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lv\Desktop\2021\Shared Files\"/>
    </mc:Choice>
  </mc:AlternateContent>
  <xr:revisionPtr revIDLastSave="0" documentId="13_ncr:1_{D74F1DF9-8B6F-45C2-A96B-2A12F4CB41CD}" xr6:coauthVersionLast="45" xr6:coauthVersionMax="45" xr10:uidLastSave="{00000000-0000-0000-0000-000000000000}"/>
  <bookViews>
    <workbookView xWindow="-120" yWindow="-120" windowWidth="29040" windowHeight="15840" activeTab="1" xr2:uid="{C34A41DD-E1C4-4A6F-8A61-94830CD24414}"/>
  </bookViews>
  <sheets>
    <sheet name="Project List" sheetId="2" r:id="rId1"/>
    <sheet name="SH vs. EVM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\s">#REF!</definedName>
    <definedName name="__6fercqueryspare">#REF!</definedName>
    <definedName name="__DAT1">[1]Sync!#REF!</definedName>
    <definedName name="__DAT10">[1]Sync!#REF!</definedName>
    <definedName name="__DAT100">#REF!</definedName>
    <definedName name="__DAT101">[1]Sync!#REF!</definedName>
    <definedName name="__DAT102">[1]Sync!#REF!</definedName>
    <definedName name="__DAT103">[1]Sync!#REF!</definedName>
    <definedName name="__DAT104">[1]Sync!#REF!</definedName>
    <definedName name="__DAT105">[1]Sync!#REF!</definedName>
    <definedName name="__DAT106">[1]Sync!#REF!</definedName>
    <definedName name="__DAT107">[1]Sync!#REF!</definedName>
    <definedName name="__DAT108">[1]Sync!#REF!</definedName>
    <definedName name="__DAT109">[1]Sync!#REF!</definedName>
    <definedName name="__DAT11">[1]Sync!#REF!</definedName>
    <definedName name="__DAT110">[1]Sync!#REF!</definedName>
    <definedName name="__DAT111">[1]Sync!#REF!</definedName>
    <definedName name="__DAT112">[1]Sync!#REF!</definedName>
    <definedName name="__DAT113">[1]Sync!#REF!</definedName>
    <definedName name="__DAT114">[2]Sync!#REF!</definedName>
    <definedName name="__DAT116">[2]Sync!#REF!</definedName>
    <definedName name="__DAT117">[2]Sync!#REF!</definedName>
    <definedName name="__DAT118">[2]Sync!#REF!</definedName>
    <definedName name="__DAT119">[2]Sync!#REF!</definedName>
    <definedName name="__DAT12">[1]Sync!#REF!</definedName>
    <definedName name="__DAT120">[2]Sync!#REF!</definedName>
    <definedName name="__DAT121">[2]Sync!#REF!</definedName>
    <definedName name="__DAT122">[2]Sync!#REF!</definedName>
    <definedName name="__DAT123">[2]Sync!#REF!</definedName>
    <definedName name="__DAT124">[2]Sync!#REF!</definedName>
    <definedName name="__DAT125">[2]Sync!#REF!</definedName>
    <definedName name="__DAT126">[2]Sync!#REF!</definedName>
    <definedName name="__DAT127">[2]Sync!#REF!</definedName>
    <definedName name="__DAT128">[2]Sync!#REF!</definedName>
    <definedName name="__DAT129">[2]Sync!#REF!</definedName>
    <definedName name="__DAT13">[1]Sync!#REF!</definedName>
    <definedName name="__DAT130">[2]Sync!#REF!</definedName>
    <definedName name="__DAT131">[2]Sync!#REF!</definedName>
    <definedName name="__DAT132">[2]Sync!#REF!</definedName>
    <definedName name="__DAT133">[2]Sync!#REF!</definedName>
    <definedName name="__DAT14">[1]Sync!#REF!</definedName>
    <definedName name="__DAT15">[1]Sync!#REF!</definedName>
    <definedName name="__DAT16">[1]Sync!#REF!</definedName>
    <definedName name="__DAT17">[1]Sync!#REF!</definedName>
    <definedName name="__DAT18">[1]Sync!#REF!</definedName>
    <definedName name="__DAT19">[1]Sync!#REF!</definedName>
    <definedName name="__DAT2">#REF!</definedName>
    <definedName name="__DAT20">[1]Sync!#REF!</definedName>
    <definedName name="__DAT21">[1]Sync!#REF!</definedName>
    <definedName name="__DAT22">[1]Sync!#REF!</definedName>
    <definedName name="__DAT23">[1]Sync!#REF!</definedName>
    <definedName name="__DAT24">[1]Sync!#REF!</definedName>
    <definedName name="__DAT25">[1]Sync!#REF!</definedName>
    <definedName name="__DAT26">[1]Sync!#REF!</definedName>
    <definedName name="__DAT27">[1]Sync!#REF!</definedName>
    <definedName name="__DAT28">[1]Sync!#REF!</definedName>
    <definedName name="__DAT29">[1]Sync!#REF!</definedName>
    <definedName name="__DAT3">[1]Sync!#REF!</definedName>
    <definedName name="__DAT30">[1]Sync!#REF!</definedName>
    <definedName name="__DAT31">[1]Sync!#REF!</definedName>
    <definedName name="__DAT32">[1]Sync!#REF!</definedName>
    <definedName name="__DAT33">[1]Sync!#REF!</definedName>
    <definedName name="__DAT34">[1]Sync!#REF!</definedName>
    <definedName name="__DAT35">[1]Sync!#REF!</definedName>
    <definedName name="__DAT36">[1]Sync!#REF!</definedName>
    <definedName name="__DAT37">[1]Sync!#REF!</definedName>
    <definedName name="__DAT38">[1]Sync!#REF!</definedName>
    <definedName name="__DAT39">[1]Sync!#REF!</definedName>
    <definedName name="__DAT4">[1]Sync!#REF!</definedName>
    <definedName name="__DAT40">[1]Sync!#REF!</definedName>
    <definedName name="__DAT41">[1]Sync!#REF!</definedName>
    <definedName name="__DAT42">[1]Sync!#REF!</definedName>
    <definedName name="__DAT43">[1]Sync!#REF!</definedName>
    <definedName name="__DAT44">[1]Sync!#REF!</definedName>
    <definedName name="__DAT45">[1]Sync!#REF!</definedName>
    <definedName name="__DAT46">[1]Sync!#REF!</definedName>
    <definedName name="__DAT47">[1]Sync!#REF!</definedName>
    <definedName name="__DAT48">[1]Sync!#REF!</definedName>
    <definedName name="__DAT49">[1]Sync!#REF!</definedName>
    <definedName name="__DAT5">[1]Sync!#REF!</definedName>
    <definedName name="__DAT50">[1]Sync!#REF!</definedName>
    <definedName name="__DAT51">[1]Sync!#REF!</definedName>
    <definedName name="__DAT52">[1]Sync!#REF!</definedName>
    <definedName name="__DAT53">[1]Sync!#REF!</definedName>
    <definedName name="__DAT54">[1]Sync!#REF!</definedName>
    <definedName name="__DAT55">[1]Sync!#REF!</definedName>
    <definedName name="__DAT56">[1]Sync!#REF!</definedName>
    <definedName name="__DAT57">[1]Sync!#REF!</definedName>
    <definedName name="__DAT58">[1]Sync!#REF!</definedName>
    <definedName name="__DAT59">[1]Sync!#REF!</definedName>
    <definedName name="__DAT6">[1]Sync!#REF!</definedName>
    <definedName name="__DAT60">[1]Sync!#REF!</definedName>
    <definedName name="__DAT61">[1]Sync!#REF!</definedName>
    <definedName name="__DAT62">[1]Sync!#REF!</definedName>
    <definedName name="__DAT63">[1]Sync!#REF!</definedName>
    <definedName name="__DAT64">[1]Sync!#REF!</definedName>
    <definedName name="__DAT65">[1]Sync!#REF!</definedName>
    <definedName name="__DAT66">[1]Sync!#REF!</definedName>
    <definedName name="__DAT67">[1]Sync!#REF!</definedName>
    <definedName name="__DAT68">[1]Sync!#REF!</definedName>
    <definedName name="__DAT69">[1]Sync!#REF!</definedName>
    <definedName name="__DAT7">[1]Sync!#REF!</definedName>
    <definedName name="__DAT70">[1]Sync!#REF!</definedName>
    <definedName name="__DAT71">[1]Sync!#REF!</definedName>
    <definedName name="__DAT72">[1]Sync!#REF!</definedName>
    <definedName name="__DAT73">[1]Sync!#REF!</definedName>
    <definedName name="__DAT74">[1]Sync!#REF!</definedName>
    <definedName name="__DAT75">#REF!</definedName>
    <definedName name="__DAT76">[1]Sync!#REF!</definedName>
    <definedName name="__DAT77">[1]Sync!#REF!</definedName>
    <definedName name="__DAT78">[1]Sync!#REF!</definedName>
    <definedName name="__DAT79">[1]Sync!#REF!</definedName>
    <definedName name="__DAT8">[1]Sync!#REF!</definedName>
    <definedName name="__DAT80">[1]Sync!#REF!</definedName>
    <definedName name="__DAT81">[1]Sync!#REF!</definedName>
    <definedName name="__DAT82">[1]Sync!#REF!</definedName>
    <definedName name="__DAT83">[1]Sync!#REF!</definedName>
    <definedName name="__DAT84">[1]Sync!#REF!</definedName>
    <definedName name="__DAT85">[1]Sync!#REF!</definedName>
    <definedName name="__DAT86">[1]Sync!#REF!</definedName>
    <definedName name="__DAT87">[1]Sync!#REF!</definedName>
    <definedName name="__DAT88">[1]Sync!#REF!</definedName>
    <definedName name="__DAT89">[1]Sync!#REF!</definedName>
    <definedName name="__DAT9">[1]Sync!#REF!</definedName>
    <definedName name="__DAT90">[1]Sync!#REF!</definedName>
    <definedName name="__DAT91">[1]Sync!#REF!</definedName>
    <definedName name="__DAT92">[1]Sync!#REF!</definedName>
    <definedName name="__DAT93">[1]Sync!#REF!</definedName>
    <definedName name="__DAT94">[1]Sync!#REF!</definedName>
    <definedName name="__DAT95">[1]Sync!#REF!</definedName>
    <definedName name="__DAT96">[1]Sync!#REF!</definedName>
    <definedName name="__DAT97">[1]Sync!#REF!</definedName>
    <definedName name="__DAT98">[1]Sync!#REF!</definedName>
    <definedName name="__DAT99">[1]Sync!#REF!</definedName>
    <definedName name="_000PlnOrdDescQuery">#REF!</definedName>
    <definedName name="_ALL2">[3]RECAP!$B$2:$N$35</definedName>
    <definedName name="_DAT1">[1]Sync!#REF!</definedName>
    <definedName name="_DAT10">[1]Sync!#REF!</definedName>
    <definedName name="_DAT100">#REF!</definedName>
    <definedName name="_DAT101">[1]Sync!#REF!</definedName>
    <definedName name="_DAT102">[1]Sync!#REF!</definedName>
    <definedName name="_DAT103">[1]Sync!#REF!</definedName>
    <definedName name="_DAT104">[1]Sync!#REF!</definedName>
    <definedName name="_DAT105">[1]Sync!#REF!</definedName>
    <definedName name="_DAT106">[1]Sync!#REF!</definedName>
    <definedName name="_DAT107">[1]Sync!#REF!</definedName>
    <definedName name="_DAT108">[1]Sync!#REF!</definedName>
    <definedName name="_DAT109">[1]Sync!#REF!</definedName>
    <definedName name="_DAT11">[1]Sync!#REF!</definedName>
    <definedName name="_DAT110">[1]Sync!#REF!</definedName>
    <definedName name="_DAT111">[1]Sync!#REF!</definedName>
    <definedName name="_DAT112">[1]Sync!#REF!</definedName>
    <definedName name="_DAT113">[1]Sync!#REF!</definedName>
    <definedName name="_DAT114">[2]Sync!#REF!</definedName>
    <definedName name="_DAT116">[2]Sync!#REF!</definedName>
    <definedName name="_DAT117">[2]Sync!#REF!</definedName>
    <definedName name="_DAT118">[2]Sync!#REF!</definedName>
    <definedName name="_DAT119">[2]Sync!#REF!</definedName>
    <definedName name="_DAT12">[1]Sync!#REF!</definedName>
    <definedName name="_DAT120">[2]Sync!#REF!</definedName>
    <definedName name="_DAT121">[2]Sync!#REF!</definedName>
    <definedName name="_DAT122">[2]Sync!#REF!</definedName>
    <definedName name="_DAT123">[2]Sync!#REF!</definedName>
    <definedName name="_DAT124">[2]Sync!#REF!</definedName>
    <definedName name="_DAT125">[2]Sync!#REF!</definedName>
    <definedName name="_DAT126">[2]Sync!#REF!</definedName>
    <definedName name="_DAT127">[2]Sync!#REF!</definedName>
    <definedName name="_DAT128">[2]Sync!#REF!</definedName>
    <definedName name="_DAT129">[2]Sync!#REF!</definedName>
    <definedName name="_DAT13">[1]Sync!#REF!</definedName>
    <definedName name="_DAT130">[2]Sync!#REF!</definedName>
    <definedName name="_DAT131">[2]Sync!#REF!</definedName>
    <definedName name="_DAT132">[2]Sync!#REF!</definedName>
    <definedName name="_DAT133">[2]Sync!#REF!</definedName>
    <definedName name="_DAT14">[1]Sync!#REF!</definedName>
    <definedName name="_DAT15">[1]Sync!#REF!</definedName>
    <definedName name="_DAT16">[1]Sync!#REF!</definedName>
    <definedName name="_DAT17">[1]Sync!#REF!</definedName>
    <definedName name="_DAT18">[1]Sync!#REF!</definedName>
    <definedName name="_DAT19">[1]Sync!#REF!</definedName>
    <definedName name="_DAT2">#REF!</definedName>
    <definedName name="_DAT20">[1]Sync!#REF!</definedName>
    <definedName name="_DAT21">[1]Sync!#REF!</definedName>
    <definedName name="_DAT22">[1]Sync!#REF!</definedName>
    <definedName name="_DAT23">[1]Sync!#REF!</definedName>
    <definedName name="_DAT24">[1]Sync!#REF!</definedName>
    <definedName name="_DAT25">[1]Sync!#REF!</definedName>
    <definedName name="_DAT26">[1]Sync!#REF!</definedName>
    <definedName name="_DAT27">[1]Sync!#REF!</definedName>
    <definedName name="_DAT28">[1]Sync!#REF!</definedName>
    <definedName name="_DAT29">[1]Sync!#REF!</definedName>
    <definedName name="_DAT3">[1]Sync!#REF!</definedName>
    <definedName name="_DAT30">[1]Sync!#REF!</definedName>
    <definedName name="_DAT31">[1]Sync!#REF!</definedName>
    <definedName name="_DAT32">[1]Sync!#REF!</definedName>
    <definedName name="_DAT33">[1]Sync!#REF!</definedName>
    <definedName name="_DAT34">[1]Sync!#REF!</definedName>
    <definedName name="_DAT35">[1]Sync!#REF!</definedName>
    <definedName name="_DAT36">[1]Sync!#REF!</definedName>
    <definedName name="_DAT37">[1]Sync!#REF!</definedName>
    <definedName name="_DAT38">[1]Sync!#REF!</definedName>
    <definedName name="_DAT39">[1]Sync!#REF!</definedName>
    <definedName name="_DAT4">[1]Sync!#REF!</definedName>
    <definedName name="_DAT40">[1]Sync!#REF!</definedName>
    <definedName name="_DAT41">[1]Sync!#REF!</definedName>
    <definedName name="_DAT42">[1]Sync!#REF!</definedName>
    <definedName name="_DAT43">[1]Sync!#REF!</definedName>
    <definedName name="_DAT44">[1]Sync!#REF!</definedName>
    <definedName name="_DAT45">[1]Sync!#REF!</definedName>
    <definedName name="_DAT46">[1]Sync!#REF!</definedName>
    <definedName name="_DAT47">[1]Sync!#REF!</definedName>
    <definedName name="_DAT48">[1]Sync!#REF!</definedName>
    <definedName name="_DAT49">[1]Sync!#REF!</definedName>
    <definedName name="_DAT5">[1]Sync!#REF!</definedName>
    <definedName name="_DAT50">[1]Sync!#REF!</definedName>
    <definedName name="_DAT51">[1]Sync!#REF!</definedName>
    <definedName name="_DAT52">[1]Sync!#REF!</definedName>
    <definedName name="_DAT53">[1]Sync!#REF!</definedName>
    <definedName name="_DAT54">[1]Sync!#REF!</definedName>
    <definedName name="_DAT55">[1]Sync!#REF!</definedName>
    <definedName name="_DAT56">[1]Sync!#REF!</definedName>
    <definedName name="_DAT57">[1]Sync!#REF!</definedName>
    <definedName name="_DAT58">[1]Sync!#REF!</definedName>
    <definedName name="_DAT59">[1]Sync!#REF!</definedName>
    <definedName name="_DAT6">[1]Sync!#REF!</definedName>
    <definedName name="_DAT60">[1]Sync!#REF!</definedName>
    <definedName name="_DAT61">[1]Sync!#REF!</definedName>
    <definedName name="_DAT62">[1]Sync!#REF!</definedName>
    <definedName name="_DAT63">[1]Sync!#REF!</definedName>
    <definedName name="_DAT64">[1]Sync!#REF!</definedName>
    <definedName name="_DAT65">[1]Sync!#REF!</definedName>
    <definedName name="_DAT66">[1]Sync!#REF!</definedName>
    <definedName name="_DAT67">[1]Sync!#REF!</definedName>
    <definedName name="_DAT68">[1]Sync!#REF!</definedName>
    <definedName name="_DAT69">[1]Sync!#REF!</definedName>
    <definedName name="_DAT7">[1]Sync!#REF!</definedName>
    <definedName name="_DAT70">[1]Sync!#REF!</definedName>
    <definedName name="_DAT71">[1]Sync!#REF!</definedName>
    <definedName name="_DAT72">[1]Sync!#REF!</definedName>
    <definedName name="_DAT73">[1]Sync!#REF!</definedName>
    <definedName name="_DAT74">[1]Sync!#REF!</definedName>
    <definedName name="_DAT75">#REF!</definedName>
    <definedName name="_DAT76">[1]Sync!#REF!</definedName>
    <definedName name="_DAT77">[1]Sync!#REF!</definedName>
    <definedName name="_DAT78">[1]Sync!#REF!</definedName>
    <definedName name="_DAT79">[1]Sync!#REF!</definedName>
    <definedName name="_DAT8">[1]Sync!#REF!</definedName>
    <definedName name="_DAT80">[1]Sync!#REF!</definedName>
    <definedName name="_DAT81">[1]Sync!#REF!</definedName>
    <definedName name="_DAT82">[1]Sync!#REF!</definedName>
    <definedName name="_DAT83">[1]Sync!#REF!</definedName>
    <definedName name="_DAT84">[1]Sync!#REF!</definedName>
    <definedName name="_DAT85">[1]Sync!#REF!</definedName>
    <definedName name="_DAT86">[1]Sync!#REF!</definedName>
    <definedName name="_DAT87">[1]Sync!#REF!</definedName>
    <definedName name="_DAT88">[1]Sync!#REF!</definedName>
    <definedName name="_DAT89">[1]Sync!#REF!</definedName>
    <definedName name="_DAT9">[1]Sync!#REF!</definedName>
    <definedName name="_DAT90">[1]Sync!#REF!</definedName>
    <definedName name="_DAT91">[1]Sync!#REF!</definedName>
    <definedName name="_DAT92">[1]Sync!#REF!</definedName>
    <definedName name="_DAT93">[1]Sync!#REF!</definedName>
    <definedName name="_DAT94">[1]Sync!#REF!</definedName>
    <definedName name="_DAT95">[1]Sync!#REF!</definedName>
    <definedName name="_DAT96">[1]Sync!#REF!</definedName>
    <definedName name="_DAT97">[1]Sync!#REF!</definedName>
    <definedName name="_DAT98">[1]Sync!#REF!</definedName>
    <definedName name="_DAT99">[1]Sync!#REF!</definedName>
    <definedName name="_EPO3">[4]D3_BCAP98pgeDataSet!$A$295</definedName>
    <definedName name="_xlnm._FilterDatabase" localSheetId="0" hidden="1">'Project List'!$A$2:$BO$200</definedName>
    <definedName name="_xlnm._FilterDatabase" localSheetId="1" hidden="1">'SH vs. EVM'!$F$2:$G$92</definedName>
    <definedName name="_NSW2">#REF!</definedName>
    <definedName name="_Qld2">#REF!</definedName>
    <definedName name="Account_1350">[4]REV_EST!$B$482:$B$550</definedName>
    <definedName name="ActualsDate">'[5]Credit rating'!$B$1</definedName>
    <definedName name="ADJCGTBKF">[6]DeprLife!$W$110</definedName>
    <definedName name="ADJCGTBKL">[6]DeprLife!$W$111</definedName>
    <definedName name="ADJCGTFSF">[6]DeprLife!$AA$110</definedName>
    <definedName name="ADJCGTFSL">[6]DeprLife!$AA$111</definedName>
    <definedName name="ADJCGTSTF">[6]DeprLife!$AB$110</definedName>
    <definedName name="ADJCGTSTL">[6]DeprLife!$AB$111</definedName>
    <definedName name="ADJDCSBKF">[6]DeprLife!$W$46</definedName>
    <definedName name="ADJDCSBKL">[6]DeprLife!$W$47</definedName>
    <definedName name="ADJDCSFSF">[6]DeprLife!$AA$46</definedName>
    <definedName name="ADJDCSFSL">[6]DeprLife!$AA$47</definedName>
    <definedName name="ADJDCSSTF">[6]DeprLife!$AB$46</definedName>
    <definedName name="ADJDCSSTL">[6]DeprLife!$AB$47</definedName>
    <definedName name="ADJElectricBKF">[6]DeprLife!$W$22</definedName>
    <definedName name="ADJElectricBKL">[6]DeprLife!$W$23</definedName>
    <definedName name="ADJElectricFSF">[6]DeprLife!$AA$22</definedName>
    <definedName name="ADJElectricFSL">[6]DeprLife!$AA$23</definedName>
    <definedName name="ADJElectricSTF">[6]DeprLife!$AB$22</definedName>
    <definedName name="ADJElectricSTL">[6]DeprLife!$AB$23</definedName>
    <definedName name="ADJETBUBKF">[6]DeprLife!$W$66</definedName>
    <definedName name="ADJETBUBKL">[6]DeprLife!$W$67</definedName>
    <definedName name="ADJETBUFSF">[6]DeprLife!$AA$66</definedName>
    <definedName name="ADJETBUFSL">[6]DeprLife!$AA$67</definedName>
    <definedName name="ADJETBUSTF">[6]DeprLife!$AB$66</definedName>
    <definedName name="ADJETBUSTL">[6]DeprLife!$AB$67</definedName>
    <definedName name="ADJGasBKF">[6]DeprLife!$W$42</definedName>
    <definedName name="ADJGasBKL">[6]DeprLife!$W$43</definedName>
    <definedName name="ADJGasFSF">[6]DeprLife!$AA$42</definedName>
    <definedName name="ADJGasFSL">[6]DeprLife!$AA$43</definedName>
    <definedName name="ADJGasSTF">[6]DeprLife!$AB$42</definedName>
    <definedName name="ADJGasSTL">[6]DeprLife!$AB$43</definedName>
    <definedName name="ADJGSBUBKF">[6]DeprLife!$W$86</definedName>
    <definedName name="ADJGSBUBKL">[6]DeprLife!$W$87</definedName>
    <definedName name="ADJGSBUFSF">[6]DeprLife!$AA$86</definedName>
    <definedName name="ADJGSBUFSL">[6]DeprLife!$AA$87</definedName>
    <definedName name="ADJGSBUSTF">[6]DeprLife!$AB$86</definedName>
    <definedName name="ADJGSBUSTL">[6]DeprLife!$AB$87</definedName>
    <definedName name="ADJL401BKF">[6]DeprLife!$W$106</definedName>
    <definedName name="ADJL401BKL">[6]DeprLife!$W$107</definedName>
    <definedName name="ADJL401FSF">[6]DeprLife!$AA$106</definedName>
    <definedName name="ADJL401FSL">[6]DeprLife!$AA$107</definedName>
    <definedName name="ADJL401STF">[6]DeprLife!$AB$106</definedName>
    <definedName name="ADJL401STL">[6]DeprLife!$AB$107</definedName>
    <definedName name="ADJTOTBKF">[6]DeprLife!$W$115</definedName>
    <definedName name="ADJTOTBKL">[6]DeprLife!$W$116</definedName>
    <definedName name="ADJTOTFSF">[6]DeprLife!$AA$115</definedName>
    <definedName name="ADJTOTFSL">[6]DeprLife!$AA$116</definedName>
    <definedName name="ADJTOTSTF">[6]DeprLife!$AB$115</definedName>
    <definedName name="ADJTOTSTL">[6]DeprLife!$AB$116</definedName>
    <definedName name="AGR_CUST">[6]CAPDATA!$B$1284:$Y$1284</definedName>
    <definedName name="AGR_DISTR">[6]CAPDATA!$B$1270:$Y$1270</definedName>
    <definedName name="ALLOC_CESE">[6]CAPDATA!$B$1297:$Y$1297</definedName>
    <definedName name="ALLOC_CESG">[6]CAPDATA!$B$1298:$Y$1298</definedName>
    <definedName name="ALLOC_CGT">[6]CAPDATA!$B$1539:$Y$1539</definedName>
    <definedName name="ALLOC_CSVC">[6]CAPDATA!$B$1296:$Y$1296</definedName>
    <definedName name="ALLOC_DCSGET">[6]CAPDATA!$B$1541:$Y$1541</definedName>
    <definedName name="ALLOC_DISCO">[6]CAPDATA!$B$1538:$Y$1538</definedName>
    <definedName name="ALLOC_EGBU">[6]CAPDATA!$B$1300:$Y$1300</definedName>
    <definedName name="ALLOC_EHBU">[6]CAPDATA!$B$1301:$Y$1301</definedName>
    <definedName name="ALLOC_ETBU">[6]CAPDATA!$B$1299:$Y$1299</definedName>
    <definedName name="ALLOC_GSBU">[6]CAPDATA!$B$1302:$Y$1302</definedName>
    <definedName name="ALLOC_L401">[6]CAPDATA!$B$1303:$Y$1303</definedName>
    <definedName name="ALLOC_NPGN">[6]CAPDATA!$B$1304:$Y$1304</definedName>
    <definedName name="ALLOC_UOPS">[6]CAPDATA!$B$1540:$Y$1540</definedName>
    <definedName name="ALLOC_UTIL">[6]CAPDATA!$B$1305:$Y$1305</definedName>
    <definedName name="AprSun1">DATE(CalendarYear,4,1)-WEEKDAY(DATE(CalendarYear,4,1))+1</definedName>
    <definedName name="astatus">[7]Help!$J$3:$J$24</definedName>
    <definedName name="asubname">[8]Help!$A$3:$A$1007</definedName>
    <definedName name="AugSun1">DATE(CalendarYear,8,1)-WEEKDAY(DATE(CalendarYear,8,1))+1</definedName>
    <definedName name="Base_AGR">[6]CAPDATA!$B$1253:$Y$1253</definedName>
    <definedName name="Base_AGR_DA">[6]CAPDATA!$B$1261:$Y$1261</definedName>
    <definedName name="Base_LLP">[6]CAPDATA!$B$1252:$Y$1252</definedName>
    <definedName name="Base_LLP_DA">[6]CAPDATA!$B$1260:$Y$1260</definedName>
    <definedName name="Base_MLP">[6]CAPDATA!$B$1251:$Y$1251</definedName>
    <definedName name="Base_MLP_DA">[6]CAPDATA!$B$1259:$Y$1259</definedName>
    <definedName name="Base_OTHER">[6]CAPDATA!$B$1254:$Y$1254</definedName>
    <definedName name="Base_OTHER_DA">[6]CAPDATA!$B$1262:$Y$1262</definedName>
    <definedName name="Base_RES">[6]CAPDATA!$B$1249:$Y$1249</definedName>
    <definedName name="Base_RES_DA">[6]CAPDATA!$B$1257:$Y$1257</definedName>
    <definedName name="Base_SMLP">[6]CAPDATA!$B$1250:$Y$1250</definedName>
    <definedName name="Base_SMLP_DA">[6]CAPDATA!$B$1258:$Y$1258</definedName>
    <definedName name="Baseloaded_Supplies">'[9]Monthly T-put'!$B$113:$CW$113</definedName>
    <definedName name="BDataYears">[10]!BDataYears</definedName>
    <definedName name="BK_CESE">[6]CAPDATA!$B$293:$Y$293</definedName>
    <definedName name="BK_CESG">[6]CAPDATA!$B$446:$Y$446</definedName>
    <definedName name="BK_CSVC">[6]CAPDATA!$B$140:$Y$140</definedName>
    <definedName name="BK_EGBU">[6]CAPDATA!$B$1211:$Y$1211</definedName>
    <definedName name="BK_EHBU">[6]CAPDATA!$B$1058:$Y$1058</definedName>
    <definedName name="BK_ETBU">[6]CAPDATA!$B$599:$Y$599</definedName>
    <definedName name="BK_GSBU">[6]CAPDATA!$B$752:$Y$752</definedName>
    <definedName name="BK_L401">[6]CAPDATA!$B$905:$Y$905</definedName>
    <definedName name="BPCData">OFFSET(#REF!,0,0,COUNTA(#REF!),COUNTA(#REF!))</definedName>
    <definedName name="Brisbane">#REF!</definedName>
    <definedName name="Brisbane1a">#REF!</definedName>
    <definedName name="Brisbane2">#REF!</definedName>
    <definedName name="bs">#REF!,#REF!,#REF!,#REF!</definedName>
    <definedName name="BU_Names">[6]CAPDATA!$A$1380:$A$1385</definedName>
    <definedName name="BusinessPriorities">[11]Admin!#REF!</definedName>
    <definedName name="BWT">#REF!</definedName>
    <definedName name="BYear01">[10]!BYear01</definedName>
    <definedName name="BYear02">[10]!BYear02</definedName>
    <definedName name="BYear03">[10]!BYear03</definedName>
    <definedName name="BYear04">[10]!BYear04</definedName>
    <definedName name="BYear05">[10]!BYear05</definedName>
    <definedName name="BYear06">[10]!BYear06</definedName>
    <definedName name="BYear07">[10]!BYear07</definedName>
    <definedName name="BYear08">[10]!BYear08</definedName>
    <definedName name="BYear09">[10]!BYear09</definedName>
    <definedName name="BYear10">[10]!BYear10</definedName>
    <definedName name="BYear11">[10]!BYear11</definedName>
    <definedName name="BYear12">[10]!BYear12</definedName>
    <definedName name="BYear13">[10]!BYear13</definedName>
    <definedName name="BYear14">[10]!BYear14</definedName>
    <definedName name="BYear15">[10]!BYear15</definedName>
    <definedName name="BYear16">[10]!BYear16</definedName>
    <definedName name="BYear17">[10]!BYear17</definedName>
    <definedName name="BYear18">[10]!BYear18</definedName>
    <definedName name="BYear19">[10]!BYear19</definedName>
    <definedName name="BYear20">[10]!BYear20</definedName>
    <definedName name="BYear21">[10]!BYear21</definedName>
    <definedName name="BYear22">[10]!BYear22</definedName>
    <definedName name="BYearLag">[10]!BYearLag</definedName>
    <definedName name="CA_CESE">[6]CAPDATA!$B$297:$Y$297</definedName>
    <definedName name="CA_CESG">[6]CAPDATA!$B$450:$Y$450</definedName>
    <definedName name="CA_CSVC">[6]CAPDATA!$B$144:$Y$144</definedName>
    <definedName name="CA_EGBU">[6]CAPDATA!$B$1215:$Y$1215</definedName>
    <definedName name="CA_EHBU">[6]CAPDATA!$B$1062:$Y$1062</definedName>
    <definedName name="CA_ETBU">[6]CAPDATA!$B$603:$Y$603</definedName>
    <definedName name="CA_GSBU">[6]CAPDATA!$B$756:$Y$756</definedName>
    <definedName name="CA_L401">[6]CAPDATA!$B$909:$Y$909</definedName>
    <definedName name="CalculateEverything">[12]!CalculateEverything</definedName>
    <definedName name="CalendarYear">#REF!</definedName>
    <definedName name="CALIB_ADJ">[6]DeprLife!$W$22:$W$23,[6]DeprLife!$AA$22:$AB$23,[6]DeprLife!$W$42:$W$43,[6]DeprLife!$AA$42:$AB$43,[6]DeprLife!$W$46:$W$47,[6]DeprLife!$AA$46:$AB$47,[6]DeprLife!$W$66:$W$67,[6]DeprLife!$AA$66:$AB$67</definedName>
    <definedName name="CALIB_ADJ2">[6]DeprLife!$W$86:$W$87,[6]DeprLife!$AA$86:$AB$87,[6]DeprLife!$W$106:$W$107,[6]DeprLife!$AA$106:$AB$107,[6]DeprLife!$W$110:$W$111,[6]DeprLife!$AA$110:$AB$111,[6]DeprLife!$W$115:$W$116,[6]DeprLife!$AA$115:$AB$116</definedName>
    <definedName name="California_Gas">'[9]Monthly T-put'!$B$114:$CW$114</definedName>
    <definedName name="Canadian__Malin_Deliv">'[9]Monthly T-put'!$B$207:$CW$207</definedName>
    <definedName name="Cap_Input">[6]CESE!$C$8</definedName>
    <definedName name="Cap_SAM">[6]CESE!$C$9:$U$9</definedName>
    <definedName name="Cap_Tot_Input">[6]DISCO!$C$8:$U$8</definedName>
    <definedName name="CapScen">[6]CAPDATA!$B$2</definedName>
    <definedName name="CapScenDesc">[6]CAPDATA!$E$2</definedName>
    <definedName name="CapUpdated">[6]CAPDATA!$B$3</definedName>
    <definedName name="CCG">#REF!</definedName>
    <definedName name="CESE_ACCPAY">[6]CAPDATA!$B$216:$Y$216</definedName>
    <definedName name="CESE_ACCTAX">[6]CAPDATA!$B$217:$Y$217</definedName>
    <definedName name="CESE_ADVALT">[6]CAPDATA!$B$320:$Y$320</definedName>
    <definedName name="CESE_AFUDC">[6]CAPDATA!$B$244:$Y$244</definedName>
    <definedName name="CESE_ALLOC">[6]CESE!$C$57:$U$57</definedName>
    <definedName name="CESE_ARCUSBAL">[6]CAPDATA!$B$218:$Y$218</definedName>
    <definedName name="CESE_BALACPAY">[6]CAPDATA!$B$219:$Y$219</definedName>
    <definedName name="CESE_BALACREC">[6]CAPDATA!$B$220:$Y$220</definedName>
    <definedName name="CESE_BASE">[6]CAPDATA!$B$182:$Y$182</definedName>
    <definedName name="CESE_BKADD">[6]CAPDATA!$B$288:$Y$288</definedName>
    <definedName name="CESE_BKRES">[6]CAPDATA!$B$319:$Y$319</definedName>
    <definedName name="CESE_CADCNRB">[6]CAPDATA!$B$309:$Y$309</definedName>
    <definedName name="CESE_CADCON">[6]CAPDATA!$B$258:$Y$258</definedName>
    <definedName name="CESE_CHBALAC">[6]CAPDATA!$B$197:$Y$197</definedName>
    <definedName name="CESE_CHGACPAY">[6]CAPDATA!$B$198:$Y$198</definedName>
    <definedName name="CESE_CHGACREC">[6]CAPDATA!$B$199:$Y$199</definedName>
    <definedName name="CESE_CHGBOND">[6]CAPDATA!$B$200:$Y$200</definedName>
    <definedName name="CESE_CHGFUEL">[6]CAPDATA!$B$201:$Y$201</definedName>
    <definedName name="CESE_CHGMS">[6]CAPDATA!$B$202:$Y$202</definedName>
    <definedName name="CESE_CHGPFD">[6]CAPDATA!$B$203:$Y$203</definedName>
    <definedName name="CESE_CHGSTOCK">[6]CAPDATA!$B$204:$Y$204</definedName>
    <definedName name="CESE_CHGSTPOS">[6]CAPDATA!$B$205:$Y$205</definedName>
    <definedName name="CESE_CIAC">[6]CAPDATA!$B$206:$Y$206</definedName>
    <definedName name="CESE_CWIP">[6]CAPDATA!$B$256:$Y$256</definedName>
    <definedName name="CESE_DEFTAX">[6]CAPDATA!$B$207:$Y$207</definedName>
    <definedName name="CESE_DEFTXBAL">[6]CAPDATA!$B$208:$Y$208</definedName>
    <definedName name="CESE_DELTA_BILLREV">[6]CAPDATA!$B$1389:$Y$1389</definedName>
    <definedName name="CESE_DELTA_DFTX">[6]CAPDATA!$D$1380</definedName>
    <definedName name="CESE_DELTA_ITC">[6]CAPDATA!$C$1380</definedName>
    <definedName name="CESE_DEPBK">[6]CAPDATA!$B$321:$Y$321</definedName>
    <definedName name="CESE_DEPRB">[6]CAPDATA!$B$310:$Y$310</definedName>
    <definedName name="CESE_DFITCBAL">[6]CAPDATA!$B$221:$Y$221</definedName>
    <definedName name="CESE_DFTXBAL">[6]CAPDATA!$B$222:$Y$222</definedName>
    <definedName name="CESE_DITCRB">[6]CAPDATA!$B$311:$Y$311</definedName>
    <definedName name="CESE_DIVDISB">[6]CAPDATA!$B$209:$Y$209</definedName>
    <definedName name="CESE_DIVPAY">[6]CAPDATA!$B$223:$Y$223</definedName>
    <definedName name="CESE_DSMINC">[6]CAPDATA!$B$192:$Y$192</definedName>
    <definedName name="CESE_DTXBAL">[6]CAPDATA!$B$317:$Y$317</definedName>
    <definedName name="CESE_DTXRB">[6]CAPDATA!$B$312:$Y$312</definedName>
    <definedName name="CESE_ECA">[6]CAPDATA!$B$183:$Y$183</definedName>
    <definedName name="CESE_ECONS">[6]CAPDATA!$B$184:$Y$184</definedName>
    <definedName name="CESE_ELM">[6]CAPDATA!$B$185:$Y$185</definedName>
    <definedName name="CESE_EMARK">[6]CAPDATA!$B$186:$Y$186</definedName>
    <definedName name="CESE_EPRODO">[6]CAPDATA!$B$187:$Y$187</definedName>
    <definedName name="CESE_EQUITY">[6]CAPDATA!$B$224:$Y$224</definedName>
    <definedName name="CESE_EXPDEF">[6]CAPDATA!$B$210:$Y$210</definedName>
    <definedName name="CESE_FDTAXBK">[6]CAPDATA!$B$178:$Y$178</definedName>
    <definedName name="CESE_FTXDPA">[6]CAPDATA!$B$322:$Y$322</definedName>
    <definedName name="CESE_FTXDPS">[6]CAPDATA!$B$323:$Y$323</definedName>
    <definedName name="CESE_INTPAY">[6]CAPDATA!$B$225:$Y$225</definedName>
    <definedName name="CESE_MATSRB">[6]CAPDATA!$B$313:$Y$313</definedName>
    <definedName name="CESE_MATSUP">[6]CAPDATA!$B$257:$Y$257</definedName>
    <definedName name="CESE_MISCREV">[6]CAPDATA!$B$193:$Y$193</definedName>
    <definedName name="CESE_MORTBOND">[6]CAPDATA!$B$226:$Y$226</definedName>
    <definedName name="CESE_NETCASH">[6]CAPDATA!$B$211:$Y$211</definedName>
    <definedName name="CESE_NETFA">[6]CAPDATA!$B$212:$Y$212</definedName>
    <definedName name="CESE_NETIA">[6]CAPDATA!$B$213:$Y$213</definedName>
    <definedName name="CESE_ODEFCHG">[6]CAPDATA!$B$252:$Y$252</definedName>
    <definedName name="CESE_OFDTAXBK">[6]CAPDATA!$B$245:$Y$245</definedName>
    <definedName name="CESE_OSTTAXBK">[6]CAPDATA!$B$246:$Y$246</definedName>
    <definedName name="CESE_OTHADRB">[6]CAPDATA!$B$314:$Y$314</definedName>
    <definedName name="CESE_OTHCURLB">[6]CAPDATA!$B$227:$Y$227</definedName>
    <definedName name="CESE_OTHDFCRD">[6]CAPDATA!$B$228:$Y$228</definedName>
    <definedName name="CESE_OTHINC">[6]CAPDATA!$B$1546:$Y$1546</definedName>
    <definedName name="CESE_OTHINV">[6]CAPDATA!$B$229:$Y$229</definedName>
    <definedName name="CESE_OTHNCLB">[6]CAPDATA!$B$230:$Y$230</definedName>
    <definedName name="CESE_OTHNET">[6]CAPDATA!$B$214:$Y$214</definedName>
    <definedName name="CESE_OTHWCAP">[6]CAPDATA!$B$215:$Y$215</definedName>
    <definedName name="CESE_OTNETFA">[6]CAPDATA!$B$254:$Y$254</definedName>
    <definedName name="CESE_PAYTAX">[6]CAPDATA!$B$190:$Y$190</definedName>
    <definedName name="CESE_PFDOUT">[6]CAPDATA!$B$231:$Y$231</definedName>
    <definedName name="CESE_PLANT">[6]CAPDATA!$B$318:$Y$318</definedName>
    <definedName name="CESE_PLANTRB">[6]CAPDATA!$B$315:$Y$315</definedName>
    <definedName name="CESE_PRYADVGP">[6]CAPDATA!$B$232:$Y$232</definedName>
    <definedName name="CESE_REPALOW">[6]CAPDATA!$B$191:$Y$191</definedName>
    <definedName name="CESE_STBOR">[6]CAPDATA!$B$233:$Y$233</definedName>
    <definedName name="CESE_STINV">[6]CAPDATA!$B$234:$Y$234</definedName>
    <definedName name="CESE_STTAXBK">[6]CAPDATA!$B$179:$Y$179</definedName>
    <definedName name="CESE_STXDEP">[6]CAPDATA!$B$324:$Y$324</definedName>
    <definedName name="CESE_SUBINV">[6]CAPDATA!$B$235:$Y$235</definedName>
    <definedName name="CESE_TASSETS">[6]CAPDATA!$B$236:$Y$236</definedName>
    <definedName name="CESE_TDEFCHG">[6]CAPDATA!$B$237:$Y$237</definedName>
    <definedName name="CESE_TEXP">[6]CAPDATA!$B$287:$Y$287</definedName>
    <definedName name="CESE_TINTEXP">[6]CAPDATA!$B$243:$Y$243</definedName>
    <definedName name="CESE_TOINCDED">[6]CAPDATA!$B$247:$Y$247</definedName>
    <definedName name="CESE_TOPREV">[6]CAPDATA!$B$177:$Y$177</definedName>
    <definedName name="CESE_TOTCAP">[6]CAPDATA!$B$248:$Y$248</definedName>
    <definedName name="CESE_TOTCURAS">[6]CAPDATA!$B$238:$Y$238</definedName>
    <definedName name="CESE_TOTLTAS">[6]CAPDATA!$B$239:$Y$239</definedName>
    <definedName name="CESE_TOTMAIN">[6]CAPDATA!$B$188:$Y$188</definedName>
    <definedName name="CESE_UF">[6]CAPDATA!$B$180:$Y$180</definedName>
    <definedName name="CESE_UNACLIAB">[6]CAPDATA!$B$240:$Y$240</definedName>
    <definedName name="CESE_UTASAM">[6]CAPDATA!$B$242:$Y$242</definedName>
    <definedName name="CESE_UTASDRES">[6]CAPDATA!$B$241:$Y$241</definedName>
    <definedName name="CESE_UTASSETS">[6]CAPDATA!$B$253:$Y$253</definedName>
    <definedName name="CESE_WCASHRB">[6]CAPDATA!$B$316:$Y$316</definedName>
    <definedName name="CESG_ACCPAY">[6]CAPDATA!$B$369:$Y$369</definedName>
    <definedName name="CESG_ACCTAX">[6]CAPDATA!$B$370:$Y$370</definedName>
    <definedName name="CESG_ADVALT">[6]CAPDATA!$B$473:$Y$473</definedName>
    <definedName name="CESG_AFUDC">[6]CAPDATA!$B$397:$Y$397</definedName>
    <definedName name="CESG_ALLOC">[6]CESG!$C$56:$U$56</definedName>
    <definedName name="CESG_ARCUSBAL">[6]CAPDATA!$B$371:$Y$371</definedName>
    <definedName name="CESG_BALACPAY">[6]CAPDATA!$B$372:$Y$372</definedName>
    <definedName name="CESG_BALACREC">[6]CAPDATA!$B$373:$Y$373</definedName>
    <definedName name="CESG_BASE">[6]CAPDATA!$B$335:$Y$335</definedName>
    <definedName name="CESG_BKADD">[6]CAPDATA!$B$441:$Y$441</definedName>
    <definedName name="CESG_BKRES">[6]CAPDATA!$B$472:$Y$472</definedName>
    <definedName name="CESG_CADCNRB">[6]CAPDATA!$B$462:$Y$462</definedName>
    <definedName name="CESG_CADCON">[6]CAPDATA!$B$411:$Y$411</definedName>
    <definedName name="CESG_CHBALAC">[6]CAPDATA!$B$350:$Y$350</definedName>
    <definedName name="CESG_CHGACPAY">[6]CAPDATA!$B$351:$Y$351</definedName>
    <definedName name="CESG_CHGACREC">[6]CAPDATA!$B$352:$Y$352</definedName>
    <definedName name="CESG_CHGBOND">[6]CAPDATA!$B$353:$Y$353</definedName>
    <definedName name="CESG_CHGFUEL">[6]CAPDATA!$B$354:$Y$354</definedName>
    <definedName name="CESG_CHGMS">[6]CAPDATA!$B$355:$Y$355</definedName>
    <definedName name="CESG_CHGPFD">[6]CAPDATA!$B$356:$Y$356</definedName>
    <definedName name="CESG_CHGSTOCK">[6]CAPDATA!$B$357:$Y$357</definedName>
    <definedName name="CESG_CHGSTPOS">[6]CAPDATA!$B$358:$Y$358</definedName>
    <definedName name="CESG_CIAC">[6]CAPDATA!$B$359:$Y$359</definedName>
    <definedName name="CESG_CWIP">[6]CAPDATA!$B$409:$Y$409</definedName>
    <definedName name="CESG_DEFTAX">[6]CAPDATA!$B$360:$Y$360</definedName>
    <definedName name="CESG_DEFTXBAL">[6]CAPDATA!$B$361:$Y$361</definedName>
    <definedName name="CESG_DELTA_BILLREV">[6]CAPDATA!$B$1390:$Y$1390</definedName>
    <definedName name="CESG_DELTA_DFTX">[6]CAPDATA!$D$1381</definedName>
    <definedName name="CESG_DELTA_ITC">[6]CAPDATA!$C$1381</definedName>
    <definedName name="CESG_DEPBK">[6]CAPDATA!$B$474:$Y$474</definedName>
    <definedName name="CESG_DEPRB">[6]CAPDATA!$B$463:$Y$463</definedName>
    <definedName name="CESG_DFITCBAL">[6]CAPDATA!$B$374:$Y$374</definedName>
    <definedName name="CESG_DFTXBAL">[6]CAPDATA!$B$375:$Y$375</definedName>
    <definedName name="CESG_DITCRB">[6]CAPDATA!$B$464:$Y$464</definedName>
    <definedName name="CESG_DIVDISB">[6]CAPDATA!$B$362:$Y$362</definedName>
    <definedName name="CESG_DIVPAY">[6]CAPDATA!$B$376:$Y$376</definedName>
    <definedName name="CESG_DSMINC">[6]CAPDATA!$B$345:$Y$345</definedName>
    <definedName name="CESG_DTXBAL">[6]CAPDATA!$B$470:$Y$470</definedName>
    <definedName name="CESG_DTXRB">[6]CAPDATA!$B$465:$Y$465</definedName>
    <definedName name="CESG_ECA">[6]CAPDATA!$B$336:$Y$336</definedName>
    <definedName name="CESG_ECONS">[6]CAPDATA!$B$337:$Y$337</definedName>
    <definedName name="CESG_ELM">[6]CAPDATA!$B$338:$Y$338</definedName>
    <definedName name="CESG_EMARK">[6]CAPDATA!$B$339:$Y$339</definedName>
    <definedName name="CESG_EPRODO">[6]CAPDATA!$B$340:$Y$340</definedName>
    <definedName name="CESG_EQUITY">[6]CAPDATA!$B$377:$Y$377</definedName>
    <definedName name="CESG_EXPDEF">[6]CAPDATA!$B$363:$Y$363</definedName>
    <definedName name="CESG_FDTAXBK">[6]CAPDATA!$B$331:$Y$331</definedName>
    <definedName name="CESG_FTXDPA">[6]CAPDATA!$B$475:$Y$475</definedName>
    <definedName name="CESG_FTXDPS">[6]CAPDATA!$B$476:$Y$476</definedName>
    <definedName name="CESG_INTPAY">[6]CAPDATA!$B$378:$Y$378</definedName>
    <definedName name="CESG_MATSRB">[6]CAPDATA!$B$466:$Y$466</definedName>
    <definedName name="CESG_MATSUP">[6]CAPDATA!$B$410:$Y$410</definedName>
    <definedName name="CESG_MISCREV">[6]CAPDATA!$B$346:$Y$346</definedName>
    <definedName name="CESG_MORTBOND">[6]CAPDATA!$B$379:$Y$379</definedName>
    <definedName name="CESG_NETCASH">[6]CAPDATA!$B$364:$Y$364</definedName>
    <definedName name="CESG_NETFA">[6]CAPDATA!$B$365:$Y$365</definedName>
    <definedName name="CESG_NETIA">[6]CAPDATA!$B$366:$Y$366</definedName>
    <definedName name="CESG_ODEFCHG">[6]CAPDATA!$B$405:$Y$405</definedName>
    <definedName name="CESG_OFDTAXBK">[6]CAPDATA!$B$398:$Y$398</definedName>
    <definedName name="CESG_OSTTAXBK">[6]CAPDATA!$B$399:$Y$399</definedName>
    <definedName name="CESG_OTHADRB">[6]CAPDATA!$B$467:$Y$467</definedName>
    <definedName name="CESG_OTHCURLB">[6]CAPDATA!$B$380:$Y$380</definedName>
    <definedName name="CESG_OTHDFCRD">[6]CAPDATA!$B$381:$Y$381</definedName>
    <definedName name="CESG_OTHINC">[6]CAPDATA!$B$1547:$Y$1547</definedName>
    <definedName name="CESG_OTHINV">[6]CAPDATA!$B$382:$Y$382</definedName>
    <definedName name="CESG_OTHNCLB">[6]CAPDATA!$B$383:$Y$383</definedName>
    <definedName name="CESG_OTHNET">[6]CAPDATA!$B$367:$Y$367</definedName>
    <definedName name="CESG_OTHWCAP">[6]CAPDATA!$B$368:$Y$368</definedName>
    <definedName name="CESG_OTNETFA">[6]CAPDATA!$B$407:$Y$407</definedName>
    <definedName name="CESG_PAYTAX">[6]CAPDATA!$B$343:$Y$343</definedName>
    <definedName name="CESG_PFDOUT">[6]CAPDATA!$B$384:$Y$384</definedName>
    <definedName name="CESG_PLANT">[6]CAPDATA!$B$471:$Y$471</definedName>
    <definedName name="CESG_PLANTRB">[6]CAPDATA!$B$468:$Y$468</definedName>
    <definedName name="CESG_PRYADVGP">[6]CAPDATA!$B$385:$Y$385</definedName>
    <definedName name="CESG_REPALOW">[6]CAPDATA!$B$344:$Y$344</definedName>
    <definedName name="CESG_STBOR">[6]CAPDATA!$B$386:$Y$386</definedName>
    <definedName name="CESG_STINV">[6]CAPDATA!$B$387:$Y$387</definedName>
    <definedName name="CESG_STTAXBK">[6]CAPDATA!$B$332:$Y$332</definedName>
    <definedName name="CESG_STXDEP">[6]CAPDATA!$B$477:$Y$477</definedName>
    <definedName name="CESG_SUBINV">[6]CAPDATA!$B$388:$Y$388</definedName>
    <definedName name="CESG_TASSETS">[6]CAPDATA!$B$389:$Y$389</definedName>
    <definedName name="CESG_TDEFCHG">[6]CAPDATA!$B$390:$Y$390</definedName>
    <definedName name="CESG_TEXP">[6]CAPDATA!$B$440:$Y$440</definedName>
    <definedName name="CESG_TINTEXP">[6]CAPDATA!$B$396:$Y$396</definedName>
    <definedName name="CESG_TOINCDED">[6]CAPDATA!$B$400:$Y$400</definedName>
    <definedName name="CESG_TOPREV">[6]CAPDATA!$B$330:$Y$330</definedName>
    <definedName name="CESG_TOTCAP">[6]CAPDATA!$B$401:$Y$401</definedName>
    <definedName name="CESG_TOTCURAS">[6]CAPDATA!$B$391:$Y$391</definedName>
    <definedName name="CESG_TOTLTAS">[6]CAPDATA!$B$392:$Y$392</definedName>
    <definedName name="CESG_TOTMAIN">[6]CAPDATA!$B$341:$Y$341</definedName>
    <definedName name="CESG_UF">[6]CAPDATA!$B$333:$Y$333</definedName>
    <definedName name="CESG_UNACLIAB">[6]CAPDATA!$B$393:$Y$393</definedName>
    <definedName name="CESG_UTASAM">[6]CAPDATA!$B$395:$Y$395</definedName>
    <definedName name="CESG_UTASDRES">[6]CAPDATA!$B$394:$Y$394</definedName>
    <definedName name="CESG_UTASSETS">[6]CAPDATA!$B$406:$Y$406</definedName>
    <definedName name="CESG_WCASHRB">[6]CAPDATA!$B$469:$Y$469</definedName>
    <definedName name="CFO_Total">#REF!</definedName>
    <definedName name="CFO_YTD">#REF!</definedName>
    <definedName name="CGT_ACCPAY">[6]CAPDATA!$B$1331:$Y$1331</definedName>
    <definedName name="CGT_ACCTAX">[6]CAPDATA!$B$1332:$Y$1332</definedName>
    <definedName name="CGT_AFUDC">[6]CAPDATA!$B$1359:$Y$1359</definedName>
    <definedName name="CGT_ARCUSBAL">[6]CAPDATA!$B$1333:$Y$1333</definedName>
    <definedName name="CGT_BALACPAY">[6]CAPDATA!$B$1334:$Y$1334</definedName>
    <definedName name="CGT_BALACREC">[6]CAPDATA!$B$1335:$Y$1335</definedName>
    <definedName name="CGT_CADCON">[6]CAPDATA!$B$1373:$Y$1373</definedName>
    <definedName name="CGT_CHBALAC">[6]CAPDATA!$B$1312:$Y$1312</definedName>
    <definedName name="CGT_CHGACPAY">[6]CAPDATA!$B$1313:$Y$1313</definedName>
    <definedName name="CGT_CHGACREC">[6]CAPDATA!$B$1314:$Y$1314</definedName>
    <definedName name="CGT_CHGBOND">[6]CAPDATA!$B$1315:$Y$1315</definedName>
    <definedName name="CGT_CHGFUEL">[6]CAPDATA!$B$1316:$Y$1316</definedName>
    <definedName name="CGT_CHGMS">[6]CAPDATA!$B$1317:$Y$1317</definedName>
    <definedName name="CGT_CHGPFD">[6]CAPDATA!$B$1318:$Y$1318</definedName>
    <definedName name="CGT_CHGSTOCK">[6]CAPDATA!$B$1319:$Y$1319</definedName>
    <definedName name="CGT_CHGSTPOS">[6]CAPDATA!$B$1320:$Y$1320</definedName>
    <definedName name="CGT_CIAC">[6]CAPDATA!$B$1321:$Y$1321</definedName>
    <definedName name="CGT_CWIP">[6]CAPDATA!$B$1371:$Y$1371</definedName>
    <definedName name="CGT_DEFTAX">[6]CAPDATA!$B$1322:$Y$1322</definedName>
    <definedName name="CGT_DEFTXBAL">[6]CAPDATA!$B$1323:$Y$1323</definedName>
    <definedName name="CGT_DELTA_BILLREV">[6]CAPDATA!$B$1394:$Y$1394</definedName>
    <definedName name="CGT_DELTA_DFTX">[6]CAPDATA!$D$1385</definedName>
    <definedName name="CGT_DELTA_ITC">[6]CAPDATA!$C$1385</definedName>
    <definedName name="CGT_DFITCBAL">[6]CAPDATA!$B$1336:$Y$1336</definedName>
    <definedName name="CGT_DFTXBAL">[6]CAPDATA!$B$1337:$Y$1337</definedName>
    <definedName name="CGT_DIVDISB">[6]CAPDATA!$B$1324:$Y$1324</definedName>
    <definedName name="CGT_DIVPAY">[6]CAPDATA!$B$1338:$Y$1338</definedName>
    <definedName name="CGT_EQUITY">[6]CAPDATA!$B$1339:$Y$1339</definedName>
    <definedName name="CGT_EXPDEF">[6]CAPDATA!$B$1325:$Y$1325</definedName>
    <definedName name="CGT_INTPAY">[6]CAPDATA!$B$1340:$Y$1340</definedName>
    <definedName name="CGT_MATSUP">[6]CAPDATA!$B$1372:$Y$1372</definedName>
    <definedName name="CGT_MORTBOND">[6]CAPDATA!$B$1341:$Y$1341</definedName>
    <definedName name="CGT_NETCASH">[6]CAPDATA!$B$1326:$Y$1326</definedName>
    <definedName name="CGT_NETFA">[6]CAPDATA!$B$1327:$Y$1327</definedName>
    <definedName name="CGT_NETIA">[6]CAPDATA!$B$1328:$Y$1328</definedName>
    <definedName name="CGT_ODEFCHG">[6]CAPDATA!$B$1367:$Y$1367</definedName>
    <definedName name="CGT_OFDTAXBK">[6]CAPDATA!$B$1360:$Y$1360</definedName>
    <definedName name="CGT_OSTTAXBK">[6]CAPDATA!$B$1361:$Y$1361</definedName>
    <definedName name="cgt_OTHADRB">[6]CAPDATA!$B$1377:$Y$1377</definedName>
    <definedName name="CGT_OTHCURLB">[6]CAPDATA!$B$1342:$Y$1342</definedName>
    <definedName name="CGT_OTHDFCRD">[6]CAPDATA!$B$1343:$Y$1343</definedName>
    <definedName name="CGT_OTHINC">[6]CAPDATA!$B$1551:$Y$1551</definedName>
    <definedName name="CGT_OTHINV">[6]CAPDATA!$B$1344:$Y$1344</definedName>
    <definedName name="CGT_OTHNCLB">[6]CAPDATA!$B$1345:$Y$1345</definedName>
    <definedName name="CGT_OTHNET">[6]CAPDATA!$B$1329:$Y$1329</definedName>
    <definedName name="CGT_OTHWCAP">[6]CAPDATA!$B$1330:$Y$1330</definedName>
    <definedName name="CGT_OTNETFA">[6]CAPDATA!$B$1369:$Y$1369</definedName>
    <definedName name="CGT_PFDOUT">[6]CAPDATA!$B$1346:$Y$1346</definedName>
    <definedName name="CGT_PRYADVGP">[6]CAPDATA!$B$1347:$Y$1347</definedName>
    <definedName name="CGT_STBOR">[6]CAPDATA!$B$1348:$Y$1348</definedName>
    <definedName name="CGT_STINV">[6]CAPDATA!$B$1349:$Y$1349</definedName>
    <definedName name="CGT_SUBINV">[6]CAPDATA!$B$1350:$Y$1350</definedName>
    <definedName name="CGT_TASSETS">[6]CAPDATA!$B$1351:$Y$1351</definedName>
    <definedName name="CGT_TDEFCHG">[6]CAPDATA!$B$1352:$Y$1352</definedName>
    <definedName name="CGT_TINTEXP">[6]CAPDATA!$B$1358:$Y$1358</definedName>
    <definedName name="CGT_TOINCDED">[6]CAPDATA!$B$1362:$Y$1362</definedName>
    <definedName name="CGT_Total">#REF!</definedName>
    <definedName name="CGT_TOTCURAS">[6]CAPDATA!$B$1353:$Y$1353</definedName>
    <definedName name="CGT_TOTLTAS">[6]CAPDATA!$B$1354:$Y$1354</definedName>
    <definedName name="CGT_UNACLIAB">[6]CAPDATA!$B$1355:$Y$1355</definedName>
    <definedName name="CGT_UTASAM">[6]CAPDATA!$B$1357:$Y$1357</definedName>
    <definedName name="CGT_UTASDRES">[6]CAPDATA!$B$1356:$Y$1356</definedName>
    <definedName name="CGT_UTASSETS">[6]CAPDATA!$B$1368:$Y$1368</definedName>
    <definedName name="cgt_WCASHRB">[6]CAPDATA!$B$1376:$Y$1376</definedName>
    <definedName name="CGT_YTD">#REF!</definedName>
    <definedName name="CGTR_Total">#REF!</definedName>
    <definedName name="CGTR_YTD">#REF!</definedName>
    <definedName name="Chosen_BU_Index">[6]CAPDATA!$B$1379</definedName>
    <definedName name="ChosenBU">[6]CAPDATA!$A$1379</definedName>
    <definedName name="Cntrl_Total">#REF!</definedName>
    <definedName name="Cntrl_YTD">#REF!</definedName>
    <definedName name="COCESE_ADVALT">[6]CAPDATA!$B$272:$Y$272</definedName>
    <definedName name="COCESE_CADCON">[6]CAPDATA!$B$281:$Y$281</definedName>
    <definedName name="COCESE_DEPBK">[6]CAPDATA!$B$273:$Y$273</definedName>
    <definedName name="COCESE_DITCRB">[6]CAPDATA!$B$274:$Y$274</definedName>
    <definedName name="COCESE_DTXRB">[6]CAPDATA!$B$275:$Y$275</definedName>
    <definedName name="COCESE_EADGTO">[6]CAPDATA!$B$268:$Y$268</definedName>
    <definedName name="COCESE_EPRODO">[6]CAPDATA!$B$269:$Y$269</definedName>
    <definedName name="COCESE_FDTAXBK">[6]CAPDATA!$B$282:$Y$282</definedName>
    <definedName name="COCESE_FTXDPA">[6]CAPDATA!$B$276:$Y$276</definedName>
    <definedName name="COCESE_FTXDPS">[6]CAPDATA!$B$277:$Y$277</definedName>
    <definedName name="COCESE_MATSUP">[6]CAPDATA!$B$280:$Y$280</definedName>
    <definedName name="COCESE_RB">[6]CAPDATA!$B$278:$Y$278</definedName>
    <definedName name="COCESE_STTAXBK">[6]CAPDATA!$B$283:$Y$283</definedName>
    <definedName name="COCESE_STXDEP">[6]CAPDATA!$B$279:$Y$279</definedName>
    <definedName name="COCESE_TOTMAIN">[6]CAPDATA!$B$270:$Y$270</definedName>
    <definedName name="COCESE_UF">[6]CAPDATA!$B$284:$Y$284</definedName>
    <definedName name="COCESG_ADVALT">[6]CAPDATA!$B$425:$Y$425</definedName>
    <definedName name="COCESG_CADCON">[6]CAPDATA!$B$434:$Y$434</definedName>
    <definedName name="COCESG_DEPBK">[6]CAPDATA!$B$426:$Y$426</definedName>
    <definedName name="COCESG_DITCRB">[6]CAPDATA!$B$427:$Y$427</definedName>
    <definedName name="COCESG_DTXRB">[6]CAPDATA!$B$428:$Y$428</definedName>
    <definedName name="COCESG_EADGTO">[6]CAPDATA!$B$421:$Y$421</definedName>
    <definedName name="COCESG_EPRODO">[6]CAPDATA!$B$422:$Y$422</definedName>
    <definedName name="COCESG_FDTAXBK">[6]CAPDATA!$B$435:$Y$435</definedName>
    <definedName name="COCESG_FTXDPA">[6]CAPDATA!$B$429:$Y$429</definedName>
    <definedName name="COCESG_FTXDPS">[6]CAPDATA!$B$430:$Y$430</definedName>
    <definedName name="COCESG_MATSUP">[6]CAPDATA!$B$433:$Y$433</definedName>
    <definedName name="COCESG_RB">[6]CAPDATA!$B$431:$Y$431</definedName>
    <definedName name="COCESG_STTAXBK">[6]CAPDATA!$B$436:$Y$436</definedName>
    <definedName name="COCESG_STXDEP">[6]CAPDATA!$B$432:$Y$432</definedName>
    <definedName name="COCESG_TOTMAIN">[6]CAPDATA!$B$423:$Y$423</definedName>
    <definedName name="COCESG_UF">[6]CAPDATA!$B$437:$Y$437</definedName>
    <definedName name="COCI_CESE">[6]CAPDATA!$B$271:$Y$271</definedName>
    <definedName name="COCI_CESG">[6]CAPDATA!$B$424:$Y$424</definedName>
    <definedName name="COCI_CSVC">[6]CAPDATA!$B$118:$Y$118</definedName>
    <definedName name="COCI_EGBU">[6]CAPDATA!$B$1189:$Y$1189</definedName>
    <definedName name="COCI_EHBU">[6]CAPDATA!$B$1036:$Y$1036</definedName>
    <definedName name="COCI_ETBU">[6]CAPDATA!$B$577:$Y$577</definedName>
    <definedName name="COCI_GSBU">[6]CAPDATA!$B$730:$Y$730</definedName>
    <definedName name="COCI_L401">[6]CAPDATA!$B$883:$Y$883</definedName>
    <definedName name="COCSVC_ADVALT">[6]CAPDATA!$B$119:$Y$119</definedName>
    <definedName name="COCSVC_CADCON">[6]CAPDATA!$B$128:$Y$128</definedName>
    <definedName name="COCSVC_DEPBK">[6]CAPDATA!$B$120:$Y$120</definedName>
    <definedName name="COCSVC_DITCRB">[6]CAPDATA!$B$121:$Y$121</definedName>
    <definedName name="COCSVC_DTXRB">[6]CAPDATA!$B$122:$Y$122</definedName>
    <definedName name="COCSVC_EADGTO">[6]CAPDATA!$B$115:$Y$115</definedName>
    <definedName name="COCSVC_EPRODO">[6]CAPDATA!$B$116:$Y$116</definedName>
    <definedName name="COCSVC_FDTAXBK">[6]CAPDATA!$B$129:$Y$129</definedName>
    <definedName name="COCSVC_FTXDPA">[6]CAPDATA!$B$123:$Y$123</definedName>
    <definedName name="COCSVC_FTXDPS">[6]CAPDATA!$B$124:$Y$124</definedName>
    <definedName name="COCSVC_MATSUP">[6]CAPDATA!$B$127:$Y$127</definedName>
    <definedName name="COCSVC_RB">[6]CAPDATA!$B$125:$Y$125</definedName>
    <definedName name="COCSVC_STTAXBK">[6]CAPDATA!$B$130:$Y$130</definedName>
    <definedName name="COCSVC_STXDEP">[6]CAPDATA!$B$126:$Y$126</definedName>
    <definedName name="COCSVC_TOTMAIN">[6]CAPDATA!$B$117:$Y$117</definedName>
    <definedName name="COCSVC_UF">[6]CAPDATA!$B$131:$Y$131</definedName>
    <definedName name="COEGBU_ADVALT">[6]CAPDATA!$B$1190:$Y$1190</definedName>
    <definedName name="COEGBU_CADCON">[6]CAPDATA!$B$1199:$Y$1199</definedName>
    <definedName name="COEGBU_DEPBK">[6]CAPDATA!$B$1191:$Y$1191</definedName>
    <definedName name="COEGBU_DITCRB">[6]CAPDATA!$B$1192:$Y$1192</definedName>
    <definedName name="COEGBU_DTXRB">[6]CAPDATA!$B$1193:$Y$1193</definedName>
    <definedName name="COEGBU_EADGTO">[6]CAPDATA!$B$1186:$Y$1186</definedName>
    <definedName name="COEGBU_EPRODO">[6]CAPDATA!$B$1187:$Y$1187</definedName>
    <definedName name="COEGBU_FDTAXBK">[6]CAPDATA!$B$1200:$Y$1200</definedName>
    <definedName name="COEGBU_FTXDPA">[6]CAPDATA!$B$1194:$Y$1194</definedName>
    <definedName name="COEGBU_FTXDPS">[6]CAPDATA!$B$1195:$Y$1195</definedName>
    <definedName name="COEGBU_MATSUP">[6]CAPDATA!$B$1198:$Y$1198</definedName>
    <definedName name="COEGBU_RB">[6]CAPDATA!$B$1196:$Y$1196</definedName>
    <definedName name="COEGBU_STTAXBK">[6]CAPDATA!$B$1201:$Y$1201</definedName>
    <definedName name="COEGBU_STXDEP">[6]CAPDATA!$B$1197:$Y$1197</definedName>
    <definedName name="COEGBU_TOTMAIN">[6]CAPDATA!$B$1188:$Y$1188</definedName>
    <definedName name="COEGBU_UF">[6]CAPDATA!$B$1202:$Y$1202</definedName>
    <definedName name="COEHBU_ADVALT">[6]CAPDATA!$B$1037:$Y$1037</definedName>
    <definedName name="COEHBU_CADCON">[6]CAPDATA!$B$1046:$Y$1046</definedName>
    <definedName name="COEHBU_DEPBK">[6]CAPDATA!$B$1038:$Y$1038</definedName>
    <definedName name="COEHBU_DITCRB">[6]CAPDATA!$B$1039:$Y$1039</definedName>
    <definedName name="COEHBU_DTXRB">[6]CAPDATA!$B$1040:$Y$1040</definedName>
    <definedName name="COEHBU_EADGTO">[6]CAPDATA!$B$1033:$Y$1033</definedName>
    <definedName name="COEHBU_EPRODO">[6]CAPDATA!$B$1034:$Y$1034</definedName>
    <definedName name="COEHBU_FDTAXBK">[6]CAPDATA!$B$1047:$Y$1047</definedName>
    <definedName name="COEHBU_FTXDPA">[6]CAPDATA!$B$1041:$Y$1041</definedName>
    <definedName name="COEHBU_FTXDPS">[6]CAPDATA!$B$1042:$Y$1042</definedName>
    <definedName name="COEHBU_MATSUP">[6]CAPDATA!$B$1045:$Y$1045</definedName>
    <definedName name="COEHBU_RB">[6]CAPDATA!$B$1043:$Y$1043</definedName>
    <definedName name="COEHBU_STTAXBK">[6]CAPDATA!$B$1048:$Y$1048</definedName>
    <definedName name="COEHBU_STXDEP">[6]CAPDATA!$B$1044:$Y$1044</definedName>
    <definedName name="COEHBU_TOTMAIN">[6]CAPDATA!$B$1035:$Y$1035</definedName>
    <definedName name="COEHBU_UF">[6]CAPDATA!$B$1049:$Y$1049</definedName>
    <definedName name="COETBU_ADVALT">[6]CAPDATA!$B$578:$Y$578</definedName>
    <definedName name="COETBU_CADCON">[6]CAPDATA!$B$587:$Y$587</definedName>
    <definedName name="COETBU_DEPBK">[6]CAPDATA!$B$579:$Y$579</definedName>
    <definedName name="COETBU_DITCRB">[6]CAPDATA!$B$580:$Y$580</definedName>
    <definedName name="COETBU_DTXRB">[6]CAPDATA!$B$581:$Y$581</definedName>
    <definedName name="COETBU_EADGTO">[6]CAPDATA!$B$574:$Y$574</definedName>
    <definedName name="COETBU_EPRODO">[6]CAPDATA!$B$575:$Y$575</definedName>
    <definedName name="COETBU_FDTAXBK">[6]CAPDATA!$B$588:$Y$588</definedName>
    <definedName name="COETBU_FTXDPA">[6]CAPDATA!$B$582:$Y$582</definedName>
    <definedName name="COETBU_FTXDPS">[6]CAPDATA!$B$583:$Y$583</definedName>
    <definedName name="COETBU_MATSUP">[6]CAPDATA!$B$586:$Y$586</definedName>
    <definedName name="COETBU_RB">[6]CAPDATA!$B$584:$Y$584</definedName>
    <definedName name="COETBU_STTAXBK">[6]CAPDATA!$B$589:$Y$589</definedName>
    <definedName name="COETBU_STXDEP">[6]CAPDATA!$B$585:$Y$585</definedName>
    <definedName name="COETBU_TOTMAIN">[6]CAPDATA!$B$576:$Y$576</definedName>
    <definedName name="COETBU_UF">[6]CAPDATA!$B$590:$Y$590</definedName>
    <definedName name="COGEN">[4]REV_EST!$B$377</definedName>
    <definedName name="COGSBU_ADVALT">[6]CAPDATA!$B$731:$Y$731</definedName>
    <definedName name="COGSBU_CADCON">[6]CAPDATA!$B$740:$Y$740</definedName>
    <definedName name="COGSBU_DEPBK">[6]CAPDATA!$B$732:$Y$732</definedName>
    <definedName name="COGSBU_DITCRB">[6]CAPDATA!$B$733:$Y$733</definedName>
    <definedName name="COGSBU_DTXRB">[6]CAPDATA!$B$734:$Y$734</definedName>
    <definedName name="COGSBU_EADGTO">[6]CAPDATA!$B$727:$Y$727</definedName>
    <definedName name="COGSBU_EPRODO">[6]CAPDATA!$B$728:$Y$728</definedName>
    <definedName name="COGSBU_FDTAXBK">[6]CAPDATA!$B$741:$Y$741</definedName>
    <definedName name="COGSBU_FTXDPA">[6]CAPDATA!$B$735:$Y$735</definedName>
    <definedName name="COGSBU_FTXDPS">[6]CAPDATA!$B$736:$Y$736</definedName>
    <definedName name="COGSBU_MATSUP">[6]CAPDATA!$B$739:$Y$739</definedName>
    <definedName name="COGSBU_RB">[6]CAPDATA!$B$737:$Y$737</definedName>
    <definedName name="COGSBU_STTAXBK">[6]CAPDATA!$B$742:$Y$742</definedName>
    <definedName name="COGSBU_STXDEP">[6]CAPDATA!$B$738:$Y$738</definedName>
    <definedName name="COGSBU_TOTMAIN">[6]CAPDATA!$B$729:$Y$729</definedName>
    <definedName name="COGSBU_UF">[6]CAPDATA!$B$743:$Y$743</definedName>
    <definedName name="COL401_ADVALT">[6]CAPDATA!$B$884:$Y$884</definedName>
    <definedName name="COL401_CADCON">[6]CAPDATA!$B$893:$Y$893</definedName>
    <definedName name="COL401_DEPBK">[6]CAPDATA!$B$885:$Y$885</definedName>
    <definedName name="COL401_DITCRB">[6]CAPDATA!$B$886:$Y$886</definedName>
    <definedName name="COL401_DTXRB">[6]CAPDATA!$B$887:$Y$887</definedName>
    <definedName name="COL401_EADGTO">[6]CAPDATA!$B$880:$Y$880</definedName>
    <definedName name="COL401_EPRODO">[6]CAPDATA!$B$881:$Y$881</definedName>
    <definedName name="COL401_FDTAXBK">[6]CAPDATA!$B$894:$Y$894</definedName>
    <definedName name="COL401_FTXDPA">[6]CAPDATA!$B$888:$Y$888</definedName>
    <definedName name="COL401_FTXDPS">[6]CAPDATA!$B$889:$Y$889</definedName>
    <definedName name="COL401_MATSUP">[6]CAPDATA!$B$892:$Y$892</definedName>
    <definedName name="COL401_RB">[6]CAPDATA!$B$890:$Y$890</definedName>
    <definedName name="COL401_STTAXBK">[6]CAPDATA!$B$895:$Y$895</definedName>
    <definedName name="COL401_STXDEP">[6]CAPDATA!$B$891:$Y$891</definedName>
    <definedName name="COL401_TOTMAIN">[6]CAPDATA!$B$882:$Y$882</definedName>
    <definedName name="COL401_UF">[6]CAPDATA!$B$896:$Y$896</definedName>
    <definedName name="Column">[13]Data_Sheet!$AK$5</definedName>
    <definedName name="COMMERCIAL_G_NR1">[4]RATES!$A$45</definedName>
    <definedName name="COMMERCIAL_G_NR2">[4]RATES!$A$78</definedName>
    <definedName name="COMMERCIAL_G_NR3">[4]RATES!$A$89</definedName>
    <definedName name="CookieJar">[6]CAPDATA!$H$1309</definedName>
    <definedName name="Copy_Alloc">[6]CESE!$V$57</definedName>
    <definedName name="Copy_Capital">[6]CESE!$B$60:$B$67</definedName>
    <definedName name="Core_Brokerage">[4]REV_EST!$AJ$24</definedName>
    <definedName name="Core_CEE">[4]REV_EST!$Y$24</definedName>
    <definedName name="Core_CFAdebt">[4]REV_EST!$W$24</definedName>
    <definedName name="Core_CFAexp">[4]REV_EST!$V$24</definedName>
    <definedName name="Core_CPUC">[4]REV_EST!$X$24</definedName>
    <definedName name="Core_EOR">[4]REV_EST!$K$24</definedName>
    <definedName name="Core_GEDA">[4]REV_EST!$U$24</definedName>
    <definedName name="Core_LIRA">[4]REV_EST!$O$24</definedName>
    <definedName name="Core_NC_FCA">[4]REV_EST!$J$24</definedName>
    <definedName name="Core_Nonbase">[4]REV_EST!$I$24</definedName>
    <definedName name="Core_PGA">[4]REV_EST!$S$24</definedName>
    <definedName name="Core_PRC">[4]REV_EST!$L$24</definedName>
    <definedName name="CORE_Print">[4]REV_EST!$B$74:$AQ$113,[4]REV_EST!$B$114:$AQ$154,[4]REV_EST!$B$159:$AQ$197,[4]REV_EST!$B$198:$AQ$221,[4]REV_EST!$B$225:$AQ$265,[4]REV_EST!$B81:$AQ$275</definedName>
    <definedName name="Core_Shrinkage">[4]REV_EST!$AK$24</definedName>
    <definedName name="Core_Trans_TOP">[4]REV_EST!$N$24</definedName>
    <definedName name="Core_WACOG">[4]REV_EST!$AF$24</definedName>
    <definedName name="CornerstoneCap">#REF!</definedName>
    <definedName name="CornerstoneCapital">#REF!</definedName>
    <definedName name="CPI">[10]!AFUDERNR</definedName>
    <definedName name="CSVC_ACCPAY">[6]CAPDATA!$B$63:$Y$63</definedName>
    <definedName name="CSVC_ACCTAX">[6]CAPDATA!$B$64:$Y$64</definedName>
    <definedName name="CSVC_ADVALT">[6]CAPDATA!$B$167:$Y$167</definedName>
    <definedName name="CSVC_AFUDC">[6]CAPDATA!$B$91:$Y$91</definedName>
    <definedName name="CSVC_ALLOC">[6]CSVC!$C$49:$U$49</definedName>
    <definedName name="CSVC_ARCUSBAL">[6]CAPDATA!$B$65:$Y$65</definedName>
    <definedName name="CSVC_BALACPAY">[6]CAPDATA!$B$66:$Y$66</definedName>
    <definedName name="CSVC_BALACREC">[6]CAPDATA!$B$67:$Y$67</definedName>
    <definedName name="CSVC_BASE">[6]CAPDATA!$B$29:$Y$29</definedName>
    <definedName name="CSVC_BKADD">[6]CAPDATA!$B$135:$Y$135</definedName>
    <definedName name="CSVC_BKRES">[6]CAPDATA!$B$166:$Y$166</definedName>
    <definedName name="CSVC_CADCNRB">[6]CAPDATA!$B$156:$Y$156</definedName>
    <definedName name="CSVC_CADCON">[6]CAPDATA!$B$105:$Y$105</definedName>
    <definedName name="CSVC_CHBALAC">[6]CAPDATA!$B$44:$Y$44</definedName>
    <definedName name="CSVC_CHGACPAY">[6]CAPDATA!$B$45:$Y$45</definedName>
    <definedName name="CSVC_CHGACREC">[6]CAPDATA!$B$46:$Y$46</definedName>
    <definedName name="CSVC_CHGBOND">[6]CAPDATA!$B$47:$Y$47</definedName>
    <definedName name="CSVC_CHGFUEL">[6]CAPDATA!$B$48:$Y$48</definedName>
    <definedName name="CSVC_CHGMS">[6]CAPDATA!$B$49:$Y$49</definedName>
    <definedName name="CSVC_CHGPFD">[6]CAPDATA!$B$50:$Y$50</definedName>
    <definedName name="CSVC_CHGSTOCK">[6]CAPDATA!$B$51:$Y$51</definedName>
    <definedName name="CSVC_CHGSTPOS">[6]CAPDATA!$B$52:$Y$52</definedName>
    <definedName name="CSVC_CIAC">[6]CAPDATA!$B$53:$Y$53</definedName>
    <definedName name="CSVC_CWIP">[6]CAPDATA!$B$103:$Y$103</definedName>
    <definedName name="CSVC_DEFTAX">[6]CAPDATA!$B$54:$Y$54</definedName>
    <definedName name="CSVC_DEFTXBAL">[6]CAPDATA!$B$55:$Y$55</definedName>
    <definedName name="CSVC_DEPBK">[6]CAPDATA!$B$168:$Y$168</definedName>
    <definedName name="CSVC_DEPRB">[6]CAPDATA!$B$157:$Y$157</definedName>
    <definedName name="CSVC_DFITCBAL">[6]CAPDATA!$B$68:$Y$68</definedName>
    <definedName name="CSVC_DFTXBAL">[6]CAPDATA!$B$69:$Y$69</definedName>
    <definedName name="CSVC_DITCRB">[6]CAPDATA!$B$158:$Y$158</definedName>
    <definedName name="CSVC_DIVDISB">[6]CAPDATA!$B$56:$Y$56</definedName>
    <definedName name="CSVC_DIVPAY">[6]CAPDATA!$B$70:$Y$70</definedName>
    <definedName name="CSVC_DSMINC">[6]CAPDATA!$B$39:$Y$39</definedName>
    <definedName name="CSVC_DTXBAL">[6]CAPDATA!$B$164:$Y$164</definedName>
    <definedName name="CSVC_DTXRB">[6]CAPDATA!$B$159:$Y$159</definedName>
    <definedName name="CSVC_ECA">[6]CAPDATA!$B$30:$Y$30</definedName>
    <definedName name="CSVC_ECONS">[6]CAPDATA!$B$31:$Y$31</definedName>
    <definedName name="CSVC_ELM">[6]CAPDATA!$B$32:$Y$32</definedName>
    <definedName name="CSVC_EMARK">[6]CAPDATA!$B$33:$Y$33</definedName>
    <definedName name="CSVC_EPRODO">[6]CAPDATA!$B$34:$Y$34</definedName>
    <definedName name="CSVC_EQUITY">[6]CAPDATA!$B$71:$Y$71</definedName>
    <definedName name="CSVC_EXPDEF">[6]CAPDATA!$B$57:$Y$57</definedName>
    <definedName name="CSVC_FDTAXBK">[6]CAPDATA!$B$25:$Y$25</definedName>
    <definedName name="CSVC_FTXDPA">[6]CAPDATA!$B$169:$Y$169</definedName>
    <definedName name="CSVC_FTXDPS">[6]CAPDATA!$B$170:$Y$170</definedName>
    <definedName name="CSVC_Input">[6]CESE!$C$26</definedName>
    <definedName name="CSVC_INTPAY">[6]CAPDATA!$B$72:$Y$72</definedName>
    <definedName name="CSVC_MATSRB">[6]CAPDATA!$B$160:$Y$160</definedName>
    <definedName name="CSVC_MATSUP">[6]CAPDATA!$B$104:$Y$104</definedName>
    <definedName name="CSVC_MISCREV">[6]CAPDATA!$B$40:$Y$40</definedName>
    <definedName name="CSVC_MORTBOND">[6]CAPDATA!$B$73:$Y$73</definedName>
    <definedName name="CSVC_NETCASH">[6]CAPDATA!$B$58:$Y$58</definedName>
    <definedName name="CSVC_NETFA">[6]CAPDATA!$B$59:$Y$59</definedName>
    <definedName name="CSVC_NETIA">[6]CAPDATA!$B$60:$Y$60</definedName>
    <definedName name="CSVC_ODEFCHG">[6]CAPDATA!$B$99:$Y$99</definedName>
    <definedName name="CSVC_OFDTAXBK">[6]CAPDATA!$B$92:$Y$92</definedName>
    <definedName name="CSVC_OSTTAXBK">[6]CAPDATA!$B$93:$Y$93</definedName>
    <definedName name="CSVC_OTHADRB">[6]CAPDATA!$B$161:$Y$161</definedName>
    <definedName name="CSVC_OTHCURLB">[6]CAPDATA!$B$74:$Y$74</definedName>
    <definedName name="CSVC_OTHDFCRD">[6]CAPDATA!$B$75:$Y$75</definedName>
    <definedName name="CSVC_OTHINC">[6]CAPDATA!$B$1545:$Y$1545</definedName>
    <definedName name="CSVC_OTHINV">[6]CAPDATA!$B$76:$Y$76</definedName>
    <definedName name="CSVC_OTHNCLB">[6]CAPDATA!$B$77:$Y$77</definedName>
    <definedName name="CSVC_OTHNET">[6]CAPDATA!$B$61:$Y$61</definedName>
    <definedName name="CSVC_OTHWCAP">[6]CAPDATA!$B$62:$Y$62</definedName>
    <definedName name="CSVC_OTNETFA">[6]CAPDATA!$B$101:$Y$101</definedName>
    <definedName name="CSVC_PAYTAX">[6]CAPDATA!$B$37:$Y$37</definedName>
    <definedName name="CSVC_PFDOUT">[6]CAPDATA!$B$78:$Y$78</definedName>
    <definedName name="CSVC_PLANT">[6]CAPDATA!$B$165:$Y$165</definedName>
    <definedName name="CSVC_PLANTRB">[6]CAPDATA!$B$162:$Y$162</definedName>
    <definedName name="CSVC_PRYADVGP">[6]CAPDATA!$B$79:$Y$79</definedName>
    <definedName name="CSVC_REPALOW">[6]CAPDATA!$B$38:$Y$38</definedName>
    <definedName name="CSVC_SAM">[6]CESE!$C$27:$U$27</definedName>
    <definedName name="CSVC_STBOR">[6]CAPDATA!$B$80:$Y$80</definedName>
    <definedName name="CSVC_STINV">[6]CAPDATA!$B$81:$Y$81</definedName>
    <definedName name="CSVC_STTAXBK">[6]CAPDATA!$B$26:$Y$26</definedName>
    <definedName name="CSVC_STXDEP">[6]CAPDATA!$B$171:$Y$171</definedName>
    <definedName name="CSVC_SUBINV">[6]CAPDATA!$B$82:$Y$82</definedName>
    <definedName name="CSVC_TASSETS">[6]CAPDATA!$B$83:$Y$83</definedName>
    <definedName name="CSVC_TDEFCHG">[6]CAPDATA!$B$84:$Y$84</definedName>
    <definedName name="CSVC_TEXP">[6]CAPDATA!$B$134:$Y$134</definedName>
    <definedName name="CSVC_TINTEXP">[6]CAPDATA!$B$90:$Y$90</definedName>
    <definedName name="CSVC_TOINCDED">[6]CAPDATA!$B$94:$Y$94</definedName>
    <definedName name="CSVC_TOPREV">[6]CAPDATA!$B$24:$Y$24</definedName>
    <definedName name="CSVC_Tot_Input">[6]DISCO!$C$26:$U$26</definedName>
    <definedName name="CSVC_TOTCAP">[6]CAPDATA!$B$95:$Y$95</definedName>
    <definedName name="CSVC_TOTCURAS">[6]CAPDATA!$B$85:$Y$85</definedName>
    <definedName name="CSVC_TOTLTAS">[6]CAPDATA!$B$86:$Y$86</definedName>
    <definedName name="CSVC_TOTMAIN">[6]CAPDATA!$B$35:$Y$35</definedName>
    <definedName name="CSVC_UF">[6]CAPDATA!$B$27:$Y$27</definedName>
    <definedName name="CSVC_UNACLIAB">[6]CAPDATA!$B$87:$Y$87</definedName>
    <definedName name="CSVC_UTASAM">[6]CAPDATA!$B$89:$Y$89</definedName>
    <definedName name="CSVC_UTASDRES">[6]CAPDATA!$B$88:$Y$88</definedName>
    <definedName name="CSVC_UTASSETS">[6]CAPDATA!$B$100:$Y$100</definedName>
    <definedName name="CSVC_WCASHRB">[6]CAPDATA!$B$163:$Y$163</definedName>
    <definedName name="CTCLast">[10]!CTCLast</definedName>
    <definedName name="CTS_Total">#REF!</definedName>
    <definedName name="CTS_YTD">#REF!</definedName>
    <definedName name="Customer_Months">[4]D3_BCAP98pgeDataSet!$A$417</definedName>
    <definedName name="CUSTOMERS">[4]D3_BCAP98pgeDataSet!$A$85</definedName>
    <definedName name="CV">1.02</definedName>
    <definedName name="CYear01">[10]!CYear01</definedName>
    <definedName name="CYear02">[10]!CYear02</definedName>
    <definedName name="CYear03">[10]!CYear03</definedName>
    <definedName name="CYear04">[10]!CYear04</definedName>
    <definedName name="CYear05">[10]!CYear05</definedName>
    <definedName name="CYear06">[10]!CYear06</definedName>
    <definedName name="CYear07">[10]!CYear07</definedName>
    <definedName name="CYear08">[10]!CYear08</definedName>
    <definedName name="CYear09">[10]!CYear09</definedName>
    <definedName name="CYear10">[10]!CYear10</definedName>
    <definedName name="CYear11">[10]!CYear11</definedName>
    <definedName name="CYear12">[10]!CYear12</definedName>
    <definedName name="CYear13">[10]!CYear13</definedName>
    <definedName name="CYear14">[10]!CYear14</definedName>
    <definedName name="CYear15">[10]!CYear15</definedName>
    <definedName name="CYear16">[10]!CYear16</definedName>
    <definedName name="CYear17">[10]!CYear17</definedName>
    <definedName name="CYear18">[10]!CYear18</definedName>
    <definedName name="CYear19">[10]!CYear19</definedName>
    <definedName name="CYear20">[10]!CYear20</definedName>
    <definedName name="CYear21">[10]!CYear21</definedName>
    <definedName name="CYear22">[10]!CYear22</definedName>
    <definedName name="CYearLag">[10]!CYearLag</definedName>
    <definedName name="Data">OFFSET('[14]ORD013 - Targets-Plan'!$E$27,0,0,COUNTA('[14]ORD013 - Targets-Plan'!$E$27:$E$1048576),COUNTA('[14]ORD013 - Targets-Plan'!$E$27:$XFD$27))</definedName>
    <definedName name="DataDate">'[15]PEND Report'!$A$1</definedName>
    <definedName name="DataYears">[16]!DataYears</definedName>
    <definedName name="Day">'[17]Day 3 &amp; 5 Email'!$D$1</definedName>
    <definedName name="DC">[6]CAPDATA!$E$1309</definedName>
    <definedName name="DCS_Total">#REF!</definedName>
    <definedName name="DCS_YTD">#REF!</definedName>
    <definedName name="DCSGET_ALLOC">[6]DCSGET!$C$49:$U$49</definedName>
    <definedName name="Debt_Actual">[6]CESE!$C$70:$U$70</definedName>
    <definedName name="DecSun1">DATE(CalendarYear,12,1)-WEEKDAY(DATE(CalendarYear,12,1))+1</definedName>
    <definedName name="DeltaRB_DCGE">[6]DISCO!$D$39</definedName>
    <definedName name="DeltaRB_DCSE">[6]CESE!$D$39</definedName>
    <definedName name="DeltaRB_DCSG">[6]CESG!$D$39</definedName>
    <definedName name="DeltaRB_DCST">[6]UOPS!$D$39</definedName>
    <definedName name="DeltaRB_ETBU">[6]ETBU!$D$39</definedName>
    <definedName name="DeltaRB_GSBU">[6]GSBU!$D$39</definedName>
    <definedName name="DELTCGTBKF">[6]DeprLife!$AD$110</definedName>
    <definedName name="DELTCGTBKL">[6]DeprLife!$AE$110</definedName>
    <definedName name="DELTCGTFSF">[6]DeprLife!$AF$110</definedName>
    <definedName name="DELTCGTFSL">[6]DeprLife!$AG$110</definedName>
    <definedName name="DELTCGTSTF">[6]DeprLife!$AH$110</definedName>
    <definedName name="DELTCGTSTL">[6]DeprLife!$AI$110</definedName>
    <definedName name="DELTDCSBKF">[6]DeprLife!$AD$46</definedName>
    <definedName name="DELTDCSBKL">[6]DeprLife!$AE$46</definedName>
    <definedName name="DELTDCSFSF">[6]DeprLife!$AF$46</definedName>
    <definedName name="DELTDCSFSL">[6]DeprLife!$AG$46</definedName>
    <definedName name="DELTDCSSTF">[6]DeprLife!$AH$46</definedName>
    <definedName name="DELTDCSSTL">[6]DeprLife!$AI$46</definedName>
    <definedName name="DELTElectricBKF">[6]DeprLife!$AD$22</definedName>
    <definedName name="DELTElectricBKL">[6]DeprLife!$AE$22</definedName>
    <definedName name="DELTElectricFSF">[6]DeprLife!$AF$22</definedName>
    <definedName name="DELTElectricFSL">[6]DeprLife!$AG$22</definedName>
    <definedName name="DELTElectricSTF">[6]DeprLife!$AH$22</definedName>
    <definedName name="DELTElectricSTL">[6]DeprLife!$AI$22</definedName>
    <definedName name="DELTETBUBKF">[6]DeprLife!$AD$66</definedName>
    <definedName name="DELTETBUBKL">[6]DeprLife!$AE$66</definedName>
    <definedName name="DELTETBUFSF">[6]DeprLife!$AF$66</definedName>
    <definedName name="DELTETBUFSL">[6]DeprLife!$AG$66</definedName>
    <definedName name="DELTETBUSTF">[6]DeprLife!$AH$66</definedName>
    <definedName name="DELTETBUSTL">[6]DeprLife!$AI$66</definedName>
    <definedName name="DELTGasBKF">[6]DeprLife!$AD$42</definedName>
    <definedName name="DELTGasBKL">[6]DeprLife!$AE$42</definedName>
    <definedName name="DELTGasFSF">[6]DeprLife!$AF$42</definedName>
    <definedName name="DELTGasFSL">[6]DeprLife!$AG$42</definedName>
    <definedName name="DELTGasSTF">[6]DeprLife!$AH$42</definedName>
    <definedName name="DELTGasSTL">[6]DeprLife!$AI$42</definedName>
    <definedName name="DELTGSBUBKF">[6]DeprLife!$AD$86</definedName>
    <definedName name="DELTGSBUBKL">[6]DeprLife!$AE$86</definedName>
    <definedName name="DELTGSBUFSF">[6]DeprLife!$AF$86</definedName>
    <definedName name="DELTGSBUFSL">[6]DeprLife!$AG$86</definedName>
    <definedName name="DELTGSBUSTF">[6]DeprLife!$AH$86</definedName>
    <definedName name="DELTGSBUSTL">[6]DeprLife!$AI$86</definedName>
    <definedName name="DELTL401BKF">[6]DeprLife!$AD$106</definedName>
    <definedName name="DELTL401BKL">[6]DeprLife!$AE$106</definedName>
    <definedName name="DELTL401FSF">[6]DeprLife!$AF$106</definedName>
    <definedName name="DELTL401FSL">[6]DeprLife!$AG$106</definedName>
    <definedName name="DELTL401STF">[6]DeprLife!$AH$106</definedName>
    <definedName name="DELTL401STL">[6]DeprLife!$AI$106</definedName>
    <definedName name="DELTTOTBKF">[6]DeprLife!$AD$115</definedName>
    <definedName name="DELTTOTBKL">[6]DeprLife!$AE$115</definedName>
    <definedName name="DELTTOTFSF">[6]DeprLife!$AF$115</definedName>
    <definedName name="DELTTOTFSL">[6]DeprLife!$AG$115</definedName>
    <definedName name="DELTTOTSTF">[6]DeprLife!$AH$115</definedName>
    <definedName name="DELTTOTSTL">[6]DeprLife!$AI$115</definedName>
    <definedName name="Depreciation_Rate">[18]Inputs!$B$7</definedName>
    <definedName name="Detail_MTD">'[19]BA_MTD 7-01'!$F$9:$L$30,'[19]BA_MTD 7-01'!$F$36:$L$39,'[19]BA_MTD 7-01'!$F$43:$L$44,'[19]BA_MTD 7-01'!$G$48,'[19]BA_MTD 7-01'!$F$48,'[19]BA_MTD 7-01'!$G$48,'[19]BA_MTD 7-01'!$F$48,'[19]BA_MTD 7-01'!$F$48:$L$57,'[19]BA_MTD 7-01'!$F$72:$L$84,'[19]BA_MTD 7-01'!$F$88:$L$93,'[19]BA_MTD 7-01'!$F$98:$L$102,'[19]BA_MTD 7-01'!$F$107:$L$111</definedName>
    <definedName name="DetRecRange">'[20]Detail Records'!$C$5:$P$364</definedName>
    <definedName name="Diablo_Total">#REF!</definedName>
    <definedName name="Diablo_YTD">#REF!</definedName>
    <definedName name="DISCO_ACCPAY">[6]CAPDATA!$B$1420:$Y$1420</definedName>
    <definedName name="DISCO_ACCTAX">[6]CAPDATA!$B$1421:$Y$1421</definedName>
    <definedName name="DISCO_AFUDC">[6]CAPDATA!$B$1448:$Y$1448</definedName>
    <definedName name="DISCO_ALLOC">[6]DISCO!$C$49:$U$49</definedName>
    <definedName name="DISCO_ARCUSBAL">[6]CAPDATA!$B$1422:$Y$1422</definedName>
    <definedName name="DISCO_BALACPAY">[6]CAPDATA!$B$1423:$Y$1423</definedName>
    <definedName name="DISCO_BALACREC">[6]CAPDATA!$B$1424:$Y$1424</definedName>
    <definedName name="DISCO_CADCON">[6]CAPDATA!$B$1462:$Y$1462</definedName>
    <definedName name="DISCO_CHBALAC">[6]CAPDATA!$B$1401:$Y$1401</definedName>
    <definedName name="DISCO_CHGACPAY">[6]CAPDATA!$B$1402:$Y$1402</definedName>
    <definedName name="DISCO_CHGACREC">[6]CAPDATA!$B$1403:$Y$1403</definedName>
    <definedName name="DISCO_CHGBOND">[6]CAPDATA!$B$1404:$Y$1404</definedName>
    <definedName name="DISCO_CHGFUEL">[6]CAPDATA!$B$1405:$Y$1405</definedName>
    <definedName name="DISCO_CHGMS">[6]CAPDATA!$B$1406:$Y$1406</definedName>
    <definedName name="DISCO_CHGPFD">[6]CAPDATA!$B$1407:$Y$1407</definedName>
    <definedName name="DISCO_CHGSTOCK">[6]CAPDATA!$B$1408:$Y$1408</definedName>
    <definedName name="DISCO_CHGSTPOS">[6]CAPDATA!$B$1409:$Y$1409</definedName>
    <definedName name="DISCO_CIAC">[6]CAPDATA!$B$1410:$Y$1410</definedName>
    <definedName name="DISCO_CWIP">[6]CAPDATA!$B$1460:$Y$1460</definedName>
    <definedName name="DISCO_DEFTAX">[6]CAPDATA!$B$1411:$Y$1411</definedName>
    <definedName name="DISCO_DEFTXBAL">[6]CAPDATA!$B$1412:$Y$1412</definedName>
    <definedName name="DISCO_DELTA_BILLREV">[6]CAPDATA!$B$1391:$Y$1391</definedName>
    <definedName name="DISCO_DELTA_DFTX">[6]CAPDATA!$D$1386</definedName>
    <definedName name="DISCO_DELTA_ITC">[6]CAPDATA!$C$1386</definedName>
    <definedName name="DISCO_DFITCBAL">[6]CAPDATA!$B$1425:$Y$1425</definedName>
    <definedName name="DISCO_DFTXBAL">[6]CAPDATA!$B$1426:$Y$1426</definedName>
    <definedName name="DISCO_DIVDISB">[6]CAPDATA!$B$1413:$Y$1413</definedName>
    <definedName name="DISCO_DIVPAY">[6]CAPDATA!$B$1427:$Y$1427</definedName>
    <definedName name="DISCO_EQUITY">[6]CAPDATA!$B$1428:$Y$1428</definedName>
    <definedName name="DISCO_EXPDEF">[6]CAPDATA!$B$1414:$Y$1414</definedName>
    <definedName name="DISCO_INTPAY">[6]CAPDATA!$B$1429:$Y$1429</definedName>
    <definedName name="DISCO_MATSUP">[6]CAPDATA!$B$1461:$Y$1461</definedName>
    <definedName name="DISCO_MORTBOND">[6]CAPDATA!$B$1430:$Y$1430</definedName>
    <definedName name="DISCO_NETCASH">[6]CAPDATA!$B$1415:$Y$1415</definedName>
    <definedName name="DISCO_NETFA">[6]CAPDATA!$B$1416:$Y$1416</definedName>
    <definedName name="DISCO_NETIA">[6]CAPDATA!$B$1417:$Y$1417</definedName>
    <definedName name="DISCO_ODEFCHG">[6]CAPDATA!$B$1456:$Y$1456</definedName>
    <definedName name="DISCO_OFDTAXBK">[6]CAPDATA!$B$1449:$Y$1449</definedName>
    <definedName name="DISCO_OSTTAXBK">[6]CAPDATA!$B$1450:$Y$1450</definedName>
    <definedName name="DISCO_OTHADRB">[6]CAPDATA!$B$1466:$Y$1466</definedName>
    <definedName name="DISCO_OTHCURLB">[6]CAPDATA!$B$1431:$Y$1431</definedName>
    <definedName name="DISCO_OTHDFCRD">[6]CAPDATA!$B$1432:$Y$1432</definedName>
    <definedName name="DISCO_OTHINC">[6]CAPDATA!$B$1552:$Y$1552</definedName>
    <definedName name="DISCO_OTHINV">[6]CAPDATA!$B$1433:$Y$1433</definedName>
    <definedName name="DISCO_OTHNCLB">[6]CAPDATA!$B$1434:$Y$1434</definedName>
    <definedName name="DISCO_OTHNET">[6]CAPDATA!$B$1418:$Y$1418</definedName>
    <definedName name="DISCO_OTHWCAP">[6]CAPDATA!$B$1419:$Y$1419</definedName>
    <definedName name="DISCO_OTNETFA">[6]CAPDATA!$B$1458:$Y$1458</definedName>
    <definedName name="DISCO_PFDOUT">[6]CAPDATA!$B$1435:$Y$1435</definedName>
    <definedName name="DISCO_PRYADVGP">[6]CAPDATA!$B$1436:$Y$1436</definedName>
    <definedName name="DISCO_STBOR">[6]CAPDATA!$B$1437:$Y$1437</definedName>
    <definedName name="DISCO_STINV">[6]CAPDATA!$B$1438:$Y$1438</definedName>
    <definedName name="DISCO_SUBINV">[6]CAPDATA!$B$1439:$Y$1439</definedName>
    <definedName name="DISCO_TASSETS">[6]CAPDATA!$B$1440:$Y$1440</definedName>
    <definedName name="DISCO_TDEFCHG">[6]CAPDATA!$B$1441:$Y$1441</definedName>
    <definedName name="DISCO_TINTEXP">[6]CAPDATA!$B$1447:$Y$1447</definedName>
    <definedName name="DISCO_TOINCDED">[6]CAPDATA!$B$1451:$Y$1451</definedName>
    <definedName name="DISCO_TOTCURAS">[6]CAPDATA!$B$1442:$Y$1442</definedName>
    <definedName name="DISCO_TOTLTAS">[6]CAPDATA!$B$1443:$Y$1443</definedName>
    <definedName name="DISCO_UNACLIAB">[6]CAPDATA!$B$1444:$Y$1444</definedName>
    <definedName name="DISCO_UTASAM">[6]CAPDATA!$B$1446:$Y$1446</definedName>
    <definedName name="DISCO_UTASDRES">[6]CAPDATA!$B$1445:$Y$1445</definedName>
    <definedName name="DISCO_UTASSETS">[6]CAPDATA!$B$1457:$Y$1457</definedName>
    <definedName name="DISCO_WCASHRB">[6]CAPDATA!$B$1465:$Y$1465</definedName>
    <definedName name="Dist_Exp_FC">'[21]Exp FC'!$C$52:$H$88</definedName>
    <definedName name="DistibutionCapital">#REF!</definedName>
    <definedName name="Distribution2">[22]Data!$G$28</definedName>
    <definedName name="DistributionExpense">#REF!</definedName>
    <definedName name="DistVar2017">#REF!</definedName>
    <definedName name="DivCase">[6]CAPDATA!$E$1309</definedName>
    <definedName name="EDBalancingAccounts">#REF!</definedName>
    <definedName name="EDCapital">#REF!</definedName>
    <definedName name="EDExpense">#REF!</definedName>
    <definedName name="EGBU_ACCPAY">[6]CAPDATA!$B$1134:$Y$1134</definedName>
    <definedName name="EGBU_ACCTAX">[6]CAPDATA!$B$1135:$Y$1135</definedName>
    <definedName name="EGBU_ADVALT">[6]CAPDATA!$B$1238:$Y$1238</definedName>
    <definedName name="EGBU_AFUDC">[6]CAPDATA!$B$1162:$Y$1162</definedName>
    <definedName name="EGBU_ARCUSBAL">[6]CAPDATA!$B$1136:$Y$1136</definedName>
    <definedName name="EGBU_BALACPAY">[6]CAPDATA!$B$1137:$Y$1137</definedName>
    <definedName name="EGBU_BALACREC">[6]CAPDATA!$B$1138:$Y$1138</definedName>
    <definedName name="EGBU_BASE">[6]CAPDATA!$B$1100:$Y$1100</definedName>
    <definedName name="EGBU_BKADD">[6]CAPDATA!$B$1206:$Y$1206</definedName>
    <definedName name="EGBU_BKRES">[6]CAPDATA!$B$1237:$Y$1237</definedName>
    <definedName name="EGBU_CADCNRB">[6]CAPDATA!$B$1227:$Y$1227</definedName>
    <definedName name="EGBU_CADCON">[6]CAPDATA!$B$1176:$Y$1176</definedName>
    <definedName name="EGBU_CHBALAC">[6]CAPDATA!$B$1115:$Y$1115</definedName>
    <definedName name="EGBU_CHGACPAY">[6]CAPDATA!$B$1116:$Y$1116</definedName>
    <definedName name="EGBU_CHGACREC">[6]CAPDATA!$B$1117:$Y$1117</definedName>
    <definedName name="EGBU_CHGBOND">[6]CAPDATA!$B$1118:$Y$1118</definedName>
    <definedName name="EGBU_CHGFUEL">[6]CAPDATA!$B$1119:$Y$1119</definedName>
    <definedName name="EGBU_CHGMS">[6]CAPDATA!$B$1120:$Y$1120</definedName>
    <definedName name="EGBU_CHGPFD">[6]CAPDATA!$B$1121:$Y$1121</definedName>
    <definedName name="EGBU_CHGSTOCK">[6]CAPDATA!$B$1122:$Y$1122</definedName>
    <definedName name="EGBU_CHGSTPOS">[6]CAPDATA!$B$1123:$Y$1123</definedName>
    <definedName name="EGBU_CIAC">[6]CAPDATA!$B$1124:$Y$1124</definedName>
    <definedName name="EGBU_CWIP">[6]CAPDATA!$B$1174:$Y$1174</definedName>
    <definedName name="EGBU_DEFTAX">[6]CAPDATA!$B$1125:$Y$1125</definedName>
    <definedName name="EGBU_DEFTXBAL">[6]CAPDATA!$B$1126:$Y$1126</definedName>
    <definedName name="EGBU_DEPBK">[6]CAPDATA!$B$1239:$Y$1239</definedName>
    <definedName name="EGBU_DEPRB">[6]CAPDATA!$B$1228:$Y$1228</definedName>
    <definedName name="EGBU_DFITCBAL">[6]CAPDATA!$B$1139:$Y$1139</definedName>
    <definedName name="EGBU_DFTXBAL">[6]CAPDATA!$B$1140:$Y$1140</definedName>
    <definedName name="EGBU_DITCRB">[6]CAPDATA!$B$1229:$Y$1229</definedName>
    <definedName name="EGBU_DIVDISB">[6]CAPDATA!$B$1127:$Y$1127</definedName>
    <definedName name="EGBU_DIVPAY">[6]CAPDATA!$B$1141:$Y$1141</definedName>
    <definedName name="EGBU_DSMINC">[6]CAPDATA!$B$1110:$Y$1110</definedName>
    <definedName name="EGBU_DTXBAL">[6]CAPDATA!$B$1235:$Y$1235</definedName>
    <definedName name="EGBU_DTXRB">[6]CAPDATA!$B$1230:$Y$1230</definedName>
    <definedName name="EGBU_ECA">[6]CAPDATA!$B$1101:$Y$1101</definedName>
    <definedName name="EGBU_ECONS">[6]CAPDATA!$B$1102:$Y$1102</definedName>
    <definedName name="EGBU_ELM">[6]CAPDATA!$B$1103:$Y$1103</definedName>
    <definedName name="EGBU_EMARK">[6]CAPDATA!$B$1104:$Y$1104</definedName>
    <definedName name="EGBU_EPRODO">[6]CAPDATA!$B$1105:$Y$1105</definedName>
    <definedName name="EGBU_EQUITY">[6]CAPDATA!$B$1142:$Y$1142</definedName>
    <definedName name="EGBU_EXPDEF">[6]CAPDATA!$B$1128:$Y$1128</definedName>
    <definedName name="EGBU_FDTAXBK">[6]CAPDATA!$B$1096:$Y$1096</definedName>
    <definedName name="EGBU_FTXDPA">[6]CAPDATA!$B$1240:$Y$1240</definedName>
    <definedName name="EGBU_FTXDPS">[6]CAPDATA!$B$1241:$Y$1241</definedName>
    <definedName name="EGBU_INTPAY">[6]CAPDATA!$B$1143:$Y$1143</definedName>
    <definedName name="EGBU_MATSRB">[6]CAPDATA!$B$1231:$Y$1231</definedName>
    <definedName name="EGBU_MATSUP">[6]CAPDATA!$B$1175:$Y$1175</definedName>
    <definedName name="EGBU_MISCREV">[6]CAPDATA!$B$1111:$Y$1111</definedName>
    <definedName name="EGBU_MORTBOND">[6]CAPDATA!$B$1144:$Y$1144</definedName>
    <definedName name="EGBU_NETCASH">[6]CAPDATA!$B$1129:$Y$1129</definedName>
    <definedName name="EGBU_NETFA">[6]CAPDATA!$B$1130:$Y$1130</definedName>
    <definedName name="EGBU_NETIA">[6]CAPDATA!$B$1131:$Y$1131</definedName>
    <definedName name="EGBU_ODEFCHG">[6]CAPDATA!$B$1170:$Y$1170</definedName>
    <definedName name="EGBU_OFDTAXBK">[6]CAPDATA!$B$1163:$Y$1163</definedName>
    <definedName name="EGBU_OSTTAXBK">[6]CAPDATA!$B$1164:$Y$1164</definedName>
    <definedName name="EGBU_OTHADRB">[6]CAPDATA!$B$1232:$Y$1232</definedName>
    <definedName name="EGBU_OTHCURLB">[6]CAPDATA!$B$1145:$Y$1145</definedName>
    <definedName name="EGBU_OTHDFCRD">[6]CAPDATA!$B$1146:$Y$1146</definedName>
    <definedName name="EGBU_OTHINV">[6]CAPDATA!$B$1147:$Y$1147</definedName>
    <definedName name="EGBU_OTHNCLB">[6]CAPDATA!$B$1148:$Y$1148</definedName>
    <definedName name="EGBU_OTHNET">[6]CAPDATA!$B$1132:$Y$1132</definedName>
    <definedName name="EGBU_OTHWCAP">[6]CAPDATA!$B$1133:$Y$1133</definedName>
    <definedName name="EGBU_OTNETFA">[6]CAPDATA!$B$1172:$Y$1172</definedName>
    <definedName name="EGBU_PAYTAX">[6]CAPDATA!$B$1108:$Y$1108</definedName>
    <definedName name="EGBU_PFDOUT">[6]CAPDATA!$B$1149:$Y$1149</definedName>
    <definedName name="EGBU_PLANT">[6]CAPDATA!$B$1236:$Y$1236</definedName>
    <definedName name="EGBU_PLANTRB">[6]CAPDATA!$B$1233:$Y$1233</definedName>
    <definedName name="EGBU_PRYADVGP">[6]CAPDATA!$B$1150:$Y$1150</definedName>
    <definedName name="EGBU_REPALOW">[6]CAPDATA!$B$1109:$Y$1109</definedName>
    <definedName name="EGBU_STBOR">[6]CAPDATA!$B$1151:$Y$1151</definedName>
    <definedName name="EGBU_STINV">[6]CAPDATA!$B$1152:$Y$1152</definedName>
    <definedName name="EGBU_STTAXBK">[6]CAPDATA!$B$1097:$Y$1097</definedName>
    <definedName name="EGBU_STXDEP">[6]CAPDATA!$B$1242:$Y$1242</definedName>
    <definedName name="EGBU_SUBINV">[6]CAPDATA!$B$1153:$Y$1153</definedName>
    <definedName name="EGBU_TASSETS">[6]CAPDATA!$B$1154:$Y$1154</definedName>
    <definedName name="EGBU_TDEFCHG">[6]CAPDATA!$B$1155:$Y$1155</definedName>
    <definedName name="EGBU_TEXP">[6]CAPDATA!$B$1205:$Y$1205</definedName>
    <definedName name="EGBU_TINTEXP">[6]CAPDATA!$B$1161:$Y$1161</definedName>
    <definedName name="EGBU_TOINCDED">[6]CAPDATA!$B$1165:$Y$1165</definedName>
    <definedName name="EGBU_TOPREV">[6]CAPDATA!$B$1095:$Y$1095</definedName>
    <definedName name="EGBU_TOTCAP">[6]CAPDATA!$B$1166:$Y$1166</definedName>
    <definedName name="EGBU_TOTCURAS">[6]CAPDATA!$B$1156:$Y$1156</definedName>
    <definedName name="EGBU_TOTLTAS">[6]CAPDATA!$B$1157:$Y$1157</definedName>
    <definedName name="EGBU_TOTMAIN">[6]CAPDATA!$B$1106:$Y$1106</definedName>
    <definedName name="EGBU_UF">[6]CAPDATA!$B$1098:$Y$1098</definedName>
    <definedName name="EGBU_UNACLIAB">[6]CAPDATA!$B$1158:$Y$1158</definedName>
    <definedName name="EGBU_UTASAM">[6]CAPDATA!$B$1160:$Y$1160</definedName>
    <definedName name="EGBU_UTASDRES">[6]CAPDATA!$B$1159:$Y$1159</definedName>
    <definedName name="EGBU_UTASSETS">[6]CAPDATA!$B$1171:$Y$1171</definedName>
    <definedName name="EGBU_WCASHRB">[6]CAPDATA!$B$1234:$Y$1234</definedName>
    <definedName name="EHBU_ACCPAY">[6]CAPDATA!$B$981:$Y$981</definedName>
    <definedName name="EHBU_ACCTAX">[6]CAPDATA!$B$982:$Y$982</definedName>
    <definedName name="EHBU_ADVALT">[6]CAPDATA!$B$1085:$Y$1085</definedName>
    <definedName name="EHBU_AFUDC">[6]CAPDATA!$B$1009:$Y$1009</definedName>
    <definedName name="EHBU_ARCUSBAL">[6]CAPDATA!$B$983:$Y$983</definedName>
    <definedName name="EHBU_BALACPAY">[6]CAPDATA!$B$984:$Y$984</definedName>
    <definedName name="EHBU_BALACREC">[6]CAPDATA!$B$985:$Y$985</definedName>
    <definedName name="EHBU_BASE">[6]CAPDATA!$B$947:$Y$947</definedName>
    <definedName name="EHBU_BKADD">[6]CAPDATA!$B$1053:$Y$1053</definedName>
    <definedName name="EHBU_BKRES">[6]CAPDATA!$B$1084:$Y$1084</definedName>
    <definedName name="EHBU_CADCNRB">[6]CAPDATA!$B$1074:$Y$1074</definedName>
    <definedName name="EHBU_CADCON">[6]CAPDATA!$B$1023:$Y$1023</definedName>
    <definedName name="EHBU_CHBALAC">[6]CAPDATA!$B$962:$Y$962</definedName>
    <definedName name="EHBU_CHGACPAY">[6]CAPDATA!$B$963:$Y$963</definedName>
    <definedName name="EHBU_CHGACREC">[6]CAPDATA!$B$964:$Y$964</definedName>
    <definedName name="EHBU_CHGBOND">[6]CAPDATA!$B$965:$Y$965</definedName>
    <definedName name="EHBU_CHGFUEL">[6]CAPDATA!$B$966:$Y$966</definedName>
    <definedName name="EHBU_CHGMS">[6]CAPDATA!$B$967:$Y$967</definedName>
    <definedName name="EHBU_CHGPFD">[6]CAPDATA!$B$968:$Y$968</definedName>
    <definedName name="EHBU_CHGSTOCK">[6]CAPDATA!$B$969:$Y$969</definedName>
    <definedName name="EHBU_CHGSTPOS">[6]CAPDATA!$B$970:$Y$970</definedName>
    <definedName name="EHBU_CIAC">[6]CAPDATA!$B$971:$Y$971</definedName>
    <definedName name="EHBU_CWIP">[6]CAPDATA!$B$1021:$Y$1021</definedName>
    <definedName name="EHBU_DEFTAX">[6]CAPDATA!$B$972:$Y$972</definedName>
    <definedName name="EHBU_DEFTXBAL">[6]CAPDATA!$B$973:$Y$973</definedName>
    <definedName name="EHBU_DEPBK">[6]CAPDATA!$B$1086:$Y$1086</definedName>
    <definedName name="EHBU_DEPRB">[6]CAPDATA!$B$1075:$Y$1075</definedName>
    <definedName name="EHBU_DFITCBAL">[6]CAPDATA!$B$986:$Y$986</definedName>
    <definedName name="EHBU_DFTXBAL">[6]CAPDATA!$B$987:$Y$987</definedName>
    <definedName name="EHBU_DITCRB">[6]CAPDATA!$B$1076:$Y$1076</definedName>
    <definedName name="EHBU_DIVDISB">[6]CAPDATA!$B$974:$Y$974</definedName>
    <definedName name="EHBU_DIVPAY">[6]CAPDATA!$B$988:$Y$988</definedName>
    <definedName name="EHBU_DSMINC">[6]CAPDATA!$B$957:$Y$957</definedName>
    <definedName name="EHBU_DTXBAL">[6]CAPDATA!$B$1082:$Y$1082</definedName>
    <definedName name="EHBU_DTXRB">[6]CAPDATA!$B$1077:$Y$1077</definedName>
    <definedName name="EHBU_ECA">[6]CAPDATA!$B$948:$Y$948</definedName>
    <definedName name="EHBU_ECONS">[6]CAPDATA!$B$949:$Y$949</definedName>
    <definedName name="EHBU_ELM">[6]CAPDATA!$B$950:$Y$950</definedName>
    <definedName name="EHBU_EMARK">[6]CAPDATA!$B$951:$Y$951</definedName>
    <definedName name="EHBU_EPRODO">[6]CAPDATA!$B$952:$Y$952</definedName>
    <definedName name="EHBU_EQUITY">[6]CAPDATA!$B$989:$Y$989</definedName>
    <definedName name="EHBU_EXPDEF">[6]CAPDATA!$B$975:$Y$975</definedName>
    <definedName name="EHBU_FDTAXBK">[6]CAPDATA!$B$943:$Y$943</definedName>
    <definedName name="EHBU_FTXDPA">[6]CAPDATA!$B$1087:$Y$1087</definedName>
    <definedName name="EHBU_FTXDPS">[6]CAPDATA!$B$1088:$Y$1088</definedName>
    <definedName name="EHBU_INTPAY">[6]CAPDATA!$B$990:$Y$990</definedName>
    <definedName name="EHBU_MATSRB">[6]CAPDATA!$B$1078:$Y$1078</definedName>
    <definedName name="EHBU_MATSUP">[6]CAPDATA!$B$1022:$Y$1022</definedName>
    <definedName name="EHBU_MISCREV">[6]CAPDATA!$B$958:$Y$958</definedName>
    <definedName name="EHBU_MORTBOND">[6]CAPDATA!$B$991:$Y$991</definedName>
    <definedName name="EHBU_NETCASH">[6]CAPDATA!$B$976:$Y$976</definedName>
    <definedName name="EHBU_NETFA">[6]CAPDATA!$B$977:$Y$977</definedName>
    <definedName name="EHBU_NETIA">[6]CAPDATA!$B$978:$Y$978</definedName>
    <definedName name="EHBU_ODEFCHG">[6]CAPDATA!$B$1017:$Y$1017</definedName>
    <definedName name="EHBU_OFDTAXBK">[6]CAPDATA!$B$1010:$Y$1010</definedName>
    <definedName name="EHBU_OSTTAXBK">[6]CAPDATA!$B$1011:$Y$1011</definedName>
    <definedName name="EHBU_OTHADRB">[6]CAPDATA!$B$1079:$Y$1079</definedName>
    <definedName name="EHBU_OTHCURLB">[6]CAPDATA!$B$992:$Y$992</definedName>
    <definedName name="EHBU_OTHDFCRD">[6]CAPDATA!$B$993:$Y$993</definedName>
    <definedName name="EHBU_OTHINV">[6]CAPDATA!$B$994:$Y$994</definedName>
    <definedName name="EHBU_OTHNCLB">[6]CAPDATA!$B$995:$Y$995</definedName>
    <definedName name="EHBU_OTHNET">[6]CAPDATA!$B$979:$Y$979</definedName>
    <definedName name="EHBU_OTHWCAP">[6]CAPDATA!$B$980:$Y$980</definedName>
    <definedName name="EHBU_OTNETFA">[6]CAPDATA!$B$1019:$Y$1019</definedName>
    <definedName name="EHBU_PAYTAX">[6]CAPDATA!$B$955:$Y$955</definedName>
    <definedName name="EHBU_PFDOUT">[6]CAPDATA!$B$996:$Y$996</definedName>
    <definedName name="EHBU_PLANT">[6]CAPDATA!$B$1083:$Y$1083</definedName>
    <definedName name="EHBU_PLANTRB">[6]CAPDATA!$B$1080:$Y$1080</definedName>
    <definedName name="EHBU_PRYADVGP">[6]CAPDATA!$B$997:$Y$997</definedName>
    <definedName name="EHBU_REPALOW">[6]CAPDATA!$B$956:$Y$956</definedName>
    <definedName name="EHBU_STBOR">[6]CAPDATA!$B$998:$Y$998</definedName>
    <definedName name="EHBU_STINV">[6]CAPDATA!$B$999:$Y$999</definedName>
    <definedName name="EHBU_STTAXBK">[6]CAPDATA!$B$944:$Y$944</definedName>
    <definedName name="EHBU_STXDEP">[6]CAPDATA!$B$1089:$Y$1089</definedName>
    <definedName name="EHBU_SUBINV">[6]CAPDATA!$B$1000:$Y$1000</definedName>
    <definedName name="EHBU_TASSETS">[6]CAPDATA!$B$1001:$Y$1001</definedName>
    <definedName name="EHBU_TDEFCHG">[6]CAPDATA!$B$1002:$Y$1002</definedName>
    <definedName name="EHBU_TEXP">[6]CAPDATA!$B$1052:$Y$1052</definedName>
    <definedName name="EHBU_TINTEXP">[6]CAPDATA!$B$1008:$Y$1008</definedName>
    <definedName name="EHBU_TOINCDED">[6]CAPDATA!$B$1012:$Y$1012</definedName>
    <definedName name="EHBU_TOPREV">[6]CAPDATA!$B$942:$Y$942</definedName>
    <definedName name="EHBU_TOTCAP">[6]CAPDATA!$B$1013:$Y$1013</definedName>
    <definedName name="EHBU_TOTCURAS">[6]CAPDATA!$B$1003:$Y$1003</definedName>
    <definedName name="EHBU_TOTLTAS">[6]CAPDATA!$B$1004:$Y$1004</definedName>
    <definedName name="EHBU_TOTMAIN">[6]CAPDATA!$B$953:$Y$953</definedName>
    <definedName name="EHBU_UF">[6]CAPDATA!$B$945:$Y$945</definedName>
    <definedName name="EHBU_UNACLIAB">[6]CAPDATA!$B$1005:$Y$1005</definedName>
    <definedName name="EHBU_UTASAM">[6]CAPDATA!$B$1007:$Y$1007</definedName>
    <definedName name="EHBU_UTASDRES">[6]CAPDATA!$B$1006:$Y$1006</definedName>
    <definedName name="EHBU_UTASSETS">[6]CAPDATA!$B$1018:$Y$1018</definedName>
    <definedName name="EHBU_WCASHRB">[6]CAPDATA!$B$1081:$Y$1081</definedName>
    <definedName name="ET_Exp_FC">'[21]Exp FC'!$C$90:$H$112</definedName>
    <definedName name="ET_Total">#REF!</definedName>
    <definedName name="ET_YTD">#REF!</definedName>
    <definedName name="ETBU_ACCPAY">[6]CAPDATA!$B$522:$Y$522</definedName>
    <definedName name="ETBU_ACCTAX">[6]CAPDATA!$B$523:$Y$523</definedName>
    <definedName name="ETBU_ADVALT">[6]CAPDATA!$B$626:$Y$626</definedName>
    <definedName name="ETBU_AFUDC">[6]CAPDATA!$B$550:$Y$550</definedName>
    <definedName name="ETBU_ALLOC">[6]ETBU!$C$56:$U$56</definedName>
    <definedName name="ETBU_ARCUSBAL">[6]CAPDATA!$B$524:$Y$524</definedName>
    <definedName name="ETBU_BALACPAY">[6]CAPDATA!$B$525:$Y$525</definedName>
    <definedName name="ETBU_BALACREC">[6]CAPDATA!$B$526:$Y$526</definedName>
    <definedName name="ETBU_BASE">[6]CAPDATA!$B$488:$Y$488</definedName>
    <definedName name="ETBU_BKADD">[6]CAPDATA!$B$594:$Y$594</definedName>
    <definedName name="ETBU_BKRES">[6]CAPDATA!$B$625:$Y$625</definedName>
    <definedName name="ETBU_CADCNRB">[6]CAPDATA!$B$615:$Y$615</definedName>
    <definedName name="ETBU_CADCON">[6]CAPDATA!$B$564:$Y$564</definedName>
    <definedName name="ETBU_CHBALAC">[6]CAPDATA!$B$503:$Y$503</definedName>
    <definedName name="ETBU_CHGACPAY">[6]CAPDATA!$B$504:$Y$504</definedName>
    <definedName name="ETBU_CHGACREC">[6]CAPDATA!$B$505:$Y$505</definedName>
    <definedName name="ETBU_CHGBOND">[6]CAPDATA!$B$506:$Y$506</definedName>
    <definedName name="ETBU_CHGFUEL">[6]CAPDATA!$B$507:$Y$507</definedName>
    <definedName name="ETBU_CHGMS">[6]CAPDATA!$B$508:$Y$508</definedName>
    <definedName name="ETBU_CHGPFD">[6]CAPDATA!$B$509:$Y$509</definedName>
    <definedName name="ETBU_CHGSTOCK">[6]CAPDATA!$B$510:$Y$510</definedName>
    <definedName name="ETBU_CHGSTPOS">[6]CAPDATA!$B$511:$Y$511</definedName>
    <definedName name="ETBU_CIAC">[6]CAPDATA!$B$512:$Y$512</definedName>
    <definedName name="ETBU_CWIP">[6]CAPDATA!$B$562:$Y$562</definedName>
    <definedName name="ETBU_DEFTAX">[6]CAPDATA!$B$513:$Y$513</definedName>
    <definedName name="ETBU_DEFTXBAL">[6]CAPDATA!$B$514:$Y$514</definedName>
    <definedName name="ETBU_DELTA_BILLREV">[6]CAPDATA!$B$1395:$Y$1395</definedName>
    <definedName name="ETBU_DELTA_DFTX">[6]CAPDATA!$D$1382</definedName>
    <definedName name="ETBU_DELTA_ITC">[6]CAPDATA!$C$1382</definedName>
    <definedName name="ETBU_DEPBK">[6]CAPDATA!$B$627:$Y$627</definedName>
    <definedName name="ETBU_DEPRB">[6]CAPDATA!$B$616:$Y$616</definedName>
    <definedName name="ETBU_DFITCBAL">[6]CAPDATA!$B$527:$Y$527</definedName>
    <definedName name="ETBU_DFTXBAL">[6]CAPDATA!$B$528:$Y$528</definedName>
    <definedName name="ETBU_DITCRB">[6]CAPDATA!$B$617:$Y$617</definedName>
    <definedName name="ETBU_DIVDISB">[6]CAPDATA!$B$515:$Y$515</definedName>
    <definedName name="ETBU_DIVPAY">[6]CAPDATA!$B$529:$Y$529</definedName>
    <definedName name="ETBU_DSMINC">[6]CAPDATA!$B$498:$Y$498</definedName>
    <definedName name="ETBU_DTXBAL">[6]CAPDATA!$B$623:$Y$623</definedName>
    <definedName name="ETBU_DTXRB">[6]CAPDATA!$B$618:$Y$618</definedName>
    <definedName name="ETBU_ECA">[6]CAPDATA!$B$489:$Y$489</definedName>
    <definedName name="ETBU_ECONS">[6]CAPDATA!$B$490:$Y$490</definedName>
    <definedName name="ETBU_ELM">[6]CAPDATA!$B$491:$Y$491</definedName>
    <definedName name="ETBU_EMARK">[6]CAPDATA!$B$492:$Y$492</definedName>
    <definedName name="ETBU_EPRODO">[6]CAPDATA!$B$493:$Y$493</definedName>
    <definedName name="ETBU_EQUITY">[6]CAPDATA!$B$530:$Y$530</definedName>
    <definedName name="ETBU_EXPDEF">[6]CAPDATA!$B$516:$Y$516</definedName>
    <definedName name="ETBU_FDTAXBK">[6]CAPDATA!$B$484:$Y$484</definedName>
    <definedName name="ETBU_FTXDPA">[6]CAPDATA!$B$628:$Y$628</definedName>
    <definedName name="ETBU_FTXDPS">[6]CAPDATA!$B$629:$Y$629</definedName>
    <definedName name="ETBU_INTPAY">[6]CAPDATA!$B$531:$Y$531</definedName>
    <definedName name="ETBU_MATSRB">[6]CAPDATA!$B$619:$Y$619</definedName>
    <definedName name="ETBU_MATSUP">[6]CAPDATA!$B$563:$Y$563</definedName>
    <definedName name="ETBU_MISCREV">[6]CAPDATA!$B$499:$Y$499</definedName>
    <definedName name="ETBU_MORTBOND">[6]CAPDATA!$B$532:$Y$532</definedName>
    <definedName name="ETBU_NETCASH">[6]CAPDATA!$B$517:$Y$517</definedName>
    <definedName name="ETBU_NETFA">[6]CAPDATA!$B$518:$Y$518</definedName>
    <definedName name="ETBU_NETIA">[6]CAPDATA!$B$519:$Y$519</definedName>
    <definedName name="ETBU_ODEFCHG">[6]CAPDATA!$B$558:$Y$558</definedName>
    <definedName name="ETBU_OFDTAXBK">[6]CAPDATA!$B$551:$Y$551</definedName>
    <definedName name="ETBU_OSTTAXBK">[6]CAPDATA!$B$552:$Y$552</definedName>
    <definedName name="ETBU_OTHADRB">[6]CAPDATA!$B$620:$Y$620</definedName>
    <definedName name="ETBU_OTHCURLB">[6]CAPDATA!$B$533:$Y$533</definedName>
    <definedName name="ETBU_OTHDFCRD">[6]CAPDATA!$B$534:$Y$534</definedName>
    <definedName name="ETBU_OTHINC">[6]CAPDATA!$B$1548:$Y$1548</definedName>
    <definedName name="ETBU_OTHINV">[6]CAPDATA!$B$535:$Y$535</definedName>
    <definedName name="ETBU_OTHNCLB">[6]CAPDATA!$B$536:$Y$536</definedName>
    <definedName name="ETBU_OTHNET">[6]CAPDATA!$B$520:$Y$520</definedName>
    <definedName name="ETBU_OTHWCAP">[6]CAPDATA!$B$521:$Y$521</definedName>
    <definedName name="ETBU_OTNETFA">[6]CAPDATA!$B$560:$Y$560</definedName>
    <definedName name="ETBU_PAYTAX">[6]CAPDATA!$B$496:$Y$496</definedName>
    <definedName name="ETBU_PFDOUT">[6]CAPDATA!$B$537:$Y$537</definedName>
    <definedName name="ETBU_PLANT">[6]CAPDATA!$B$624:$Y$624</definedName>
    <definedName name="ETBU_PLANTRB">[6]CAPDATA!$B$621:$Y$621</definedName>
    <definedName name="ETBU_PRYADVGP">[6]CAPDATA!$B$538:$Y$538</definedName>
    <definedName name="ETBU_REPALOW">[6]CAPDATA!$B$497:$Y$497</definedName>
    <definedName name="ETBU_STBOR">[6]CAPDATA!$B$539:$Y$539</definedName>
    <definedName name="ETBU_STINV">[6]CAPDATA!$B$540:$Y$540</definedName>
    <definedName name="ETBU_STTAXBK">[6]CAPDATA!$B$485:$Y$485</definedName>
    <definedName name="ETBU_STXDEP">[6]CAPDATA!$B$630:$Y$630</definedName>
    <definedName name="ETBU_SUBINV">[6]CAPDATA!$B$541:$Y$541</definedName>
    <definedName name="ETBU_TASSETS">[6]CAPDATA!$B$542:$Y$542</definedName>
    <definedName name="ETBU_TDEFCHG">[6]CAPDATA!$B$543:$Y$543</definedName>
    <definedName name="ETBU_TEXP">[6]CAPDATA!$B$593:$Y$593</definedName>
    <definedName name="ETBU_TINTEXP">[6]CAPDATA!$B$549:$Y$549</definedName>
    <definedName name="ETBU_TOINCDED">[6]CAPDATA!$B$553:$Y$553</definedName>
    <definedName name="ETBU_TOPREV">[6]CAPDATA!$B$483:$Y$483</definedName>
    <definedName name="ETBU_TOTCAP">[6]CAPDATA!$B$554:$Y$554</definedName>
    <definedName name="ETBU_TOTCURAS">[6]CAPDATA!$B$544:$Y$544</definedName>
    <definedName name="ETBU_TOTLTAS">[6]CAPDATA!$B$545:$Y$545</definedName>
    <definedName name="ETBU_TOTMAIN">[6]CAPDATA!$B$494:$Y$494</definedName>
    <definedName name="ETBU_UF">[6]CAPDATA!$B$486:$Y$486</definedName>
    <definedName name="ETBU_UNACLIAB">[6]CAPDATA!$B$546:$Y$546</definedName>
    <definedName name="ETBU_UTASAM">[6]CAPDATA!$B$548:$Y$548</definedName>
    <definedName name="ETBU_UTASDRES">[6]CAPDATA!$B$547:$Y$547</definedName>
    <definedName name="ETBU_UTASSETS">[6]CAPDATA!$B$559:$Y$559</definedName>
    <definedName name="ETBU_WCASHRB">[6]CAPDATA!$B$622:$Y$622</definedName>
    <definedName name="ETCapital">#REF!</definedName>
    <definedName name="ETExpense">#REF!</definedName>
    <definedName name="ETR_Total">#REF!</definedName>
    <definedName name="ETR_YTD">#REF!</definedName>
    <definedName name="EV__EVCOM_OPTIONS__" hidden="1">10</definedName>
    <definedName name="EV__LASTREFTIME__" hidden="1">"(GMT-08:00)4/19/2013 10:59:57 AM"</definedName>
    <definedName name="EV_CUST">[6]CAPDATA!$B$1288:$Y$1288</definedName>
    <definedName name="EV_DISTR">[6]CAPDATA!$B$1274:$Y$1274</definedName>
    <definedName name="EYear01">[10]!EYear01</definedName>
    <definedName name="EYear02">[10]!EYear02</definedName>
    <definedName name="EYear03">[10]!EYear03</definedName>
    <definedName name="EYear04">[10]!EYear04</definedName>
    <definedName name="EYear05">[10]!EYear05</definedName>
    <definedName name="EYear06">[10]!EYear06</definedName>
    <definedName name="EYear07">[10]!EYear07</definedName>
    <definedName name="EYear08">[10]!EYear08</definedName>
    <definedName name="EYear09">[10]!EYear09</definedName>
    <definedName name="EYear10">[10]!EYear10</definedName>
    <definedName name="EYear11">[10]!EYear11</definedName>
    <definedName name="EYear12">[10]!EYear12</definedName>
    <definedName name="EYear13">[10]!EYear13</definedName>
    <definedName name="EYear14">[10]!EYear14</definedName>
    <definedName name="EYear15">[10]!EYear15</definedName>
    <definedName name="EYear16">[10]!EYear16</definedName>
    <definedName name="EYear17">[10]!EYear17</definedName>
    <definedName name="EYear18">[10]!EYear18</definedName>
    <definedName name="EYear19">[10]!EYear19</definedName>
    <definedName name="EYear20">[10]!EYear20</definedName>
    <definedName name="EYear21">[10]!EYear21</definedName>
    <definedName name="EYear22">[10]!EYear22</definedName>
    <definedName name="EYearLag">[10]!EYearLag</definedName>
    <definedName name="F_U_FACTOR">[23]ThroughputScen!$E$18</definedName>
    <definedName name="FAnew_list">[24]admin!$A$2:$A$20</definedName>
    <definedName name="FebSun1">DATE(CalendarYear,2,1)-WEEKDAY(DATE(CalendarYear,2,1))+1</definedName>
    <definedName name="FINV_CESE">[6]CAPDATA!$B$259:$Y$259</definedName>
    <definedName name="FINV_CESG">[6]CAPDATA!$B$412:$Y$412</definedName>
    <definedName name="FINV_CGT">[6]CAPDATA!$B$1374:$Y$1374</definedName>
    <definedName name="FINV_CSVC">[6]CAPDATA!$B$106:$Y$106</definedName>
    <definedName name="FINV_DISCO">[6]CAPDATA!$B$1463:$Y$1463</definedName>
    <definedName name="FINV_EGBU">[6]CAPDATA!$B$1177:$Y$1177</definedName>
    <definedName name="FINV_EHBU">[6]CAPDATA!$B$1024:$Y$1024</definedName>
    <definedName name="FINV_ETBU">[6]CAPDATA!$B$565:$Y$565</definedName>
    <definedName name="FINV_GSBU">[6]CAPDATA!$B$718:$Y$718</definedName>
    <definedName name="FINV_L401">[6]CAPDATA!$B$871:$Y$871</definedName>
    <definedName name="FINV_UOPS">[6]CAPDATA!$B$1532:$Y$1532</definedName>
    <definedName name="FirstYear">[16]BUDATA!FirstYear</definedName>
    <definedName name="FiscalYear">[25]List!$B$2</definedName>
    <definedName name="FS_CESE">[6]CAPDATA!$B$295:$Y$295</definedName>
    <definedName name="FS_CESG">[6]CAPDATA!$B$448:$Y$448</definedName>
    <definedName name="FS_CSVC">[6]CAPDATA!$B$142:$Y$142</definedName>
    <definedName name="FS_EGBU">[6]CAPDATA!$B$1213:$Y$1213</definedName>
    <definedName name="FS_EHBU">[6]CAPDATA!$B$1060:$Y$1060</definedName>
    <definedName name="FS_ETBU">[6]CAPDATA!$B$601:$Y$601</definedName>
    <definedName name="FS_GSBU">[6]CAPDATA!$B$754:$Y$754</definedName>
    <definedName name="FS_L401">[6]CAPDATA!$B$907:$Y$907</definedName>
    <definedName name="FT_CESE">[6]CAPDATA!$B$294:$Y$294</definedName>
    <definedName name="FT_CESG">[6]CAPDATA!$B$447:$Y$447</definedName>
    <definedName name="FT_CSVC">[6]CAPDATA!$B$141:$Y$141</definedName>
    <definedName name="FT_EGBU">[6]CAPDATA!$B$1212:$Y$1212</definedName>
    <definedName name="FT_EHBU">[6]CAPDATA!$B$1059:$Y$1059</definedName>
    <definedName name="FT_ETBU">[6]CAPDATA!$B$600:$Y$600</definedName>
    <definedName name="FT_GSBU">[6]CAPDATA!$B$753:$Y$753</definedName>
    <definedName name="FT_L401">[6]CAPDATA!$B$906:$Y$906</definedName>
    <definedName name="FYear01">[10]!FYear01</definedName>
    <definedName name="FYear02">[10]!FYear02</definedName>
    <definedName name="FYear03">[10]!FYear03</definedName>
    <definedName name="FYear04">[10]!FYear04</definedName>
    <definedName name="FYear05">[10]!FYear05</definedName>
    <definedName name="FYear06">[10]!FYear06</definedName>
    <definedName name="FYear07">[10]!FYear07</definedName>
    <definedName name="FYear08">[10]!FYear08</definedName>
    <definedName name="FYear09">[10]!FYear09</definedName>
    <definedName name="FYear10">[10]!FYear10</definedName>
    <definedName name="FYear11">[10]!FYear11</definedName>
    <definedName name="FYear12">[10]!FYear12</definedName>
    <definedName name="FYear13">[10]!FYear13</definedName>
    <definedName name="FYear14">[10]!FYear14</definedName>
    <definedName name="FYear15">[10]!FYear15</definedName>
    <definedName name="FYear16">[10]!FYear16</definedName>
    <definedName name="FYear17">[10]!FYear17</definedName>
    <definedName name="FYear18">[10]!FYear18</definedName>
    <definedName name="FYear19">[10]!FYear19</definedName>
    <definedName name="FYear20">[10]!FYear20</definedName>
    <definedName name="FYear21">[10]!FYear21</definedName>
    <definedName name="FYear22">[10]!FYear22</definedName>
    <definedName name="FYearLag">[10]!FYearLag</definedName>
    <definedName name="GAS_DIST_LOAD">[6]CAPDATA!$B$1247:$Y$1247</definedName>
    <definedName name="GC_Total">#REF!</definedName>
    <definedName name="GC_YTD">#REF!</definedName>
    <definedName name="GENDEX">[10]!GENDEX</definedName>
    <definedName name="GES_Total">#REF!</definedName>
    <definedName name="GES_YTD">#REF!</definedName>
    <definedName name="gggg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GL">'[26]CE w_tax'!$A$3:$B$1450</definedName>
    <definedName name="GL_2">'[26]CE w_tax'!$A$3:$D$1450</definedName>
    <definedName name="GPR_Total">#REF!</definedName>
    <definedName name="GPR_YTD">#REF!</definedName>
    <definedName name="grc">[4]REV_EST!$A$481:$AO$550,[4]REV_EST!$B$74:$AN$425</definedName>
    <definedName name="GS_Total">#REF!</definedName>
    <definedName name="GS_YTD">#REF!</definedName>
    <definedName name="GSBU_ACCPAY">[6]CAPDATA!$B$675:$Y$675</definedName>
    <definedName name="GSBU_ACCTAX">[6]CAPDATA!$B$676:$Y$676</definedName>
    <definedName name="GSBU_ADVALT">[6]CAPDATA!$B$779:$Y$779</definedName>
    <definedName name="GSBU_AFUDC">[6]CAPDATA!$B$703:$Y$703</definedName>
    <definedName name="GSBU_ALLOC">[6]GSBU!$C$49:$U$49</definedName>
    <definedName name="GSBU_ARCUSBAL">[6]CAPDATA!$B$677:$Y$677</definedName>
    <definedName name="GSBU_BALACPAY">[6]CAPDATA!$B$678:$Y$678</definedName>
    <definedName name="GSBU_BALACREC">[6]CAPDATA!$B$679:$Y$679</definedName>
    <definedName name="GSBU_BASE">[6]CAPDATA!$B$641:$Y$641</definedName>
    <definedName name="GSBU_BKADD">[6]CAPDATA!$B$747:$Y$747</definedName>
    <definedName name="GSBU_BKRES">[6]CAPDATA!$B$778:$Y$778</definedName>
    <definedName name="GSBU_CADCNRB">[6]CAPDATA!$B$768:$Y$768</definedName>
    <definedName name="GSBU_CADCON">[6]CAPDATA!$B$717:$Y$717</definedName>
    <definedName name="GSBU_CHBALAC">[6]CAPDATA!$B$656:$Y$656</definedName>
    <definedName name="GSBU_CHGACPAY">[6]CAPDATA!$B$657:$Y$657</definedName>
    <definedName name="GSBU_CHGACREC">[6]CAPDATA!$B$658:$Y$658</definedName>
    <definedName name="GSBU_CHGBOND">[6]CAPDATA!$B$659:$Y$659</definedName>
    <definedName name="GSBU_CHGFUEL">[6]CAPDATA!$B$660:$Y$660</definedName>
    <definedName name="GSBU_CHGMS">[6]CAPDATA!$B$661:$Y$661</definedName>
    <definedName name="GSBU_CHGPFD">[6]CAPDATA!$B$662:$Y$662</definedName>
    <definedName name="GSBU_CHGSTOCK">[6]CAPDATA!$B$663:$Y$663</definedName>
    <definedName name="GSBU_CHGSTPOS">[6]CAPDATA!$B$664:$Y$664</definedName>
    <definedName name="GSBU_CIAC">[6]CAPDATA!$B$665:$Y$665</definedName>
    <definedName name="GSBU_CWIP">[6]CAPDATA!$B$715:$Y$715</definedName>
    <definedName name="GSBU_DEFTAX">[6]CAPDATA!$B$666:$Y$666</definedName>
    <definedName name="GSBU_DEFTXBAL">[6]CAPDATA!$B$667:$Y$667</definedName>
    <definedName name="GSBU_DELTA_BILLREV">[6]CAPDATA!$B$1392:$Y$1392</definedName>
    <definedName name="GSBU_DELTA_DFTX">[6]CAPDATA!$D$1383</definedName>
    <definedName name="GSBU_DELTA_ITC">[6]CAPDATA!$C$1383</definedName>
    <definedName name="GSBU_DEPBK">[6]CAPDATA!$B$780:$Y$780</definedName>
    <definedName name="GSBU_DEPRB">[6]CAPDATA!$B$769:$Y$769</definedName>
    <definedName name="GSBU_DFITCBAL">[6]CAPDATA!$B$680:$Y$680</definedName>
    <definedName name="GSBU_DFTXBAL">[6]CAPDATA!$B$681:$Y$681</definedName>
    <definedName name="GSBU_DITCRB">[6]CAPDATA!$B$770:$Y$770</definedName>
    <definedName name="GSBU_DIVDISB">[6]CAPDATA!$B$668:$Y$668</definedName>
    <definedName name="GSBU_DIVPAY">[6]CAPDATA!$B$682:$Y$682</definedName>
    <definedName name="GSBU_DSMINC">[6]CAPDATA!$B$651:$Y$651</definedName>
    <definedName name="GSBU_DTXBAL">[6]CAPDATA!$B$776:$Y$776</definedName>
    <definedName name="GSBU_DTXRB">[6]CAPDATA!$B$771:$Y$771</definedName>
    <definedName name="GSBU_ECA">[6]CAPDATA!$B$642:$Y$642</definedName>
    <definedName name="GSBU_ECONS">[6]CAPDATA!$B$643:$Y$643</definedName>
    <definedName name="GSBU_ELM">[6]CAPDATA!$B$644:$Y$644</definedName>
    <definedName name="GSBU_EMARK">[6]CAPDATA!$B$645:$Y$645</definedName>
    <definedName name="GSBU_EPRODO">[6]CAPDATA!$B$646:$Y$646</definedName>
    <definedName name="GSBU_EQUITY">[6]CAPDATA!$B$683:$Y$683</definedName>
    <definedName name="GSBU_EXPDEF">[6]CAPDATA!$B$669:$Y$669</definedName>
    <definedName name="GSBU_FDTAXBK">[6]CAPDATA!$B$637:$Y$637</definedName>
    <definedName name="GSBU_FTXDPA">[6]CAPDATA!$B$781:$Y$781</definedName>
    <definedName name="GSBU_FTXDPS">[6]CAPDATA!$B$782:$Y$782</definedName>
    <definedName name="GSBU_INTPAY">[6]CAPDATA!$B$684:$Y$684</definedName>
    <definedName name="GSBU_MATSRB">[6]CAPDATA!$B$772:$Y$772</definedName>
    <definedName name="GSBU_MATSUP">[6]CAPDATA!$B$716:$Y$716</definedName>
    <definedName name="GSBU_MISCREV">[6]CAPDATA!$B$652:$Y$652</definedName>
    <definedName name="GSBU_MORTBOND">[6]CAPDATA!$B$685:$Y$685</definedName>
    <definedName name="GSBU_NETCASH">[6]CAPDATA!$B$670:$Y$670</definedName>
    <definedName name="GSBU_NETFA">[6]CAPDATA!$B$671:$Y$671</definedName>
    <definedName name="GSBU_NETIA">[6]CAPDATA!$B$672:$Y$672</definedName>
    <definedName name="GSBU_ODEFCHG">[6]CAPDATA!$B$711:$Y$711</definedName>
    <definedName name="GSBU_OFDTAXBK">[6]CAPDATA!$B$704:$Y$704</definedName>
    <definedName name="GSBU_OSTTAXBK">[6]CAPDATA!$B$705:$Y$705</definedName>
    <definedName name="GSBU_OTHADRB">[6]CAPDATA!$B$773:$Y$773</definedName>
    <definedName name="GSBU_OTHCURLB">[6]CAPDATA!$B$686:$Y$686</definedName>
    <definedName name="GSBU_OTHDFCRD">[6]CAPDATA!$B$687:$Y$687</definedName>
    <definedName name="GSBU_OTHINC">[6]CAPDATA!$B$1549:$Y$1549</definedName>
    <definedName name="GSBU_OTHINV">[6]CAPDATA!$B$688:$Y$688</definedName>
    <definedName name="GSBU_OTHNCLB">[6]CAPDATA!$B$689:$Y$689</definedName>
    <definedName name="GSBU_OTHNET">[6]CAPDATA!$B$673:$Y$673</definedName>
    <definedName name="GSBU_OTHWCAP">[6]CAPDATA!$B$674:$Y$674</definedName>
    <definedName name="GSBU_OTNETFA">[6]CAPDATA!$B$713:$Y$713</definedName>
    <definedName name="GSBU_PAYTAX">[6]CAPDATA!$B$649:$Y$649</definedName>
    <definedName name="GSBU_PFDOUT">[6]CAPDATA!$B$690:$Y$690</definedName>
    <definedName name="GSBU_PLANT">[6]CAPDATA!$B$777:$Y$777</definedName>
    <definedName name="GSBU_PLANTRB">[6]CAPDATA!$B$774:$Y$774</definedName>
    <definedName name="GSBU_PRYADVGP">[6]CAPDATA!$B$691:$Y$691</definedName>
    <definedName name="GSBU_REPALOW">[6]CAPDATA!$B$650:$Y$650</definedName>
    <definedName name="GSBU_STBOR">[6]CAPDATA!$B$692:$Y$692</definedName>
    <definedName name="GSBU_STINV">[6]CAPDATA!$B$693:$Y$693</definedName>
    <definedName name="GSBU_STTAXBK">[6]CAPDATA!$B$638:$Y$638</definedName>
    <definedName name="GSBU_STXDEP">[6]CAPDATA!$B$783:$Y$783</definedName>
    <definedName name="GSBU_SUBINV">[6]CAPDATA!$B$694:$Y$694</definedName>
    <definedName name="GSBU_TASSETS">[6]CAPDATA!$B$695:$Y$695</definedName>
    <definedName name="GSBU_TDEFCHG">[6]CAPDATA!$B$696:$Y$696</definedName>
    <definedName name="GSBU_TEXP">[6]CAPDATA!$B$746:$Y$746</definedName>
    <definedName name="GSBU_TINTEXP">[6]CAPDATA!$B$702:$Y$702</definedName>
    <definedName name="GSBU_TOINCDED">[6]CAPDATA!$B$706:$Y$706</definedName>
    <definedName name="GSBU_TOPREV">[6]CAPDATA!$B$636:$Y$636</definedName>
    <definedName name="GSBU_TOTCAP">[6]CAPDATA!$B$707:$Y$707</definedName>
    <definedName name="GSBU_TOTCURAS">[6]CAPDATA!$B$697:$Y$697</definedName>
    <definedName name="GSBU_TOTLTAS">[6]CAPDATA!$B$698:$Y$698</definedName>
    <definedName name="GSBU_TOTMAIN">[6]CAPDATA!$B$647:$Y$647</definedName>
    <definedName name="GSBU_UF">[6]CAPDATA!$B$639:$Y$639</definedName>
    <definedName name="GSBU_UNACLIAB">[6]CAPDATA!$B$699:$Y$699</definedName>
    <definedName name="GSBU_UTASAM">[6]CAPDATA!$B$701:$Y$701</definedName>
    <definedName name="GSBU_UTASDRES">[6]CAPDATA!$B$700:$Y$700</definedName>
    <definedName name="GSBU_UTASSETS">[6]CAPDATA!$B$712:$Y$712</definedName>
    <definedName name="GSBU_WCASHRB">[6]CAPDATA!$B$775:$Y$775</definedName>
    <definedName name="GT_Exp_FC">'[21]Exp FC'!$C$114:$H$123</definedName>
    <definedName name="GTS_Total">#REF!</definedName>
    <definedName name="GTS_YTD">#REF!</definedName>
    <definedName name="heat_val">1.02</definedName>
    <definedName name="HR_Total">#REF!</definedName>
    <definedName name="HR_YTD">#REF!</definedName>
    <definedName name="HydroYear">[10]!HydroYear</definedName>
    <definedName name="Incl_CS">[6]CAPDATA!$C$1309</definedName>
    <definedName name="Incl_IDH">[6]IncomeStatement!$F$3</definedName>
    <definedName name="Income_Tax_Rate">[18]Inputs!$B$17</definedName>
    <definedName name="INCSALE_CUST">[6]CAPDATA!$B$1289:$Y$1289</definedName>
    <definedName name="INCSALE_DISTR">[6]CAPDATA!$B$1275:$Y$1275</definedName>
    <definedName name="Indicator">[13]Data_Sheet!#REF!</definedName>
    <definedName name="INT_CUST">[6]CAPDATA!$B$1291:$Y$1291</definedName>
    <definedName name="INT_DISTR">[6]CAPDATA!$B$1277:$Y$1277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L300_Min__100__KR__70">'[9]Monthly T-put'!$B$115:$CW$115</definedName>
    <definedName name="L401_ACCPAY">[6]CAPDATA!$B$828:$Y$828</definedName>
    <definedName name="L401_ACCTAX">[6]CAPDATA!$B$829:$Y$829</definedName>
    <definedName name="L401_ADVALT">[6]CAPDATA!$B$932:$Y$932</definedName>
    <definedName name="L401_AFUDC">[6]CAPDATA!$B$856:$Y$856</definedName>
    <definedName name="L401_ARCUSBAL">[6]CAPDATA!$B$830:$Y$830</definedName>
    <definedName name="L401_BALACPAY">[6]CAPDATA!$B$831:$Y$831</definedName>
    <definedName name="L401_BALACREC">[6]CAPDATA!$B$832:$Y$832</definedName>
    <definedName name="L401_BASE">[6]CAPDATA!$B$794:$Y$794</definedName>
    <definedName name="L401_BKADD">[6]CAPDATA!$B$900:$Y$900</definedName>
    <definedName name="L401_BKRES">[6]CAPDATA!$B$931:$Y$931</definedName>
    <definedName name="L401_CADCNRB">[6]CAPDATA!$B$921:$Y$921</definedName>
    <definedName name="L401_CADCON">[6]CAPDATA!$B$870:$Y$870</definedName>
    <definedName name="L401_CHBALAC">[6]CAPDATA!$B$809:$Y$809</definedName>
    <definedName name="L401_CHGACPAY">[6]CAPDATA!$B$810:$Y$810</definedName>
    <definedName name="L401_CHGACREC">[6]CAPDATA!$B$811:$Y$811</definedName>
    <definedName name="L401_CHGBOND">[6]CAPDATA!$B$812:$Y$812</definedName>
    <definedName name="L401_CHGFUEL">[6]CAPDATA!$B$813:$Y$813</definedName>
    <definedName name="L401_CHGMS">[6]CAPDATA!$B$814:$Y$814</definedName>
    <definedName name="L401_CHGPFD">[6]CAPDATA!$B$815:$Y$815</definedName>
    <definedName name="L401_CHGSTOCK">[6]CAPDATA!$B$816:$Y$816</definedName>
    <definedName name="L401_CHGSTPOS">[6]CAPDATA!$B$817:$Y$817</definedName>
    <definedName name="L401_CIAC">[6]CAPDATA!$B$818:$Y$818</definedName>
    <definedName name="L401_CWIP">[6]CAPDATA!$B$868:$Y$868</definedName>
    <definedName name="L401_DEFTAX">[6]CAPDATA!$B$819:$Y$819</definedName>
    <definedName name="L401_DEFTXBAL">[6]CAPDATA!$B$820:$Y$820</definedName>
    <definedName name="L401_DELTA_BILLREV">[6]CAPDATA!$B$1393:$Y$1393</definedName>
    <definedName name="L401_DELTA_DFTX">[6]CAPDATA!$D$1384</definedName>
    <definedName name="L401_DELTA_ITC">[6]CAPDATA!$C$1384</definedName>
    <definedName name="L401_DEPBK">[6]CAPDATA!$B$933:$Y$933</definedName>
    <definedName name="L401_DEPRB">[6]CAPDATA!$B$922:$Y$922</definedName>
    <definedName name="L401_DFITCBAL">[6]CAPDATA!$B$833:$Y$833</definedName>
    <definedName name="L401_DFTXBAL">[6]CAPDATA!$B$834:$Y$834</definedName>
    <definedName name="L401_DITCRB">[6]CAPDATA!$B$923:$Y$923</definedName>
    <definedName name="L401_DIVDISB">[6]CAPDATA!$B$821:$Y$821</definedName>
    <definedName name="L401_DIVPAY">[6]CAPDATA!$B$835:$Y$835</definedName>
    <definedName name="L401_DSMINC">[6]CAPDATA!$B$804:$Y$804</definedName>
    <definedName name="L401_DTXBAL">[6]CAPDATA!$B$929:$Y$929</definedName>
    <definedName name="L401_DTXRB">[6]CAPDATA!$B$924:$Y$924</definedName>
    <definedName name="L401_ECA">[6]CAPDATA!$B$795:$Y$795</definedName>
    <definedName name="L401_ECONS">[6]CAPDATA!$B$796:$Y$796</definedName>
    <definedName name="L401_ELM">[6]CAPDATA!$B$797:$Y$797</definedName>
    <definedName name="L401_EMARK">[6]CAPDATA!$B$798:$Y$798</definedName>
    <definedName name="L401_EPRODO">[6]CAPDATA!$B$799:$Y$799</definedName>
    <definedName name="L401_EQUITY">[6]CAPDATA!$B$836:$Y$836</definedName>
    <definedName name="L401_EXPDEF">[6]CAPDATA!$B$822:$Y$822</definedName>
    <definedName name="L401_FDTAXBK">[6]CAPDATA!$B$790:$Y$790</definedName>
    <definedName name="L401_FTXDPA">[6]CAPDATA!$B$934:$Y$934</definedName>
    <definedName name="L401_FTXDPS">[6]CAPDATA!$B$935:$Y$935</definedName>
    <definedName name="L401_INTPAY">[6]CAPDATA!$B$837:$Y$837</definedName>
    <definedName name="L401_MATSRB">[6]CAPDATA!$B$925:$Y$925</definedName>
    <definedName name="L401_MATSUP">[6]CAPDATA!$B$869:$Y$869</definedName>
    <definedName name="L401_MISCREV">[6]CAPDATA!$B$805:$Y$805</definedName>
    <definedName name="L401_MORTBOND">[6]CAPDATA!$B$838:$Y$838</definedName>
    <definedName name="L401_NETCASH">[6]CAPDATA!$B$823:$Y$823</definedName>
    <definedName name="L401_NETFA">[6]CAPDATA!$B$824:$Y$824</definedName>
    <definedName name="L401_NETIA">[6]CAPDATA!$B$825:$Y$825</definedName>
    <definedName name="L401_ODEFCHG">[6]CAPDATA!$B$864:$Y$864</definedName>
    <definedName name="L401_OFDTAXBK">[6]CAPDATA!$B$857:$Y$857</definedName>
    <definedName name="L401_Off_System_Firm">'[9]Monthly T-put'!$B$208:$CW$208</definedName>
    <definedName name="L401_OSTTAXBK">[6]CAPDATA!$B$858:$Y$858</definedName>
    <definedName name="L401_OTHADRB">[6]CAPDATA!$B$926:$Y$926</definedName>
    <definedName name="L401_OTHCURLB">[6]CAPDATA!$B$839:$Y$839</definedName>
    <definedName name="L401_OTHDFCRD">[6]CAPDATA!$B$840:$Y$840</definedName>
    <definedName name="L401_OTHINC">[6]CAPDATA!$B$1550:$Y$1550</definedName>
    <definedName name="L401_OTHINV">[6]CAPDATA!$B$841:$Y$841</definedName>
    <definedName name="L401_OTHNCLB">[6]CAPDATA!$B$842:$Y$842</definedName>
    <definedName name="L401_OTHNET">[6]CAPDATA!$B$826:$Y$826</definedName>
    <definedName name="L401_OTHWCAP">[6]CAPDATA!$B$827:$Y$827</definedName>
    <definedName name="L401_OTNETFA">[6]CAPDATA!$B$866:$Y$866</definedName>
    <definedName name="L401_PAYTAX">[6]CAPDATA!$B$802:$Y$802</definedName>
    <definedName name="L401_PFDOUT">[6]CAPDATA!$B$843:$Y$843</definedName>
    <definedName name="L401_PLANT">[6]CAPDATA!$B$930:$Y$930</definedName>
    <definedName name="L401_PLANTRB">[6]CAPDATA!$B$927:$Y$927</definedName>
    <definedName name="L401_PRYADVGP">[6]CAPDATA!$B$844:$Y$844</definedName>
    <definedName name="L401_REPALOW">[6]CAPDATA!$B$803:$Y$803</definedName>
    <definedName name="L401_STBOR">[6]CAPDATA!$B$845:$Y$845</definedName>
    <definedName name="L401_STINV">[6]CAPDATA!$B$846:$Y$846</definedName>
    <definedName name="L401_STTAXBK">[6]CAPDATA!$B$791:$Y$791</definedName>
    <definedName name="L401_STXDEP">[6]CAPDATA!$B$936:$Y$936</definedName>
    <definedName name="L401_SUBINV">[6]CAPDATA!$B$847:$Y$847</definedName>
    <definedName name="L401_TASSETS">[6]CAPDATA!$B$848:$Y$848</definedName>
    <definedName name="L401_TDEFCHG">[6]CAPDATA!$B$849:$Y$849</definedName>
    <definedName name="L401_TEXP">[6]CAPDATA!$B$899:$Y$899</definedName>
    <definedName name="L401_TINTEXP">[6]CAPDATA!$B$855:$Y$855</definedName>
    <definedName name="L401_TOINCDED">[6]CAPDATA!$B$859:$Y$859</definedName>
    <definedName name="L401_TOPREV">[6]CAPDATA!$B$789:$Y$789</definedName>
    <definedName name="L401_TOTCAP">[6]CAPDATA!$B$860:$Y$860</definedName>
    <definedName name="L401_TOTCURAS">[6]CAPDATA!$B$850:$Y$850</definedName>
    <definedName name="L401_TOTLTAS">[6]CAPDATA!$B$851:$Y$851</definedName>
    <definedName name="L401_TOTMAIN">[6]CAPDATA!$B$800:$Y$800</definedName>
    <definedName name="L401_UF">[6]CAPDATA!$B$792:$Y$792</definedName>
    <definedName name="L401_UNACLIAB">[6]CAPDATA!$B$852:$Y$852</definedName>
    <definedName name="L401_UTASAM">[6]CAPDATA!$B$854:$Y$854</definedName>
    <definedName name="L401_UTASDRES">[6]CAPDATA!$B$853:$Y$853</definedName>
    <definedName name="L401_UTASSETS">[6]CAPDATA!$B$865:$Y$865</definedName>
    <definedName name="L401_WCASHRB">[6]CAPDATA!$B$928:$Y$928</definedName>
    <definedName name="L401Excl">[27]L401!$A$1:$H$64,[27]L401!$A$101:$G$183,[27]L401!$J$1:$Q$52</definedName>
    <definedName name="LastUpdated">[10]!LastUpdated</definedName>
    <definedName name="LastYear">[16]BUDATA!LastYear</definedName>
    <definedName name="LIRA">[4]D3_BCAP98pgeDataSet!$A$371</definedName>
    <definedName name="LIRA_Shortfall">[4]REV_EST!$N$5</definedName>
    <definedName name="LLP_CUST">[6]CAPDATA!$B$1283:$Y$1283</definedName>
    <definedName name="LLP_DISTR">[6]CAPDATA!$B$1269:$Y$1269</definedName>
    <definedName name="Load_CapCost">[6]CAPDATA!$A$11:$Y$14</definedName>
    <definedName name="Load_CapStruc">[6]CAPDATA!$A$6:$Y$12</definedName>
    <definedName name="Load_DBPFR">[6]CAPDATA!$A$8:$Y$10</definedName>
    <definedName name="Load_EQR">[6]CAPDATA!$A$6:$Y$7</definedName>
    <definedName name="Load_TaxRate">[6]CAPDATA!$A$17:$Y$19</definedName>
    <definedName name="MarSun1">DATE(CalendarYear,3,1)-WEEKDAY(DATE(CalendarYear,3,1))+1</definedName>
    <definedName name="MaySun1">DATE(CalendarYear,5,1)-WEEKDAY(DATE(CalendarYear,5,1))+1</definedName>
    <definedName name="Melbourne">#REF!</definedName>
    <definedName name="Melbourne1a">#REF!</definedName>
    <definedName name="Melbourne2">#REF!</definedName>
    <definedName name="MissAAtotal">#REF!</definedName>
    <definedName name="MissPOtotal">#REF!</definedName>
    <definedName name="MLP_CUST">[6]CAPDATA!$B$1282:$Y$1282</definedName>
    <definedName name="MLP_DISTR">[6]CAPDATA!$B$1268:$Y$1268</definedName>
    <definedName name="MO_Input">[6]CESE!$C$12</definedName>
    <definedName name="MO_SAM">[6]CESE!$C$13:$U$13</definedName>
    <definedName name="MO_Tot_Input">[6]DISCO!$C$12:$U$12</definedName>
    <definedName name="MOJAVE">[4]D3_BCAP98pgeDataSet!$A$253</definedName>
    <definedName name="Month">'[17]Day 3 &amp; 5 Email'!$C$1</definedName>
    <definedName name="MonthCode">'[17]Day 3 &amp; 5 Email'!$G$1</definedName>
    <definedName name="Monthlist">[28]List!$G$2:$G$13</definedName>
    <definedName name="MonthListAbbrev">'[29]Named Ranges'!$A$1:$A$12</definedName>
    <definedName name="MonthName">'[17]Day 3 &amp; 5 Email'!$F$1</definedName>
    <definedName name="NameGSBU">[30]Index!$A$12</definedName>
    <definedName name="NC_Brokerage">[4]REV_EST!$AJ$43</definedName>
    <definedName name="NC_CEE">[4]REV_EST!$Y$43</definedName>
    <definedName name="NC_CFAdebt">[4]REV_EST!$W$43</definedName>
    <definedName name="NC_CFAexp">[4]REV_EST!$V$43</definedName>
    <definedName name="NC_CPUC">[4]REV_EST!$X$43</definedName>
    <definedName name="NC_EOR">[4]REV_EST!$K$43</definedName>
    <definedName name="NC_GEDA">[4]REV_EST!$U$43</definedName>
    <definedName name="NC_LIRA">[4]REV_EST!$O$43</definedName>
    <definedName name="NC_Local">[31]Switches!$C$334</definedName>
    <definedName name="NC_NC_FCA">[4]REV_EST!$J$43</definedName>
    <definedName name="NC_Nonbase">[4]REV_EST!$I$43</definedName>
    <definedName name="NC_PGA">[4]REV_EST!$AG$43</definedName>
    <definedName name="NC_PRC">[4]REV_EST!$L$43</definedName>
    <definedName name="NC_Shrinkage">[4]REV_EST!$AK$43</definedName>
    <definedName name="NC_Trans_TOP">[4]REV_EST!$N$43</definedName>
    <definedName name="NC_WACOG">[4]REV_EST!$AF$43</definedName>
    <definedName name="NCPrint">[4]REV_EST!$B$284:$AQ$323,[4]REV_EST!$B$326:$AQ$420,[4]REV_EST!$B$449:$AQ$462</definedName>
    <definedName name="Node">[28]List!$D$2:$D$9</definedName>
    <definedName name="Note">"* (Amount requiring additional detail) Included within each Priority Category"</definedName>
    <definedName name="NovSun1">DATE(CalendarYear,11,1)-WEEKDAY(DATE(CalendarYear,11,1))+1</definedName>
    <definedName name="NPG_Total">#REF!</definedName>
    <definedName name="NPG_YTD">#REF!</definedName>
    <definedName name="NSW">#REF!</definedName>
    <definedName name="NSW1a">#REF!</definedName>
    <definedName name="OctSun1">DATE(CalendarYear,10,1)-WEEKDAY(DATE(CalendarYear,10,1))+1</definedName>
    <definedName name="OER">[28]List!$J$2:$K$54</definedName>
    <definedName name="Other">#REF!</definedName>
    <definedName name="Other1a">#REF!</definedName>
    <definedName name="Other2">#REF!</definedName>
    <definedName name="OtherRB_CSVC">[6]CSVC!$B$88</definedName>
    <definedName name="OtherRB_DCGE">[6]DISCO!$B$88</definedName>
    <definedName name="OtherRB_DCSE">[6]CESE!$B$96</definedName>
    <definedName name="OtherRB_DCSG">[6]CESG!$B$95</definedName>
    <definedName name="OtherRB_DCST">[6]UOPS!$B$88</definedName>
    <definedName name="OtherRB_ETBU">[6]ETBU!$B$95</definedName>
    <definedName name="OtherRB_GSBU">[6]GSBU!$B$88</definedName>
    <definedName name="Out_CAPDATA_CESE">[6]DeprLife!$B$5:$V$20</definedName>
    <definedName name="Out_CAPDATA_CESG">[6]DeprLife!$B$25:$V$40</definedName>
    <definedName name="Out_CAPDATA_CSVC">[6]DeprLife!$B$169:$V$184</definedName>
    <definedName name="Out_CAPDATA_EGBU">[6]DeprLife!$B$149:$V$164</definedName>
    <definedName name="Out_CAPDATA_EHBU">[6]DeprLife!$B$125:$V$140</definedName>
    <definedName name="Out_CAPDATA_ETBU">[6]DeprLife!$B$49:$V$64</definedName>
    <definedName name="Out_CAPDATA_GSBU">[6]DeprLife!$B$69:$V$84</definedName>
    <definedName name="Out_CAPDATA_L401">[6]DeprLife!$B$89:$V$104</definedName>
    <definedName name="Out_DESC_CESE">[6]DeprLife!$A$6:$A$20</definedName>
    <definedName name="Out_DESC_CESG">[6]DeprLife!$A$26:$A$40</definedName>
    <definedName name="Out_DESC_CSVC">[6]DeprLife!$A$170:$A$184</definedName>
    <definedName name="Out_DESC_EGBU">[6]DeprLife!$A$150:$A$164</definedName>
    <definedName name="Out_DESC_EHBU">[6]DeprLife!$A$126:$A$140</definedName>
    <definedName name="Out_DESC_ETBU">[6]DeprLife!$A$50:$A$64</definedName>
    <definedName name="Out_DESC_GSBU">[6]DeprLife!$A$70:$A$84</definedName>
    <definedName name="Out_DESC_L401">[6]DeprLife!$A$90:$A$104</definedName>
    <definedName name="Out_Life_CESE">[6]DeprLife!$W$5:$AA$20</definedName>
    <definedName name="Out_Life_CESG">[6]DeprLife!$W$25:$AA$40</definedName>
    <definedName name="Out_Life_CSVC">[6]DeprLife!$W$169:$AA$184</definedName>
    <definedName name="Out_Life_EGBU">[6]DeprLife!$W$149:$AA$164</definedName>
    <definedName name="Out_Life_EHBU">[6]DeprLife!$W$125:$AA$140</definedName>
    <definedName name="Out_Life_ETBU">[6]DeprLife!$W$49:$AA$64</definedName>
    <definedName name="Out_Life_GSBU">[6]DeprLife!$W$69:$AA$84</definedName>
    <definedName name="Out_Life_L401">[6]DeprLife!$W$89:$AA$104</definedName>
    <definedName name="Out_Salvrt_CESE">[6]DeprLife!$AB$6:$AC$20</definedName>
    <definedName name="Out_Salvrt_CESG">[6]DeprLife!$AB$26:$AC$40</definedName>
    <definedName name="Out_Salvrt_CSVC">[6]DeprLife!$AB$170:$AC$184</definedName>
    <definedName name="Out_Salvrt_EGBU">[6]DeprLife!$AB$150:$AC$164</definedName>
    <definedName name="Out_Salvrt_EHBU">[6]DeprLife!$AB$126:$AC$140</definedName>
    <definedName name="Out_Salvrt_ETBU">[6]DeprLife!$AB$50:$AC$64</definedName>
    <definedName name="Out_Salvrt_GSBU">[6]DeprLife!$AB$70:$AC$84</definedName>
    <definedName name="Out_Salvrt_L401">[6]DeprLife!$AB$90:$AC$104</definedName>
    <definedName name="Page1">'[32]Corp PI Data'!$B$5:$H$32</definedName>
    <definedName name="page2">[33]Electric_Tranmssion!$B$36:$T$88</definedName>
    <definedName name="page3">[33]Electric_Tranmssion!$B$90:$T$112</definedName>
    <definedName name="page7">[33]Electric_Tranmssion!$B$162:$T$191</definedName>
    <definedName name="PCCPI">[10]!PCCPI</definedName>
    <definedName name="PDA">"Prioritization Discussion Amount*"</definedName>
    <definedName name="Per">[34]BW!$U$7:$V$18</definedName>
    <definedName name="Period">[17]Summary!#REF!</definedName>
    <definedName name="PeriodPos">[25]List!$A$5</definedName>
    <definedName name="PeriodSelection">[25]List!$B$5</definedName>
    <definedName name="PG_E_Total_On_System_Demand">'[9]Monthly T-put'!$B$109:$C$109</definedName>
    <definedName name="PG_Total">#REF!</definedName>
    <definedName name="PG_YTD">#REF!</definedName>
    <definedName name="PlanVersion">'[17]Day 3 &amp; 5 Email'!$H$1</definedName>
    <definedName name="PriceDate_E">'[5]Credit rating'!$B$5</definedName>
    <definedName name="PriceDate_G">'[5]Credit rating'!$B$6</definedName>
    <definedName name="_xlnm.Print_Area">[4]REV_EST!$A$382:$AQ$425</definedName>
    <definedName name="Print_Area_MI">#REF!</definedName>
    <definedName name="Print_input_summary">#REF!,#REF!,#REF!,#REF!</definedName>
    <definedName name="Print_RatPR2">[35]!Print_RatPR2</definedName>
    <definedName name="Print_report">#N/A</definedName>
    <definedName name="Print_ScenDate">'[5]Credit rating'!$B$2</definedName>
    <definedName name="_xlnm.Print_Titles">[4]REV_EST!$A:$B,[4]REV_EST!$1:$14</definedName>
    <definedName name="PrintSheet">[12]!PrintSheet</definedName>
    <definedName name="PROCUREMENT">[4]D3_BCAP98pgeDataSet!$A$119</definedName>
    <definedName name="Property_Tax_Rate">[36]Inputs!$B$15</definedName>
    <definedName name="PRT_Exp1">#REF!,#REF!</definedName>
    <definedName name="PRT_Inputs">#REF!,#REF!,#REF!,#REF!,#REF!,#REF!,#REF!</definedName>
    <definedName name="PRT_RB1">#REF!,#REF!,#REF!,#REF!,#REF!,#REF!,#REF!,#REF!</definedName>
    <definedName name="PRT_RRQ">[37]Summary!$A$1:$K$55,[37]Summary!#REF!,[37]Summary!#REF!,[37]Summary!#REF!</definedName>
    <definedName name="PUBAUT_CUST">[6]CAPDATA!$B$1285:$Y$1285</definedName>
    <definedName name="PUBAUT_DISTR">[6]CAPDATA!$B$1271:$Y$1271</definedName>
    <definedName name="QLD">#REF!</definedName>
    <definedName name="Qld1a">#REF!</definedName>
    <definedName name="RAILWAY_CUST">[6]CAPDATA!$B$1287:$Y$1287</definedName>
    <definedName name="RAILWAY_DISTR">[6]CAPDATA!$B$1273:$Y$1273</definedName>
    <definedName name="RCCQuery">[38]RCCQuery!$A$1:$K$700</definedName>
    <definedName name="RES_CUST">[6]CAPDATA!$B$1280:$Y$1280</definedName>
    <definedName name="RES_DISTR">[6]CAPDATA!$B$1266:$Y$1266</definedName>
    <definedName name="RES_MTR">1.8</definedName>
    <definedName name="RESALE_CUST">[6]CAPDATA!$B$1290:$Y$1290</definedName>
    <definedName name="RESALE_DISTR">[6]CAPDATA!$B$1276:$Y$1276</definedName>
    <definedName name="RESIDENTIAL_G_1">[4]RATES!$A$25</definedName>
    <definedName name="Resource_Mix">'[39]Input ALL - Write up'!#REF!</definedName>
    <definedName name="RETR_CESE">[6]CAPDATA!$B$290:$Y$290</definedName>
    <definedName name="RETR_CESG">[6]CAPDATA!$B$443:$Y$443</definedName>
    <definedName name="RETR_CSVC">[6]CAPDATA!$B$137:$Y$137</definedName>
    <definedName name="RETR_EGBU">[6]CAPDATA!$B$1208:$Y$1208</definedName>
    <definedName name="RETR_EHBU">[6]CAPDATA!$B$1055:$Y$1055</definedName>
    <definedName name="RETR_ETBU">[6]CAPDATA!$B$596:$Y$596</definedName>
    <definedName name="RETR_GSBU">[6]CAPDATA!$B$749:$Y$749</definedName>
    <definedName name="RETR_L401">[6]CAPDATA!$B$902:$Y$902</definedName>
    <definedName name="Rev_Input">[6]CESE!$C$4</definedName>
    <definedName name="Rev_SAM">[6]CESE!$C$5:$U$5</definedName>
    <definedName name="Rev_Tot_Input">[6]DISCO!$C$4:$U$4</definedName>
    <definedName name="rngTitle">#REF!</definedName>
    <definedName name="RptMon">#REF!</definedName>
    <definedName name="RRBEnd">[10]!RRBEnd</definedName>
    <definedName name="RTDP_BK_CESE">[6]CAPDATA!$B$299:$Y$299</definedName>
    <definedName name="RTDP_BK_CESG">[6]CAPDATA!$B$452:$Y$452</definedName>
    <definedName name="RTDP_BK_CSVC">[6]CAPDATA!$B$146:$Y$146</definedName>
    <definedName name="RTDP_BK_EGBU">[6]CAPDATA!$B$1217:$Y$1217</definedName>
    <definedName name="RTDP_BK_EHBU">[6]CAPDATA!$B$1064:$Y$1064</definedName>
    <definedName name="RTDP_BK_ETBU">[6]CAPDATA!$B$605:$Y$605</definedName>
    <definedName name="RTDP_BK_GSBU">[6]CAPDATA!$B$758:$Y$758</definedName>
    <definedName name="RTDP_BK_L401">[6]CAPDATA!$B$911:$Y$911</definedName>
    <definedName name="RTDP_CA_CESE">[6]CAPDATA!$B$303:$Y$303</definedName>
    <definedName name="RTDP_CA_CESG">[6]CAPDATA!$B$456:$Y$456</definedName>
    <definedName name="RTDP_CA_CSVC">[6]CAPDATA!$B$150:$Y$150</definedName>
    <definedName name="RTDP_CA_EGBU">[6]CAPDATA!$B$1221:$Y$1221</definedName>
    <definedName name="RTDP_CA_EHBU">[6]CAPDATA!$B$1068:$Y$1068</definedName>
    <definedName name="RTDP_CA_ETBU">[6]CAPDATA!$B$609:$Y$609</definedName>
    <definedName name="RTDP_CA_GSBU">[6]CAPDATA!$B$762:$Y$762</definedName>
    <definedName name="RTDP_CA_L401">[6]CAPDATA!$B$915:$Y$915</definedName>
    <definedName name="RTDP_FS_CESE">[6]CAPDATA!$B$301:$Y$301</definedName>
    <definedName name="RTDP_FS_CESG">[6]CAPDATA!$B$454:$Y$454</definedName>
    <definedName name="RTDP_FS_CSVC">[6]CAPDATA!$B$148:$Y$148</definedName>
    <definedName name="RTDP_FS_EGBU">[6]CAPDATA!$B$1219:$Y$1219</definedName>
    <definedName name="RTDP_FS_EHBU">[6]CAPDATA!$B$1066:$Y$1066</definedName>
    <definedName name="RTDP_FS_ETBU">[6]CAPDATA!$B$607:$Y$607</definedName>
    <definedName name="RTDP_FS_GSBU">[6]CAPDATA!$B$760:$Y$760</definedName>
    <definedName name="RTDP_FS_L401">[6]CAPDATA!$B$913:$Y$913</definedName>
    <definedName name="RTDP_FT_CESE">[6]CAPDATA!$B$300:$Y$300</definedName>
    <definedName name="RTDP_FT_CESG">[6]CAPDATA!$B$453:$Y$453</definedName>
    <definedName name="RTDP_FT_CSVC">[6]CAPDATA!$B$147:$Y$147</definedName>
    <definedName name="RTDP_FT_EGBU">[6]CAPDATA!$B$1218:$Y$1218</definedName>
    <definedName name="RTDP_FT_EHBU">[6]CAPDATA!$B$1065:$Y$1065</definedName>
    <definedName name="RTDP_FT_ETBU">[6]CAPDATA!$B$606:$Y$606</definedName>
    <definedName name="RTDP_FT_GSBU">[6]CAPDATA!$B$759:$Y$759</definedName>
    <definedName name="RTDP_FT_L401">[6]CAPDATA!$B$912:$Y$912</definedName>
    <definedName name="RTDP_ST_CESE">[6]CAPDATA!$B$302:$Y$302</definedName>
    <definedName name="RTDP_ST_CESG">[6]CAPDATA!$B$455:$Y$455</definedName>
    <definedName name="RTDP_ST_CSVC">[6]CAPDATA!$B$149:$Y$149</definedName>
    <definedName name="RTDP_ST_EGBU">[6]CAPDATA!$B$1220:$Y$1220</definedName>
    <definedName name="RTDP_ST_EHBU">[6]CAPDATA!$B$1067:$Y$1067</definedName>
    <definedName name="RTDP_ST_ETBU">[6]CAPDATA!$B$608:$Y$608</definedName>
    <definedName name="RTDP_ST_GSBU">[6]CAPDATA!$B$761:$Y$761</definedName>
    <definedName name="RTDP_ST_L401">[6]CAPDATA!$B$914:$Y$914</definedName>
    <definedName name="SALV_CESE">[6]CAPDATA!$B$291:$Y$291</definedName>
    <definedName name="SALV_CESG">[6]CAPDATA!$B$444:$Y$444</definedName>
    <definedName name="SALV_CSVC">[6]CAPDATA!$B$138:$Y$138</definedName>
    <definedName name="SALV_EGBU">[6]CAPDATA!$B$1209:$Y$1209</definedName>
    <definedName name="SALV_EHBU">[6]CAPDATA!$B$1056:$Y$1056</definedName>
    <definedName name="SALV_ETBU">[6]CAPDATA!$B$597:$Y$597</definedName>
    <definedName name="SALV_GSBU">[6]CAPDATA!$B$750:$Y$750</definedName>
    <definedName name="SALV_L401">[6]CAPDATA!$B$903:$Y$903</definedName>
    <definedName name="SAMDATA">[6]CAPDATA!$B$6:$Y$1308</definedName>
    <definedName name="SAPBEXhrIndnt" hidden="1">1</definedName>
    <definedName name="SAPBEXrevision" hidden="1">53</definedName>
    <definedName name="SAPBEXsysID" hidden="1">"BPR"</definedName>
    <definedName name="SAPBEXwbID" hidden="1">"4ENQGYOHHVCCXWE7ZZ5ZJS593"</definedName>
    <definedName name="SAPBEXwbID2" hidden="1">"3W3Y8WU9D4KB8I8XZYLB5WWMT"</definedName>
    <definedName name="SCE">[4]REV_EST!$B$529</definedName>
    <definedName name="Scenario_Name">'[5]Credit rating'!$B$8</definedName>
    <definedName name="ScenDesc">[10]FINDATA!ScenDesc</definedName>
    <definedName name="ScenName">[10]!ScenName</definedName>
    <definedName name="sds" hidden="1">{"Summary","1",FALSE,"Summary"}</definedName>
    <definedName name="SEASONAL_THROUGHPUT">[4]D3_BCAP98pgeDataSet!$A$137</definedName>
    <definedName name="SepSun1">DATE(CalendarYear,9,1)-WEEKDAY(DATE(CalendarYear,9,1))+1</definedName>
    <definedName name="Sheettitle">[40]PGECshFlw!$A$7</definedName>
    <definedName name="SMLP_CUST">[6]CAPDATA!$B$1281:$Y$1281</definedName>
    <definedName name="SMLP_DISTR">[6]CAPDATA!$B$1267:$Y$1267</definedName>
    <definedName name="Sorted">#REF!</definedName>
    <definedName name="SouthWest">#REF!</definedName>
    <definedName name="Southwest1a">#REF!</definedName>
    <definedName name="SouthWest2">#REF!</definedName>
    <definedName name="SpareSortQuery">#REF!</definedName>
    <definedName name="ssd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T_CESE">[6]CAPDATA!$B$296:$Y$296</definedName>
    <definedName name="ST_CESG">[6]CAPDATA!$B$449:$Y$449</definedName>
    <definedName name="ST_CSVC">[6]CAPDATA!$B$143:$Y$143</definedName>
    <definedName name="ST_EGBU">[6]CAPDATA!$B$1214:$Y$1214</definedName>
    <definedName name="ST_EHBU">[6]CAPDATA!$B$1061:$Y$1061</definedName>
    <definedName name="ST_ETBU">[6]CAPDATA!$B$602:$Y$602</definedName>
    <definedName name="ST_GSBU">[6]CAPDATA!$B$755:$Y$755</definedName>
    <definedName name="ST_L401">[6]CAPDATA!$B$908:$Y$908</definedName>
    <definedName name="Start_Page">'[5]Credit rating'!$B$10</definedName>
    <definedName name="STREET_CUST">[6]CAPDATA!$B$1286:$Y$1286</definedName>
    <definedName name="STREET_DISTR">[6]CAPDATA!$B$1272:$Y$1272</definedName>
    <definedName name="subname">[41]Help!$F$3:$F$1006</definedName>
    <definedName name="Supply_Availability">'[9]Monthly T-put'!$B$110:$CW$110</definedName>
    <definedName name="Sydney">#REF!</definedName>
    <definedName name="Sydney1a">#REF!</definedName>
    <definedName name="Sydney2">#REF!</definedName>
    <definedName name="SYear01">[10]!SYear01</definedName>
    <definedName name="SYear02">[10]!SYear02</definedName>
    <definedName name="SYear03">[10]!SYear03</definedName>
    <definedName name="SYear04">[10]!SYear04</definedName>
    <definedName name="SYear05">[10]!SYear05</definedName>
    <definedName name="SYear06">[10]!SYear06</definedName>
    <definedName name="SYear07">[10]!SYear07</definedName>
    <definedName name="SYear08">[10]!SYear08</definedName>
    <definedName name="SYear09">[10]!SYear09</definedName>
    <definedName name="SYear10">[10]!SYear10</definedName>
    <definedName name="SYear11">[10]!SYear11</definedName>
    <definedName name="SYear12">[10]!SYear12</definedName>
    <definedName name="SYear13">[10]!SYear13</definedName>
    <definedName name="SYear14">[10]!SYear14</definedName>
    <definedName name="SYear15">[10]!SYear15</definedName>
    <definedName name="SYear16">[10]!SYear16</definedName>
    <definedName name="SYear17">[10]!SYear17</definedName>
    <definedName name="SYear18">[10]!SYear18</definedName>
    <definedName name="SYear19">[10]!SYear19</definedName>
    <definedName name="SYear20">[10]!SYear20</definedName>
    <definedName name="SYear21">[10]!SYear21</definedName>
    <definedName name="SYear22">[10]!SYear22</definedName>
    <definedName name="Table">[13]Data_Sheet!$AI$5:$AJ$10</definedName>
    <definedName name="tblMATDescrip">[42]tblMWCMAT!$C$1:$D$63</definedName>
    <definedName name="TDLOB">[11]Admin!#REF!</definedName>
    <definedName name="TemSen">'[9]Summary Revenues'!$I$31</definedName>
    <definedName name="TEST0">#REF!</definedName>
    <definedName name="TESTHKEY">#REF!</definedName>
    <definedName name="TESTKEYS">[1]Sync!#REF!</definedName>
    <definedName name="TESTVKEY">[1]Sync!#REF!</definedName>
    <definedName name="Text">[43]Summary!$B$8:$C$19</definedName>
    <definedName name="Tgt_Alloc">[6]CESE!$C$57:$U$57</definedName>
    <definedName name="tgt_capital">[6]CESE!$C$60:$U$67</definedName>
    <definedName name="TGT_ROE">[6]CESE!$B$48</definedName>
    <definedName name="ToolPW">'[6]TaxDep Chart'!$B$24</definedName>
    <definedName name="Total_SW__L300">'[9]Monthly T-put'!$B$111:$CW$111</definedName>
    <definedName name="TotRev">[44]Revenue!$J:$J</definedName>
    <definedName name="Transformer_Information_2">#REF!</definedName>
    <definedName name="TransmissionCapital">#REF!</definedName>
    <definedName name="TransmissionExpense">#REF!</definedName>
    <definedName name="TransVar2017">#REF!</definedName>
    <definedName name="TRCS_CESE">[6]CAPDATA!$B$189:$Y$189</definedName>
    <definedName name="TRCS_CESG">[6]CAPDATA!$B$342:$Y$342</definedName>
    <definedName name="TRCS_CSVC">[6]CAPDATA!$B$36:$Y$36</definedName>
    <definedName name="TRCS_EGBU">[6]CAPDATA!$B$1107:$Y$1107</definedName>
    <definedName name="TRCS_EHBU">[6]CAPDATA!$B$954:$Y$954</definedName>
    <definedName name="TRCS_ETBU">[6]CAPDATA!$B$495:$Y$495</definedName>
    <definedName name="TRCS_GSBU">[6]CAPDATA!$B$648:$Y$648</definedName>
    <definedName name="TRCS_L401">[6]CAPDATA!$B$801:$Y$801</definedName>
    <definedName name="TROPCESE_TOTREV">[6]CAPDATA!$B$181:$Y$181</definedName>
    <definedName name="TROPCESG_TOTREV">[6]CAPDATA!$B$334:$Y$334</definedName>
    <definedName name="TROPCSVC_TOTREV">[6]CAPDATA!$B$28:$Y$28</definedName>
    <definedName name="TROPEGBU_TOTREV">[6]CAPDATA!$B$1099:$Y$1099</definedName>
    <definedName name="TROPEHBU_TOTREV">[6]CAPDATA!$B$946:$Y$946</definedName>
    <definedName name="TROPETBU_TOTREV">[6]CAPDATA!$B$487:$Y$487</definedName>
    <definedName name="TROPGSBU_TOTREV">[6]CAPDATA!$B$640:$Y$640</definedName>
    <definedName name="TROPL401_TOTREV">[6]CAPDATA!$B$793:$Y$793</definedName>
    <definedName name="TY">[45]Intersection!$D$34</definedName>
    <definedName name="UCS_Total">#REF!</definedName>
    <definedName name="UCS_YTD">#REF!</definedName>
    <definedName name="UEG_SmrFirmDmdRate">[4]D3_BCAP98pgeDataSet!$K$566</definedName>
    <definedName name="UEG_WtrFirmDmdRate">[4]D3_BCAP98pgeDataSet!$K$579</definedName>
    <definedName name="UID">[46]Cache!$A$1</definedName>
    <definedName name="UOPS_ACCPAY">[6]CAPDATA!$B$1489:$Y$1489</definedName>
    <definedName name="UOPS_ACCTAX">[6]CAPDATA!$B$1490:$Y$1490</definedName>
    <definedName name="UOPS_AFUDC">[6]CAPDATA!$B$1517:$Y$1517</definedName>
    <definedName name="UOPS_ALLOC">[6]UOPS!$C$49:$U$49</definedName>
    <definedName name="UOPS_ARCUSBAL">[6]CAPDATA!$B$1491:$Y$1491</definedName>
    <definedName name="UOPS_BALACPAY">[6]CAPDATA!$B$1492:$Y$1492</definedName>
    <definedName name="UOPS_BALACREC">[6]CAPDATA!$B$1493:$Y$1493</definedName>
    <definedName name="UOPS_CADCON">[6]CAPDATA!$B$1531:$Y$1531</definedName>
    <definedName name="UOPS_CHBALAC">[6]CAPDATA!$B$1470:$Y$1470</definedName>
    <definedName name="UOPS_CHGACPAY">[6]CAPDATA!$B$1471:$Y$1471</definedName>
    <definedName name="UOPS_CHGACREC">[6]CAPDATA!$B$1472:$Y$1472</definedName>
    <definedName name="UOPS_CHGBOND">[6]CAPDATA!$B$1473:$Y$1473</definedName>
    <definedName name="UOPS_CHGFUEL">[6]CAPDATA!$B$1474:$Y$1474</definedName>
    <definedName name="UOPS_CHGMS">[6]CAPDATA!$B$1475:$Y$1475</definedName>
    <definedName name="UOPS_CHGPFD">[6]CAPDATA!$B$1476:$Y$1476</definedName>
    <definedName name="UOPS_CHGSTOCK">[6]CAPDATA!$B$1477:$Y$1477</definedName>
    <definedName name="UOPS_CHGSTPOS">[6]CAPDATA!$B$1478:$Y$1478</definedName>
    <definedName name="UOPS_CIAC">[6]CAPDATA!$B$1479:$Y$1479</definedName>
    <definedName name="UOPS_CWIP">[6]CAPDATA!$B$1529:$Y$1529</definedName>
    <definedName name="UOPS_DEFTAX">[6]CAPDATA!$B$1480:$Y$1480</definedName>
    <definedName name="UOPS_DEFTXBAL">[6]CAPDATA!$B$1481:$Y$1481</definedName>
    <definedName name="UOPS_DELTA_BILLREV">[6]CAPDATA!$B$1396:$Y$1396</definedName>
    <definedName name="UOPS_DELTA_DFTX">[6]CAPDATA!$D$1387</definedName>
    <definedName name="UOPS_DELTA_ITC">[6]CAPDATA!$C$1387</definedName>
    <definedName name="UOPS_DFITCBAL">[6]CAPDATA!$B$1494:$Y$1494</definedName>
    <definedName name="UOPS_DFTXBAL">[6]CAPDATA!$B$1495:$Y$1495</definedName>
    <definedName name="UOPS_DIVDISB">[6]CAPDATA!$B$1482:$Y$1482</definedName>
    <definedName name="UOPS_DIVPAY">[6]CAPDATA!$B$1496:$Y$1496</definedName>
    <definedName name="UOPS_EQUITY">[6]CAPDATA!$B$1497:$Y$1497</definedName>
    <definedName name="UOPS_EXPDEF">[6]CAPDATA!$B$1483:$Y$1483</definedName>
    <definedName name="UOPS_INTPAY">[6]CAPDATA!$B$1498:$Y$1498</definedName>
    <definedName name="UOPS_MATSUP">[6]CAPDATA!$B$1530:$Y$1530</definedName>
    <definedName name="UOPS_MORTBOND">[6]CAPDATA!$B$1499:$Y$1499</definedName>
    <definedName name="UOPS_NETCASH">[6]CAPDATA!$B$1484:$Y$1484</definedName>
    <definedName name="UOPS_NETFA">[6]CAPDATA!$B$1485:$Y$1485</definedName>
    <definedName name="UOPS_NETIA">[6]CAPDATA!$B$1486:$Y$1486</definedName>
    <definedName name="UOPS_ODEFCHG">[6]CAPDATA!$B$1525:$Y$1525</definedName>
    <definedName name="UOPS_OFDTAXBK">[6]CAPDATA!$B$1518:$Y$1518</definedName>
    <definedName name="UOPS_OSTTAXBK">[6]CAPDATA!$B$1519:$Y$1519</definedName>
    <definedName name="UOPS_OTHADRB">[6]CAPDATA!$B$1535:$Y$1535</definedName>
    <definedName name="UOPS_OTHCURLB">[6]CAPDATA!$B$1500:$Y$1500</definedName>
    <definedName name="UOPS_OTHDFCRD">[6]CAPDATA!$B$1501:$Y$1501</definedName>
    <definedName name="UOPS_OTHINC">[6]CAPDATA!$B$1553:$Y$1553</definedName>
    <definedName name="UOPS_OTHINV">[6]CAPDATA!$B$1502:$Y$1502</definedName>
    <definedName name="UOPS_OTHNCLB">[6]CAPDATA!$B$1503:$Y$1503</definedName>
    <definedName name="UOPS_OTHNET">[6]CAPDATA!$B$1487:$Y$1487</definedName>
    <definedName name="UOPS_OTHWCAP">[6]CAPDATA!$B$1488:$Y$1488</definedName>
    <definedName name="UOPS_OTNETFA">[6]CAPDATA!$B$1527:$Y$1527</definedName>
    <definedName name="UOPS_PFDOUT">[6]CAPDATA!$B$1504:$Y$1504</definedName>
    <definedName name="UOPS_PRYADVGP">[6]CAPDATA!$B$1505:$Y$1505</definedName>
    <definedName name="UOPS_STBOR">[6]CAPDATA!$B$1506:$Y$1506</definedName>
    <definedName name="UOPS_STINV">[6]CAPDATA!$B$1507:$Y$1507</definedName>
    <definedName name="UOPS_SUBINV">[6]CAPDATA!$B$1508:$Y$1508</definedName>
    <definedName name="UOPS_TASSETS">[6]CAPDATA!$B$1509:$Y$1509</definedName>
    <definedName name="UOPS_TDEFCHG">[6]CAPDATA!$B$1510:$Y$1510</definedName>
    <definedName name="UOPS_TINTEXP">[6]CAPDATA!$B$1516:$Y$1516</definedName>
    <definedName name="UOPS_TOINCDED">[6]CAPDATA!$B$1520:$Y$1520</definedName>
    <definedName name="UOPS_TOTCURAS">[6]CAPDATA!$B$1511:$Y$1511</definedName>
    <definedName name="UOPS_TOTLTAS">[6]CAPDATA!$B$1512:$Y$1512</definedName>
    <definedName name="UOPS_UNACLIAB">[6]CAPDATA!$B$1513:$Y$1513</definedName>
    <definedName name="UOPS_UTASAM">[6]CAPDATA!$B$1515:$Y$1515</definedName>
    <definedName name="UOPS_UTASDRES">[6]CAPDATA!$B$1514:$Y$1514</definedName>
    <definedName name="UOPS_UTASSETS">[6]CAPDATA!$B$1526:$Y$1526</definedName>
    <definedName name="UOPS_WCASHRB">[6]CAPDATA!$B$1534:$Y$1534</definedName>
    <definedName name="UTIL_AROE">[6]CAPDATA!$C$12:$Y$12</definedName>
    <definedName name="UTIL_DBTRATIO">[6]CAPDATA!$C$9:$Y$9</definedName>
    <definedName name="UTIL_EMBCSTD">[6]CAPDATA!$C$13:$Y$13</definedName>
    <definedName name="UTIL_EMBCSTP">[6]CAPDATA!$C$14:$Y$14</definedName>
    <definedName name="UTIL_EQYRATIO">[6]CAPDATA!$C$7:$Y$7</definedName>
    <definedName name="UTIL_FDTXRATE">[6]CAPDATA!$C$18:$Y$18</definedName>
    <definedName name="UTIL_PFDRATIO">[6]CAPDATA!$C$10:$Y$10</definedName>
    <definedName name="UTIL_STTXRATE">[6]CAPDATA!$C$19:$Y$19</definedName>
    <definedName name="Version1">#REF!</definedName>
    <definedName name="VICTAS">#REF!</definedName>
    <definedName name="VicTas1a">#REF!</definedName>
    <definedName name="VicTas2">#REF!</definedName>
    <definedName name="WACOGs">[4]D3_BCAP98pgeDataSet!$A$107</definedName>
    <definedName name="WASANT">#REF!</definedName>
    <definedName name="WASANT1a">#REF!</definedName>
    <definedName name="WASANT2">#REF!</definedName>
    <definedName name="Wheeler_Ridge">'[9]Monthly T-put'!$B$233:$CW$233</definedName>
    <definedName name="workpapers">[4]REV_EST!$B$74:$AN$425</definedName>
    <definedName name="wrn.All._.Sheets._.Engrs._.PM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Classifications";#N/A,#N/A,TRUE,"GSM Common";#N/A,#N/A,TRUE,"Burney";#N/A,#N/A,TRUE,"Central Coast";#N/A,#N/A,TRUE,"De Anza";#N/A,#N/A,TRUE,"Diablo";#N/A,#N/A,TRUE,"East Bay";#N/A,#N/A,TRUE,"Fresno";#N/A,#N/A,TRUE,"Hinkley";#N/A,#N/A,TRUE,"Kern";#N/A,#N/A,TRUE,"Kettleman";#N/A,#N/A,TRUE,"Los Medanos";#N/A,#N/A,TRUE,"McDonald Island";#N/A,#N/A,TRUE,"Meridian-Orland";#N/A,#N/A,TRUE,"Milpitas-Hollister";#N/A,#N/A,TRUE,"Mission";#N/A,#N/A,TRUE,"North Bay";#N/A,#N/A,TRUE,"North Coast";#N/A,#N/A,TRUE,"North Valley";#N/A,#N/A,TRUE,"Peninsula";#N/A,#N/A,TRUE,"Rio Vista";#N/A,#N/A,TRUE,"Sacramento";#N/A,#N/A,TRUE,"San Francisco";#N/A,#N/A,TRUE,"San Jose";#N/A,#N/A,TRUE,"Sierra";#N/A,#N/A,TRUE,"Stockton";#N/A,#N/A,TRUE,"Topock";#N/A,#N/A,TRUE,"Tracy";#N/A,#N/A,TRUE,"Willows";#N/A,#N/A,TRUE,"Yosemite";#N/A,#N/A,TRUE,"Non-GSM"}</definedName>
    <definedName name="wrn.Div._.Estimator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wrn.Div._.TandR._.Supersiorsnew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Div._.TandR._.Supervisors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GS._.Estimators." hidden="1">{#N/A,#N/A,TRUE,"Guidelines 1";#N/A,#N/A,TRUE,"Table of Contents";#N/A,#N/A,TRUE,"Title Page";#N/A,#N/A,TRUE,"Guidelines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Classifications"}</definedName>
    <definedName name="wrn.GS._.Foremen." hidden="1">{#N/A,#N/A,TRUE,"Title Page";#N/A,#N/A,TRUE,"Table of Contents";#N/A,#N/A,TRUE,"Guidelines 1";#N/A,#N/A,TRUE,"Guidelines 2";#N/A,#N/A,TRUE,"SAP Help";#N/A,#N/A,TRUE,"PCC Activity Types (GSM)";#N/A,#N/A,TRUE,"PCC Activity Types (non-GSM)";#N/A,#N/A,TRUE,"Cost Elements";#N/A,#N/A,TRUE,"GSM Common";#N/A,#N/A,TRUE,"Burney";#N/A,#N/A,TRUE,"Hinkley";#N/A,#N/A,TRUE,"Kettleman";#N/A,#N/A,TRUE,"Los Medanos";#N/A,#N/A,TRUE,"McDonald Island";#N/A,#N/A,TRUE,"Meridian-Orland";#N/A,#N/A,TRUE,"Milpitas-Hollister";#N/A,#N/A,TRUE,"Rio Vista";#N/A,#N/A,TRUE,"Topock";#N/A,#N/A,TRUE,"Tracy";#N/A,#N/A,TRUE,"Willows";#N/A,#N/A,TRUE,"Non-GSM"}</definedName>
    <definedName name="wrn.Print._.1_8.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wrn.Print._.9_16.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wrn.sum1." hidden="1">{"Summary","1",FALSE,"Summary"}</definedName>
    <definedName name="xxx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Year">'[17]Day 3 &amp; 5 Email'!$B$1</definedName>
    <definedName name="Year01">[10]!Year01</definedName>
    <definedName name="Year02">[10]!Year02</definedName>
    <definedName name="Year03">[10]!Year03</definedName>
    <definedName name="Year04">[10]!Year04</definedName>
    <definedName name="Year05">[10]!Year05</definedName>
    <definedName name="Year06">[10]!Year06</definedName>
    <definedName name="Year07">[10]!Year07</definedName>
    <definedName name="Year08">[10]!Year08</definedName>
    <definedName name="Year09">[10]!Year09</definedName>
    <definedName name="Year10">[10]!Year10</definedName>
    <definedName name="Year11">[10]!Year11</definedName>
    <definedName name="Year12">[10]!Year12</definedName>
    <definedName name="Year13">[10]!Year13</definedName>
    <definedName name="Year14">[10]!Year14</definedName>
    <definedName name="Year15">[10]!Year15</definedName>
    <definedName name="Year16">[10]!Year16</definedName>
    <definedName name="Year17">[10]!Year17</definedName>
    <definedName name="Year18">[10]!Year18</definedName>
    <definedName name="Year19">[10]!Year19</definedName>
    <definedName name="Year20">[10]!Year20</definedName>
    <definedName name="Year21">[10]!Year21</definedName>
    <definedName name="Year22">[10]!Year22</definedName>
    <definedName name="YearLag">[10]!YearLag</definedName>
    <definedName name="YesNo">#REF!</definedName>
    <definedName name="YesNoAnswer">#REF!</definedName>
    <definedName name="YESNON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W200" i="2" l="1"/>
  <c r="AX200" i="2" s="1"/>
  <c r="V200" i="2"/>
  <c r="U200" i="2"/>
  <c r="T200" i="2" s="1"/>
  <c r="W200" i="2" s="1"/>
  <c r="S200" i="2"/>
  <c r="R200" i="2"/>
  <c r="Q200" i="2"/>
  <c r="G200" i="2"/>
  <c r="AW199" i="2"/>
  <c r="AX199" i="2" s="1"/>
  <c r="V199" i="2"/>
  <c r="U199" i="2"/>
  <c r="S199" i="2"/>
  <c r="R199" i="2"/>
  <c r="Q199" i="2"/>
  <c r="T199" i="2" s="1"/>
  <c r="W199" i="2" s="1"/>
  <c r="G199" i="2"/>
  <c r="AX198" i="2"/>
  <c r="AW198" i="2"/>
  <c r="V198" i="2"/>
  <c r="U198" i="2"/>
  <c r="T198" i="2" s="1"/>
  <c r="W198" i="2" s="1"/>
  <c r="S198" i="2"/>
  <c r="R198" i="2"/>
  <c r="Q198" i="2"/>
  <c r="G198" i="2"/>
  <c r="AX197" i="2"/>
  <c r="AW197" i="2"/>
  <c r="V197" i="2"/>
  <c r="U197" i="2"/>
  <c r="T197" i="2" s="1"/>
  <c r="W197" i="2" s="1"/>
  <c r="S197" i="2"/>
  <c r="R197" i="2"/>
  <c r="Q197" i="2"/>
  <c r="G197" i="2"/>
  <c r="AW196" i="2"/>
  <c r="AX196" i="2" s="1"/>
  <c r="V196" i="2"/>
  <c r="U196" i="2"/>
  <c r="T196" i="2" s="1"/>
  <c r="W196" i="2" s="1"/>
  <c r="S196" i="2"/>
  <c r="R196" i="2"/>
  <c r="Q196" i="2"/>
  <c r="G196" i="2"/>
  <c r="AX195" i="2"/>
  <c r="AW195" i="2"/>
  <c r="V195" i="2"/>
  <c r="U195" i="2"/>
  <c r="T195" i="2" s="1"/>
  <c r="W195" i="2" s="1"/>
  <c r="S195" i="2"/>
  <c r="R195" i="2"/>
  <c r="Q195" i="2"/>
  <c r="G195" i="2"/>
  <c r="AX194" i="2"/>
  <c r="AW194" i="2"/>
  <c r="V194" i="2"/>
  <c r="U194" i="2"/>
  <c r="T194" i="2" s="1"/>
  <c r="W194" i="2" s="1"/>
  <c r="S194" i="2"/>
  <c r="R194" i="2"/>
  <c r="Q194" i="2"/>
  <c r="G194" i="2"/>
  <c r="AX193" i="2"/>
  <c r="AW193" i="2"/>
  <c r="V193" i="2"/>
  <c r="U193" i="2"/>
  <c r="T193" i="2" s="1"/>
  <c r="W193" i="2" s="1"/>
  <c r="S193" i="2"/>
  <c r="R193" i="2"/>
  <c r="Q193" i="2"/>
  <c r="G193" i="2"/>
  <c r="AX192" i="2"/>
  <c r="AW192" i="2"/>
  <c r="V192" i="2"/>
  <c r="U192" i="2"/>
  <c r="T192" i="2" s="1"/>
  <c r="W192" i="2" s="1"/>
  <c r="S192" i="2"/>
  <c r="R192" i="2"/>
  <c r="Q192" i="2"/>
  <c r="G192" i="2"/>
  <c r="AX191" i="2"/>
  <c r="AW191" i="2"/>
  <c r="V191" i="2"/>
  <c r="U191" i="2"/>
  <c r="T191" i="2" s="1"/>
  <c r="W191" i="2" s="1"/>
  <c r="S191" i="2"/>
  <c r="R191" i="2"/>
  <c r="Q191" i="2"/>
  <c r="G191" i="2"/>
  <c r="AX190" i="2"/>
  <c r="AW190" i="2"/>
  <c r="V190" i="2"/>
  <c r="U190" i="2"/>
  <c r="T190" i="2" s="1"/>
  <c r="W190" i="2" s="1"/>
  <c r="S190" i="2"/>
  <c r="R190" i="2"/>
  <c r="Q190" i="2"/>
  <c r="G190" i="2"/>
  <c r="AX189" i="2"/>
  <c r="AW189" i="2"/>
  <c r="V189" i="2"/>
  <c r="U189" i="2"/>
  <c r="T189" i="2" s="1"/>
  <c r="W189" i="2" s="1"/>
  <c r="S189" i="2"/>
  <c r="R189" i="2"/>
  <c r="Q189" i="2"/>
  <c r="K189" i="2"/>
  <c r="G189" i="2"/>
  <c r="BI188" i="2"/>
  <c r="BF188" i="2"/>
  <c r="AX188" i="2"/>
  <c r="AY188" i="2" s="1"/>
  <c r="AW188" i="2"/>
  <c r="AQ188" i="2"/>
  <c r="V188" i="2"/>
  <c r="U188" i="2"/>
  <c r="T188" i="2"/>
  <c r="W188" i="2" s="1"/>
  <c r="S188" i="2"/>
  <c r="R188" i="2"/>
  <c r="Q188" i="2"/>
  <c r="G188" i="2"/>
  <c r="V187" i="2"/>
  <c r="U187" i="2"/>
  <c r="T187" i="2"/>
  <c r="W187" i="2" s="1"/>
  <c r="S187" i="2"/>
  <c r="R187" i="2"/>
  <c r="Q187" i="2"/>
  <c r="K187" i="2"/>
  <c r="G187" i="2" s="1"/>
  <c r="V186" i="2"/>
  <c r="U186" i="2"/>
  <c r="T186" i="2" s="1"/>
  <c r="W186" i="2" s="1"/>
  <c r="S186" i="2"/>
  <c r="R186" i="2"/>
  <c r="Q186" i="2"/>
  <c r="K186" i="2"/>
  <c r="G186" i="2"/>
  <c r="AW185" i="2"/>
  <c r="AX185" i="2" s="1"/>
  <c r="V185" i="2"/>
  <c r="U185" i="2"/>
  <c r="T185" i="2"/>
  <c r="W185" i="2" s="1"/>
  <c r="S185" i="2"/>
  <c r="R185" i="2"/>
  <c r="Q185" i="2"/>
  <c r="K185" i="2"/>
  <c r="G185" i="2" s="1"/>
  <c r="AX184" i="2"/>
  <c r="AW184" i="2"/>
  <c r="AP184" i="2"/>
  <c r="V184" i="2"/>
  <c r="U184" i="2"/>
  <c r="T184" i="2"/>
  <c r="W184" i="2" s="1"/>
  <c r="S184" i="2"/>
  <c r="R184" i="2"/>
  <c r="Q184" i="2"/>
  <c r="K184" i="2"/>
  <c r="G184" i="2" s="1"/>
  <c r="AX183" i="2"/>
  <c r="AW183" i="2"/>
  <c r="V183" i="2"/>
  <c r="U183" i="2"/>
  <c r="T183" i="2" s="1"/>
  <c r="W183" i="2" s="1"/>
  <c r="S183" i="2"/>
  <c r="R183" i="2"/>
  <c r="Q183" i="2"/>
  <c r="K183" i="2"/>
  <c r="G183" i="2"/>
  <c r="AW182" i="2"/>
  <c r="AX182" i="2" s="1"/>
  <c r="V182" i="2"/>
  <c r="U182" i="2"/>
  <c r="T182" i="2"/>
  <c r="W182" i="2" s="1"/>
  <c r="S182" i="2"/>
  <c r="R182" i="2"/>
  <c r="Q182" i="2"/>
  <c r="K182" i="2"/>
  <c r="G182" i="2" s="1"/>
  <c r="V181" i="2"/>
  <c r="U181" i="2"/>
  <c r="T181" i="2" s="1"/>
  <c r="W181" i="2" s="1"/>
  <c r="S181" i="2"/>
  <c r="R181" i="2"/>
  <c r="Q181" i="2"/>
  <c r="K181" i="2"/>
  <c r="G181" i="2"/>
  <c r="AW180" i="2"/>
  <c r="AX180" i="2" s="1"/>
  <c r="AP180" i="2"/>
  <c r="V180" i="2"/>
  <c r="U180" i="2"/>
  <c r="T180" i="2" s="1"/>
  <c r="W180" i="2" s="1"/>
  <c r="S180" i="2"/>
  <c r="R180" i="2"/>
  <c r="Q180" i="2"/>
  <c r="K180" i="2"/>
  <c r="G180" i="2"/>
  <c r="V179" i="2"/>
  <c r="U179" i="2"/>
  <c r="T179" i="2"/>
  <c r="W179" i="2" s="1"/>
  <c r="S179" i="2"/>
  <c r="R179" i="2"/>
  <c r="Q179" i="2"/>
  <c r="K179" i="2"/>
  <c r="G179" i="2" s="1"/>
  <c r="V178" i="2"/>
  <c r="U178" i="2"/>
  <c r="T178" i="2" s="1"/>
  <c r="W178" i="2" s="1"/>
  <c r="S178" i="2"/>
  <c r="R178" i="2"/>
  <c r="Q178" i="2"/>
  <c r="AW177" i="2"/>
  <c r="AX177" i="2" s="1"/>
  <c r="V177" i="2"/>
  <c r="U177" i="2"/>
  <c r="T177" i="2"/>
  <c r="W177" i="2" s="1"/>
  <c r="S177" i="2"/>
  <c r="R177" i="2"/>
  <c r="Q177" i="2"/>
  <c r="K177" i="2"/>
  <c r="G177" i="2" s="1"/>
  <c r="AX176" i="2"/>
  <c r="AW176" i="2"/>
  <c r="AP176" i="2"/>
  <c r="V176" i="2"/>
  <c r="U176" i="2"/>
  <c r="T176" i="2"/>
  <c r="W176" i="2" s="1"/>
  <c r="S176" i="2"/>
  <c r="R176" i="2"/>
  <c r="Q176" i="2"/>
  <c r="K176" i="2"/>
  <c r="G176" i="2" s="1"/>
  <c r="AX175" i="2"/>
  <c r="AW175" i="2"/>
  <c r="V175" i="2"/>
  <c r="U175" i="2"/>
  <c r="T175" i="2" s="1"/>
  <c r="W175" i="2" s="1"/>
  <c r="S175" i="2"/>
  <c r="R175" i="2"/>
  <c r="Q175" i="2"/>
  <c r="K175" i="2"/>
  <c r="G175" i="2"/>
  <c r="AW174" i="2"/>
  <c r="AX174" i="2" s="1"/>
  <c r="V174" i="2"/>
  <c r="U174" i="2"/>
  <c r="T174" i="2"/>
  <c r="W174" i="2" s="1"/>
  <c r="S174" i="2"/>
  <c r="R174" i="2"/>
  <c r="Q174" i="2"/>
  <c r="K174" i="2"/>
  <c r="G174" i="2" s="1"/>
  <c r="AP173" i="2"/>
  <c r="V173" i="2"/>
  <c r="U173" i="2"/>
  <c r="T173" i="2"/>
  <c r="W173" i="2" s="1"/>
  <c r="S173" i="2"/>
  <c r="R173" i="2"/>
  <c r="Q173" i="2"/>
  <c r="AP172" i="2"/>
  <c r="V172" i="2"/>
  <c r="U172" i="2"/>
  <c r="S172" i="2"/>
  <c r="R172" i="2"/>
  <c r="Q172" i="2"/>
  <c r="T172" i="2" s="1"/>
  <c r="W172" i="2" s="1"/>
  <c r="K172" i="2"/>
  <c r="G172" i="2"/>
  <c r="AW171" i="2"/>
  <c r="AX171" i="2" s="1"/>
  <c r="V171" i="2"/>
  <c r="U171" i="2"/>
  <c r="T171" i="2"/>
  <c r="W171" i="2" s="1"/>
  <c r="S171" i="2"/>
  <c r="R171" i="2"/>
  <c r="Q171" i="2"/>
  <c r="K171" i="2"/>
  <c r="G171" i="2" s="1"/>
  <c r="AX170" i="2"/>
  <c r="AW170" i="2"/>
  <c r="V170" i="2"/>
  <c r="U170" i="2"/>
  <c r="T170" i="2" s="1"/>
  <c r="W170" i="2" s="1"/>
  <c r="S170" i="2"/>
  <c r="R170" i="2"/>
  <c r="Q170" i="2"/>
  <c r="K170" i="2"/>
  <c r="G170" i="2"/>
  <c r="AW169" i="2"/>
  <c r="AX169" i="2" s="1"/>
  <c r="V169" i="2"/>
  <c r="U169" i="2"/>
  <c r="T169" i="2"/>
  <c r="W169" i="2" s="1"/>
  <c r="S169" i="2"/>
  <c r="R169" i="2"/>
  <c r="Q169" i="2"/>
  <c r="K169" i="2"/>
  <c r="G169" i="2" s="1"/>
  <c r="AX168" i="2"/>
  <c r="AW168" i="2"/>
  <c r="AP168" i="2"/>
  <c r="V168" i="2"/>
  <c r="U168" i="2"/>
  <c r="T168" i="2"/>
  <c r="W168" i="2" s="1"/>
  <c r="S168" i="2"/>
  <c r="R168" i="2"/>
  <c r="Q168" i="2"/>
  <c r="K168" i="2"/>
  <c r="G168" i="2" s="1"/>
  <c r="AX167" i="2"/>
  <c r="AW167" i="2"/>
  <c r="AP167" i="2"/>
  <c r="V167" i="2"/>
  <c r="U167" i="2"/>
  <c r="T167" i="2"/>
  <c r="W167" i="2" s="1"/>
  <c r="S167" i="2"/>
  <c r="R167" i="2"/>
  <c r="Q167" i="2"/>
  <c r="K167" i="2"/>
  <c r="G167" i="2" s="1"/>
  <c r="AX166" i="2"/>
  <c r="AW166" i="2"/>
  <c r="AP166" i="2"/>
  <c r="V166" i="2"/>
  <c r="U166" i="2"/>
  <c r="T166" i="2"/>
  <c r="W166" i="2" s="1"/>
  <c r="S166" i="2"/>
  <c r="R166" i="2"/>
  <c r="Q166" i="2"/>
  <c r="K166" i="2"/>
  <c r="G166" i="2" s="1"/>
  <c r="AX165" i="2"/>
  <c r="AW165" i="2"/>
  <c r="AP165" i="2"/>
  <c r="V165" i="2"/>
  <c r="U165" i="2"/>
  <c r="T165" i="2"/>
  <c r="W165" i="2" s="1"/>
  <c r="S165" i="2"/>
  <c r="R165" i="2"/>
  <c r="Q165" i="2"/>
  <c r="K165" i="2"/>
  <c r="G165" i="2" s="1"/>
  <c r="AX164" i="2"/>
  <c r="AW164" i="2"/>
  <c r="AP164" i="2"/>
  <c r="V164" i="2"/>
  <c r="U164" i="2"/>
  <c r="T164" i="2"/>
  <c r="W164" i="2" s="1"/>
  <c r="S164" i="2"/>
  <c r="R164" i="2"/>
  <c r="Q164" i="2"/>
  <c r="K164" i="2"/>
  <c r="G164" i="2" s="1"/>
  <c r="AX163" i="2"/>
  <c r="AW163" i="2"/>
  <c r="V163" i="2"/>
  <c r="U163" i="2"/>
  <c r="T163" i="2" s="1"/>
  <c r="W163" i="2" s="1"/>
  <c r="S163" i="2"/>
  <c r="R163" i="2"/>
  <c r="Q163" i="2"/>
  <c r="K163" i="2"/>
  <c r="G163" i="2"/>
  <c r="AW162" i="2"/>
  <c r="AX162" i="2" s="1"/>
  <c r="V162" i="2"/>
  <c r="U162" i="2"/>
  <c r="T162" i="2"/>
  <c r="W162" i="2" s="1"/>
  <c r="S162" i="2"/>
  <c r="R162" i="2"/>
  <c r="Q162" i="2"/>
  <c r="K162" i="2"/>
  <c r="G162" i="2" s="1"/>
  <c r="AX161" i="2"/>
  <c r="AW161" i="2"/>
  <c r="AP161" i="2"/>
  <c r="V161" i="2"/>
  <c r="U161" i="2"/>
  <c r="T161" i="2"/>
  <c r="W161" i="2" s="1"/>
  <c r="S161" i="2"/>
  <c r="R161" i="2"/>
  <c r="Q161" i="2"/>
  <c r="K161" i="2"/>
  <c r="G161" i="2" s="1"/>
  <c r="AX160" i="2"/>
  <c r="AW160" i="2"/>
  <c r="AP160" i="2"/>
  <c r="V160" i="2"/>
  <c r="U160" i="2"/>
  <c r="T160" i="2"/>
  <c r="W160" i="2" s="1"/>
  <c r="S160" i="2"/>
  <c r="R160" i="2"/>
  <c r="Q160" i="2"/>
  <c r="K160" i="2"/>
  <c r="G160" i="2" s="1"/>
  <c r="AX159" i="2"/>
  <c r="AW159" i="2"/>
  <c r="AP159" i="2"/>
  <c r="V159" i="2"/>
  <c r="U159" i="2"/>
  <c r="T159" i="2"/>
  <c r="W159" i="2" s="1"/>
  <c r="S159" i="2"/>
  <c r="R159" i="2"/>
  <c r="Q159" i="2"/>
  <c r="K159" i="2"/>
  <c r="G159" i="2" s="1"/>
  <c r="AX158" i="2"/>
  <c r="AW158" i="2"/>
  <c r="AP158" i="2"/>
  <c r="V158" i="2"/>
  <c r="U158" i="2"/>
  <c r="T158" i="2"/>
  <c r="W158" i="2" s="1"/>
  <c r="S158" i="2"/>
  <c r="R158" i="2"/>
  <c r="Q158" i="2"/>
  <c r="K158" i="2"/>
  <c r="G158" i="2" s="1"/>
  <c r="AX157" i="2"/>
  <c r="AW157" i="2"/>
  <c r="AP157" i="2"/>
  <c r="V157" i="2"/>
  <c r="U157" i="2"/>
  <c r="T157" i="2"/>
  <c r="S157" i="2"/>
  <c r="R157" i="2"/>
  <c r="Q157" i="2"/>
  <c r="K157" i="2"/>
  <c r="G157" i="2" s="1"/>
  <c r="AW156" i="2"/>
  <c r="V156" i="2"/>
  <c r="U156" i="2"/>
  <c r="T156" i="2"/>
  <c r="S156" i="2"/>
  <c r="R156" i="2"/>
  <c r="Q156" i="2"/>
  <c r="K156" i="2"/>
  <c r="F156" i="2"/>
  <c r="G156" i="2" s="1"/>
  <c r="AW155" i="2"/>
  <c r="V155" i="2"/>
  <c r="U155" i="2"/>
  <c r="T155" i="2" s="1"/>
  <c r="W155" i="2" s="1"/>
  <c r="S155" i="2"/>
  <c r="R155" i="2"/>
  <c r="Q155" i="2"/>
  <c r="K155" i="2"/>
  <c r="G155" i="2"/>
  <c r="F155" i="2"/>
  <c r="AW154" i="2"/>
  <c r="V154" i="2"/>
  <c r="U154" i="2"/>
  <c r="T154" i="2"/>
  <c r="S154" i="2"/>
  <c r="R154" i="2"/>
  <c r="Q154" i="2"/>
  <c r="K154" i="2"/>
  <c r="F154" i="2"/>
  <c r="AW153" i="2"/>
  <c r="V153" i="2"/>
  <c r="U153" i="2"/>
  <c r="S153" i="2"/>
  <c r="R153" i="2"/>
  <c r="Q153" i="2"/>
  <c r="K153" i="2"/>
  <c r="G153" i="2"/>
  <c r="AW152" i="2"/>
  <c r="V152" i="2"/>
  <c r="U152" i="2"/>
  <c r="T152" i="2" s="1"/>
  <c r="W152" i="2" s="1"/>
  <c r="S152" i="2"/>
  <c r="R152" i="2"/>
  <c r="Q152" i="2"/>
  <c r="K152" i="2"/>
  <c r="G152" i="2"/>
  <c r="AW151" i="2"/>
  <c r="AK151" i="2"/>
  <c r="V151" i="2"/>
  <c r="U151" i="2"/>
  <c r="T151" i="2"/>
  <c r="S151" i="2"/>
  <c r="R151" i="2"/>
  <c r="Q151" i="2"/>
  <c r="K151" i="2"/>
  <c r="G151" i="2" s="1"/>
  <c r="AW150" i="2"/>
  <c r="V150" i="2"/>
  <c r="U150" i="2"/>
  <c r="T150" i="2"/>
  <c r="S150" i="2"/>
  <c r="R150" i="2"/>
  <c r="Q150" i="2"/>
  <c r="K150" i="2"/>
  <c r="G150" i="2" s="1"/>
  <c r="AW149" i="2"/>
  <c r="V149" i="2"/>
  <c r="U149" i="2"/>
  <c r="T149" i="2"/>
  <c r="S149" i="2"/>
  <c r="R149" i="2"/>
  <c r="Q149" i="2"/>
  <c r="K149" i="2"/>
  <c r="G149" i="2" s="1"/>
  <c r="AW148" i="2"/>
  <c r="V148" i="2"/>
  <c r="U148" i="2"/>
  <c r="T148" i="2"/>
  <c r="S148" i="2"/>
  <c r="R148" i="2"/>
  <c r="Q148" i="2"/>
  <c r="K148" i="2"/>
  <c r="G148" i="2" s="1"/>
  <c r="AW147" i="2"/>
  <c r="V147" i="2"/>
  <c r="U147" i="2"/>
  <c r="T147" i="2"/>
  <c r="S147" i="2"/>
  <c r="R147" i="2"/>
  <c r="Q147" i="2"/>
  <c r="K147" i="2"/>
  <c r="G147" i="2" s="1"/>
  <c r="AW146" i="2"/>
  <c r="V146" i="2"/>
  <c r="U146" i="2"/>
  <c r="T146" i="2"/>
  <c r="S146" i="2"/>
  <c r="R146" i="2"/>
  <c r="Q146" i="2"/>
  <c r="K146" i="2"/>
  <c r="G146" i="2" s="1"/>
  <c r="AW145" i="2"/>
  <c r="V145" i="2"/>
  <c r="U145" i="2"/>
  <c r="T145" i="2"/>
  <c r="S145" i="2"/>
  <c r="R145" i="2"/>
  <c r="Q145" i="2"/>
  <c r="K145" i="2"/>
  <c r="F145" i="2"/>
  <c r="AW144" i="2"/>
  <c r="V144" i="2"/>
  <c r="U144" i="2"/>
  <c r="S144" i="2"/>
  <c r="R144" i="2"/>
  <c r="Q144" i="2"/>
  <c r="K144" i="2"/>
  <c r="G144" i="2"/>
  <c r="F144" i="2"/>
  <c r="AW143" i="2"/>
  <c r="AP143" i="2"/>
  <c r="V143" i="2"/>
  <c r="U143" i="2"/>
  <c r="S143" i="2"/>
  <c r="R143" i="2"/>
  <c r="Q143" i="2"/>
  <c r="K143" i="2"/>
  <c r="G143" i="2"/>
  <c r="AW142" i="2"/>
  <c r="V142" i="2"/>
  <c r="U142" i="2"/>
  <c r="S142" i="2"/>
  <c r="R142" i="2"/>
  <c r="Q142" i="2"/>
  <c r="K142" i="2"/>
  <c r="G142" i="2"/>
  <c r="AW141" i="2"/>
  <c r="AP141" i="2"/>
  <c r="V141" i="2"/>
  <c r="U141" i="2"/>
  <c r="T141" i="2"/>
  <c r="W141" i="2" s="1"/>
  <c r="S141" i="2"/>
  <c r="R141" i="2"/>
  <c r="Q141" i="2"/>
  <c r="K141" i="2"/>
  <c r="G141" i="2" s="1"/>
  <c r="AW140" i="2"/>
  <c r="AP140" i="2"/>
  <c r="V140" i="2"/>
  <c r="U140" i="2"/>
  <c r="S140" i="2"/>
  <c r="R140" i="2"/>
  <c r="Q140" i="2"/>
  <c r="K140" i="2"/>
  <c r="G140" i="2"/>
  <c r="V139" i="2"/>
  <c r="U139" i="2"/>
  <c r="T139" i="2"/>
  <c r="S139" i="2"/>
  <c r="R139" i="2"/>
  <c r="Q139" i="2"/>
  <c r="V138" i="2"/>
  <c r="U138" i="2"/>
  <c r="T138" i="2" s="1"/>
  <c r="W138" i="2" s="1"/>
  <c r="S138" i="2"/>
  <c r="R138" i="2"/>
  <c r="Q138" i="2"/>
  <c r="V137" i="2"/>
  <c r="U137" i="2"/>
  <c r="T137" i="2"/>
  <c r="S137" i="2"/>
  <c r="R137" i="2"/>
  <c r="Q137" i="2"/>
  <c r="V136" i="2"/>
  <c r="U136" i="2"/>
  <c r="T136" i="2" s="1"/>
  <c r="W136" i="2" s="1"/>
  <c r="S136" i="2"/>
  <c r="R136" i="2"/>
  <c r="Q136" i="2"/>
  <c r="AW135" i="2"/>
  <c r="AK135" i="2"/>
  <c r="V135" i="2"/>
  <c r="U135" i="2"/>
  <c r="T135" i="2"/>
  <c r="S135" i="2"/>
  <c r="R135" i="2"/>
  <c r="Q135" i="2"/>
  <c r="K135" i="2"/>
  <c r="G135" i="2" s="1"/>
  <c r="AW134" i="2"/>
  <c r="AJ134" i="2"/>
  <c r="V134" i="2"/>
  <c r="U134" i="2"/>
  <c r="S134" i="2"/>
  <c r="R134" i="2"/>
  <c r="Q134" i="2"/>
  <c r="K134" i="2"/>
  <c r="G134" i="2"/>
  <c r="AW133" i="2"/>
  <c r="AK133" i="2"/>
  <c r="W133" i="2" s="1"/>
  <c r="V133" i="2"/>
  <c r="U133" i="2"/>
  <c r="T133" i="2"/>
  <c r="S133" i="2"/>
  <c r="R133" i="2"/>
  <c r="Q133" i="2"/>
  <c r="K133" i="2"/>
  <c r="G133" i="2" s="1"/>
  <c r="AW132" i="2"/>
  <c r="AJ132" i="2"/>
  <c r="W132" i="2"/>
  <c r="V132" i="2"/>
  <c r="U132" i="2"/>
  <c r="T132" i="2" s="1"/>
  <c r="S132" i="2"/>
  <c r="R132" i="2"/>
  <c r="Q132" i="2"/>
  <c r="K132" i="2"/>
  <c r="G132" i="2"/>
  <c r="AW131" i="2"/>
  <c r="AM131" i="2"/>
  <c r="V131" i="2"/>
  <c r="U131" i="2"/>
  <c r="T131" i="2"/>
  <c r="S131" i="2"/>
  <c r="R131" i="2"/>
  <c r="Q131" i="2"/>
  <c r="K131" i="2"/>
  <c r="G131" i="2" s="1"/>
  <c r="AX130" i="2"/>
  <c r="AW130" i="2"/>
  <c r="V130" i="2"/>
  <c r="U130" i="2"/>
  <c r="S130" i="2"/>
  <c r="R130" i="2"/>
  <c r="Q130" i="2"/>
  <c r="K130" i="2"/>
  <c r="G130" i="2"/>
  <c r="AW129" i="2"/>
  <c r="AX129" i="2" s="1"/>
  <c r="AP129" i="2"/>
  <c r="V129" i="2"/>
  <c r="U129" i="2"/>
  <c r="S129" i="2"/>
  <c r="R129" i="2"/>
  <c r="Q129" i="2"/>
  <c r="K129" i="2"/>
  <c r="G129" i="2"/>
  <c r="AW128" i="2"/>
  <c r="AX128" i="2" s="1"/>
  <c r="V128" i="2"/>
  <c r="U128" i="2"/>
  <c r="T128" i="2"/>
  <c r="W128" i="2" s="1"/>
  <c r="S128" i="2"/>
  <c r="R128" i="2"/>
  <c r="Q128" i="2"/>
  <c r="K128" i="2"/>
  <c r="G128" i="2" s="1"/>
  <c r="AW127" i="2"/>
  <c r="V127" i="2"/>
  <c r="U127" i="2"/>
  <c r="T127" i="2"/>
  <c r="S127" i="2"/>
  <c r="R127" i="2"/>
  <c r="Q127" i="2"/>
  <c r="K127" i="2"/>
  <c r="G127" i="2" s="1"/>
  <c r="AX126" i="2"/>
  <c r="AW126" i="2"/>
  <c r="V126" i="2"/>
  <c r="U126" i="2"/>
  <c r="S126" i="2"/>
  <c r="R126" i="2"/>
  <c r="Q126" i="2"/>
  <c r="K126" i="2"/>
  <c r="G126" i="2"/>
  <c r="AW125" i="2"/>
  <c r="AX125" i="2" s="1"/>
  <c r="V125" i="2"/>
  <c r="U125" i="2"/>
  <c r="T125" i="2"/>
  <c r="S125" i="2"/>
  <c r="R125" i="2"/>
  <c r="Q125" i="2"/>
  <c r="K125" i="2"/>
  <c r="G125" i="2" s="1"/>
  <c r="AX124" i="2"/>
  <c r="AW124" i="2"/>
  <c r="V124" i="2"/>
  <c r="U124" i="2"/>
  <c r="S124" i="2"/>
  <c r="R124" i="2"/>
  <c r="Q124" i="2"/>
  <c r="K124" i="2"/>
  <c r="G124" i="2"/>
  <c r="AW123" i="2"/>
  <c r="AX123" i="2" s="1"/>
  <c r="AP123" i="2"/>
  <c r="V123" i="2"/>
  <c r="U123" i="2"/>
  <c r="S123" i="2"/>
  <c r="R123" i="2"/>
  <c r="Q123" i="2"/>
  <c r="K123" i="2"/>
  <c r="G123" i="2"/>
  <c r="AW122" i="2"/>
  <c r="AX122" i="2" s="1"/>
  <c r="V122" i="2"/>
  <c r="U122" i="2"/>
  <c r="T122" i="2"/>
  <c r="W122" i="2" s="1"/>
  <c r="S122" i="2"/>
  <c r="R122" i="2"/>
  <c r="Q122" i="2"/>
  <c r="K122" i="2"/>
  <c r="G122" i="2" s="1"/>
  <c r="AX121" i="2"/>
  <c r="AW121" i="2"/>
  <c r="V121" i="2"/>
  <c r="U121" i="2"/>
  <c r="S121" i="2"/>
  <c r="R121" i="2"/>
  <c r="Q121" i="2"/>
  <c r="K121" i="2"/>
  <c r="G121" i="2"/>
  <c r="AW120" i="2"/>
  <c r="AX120" i="2" s="1"/>
  <c r="V120" i="2"/>
  <c r="U120" i="2"/>
  <c r="T120" i="2"/>
  <c r="S120" i="2"/>
  <c r="R120" i="2"/>
  <c r="Q120" i="2"/>
  <c r="K120" i="2"/>
  <c r="G120" i="2" s="1"/>
  <c r="AP119" i="2"/>
  <c r="V119" i="2"/>
  <c r="U119" i="2"/>
  <c r="R119" i="2"/>
  <c r="Q119" i="2"/>
  <c r="T119" i="2" s="1"/>
  <c r="W119" i="2" s="1"/>
  <c r="K119" i="2"/>
  <c r="G119" i="2"/>
  <c r="AP118" i="2"/>
  <c r="W118" i="2"/>
  <c r="V118" i="2"/>
  <c r="U118" i="2"/>
  <c r="T118" i="2" s="1"/>
  <c r="R118" i="2"/>
  <c r="Q118" i="2"/>
  <c r="K118" i="2"/>
  <c r="G118" i="2" s="1"/>
  <c r="AP117" i="2"/>
  <c r="V117" i="2"/>
  <c r="U117" i="2"/>
  <c r="T117" i="2"/>
  <c r="W117" i="2" s="1"/>
  <c r="R117" i="2"/>
  <c r="Q117" i="2"/>
  <c r="K117" i="2"/>
  <c r="G117" i="2"/>
  <c r="AX116" i="2"/>
  <c r="AW116" i="2"/>
  <c r="AP116" i="2"/>
  <c r="V116" i="2"/>
  <c r="U116" i="2"/>
  <c r="S116" i="2"/>
  <c r="R116" i="2"/>
  <c r="Q116" i="2"/>
  <c r="K116" i="2"/>
  <c r="G116" i="2"/>
  <c r="AW115" i="2"/>
  <c r="AX115" i="2" s="1"/>
  <c r="AV115" i="2"/>
  <c r="AU115" i="2"/>
  <c r="AP115" i="2"/>
  <c r="W115" i="2"/>
  <c r="V115" i="2"/>
  <c r="U115" i="2"/>
  <c r="T115" i="2" s="1"/>
  <c r="S115" i="2"/>
  <c r="R115" i="2"/>
  <c r="Q115" i="2"/>
  <c r="K115" i="2"/>
  <c r="G115" i="2"/>
  <c r="AW114" i="2"/>
  <c r="AX114" i="2" s="1"/>
  <c r="AP114" i="2"/>
  <c r="V114" i="2"/>
  <c r="U114" i="2"/>
  <c r="T114" i="2"/>
  <c r="W114" i="2" s="1"/>
  <c r="S114" i="2"/>
  <c r="R114" i="2"/>
  <c r="Q114" i="2"/>
  <c r="K114" i="2"/>
  <c r="G114" i="2" s="1"/>
  <c r="AW113" i="2"/>
  <c r="AX113" i="2" s="1"/>
  <c r="AV113" i="2"/>
  <c r="AP113" i="2"/>
  <c r="V113" i="2"/>
  <c r="U113" i="2"/>
  <c r="S113" i="2"/>
  <c r="R113" i="2"/>
  <c r="Q113" i="2"/>
  <c r="K113" i="2"/>
  <c r="G113" i="2" s="1"/>
  <c r="AX112" i="2"/>
  <c r="AV112" i="2"/>
  <c r="AW112" i="2" s="1"/>
  <c r="AU112" i="2"/>
  <c r="AP112" i="2"/>
  <c r="V112" i="2"/>
  <c r="U112" i="2"/>
  <c r="T112" i="2"/>
  <c r="W112" i="2" s="1"/>
  <c r="S112" i="2"/>
  <c r="R112" i="2"/>
  <c r="Q112" i="2"/>
  <c r="K112" i="2"/>
  <c r="G112" i="2" s="1"/>
  <c r="AX111" i="2"/>
  <c r="AV111" i="2"/>
  <c r="AU111" i="2"/>
  <c r="AW111" i="2" s="1"/>
  <c r="AP111" i="2"/>
  <c r="V111" i="2"/>
  <c r="U111" i="2"/>
  <c r="T111" i="2"/>
  <c r="S111" i="2"/>
  <c r="R111" i="2"/>
  <c r="Q111" i="2"/>
  <c r="K111" i="2"/>
  <c r="G111" i="2" s="1"/>
  <c r="AW110" i="2"/>
  <c r="AX110" i="2" s="1"/>
  <c r="AV110" i="2"/>
  <c r="AT110" i="2"/>
  <c r="AP110" i="2"/>
  <c r="W110" i="2"/>
  <c r="V110" i="2"/>
  <c r="U110" i="2"/>
  <c r="T110" i="2"/>
  <c r="S110" i="2"/>
  <c r="R110" i="2"/>
  <c r="Q110" i="2"/>
  <c r="K110" i="2"/>
  <c r="G110" i="2"/>
  <c r="AX109" i="2"/>
  <c r="AW109" i="2"/>
  <c r="AP109" i="2"/>
  <c r="W109" i="2"/>
  <c r="V109" i="2"/>
  <c r="U109" i="2"/>
  <c r="T109" i="2"/>
  <c r="S109" i="2"/>
  <c r="R109" i="2"/>
  <c r="Q109" i="2"/>
  <c r="K109" i="2"/>
  <c r="G109" i="2"/>
  <c r="AV108" i="2"/>
  <c r="AU108" i="2"/>
  <c r="AP108" i="2"/>
  <c r="V108" i="2"/>
  <c r="U108" i="2"/>
  <c r="S108" i="2"/>
  <c r="R108" i="2"/>
  <c r="Q108" i="2"/>
  <c r="K108" i="2"/>
  <c r="G108" i="2" s="1"/>
  <c r="AX107" i="2"/>
  <c r="AW107" i="2"/>
  <c r="AP107" i="2"/>
  <c r="V107" i="2"/>
  <c r="U107" i="2"/>
  <c r="T107" i="2" s="1"/>
  <c r="W107" i="2" s="1"/>
  <c r="S107" i="2"/>
  <c r="R107" i="2"/>
  <c r="Q107" i="2"/>
  <c r="K107" i="2"/>
  <c r="G107" i="2" s="1"/>
  <c r="AX106" i="2"/>
  <c r="AW106" i="2"/>
  <c r="AP106" i="2"/>
  <c r="V106" i="2"/>
  <c r="U106" i="2"/>
  <c r="S106" i="2"/>
  <c r="R106" i="2"/>
  <c r="Q106" i="2"/>
  <c r="K106" i="2"/>
  <c r="G106" i="2" s="1"/>
  <c r="AX105" i="2"/>
  <c r="AW105" i="2"/>
  <c r="AP105" i="2"/>
  <c r="V105" i="2"/>
  <c r="U105" i="2"/>
  <c r="T105" i="2" s="1"/>
  <c r="W105" i="2" s="1"/>
  <c r="S105" i="2"/>
  <c r="R105" i="2"/>
  <c r="Q105" i="2"/>
  <c r="K105" i="2"/>
  <c r="G105" i="2" s="1"/>
  <c r="AV104" i="2"/>
  <c r="AW104" i="2" s="1"/>
  <c r="AX104" i="2" s="1"/>
  <c r="AU104" i="2"/>
  <c r="AP104" i="2"/>
  <c r="V104" i="2"/>
  <c r="U104" i="2"/>
  <c r="T104" i="2"/>
  <c r="S104" i="2"/>
  <c r="R104" i="2"/>
  <c r="Q104" i="2"/>
  <c r="K104" i="2"/>
  <c r="G104" i="2" s="1"/>
  <c r="AX103" i="2"/>
  <c r="AW103" i="2"/>
  <c r="AP103" i="2"/>
  <c r="V103" i="2"/>
  <c r="U103" i="2"/>
  <c r="T103" i="2"/>
  <c r="W103" i="2" s="1"/>
  <c r="S103" i="2"/>
  <c r="R103" i="2"/>
  <c r="Q103" i="2"/>
  <c r="K103" i="2"/>
  <c r="G103" i="2" s="1"/>
  <c r="AV102" i="2"/>
  <c r="AU102" i="2"/>
  <c r="AT102" i="2"/>
  <c r="V102" i="2"/>
  <c r="U102" i="2"/>
  <c r="T102" i="2"/>
  <c r="W102" i="2" s="1"/>
  <c r="S102" i="2"/>
  <c r="R102" i="2"/>
  <c r="Q102" i="2"/>
  <c r="K102" i="2"/>
  <c r="G102" i="2" s="1"/>
  <c r="AW101" i="2"/>
  <c r="AX101" i="2" s="1"/>
  <c r="AP101" i="2"/>
  <c r="V101" i="2"/>
  <c r="U101" i="2"/>
  <c r="T101" i="2"/>
  <c r="W101" i="2" s="1"/>
  <c r="S101" i="2"/>
  <c r="R101" i="2"/>
  <c r="Q101" i="2"/>
  <c r="K101" i="2"/>
  <c r="G101" i="2" s="1"/>
  <c r="AW100" i="2"/>
  <c r="AX100" i="2" s="1"/>
  <c r="AV100" i="2"/>
  <c r="AU100" i="2"/>
  <c r="V100" i="2"/>
  <c r="U100" i="2"/>
  <c r="S100" i="2"/>
  <c r="R100" i="2"/>
  <c r="Q100" i="2"/>
  <c r="K100" i="2"/>
  <c r="G100" i="2"/>
  <c r="AW99" i="2"/>
  <c r="AX99" i="2" s="1"/>
  <c r="AV99" i="2"/>
  <c r="AU99" i="2"/>
  <c r="AP99" i="2"/>
  <c r="W99" i="2"/>
  <c r="V99" i="2"/>
  <c r="U99" i="2"/>
  <c r="T99" i="2" s="1"/>
  <c r="S99" i="2"/>
  <c r="R99" i="2"/>
  <c r="Q99" i="2"/>
  <c r="K99" i="2"/>
  <c r="G99" i="2"/>
  <c r="AV98" i="2"/>
  <c r="AW98" i="2" s="1"/>
  <c r="AX98" i="2" s="1"/>
  <c r="AU98" i="2"/>
  <c r="AP98" i="2"/>
  <c r="V98" i="2"/>
  <c r="U98" i="2"/>
  <c r="S98" i="2"/>
  <c r="R98" i="2"/>
  <c r="Q98" i="2"/>
  <c r="K98" i="2"/>
  <c r="G98" i="2"/>
  <c r="AV97" i="2"/>
  <c r="AU97" i="2"/>
  <c r="AW97" i="2" s="1"/>
  <c r="AX97" i="2" s="1"/>
  <c r="AT97" i="2"/>
  <c r="AP97" i="2"/>
  <c r="V97" i="2"/>
  <c r="U97" i="2"/>
  <c r="T97" i="2" s="1"/>
  <c r="W97" i="2" s="1"/>
  <c r="S97" i="2"/>
  <c r="R97" i="2"/>
  <c r="Q97" i="2"/>
  <c r="K97" i="2"/>
  <c r="G97" i="2" s="1"/>
  <c r="V96" i="2"/>
  <c r="U96" i="2"/>
  <c r="T96" i="2" s="1"/>
  <c r="S96" i="2"/>
  <c r="R96" i="2"/>
  <c r="W96" i="2" s="1"/>
  <c r="Q96" i="2"/>
  <c r="V95" i="2"/>
  <c r="U95" i="2"/>
  <c r="S95" i="2"/>
  <c r="R95" i="2"/>
  <c r="Q95" i="2"/>
  <c r="V94" i="2"/>
  <c r="U94" i="2"/>
  <c r="T94" i="2"/>
  <c r="S94" i="2"/>
  <c r="R94" i="2"/>
  <c r="Q94" i="2"/>
  <c r="V93" i="2"/>
  <c r="U93" i="2"/>
  <c r="S93" i="2"/>
  <c r="R93" i="2"/>
  <c r="Q93" i="2"/>
  <c r="AW92" i="2"/>
  <c r="AX92" i="2" s="1"/>
  <c r="V92" i="2"/>
  <c r="U92" i="2"/>
  <c r="T92" i="2"/>
  <c r="W92" i="2" s="1"/>
  <c r="S92" i="2"/>
  <c r="R92" i="2"/>
  <c r="Q92" i="2"/>
  <c r="K92" i="2"/>
  <c r="G92" i="2" s="1"/>
  <c r="V91" i="2"/>
  <c r="U91" i="2"/>
  <c r="S91" i="2"/>
  <c r="R91" i="2"/>
  <c r="Q91" i="2"/>
  <c r="AV90" i="2"/>
  <c r="AU90" i="2"/>
  <c r="AW90" i="2" s="1"/>
  <c r="AX90" i="2" s="1"/>
  <c r="AP90" i="2"/>
  <c r="V90" i="2"/>
  <c r="U90" i="2"/>
  <c r="S90" i="2"/>
  <c r="R90" i="2"/>
  <c r="Q90" i="2"/>
  <c r="K90" i="2"/>
  <c r="G90" i="2"/>
  <c r="AW89" i="2"/>
  <c r="AX89" i="2" s="1"/>
  <c r="V89" i="2"/>
  <c r="U89" i="2"/>
  <c r="T89" i="2"/>
  <c r="S89" i="2"/>
  <c r="R89" i="2"/>
  <c r="Q89" i="2"/>
  <c r="K89" i="2"/>
  <c r="G89" i="2" s="1"/>
  <c r="AX88" i="2"/>
  <c r="AW88" i="2"/>
  <c r="V88" i="2"/>
  <c r="U88" i="2"/>
  <c r="S88" i="2"/>
  <c r="R88" i="2"/>
  <c r="Q88" i="2"/>
  <c r="K88" i="2"/>
  <c r="G88" i="2"/>
  <c r="AW87" i="2"/>
  <c r="AX87" i="2" s="1"/>
  <c r="V87" i="2"/>
  <c r="U87" i="2"/>
  <c r="T87" i="2"/>
  <c r="W87" i="2" s="1"/>
  <c r="S87" i="2"/>
  <c r="R87" i="2"/>
  <c r="Q87" i="2"/>
  <c r="K87" i="2"/>
  <c r="G87" i="2" s="1"/>
  <c r="AX86" i="2"/>
  <c r="AW86" i="2"/>
  <c r="V86" i="2"/>
  <c r="U86" i="2"/>
  <c r="S86" i="2"/>
  <c r="R86" i="2"/>
  <c r="Q86" i="2"/>
  <c r="K86" i="2"/>
  <c r="G86" i="2"/>
  <c r="AW85" i="2"/>
  <c r="AX85" i="2" s="1"/>
  <c r="V85" i="2"/>
  <c r="U85" i="2"/>
  <c r="T85" i="2"/>
  <c r="S85" i="2"/>
  <c r="R85" i="2"/>
  <c r="Q85" i="2"/>
  <c r="K85" i="2"/>
  <c r="G85" i="2" s="1"/>
  <c r="AW84" i="2"/>
  <c r="V84" i="2"/>
  <c r="U84" i="2"/>
  <c r="T84" i="2"/>
  <c r="S84" i="2"/>
  <c r="R84" i="2"/>
  <c r="Q84" i="2"/>
  <c r="K84" i="2"/>
  <c r="G84" i="2" s="1"/>
  <c r="AW83" i="2"/>
  <c r="V83" i="2"/>
  <c r="U83" i="2"/>
  <c r="T83" i="2"/>
  <c r="S83" i="2"/>
  <c r="R83" i="2"/>
  <c r="Q83" i="2"/>
  <c r="K83" i="2"/>
  <c r="G83" i="2" s="1"/>
  <c r="AX82" i="2"/>
  <c r="AW82" i="2"/>
  <c r="AL82" i="2"/>
  <c r="V82" i="2"/>
  <c r="U82" i="2"/>
  <c r="T82" i="2"/>
  <c r="S82" i="2"/>
  <c r="R82" i="2"/>
  <c r="Q82" i="2"/>
  <c r="K82" i="2"/>
  <c r="G82" i="2" s="1"/>
  <c r="AW81" i="2"/>
  <c r="V81" i="2"/>
  <c r="U81" i="2"/>
  <c r="T81" i="2"/>
  <c r="W81" i="2" s="1"/>
  <c r="S81" i="2"/>
  <c r="R81" i="2"/>
  <c r="Q81" i="2"/>
  <c r="K81" i="2"/>
  <c r="G81" i="2" s="1"/>
  <c r="AX80" i="2"/>
  <c r="AW80" i="2"/>
  <c r="V80" i="2"/>
  <c r="U80" i="2"/>
  <c r="S80" i="2"/>
  <c r="R80" i="2"/>
  <c r="Q80" i="2"/>
  <c r="K80" i="2"/>
  <c r="G80" i="2"/>
  <c r="AW79" i="2"/>
  <c r="AX79" i="2" s="1"/>
  <c r="V79" i="2"/>
  <c r="U79" i="2"/>
  <c r="T79" i="2"/>
  <c r="S79" i="2"/>
  <c r="R79" i="2"/>
  <c r="Q79" i="2"/>
  <c r="K79" i="2"/>
  <c r="G79" i="2" s="1"/>
  <c r="AX78" i="2"/>
  <c r="AW78" i="2"/>
  <c r="V78" i="2"/>
  <c r="U78" i="2"/>
  <c r="S78" i="2"/>
  <c r="R78" i="2"/>
  <c r="Q78" i="2"/>
  <c r="K78" i="2"/>
  <c r="G78" i="2"/>
  <c r="AW77" i="2"/>
  <c r="AX77" i="2" s="1"/>
  <c r="V77" i="2"/>
  <c r="U77" i="2"/>
  <c r="T77" i="2" s="1"/>
  <c r="W77" i="2" s="1"/>
  <c r="S77" i="2"/>
  <c r="R77" i="2"/>
  <c r="Q77" i="2"/>
  <c r="K77" i="2"/>
  <c r="G77" i="2" s="1"/>
  <c r="AX76" i="2"/>
  <c r="AW76" i="2"/>
  <c r="V76" i="2"/>
  <c r="U76" i="2"/>
  <c r="T76" i="2" s="1"/>
  <c r="W76" i="2" s="1"/>
  <c r="S76" i="2"/>
  <c r="R76" i="2"/>
  <c r="Q76" i="2"/>
  <c r="K76" i="2"/>
  <c r="G76" i="2"/>
  <c r="AW75" i="2"/>
  <c r="AX75" i="2" s="1"/>
  <c r="W75" i="2"/>
  <c r="V75" i="2"/>
  <c r="U75" i="2"/>
  <c r="T75" i="2"/>
  <c r="S75" i="2"/>
  <c r="R75" i="2"/>
  <c r="Q75" i="2"/>
  <c r="K75" i="2"/>
  <c r="G75" i="2"/>
  <c r="AX74" i="2"/>
  <c r="AW74" i="2"/>
  <c r="V74" i="2"/>
  <c r="U74" i="2"/>
  <c r="S74" i="2"/>
  <c r="R74" i="2"/>
  <c r="Q74" i="2"/>
  <c r="K74" i="2"/>
  <c r="G74" i="2"/>
  <c r="AW73" i="2"/>
  <c r="AX73" i="2" s="1"/>
  <c r="V73" i="2"/>
  <c r="U73" i="2"/>
  <c r="T73" i="2" s="1"/>
  <c r="W73" i="2" s="1"/>
  <c r="S73" i="2"/>
  <c r="R73" i="2"/>
  <c r="Q73" i="2"/>
  <c r="K73" i="2"/>
  <c r="G73" i="2" s="1"/>
  <c r="AX72" i="2"/>
  <c r="AW72" i="2"/>
  <c r="V72" i="2"/>
  <c r="U72" i="2"/>
  <c r="T72" i="2" s="1"/>
  <c r="W72" i="2" s="1"/>
  <c r="S72" i="2"/>
  <c r="R72" i="2"/>
  <c r="Q72" i="2"/>
  <c r="K72" i="2"/>
  <c r="G72" i="2"/>
  <c r="AW71" i="2"/>
  <c r="AX71" i="2" s="1"/>
  <c r="W71" i="2"/>
  <c r="V71" i="2"/>
  <c r="U71" i="2"/>
  <c r="T71" i="2"/>
  <c r="S71" i="2"/>
  <c r="R71" i="2"/>
  <c r="Q71" i="2"/>
  <c r="K71" i="2"/>
  <c r="G71" i="2"/>
  <c r="AX70" i="2"/>
  <c r="AW70" i="2"/>
  <c r="V70" i="2"/>
  <c r="U70" i="2"/>
  <c r="S70" i="2"/>
  <c r="R70" i="2"/>
  <c r="Q70" i="2"/>
  <c r="K70" i="2"/>
  <c r="G70" i="2"/>
  <c r="AW69" i="2"/>
  <c r="AX69" i="2" s="1"/>
  <c r="V69" i="2"/>
  <c r="U69" i="2"/>
  <c r="T69" i="2" s="1"/>
  <c r="W69" i="2" s="1"/>
  <c r="S69" i="2"/>
  <c r="R69" i="2"/>
  <c r="Q69" i="2"/>
  <c r="K69" i="2"/>
  <c r="G69" i="2" s="1"/>
  <c r="AX68" i="2"/>
  <c r="AW68" i="2"/>
  <c r="V68" i="2"/>
  <c r="U68" i="2"/>
  <c r="T68" i="2" s="1"/>
  <c r="W68" i="2" s="1"/>
  <c r="S68" i="2"/>
  <c r="R68" i="2"/>
  <c r="Q68" i="2"/>
  <c r="K68" i="2"/>
  <c r="G68" i="2"/>
  <c r="AW67" i="2"/>
  <c r="AX67" i="2" s="1"/>
  <c r="W67" i="2"/>
  <c r="V67" i="2"/>
  <c r="U67" i="2"/>
  <c r="T67" i="2"/>
  <c r="S67" i="2"/>
  <c r="R67" i="2"/>
  <c r="Q67" i="2"/>
  <c r="K67" i="2"/>
  <c r="G67" i="2"/>
  <c r="AX66" i="2"/>
  <c r="AW66" i="2"/>
  <c r="V66" i="2"/>
  <c r="U66" i="2"/>
  <c r="S66" i="2"/>
  <c r="R66" i="2"/>
  <c r="Q66" i="2"/>
  <c r="K66" i="2"/>
  <c r="G66" i="2"/>
  <c r="AW65" i="2"/>
  <c r="AX65" i="2" s="1"/>
  <c r="V65" i="2"/>
  <c r="U65" i="2"/>
  <c r="T65" i="2" s="1"/>
  <c r="W65" i="2" s="1"/>
  <c r="S65" i="2"/>
  <c r="R65" i="2"/>
  <c r="Q65" i="2"/>
  <c r="K65" i="2"/>
  <c r="G65" i="2" s="1"/>
  <c r="AX64" i="2"/>
  <c r="AW64" i="2"/>
  <c r="V64" i="2"/>
  <c r="U64" i="2"/>
  <c r="T64" i="2" s="1"/>
  <c r="W64" i="2" s="1"/>
  <c r="S64" i="2"/>
  <c r="R64" i="2"/>
  <c r="Q64" i="2"/>
  <c r="K64" i="2"/>
  <c r="G64" i="2"/>
  <c r="AW63" i="2"/>
  <c r="AX63" i="2" s="1"/>
  <c r="W63" i="2"/>
  <c r="V63" i="2"/>
  <c r="U63" i="2"/>
  <c r="T63" i="2"/>
  <c r="S63" i="2"/>
  <c r="R63" i="2"/>
  <c r="Q63" i="2"/>
  <c r="K63" i="2"/>
  <c r="G63" i="2"/>
  <c r="AX62" i="2"/>
  <c r="AW62" i="2"/>
  <c r="V62" i="2"/>
  <c r="U62" i="2"/>
  <c r="S62" i="2"/>
  <c r="R62" i="2"/>
  <c r="Q62" i="2"/>
  <c r="K62" i="2"/>
  <c r="G62" i="2"/>
  <c r="AW61" i="2"/>
  <c r="AX61" i="2" s="1"/>
  <c r="V61" i="2"/>
  <c r="U61" i="2"/>
  <c r="T61" i="2" s="1"/>
  <c r="W61" i="2" s="1"/>
  <c r="S61" i="2"/>
  <c r="R61" i="2"/>
  <c r="Q61" i="2"/>
  <c r="K61" i="2"/>
  <c r="G61" i="2" s="1"/>
  <c r="AX60" i="2"/>
  <c r="AW60" i="2"/>
  <c r="V60" i="2"/>
  <c r="U60" i="2"/>
  <c r="T60" i="2" s="1"/>
  <c r="W60" i="2" s="1"/>
  <c r="S60" i="2"/>
  <c r="R60" i="2"/>
  <c r="Q60" i="2"/>
  <c r="K60" i="2"/>
  <c r="G60" i="2"/>
  <c r="AW59" i="2"/>
  <c r="AX59" i="2" s="1"/>
  <c r="W59" i="2"/>
  <c r="V59" i="2"/>
  <c r="U59" i="2"/>
  <c r="T59" i="2"/>
  <c r="S59" i="2"/>
  <c r="R59" i="2"/>
  <c r="Q59" i="2"/>
  <c r="K59" i="2"/>
  <c r="G59" i="2"/>
  <c r="AX58" i="2"/>
  <c r="AW58" i="2"/>
  <c r="V58" i="2"/>
  <c r="U58" i="2"/>
  <c r="S58" i="2"/>
  <c r="R58" i="2"/>
  <c r="Q58" i="2"/>
  <c r="K58" i="2"/>
  <c r="G58" i="2"/>
  <c r="AW57" i="2"/>
  <c r="AX57" i="2" s="1"/>
  <c r="V57" i="2"/>
  <c r="U57" i="2"/>
  <c r="T57" i="2" s="1"/>
  <c r="W57" i="2" s="1"/>
  <c r="S57" i="2"/>
  <c r="R57" i="2"/>
  <c r="Q57" i="2"/>
  <c r="K57" i="2"/>
  <c r="G57" i="2" s="1"/>
  <c r="BF56" i="2"/>
  <c r="AW56" i="2"/>
  <c r="AX56" i="2" s="1"/>
  <c r="V56" i="2"/>
  <c r="U56" i="2"/>
  <c r="T56" i="2" s="1"/>
  <c r="W56" i="2" s="1"/>
  <c r="S56" i="2"/>
  <c r="R56" i="2"/>
  <c r="Q56" i="2"/>
  <c r="K56" i="2"/>
  <c r="G56" i="2" s="1"/>
  <c r="AX55" i="2"/>
  <c r="AW55" i="2"/>
  <c r="V55" i="2"/>
  <c r="U55" i="2"/>
  <c r="T55" i="2" s="1"/>
  <c r="W55" i="2" s="1"/>
  <c r="S55" i="2"/>
  <c r="R55" i="2"/>
  <c r="Q55" i="2"/>
  <c r="G55" i="2"/>
  <c r="AX54" i="2"/>
  <c r="AW54" i="2"/>
  <c r="V54" i="2"/>
  <c r="U54" i="2"/>
  <c r="T54" i="2" s="1"/>
  <c r="S54" i="2"/>
  <c r="R54" i="2"/>
  <c r="W54" i="2" s="1"/>
  <c r="Q54" i="2"/>
  <c r="G54" i="2"/>
  <c r="AW53" i="2"/>
  <c r="AX53" i="2" s="1"/>
  <c r="V53" i="2"/>
  <c r="U53" i="2"/>
  <c r="T53" i="2"/>
  <c r="W53" i="2" s="1"/>
  <c r="S53" i="2"/>
  <c r="R53" i="2"/>
  <c r="Q53" i="2"/>
  <c r="G53" i="2"/>
  <c r="AX52" i="2"/>
  <c r="AW52" i="2"/>
  <c r="V52" i="2"/>
  <c r="U52" i="2"/>
  <c r="S52" i="2"/>
  <c r="R52" i="2"/>
  <c r="Q52" i="2"/>
  <c r="G52" i="2"/>
  <c r="AX51" i="2"/>
  <c r="AW51" i="2"/>
  <c r="V51" i="2"/>
  <c r="U51" i="2"/>
  <c r="T51" i="2" s="1"/>
  <c r="W51" i="2" s="1"/>
  <c r="S51" i="2"/>
  <c r="R51" i="2"/>
  <c r="Q51" i="2"/>
  <c r="G51" i="2"/>
  <c r="AX50" i="2"/>
  <c r="AW50" i="2"/>
  <c r="V50" i="2"/>
  <c r="U50" i="2"/>
  <c r="T50" i="2" s="1"/>
  <c r="W50" i="2" s="1"/>
  <c r="S50" i="2"/>
  <c r="R50" i="2"/>
  <c r="Q50" i="2"/>
  <c r="G50" i="2"/>
  <c r="AW49" i="2"/>
  <c r="AX49" i="2" s="1"/>
  <c r="V49" i="2"/>
  <c r="U49" i="2"/>
  <c r="T49" i="2"/>
  <c r="W49" i="2" s="1"/>
  <c r="S49" i="2"/>
  <c r="R49" i="2"/>
  <c r="Q49" i="2"/>
  <c r="G49" i="2"/>
  <c r="AX48" i="2"/>
  <c r="AW48" i="2"/>
  <c r="V48" i="2"/>
  <c r="U48" i="2"/>
  <c r="S48" i="2"/>
  <c r="R48" i="2"/>
  <c r="Q48" i="2"/>
  <c r="G48" i="2"/>
  <c r="AX47" i="2"/>
  <c r="AW47" i="2"/>
  <c r="V47" i="2"/>
  <c r="U47" i="2"/>
  <c r="T47" i="2" s="1"/>
  <c r="W47" i="2" s="1"/>
  <c r="S47" i="2"/>
  <c r="R47" i="2"/>
  <c r="Q47" i="2"/>
  <c r="G47" i="2"/>
  <c r="AX46" i="2"/>
  <c r="AW46" i="2"/>
  <c r="V46" i="2"/>
  <c r="U46" i="2"/>
  <c r="T46" i="2" s="1"/>
  <c r="S46" i="2"/>
  <c r="R46" i="2"/>
  <c r="W46" i="2" s="1"/>
  <c r="Q46" i="2"/>
  <c r="G46" i="2"/>
  <c r="AW45" i="2"/>
  <c r="AX45" i="2" s="1"/>
  <c r="V45" i="2"/>
  <c r="U45" i="2"/>
  <c r="T45" i="2"/>
  <c r="W45" i="2" s="1"/>
  <c r="S45" i="2"/>
  <c r="R45" i="2"/>
  <c r="Q45" i="2"/>
  <c r="G45" i="2"/>
  <c r="AX44" i="2"/>
  <c r="AW44" i="2"/>
  <c r="V44" i="2"/>
  <c r="U44" i="2"/>
  <c r="S44" i="2"/>
  <c r="R44" i="2"/>
  <c r="Q44" i="2"/>
  <c r="G44" i="2"/>
  <c r="AX43" i="2"/>
  <c r="AW43" i="2"/>
  <c r="V43" i="2"/>
  <c r="U43" i="2"/>
  <c r="T43" i="2" s="1"/>
  <c r="W43" i="2" s="1"/>
  <c r="S43" i="2"/>
  <c r="R43" i="2"/>
  <c r="Q43" i="2"/>
  <c r="G43" i="2"/>
  <c r="AX42" i="2"/>
  <c r="AW42" i="2"/>
  <c r="V42" i="2"/>
  <c r="U42" i="2"/>
  <c r="T42" i="2" s="1"/>
  <c r="W42" i="2" s="1"/>
  <c r="S42" i="2"/>
  <c r="R42" i="2"/>
  <c r="Q42" i="2"/>
  <c r="G42" i="2"/>
  <c r="AW41" i="2"/>
  <c r="AX41" i="2" s="1"/>
  <c r="V41" i="2"/>
  <c r="U41" i="2"/>
  <c r="T41" i="2"/>
  <c r="W41" i="2" s="1"/>
  <c r="S41" i="2"/>
  <c r="R41" i="2"/>
  <c r="Q41" i="2"/>
  <c r="G41" i="2"/>
  <c r="AX40" i="2"/>
  <c r="AW40" i="2"/>
  <c r="V40" i="2"/>
  <c r="U40" i="2"/>
  <c r="S40" i="2"/>
  <c r="R40" i="2"/>
  <c r="Q40" i="2"/>
  <c r="G40" i="2"/>
  <c r="AX39" i="2"/>
  <c r="AW39" i="2"/>
  <c r="V39" i="2"/>
  <c r="U39" i="2"/>
  <c r="T39" i="2" s="1"/>
  <c r="W39" i="2" s="1"/>
  <c r="S39" i="2"/>
  <c r="R39" i="2"/>
  <c r="Q39" i="2"/>
  <c r="G39" i="2"/>
  <c r="AX38" i="2"/>
  <c r="AW38" i="2"/>
  <c r="V38" i="2"/>
  <c r="U38" i="2"/>
  <c r="T38" i="2" s="1"/>
  <c r="S38" i="2"/>
  <c r="R38" i="2"/>
  <c r="W38" i="2" s="1"/>
  <c r="Q38" i="2"/>
  <c r="G38" i="2"/>
  <c r="AW37" i="2"/>
  <c r="AX37" i="2" s="1"/>
  <c r="V37" i="2"/>
  <c r="U37" i="2"/>
  <c r="T37" i="2"/>
  <c r="W37" i="2" s="1"/>
  <c r="S37" i="2"/>
  <c r="R37" i="2"/>
  <c r="Q37" i="2"/>
  <c r="G37" i="2"/>
  <c r="AX36" i="2"/>
  <c r="AW36" i="2"/>
  <c r="V36" i="2"/>
  <c r="U36" i="2"/>
  <c r="S36" i="2"/>
  <c r="R36" i="2"/>
  <c r="Q36" i="2"/>
  <c r="G36" i="2"/>
  <c r="AX35" i="2"/>
  <c r="AW35" i="2"/>
  <c r="V35" i="2"/>
  <c r="U35" i="2"/>
  <c r="T35" i="2" s="1"/>
  <c r="W35" i="2" s="1"/>
  <c r="S35" i="2"/>
  <c r="R35" i="2"/>
  <c r="Q35" i="2"/>
  <c r="G35" i="2"/>
  <c r="AX34" i="2"/>
  <c r="AW34" i="2"/>
  <c r="V34" i="2"/>
  <c r="U34" i="2"/>
  <c r="T34" i="2" s="1"/>
  <c r="W34" i="2" s="1"/>
  <c r="S34" i="2"/>
  <c r="R34" i="2"/>
  <c r="Q34" i="2"/>
  <c r="G34" i="2"/>
  <c r="AW33" i="2"/>
  <c r="AX33" i="2" s="1"/>
  <c r="V33" i="2"/>
  <c r="U33" i="2"/>
  <c r="T33" i="2"/>
  <c r="W33" i="2" s="1"/>
  <c r="S33" i="2"/>
  <c r="R33" i="2"/>
  <c r="Q33" i="2"/>
  <c r="G33" i="2"/>
  <c r="AX32" i="2"/>
  <c r="AW32" i="2"/>
  <c r="V32" i="2"/>
  <c r="U32" i="2"/>
  <c r="S32" i="2"/>
  <c r="R32" i="2"/>
  <c r="Q32" i="2"/>
  <c r="G32" i="2"/>
  <c r="AX31" i="2"/>
  <c r="AW31" i="2"/>
  <c r="V31" i="2"/>
  <c r="U31" i="2"/>
  <c r="T31" i="2" s="1"/>
  <c r="W31" i="2" s="1"/>
  <c r="S31" i="2"/>
  <c r="R31" i="2"/>
  <c r="Q31" i="2"/>
  <c r="G31" i="2"/>
  <c r="AX30" i="2"/>
  <c r="AW30" i="2"/>
  <c r="V30" i="2"/>
  <c r="U30" i="2"/>
  <c r="T30" i="2" s="1"/>
  <c r="S30" i="2"/>
  <c r="R30" i="2"/>
  <c r="W30" i="2" s="1"/>
  <c r="Q30" i="2"/>
  <c r="G30" i="2"/>
  <c r="AW29" i="2"/>
  <c r="AX29" i="2" s="1"/>
  <c r="V29" i="2"/>
  <c r="U29" i="2"/>
  <c r="T29" i="2"/>
  <c r="W29" i="2" s="1"/>
  <c r="S29" i="2"/>
  <c r="R29" i="2"/>
  <c r="Q29" i="2"/>
  <c r="G29" i="2"/>
  <c r="AW28" i="2"/>
  <c r="AX28" i="2" s="1"/>
  <c r="V28" i="2"/>
  <c r="U28" i="2"/>
  <c r="T28" i="2"/>
  <c r="W28" i="2" s="1"/>
  <c r="S28" i="2"/>
  <c r="R28" i="2"/>
  <c r="Q28" i="2"/>
  <c r="G28" i="2"/>
  <c r="AW27" i="2"/>
  <c r="AX27" i="2" s="1"/>
  <c r="V27" i="2"/>
  <c r="U27" i="2"/>
  <c r="T27" i="2"/>
  <c r="W27" i="2" s="1"/>
  <c r="S27" i="2"/>
  <c r="R27" i="2"/>
  <c r="Q27" i="2"/>
  <c r="G27" i="2"/>
  <c r="AW26" i="2"/>
  <c r="AX26" i="2" s="1"/>
  <c r="V26" i="2"/>
  <c r="U26" i="2"/>
  <c r="T26" i="2"/>
  <c r="W26" i="2" s="1"/>
  <c r="S26" i="2"/>
  <c r="R26" i="2"/>
  <c r="Q26" i="2"/>
  <c r="G26" i="2"/>
  <c r="AW25" i="2"/>
  <c r="AX25" i="2" s="1"/>
  <c r="V25" i="2"/>
  <c r="U25" i="2"/>
  <c r="T25" i="2"/>
  <c r="W25" i="2" s="1"/>
  <c r="S25" i="2"/>
  <c r="R25" i="2"/>
  <c r="Q25" i="2"/>
  <c r="G25" i="2"/>
  <c r="AW24" i="2"/>
  <c r="AX24" i="2" s="1"/>
  <c r="V24" i="2"/>
  <c r="U24" i="2"/>
  <c r="T24" i="2"/>
  <c r="W24" i="2" s="1"/>
  <c r="S24" i="2"/>
  <c r="R24" i="2"/>
  <c r="Q24" i="2"/>
  <c r="G24" i="2"/>
  <c r="AW23" i="2"/>
  <c r="AX23" i="2" s="1"/>
  <c r="V23" i="2"/>
  <c r="U23" i="2"/>
  <c r="T23" i="2"/>
  <c r="W23" i="2" s="1"/>
  <c r="S23" i="2"/>
  <c r="R23" i="2"/>
  <c r="Q23" i="2"/>
  <c r="G23" i="2"/>
  <c r="AW22" i="2"/>
  <c r="AX22" i="2" s="1"/>
  <c r="V22" i="2"/>
  <c r="U22" i="2"/>
  <c r="T22" i="2"/>
  <c r="W22" i="2" s="1"/>
  <c r="S22" i="2"/>
  <c r="R22" i="2"/>
  <c r="Q22" i="2"/>
  <c r="G22" i="2"/>
  <c r="AW21" i="2"/>
  <c r="AX21" i="2" s="1"/>
  <c r="V21" i="2"/>
  <c r="U21" i="2"/>
  <c r="T21" i="2"/>
  <c r="W21" i="2" s="1"/>
  <c r="S21" i="2"/>
  <c r="R21" i="2"/>
  <c r="Q21" i="2"/>
  <c r="G21" i="2"/>
  <c r="AW20" i="2"/>
  <c r="AX20" i="2" s="1"/>
  <c r="V20" i="2"/>
  <c r="U20" i="2"/>
  <c r="T20" i="2"/>
  <c r="W20" i="2" s="1"/>
  <c r="S20" i="2"/>
  <c r="R20" i="2"/>
  <c r="Q20" i="2"/>
  <c r="G20" i="2"/>
  <c r="AW19" i="2"/>
  <c r="AX19" i="2" s="1"/>
  <c r="V19" i="2"/>
  <c r="U19" i="2"/>
  <c r="T19" i="2"/>
  <c r="W19" i="2" s="1"/>
  <c r="S19" i="2"/>
  <c r="R19" i="2"/>
  <c r="Q19" i="2"/>
  <c r="G19" i="2"/>
  <c r="AW18" i="2"/>
  <c r="AX18" i="2" s="1"/>
  <c r="V18" i="2"/>
  <c r="U18" i="2"/>
  <c r="T18" i="2"/>
  <c r="W18" i="2" s="1"/>
  <c r="S18" i="2"/>
  <c r="R18" i="2"/>
  <c r="Q18" i="2"/>
  <c r="G18" i="2"/>
  <c r="AW17" i="2"/>
  <c r="AX17" i="2" s="1"/>
  <c r="V17" i="2"/>
  <c r="U17" i="2"/>
  <c r="T17" i="2"/>
  <c r="W17" i="2" s="1"/>
  <c r="S17" i="2"/>
  <c r="R17" i="2"/>
  <c r="Q17" i="2"/>
  <c r="G17" i="2"/>
  <c r="AW16" i="2"/>
  <c r="AX16" i="2" s="1"/>
  <c r="V16" i="2"/>
  <c r="U16" i="2"/>
  <c r="T16" i="2"/>
  <c r="W16" i="2" s="1"/>
  <c r="S16" i="2"/>
  <c r="R16" i="2"/>
  <c r="Q16" i="2"/>
  <c r="G16" i="2"/>
  <c r="AW15" i="2"/>
  <c r="AX15" i="2" s="1"/>
  <c r="V15" i="2"/>
  <c r="U15" i="2"/>
  <c r="T15" i="2"/>
  <c r="W15" i="2" s="1"/>
  <c r="S15" i="2"/>
  <c r="R15" i="2"/>
  <c r="Q15" i="2"/>
  <c r="G15" i="2"/>
  <c r="AW14" i="2"/>
  <c r="AX14" i="2" s="1"/>
  <c r="V14" i="2"/>
  <c r="U14" i="2"/>
  <c r="T14" i="2"/>
  <c r="W14" i="2" s="1"/>
  <c r="S14" i="2"/>
  <c r="R14" i="2"/>
  <c r="Q14" i="2"/>
  <c r="G14" i="2"/>
  <c r="AW13" i="2"/>
  <c r="AX13" i="2" s="1"/>
  <c r="V13" i="2"/>
  <c r="U13" i="2"/>
  <c r="T13" i="2"/>
  <c r="W13" i="2" s="1"/>
  <c r="S13" i="2"/>
  <c r="R13" i="2"/>
  <c r="Q13" i="2"/>
  <c r="G13" i="2"/>
  <c r="AW12" i="2"/>
  <c r="AX12" i="2" s="1"/>
  <c r="V12" i="2"/>
  <c r="U12" i="2"/>
  <c r="T12" i="2"/>
  <c r="W12" i="2" s="1"/>
  <c r="S12" i="2"/>
  <c r="R12" i="2"/>
  <c r="Q12" i="2"/>
  <c r="G12" i="2"/>
  <c r="AW11" i="2"/>
  <c r="AX11" i="2" s="1"/>
  <c r="V11" i="2"/>
  <c r="U11" i="2"/>
  <c r="T11" i="2"/>
  <c r="W11" i="2" s="1"/>
  <c r="S11" i="2"/>
  <c r="R11" i="2"/>
  <c r="Q11" i="2"/>
  <c r="G11" i="2"/>
  <c r="AW10" i="2"/>
  <c r="AX10" i="2" s="1"/>
  <c r="V10" i="2"/>
  <c r="U10" i="2"/>
  <c r="T10" i="2"/>
  <c r="W10" i="2" s="1"/>
  <c r="S10" i="2"/>
  <c r="R10" i="2"/>
  <c r="Q10" i="2"/>
  <c r="G10" i="2"/>
  <c r="AW9" i="2"/>
  <c r="AX9" i="2" s="1"/>
  <c r="V9" i="2"/>
  <c r="U9" i="2"/>
  <c r="T9" i="2"/>
  <c r="W9" i="2" s="1"/>
  <c r="S9" i="2"/>
  <c r="R9" i="2"/>
  <c r="Q9" i="2"/>
  <c r="G9" i="2"/>
  <c r="AW8" i="2"/>
  <c r="AX8" i="2" s="1"/>
  <c r="V8" i="2"/>
  <c r="U8" i="2"/>
  <c r="T8" i="2"/>
  <c r="W8" i="2" s="1"/>
  <c r="S8" i="2"/>
  <c r="R8" i="2"/>
  <c r="Q8" i="2"/>
  <c r="G8" i="2"/>
  <c r="AW7" i="2"/>
  <c r="AX7" i="2" s="1"/>
  <c r="V7" i="2"/>
  <c r="U7" i="2"/>
  <c r="T7" i="2"/>
  <c r="W7" i="2" s="1"/>
  <c r="S7" i="2"/>
  <c r="R7" i="2"/>
  <c r="Q7" i="2"/>
  <c r="G7" i="2"/>
  <c r="AW6" i="2"/>
  <c r="AX6" i="2" s="1"/>
  <c r="V6" i="2"/>
  <c r="U6" i="2"/>
  <c r="T6" i="2"/>
  <c r="W6" i="2" s="1"/>
  <c r="S6" i="2"/>
  <c r="R6" i="2"/>
  <c r="Q6" i="2"/>
  <c r="G6" i="2"/>
  <c r="AW5" i="2"/>
  <c r="AX5" i="2" s="1"/>
  <c r="V5" i="2"/>
  <c r="U5" i="2"/>
  <c r="T5" i="2"/>
  <c r="W5" i="2" s="1"/>
  <c r="S5" i="2"/>
  <c r="R5" i="2"/>
  <c r="Q5" i="2"/>
  <c r="G5" i="2"/>
  <c r="AW4" i="2"/>
  <c r="AX4" i="2" s="1"/>
  <c r="V4" i="2"/>
  <c r="U4" i="2"/>
  <c r="T4" i="2"/>
  <c r="W4" i="2" s="1"/>
  <c r="S4" i="2"/>
  <c r="R4" i="2"/>
  <c r="Q4" i="2"/>
  <c r="G4" i="2"/>
  <c r="AW3" i="2"/>
  <c r="AX3" i="2" s="1"/>
  <c r="V3" i="2"/>
  <c r="U3" i="2"/>
  <c r="T3" i="2"/>
  <c r="W3" i="2" s="1"/>
  <c r="S3" i="2"/>
  <c r="R3" i="2"/>
  <c r="Q3" i="2"/>
  <c r="G3" i="2"/>
  <c r="A4" i="1"/>
  <c r="A5" i="1"/>
  <c r="A6" i="1"/>
  <c r="A7" i="1"/>
  <c r="A8" i="1"/>
  <c r="A9" i="1"/>
  <c r="A13" i="1"/>
  <c r="A14" i="1"/>
  <c r="A16" i="1"/>
  <c r="A18" i="1"/>
  <c r="A22" i="1"/>
  <c r="A23" i="1"/>
  <c r="A24" i="1"/>
  <c r="A25" i="1"/>
  <c r="A26" i="1"/>
  <c r="A27" i="1"/>
  <c r="A29" i="1"/>
  <c r="A31" i="1"/>
  <c r="A32" i="1"/>
  <c r="A34" i="1"/>
  <c r="A37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63" i="1"/>
  <c r="A64" i="1"/>
  <c r="A69" i="1"/>
  <c r="A70" i="1"/>
  <c r="A72" i="1"/>
  <c r="A74" i="1"/>
  <c r="A78" i="1"/>
  <c r="A80" i="1"/>
  <c r="A81" i="1"/>
  <c r="A83" i="1"/>
  <c r="A84" i="1"/>
  <c r="A86" i="1"/>
  <c r="A87" i="1"/>
  <c r="A88" i="1"/>
  <c r="A90" i="1"/>
  <c r="A94" i="1"/>
  <c r="A95" i="1"/>
  <c r="A3" i="1"/>
  <c r="T32" i="2" l="1"/>
  <c r="W32" i="2" s="1"/>
  <c r="T40" i="2"/>
  <c r="W40" i="2" s="1"/>
  <c r="T48" i="2"/>
  <c r="W48" i="2" s="1"/>
  <c r="T58" i="2"/>
  <c r="W58" i="2" s="1"/>
  <c r="T62" i="2"/>
  <c r="W62" i="2" s="1"/>
  <c r="T66" i="2"/>
  <c r="W66" i="2" s="1"/>
  <c r="T70" i="2"/>
  <c r="W70" i="2" s="1"/>
  <c r="T74" i="2"/>
  <c r="W74" i="2" s="1"/>
  <c r="T78" i="2"/>
  <c r="W78" i="2" s="1"/>
  <c r="T88" i="2"/>
  <c r="W88" i="2" s="1"/>
  <c r="T91" i="2"/>
  <c r="W91" i="2" s="1"/>
  <c r="W94" i="2"/>
  <c r="W104" i="2"/>
  <c r="T106" i="2"/>
  <c r="W106" i="2" s="1"/>
  <c r="W111" i="2"/>
  <c r="W125" i="2"/>
  <c r="W79" i="2"/>
  <c r="W83" i="2"/>
  <c r="W84" i="2"/>
  <c r="W85" i="2"/>
  <c r="W89" i="2"/>
  <c r="W120" i="2"/>
  <c r="W127" i="2"/>
  <c r="T36" i="2"/>
  <c r="W36" i="2" s="1"/>
  <c r="T44" i="2"/>
  <c r="W44" i="2" s="1"/>
  <c r="T52" i="2"/>
  <c r="W52" i="2" s="1"/>
  <c r="T80" i="2"/>
  <c r="W80" i="2" s="1"/>
  <c r="W82" i="2"/>
  <c r="T86" i="2"/>
  <c r="W86" i="2" s="1"/>
  <c r="T90" i="2"/>
  <c r="W90" i="2" s="1"/>
  <c r="T93" i="2"/>
  <c r="W93" i="2" s="1"/>
  <c r="T95" i="2"/>
  <c r="W95" i="2" s="1"/>
  <c r="T108" i="2"/>
  <c r="W108" i="2" s="1"/>
  <c r="T113" i="2"/>
  <c r="W113" i="2" s="1"/>
  <c r="T98" i="2"/>
  <c r="W98" i="2" s="1"/>
  <c r="T116" i="2"/>
  <c r="W116" i="2" s="1"/>
  <c r="T123" i="2"/>
  <c r="W123" i="2" s="1"/>
  <c r="T126" i="2"/>
  <c r="W126" i="2" s="1"/>
  <c r="T130" i="2"/>
  <c r="W130" i="2" s="1"/>
  <c r="W131" i="2"/>
  <c r="T142" i="2"/>
  <c r="W142" i="2" s="1"/>
  <c r="T144" i="2"/>
  <c r="W144" i="2" s="1"/>
  <c r="G145" i="2"/>
  <c r="W151" i="2"/>
  <c r="T153" i="2"/>
  <c r="W153" i="2" s="1"/>
  <c r="G154" i="2"/>
  <c r="W156" i="2"/>
  <c r="W157" i="2"/>
  <c r="W137" i="2"/>
  <c r="W139" i="2"/>
  <c r="T140" i="2"/>
  <c r="W140" i="2" s="1"/>
  <c r="T143" i="2"/>
  <c r="W143" i="2" s="1"/>
  <c r="W145" i="2"/>
  <c r="W146" i="2"/>
  <c r="W147" i="2"/>
  <c r="W148" i="2"/>
  <c r="W149" i="2"/>
  <c r="W150" i="2"/>
  <c r="W154" i="2"/>
  <c r="T100" i="2"/>
  <c r="W100" i="2" s="1"/>
  <c r="AW102" i="2"/>
  <c r="AX102" i="2" s="1"/>
  <c r="AW108" i="2"/>
  <c r="AX108" i="2" s="1"/>
  <c r="T121" i="2"/>
  <c r="W121" i="2" s="1"/>
  <c r="T124" i="2"/>
  <c r="W124" i="2" s="1"/>
  <c r="T129" i="2"/>
  <c r="W129" i="2" s="1"/>
  <c r="T134" i="2"/>
  <c r="W134" i="2" s="1"/>
  <c r="W135" i="2"/>
</calcChain>
</file>

<file path=xl/sharedStrings.xml><?xml version="1.0" encoding="utf-8"?>
<sst xmlns="http://schemas.openxmlformats.org/spreadsheetml/2006/main" count="3251" uniqueCount="1153">
  <si>
    <t>FITCH MOUNTAIN 111324918</t>
  </si>
  <si>
    <t>SILVERADO 2105658898</t>
  </si>
  <si>
    <t>LOS GATOS 1106LB44</t>
  </si>
  <si>
    <t>KONOCTI 1102532</t>
  </si>
  <si>
    <t>BRUNSWICK 110350070</t>
  </si>
  <si>
    <t>MIWUK 1701953336</t>
  </si>
  <si>
    <t>PINE GROVE 11021222</t>
  </si>
  <si>
    <t>MIWUK 1701CB</t>
  </si>
  <si>
    <t>MIWUK 1702CB</t>
  </si>
  <si>
    <t>MIWUK 1702823548</t>
  </si>
  <si>
    <t>CAMP EVERS 21065020</t>
  </si>
  <si>
    <t>MIWUK 170238218</t>
  </si>
  <si>
    <t>MIWUK 1702S2247</t>
  </si>
  <si>
    <t>BIG BASIN 110110296</t>
  </si>
  <si>
    <t>FROGTOWN 1702CB</t>
  </si>
  <si>
    <t>STANISLAUS 17021804</t>
  </si>
  <si>
    <t>RINCON 1104CB</t>
  </si>
  <si>
    <t>RINCON 1103CB</t>
  </si>
  <si>
    <t>MIDDLETOWN 1101CB</t>
  </si>
  <si>
    <t>MIDDLETOWN 11014646</t>
  </si>
  <si>
    <t>LAS GALLINAS A 110599904</t>
  </si>
  <si>
    <t>SILVERADO 2104726</t>
  </si>
  <si>
    <t>CLAYTON 221296224</t>
  </si>
  <si>
    <t>MIDDLETOWN 110148212</t>
  </si>
  <si>
    <t>MIDDLETOWN 1101548</t>
  </si>
  <si>
    <t>FULTON 1107604</t>
  </si>
  <si>
    <t>SILVERADO 210258626</t>
  </si>
  <si>
    <t>DIAMOND SPRINGS 11071402</t>
  </si>
  <si>
    <t>PUEBLO 2102792</t>
  </si>
  <si>
    <t>TIDEWATER 210614072</t>
  </si>
  <si>
    <t>UPPER LAKE 1101CB</t>
  </si>
  <si>
    <t>KESWICK 11011586</t>
  </si>
  <si>
    <t>MIDDLETOWN 1102302610</t>
  </si>
  <si>
    <t>KONOCTI 1102965078</t>
  </si>
  <si>
    <t>MARIPOSA 2102241564</t>
  </si>
  <si>
    <t>BUCKS CREEK 1101CB</t>
  </si>
  <si>
    <t>MIDDLETOWN 1103830</t>
  </si>
  <si>
    <t>SHINGLE SPRINGS 210935598</t>
  </si>
  <si>
    <t>SHINGLE SPRINGS 21099372</t>
  </si>
  <si>
    <t>TULUCAY 1101628</t>
  </si>
  <si>
    <t>COLUMBIA HILL 11012212</t>
  </si>
  <si>
    <t>DIAMOND SPRINGS 11052102</t>
  </si>
  <si>
    <t>FROGTOWN 17011623</t>
  </si>
  <si>
    <t>VARIOUS</t>
  </si>
  <si>
    <t>ELK CREEK 11012106</t>
  </si>
  <si>
    <t>HALF MOON BAY 110369412</t>
  </si>
  <si>
    <t>FITCH MOUNTAIN 11136751</t>
  </si>
  <si>
    <t>BIG BEND 11021972</t>
  </si>
  <si>
    <t>WYANDOTTE 11031508</t>
  </si>
  <si>
    <t>WYANDOTTE 11031974</t>
  </si>
  <si>
    <t>WYANDOTTE 11031976</t>
  </si>
  <si>
    <t>HALF MOON BAY 11036012</t>
  </si>
  <si>
    <t>OAKHURST 110110090</t>
  </si>
  <si>
    <t>MARIPOSA 210135244</t>
  </si>
  <si>
    <t>PLACERVILLE 21061104</t>
  </si>
  <si>
    <t>DUNLAP 1102778286</t>
  </si>
  <si>
    <t>PLACERVILLE 1112CB</t>
  </si>
  <si>
    <t>BRUNSWICK 1110CB</t>
  </si>
  <si>
    <t>BANGOR 1101CB</t>
  </si>
  <si>
    <t>CALISTOGA 1102184814</t>
  </si>
  <si>
    <t>OLETA 1101CB</t>
  </si>
  <si>
    <t>CALISTOGA 1102634</t>
  </si>
  <si>
    <t>ALLEGHANY 1101VR816</t>
  </si>
  <si>
    <t>DUNBAR 1101CB</t>
  </si>
  <si>
    <t>MOUNTAIN QUARRIES 2101CB</t>
  </si>
  <si>
    <t>OAKHURST 1101CB</t>
  </si>
  <si>
    <t>WYANDOTTE 1109702710</t>
  </si>
  <si>
    <t>PLACERVILLE 21067522</t>
  </si>
  <si>
    <t>KIRKER 2104442850</t>
  </si>
  <si>
    <t>MIDDLETOWN 1101118494</t>
  </si>
  <si>
    <t>HIGHLANDS 1102628</t>
  </si>
  <si>
    <t>MIDDLETOWN 1101481876</t>
  </si>
  <si>
    <t>POTTER VALLEY P H 110564118</t>
  </si>
  <si>
    <t>POSO MOUNTAIN 2104CB</t>
  </si>
  <si>
    <t>POSO MOUNTAIN 2103CB</t>
  </si>
  <si>
    <t>NORTH DUBLIN 2101CB</t>
  </si>
  <si>
    <t>WYANDOTTE 110932586</t>
  </si>
  <si>
    <t>CRESTA 1101546650</t>
  </si>
  <si>
    <t>VOLTA 110149742</t>
  </si>
  <si>
    <t>DESCHUTES 11049718</t>
  </si>
  <si>
    <t>OREGON TRAIL 1103CUS391</t>
  </si>
  <si>
    <t>OREGON TRAIL 110335002</t>
  </si>
  <si>
    <t>WILDWOOD 11011454</t>
  </si>
  <si>
    <t>VACA DIXON 1101126774</t>
  </si>
  <si>
    <t>VACA DIXON 110540092</t>
  </si>
  <si>
    <t>PUTAH CREEK 110246012</t>
  </si>
  <si>
    <t>VACAVILLE 11046542</t>
  </si>
  <si>
    <t>VACA DIXON 1105965390</t>
  </si>
  <si>
    <t>MOUNTAIN QUARRIES 21016953</t>
  </si>
  <si>
    <t>OLETA 1101754718</t>
  </si>
  <si>
    <t>COARSEGOLD 2104CB</t>
  </si>
  <si>
    <t>MARIPOSA 2102CB</t>
  </si>
  <si>
    <t>MARIPOSA 210197142</t>
  </si>
  <si>
    <t>MARIPOSA 2102440236</t>
  </si>
  <si>
    <t>Central Valley</t>
  </si>
  <si>
    <t>North Coast</t>
  </si>
  <si>
    <t>Sierra</t>
  </si>
  <si>
    <t>North COast</t>
  </si>
  <si>
    <t>North Valley</t>
  </si>
  <si>
    <t>Bay Area</t>
  </si>
  <si>
    <t>Region</t>
  </si>
  <si>
    <t>CPZ</t>
  </si>
  <si>
    <t>MIWUK 1701circuit_breaker</t>
  </si>
  <si>
    <t>MIWUK 1702circuit_breaker</t>
  </si>
  <si>
    <t>FROGTOWN 1702circuit_breaker</t>
  </si>
  <si>
    <t>RINCON 1104circuit_breaker</t>
  </si>
  <si>
    <t>RINCON 1103circuit_breaker</t>
  </si>
  <si>
    <t>MIDDLETOWN 1101circuit_breaker</t>
  </si>
  <si>
    <t>UPPER LAKE 1101circuit_breaker</t>
  </si>
  <si>
    <t>BUCKS CREEK 1101circuit_breaker</t>
  </si>
  <si>
    <t>PLACERVILLE 1112circuit_breaker</t>
  </si>
  <si>
    <t>BRUNSWICK 1110circuit_breaker</t>
  </si>
  <si>
    <t>BANGOR 1101circuit_breaker</t>
  </si>
  <si>
    <t>POSO MOUNTAIN 2104circuit_breaker</t>
  </si>
  <si>
    <t>OAKHURST 1101circuit_breaker</t>
  </si>
  <si>
    <t>DUNBAR 1101circuit_breaker</t>
  </si>
  <si>
    <t>OLETA 1101circuit_breaker</t>
  </si>
  <si>
    <t>POSO MOUNTAIN 2103circuit_breaker</t>
  </si>
  <si>
    <t>NORTH DUBLIN 2101circuit_breaker</t>
  </si>
  <si>
    <t>MOUNTAIN QUARRIES 2101circuit_breaker</t>
  </si>
  <si>
    <t>COARSEGOLD 2104circuit_breaker</t>
  </si>
  <si>
    <t>MARIPOSA 2102circuit_breaker</t>
  </si>
  <si>
    <t>REGION</t>
  </si>
  <si>
    <t>CIRCUIT_PR</t>
  </si>
  <si>
    <t>PUEBLO 2103678</t>
  </si>
  <si>
    <t>SILVERADO 2104632</t>
  </si>
  <si>
    <t>SILVERADO 210478268</t>
  </si>
  <si>
    <t>SOBRANTE 1102circuit_breaker</t>
  </si>
  <si>
    <t>WOODSIDE 11018974</t>
  </si>
  <si>
    <t>Central Coast</t>
  </si>
  <si>
    <t>BIG BASIN 1102circuit_breaker</t>
  </si>
  <si>
    <t>CAMP EVERS 210510912</t>
  </si>
  <si>
    <t>MORGAN HILL 2105XR564</t>
  </si>
  <si>
    <t>PASO ROBLES 1103N58</t>
  </si>
  <si>
    <t>PASO ROBLES 1104P02</t>
  </si>
  <si>
    <t>PASO ROBLES 1107circuit_breaker</t>
  </si>
  <si>
    <t>SAN LUIS OBISPO 1107V60</t>
  </si>
  <si>
    <t>SANTA YNEZ 1101circuit_breaker</t>
  </si>
  <si>
    <t>SANTA YNEZ 1104circuit_breaker</t>
  </si>
  <si>
    <t>ZACA 1102Y48</t>
  </si>
  <si>
    <t>AUBERRY 1101R2578</t>
  </si>
  <si>
    <t>AUBERRY 1102circuit_breaker</t>
  </si>
  <si>
    <t>COARSEGOLD 210310820</t>
  </si>
  <si>
    <t>MARIPOSA 210210880</t>
  </si>
  <si>
    <t>OAKHURST 11015490</t>
  </si>
  <si>
    <t>OAKHURST 110363334</t>
  </si>
  <si>
    <t>OAKHURST 1103circuit_breaker</t>
  </si>
  <si>
    <t>SAN JOAQUIN #2 110310320</t>
  </si>
  <si>
    <t>TIVY VALLEY 1107584840</t>
  </si>
  <si>
    <t>BRIDGEVILLE 1102circuit_breaker</t>
  </si>
  <si>
    <t>FORT SEWARD 11211690</t>
  </si>
  <si>
    <t>FRUITLAND 114293234</t>
  </si>
  <si>
    <t>GARBERVILLE 110256048</t>
  </si>
  <si>
    <t>GEYSERVILLE 1101166</t>
  </si>
  <si>
    <t>LAYTONVILLE 1102500</t>
  </si>
  <si>
    <t>LAYTONVILLE 1102572</t>
  </si>
  <si>
    <t>MIDDLETOWN 1101622</t>
  </si>
  <si>
    <t>PHILO 110137222</t>
  </si>
  <si>
    <t>RIO DELL 11024230</t>
  </si>
  <si>
    <t>SALMON CREEK 110188998</t>
  </si>
  <si>
    <t>UKIAH 1111534</t>
  </si>
  <si>
    <t>WILLITS 1102circuit_breaker</t>
  </si>
  <si>
    <t>WILLITS 110391810</t>
  </si>
  <si>
    <t>CEDAR CREEK 11011608</t>
  </si>
  <si>
    <t>CEDAR CREEK 11011656</t>
  </si>
  <si>
    <t>CEDAR CREEK 11011664</t>
  </si>
  <si>
    <t>CHALLENGE 11021064</t>
  </si>
  <si>
    <t>COTTONWOOD 110168190</t>
  </si>
  <si>
    <t>DESCHUTES 11011580</t>
  </si>
  <si>
    <t>DESCHUTES 11041370</t>
  </si>
  <si>
    <t>DESCHUTES 110449024</t>
  </si>
  <si>
    <t>DESCHUTES 11049726</t>
  </si>
  <si>
    <t>DESCHUTES 1104circuit_breaker</t>
  </si>
  <si>
    <t>GIRVAN 11011330</t>
  </si>
  <si>
    <t>GIRVAN 11011636</t>
  </si>
  <si>
    <t>GIRVAN 1101323094</t>
  </si>
  <si>
    <t>GIRVAN 11019732</t>
  </si>
  <si>
    <t>OREGON TRAIL 11031500</t>
  </si>
  <si>
    <t>OREGON TRAIL 11041574</t>
  </si>
  <si>
    <t>OREGON TRAIL 11041634</t>
  </si>
  <si>
    <t>OREGON TRAIL 1104circuit_breaker</t>
  </si>
  <si>
    <t>RED BLUFF 11011334</t>
  </si>
  <si>
    <t>STILLWATER 11021644</t>
  </si>
  <si>
    <t>STILLWATER 110248952</t>
  </si>
  <si>
    <t>STILLWATER 1102circuit_breaker</t>
  </si>
  <si>
    <t>WYANDOTTE 110979932</t>
  </si>
  <si>
    <t>APPLE HILL 21021532</t>
  </si>
  <si>
    <t>APPLE HILL 2102circuit_breaker</t>
  </si>
  <si>
    <t>BANGOR 11017446</t>
  </si>
  <si>
    <t>BELL 11072400</t>
  </si>
  <si>
    <t>BELL 11082202</t>
  </si>
  <si>
    <t>BROWNS VALLEY 110193870</t>
  </si>
  <si>
    <t>BRUNSWICK 11032784</t>
  </si>
  <si>
    <t>BRUNSWICK 1103circuit_breaker</t>
  </si>
  <si>
    <t>BRUNSWICK 11041020</t>
  </si>
  <si>
    <t>BRUNSWICK 11042112</t>
  </si>
  <si>
    <t>DIAMOND SPRINGS 110519910</t>
  </si>
  <si>
    <t>DIAMOND SPRINGS 11057722</t>
  </si>
  <si>
    <t>HIGGINS 110950072</t>
  </si>
  <si>
    <t>HIGGINS 1109circuit_breaker</t>
  </si>
  <si>
    <t>LINCOLN 11042070</t>
  </si>
  <si>
    <t>PENRYN 11032198</t>
  </si>
  <si>
    <t>PIKE CITY 1101circuit_breaker</t>
  </si>
  <si>
    <t>SHINGLE SPRINGS 210912392</t>
  </si>
  <si>
    <t>SHINGLE SPRINGS 210913322</t>
  </si>
  <si>
    <t>VACAVILLE 110838316</t>
  </si>
  <si>
    <t>WISE 11022054</t>
  </si>
  <si>
    <t>WISE 11022230</t>
  </si>
  <si>
    <t>EVM Plan  as of 12/18/20</t>
  </si>
  <si>
    <t>Order</t>
  </si>
  <si>
    <t>KEEP</t>
  </si>
  <si>
    <t>Exec. Status</t>
  </si>
  <si>
    <t>Plan Status</t>
  </si>
  <si>
    <t>Priority</t>
  </si>
  <si>
    <t>Planned Units 
(SAP EST)</t>
  </si>
  <si>
    <t>Residual Miles (SAP EST)</t>
  </si>
  <si>
    <t>Primary Planned Year</t>
  </si>
  <si>
    <t>Miles Primary Year</t>
  </si>
  <si>
    <t>Miles Secondary Year</t>
  </si>
  <si>
    <t>Completed Units 
(SAP ACT)</t>
  </si>
  <si>
    <t>Actual Cost ($)</t>
  </si>
  <si>
    <t>Order Status</t>
  </si>
  <si>
    <t>Circuit</t>
  </si>
  <si>
    <t>Circuit Name</t>
  </si>
  <si>
    <t>Circuit Protection Zone</t>
  </si>
  <si>
    <t>Pixel(s)</t>
  </si>
  <si>
    <t>Total HFTD Zone Miles</t>
  </si>
  <si>
    <t>Mean MAVF Core Risk Rank</t>
  </si>
  <si>
    <t>Total MAVF Core Risk Value</t>
  </si>
  <si>
    <t>Mean MAVF Core Risk Value</t>
  </si>
  <si>
    <t>mavf_consequence_rank</t>
  </si>
  <si>
    <t>Risk Reduction Per Project</t>
  </si>
  <si>
    <t>CPZ Rank</t>
  </si>
  <si>
    <t>HFTD Tier</t>
  </si>
  <si>
    <t>Project Type</t>
  </si>
  <si>
    <t xml:space="preserve">City
</t>
  </si>
  <si>
    <t xml:space="preserve">County 
</t>
  </si>
  <si>
    <t xml:space="preserve">Division 
</t>
  </si>
  <si>
    <t xml:space="preserve">Region
</t>
  </si>
  <si>
    <t>Planning Order</t>
  </si>
  <si>
    <t>WBS Element</t>
  </si>
  <si>
    <t>Notification</t>
  </si>
  <si>
    <t>Short Text</t>
  </si>
  <si>
    <t>OH</t>
  </si>
  <si>
    <t>UG</t>
  </si>
  <si>
    <t>Remove</t>
  </si>
  <si>
    <t>Remote Grid</t>
  </si>
  <si>
    <t>Prelim Scope (Link)</t>
  </si>
  <si>
    <t>AA 
(Link)</t>
  </si>
  <si>
    <t>Targeted Units 
(ckt Ft)</t>
  </si>
  <si>
    <t>Targeted Units (miles)</t>
  </si>
  <si>
    <t>Unit Cost (Class 5)</t>
  </si>
  <si>
    <t>Field Scoping (Link)</t>
  </si>
  <si>
    <t>Removal (ckt ft)</t>
  </si>
  <si>
    <t>UG 
(ckt ft)</t>
  </si>
  <si>
    <t>OH 
(ckt ft)</t>
  </si>
  <si>
    <t>Scoped Units 
(ckt ft)</t>
  </si>
  <si>
    <t>Scoped
(miles)</t>
  </si>
  <si>
    <t>CMCS (Link)</t>
  </si>
  <si>
    <t>BC
(Link)</t>
  </si>
  <si>
    <t>PLANNED Units (SAP EST)</t>
  </si>
  <si>
    <t>Planned Units
(miles)</t>
  </si>
  <si>
    <t>Expected Case 
(Class 2)</t>
  </si>
  <si>
    <t>High Case (Class 2)</t>
  </si>
  <si>
    <t>Unit Cost (per ft)</t>
  </si>
  <si>
    <t>Cont. Release (Link)</t>
  </si>
  <si>
    <t>Re-auth (Link)</t>
  </si>
  <si>
    <t>Re-Auth
(SK)</t>
  </si>
  <si>
    <t>Actuals ($K)</t>
  </si>
  <si>
    <t>Final Unit Cost</t>
  </si>
  <si>
    <t>FRRB - 2020</t>
  </si>
  <si>
    <t>PLAN</t>
  </si>
  <si>
    <t>UNSE</t>
  </si>
  <si>
    <t>AUBERRY 1101</t>
  </si>
  <si>
    <t>AUBERRY 1101233716</t>
  </si>
  <si>
    <t>FRRB</t>
  </si>
  <si>
    <t>AUBERRY</t>
  </si>
  <si>
    <t>Fresno</t>
  </si>
  <si>
    <t>E.5034575.01.04</t>
  </si>
  <si>
    <t xml:space="preserve">FRRB - AUBERRY 1101 LR233716 </t>
  </si>
  <si>
    <t>-</t>
  </si>
  <si>
    <t>CALISTOGA 1101</t>
  </si>
  <si>
    <t>CALISTOGA 1101886282</t>
  </si>
  <si>
    <t>CALISTOGA</t>
  </si>
  <si>
    <t>Napa</t>
  </si>
  <si>
    <t>North Bay</t>
  </si>
  <si>
    <t>E.5034566.01.07</t>
  </si>
  <si>
    <t>FRRB - CALISTOGA 1101 LR 886282</t>
  </si>
  <si>
    <t>KANAKA 1101</t>
  </si>
  <si>
    <t>KANAKA 11011034</t>
  </si>
  <si>
    <t>OROVILLE</t>
  </si>
  <si>
    <t>Butte</t>
  </si>
  <si>
    <t>Northern</t>
  </si>
  <si>
    <t>E.5034572.01.06</t>
  </si>
  <si>
    <t>FRRB - KANAKA 1101 LR1034</t>
  </si>
  <si>
    <t>RINCON 1101</t>
  </si>
  <si>
    <t>RINCON 110114605</t>
  </si>
  <si>
    <t>SANTA ROSA</t>
  </si>
  <si>
    <t>Sonoma</t>
  </si>
  <si>
    <t>E.5034566.01.03</t>
  </si>
  <si>
    <t>FRRB - RINCON 1101 LR 14605</t>
  </si>
  <si>
    <t>VACAVILLE 1108</t>
  </si>
  <si>
    <t>VACAVILLE 11088762</t>
  </si>
  <si>
    <t>VACAVILLE</t>
  </si>
  <si>
    <t>Solano</t>
  </si>
  <si>
    <t>Sacramento</t>
  </si>
  <si>
    <t>E.5034567.01.02</t>
  </si>
  <si>
    <t>FRRB - VACAVILLE 1108 LR 8762</t>
  </si>
  <si>
    <t>GIRVAN 1101</t>
  </si>
  <si>
    <t>IGO</t>
  </si>
  <si>
    <t>Shasta</t>
  </si>
  <si>
    <t>E.5034573.01.02</t>
  </si>
  <si>
    <t>FRRB - GIRVAN 1101 LR323094</t>
  </si>
  <si>
    <t>E.5034567.01.01</t>
  </si>
  <si>
    <t>FRRB - VACAVILLE 1108 LR 38316</t>
  </si>
  <si>
    <t>MONTICELLO 1101</t>
  </si>
  <si>
    <t>MONTICELLO 110137384</t>
  </si>
  <si>
    <t>NAPA</t>
  </si>
  <si>
    <t xml:space="preserve">Napa </t>
  </si>
  <si>
    <t>E.5034565.01.06</t>
  </si>
  <si>
    <t>FRRB - MONTICELLO 1101 LR 37384</t>
  </si>
  <si>
    <t>SILVERADO 2102</t>
  </si>
  <si>
    <t>SILVERADO 210234959</t>
  </si>
  <si>
    <t>SAINT HELENA</t>
  </si>
  <si>
    <t>E.5034565.01.08</t>
  </si>
  <si>
    <t>FRRB - SILVERADO 2102 LR 34959</t>
  </si>
  <si>
    <t>REDDING</t>
  </si>
  <si>
    <t>E.5034573.01.01</t>
  </si>
  <si>
    <t>FRRB - GIRVAN 1101 LR1330</t>
  </si>
  <si>
    <t>SILVERADO 2104</t>
  </si>
  <si>
    <t>SILVERADO 2104722</t>
  </si>
  <si>
    <t>DEER PARK</t>
  </si>
  <si>
    <t>E.5034565.01.11</t>
  </si>
  <si>
    <t>FRRB - SILVERADO 2104 LR 722</t>
  </si>
  <si>
    <t>MONTICELLO 1101630</t>
  </si>
  <si>
    <t>E.5034565.01.04</t>
  </si>
  <si>
    <t>FRRB - MONTICELLO 1101 LR 630</t>
  </si>
  <si>
    <t>MONTICELLO 1101CB</t>
  </si>
  <si>
    <t>STRAWBERRY VALLEY</t>
  </si>
  <si>
    <t>Yuba</t>
  </si>
  <si>
    <t>E.5034565.01.01</t>
  </si>
  <si>
    <t>FRRB - MONTICELLO 1101 CB</t>
  </si>
  <si>
    <t>2019-39360</t>
  </si>
  <si>
    <t>MONTICELLO 1101666</t>
  </si>
  <si>
    <t>E.5034565.01.02</t>
  </si>
  <si>
    <t>FRRB - MONTICELLO 1101 LR 666</t>
  </si>
  <si>
    <t>SAN JOAQUIN #3</t>
  </si>
  <si>
    <t>SAN JOAQUIN #3 11035100</t>
  </si>
  <si>
    <t>NORTH FORK</t>
  </si>
  <si>
    <t>Madera</t>
  </si>
  <si>
    <t>Yosemite</t>
  </si>
  <si>
    <t>E.5034574.01.01</t>
  </si>
  <si>
    <t>FRRB - SAN JOAQUIN #3 1103 LR5100</t>
  </si>
  <si>
    <t>BIG BEND 1102</t>
  </si>
  <si>
    <t>BIG BEND 1102CB</t>
  </si>
  <si>
    <t>E.5034572.01.01</t>
  </si>
  <si>
    <t>FRRB - BIG BEND 1102 CB</t>
  </si>
  <si>
    <t>MONTICELLO 110193384</t>
  </si>
  <si>
    <t>E.5034565.01.05</t>
  </si>
  <si>
    <t>FRRB - MONTICELLO 1101 LR 93384</t>
  </si>
  <si>
    <t>AUBERRY 110137536</t>
  </si>
  <si>
    <t>E.5034575.01.03</t>
  </si>
  <si>
    <t>FRRB - AUBERRY 1101 LR37536</t>
  </si>
  <si>
    <t>FITCH MOUNTAIN 1113</t>
  </si>
  <si>
    <t>HEALDSBURG</t>
  </si>
  <si>
    <t>E.5034566.01.01</t>
  </si>
  <si>
    <t>FRRB - FITCH MOUNTAIN 1113 LR 6751</t>
  </si>
  <si>
    <t>WYANDOTTE 1103</t>
  </si>
  <si>
    <t>E.5034572.01.03</t>
  </si>
  <si>
    <t>FRRB - WYANDOTTE 1103 LR1508</t>
  </si>
  <si>
    <t>AUBERRY 1101R2845</t>
  </si>
  <si>
    <t>E.5034575.01.01</t>
  </si>
  <si>
    <t>FRRB - AUBERRY 1101 R2845</t>
  </si>
  <si>
    <t>MONTICELLO 1101654</t>
  </si>
  <si>
    <t>E.5034565.01.03</t>
  </si>
  <si>
    <t>FRRB - MONTICELLO 1101 LR 654</t>
  </si>
  <si>
    <t>SILVERADO 210437632</t>
  </si>
  <si>
    <t>E.5034565.01.12</t>
  </si>
  <si>
    <t>FRRB - SILVERADO 2104 LR 37632</t>
  </si>
  <si>
    <t>BERRY CREEK</t>
  </si>
  <si>
    <t>E.5034572.01.02</t>
  </si>
  <si>
    <t>FRRB - BIG BEND 1102 LR1972</t>
  </si>
  <si>
    <t>RINCON 1103</t>
  </si>
  <si>
    <t>RINCON 1103474</t>
  </si>
  <si>
    <t>E.5034566.01.06</t>
  </si>
  <si>
    <t>FRRB - RINCON 1103 LR 474</t>
  </si>
  <si>
    <t>SILVERADO 2105</t>
  </si>
  <si>
    <t>E.5034565.01.13</t>
  </si>
  <si>
    <t>FRRB - SILVERADO 2105 LR 658898</t>
  </si>
  <si>
    <t>LOW GAP 1101</t>
  </si>
  <si>
    <t>LOW GAP 1101CB</t>
  </si>
  <si>
    <t>ZENIA</t>
  </si>
  <si>
    <t>Trinity</t>
  </si>
  <si>
    <t>Humboldt</t>
  </si>
  <si>
    <t>E.5034576.01.01</t>
  </si>
  <si>
    <t>FRRB - LOW GAP 1101</t>
  </si>
  <si>
    <t>POINT MORETTI 1101</t>
  </si>
  <si>
    <t>POINT MORETTI 11015076</t>
  </si>
  <si>
    <t>DAVENPORT</t>
  </si>
  <si>
    <t>Santa Cruz</t>
  </si>
  <si>
    <t>E.5034569.01.04</t>
  </si>
  <si>
    <t>FRRB - POINT MORETTI 1101 LR5076</t>
  </si>
  <si>
    <t>BIG BASIN 1102</t>
  </si>
  <si>
    <t>BIG BASIN 110210254</t>
  </si>
  <si>
    <t>SANTA CRUZ</t>
  </si>
  <si>
    <t>E.5034569.01.06</t>
  </si>
  <si>
    <t>FRRB - BIG BASIN 1102 LR10254</t>
  </si>
  <si>
    <t>CALISTOGA 1102</t>
  </si>
  <si>
    <t>E.5034565.01.16</t>
  </si>
  <si>
    <t>FRRB - CALISTOGA 1102 LR 634</t>
  </si>
  <si>
    <t>KANAKA 1101CB</t>
  </si>
  <si>
    <t>E.5034572.01.05</t>
  </si>
  <si>
    <t>FRRB - KANAKA 1101 CB</t>
  </si>
  <si>
    <t>SILVERADO 2102636</t>
  </si>
  <si>
    <t>E.5034565.01.07</t>
  </si>
  <si>
    <t>FRRB - SILVERADO 2102 LR 636</t>
  </si>
  <si>
    <t>RINCON 1103198</t>
  </si>
  <si>
    <t>E.5034566.01.05</t>
  </si>
  <si>
    <t>FRRB - RINCON 1103 LR 198</t>
  </si>
  <si>
    <t>CALISTOGA 1102769230</t>
  </si>
  <si>
    <t>E.5034565.01.17</t>
  </si>
  <si>
    <t>FRRB - CALISTOGA 1102 LR 769230</t>
  </si>
  <si>
    <t>SILVERADO 2104708</t>
  </si>
  <si>
    <t>E.5034565.01.10</t>
  </si>
  <si>
    <t>FRRB - SILVERADO 2104 LR 708</t>
  </si>
  <si>
    <t>DUNBAR 1101</t>
  </si>
  <si>
    <t>DUNBAR 1101416</t>
  </si>
  <si>
    <t>KENWOOD</t>
  </si>
  <si>
    <t>E.5034566.01.02</t>
  </si>
  <si>
    <t>FRRB - DUNBAR 1101 - LR 416</t>
  </si>
  <si>
    <t>KANAKA 11011406</t>
  </si>
  <si>
    <t>E.5034572.01.07</t>
  </si>
  <si>
    <t>FRRB - KANAKA 1101 LR1406</t>
  </si>
  <si>
    <t>SWIFT 2110</t>
  </si>
  <si>
    <t>SWIFT 2110XR332</t>
  </si>
  <si>
    <t>LIVERMORE</t>
  </si>
  <si>
    <t>Santa Clara</t>
  </si>
  <si>
    <t>San Jose</t>
  </si>
  <si>
    <t>E.5034571.01.01</t>
  </si>
  <si>
    <t>FRRB - SWIFT 2110 XR332</t>
  </si>
  <si>
    <t>E.5034572.01.04</t>
  </si>
  <si>
    <t>FRRB - WYANDOTTE 1103 LR1974</t>
  </si>
  <si>
    <t>SILVERADO 2105131568</t>
  </si>
  <si>
    <t>E.5034565.01.14</t>
  </si>
  <si>
    <t>FRRB - SILVERADO 2105 LR 131568</t>
  </si>
  <si>
    <t>SILVERADO 2104645</t>
  </si>
  <si>
    <t>E.5034565.01.09</t>
  </si>
  <si>
    <t>FRRB - SILVERADO 2104 LR 645</t>
  </si>
  <si>
    <t>SILVERADO 2105167360</t>
  </si>
  <si>
    <t>E.5034565.01.15</t>
  </si>
  <si>
    <t>FRRB - SILVERADO 2105 LR 167360</t>
  </si>
  <si>
    <t>LAURELES 1111</t>
  </si>
  <si>
    <t>LAURELES 11112020</t>
  </si>
  <si>
    <t>CARMEL VALLEY</t>
  </si>
  <si>
    <t>Monterey</t>
  </si>
  <si>
    <t>E.5034568.01.01</t>
  </si>
  <si>
    <t>FRRB - LAURELES 1111 LR 2020</t>
  </si>
  <si>
    <t>POINT MORETTI 110112122</t>
  </si>
  <si>
    <t>E.5034569.01.02</t>
  </si>
  <si>
    <t>FRRB - POINT MORETTI 1101 LR12122</t>
  </si>
  <si>
    <t>AUBERRY 1101R324</t>
  </si>
  <si>
    <t>E.5034575.01.02</t>
  </si>
  <si>
    <t>FRRB - AUBERRY 1101 R324</t>
  </si>
  <si>
    <t>POINT MORETTI 110183716</t>
  </si>
  <si>
    <t>E.5034569.01.03</t>
  </si>
  <si>
    <t>FRRB - POINT MORETTI 1101 LR83716</t>
  </si>
  <si>
    <t>RINCON 1101663641</t>
  </si>
  <si>
    <t>E.5034566.01.04</t>
  </si>
  <si>
    <t>FRRB - RINCON 1101 LR 663641</t>
  </si>
  <si>
    <t>BIG BASIN 110212758</t>
  </si>
  <si>
    <t>BOULDER CREEK</t>
  </si>
  <si>
    <t>E.5034569.01.07</t>
  </si>
  <si>
    <t>FRRB - BIG BASIN 1102 LR12758</t>
  </si>
  <si>
    <t>BIG BASIN 11025066</t>
  </si>
  <si>
    <t>E.5034569.01.05</t>
  </si>
  <si>
    <t>FRRB - BIG BASIN 1102 LR5066</t>
  </si>
  <si>
    <t>BIG BASIN 1101</t>
  </si>
  <si>
    <t>BIG BASIN 1101CB</t>
  </si>
  <si>
    <t>E.5034569.01.08</t>
  </si>
  <si>
    <t>FRRB - BIG BASIN 1101 CB</t>
  </si>
  <si>
    <t>BIG BASIN 110110720</t>
  </si>
  <si>
    <t>E.5034569.01.10</t>
  </si>
  <si>
    <t>FRRB - BIG BASIN 1101 LR10720</t>
  </si>
  <si>
    <t>POINT MORETTI 110136516</t>
  </si>
  <si>
    <t>E.5034569.01.01</t>
  </si>
  <si>
    <t>FRRB - POINT MORETTI 1101 LR36516</t>
  </si>
  <si>
    <t>BIG BASIN 11015000</t>
  </si>
  <si>
    <t>E.5034569.01.09</t>
  </si>
  <si>
    <t>FRRB - BIG BASIN 1101 LR5000</t>
  </si>
  <si>
    <t>In-Construction</t>
  </si>
  <si>
    <t>CONS</t>
  </si>
  <si>
    <t>Tier 3</t>
  </si>
  <si>
    <t>PRE</t>
  </si>
  <si>
    <t>GEYSERVILLE</t>
  </si>
  <si>
    <t>E.5015487.01</t>
  </si>
  <si>
    <t>CWSP - FITCH MOUNTAIN 1113 LR 24918</t>
  </si>
  <si>
    <t>2018-55406</t>
  </si>
  <si>
    <t>N/A</t>
  </si>
  <si>
    <t>2019-34744</t>
  </si>
  <si>
    <t>2019-02348</t>
  </si>
  <si>
    <t>Tier 2</t>
  </si>
  <si>
    <t>WDDB</t>
  </si>
  <si>
    <t>E.5014317.04</t>
  </si>
  <si>
    <t>SILVERADO 2105 WIRE DOWN - PH 3</t>
  </si>
  <si>
    <t>2020-03939</t>
  </si>
  <si>
    <t>2020-42595</t>
  </si>
  <si>
    <t>LOS GATOS 1106</t>
  </si>
  <si>
    <t>LOS GATOS</t>
  </si>
  <si>
    <t>De Anza</t>
  </si>
  <si>
    <t>E.5014534.05</t>
  </si>
  <si>
    <t>CWSP - LOS GATOS 1106 - LB44 - PH 2.5E</t>
  </si>
  <si>
    <t>2018-31656</t>
  </si>
  <si>
    <t>2018-53540</t>
  </si>
  <si>
    <t>2019-78779</t>
  </si>
  <si>
    <t>2020-24016</t>
  </si>
  <si>
    <t>KONOCTI 1102</t>
  </si>
  <si>
    <t>KELSEYVILLE</t>
  </si>
  <si>
    <t>Lake</t>
  </si>
  <si>
    <t>E.5015029.11</t>
  </si>
  <si>
    <t>CWSP-KONOCTI 1102-LR 532-PH10</t>
  </si>
  <si>
    <t>2018-50209</t>
  </si>
  <si>
    <t>2019-62948</t>
  </si>
  <si>
    <t>2020-36368</t>
  </si>
  <si>
    <t>BRUNSWICK 1103</t>
  </si>
  <si>
    <t>NEVADA CITY</t>
  </si>
  <si>
    <t>Nevada</t>
  </si>
  <si>
    <t>E.5015569.01</t>
  </si>
  <si>
    <t>CWSP-BRUNSWICK 1103-LR50070-PH 1.1</t>
  </si>
  <si>
    <t>2018-85016</t>
  </si>
  <si>
    <t>2019-76345</t>
  </si>
  <si>
    <t>2020-03978</t>
  </si>
  <si>
    <t>2020-30766</t>
  </si>
  <si>
    <t>E.5015567.06</t>
  </si>
  <si>
    <t>CWSP-BRUNSWICK 1103-LR50070-PH 3.6</t>
  </si>
  <si>
    <t>2018-85051</t>
  </si>
  <si>
    <t>2019-76353</t>
  </si>
  <si>
    <t>2020-32576</t>
  </si>
  <si>
    <t>2020-42958</t>
  </si>
  <si>
    <t>E.5015568.01</t>
  </si>
  <si>
    <t>CWSP-BRUNSWICK 1103-LR50070-PH 2.1</t>
  </si>
  <si>
    <t>2018-85027</t>
  </si>
  <si>
    <t>2019-76348</t>
  </si>
  <si>
    <t>2020-06702</t>
  </si>
  <si>
    <t>2020-46891</t>
  </si>
  <si>
    <t>2020-04589</t>
  </si>
  <si>
    <t>E.5015568.02</t>
  </si>
  <si>
    <t>CWSP-BRUNSWICK 1103-LR50070-PH 2.2</t>
  </si>
  <si>
    <t>2020-23454</t>
  </si>
  <si>
    <t>2020-46448</t>
  </si>
  <si>
    <t>2020-38642</t>
  </si>
  <si>
    <t>MIWUK 1701</t>
  </si>
  <si>
    <t>TWAIN HARTE</t>
  </si>
  <si>
    <t>Tuolumne</t>
  </si>
  <si>
    <t>E.5014733.02</t>
  </si>
  <si>
    <t>CWSP - MIWUK 1701 - LR 8060 - PH 1.2</t>
  </si>
  <si>
    <t>2018-59382</t>
  </si>
  <si>
    <t>2019-35887</t>
  </si>
  <si>
    <t>2019-60218</t>
  </si>
  <si>
    <t>2020-25651</t>
  </si>
  <si>
    <t>PART</t>
  </si>
  <si>
    <t>E.5014733.03</t>
  </si>
  <si>
    <t>CWSP - MIWUK 1701 - LR 8060 - PH 1.3</t>
  </si>
  <si>
    <t>2020-00930</t>
  </si>
  <si>
    <t>2020-48509</t>
  </si>
  <si>
    <t>PINE GROVE 1102</t>
  </si>
  <si>
    <t>PIONEER</t>
  </si>
  <si>
    <t>Amador</t>
  </si>
  <si>
    <t>Stockton</t>
  </si>
  <si>
    <t>E.5014745.02</t>
  </si>
  <si>
    <t>CWSP - PINE GROVE 1102 - LR1222 - PH 1.2</t>
  </si>
  <si>
    <t>2018-49722</t>
  </si>
  <si>
    <t>2019-35977</t>
  </si>
  <si>
    <t>2020-20653</t>
  </si>
  <si>
    <t>2020-39428</t>
  </si>
  <si>
    <t>E.5014742.03</t>
  </si>
  <si>
    <t>CWSP - PINE GROVE 1102 - LR1222 - PH 2.3</t>
  </si>
  <si>
    <t>2018-54633</t>
  </si>
  <si>
    <t>2019-35972</t>
  </si>
  <si>
    <t>2019-73207</t>
  </si>
  <si>
    <t>2020-43723</t>
  </si>
  <si>
    <t>E.5015427.02</t>
  </si>
  <si>
    <t>CWSP-MIWUK 1701-OCB-PH 2.2</t>
  </si>
  <si>
    <t>2018-83316</t>
  </si>
  <si>
    <t>2019-35903</t>
  </si>
  <si>
    <t>2019-53298</t>
  </si>
  <si>
    <t>2020-44293</t>
  </si>
  <si>
    <t>E.5014771.02</t>
  </si>
  <si>
    <t>CWSP-MIWUK 1701–OCB-PH 1.2</t>
  </si>
  <si>
    <t>2018-75405</t>
  </si>
  <si>
    <t>2019-35897</t>
  </si>
  <si>
    <t>2019-79491</t>
  </si>
  <si>
    <t>2020-40482</t>
  </si>
  <si>
    <t>E.5015427.03</t>
  </si>
  <si>
    <t>CWSP-MIWUK 1701-OCB-PH 2.3</t>
  </si>
  <si>
    <t>2019-68750</t>
  </si>
  <si>
    <t>2020-34644</t>
  </si>
  <si>
    <t>E.5014771.05</t>
  </si>
  <si>
    <t>CWSP-MIWUK 1701–OCB-PH 1.5</t>
  </si>
  <si>
    <t>2020-56266</t>
  </si>
  <si>
    <t>2020-27365</t>
  </si>
  <si>
    <t>E.5014771.01</t>
  </si>
  <si>
    <t>CWSP-MIWUK 1701–OCB-PH 1.1</t>
  </si>
  <si>
    <t>2019-52652</t>
  </si>
  <si>
    <t>2020-46847</t>
  </si>
  <si>
    <t>MI WUK VLG</t>
  </si>
  <si>
    <t>E.5015427.01</t>
  </si>
  <si>
    <t>CWSP-MIWUK 1701-OCB-PH 2.1</t>
  </si>
  <si>
    <t>2019-65579</t>
  </si>
  <si>
    <t>2020-47773</t>
  </si>
  <si>
    <t>MIWUK 1702</t>
  </si>
  <si>
    <t>E.5014773.02</t>
  </si>
  <si>
    <t>CWSP - MIWUK 1702 - OCB - PH 1.2</t>
  </si>
  <si>
    <t>2018-71642</t>
  </si>
  <si>
    <t>2019-35893</t>
  </si>
  <si>
    <t>2019-64313</t>
  </si>
  <si>
    <t>2020-18345</t>
  </si>
  <si>
    <t>E.5014773.05</t>
  </si>
  <si>
    <t>CWSP - MIWUK 1702 - OCB - PH 1.5</t>
  </si>
  <si>
    <t>2019-57777</t>
  </si>
  <si>
    <t>2020-44284</t>
  </si>
  <si>
    <t>E.5014730.02</t>
  </si>
  <si>
    <t>CWSP-MIWUK 1702-LR 6018-PH1.2</t>
  </si>
  <si>
    <t>2018-55685</t>
  </si>
  <si>
    <t>2019-35900</t>
  </si>
  <si>
    <t>2020-45856</t>
  </si>
  <si>
    <t>2020-18449</t>
  </si>
  <si>
    <t>CAMP EVERS 2106</t>
  </si>
  <si>
    <t>SCOTTS VALLEY</t>
  </si>
  <si>
    <t>E.5015489.02</t>
  </si>
  <si>
    <t>CWSP-CAMP EVERS 2106-LR5020-PH2.2</t>
  </si>
  <si>
    <t>2018-64516</t>
  </si>
  <si>
    <t>2019-82353</t>
  </si>
  <si>
    <t>2020-34359</t>
  </si>
  <si>
    <t>E.5014776.03</t>
  </si>
  <si>
    <t>CWSP-MIWUK 1702-LR38218-PH1.3</t>
  </si>
  <si>
    <t>2018-60918</t>
  </si>
  <si>
    <t>2019-35889</t>
  </si>
  <si>
    <t>2020-11921</t>
  </si>
  <si>
    <t>2020-34785</t>
  </si>
  <si>
    <t>E.5014776.05</t>
  </si>
  <si>
    <t>CWSP-MIWUK 1702-LR38218-PH1.5</t>
  </si>
  <si>
    <t>2019-57736</t>
  </si>
  <si>
    <t>2020-27703</t>
  </si>
  <si>
    <t>E.5014722.01</t>
  </si>
  <si>
    <t>CWSP-MIWUK 1702-LR 8090-PH 1.1</t>
  </si>
  <si>
    <t>2018-63127</t>
  </si>
  <si>
    <t>2019-35902</t>
  </si>
  <si>
    <t>2019-54146</t>
  </si>
  <si>
    <t>2020-43899</t>
  </si>
  <si>
    <t>DSDD</t>
  </si>
  <si>
    <t>UNSC</t>
  </si>
  <si>
    <t>CWSP</t>
  </si>
  <si>
    <t>E.5014542.01</t>
  </si>
  <si>
    <t>CWSP-BIG BASIN 1101-LR10296-PH 1.1</t>
  </si>
  <si>
    <t>2018-42216</t>
  </si>
  <si>
    <t>2020-46872</t>
  </si>
  <si>
    <t>2020-54946</t>
  </si>
  <si>
    <t>PSPS - Scoped</t>
  </si>
  <si>
    <t>PEND</t>
  </si>
  <si>
    <t>FROGTOWN 1702</t>
  </si>
  <si>
    <t>PSPS</t>
  </si>
  <si>
    <t>Angels</t>
  </si>
  <si>
    <t>Calaveras</t>
  </si>
  <si>
    <t>E.5025634</t>
  </si>
  <si>
    <t>PSPS – Frogtown 1702 – CB</t>
  </si>
  <si>
    <t>2019-80603</t>
  </si>
  <si>
    <t>2020-42690</t>
  </si>
  <si>
    <t>LONG BARN</t>
  </si>
  <si>
    <t>E.5014733.01</t>
  </si>
  <si>
    <t>CWSP-MIWUK 1701-LR8060-PH 1.1</t>
  </si>
  <si>
    <t>2019-63683</t>
  </si>
  <si>
    <t>2020-27366</t>
  </si>
  <si>
    <t>STANISLAUS 1702</t>
  </si>
  <si>
    <t>ARNOLD</t>
  </si>
  <si>
    <t>E.5014540.01</t>
  </si>
  <si>
    <t>CWSP-STANISLAUS 1702-LR1804&amp;4905-PH 1.1</t>
  </si>
  <si>
    <t>2018-52369</t>
  </si>
  <si>
    <t>2019-35971</t>
  </si>
  <si>
    <t>2020-43006</t>
  </si>
  <si>
    <t>RINCON 1104</t>
  </si>
  <si>
    <t>Santa Rosa</t>
  </si>
  <si>
    <t>E.5025638.01</t>
  </si>
  <si>
    <t>PSPS - Rincon 1102 and 1104 - CB</t>
  </si>
  <si>
    <t>2019-82382</t>
  </si>
  <si>
    <t>2020-50683</t>
  </si>
  <si>
    <t>2020-28718</t>
  </si>
  <si>
    <t>E.5025637</t>
  </si>
  <si>
    <t>PSPS - Rincon 1101 and 1103- CB</t>
  </si>
  <si>
    <t>2019-82381</t>
  </si>
  <si>
    <t>2020-48279</t>
  </si>
  <si>
    <t>ECOP - Top 20%</t>
  </si>
  <si>
    <t>ESTS</t>
  </si>
  <si>
    <t>MIDDLETOWN 1101</t>
  </si>
  <si>
    <t>ECOP</t>
  </si>
  <si>
    <t>MIDDLETOWN</t>
  </si>
  <si>
    <t>ECOP-MIDDLETOWN 1101-H02-CB</t>
  </si>
  <si>
    <t>2019-73180</t>
  </si>
  <si>
    <t>COBB</t>
  </si>
  <si>
    <t>ECOP-MIDDLETOWN 1101-H07-LR4646</t>
  </si>
  <si>
    <t>2019-73200</t>
  </si>
  <si>
    <t>ECOP-MIDDLETOWN 1101-H08-LR4646</t>
  </si>
  <si>
    <t>2019-73285</t>
  </si>
  <si>
    <t>LAS GALLINAS A 1105</t>
  </si>
  <si>
    <t>NICASIO</t>
  </si>
  <si>
    <t>Marin</t>
  </si>
  <si>
    <t>E.5034355.01</t>
  </si>
  <si>
    <t>35191319</t>
  </si>
  <si>
    <t>ECOP - LAS GALLINAS A 1105 - H01-LR99904</t>
  </si>
  <si>
    <t>2020-76901</t>
  </si>
  <si>
    <t>E.5034355.02</t>
  </si>
  <si>
    <t>35223615</t>
  </si>
  <si>
    <t>ECOP - LAS GALLINAS A 1105 - H01-LR99904 PH2</t>
  </si>
  <si>
    <t>POPE VALLEY</t>
  </si>
  <si>
    <t>E.5034416.01</t>
  </si>
  <si>
    <t>35192284</t>
  </si>
  <si>
    <t>ECOP - SILVERADO 2104 - H05-LR726 PH1</t>
  </si>
  <si>
    <t>2020-77337</t>
  </si>
  <si>
    <t>E.5034767.01.01</t>
  </si>
  <si>
    <t>ECOP - SILVERADO 2104 - H05-LR726 PH2</t>
  </si>
  <si>
    <t>E.5034767.01.02</t>
  </si>
  <si>
    <t>ECOP - SILVERADO 2104 - H05-LR726 PH3</t>
  </si>
  <si>
    <t>E.5034767.01.03</t>
  </si>
  <si>
    <t>ECOP - SILVERADO 2104 - H05-LR726 PH4</t>
  </si>
  <si>
    <t>E.5034767.01.04</t>
  </si>
  <si>
    <t>ECOP - SILVERADO 2104 - H05-LR726 PH5</t>
  </si>
  <si>
    <t>CLAYTON 2212</t>
  </si>
  <si>
    <t>CONCORD</t>
  </si>
  <si>
    <t>Contra Costa</t>
  </si>
  <si>
    <t>Diablo</t>
  </si>
  <si>
    <t>E.5034400.01</t>
  </si>
  <si>
    <t>35192280</t>
  </si>
  <si>
    <t>ECOP - CLAYTON 2212 - H01-LR2951</t>
  </si>
  <si>
    <t>2020-77593</t>
  </si>
  <si>
    <t>2020-77594</t>
  </si>
  <si>
    <t>E.5034407.01</t>
  </si>
  <si>
    <t>35192282</t>
  </si>
  <si>
    <t>ECOP - MIDDLETOWN 1101 - H16-LR48212 - PH 2</t>
  </si>
  <si>
    <t>2020-78129</t>
  </si>
  <si>
    <t>2020-78306</t>
  </si>
  <si>
    <t>E.5034406.01</t>
  </si>
  <si>
    <t>35192281</t>
  </si>
  <si>
    <t>ECOP - MIDDLETOWN 1101 - H16-LR48212 - PH 1</t>
  </si>
  <si>
    <t>2020-78060</t>
  </si>
  <si>
    <t>2020-78081</t>
  </si>
  <si>
    <t>E.5033918.01</t>
  </si>
  <si>
    <t>35174479</t>
  </si>
  <si>
    <t>ECOP - MIDDLETOWN 1101 - H12 - LR548-PH2</t>
  </si>
  <si>
    <t>2020-53217</t>
  </si>
  <si>
    <t>2020-53670</t>
  </si>
  <si>
    <t>FULTON 1107</t>
  </si>
  <si>
    <t>E.5034403.01</t>
  </si>
  <si>
    <t>35192292</t>
  </si>
  <si>
    <t>ECOP - FULTON 1107 - H02-LR604</t>
  </si>
  <si>
    <t>2020-78732</t>
  </si>
  <si>
    <t>2020-78779</t>
  </si>
  <si>
    <t>E.5033919.01</t>
  </si>
  <si>
    <t>35174501</t>
  </si>
  <si>
    <t>ECOP - MIDDLETOWN 1101 - H12 - LR548-PH3</t>
  </si>
  <si>
    <t>2020-53723</t>
  </si>
  <si>
    <t>2020-53724</t>
  </si>
  <si>
    <t>E.5034352.01</t>
  </si>
  <si>
    <t>35191318</t>
  </si>
  <si>
    <t>ECOP - SILVERADO 2102 - H02-LR58626</t>
  </si>
  <si>
    <t>2020-76797</t>
  </si>
  <si>
    <t>2020-76801</t>
  </si>
  <si>
    <t>E.5033917.01</t>
  </si>
  <si>
    <t>ECOP - MIDDLETOWN 1101 - H12 - LR548-PH1</t>
  </si>
  <si>
    <t>2020-51635</t>
  </si>
  <si>
    <t>2020-51816</t>
  </si>
  <si>
    <t>E.5034359.01</t>
  </si>
  <si>
    <t>35191383</t>
  </si>
  <si>
    <t>ECOP - SILVERADO 2102 - H01-LR58626</t>
  </si>
  <si>
    <t>2020-78168</t>
  </si>
  <si>
    <t>DIAMOND SPRINGS 1107</t>
  </si>
  <si>
    <t>PLACERVILLE</t>
  </si>
  <si>
    <t>El Dorado</t>
  </si>
  <si>
    <t>E.5034401.01</t>
  </si>
  <si>
    <t>35192290</t>
  </si>
  <si>
    <t>ECOP - DIAMOND SPRINGS 1101 - H01-LR1402</t>
  </si>
  <si>
    <t>2020-66261</t>
  </si>
  <si>
    <t>E.5034402.01</t>
  </si>
  <si>
    <t>35192291</t>
  </si>
  <si>
    <t>ECOP - DIAMOND SPRINGS 1101 - H02-LR1402</t>
  </si>
  <si>
    <t>2020-69602</t>
  </si>
  <si>
    <t>PUEBLO 2102</t>
  </si>
  <si>
    <t>E.5034372.01</t>
  </si>
  <si>
    <t>35191937</t>
  </si>
  <si>
    <t>ECOP - PUEBLO 2102 - H01-LR792</t>
  </si>
  <si>
    <t>2020-61147</t>
  </si>
  <si>
    <t>2020-61154</t>
  </si>
  <si>
    <t>Top 50 Miles</t>
  </si>
  <si>
    <t>TIDEWATER 2106</t>
  </si>
  <si>
    <t>E.5034692.01.01</t>
  </si>
  <si>
    <t>CWSP - TIDEWATER 210614072</t>
  </si>
  <si>
    <t>2020-87771</t>
  </si>
  <si>
    <t>UPPER LAKE 1101</t>
  </si>
  <si>
    <t>UPPER LAKE</t>
  </si>
  <si>
    <t>E.5034612.01.01</t>
  </si>
  <si>
    <t>CWSP - UPPER LAKE 1101 CB</t>
  </si>
  <si>
    <t>2020-81991</t>
  </si>
  <si>
    <t>2020-82007</t>
  </si>
  <si>
    <t>KESWICK 1101</t>
  </si>
  <si>
    <t>E.5034611.01.01</t>
  </si>
  <si>
    <t>CWSP - KESWICK 1101 LR 1586</t>
  </si>
  <si>
    <t>2020-81561</t>
  </si>
  <si>
    <t>2020-82753</t>
  </si>
  <si>
    <t>MIDDLETOWN 1102</t>
  </si>
  <si>
    <t>E.5034608.01.01</t>
  </si>
  <si>
    <t>SH - MIDDLETOWN 1102 LR 302610</t>
  </si>
  <si>
    <t>2020-81207</t>
  </si>
  <si>
    <t>2020-81139</t>
  </si>
  <si>
    <t>E.5034609.01.01</t>
  </si>
  <si>
    <t>CWSP - KONOCTI 1102 LR 965078</t>
  </si>
  <si>
    <t>2020-81626</t>
  </si>
  <si>
    <t>2020-81645</t>
  </si>
  <si>
    <t>MARIPOSA 2102</t>
  </si>
  <si>
    <t>Tier 2 &amp; 3</t>
  </si>
  <si>
    <t>MARIPOSA</t>
  </si>
  <si>
    <t>Mariposa</t>
  </si>
  <si>
    <t>E.5034606.01.01</t>
  </si>
  <si>
    <t>CWSP - MARIPOSA 2102 LR 241564</t>
  </si>
  <si>
    <t>2020-83810</t>
  </si>
  <si>
    <t>BUCKS CREEK 1101</t>
  </si>
  <si>
    <t>BELDEN</t>
  </si>
  <si>
    <t>Plumas</t>
  </si>
  <si>
    <t>E.5034607.01.01</t>
  </si>
  <si>
    <t>CWSP - BUCKS CREEK 1101 CB</t>
  </si>
  <si>
    <t>2020-81775</t>
  </si>
  <si>
    <t>2020-81782</t>
  </si>
  <si>
    <t>MIDDLETOWN 1103</t>
  </si>
  <si>
    <t>E.5034610.01.01</t>
  </si>
  <si>
    <t>CWSP - MIDDLETOWN 1103 LR 830 PH1</t>
  </si>
  <si>
    <t>2020-87776</t>
  </si>
  <si>
    <t>E.5034610.01.02</t>
  </si>
  <si>
    <t>CWSP - MIDDLETOWN 1103 LR 830 PH2</t>
  </si>
  <si>
    <t>2020-87780</t>
  </si>
  <si>
    <t>E.5034610.01.03</t>
  </si>
  <si>
    <t>CWSP - MIDDLETOWN 1103 LR 830 PH3</t>
  </si>
  <si>
    <t>2020-87782</t>
  </si>
  <si>
    <t>E.5034741.01.01</t>
  </si>
  <si>
    <t>CWSP - MIDDLETOWN 1103 LR 830 PH4</t>
  </si>
  <si>
    <t>2020-87784</t>
  </si>
  <si>
    <t>Top 20% MAVF CPZ</t>
  </si>
  <si>
    <t>SHINGLE SPRINGS 2109</t>
  </si>
  <si>
    <t>SHINGLE SPRINGS</t>
  </si>
  <si>
    <t>E.5015570.01</t>
  </si>
  <si>
    <t>CWSP - SHINGLE SPRINGS 2109-LR 9372-PH3</t>
  </si>
  <si>
    <t>2018-89227</t>
  </si>
  <si>
    <t>E.5015572.01</t>
  </si>
  <si>
    <t>CWSP - SHINGLE SPRINGS 2109-LR 9372-PH1</t>
  </si>
  <si>
    <t>2018-89221</t>
  </si>
  <si>
    <t>E.5015571.01</t>
  </si>
  <si>
    <t>CWSP - SHINGLE SPRINGS 2109-LR 9372-PH2</t>
  </si>
  <si>
    <t>2018-89225</t>
  </si>
  <si>
    <t>TULUCAY 1101</t>
  </si>
  <si>
    <t>TULUCAY 1101 RECOND WITH TREE WIRE</t>
  </si>
  <si>
    <t>2020-88272</t>
  </si>
  <si>
    <t>COLUMBIA HILL 1101</t>
  </si>
  <si>
    <t>CWSP-COLUMBIA HILL 1101-TS8233-PH1.1</t>
  </si>
  <si>
    <t>2018-69650</t>
  </si>
  <si>
    <t>2018-72909</t>
  </si>
  <si>
    <t>DIAMOND SPRINGS 1105</t>
  </si>
  <si>
    <t>DIAMOND SPRINGS</t>
  </si>
  <si>
    <t>RECONDUCTOR DIAMOND SPRINGS 1105</t>
  </si>
  <si>
    <t>2018-38234</t>
  </si>
  <si>
    <t>FROGTOWN 1701</t>
  </si>
  <si>
    <t>MURPHYS</t>
  </si>
  <si>
    <t>FROGTOWN 1701 - 3115FT RECOND HFTD TIER2</t>
  </si>
  <si>
    <t>2019-20625</t>
  </si>
  <si>
    <t>Line Removal</t>
  </si>
  <si>
    <t>Various</t>
  </si>
  <si>
    <t>FRRB - REMG - 2021</t>
  </si>
  <si>
    <t>ELK CREEK 1101</t>
  </si>
  <si>
    <t>FRRB - ELK CREEK 1101 LR 2106</t>
  </si>
  <si>
    <t>FRRB - UG - 2021</t>
  </si>
  <si>
    <t>HALF MOON BAY 1103</t>
  </si>
  <si>
    <t>PESCADERO</t>
  </si>
  <si>
    <t>San Mateo</t>
  </si>
  <si>
    <t>Peninsula</t>
  </si>
  <si>
    <t>E.5034613.01.01</t>
  </si>
  <si>
    <t>FRRB - PN DIVISION SAN MATEO COUNTY</t>
  </si>
  <si>
    <t>2020-84558</t>
  </si>
  <si>
    <t>E.5034614.01.01</t>
  </si>
  <si>
    <t>FRRB - PN DIVISION SANTA CRUZ COUNTY</t>
  </si>
  <si>
    <t>FRRB - OH - 2021</t>
  </si>
  <si>
    <t>NO-NV-BUTTE 9/8/20- N. CMPLX FIRE SYS H</t>
  </si>
  <si>
    <t>E.5034572.01.08</t>
  </si>
  <si>
    <t>FRRB - BIG BEND 1102 - LR 1972 UG</t>
  </si>
  <si>
    <t>E.5034572.01.09</t>
  </si>
  <si>
    <t>FRRB - WYANDOTTE 1103 - LR 1974 UG</t>
  </si>
  <si>
    <t>E.5034572.01.10</t>
  </si>
  <si>
    <t>FRRB - WYANDOTTE 1103 - LR 1976 UG</t>
  </si>
  <si>
    <t>E.5034613.01.02</t>
  </si>
  <si>
    <t>FRRB - BUTANO STATE PARK - PN SM</t>
  </si>
  <si>
    <t>Remote Grid Pilot</t>
  </si>
  <si>
    <t>OAKHURST 1101</t>
  </si>
  <si>
    <t>REMG</t>
  </si>
  <si>
    <t>OAKHURST</t>
  </si>
  <si>
    <t>E.5034752.01.01</t>
  </si>
  <si>
    <t>REMG - OAKHURST 110110090</t>
  </si>
  <si>
    <t>2021-00557</t>
  </si>
  <si>
    <t>MARIPOSA 2101</t>
  </si>
  <si>
    <t>E.5034753.01.01</t>
  </si>
  <si>
    <t>REMG - MARIPOSA 210135244</t>
  </si>
  <si>
    <t>2020-88214</t>
  </si>
  <si>
    <t>PLACERVILLE 2106</t>
  </si>
  <si>
    <t>GEORGETOWN</t>
  </si>
  <si>
    <t>E.5015422.03</t>
  </si>
  <si>
    <t>REMG - PLACERVILLE 21061104</t>
  </si>
  <si>
    <t>DUNLAP 1102</t>
  </si>
  <si>
    <t>BADGER</t>
  </si>
  <si>
    <t>Tulare</t>
  </si>
  <si>
    <t>E.5034754.01.01</t>
  </si>
  <si>
    <t>REMG - DUNLAP 1102778286</t>
  </si>
  <si>
    <t>2020-88308</t>
  </si>
  <si>
    <t>PSPS - Community Resiliency</t>
  </si>
  <si>
    <t>PLACERVILLE 1112</t>
  </si>
  <si>
    <t>E.5034715.01.02</t>
  </si>
  <si>
    <t>PSPS - West Main St / Reservoir St</t>
  </si>
  <si>
    <t>BRUNSWICK 1110</t>
  </si>
  <si>
    <t>E.5034759.01.01</t>
  </si>
  <si>
    <t>PSPS - Brunswick 1110CB</t>
  </si>
  <si>
    <t>BANGOR 1101</t>
  </si>
  <si>
    <t>E.5034757.01.01</t>
  </si>
  <si>
    <t>PSPS - Bangor 1101CB</t>
  </si>
  <si>
    <t>PSPS - Calistoga 1102184814</t>
  </si>
  <si>
    <t>OLETA 1101/MARTELL 1101</t>
  </si>
  <si>
    <t>E.5034764.01.01</t>
  </si>
  <si>
    <t>PSPS - Oleta 1101CB</t>
  </si>
  <si>
    <t>PSPS - Calistoga 1102634</t>
  </si>
  <si>
    <t>ALLEGHANY 1101</t>
  </si>
  <si>
    <t>E.5034760.01.01</t>
  </si>
  <si>
    <t>PSPS - Alleghany 1101VR816</t>
  </si>
  <si>
    <t>E.5034761.01.01</t>
  </si>
  <si>
    <t>PSPS - Dunbar 1101CB</t>
  </si>
  <si>
    <t>MOUNTAIN QUARRIES 2101</t>
  </si>
  <si>
    <t>E.5034758.01.01</t>
  </si>
  <si>
    <t>PSPS - Mounatin Quarries 2101CB</t>
  </si>
  <si>
    <t>E.5034765.01.01</t>
  </si>
  <si>
    <t>PSPS - Oakhurst 1101CB</t>
  </si>
  <si>
    <t>WYANDOTTE 1109</t>
  </si>
  <si>
    <t>E.5034763.01.01</t>
  </si>
  <si>
    <t>PSPS - Wyandotte 1109702710</t>
  </si>
  <si>
    <t>PSPS - Placerville 21067522</t>
  </si>
  <si>
    <t>E.5034715.01.01</t>
  </si>
  <si>
    <t>PSPS - Eskaton Village</t>
  </si>
  <si>
    <t>Top 250 Miles</t>
  </si>
  <si>
    <t>KIRKER 2104</t>
  </si>
  <si>
    <t>PITTSBURG</t>
  </si>
  <si>
    <t>E.5034694.01.01</t>
  </si>
  <si>
    <t>CWSP - KIRKER 2104442850</t>
  </si>
  <si>
    <t>2021-01226</t>
  </si>
  <si>
    <t>E.5034696.01.01</t>
  </si>
  <si>
    <t>CWSP - MIDDLETOWN 1101118494</t>
  </si>
  <si>
    <t>2020-88310</t>
  </si>
  <si>
    <t>HIGHLANDS 1102</t>
  </si>
  <si>
    <t>CLEARLAKE</t>
  </si>
  <si>
    <t>E.5034697.01.01</t>
  </si>
  <si>
    <t>CWSP - HIGHLANDS 1102628</t>
  </si>
  <si>
    <t>2021-00785</t>
  </si>
  <si>
    <t>E.5034696.01.02</t>
  </si>
  <si>
    <t>CWSP - MIDDLETOWN 1101481876</t>
  </si>
  <si>
    <t>2020-88311</t>
  </si>
  <si>
    <t>POTTER VALLEY P H 1105</t>
  </si>
  <si>
    <t>POTTER VALLEY</t>
  </si>
  <si>
    <t>Mendoino</t>
  </si>
  <si>
    <t>E.5034709.01.01</t>
  </si>
  <si>
    <t>CWSP - POTTER VALLEY P H 110564118</t>
  </si>
  <si>
    <t>2020-88312</t>
  </si>
  <si>
    <t>POSO MOUNTAIN 2104</t>
  </si>
  <si>
    <t>BAKERSFIELD</t>
  </si>
  <si>
    <t>Kern</t>
  </si>
  <si>
    <t>E.5034691.01.01</t>
  </si>
  <si>
    <t>CWSP - POSO MOUNTAIN 2104CB</t>
  </si>
  <si>
    <t>POSO MOUNTAIN 2103</t>
  </si>
  <si>
    <t>E.5034699.01.01</t>
  </si>
  <si>
    <t>CWSP - POSO MOUNTAIN 2103CB</t>
  </si>
  <si>
    <t>NORTH DUBLIN 2101</t>
  </si>
  <si>
    <t>DUBLIN</t>
  </si>
  <si>
    <t>Alameda</t>
  </si>
  <si>
    <t>Mission</t>
  </si>
  <si>
    <t>E.5034711.01.01</t>
  </si>
  <si>
    <t>CWSP - NORTH DUBLIN 2101 CB</t>
  </si>
  <si>
    <t>2020-88260</t>
  </si>
  <si>
    <t>PLEASANTON</t>
  </si>
  <si>
    <t>E.5034712.01.01</t>
  </si>
  <si>
    <t>2020-88250</t>
  </si>
  <si>
    <t>E.5034698.01.01</t>
  </si>
  <si>
    <t>CWSP - WYANDOTTE 110932586</t>
  </si>
  <si>
    <t>2021-01235</t>
  </si>
  <si>
    <t>CRESTA 1101</t>
  </si>
  <si>
    <t>E.5034700.01.01</t>
  </si>
  <si>
    <t>CWSP - CRESTA 1101546650</t>
  </si>
  <si>
    <t>2021-00911</t>
  </si>
  <si>
    <t>VOLTA 1101</t>
  </si>
  <si>
    <t>MANTON</t>
  </si>
  <si>
    <t>Tehama</t>
  </si>
  <si>
    <t>E.5034705.01.01</t>
  </si>
  <si>
    <t>CWSP - VOLTA 110149742</t>
  </si>
  <si>
    <t>2021-00903</t>
  </si>
  <si>
    <t>DESCHUTES 1104</t>
  </si>
  <si>
    <t>PALO CEDRO</t>
  </si>
  <si>
    <t>E.5034713.01.01</t>
  </si>
  <si>
    <t>CWSP - DESCHUTES 11049718</t>
  </si>
  <si>
    <t>OREGON TRAIL 1103</t>
  </si>
  <si>
    <t>E.5034714.01.01</t>
  </si>
  <si>
    <t>CWSP - OREGON TRAIL 1103CUS391</t>
  </si>
  <si>
    <t>E.5034714.01.02</t>
  </si>
  <si>
    <t>CWSP - OREGON TRAIL 110335002</t>
  </si>
  <si>
    <t>WILDWOOD 1101</t>
  </si>
  <si>
    <t>PLATINA</t>
  </si>
  <si>
    <t>E.5034719.01.01</t>
  </si>
  <si>
    <t>CWSP - WILDWOOD 11011454</t>
  </si>
  <si>
    <t>2021-01188</t>
  </si>
  <si>
    <t>E.5034784.01.01</t>
  </si>
  <si>
    <t>CWSP - WILDWOOD 11011454 TEHAMA CO</t>
  </si>
  <si>
    <t>2021-01193</t>
  </si>
  <si>
    <t>VACA DIXON 1101</t>
  </si>
  <si>
    <t>E.5034693.01.01</t>
  </si>
  <si>
    <t>CWSP - VACA DIXON 1101126774</t>
  </si>
  <si>
    <t>VACA DIXON 1105</t>
  </si>
  <si>
    <t>E.5034704.01.01</t>
  </si>
  <si>
    <t>CWSP - VACA DIXON 110540092</t>
  </si>
  <si>
    <t>PUTAH CREEK 1102</t>
  </si>
  <si>
    <t>WINTERS</t>
  </si>
  <si>
    <t>E.5034706.01.01</t>
  </si>
  <si>
    <t>CWSP - PUTAH CREEK 110246012</t>
  </si>
  <si>
    <t>2020-88233</t>
  </si>
  <si>
    <t>VACAVILLE 1104</t>
  </si>
  <si>
    <t>E.5034707.01.01</t>
  </si>
  <si>
    <t>CWSP - VACAVILLE 11046542 PH1</t>
  </si>
  <si>
    <t>E.5034707.01.02</t>
  </si>
  <si>
    <t>CWSP - VACAVILLE 11046542 PH2</t>
  </si>
  <si>
    <t>E.5034704.01.02</t>
  </si>
  <si>
    <t>CWSP - VACA DIXON 1105965390</t>
  </si>
  <si>
    <t>COOL</t>
  </si>
  <si>
    <t>E.5034710.01.01</t>
  </si>
  <si>
    <t>CWSP - MOUNTAIN QUARRIES 21016953</t>
  </si>
  <si>
    <t>2021-00875</t>
  </si>
  <si>
    <t xml:space="preserve">OLETA 1101 </t>
  </si>
  <si>
    <t>PLYMOUTH</t>
  </si>
  <si>
    <t>E.5034721.01.01</t>
  </si>
  <si>
    <t>CWSP - OLETA 1101754718</t>
  </si>
  <si>
    <t>COARSEGOLD 2104</t>
  </si>
  <si>
    <t>COARSEGOLD</t>
  </si>
  <si>
    <t>E.5034695.01.01</t>
  </si>
  <si>
    <t>CWSP - COARSEGOLD 2104CB</t>
  </si>
  <si>
    <t>E.5034702.01.01</t>
  </si>
  <si>
    <t>CWSP - MARIPOSA 2102CB</t>
  </si>
  <si>
    <t>E.5034703.01.01</t>
  </si>
  <si>
    <t>CWSP - MARIPOSA 210197142</t>
  </si>
  <si>
    <t>2021-01027</t>
  </si>
  <si>
    <t>E.5034702.01.02</t>
  </si>
  <si>
    <t>CWSP - MARIPOSA 2102440236 PH 1</t>
  </si>
  <si>
    <t>E.5034702.01.03</t>
  </si>
  <si>
    <t>CWSP - MARIPOSA 2102440236 PH 2</t>
  </si>
  <si>
    <t>E.5034702.01.04</t>
  </si>
  <si>
    <t>CWSP - MARIPOSA 2102440236 PH 3</t>
  </si>
  <si>
    <t>In-Construction - PEND</t>
  </si>
  <si>
    <t>HOLD</t>
  </si>
  <si>
    <t>DUNBAR 110147964</t>
  </si>
  <si>
    <t>RECON 2300 FT - NUNS CANYON -DUNBAR 1101</t>
  </si>
  <si>
    <t>2018-69430</t>
  </si>
  <si>
    <t>2019-35371</t>
  </si>
  <si>
    <t>2019-34365</t>
  </si>
  <si>
    <t>Completed</t>
  </si>
  <si>
    <t>COMP</t>
  </si>
  <si>
    <t>DOCC</t>
  </si>
  <si>
    <t>NORTH SAN JUAN</t>
  </si>
  <si>
    <t>E.5015491.04</t>
  </si>
  <si>
    <t>CWSP-COLUMBIA HILL 1101-LR2212-PH4</t>
  </si>
  <si>
    <t>2018-57269</t>
  </si>
  <si>
    <t>2019-28761</t>
  </si>
  <si>
    <t>2019-39374</t>
  </si>
  <si>
    <t>2020-25928</t>
  </si>
  <si>
    <t>PSPS - HOLD</t>
  </si>
  <si>
    <t>CLAYTON 2215</t>
  </si>
  <si>
    <t>CLAYTON 2215184604</t>
  </si>
  <si>
    <t>CONTRA COSTA</t>
  </si>
  <si>
    <t>E.5025639</t>
  </si>
  <si>
    <t>PSPS - Clayton 2215 – CB</t>
  </si>
  <si>
    <t>2019-79149</t>
  </si>
  <si>
    <t>SNEATH LANE 1107</t>
  </si>
  <si>
    <t>SNEATH LANE 1107CB</t>
  </si>
  <si>
    <t>SOUTH SAN FRANCISO</t>
  </si>
  <si>
    <t>SAN MATEO</t>
  </si>
  <si>
    <t>PSPS – Sneath Lane 1107 – CB</t>
  </si>
  <si>
    <t>2019-78877</t>
  </si>
  <si>
    <t>2020-18832</t>
  </si>
  <si>
    <t>APPR</t>
  </si>
  <si>
    <t>IGNACIO 1101</t>
  </si>
  <si>
    <t>IGNACIO 1101CB</t>
  </si>
  <si>
    <t>NOVATO</t>
  </si>
  <si>
    <t>MARIN</t>
  </si>
  <si>
    <t xml:space="preserve">North Bay </t>
  </si>
  <si>
    <t>E.5025640</t>
  </si>
  <si>
    <t>PSPS - Ignacio 1101 - CB</t>
  </si>
  <si>
    <t>2019-78952</t>
  </si>
  <si>
    <t>MORAGA 1103</t>
  </si>
  <si>
    <t>MORAGA 1103CB</t>
  </si>
  <si>
    <t>ORINDA</t>
  </si>
  <si>
    <t>E.5025641</t>
  </si>
  <si>
    <t>PSPS - Moraga 1103 - CB</t>
  </si>
  <si>
    <t>2019-78960</t>
  </si>
  <si>
    <t>2020-33628</t>
  </si>
  <si>
    <t>ADER</t>
  </si>
  <si>
    <t>PAUL SWEET 2105</t>
  </si>
  <si>
    <t>PAUL SWEET 2105CB</t>
  </si>
  <si>
    <t>E.5025646</t>
  </si>
  <si>
    <t>PSPS - Paul Sweet 2105 - CB PH 1</t>
  </si>
  <si>
    <t>2020-07355</t>
  </si>
  <si>
    <t>2020-45854</t>
  </si>
  <si>
    <t>ROB ROY 2105</t>
  </si>
  <si>
    <t>ROB ROY 2105CB</t>
  </si>
  <si>
    <t>APTOS</t>
  </si>
  <si>
    <t>E.5025648</t>
  </si>
  <si>
    <t>PSPS - Rob Roy 2105 - CB</t>
  </si>
  <si>
    <t>2020-03578</t>
  </si>
  <si>
    <t>ROSSMOOR 1106</t>
  </si>
  <si>
    <t>ROSSMOOR 1106CB</t>
  </si>
  <si>
    <t>LAFAYETTE</t>
  </si>
  <si>
    <t>E.5025642</t>
  </si>
  <si>
    <t>PSPS - Rossmoor 1106 – CB</t>
  </si>
  <si>
    <t>2019-79022</t>
  </si>
  <si>
    <t>2020-31291</t>
  </si>
  <si>
    <t>STAFFORD 1101</t>
  </si>
  <si>
    <t>STAFFORD 1101902998</t>
  </si>
  <si>
    <t>E.5025644</t>
  </si>
  <si>
    <t>PSPS - Stafford 1101 - LR 1298</t>
  </si>
  <si>
    <t>2019-79042</t>
  </si>
  <si>
    <t>2020-51115</t>
  </si>
  <si>
    <t>CLARKSVILLE 2104</t>
  </si>
  <si>
    <t>CLARKSVILLE 2104CB</t>
  </si>
  <si>
    <t>El Dorado Hills</t>
  </si>
  <si>
    <t>E.5025635.01</t>
  </si>
  <si>
    <t>PSPS - Clarksville 2104 - CB</t>
  </si>
  <si>
    <t>2019-80671</t>
  </si>
  <si>
    <t>2020-38602</t>
  </si>
  <si>
    <t>CNCL</t>
  </si>
  <si>
    <t>CALPINE 1144</t>
  </si>
  <si>
    <t xml:space="preserve">CALPINE 1144304 </t>
  </si>
  <si>
    <t>E.5034701.01.01</t>
  </si>
  <si>
    <t>CWSP - CALPINE 1144304</t>
  </si>
  <si>
    <t>In-Construction - HOLD</t>
  </si>
  <si>
    <t>SALT SPRINGS 2102</t>
  </si>
  <si>
    <t>SALT SPRINGS 21023142</t>
  </si>
  <si>
    <t>E.5015236.01</t>
  </si>
  <si>
    <t>CWSP-SALT SPRINGS 2102-LR3142-PH 2.1</t>
  </si>
  <si>
    <t>2018-60542</t>
  </si>
  <si>
    <t>2019-35904</t>
  </si>
  <si>
    <t>2019-64378</t>
  </si>
  <si>
    <t>2020-45688</t>
  </si>
  <si>
    <t>System Hardening Plan as of 1/8/21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</si>
</sst>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00"/>
    <numFmt numFmtId="165" formatCode="_(&quot;$&quot;* #,##0_);_(&quot;$&quot;* \(#,##0\);_(&quot;$&quot;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sz val="10.5"/>
      <color theme="1"/>
      <name val="Segoe UI"/>
      <family val="2"/>
    </font>
    <font>
      <sz val="11"/>
      <color rgb="FF0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</cellStyleXfs>
  <cellXfs count="62">
    <xf numFmtId="0" fontId="0" fillId="0" borderId="0" xfId="0"/>
    <xf numFmtId="0" fontId="1" fillId="0" borderId="0" xfId="2" applyAlignment="1">
      <alignment horizontal="center"/>
    </xf>
    <xf numFmtId="0" fontId="0" fillId="0" borderId="0" xfId="0" applyAlignment="1">
      <alignment horizontal="center"/>
    </xf>
    <xf numFmtId="0" fontId="1" fillId="0" borderId="0" xfId="2" applyAlignment="1">
      <alignment horizontal="left"/>
    </xf>
    <xf numFmtId="0" fontId="0" fillId="0" borderId="0" xfId="0" applyAlignment="1">
      <alignment horizontal="left"/>
    </xf>
    <xf numFmtId="0" fontId="0" fillId="2" borderId="0" xfId="0" applyFill="1"/>
    <xf numFmtId="0" fontId="1" fillId="0" borderId="0" xfId="2"/>
    <xf numFmtId="1" fontId="1" fillId="0" borderId="0" xfId="2" applyNumberFormat="1" applyAlignment="1">
      <alignment horizontal="center"/>
    </xf>
    <xf numFmtId="44" fontId="1" fillId="0" borderId="0" xfId="1" applyFont="1" applyAlignment="1">
      <alignment horizontal="center"/>
    </xf>
    <xf numFmtId="0" fontId="1" fillId="0" borderId="0" xfId="2" applyAlignment="1">
      <alignment horizontal="right"/>
    </xf>
    <xf numFmtId="0" fontId="1" fillId="3" borderId="0" xfId="2" applyFill="1" applyAlignment="1">
      <alignment horizontal="center" vertical="center" wrapText="1"/>
    </xf>
    <xf numFmtId="44" fontId="1" fillId="3" borderId="0" xfId="1" applyFont="1" applyFill="1" applyAlignment="1">
      <alignment horizontal="center" vertical="center" wrapText="1"/>
    </xf>
    <xf numFmtId="0" fontId="1" fillId="3" borderId="0" xfId="2" applyFill="1" applyAlignment="1">
      <alignment horizontal="right" vertical="center" wrapText="1"/>
    </xf>
    <xf numFmtId="0" fontId="1" fillId="4" borderId="0" xfId="2" applyFill="1" applyAlignment="1">
      <alignment horizontal="center" vertical="center" wrapText="1"/>
    </xf>
    <xf numFmtId="0" fontId="1" fillId="5" borderId="0" xfId="2" applyFill="1" applyAlignment="1">
      <alignment horizontal="center" vertical="center" wrapText="1"/>
    </xf>
    <xf numFmtId="0" fontId="1" fillId="6" borderId="0" xfId="2" applyFill="1" applyAlignment="1">
      <alignment horizontal="center" vertical="center" wrapText="1"/>
    </xf>
    <xf numFmtId="0" fontId="1" fillId="7" borderId="0" xfId="2" applyFill="1" applyAlignment="1">
      <alignment horizontal="center" vertical="center" wrapText="1"/>
    </xf>
    <xf numFmtId="0" fontId="1" fillId="8" borderId="0" xfId="2" applyFill="1" applyAlignment="1">
      <alignment horizontal="center" vertical="center" wrapText="1"/>
    </xf>
    <xf numFmtId="0" fontId="1" fillId="9" borderId="0" xfId="2" applyFill="1" applyAlignment="1">
      <alignment horizontal="center" vertical="center" wrapText="1"/>
    </xf>
    <xf numFmtId="0" fontId="1" fillId="10" borderId="0" xfId="2" applyFill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2" fontId="1" fillId="0" borderId="0" xfId="2" applyNumberFormat="1" applyAlignment="1">
      <alignment horizontal="center"/>
    </xf>
    <xf numFmtId="0" fontId="1" fillId="0" borderId="0" xfId="2" quotePrefix="1" applyAlignment="1">
      <alignment horizontal="center"/>
    </xf>
    <xf numFmtId="164" fontId="1" fillId="0" borderId="0" xfId="2" applyNumberFormat="1" applyAlignment="1">
      <alignment horizontal="center"/>
    </xf>
    <xf numFmtId="165" fontId="0" fillId="0" borderId="0" xfId="1" applyNumberFormat="1" applyFont="1"/>
    <xf numFmtId="165" fontId="0" fillId="0" borderId="0" xfId="4" applyNumberFormat="1" applyFont="1"/>
    <xf numFmtId="165" fontId="0" fillId="0" borderId="0" xfId="4" applyNumberFormat="1" applyFont="1" applyAlignment="1">
      <alignment horizontal="center"/>
    </xf>
    <xf numFmtId="165" fontId="1" fillId="0" borderId="0" xfId="2" applyNumberFormat="1"/>
    <xf numFmtId="0" fontId="5" fillId="0" borderId="0" xfId="5" applyFont="1" applyAlignment="1">
      <alignment horizontal="center"/>
    </xf>
    <xf numFmtId="0" fontId="3" fillId="0" borderId="0" xfId="3" applyAlignment="1">
      <alignment horizontal="center"/>
    </xf>
    <xf numFmtId="49" fontId="5" fillId="0" borderId="0" xfId="0" applyNumberFormat="1" applyFont="1" applyAlignment="1">
      <alignment horizontal="center"/>
    </xf>
    <xf numFmtId="0" fontId="1" fillId="11" borderId="0" xfId="0" applyFont="1" applyFill="1" applyAlignment="1">
      <alignment horizontal="center"/>
    </xf>
    <xf numFmtId="1" fontId="1" fillId="0" borderId="0" xfId="2" applyNumberFormat="1"/>
    <xf numFmtId="0" fontId="6" fillId="11" borderId="0" xfId="6" applyFont="1" applyFill="1" applyBorder="1" applyAlignment="1">
      <alignment horizontal="center"/>
    </xf>
    <xf numFmtId="165" fontId="1" fillId="0" borderId="0" xfId="1" applyNumberFormat="1" applyFont="1"/>
    <xf numFmtId="0" fontId="6" fillId="11" borderId="0" xfId="3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3" fillId="11" borderId="0" xfId="3" applyNumberForma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3" fillId="11" borderId="0" xfId="3" applyFill="1" applyBorder="1" applyAlignment="1">
      <alignment horizontal="center"/>
    </xf>
    <xf numFmtId="0" fontId="3" fillId="4" borderId="0" xfId="3" applyFill="1" applyBorder="1" applyAlignment="1">
      <alignment horizontal="center"/>
    </xf>
    <xf numFmtId="49" fontId="1" fillId="0" borderId="0" xfId="0" applyNumberFormat="1" applyFont="1" applyAlignment="1">
      <alignment horizontal="center"/>
    </xf>
    <xf numFmtId="0" fontId="3" fillId="11" borderId="0" xfId="3" applyFill="1" applyAlignment="1">
      <alignment horizontal="center"/>
    </xf>
    <xf numFmtId="0" fontId="6" fillId="11" borderId="0" xfId="6" applyFont="1" applyFill="1" applyBorder="1" applyAlignment="1">
      <alignment horizontal="center" vertical="center" wrapText="1"/>
    </xf>
    <xf numFmtId="9" fontId="1" fillId="11" borderId="0" xfId="0" applyNumberFormat="1" applyFont="1" applyFill="1" applyAlignment="1">
      <alignment horizontal="center"/>
    </xf>
    <xf numFmtId="0" fontId="5" fillId="4" borderId="0" xfId="5" applyFont="1" applyFill="1" applyAlignment="1">
      <alignment horizontal="center"/>
    </xf>
    <xf numFmtId="14" fontId="1" fillId="0" borderId="0" xfId="2" applyNumberFormat="1" applyAlignment="1">
      <alignment horizontal="center"/>
    </xf>
    <xf numFmtId="49" fontId="5" fillId="0" borderId="0" xfId="5" applyNumberFormat="1" applyFont="1" applyAlignment="1">
      <alignment horizontal="center"/>
    </xf>
    <xf numFmtId="0" fontId="7" fillId="0" borderId="0" xfId="3" applyFont="1" applyAlignment="1">
      <alignment horizontal="center"/>
    </xf>
    <xf numFmtId="0" fontId="1" fillId="0" borderId="0" xfId="5" applyFont="1" applyAlignment="1">
      <alignment horizontal="center"/>
    </xf>
    <xf numFmtId="14" fontId="5" fillId="0" borderId="0" xfId="3" applyNumberFormat="1" applyFont="1" applyAlignment="1">
      <alignment horizontal="center"/>
    </xf>
    <xf numFmtId="0" fontId="3" fillId="0" borderId="0" xfId="3"/>
    <xf numFmtId="1" fontId="1" fillId="0" borderId="0" xfId="2" applyNumberFormat="1" applyAlignment="1">
      <alignment horizontal="right"/>
    </xf>
    <xf numFmtId="0" fontId="8" fillId="0" borderId="0" xfId="0" applyFont="1" applyAlignment="1">
      <alignment horizontal="center"/>
    </xf>
    <xf numFmtId="0" fontId="0" fillId="11" borderId="0" xfId="0" applyFill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16" fontId="0" fillId="0" borderId="0" xfId="0" applyNumberFormat="1"/>
    <xf numFmtId="0" fontId="2" fillId="11" borderId="0" xfId="0" applyFont="1" applyFill="1" applyAlignment="1">
      <alignment horizontal="center"/>
    </xf>
    <xf numFmtId="1" fontId="0" fillId="0" borderId="0" xfId="0" applyNumberFormat="1"/>
    <xf numFmtId="9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</cellXfs>
  <cellStyles count="7">
    <cellStyle name="Currency" xfId="1" builtinId="4"/>
    <cellStyle name="Currency 35" xfId="4" xr:uid="{2838E5AB-A50D-4EC0-8A91-E2B87FE9890E}"/>
    <cellStyle name="Hyperlink" xfId="3" builtinId="8"/>
    <cellStyle name="Hyperlink 2" xfId="6" xr:uid="{AE6180B9-A950-4158-9BFB-E71C54778EFB}"/>
    <cellStyle name="Normal" xfId="0" builtinId="0"/>
    <cellStyle name="Normal 1102" xfId="2" xr:uid="{D18A201B-CC46-4F11-B916-8EEF8F317C9A}"/>
    <cellStyle name="Normal 289" xfId="5" xr:uid="{AE5265AE-F601-48F8-8907-5B4F4F777883}"/>
  </cellStyles>
  <dxfs count="81"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calcChain" Target="calcChain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WINDOWS/TEMP/1-24FERCxfm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SAMDATA_PoR1130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Documents%20and%20Settings/jjht/Desktop/Electric%20Ops/Integrated%20Planning%20Process/S2/S2_EO%20Guidance%20Samp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da\data\99BudJAC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%20expense%20graph%20mocku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PG&amp;E%20BF%20GnA/Cycle%20&amp;%20PCC%20Planning/ORD013%20-%20Target%20Validation%20(J9HM)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ge.sharepoint.com/Users/e2p9/OneDrive%20-%20PGE/08W%20Wildfire%20Hardening/Schedule/Reports/Weekly%20Reports/200305/PEND%20Report%20200306%20with%20Summar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SAM/01PLNRC1/XL/SAMDAT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Users/SxVd/AppData/Local/Microsoft/Windows/Temporary%20Internet%20Files/Content.Outlook/6RVW0QZA/DO%20Targets/2014%20DO%20Walk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DATA/CGT-Post%202002/2002%20REV%20REQ%20(ESTIMATED-02-15-00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ocuments%20and%20Settings\abc5\Local%20Settings\Temporary%20Internet%20Files\OLK22\54-c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SAM/busplan/02jan/1-31FERCSubRp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%20Record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TD/Shared/02%20-%20Variance%20Explanations,%20ECS%20files,%20Forecasts/2010%20Monthly%20LOB%20Summaries/04.2010%20LOB%20Summary/April%202010%20LOB%20Summary_combined%20DETCY1_Day%2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p\shorterm\trdpln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R\rd_model\ongoing\ratemod\RateMo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OperatingPlan/Energy%20Delivery/2009%20QBR%202/2010%20Prioritization%20Templates/TD%20QBR2_2010%20Consolidated%20GED%20Capital%20Prioritization%20v07-20-09%20v1%20for%20submissi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1002%20GmaR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OprAcctg\PFortune\Upload_clos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NT\Temporary%20Internet%20Files\OLK37\GAII_Ch12_Tables_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BF-Electric/AM/02.%20AM%20Monthly%20Deliverables/2014/04%20Apr%2014/OER%20Per%20FTE/AM%20Node%20-%20Other%20Employee%20Related%20Per%20Headcount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eo/sites/SBM/OWRP/Shared%20Documents/Operations%20Planning/Integrated%20Planning%20Process/PPW/ED%20PPW/Copy%20of%20Emergency%20Program%20Forecast%20Scenarios_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Quarterly%20Reports\Old%20Workbooks\Ohp%201991%20Qtly%20Repts%20&amp;%20Benefits%20Dat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SAM/01PLNRC1/XL/BUREP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R\rd_model\current\00_06_01\RM_CEMA_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971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RECDATA98/ferc97_99/FERCDETAI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Documents%20and%20Settings/l2mu/Desktop/Copy%20of%20xSAPtemp985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C99\4-98updt\RE\GFS_FRM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2001%20REV%20REQ%20(ESTIMATED-01-27-00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O_Outpu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Startup" Target="00sep/9-20TActOrd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eo/sites/SBM/OWRP/Shared%20Documents/Operations%20Planning/Integrated%20Planning%20Process/S2%20Presentation/2013/2013%20Templates_Source%20Data/S2%20DET%20Template/S2%20Update%20EO%202014-18%20v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Temp\revest.ga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Util%20SP%20Ratios_PoR1130u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WINDOWS/Temporary%20Internet%20Files/Content.Outlook/MBWNPQDI/Official%20Distribution%20Switch%20Replacement%20List%203-15-1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1\tdbusfin\BF-Electric\EDO\03.%202014\Planning\DET\Maintenance\2014%20DET%20Plan%20Review%20DATA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Operations,%20Work%20&amp;%20Resource%20Planning\Hong,%20Janet\2014\Ad%20Hoc%20Financial%20Analysis\2013%20EO%20Monthly%20Spend%20by%20MA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0502%20GmaR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Opportunity%20Analysis\Gas%20Accord%20III\RO%20from%20Rev%20Req\2005%20Proposed%20RO\RO_Output-2005%20Proposed%20(Final%20on%203-9-04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06\CI\Portfolio\PTDB\Current\Interface\PTDB%20-%20Portfolio%20Database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ge-my.sharepoint.com/personal/j5jo_pge_com/Documents/Desktop/conductor_pz_summary_hftd_23_release20201015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EpDistribPlanning/Reliability%20Updates/Grid%20Design/08W%20Program%20Initiation/Project%20List%20MAT%2008W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lv/Desktop/2021%20Project%20List%20MAT%2008W%202.0%20-%2001.08.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VA%20Utility%20Valuation%20Model%20-%20FinalV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share-nas05\VM\01%20EVM\EVM%20Database\Analysis%20Files\2021%20EVM%20Plan\EVM_2021_Portfolio_Analysis_CPZ_v202012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Opportunity%20Analysis\10%20Year%20Business%20Plan\SamJr5-10YearPlan%20(August%2010,%202004)%20Most%20Likel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Documents%20and%20Settings/r3b9/Desktop/Replacement%20Programs/Official%20Structure%20Replacement%20List%20Apr20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WINDOWS/Temporary%20Internet%20Files/Content.Outlook/V0Z9U1DS/Sub%20Asset%20Development/Replacement%20Programs/Official%20Battery%20Replacement%20Li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ATA\My%20Documents\EXCEL\Budget\2001\Draft2\2001_Budget(500)_05Sept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1 (2)"/>
      <sheetName val="Sort1"/>
      <sheetName val="Prior T&amp;D"/>
      <sheetName val="Prior Data"/>
      <sheetName val="Q Xfmr"/>
      <sheetName val="Q Spare"/>
      <sheetName val="Q Sync"/>
      <sheetName val="Xfmr"/>
      <sheetName val="Spare"/>
      <sheetName val="Sync"/>
      <sheetName val="PriorityScoreCalc"/>
      <sheetName val="Drop-down lists"/>
      <sheetName val="Risk Register"/>
      <sheetName val="MAT Codes - Transmission"/>
      <sheetName val="Validation Lists"/>
      <sheetName val="Validation List"/>
      <sheetName val="2015 Substation List"/>
      <sheetName val="Order Number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PoR1130u"/>
    </sheetNames>
    <definedNames>
      <definedName name="AFUDERNR" refersTo="='FINDATA'!$C$14:$Y$14"/>
      <definedName name="BDataYears" refersTo="='BUDATA'!$C$10:$Y$10"/>
      <definedName name="BYear01" refersTo="='BUDATA'!$D$10:$D$1284"/>
      <definedName name="BYear02" refersTo="='BUDATA'!$E$10:$E$1284"/>
      <definedName name="BYear03" refersTo="='BUDATA'!$F$10:$F$1284"/>
      <definedName name="BYear04" refersTo="='BUDATA'!$G$10:$G$1284"/>
      <definedName name="BYear05" refersTo="='BUDATA'!$H$10:$H$1284"/>
      <definedName name="BYear06" refersTo="='BUDATA'!$I$10:$I$1284"/>
      <definedName name="BYear07" refersTo="='BUDATA'!$J$10:$J$1284"/>
      <definedName name="BYear08" refersTo="='BUDATA'!$K$10:$K$1284"/>
      <definedName name="BYear09" refersTo="='BUDATA'!$L$10:$L$1284"/>
      <definedName name="BYear10" refersTo="='BUDATA'!$M$10:$M$1284"/>
      <definedName name="BYear11" refersTo="='BUDATA'!$N$10:$N$1284"/>
      <definedName name="BYear12" refersTo="='BUDATA'!$O$10:$O$1284"/>
      <definedName name="BYear13" refersTo="='BUDATA'!$P$10:$P$1284"/>
      <definedName name="BYear14" refersTo="='BUDATA'!$Q$10:$Q$1284"/>
      <definedName name="BYear15" refersTo="='BUDATA'!$R$10:$R$1284"/>
      <definedName name="BYear16" refersTo="='BUDATA'!$S$10:$S$1284"/>
      <definedName name="BYear17" refersTo="='BUDATA'!$T$10:$T$1284"/>
      <definedName name="BYear18" refersTo="='BUDATA'!$U$10:$U$1284"/>
      <definedName name="BYear19" refersTo="='BUDATA'!$V$10:$V$1284"/>
      <definedName name="BYear20" refersTo="='BUDATA'!$W$10:$W$1284"/>
      <definedName name="BYear21" refersTo="='BUDATA'!$X$10:$X$1284"/>
      <definedName name="BYear22" refersTo="='BUDATA'!$Y$10:$Y$1284"/>
      <definedName name="BYearLag" refersTo="='BUDATA'!$C$10:$C$1284"/>
      <definedName name="CTCLast" refersTo="='FINDATA'!$F$5"/>
      <definedName name="CYear01" refersTo="='CAPDATA'!$D$7:$D$122"/>
      <definedName name="CYear02" refersTo="='CAPDATA'!$E$7:$E$122"/>
      <definedName name="CYear03" refersTo="='CAPDATA'!$F$7:$F$122"/>
      <definedName name="CYear04" refersTo="='CAPDATA'!$G$7:$G$122"/>
      <definedName name="CYear05" refersTo="='CAPDATA'!$H$7:$H$122"/>
      <definedName name="CYear06" refersTo="='CAPDATA'!$I$7:$I$122"/>
      <definedName name="CYear07" refersTo="='CAPDATA'!$J$7:$J$122"/>
      <definedName name="CYear08" refersTo="='CAPDATA'!$K$7:$K$122"/>
      <definedName name="CYear09" refersTo="='CAPDATA'!$L$7:$L$122"/>
      <definedName name="CYear10" refersTo="='CAPDATA'!$M$7:$M$122"/>
      <definedName name="CYear11" refersTo="='CAPDATA'!$N$7:$N$122"/>
      <definedName name="CYear12" refersTo="='CAPDATA'!$O$7:$O$122"/>
      <definedName name="CYear13" refersTo="='CAPDATA'!$P$7:$P$122"/>
      <definedName name="CYear14" refersTo="='CAPDATA'!$Q$7:$Q$122"/>
      <definedName name="CYear15" refersTo="='CAPDATA'!$R$7:$R$122"/>
      <definedName name="CYear16" refersTo="='CAPDATA'!$S$7:$S$122"/>
      <definedName name="CYear17" refersTo="='CAPDATA'!$T$7:$T$122"/>
      <definedName name="CYear18" refersTo="='CAPDATA'!$U$7:$U$122"/>
      <definedName name="CYear19" refersTo="='CAPDATA'!$V$7:$V$122"/>
      <definedName name="CYear20" refersTo="='CAPDATA'!$W$7:$W$122"/>
      <definedName name="CYear21" refersTo="='CAPDATA'!$X$7:$X$122"/>
      <definedName name="CYear22" refersTo="='CAPDATA'!$Y$7:$Y$122"/>
      <definedName name="CYearLag" refersTo="='CAPDATA'!$C$7:$C$122"/>
      <definedName name="EYear01" refersTo="='ERSDATA'!$D$10:$D$263"/>
      <definedName name="EYear02" refersTo="='ERSDATA'!$E$10:$E$263"/>
      <definedName name="EYear03" refersTo="='ERSDATA'!$F$10:$F$263"/>
      <definedName name="EYear04" refersTo="='ERSDATA'!$G$10:$G$263"/>
      <definedName name="EYear05" refersTo="='ERSDATA'!$H$10:$H$263"/>
      <definedName name="EYear06" refersTo="='ERSDATA'!$I$10:$I$263"/>
      <definedName name="EYear07" refersTo="='ERSDATA'!$J$10:$J$263"/>
      <definedName name="EYear08" refersTo="='ERSDATA'!$K$10:$K$263"/>
      <definedName name="EYear09" refersTo="='ERSDATA'!$L$10:$L$263"/>
      <definedName name="EYear10" refersTo="='ERSDATA'!$M$10:$M$263"/>
      <definedName name="EYear11" refersTo="='ERSDATA'!$N$10:$N$263"/>
      <definedName name="EYear12" refersTo="='ERSDATA'!$O$10:$O$263"/>
      <definedName name="EYear13" refersTo="='ERSDATA'!$P$10:$P$263"/>
      <definedName name="EYear14" refersTo="='ERSDATA'!$Q$10:$Q$263"/>
      <definedName name="EYear15" refersTo="='ERSDATA'!$R$10:$R$263"/>
      <definedName name="EYear16" refersTo="='ERSDATA'!$S$10:$S$263"/>
      <definedName name="EYear17" refersTo="='ERSDATA'!$T$10:$T$263"/>
      <definedName name="EYear18" refersTo="='ERSDATA'!$U$10:$U$263"/>
      <definedName name="EYear19" refersTo="='ERSDATA'!$V$10:$V$263"/>
      <definedName name="EYear20" refersTo="='ERSDATA'!$W$10:$W$263"/>
      <definedName name="EYear21" refersTo="='ERSDATA'!$X$10:$X$263"/>
      <definedName name="EYear22" refersTo="='ERSDATA'!$Y$10:$Y$263"/>
      <definedName name="EYearLag" refersTo="='ERSDATA'!$C$10:$C$263"/>
      <definedName name="FYear01" refersTo="='FINDATA'!$D$10:$D$858"/>
      <definedName name="FYear02" refersTo="='FINDATA'!$E$10:$E$858"/>
      <definedName name="FYear03" refersTo="='FINDATA'!$F$10:$F$858"/>
      <definedName name="FYear04" refersTo="='FINDATA'!$G$10:$G$858"/>
      <definedName name="FYear05" refersTo="='FINDATA'!$H$10:$H$858"/>
      <definedName name="FYear06" refersTo="='FINDATA'!$I$10:$I$858"/>
      <definedName name="FYear07" refersTo="='FINDATA'!$J$10:$J$858"/>
      <definedName name="FYear08" refersTo="='FINDATA'!$K$10:$K$858"/>
      <definedName name="FYear09" refersTo="='FINDATA'!$L$10:$L$858"/>
      <definedName name="FYear10" refersTo="='FINDATA'!$M$10:$M$858"/>
      <definedName name="FYear11" refersTo="='FINDATA'!$N$10:$N$858"/>
      <definedName name="FYear12" refersTo="='FINDATA'!$O$10:$O$858"/>
      <definedName name="FYear13" refersTo="='FINDATA'!$P$10:$P$858"/>
      <definedName name="FYear14" refersTo="='FINDATA'!$Q$10:$Q$858"/>
      <definedName name="FYear15" refersTo="='FINDATA'!$R$10:$R$858"/>
      <definedName name="FYear16" refersTo="='FINDATA'!$S$10:$S$858"/>
      <definedName name="FYear17" refersTo="='FINDATA'!$T$10:$T$858"/>
      <definedName name="FYear18" refersTo="='FINDATA'!$U$10:$U$858"/>
      <definedName name="FYear19" refersTo="='FINDATA'!$V$10:$V$858"/>
      <definedName name="FYear20" refersTo="='FINDATA'!$W$10:$W$858"/>
      <definedName name="FYear21" refersTo="='FINDATA'!$X$10:$X$858"/>
      <definedName name="FYear22" refersTo="='FINDATA'!$Y$10:$Y$858"/>
      <definedName name="FYearLag" refersTo="='FINDATA'!$C$10:$C$858"/>
      <definedName name="GENDEX" refersTo="='STDDATA'!$C$15:$Y$15"/>
      <definedName name="HydroYear" refersTo="='STDDATA'!$F$6"/>
      <definedName name="LastUpdated" refersTo="='STDDATA'!$F$3"/>
      <definedName name="PCCPI" refersTo="='STDDATA'!$C$12:$Y$12"/>
      <definedName name="RRBEnd" refersTo="='FINDATA'!$F$6"/>
      <definedName name="ScenDesc" refersTo="='FINDATA'!$F$4" sheetId="4"/>
      <definedName name="ScenName" refersTo="='STDDATA'!$B$4"/>
      <definedName name="SYear01" refersTo="='STD2DATA'!$D$16:$D$112"/>
      <definedName name="SYear02" refersTo="='STD2DATA'!$E$16:$E$112"/>
      <definedName name="SYear03" refersTo="='STD2DATA'!$F$16:$F$112"/>
      <definedName name="SYear04" refersTo="='STD2DATA'!$G$16:$G$112"/>
      <definedName name="SYear05" refersTo="='STD2DATA'!$H$16:$H$112"/>
      <definedName name="SYear06" refersTo="='STD2DATA'!$I$16:$I$112"/>
      <definedName name="SYear07" refersTo="='STD2DATA'!$J$16:$J$112"/>
      <definedName name="SYear08" refersTo="='STD2DATA'!$K$16:$K$112"/>
      <definedName name="SYear09" refersTo="='STD2DATA'!$L$16:$L$112"/>
      <definedName name="SYear10" refersTo="='STD2DATA'!$M$16:$M$112"/>
      <definedName name="SYear11" refersTo="='STD2DATA'!$N$16:$N$112"/>
      <definedName name="SYear12" refersTo="='STD2DATA'!$O$16:$O$112"/>
      <definedName name="SYear13" refersTo="='STD2DATA'!$P$16:$P$112"/>
      <definedName name="SYear14" refersTo="='STD2DATA'!$Q$16:$Q$112"/>
      <definedName name="SYear15" refersTo="='STD2DATA'!$R$16:$R$112"/>
      <definedName name="SYear16" refersTo="='STD2DATA'!$S$16:$S$112"/>
      <definedName name="SYear17" refersTo="='STD2DATA'!$T$16:$T$112"/>
      <definedName name="SYear18" refersTo="='STD2DATA'!$U$16:$U$112"/>
      <definedName name="SYear19" refersTo="='STD2DATA'!$V$16:$V$112"/>
      <definedName name="SYear20" refersTo="='STD2DATA'!$W$16:$W$112"/>
      <definedName name="SYear21" refersTo="='STD2DATA'!$X$16:$X$112"/>
      <definedName name="SYear22" refersTo="='STD2DATA'!$Y$16:$Y$112"/>
      <definedName name="Year01" refersTo="='STDDATA'!$D$10:$D$854"/>
      <definedName name="Year02" refersTo="='STDDATA'!$E$10:$E$854"/>
      <definedName name="Year03" refersTo="='STDDATA'!$F$10:$F$854"/>
      <definedName name="Year04" refersTo="='STDDATA'!$G$10:$G$854"/>
      <definedName name="Year05" refersTo="='STDDATA'!$H$10:$H$854"/>
      <definedName name="Year06" refersTo="='STDDATA'!$I$10:$I$854"/>
      <definedName name="Year07" refersTo="='STDDATA'!$J$10:$J$854"/>
      <definedName name="Year08" refersTo="='STDDATA'!$K$10:$K$854"/>
      <definedName name="Year09" refersTo="='STDDATA'!$L$10:$L$854"/>
      <definedName name="Year10" refersTo="='STDDATA'!$M$10:$M$854"/>
      <definedName name="Year11" refersTo="='STDDATA'!$N$10:$N$854"/>
      <definedName name="Year12" refersTo="='STDDATA'!$O$10:$O$854"/>
      <definedName name="Year13" refersTo="='STDDATA'!$P$10:$P$854"/>
      <definedName name="Year14" refersTo="='STDDATA'!$Q$10:$Q$854"/>
      <definedName name="Year15" refersTo="='STDDATA'!$R$10:$R$854"/>
      <definedName name="Year16" refersTo="='STDDATA'!$S$10:$S$854"/>
      <definedName name="Year17" refersTo="='STDDATA'!$T$10:$T$854"/>
      <definedName name="Year18" refersTo="='STDDATA'!$U$10:$U$854"/>
      <definedName name="Year19" refersTo="='STDDATA'!$V$10:$V$854"/>
      <definedName name="Year20" refersTo="='STDDATA'!$W$10:$W$854"/>
      <definedName name="Year21" refersTo="='STDDATA'!$X$10:$X$854"/>
      <definedName name="Year22" refersTo="='STDDATA'!$Y$10:$Y$854"/>
      <definedName name="YearLag" refersTo="='STDDATA'!$C$10:$C$854"/>
    </definedNames>
    <sheetDataSet>
      <sheetData sheetId="0">
        <row r="7">
          <cell r="C7" t="str">
            <v>'11/24/01 18:02:41</v>
          </cell>
          <cell r="D7" t="str">
            <v>PoR1130u</v>
          </cell>
          <cell r="K7" t="str">
            <v>Load_COBU</v>
          </cell>
        </row>
        <row r="8">
          <cell r="C8" t="str">
            <v>'11/24/01 18:02:40</v>
          </cell>
          <cell r="D8" t="str">
            <v>PoR1130u</v>
          </cell>
          <cell r="K8" t="str">
            <v>Load_COCI</v>
          </cell>
        </row>
        <row r="9">
          <cell r="K9" t="str">
            <v>Load_CORB</v>
          </cell>
        </row>
        <row r="10">
          <cell r="K10" t="str">
            <v>Load_CORBbu</v>
          </cell>
        </row>
        <row r="11">
          <cell r="K11" t="str">
            <v>Load_CORP1</v>
          </cell>
        </row>
        <row r="12">
          <cell r="K12" t="str">
            <v>Load_CORP2</v>
          </cell>
        </row>
        <row r="13">
          <cell r="K13" t="str">
            <v>Load_CORRbu</v>
          </cell>
        </row>
        <row r="14">
          <cell r="K14" t="str">
            <v>Load_CURT</v>
          </cell>
        </row>
        <row r="15">
          <cell r="K15" t="str">
            <v>Load_DCEX</v>
          </cell>
        </row>
        <row r="16">
          <cell r="K16" t="str">
            <v>Load_DVES</v>
          </cell>
        </row>
        <row r="17">
          <cell r="K17" t="str">
            <v>Load_ECAP</v>
          </cell>
        </row>
        <row r="18">
          <cell r="K18" t="str">
            <v>Load_ECFAC</v>
          </cell>
        </row>
        <row r="19">
          <cell r="K19" t="str">
            <v>Load_ECON</v>
          </cell>
        </row>
        <row r="20">
          <cell r="K20" t="str">
            <v>Load_ECONbase</v>
          </cell>
        </row>
        <row r="21">
          <cell r="K21" t="str">
            <v>Load_ECUS</v>
          </cell>
        </row>
        <row r="22">
          <cell r="K22" t="str">
            <v>Load_EDEMadj</v>
          </cell>
        </row>
        <row r="23">
          <cell r="K23" t="str">
            <v>Load_EEE</v>
          </cell>
        </row>
        <row r="24">
          <cell r="K24" t="str">
            <v>Load_EEEg</v>
          </cell>
        </row>
        <row r="25">
          <cell r="K25" t="str">
            <v>Load_EFCAP</v>
          </cell>
        </row>
        <row r="26">
          <cell r="K26" t="str">
            <v>Load_EGEN</v>
          </cell>
        </row>
        <row r="27">
          <cell r="K27" t="str">
            <v>Load_EGENg</v>
          </cell>
        </row>
        <row r="28">
          <cell r="K28" t="str">
            <v>Load_EPEKadj</v>
          </cell>
        </row>
        <row r="29">
          <cell r="K29" t="str">
            <v>Load_ERAT</v>
          </cell>
        </row>
        <row r="30">
          <cell r="K30" t="str">
            <v>Load_EREV</v>
          </cell>
        </row>
        <row r="31">
          <cell r="K31" t="str">
            <v>Load_EREVda</v>
          </cell>
        </row>
        <row r="32">
          <cell r="K32" t="str">
            <v>Load_ERLR</v>
          </cell>
        </row>
        <row r="33">
          <cell r="K33" t="str">
            <v>Load_FDIS</v>
          </cell>
        </row>
        <row r="34">
          <cell r="K34" t="str">
            <v>Load_FINV</v>
          </cell>
        </row>
        <row r="35">
          <cell r="K35" t="str">
            <v>Load_FNSG</v>
          </cell>
        </row>
        <row r="36">
          <cell r="K36" t="str">
            <v>Load_FPRC</v>
          </cell>
        </row>
        <row r="37">
          <cell r="K37" t="str">
            <v>Load_FTA</v>
          </cell>
        </row>
        <row r="38">
          <cell r="K38" t="str">
            <v>Load_FUEL</v>
          </cell>
        </row>
        <row r="39">
          <cell r="K39" t="str">
            <v>Load_GCUS</v>
          </cell>
        </row>
        <row r="40">
          <cell r="K40" t="str">
            <v>Load_GDEMadj</v>
          </cell>
        </row>
        <row r="41">
          <cell r="K41" t="str">
            <v>Load_GDNG</v>
          </cell>
        </row>
        <row r="42">
          <cell r="K42" t="str">
            <v>Load_GINV</v>
          </cell>
        </row>
        <row r="43">
          <cell r="K43" t="str">
            <v>Load_GPUR</v>
          </cell>
        </row>
        <row r="44">
          <cell r="K44" t="str">
            <v>Load_GRATbase</v>
          </cell>
        </row>
        <row r="45">
          <cell r="K45" t="str">
            <v>Load_GREV</v>
          </cell>
        </row>
        <row r="46">
          <cell r="K46" t="str">
            <v>Load_GREVcalc</v>
          </cell>
        </row>
        <row r="47">
          <cell r="K47" t="str">
            <v>Load_GREVseg</v>
          </cell>
        </row>
        <row r="48">
          <cell r="K48" t="str">
            <v>Load_GRLR</v>
          </cell>
        </row>
        <row r="49">
          <cell r="K49" t="str">
            <v>Load_GSAL</v>
          </cell>
        </row>
        <row r="50">
          <cell r="K50" t="str">
            <v>Load_GSUP</v>
          </cell>
        </row>
        <row r="51">
          <cell r="K51" t="str">
            <v>Load_GWTDC</v>
          </cell>
        </row>
        <row r="52">
          <cell r="K52" t="str">
            <v>Load_INBU</v>
          </cell>
        </row>
        <row r="53">
          <cell r="K53" t="str">
            <v>Load_INBUbu</v>
          </cell>
        </row>
        <row r="54">
          <cell r="K54" t="str">
            <v>Load_INBUstd</v>
          </cell>
        </row>
        <row r="55">
          <cell r="K55" t="str">
            <v>Load_INFN</v>
          </cell>
        </row>
        <row r="56">
          <cell r="K56" t="str">
            <v>Load_MKPC</v>
          </cell>
        </row>
        <row r="57">
          <cell r="K57" t="str">
            <v>Load_MKTC</v>
          </cell>
        </row>
        <row r="58">
          <cell r="K58" t="str">
            <v>Load_MO</v>
          </cell>
        </row>
        <row r="59">
          <cell r="K59" t="str">
            <v>Load_OUTBU1</v>
          </cell>
        </row>
        <row r="60">
          <cell r="K60" t="str">
            <v>Load_OUTBU2</v>
          </cell>
        </row>
        <row r="61">
          <cell r="K61" t="str">
            <v>Load_OUTBUbal</v>
          </cell>
        </row>
        <row r="62">
          <cell r="K62" t="str">
            <v>Load_OUTBUfn</v>
          </cell>
        </row>
        <row r="63">
          <cell r="K63" t="str">
            <v>Load_OUTFNn</v>
          </cell>
        </row>
        <row r="64">
          <cell r="K64" t="str">
            <v>Load_OUTFNu</v>
          </cell>
        </row>
        <row r="65">
          <cell r="K65" t="str">
            <v>Load_QFCAPR</v>
          </cell>
        </row>
        <row r="66">
          <cell r="K66" t="str">
            <v>Load_QFENGR</v>
          </cell>
        </row>
        <row r="67">
          <cell r="K67" t="str">
            <v>Load_QFEX</v>
          </cell>
        </row>
        <row r="68">
          <cell r="K68" t="str">
            <v>Load_QUAN</v>
          </cell>
        </row>
        <row r="69">
          <cell r="K69" t="str">
            <v>Load_RABA</v>
          </cell>
        </row>
        <row r="70">
          <cell r="K70" t="str">
            <v>Load_RABAbu</v>
          </cell>
        </row>
        <row r="71">
          <cell r="K71" t="str">
            <v>Load_RABArb</v>
          </cell>
        </row>
        <row r="72">
          <cell r="K72" t="str">
            <v>Load_REIM</v>
          </cell>
        </row>
        <row r="73">
          <cell r="K73" t="str">
            <v>Load_RESV</v>
          </cell>
        </row>
        <row r="74">
          <cell r="K74" t="str">
            <v>Load_TRCS</v>
          </cell>
        </row>
        <row r="75">
          <cell r="K75" t="str">
            <v>Load_TREV</v>
          </cell>
        </row>
        <row r="76">
          <cell r="K76" t="str">
            <v>Load_TREVbu</v>
          </cell>
        </row>
        <row r="77">
          <cell r="K77" t="str">
            <v>Load_TRFC</v>
          </cell>
        </row>
        <row r="78">
          <cell r="K78" t="str">
            <v>Load_TROP</v>
          </cell>
        </row>
        <row r="79">
          <cell r="K79" t="str">
            <v>Load_User</v>
          </cell>
        </row>
        <row r="80">
          <cell r="K80" t="str">
            <v>Load_WAUEG</v>
          </cell>
        </row>
        <row r="81">
          <cell r="K81" t="str">
            <v>Load_WDRAW</v>
          </cell>
        </row>
        <row r="82">
          <cell r="K82" t="str">
            <v>Load_XCORP</v>
          </cell>
        </row>
      </sheetData>
      <sheetData sheetId="1">
        <row r="3">
          <cell r="F3" t="str">
            <v>'11/24/01 18:02:38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 t="str">
            <v xml:space="preserve">AVG     </v>
          </cell>
        </row>
        <row r="9">
          <cell r="C9" t="str">
            <v>YearLag</v>
          </cell>
          <cell r="D9" t="str">
            <v>Year01</v>
          </cell>
          <cell r="E9" t="str">
            <v>Year02</v>
          </cell>
          <cell r="F9" t="str">
            <v>Year03</v>
          </cell>
          <cell r="G9" t="str">
            <v>Year04</v>
          </cell>
          <cell r="H9" t="str">
            <v>Year05</v>
          </cell>
          <cell r="I9" t="str">
            <v>Year06</v>
          </cell>
          <cell r="J9" t="str">
            <v>Year07</v>
          </cell>
          <cell r="K9" t="str">
            <v>Year08</v>
          </cell>
          <cell r="L9" t="str">
            <v>Year09</v>
          </cell>
          <cell r="M9" t="str">
            <v>Year10</v>
          </cell>
          <cell r="N9" t="str">
            <v>Year11</v>
          </cell>
          <cell r="O9" t="str">
            <v>Year12</v>
          </cell>
          <cell r="P9" t="str">
            <v>Year13</v>
          </cell>
          <cell r="Q9" t="str">
            <v>Year14</v>
          </cell>
          <cell r="R9" t="str">
            <v>Year15</v>
          </cell>
          <cell r="S9" t="str">
            <v>Year16</v>
          </cell>
          <cell r="T9" t="str">
            <v>Year17</v>
          </cell>
          <cell r="U9" t="str">
            <v>Year18</v>
          </cell>
          <cell r="V9" t="str">
            <v>Year19</v>
          </cell>
          <cell r="W9" t="str">
            <v>Year20</v>
          </cell>
          <cell r="X9" t="str">
            <v>Year21</v>
          </cell>
          <cell r="Y9" t="str">
            <v>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1.6668000000000001</v>
          </cell>
          <cell r="D11">
            <v>1.7169000000000001</v>
          </cell>
          <cell r="E11">
            <v>1.7549999999999999</v>
          </cell>
          <cell r="F11">
            <v>1.7983</v>
          </cell>
          <cell r="G11">
            <v>1.8469</v>
          </cell>
          <cell r="H11">
            <v>1.8939999999999999</v>
          </cell>
          <cell r="I11">
            <v>1.9379999999999999</v>
          </cell>
          <cell r="J11">
            <v>1.9822</v>
          </cell>
          <cell r="K11">
            <v>2.0720000000000001</v>
          </cell>
          <cell r="L11">
            <v>2.0733000000000001</v>
          </cell>
          <cell r="M11">
            <v>2.1211000000000002</v>
          </cell>
          <cell r="N11">
            <v>2.1720000000000002</v>
          </cell>
        </row>
        <row r="12">
          <cell r="C12">
            <v>2.18E-2</v>
          </cell>
          <cell r="D12">
            <v>3.0099999999999998E-2</v>
          </cell>
          <cell r="E12">
            <v>2.2200000000000001E-2</v>
          </cell>
          <cell r="F12">
            <v>2.47E-2</v>
          </cell>
          <cell r="G12">
            <v>2.7099999999999999E-2</v>
          </cell>
          <cell r="H12">
            <v>2.5499999999999998E-2</v>
          </cell>
          <cell r="I12">
            <v>2.3199999999999998E-2</v>
          </cell>
          <cell r="J12">
            <v>2.2800000000000001E-2</v>
          </cell>
          <cell r="K12">
            <v>4.53E-2</v>
          </cell>
          <cell r="L12">
            <v>6.9999999999999999E-4</v>
          </cell>
          <cell r="M12">
            <v>2.3099999999999999E-2</v>
          </cell>
          <cell r="N12">
            <v>2.4E-2</v>
          </cell>
        </row>
        <row r="13">
          <cell r="C13">
            <v>1.0455000000000001</v>
          </cell>
          <cell r="D13">
            <v>1.0666</v>
          </cell>
          <cell r="E13">
            <v>1.0852999999999999</v>
          </cell>
          <cell r="F13">
            <v>1.105</v>
          </cell>
          <cell r="G13">
            <v>1.1292</v>
          </cell>
          <cell r="H13">
            <v>1.1525000000000001</v>
          </cell>
          <cell r="I13">
            <v>1.1737</v>
          </cell>
          <cell r="J13">
            <v>1.1949000000000001</v>
          </cell>
          <cell r="K13">
            <v>1.2163999999999999</v>
          </cell>
          <cell r="L13">
            <v>1.2383</v>
          </cell>
          <cell r="M13">
            <v>1.2608999999999999</v>
          </cell>
          <cell r="N13">
            <v>1.2850999999999999</v>
          </cell>
        </row>
        <row r="14">
          <cell r="C14">
            <v>1.4E-2</v>
          </cell>
          <cell r="D14">
            <v>2.01E-2</v>
          </cell>
          <cell r="E14">
            <v>1.7500000000000002E-2</v>
          </cell>
          <cell r="F14">
            <v>1.8200000000000001E-2</v>
          </cell>
          <cell r="G14">
            <v>2.1899999999999999E-2</v>
          </cell>
          <cell r="H14">
            <v>2.06E-2</v>
          </cell>
          <cell r="I14">
            <v>1.84E-2</v>
          </cell>
          <cell r="J14">
            <v>1.7999999999999999E-2</v>
          </cell>
          <cell r="K14">
            <v>1.7999999999999999E-2</v>
          </cell>
          <cell r="L14">
            <v>1.7999999999999999E-2</v>
          </cell>
          <cell r="M14">
            <v>1.83E-2</v>
          </cell>
          <cell r="N14">
            <v>1.9199999999999998E-2</v>
          </cell>
        </row>
        <row r="15">
          <cell r="C15">
            <v>1</v>
          </cell>
          <cell r="D15">
            <v>1.0301</v>
          </cell>
          <cell r="E15">
            <v>1.0528999999999999</v>
          </cell>
          <cell r="F15">
            <v>1.0789</v>
          </cell>
          <cell r="G15">
            <v>1.1080000000000001</v>
          </cell>
          <cell r="H15">
            <v>1.1363000000000001</v>
          </cell>
          <cell r="I15">
            <v>1.1627000000000001</v>
          </cell>
          <cell r="J15">
            <v>1.1892</v>
          </cell>
          <cell r="K15">
            <v>1.2431000000000001</v>
          </cell>
          <cell r="L15">
            <v>1.2439</v>
          </cell>
          <cell r="M15">
            <v>1.2726</v>
          </cell>
          <cell r="N15">
            <v>1.3030999999999999</v>
          </cell>
        </row>
        <row r="16">
          <cell r="C16">
            <v>1.2548999999999999</v>
          </cell>
          <cell r="D16">
            <v>1.3069999999999999</v>
          </cell>
          <cell r="E16">
            <v>1.3104</v>
          </cell>
          <cell r="F16">
            <v>1.3245</v>
          </cell>
          <cell r="G16">
            <v>1.3474999999999999</v>
          </cell>
          <cell r="H16">
            <v>1.3648</v>
          </cell>
          <cell r="I16">
            <v>1.3791</v>
          </cell>
          <cell r="J16">
            <v>1.3946000000000001</v>
          </cell>
          <cell r="K16">
            <v>1.4096</v>
          </cell>
          <cell r="L16">
            <v>1.4249000000000001</v>
          </cell>
          <cell r="M16">
            <v>1.4407000000000001</v>
          </cell>
          <cell r="N16">
            <v>1.4588000000000001</v>
          </cell>
        </row>
        <row r="17">
          <cell r="C17">
            <v>8.5000000000000006E-3</v>
          </cell>
          <cell r="D17">
            <v>4.1500000000000002E-2</v>
          </cell>
          <cell r="E17">
            <v>2.5999999999999999E-3</v>
          </cell>
          <cell r="F17">
            <v>1.0699999999999999E-2</v>
          </cell>
          <cell r="G17">
            <v>1.7399999999999999E-2</v>
          </cell>
          <cell r="H17">
            <v>1.2800000000000001E-2</v>
          </cell>
          <cell r="I17">
            <v>1.0500000000000001E-2</v>
          </cell>
          <cell r="J17">
            <v>1.1299999999999999E-2</v>
          </cell>
          <cell r="K17">
            <v>1.0699999999999999E-2</v>
          </cell>
          <cell r="L17">
            <v>1.0800000000000001E-2</v>
          </cell>
          <cell r="M17">
            <v>1.12E-2</v>
          </cell>
          <cell r="N17">
            <v>1.26E-2</v>
          </cell>
        </row>
        <row r="18">
          <cell r="C18">
            <v>1.3697999999999999</v>
          </cell>
          <cell r="D18">
            <v>1.4334</v>
          </cell>
          <cell r="E18">
            <v>1.4554</v>
          </cell>
          <cell r="F18">
            <v>1.5073000000000001</v>
          </cell>
          <cell r="G18">
            <v>1.5599000000000001</v>
          </cell>
          <cell r="H18">
            <v>1.599</v>
          </cell>
          <cell r="I18">
            <v>1.6436999999999999</v>
          </cell>
          <cell r="J18">
            <v>1.6928000000000001</v>
          </cell>
          <cell r="K18">
            <v>1.7447999999999999</v>
          </cell>
          <cell r="L18">
            <v>1.8071999999999999</v>
          </cell>
          <cell r="M18">
            <v>1.8773</v>
          </cell>
          <cell r="N18">
            <v>1.9603999999999999</v>
          </cell>
        </row>
        <row r="19">
          <cell r="C19">
            <v>3.49E-2</v>
          </cell>
          <cell r="D19">
            <v>4.6399999999999997E-2</v>
          </cell>
          <cell r="E19">
            <v>1.54E-2</v>
          </cell>
          <cell r="F19">
            <v>3.56E-2</v>
          </cell>
          <cell r="G19">
            <v>3.5000000000000003E-2</v>
          </cell>
          <cell r="H19">
            <v>2.5000000000000001E-2</v>
          </cell>
          <cell r="I19">
            <v>2.8000000000000001E-2</v>
          </cell>
          <cell r="J19">
            <v>2.9899999999999999E-2</v>
          </cell>
          <cell r="K19">
            <v>3.0700000000000002E-2</v>
          </cell>
          <cell r="L19">
            <v>3.5799999999999998E-2</v>
          </cell>
          <cell r="M19">
            <v>3.8800000000000001E-2</v>
          </cell>
          <cell r="N19">
            <v>4.4299999999999999E-2</v>
          </cell>
        </row>
        <row r="20">
          <cell r="C20">
            <v>8848.2304999999997</v>
          </cell>
          <cell r="D20">
            <v>9285.1504000000004</v>
          </cell>
          <cell r="E20">
            <v>9576.9501999999993</v>
          </cell>
          <cell r="F20">
            <v>9895.4696999999996</v>
          </cell>
          <cell r="G20">
            <v>10209.8799</v>
          </cell>
          <cell r="H20">
            <v>10513.5996</v>
          </cell>
          <cell r="I20">
            <v>10889.070299999999</v>
          </cell>
          <cell r="J20">
            <v>11281.25</v>
          </cell>
          <cell r="K20">
            <v>11667.700199999999</v>
          </cell>
          <cell r="L20">
            <v>12058.690399999999</v>
          </cell>
          <cell r="M20">
            <v>12442.1104</v>
          </cell>
          <cell r="N20">
            <v>12832.3701</v>
          </cell>
        </row>
        <row r="21">
          <cell r="C21">
            <v>4.1500000000000002E-2</v>
          </cell>
          <cell r="D21">
            <v>4.9399999999999999E-2</v>
          </cell>
          <cell r="E21">
            <v>3.1399999999999997E-2</v>
          </cell>
          <cell r="F21">
            <v>3.3300000000000003E-2</v>
          </cell>
          <cell r="G21">
            <v>3.1800000000000002E-2</v>
          </cell>
          <cell r="H21">
            <v>2.9700000000000001E-2</v>
          </cell>
          <cell r="I21">
            <v>3.5700000000000003E-2</v>
          </cell>
          <cell r="J21">
            <v>3.5999999999999997E-2</v>
          </cell>
          <cell r="K21">
            <v>3.4299999999999997E-2</v>
          </cell>
          <cell r="L21">
            <v>3.3500000000000002E-2</v>
          </cell>
          <cell r="M21">
            <v>3.1800000000000002E-2</v>
          </cell>
          <cell r="N21">
            <v>3.1399999999999997E-2</v>
          </cell>
        </row>
        <row r="22">
          <cell r="C22">
            <v>17.420000000000002</v>
          </cell>
          <cell r="D22">
            <v>26.55</v>
          </cell>
          <cell r="E22">
            <v>24.4</v>
          </cell>
          <cell r="F22">
            <v>23.18</v>
          </cell>
          <cell r="G22">
            <v>22.78</v>
          </cell>
          <cell r="H22">
            <v>22.38</v>
          </cell>
          <cell r="I22">
            <v>22.03</v>
          </cell>
          <cell r="J22">
            <v>22.24</v>
          </cell>
          <cell r="K22">
            <v>22.56</v>
          </cell>
          <cell r="L22">
            <v>22.88</v>
          </cell>
          <cell r="M22">
            <v>23.21</v>
          </cell>
          <cell r="N22">
            <v>23.55</v>
          </cell>
        </row>
        <row r="23">
          <cell r="C23">
            <v>17.420000000000002</v>
          </cell>
          <cell r="D23">
            <v>25.775400000000001</v>
          </cell>
          <cell r="E23">
            <v>23.174800000000001</v>
          </cell>
          <cell r="F23">
            <v>21.485700000000001</v>
          </cell>
          <cell r="G23">
            <v>20.558800000000002</v>
          </cell>
          <cell r="H23">
            <v>19.695499999999999</v>
          </cell>
          <cell r="I23">
            <v>18.947099999999999</v>
          </cell>
          <cell r="J23">
            <v>18.701799999999999</v>
          </cell>
          <cell r="K23">
            <v>18.148800000000001</v>
          </cell>
          <cell r="L23">
            <v>18.394100000000002</v>
          </cell>
          <cell r="M23">
            <v>18.238900000000001</v>
          </cell>
          <cell r="N23">
            <v>18.072900000000001</v>
          </cell>
        </row>
        <row r="24">
          <cell r="C24">
            <v>0.35520000000000002</v>
          </cell>
          <cell r="D24">
            <v>0.47960000000000003</v>
          </cell>
          <cell r="E24">
            <v>-0.1009</v>
          </cell>
          <cell r="F24">
            <v>-7.2900000000000006E-2</v>
          </cell>
          <cell r="G24">
            <v>-4.3099999999999999E-2</v>
          </cell>
          <cell r="H24">
            <v>-4.2000000000000003E-2</v>
          </cell>
          <cell r="I24">
            <v>-3.7999999999999999E-2</v>
          </cell>
          <cell r="J24">
            <v>-1.29E-2</v>
          </cell>
          <cell r="K24">
            <v>-2.9600000000000001E-2</v>
          </cell>
          <cell r="L24">
            <v>1.35E-2</v>
          </cell>
          <cell r="M24">
            <v>-8.3999999999999995E-3</v>
          </cell>
          <cell r="N24">
            <v>-9.1000000000000004E-3</v>
          </cell>
        </row>
        <row r="25">
          <cell r="C25">
            <v>5.18</v>
          </cell>
          <cell r="D25">
            <v>6.27</v>
          </cell>
          <cell r="E25">
            <v>6.68</v>
          </cell>
          <cell r="F25">
            <v>6.45</v>
          </cell>
          <cell r="G25">
            <v>6.09</v>
          </cell>
          <cell r="H25">
            <v>6.01</v>
          </cell>
          <cell r="I25">
            <v>5.78</v>
          </cell>
          <cell r="J25">
            <v>5.93</v>
          </cell>
          <cell r="K25">
            <v>6.01</v>
          </cell>
          <cell r="L25">
            <v>6</v>
          </cell>
          <cell r="M25">
            <v>6.01</v>
          </cell>
          <cell r="N25">
            <v>6.01</v>
          </cell>
        </row>
        <row r="26">
          <cell r="C26">
            <v>2.9988999999999999</v>
          </cell>
          <cell r="D26">
            <v>3.2648999999999999</v>
          </cell>
          <cell r="E26">
            <v>4.4649999999999999</v>
          </cell>
          <cell r="F26">
            <v>3.9815999999999998</v>
          </cell>
          <cell r="G26">
            <v>3.3847999999999998</v>
          </cell>
          <cell r="H26">
            <v>3.4594999999999998</v>
          </cell>
          <cell r="I26">
            <v>3.456</v>
          </cell>
          <cell r="J26">
            <v>3.6526000000000001</v>
          </cell>
          <cell r="K26">
            <v>1.4799</v>
          </cell>
          <cell r="L26">
            <v>5.9340999999999999</v>
          </cell>
          <cell r="M26">
            <v>3.7044999999999999</v>
          </cell>
          <cell r="N26">
            <v>3.6135000000000002</v>
          </cell>
        </row>
        <row r="27">
          <cell r="C27">
            <v>7.51</v>
          </cell>
          <cell r="D27">
            <v>7.96</v>
          </cell>
          <cell r="E27">
            <v>8.02</v>
          </cell>
          <cell r="F27">
            <v>8.02</v>
          </cell>
          <cell r="G27">
            <v>7.79</v>
          </cell>
          <cell r="H27">
            <v>7.81</v>
          </cell>
          <cell r="I27">
            <v>7.79</v>
          </cell>
          <cell r="J27">
            <v>7.94</v>
          </cell>
          <cell r="K27">
            <v>8.06</v>
          </cell>
          <cell r="L27">
            <v>8.1300000000000008</v>
          </cell>
          <cell r="M27">
            <v>8.3000000000000007</v>
          </cell>
          <cell r="N27">
            <v>8.4499999999999993</v>
          </cell>
        </row>
        <row r="28">
          <cell r="C28">
            <v>1</v>
          </cell>
          <cell r="D28">
            <v>1.0301</v>
          </cell>
          <cell r="E28">
            <v>1.0528999999999999</v>
          </cell>
          <cell r="F28">
            <v>1.0789</v>
          </cell>
          <cell r="G28">
            <v>1.1080000000000001</v>
          </cell>
          <cell r="H28">
            <v>1.1363000000000001</v>
          </cell>
          <cell r="I28">
            <v>1.1627000000000001</v>
          </cell>
          <cell r="J28">
            <v>1.1892</v>
          </cell>
          <cell r="K28">
            <v>1.2431000000000001</v>
          </cell>
          <cell r="L28">
            <v>1.2439</v>
          </cell>
          <cell r="M28">
            <v>1.2726</v>
          </cell>
          <cell r="N28">
            <v>1.3030999999999999</v>
          </cell>
        </row>
        <row r="29">
          <cell r="C29">
            <v>2.18E-2</v>
          </cell>
          <cell r="D29">
            <v>3.0099999999999998E-2</v>
          </cell>
          <cell r="E29">
            <v>2.2200000000000001E-2</v>
          </cell>
          <cell r="F29">
            <v>2.47E-2</v>
          </cell>
          <cell r="G29">
            <v>2.7099999999999999E-2</v>
          </cell>
          <cell r="H29">
            <v>2.5499999999999998E-2</v>
          </cell>
          <cell r="I29">
            <v>2.3199999999999998E-2</v>
          </cell>
          <cell r="J29">
            <v>2.2800000000000001E-2</v>
          </cell>
          <cell r="K29">
            <v>4.53E-2</v>
          </cell>
          <cell r="L29">
            <v>6.9999999999999999E-4</v>
          </cell>
          <cell r="M29">
            <v>2.3099999999999999E-2</v>
          </cell>
          <cell r="N29">
            <v>2.4E-2</v>
          </cell>
        </row>
        <row r="30">
          <cell r="C30">
            <v>273.13</v>
          </cell>
          <cell r="D30">
            <v>275.62</v>
          </cell>
          <cell r="E30">
            <v>278.12</v>
          </cell>
          <cell r="F30">
            <v>280.62</v>
          </cell>
          <cell r="G30">
            <v>283.11</v>
          </cell>
          <cell r="H30">
            <v>285.57</v>
          </cell>
          <cell r="I30">
            <v>288.02</v>
          </cell>
          <cell r="J30">
            <v>290.45999999999998</v>
          </cell>
          <cell r="K30">
            <v>292.89</v>
          </cell>
          <cell r="L30">
            <v>295.31</v>
          </cell>
          <cell r="M30">
            <v>297.74</v>
          </cell>
          <cell r="N30">
            <v>300.17</v>
          </cell>
        </row>
        <row r="31">
          <cell r="C31">
            <v>9.2999999999999992E-3</v>
          </cell>
          <cell r="D31">
            <v>9.1000000000000004E-3</v>
          </cell>
          <cell r="E31">
            <v>9.1000000000000004E-3</v>
          </cell>
          <cell r="F31">
            <v>8.9999999999999993E-3</v>
          </cell>
          <cell r="G31">
            <v>8.8999999999999999E-3</v>
          </cell>
          <cell r="H31">
            <v>8.6999999999999994E-3</v>
          </cell>
          <cell r="I31">
            <v>8.6E-3</v>
          </cell>
          <cell r="J31">
            <v>8.5000000000000006E-3</v>
          </cell>
          <cell r="K31">
            <v>8.3999999999999995E-3</v>
          </cell>
          <cell r="L31">
            <v>8.3000000000000001E-3</v>
          </cell>
          <cell r="M31">
            <v>8.2000000000000007E-3</v>
          </cell>
          <cell r="N31">
            <v>8.2000000000000007E-3</v>
          </cell>
        </row>
        <row r="32">
          <cell r="C32">
            <v>46763</v>
          </cell>
          <cell r="D32">
            <v>47000</v>
          </cell>
          <cell r="E32">
            <v>48848</v>
          </cell>
          <cell r="F32">
            <v>52845</v>
          </cell>
          <cell r="G32">
            <v>56249</v>
          </cell>
          <cell r="H32">
            <v>58535</v>
          </cell>
          <cell r="I32">
            <v>60767</v>
          </cell>
          <cell r="J32">
            <v>60958</v>
          </cell>
          <cell r="K32">
            <v>61126</v>
          </cell>
          <cell r="L32">
            <v>60809</v>
          </cell>
          <cell r="M32">
            <v>59798</v>
          </cell>
          <cell r="N32">
            <v>60261</v>
          </cell>
        </row>
        <row r="33">
          <cell r="C33">
            <v>7450.6099000000004</v>
          </cell>
          <cell r="D33">
            <v>7738.1201000000001</v>
          </cell>
          <cell r="E33">
            <v>8046.1801999999998</v>
          </cell>
          <cell r="F33">
            <v>8283.0596000000005</v>
          </cell>
          <cell r="G33">
            <v>8504.7402000000002</v>
          </cell>
          <cell r="H33">
            <v>8737.2695000000003</v>
          </cell>
          <cell r="I33">
            <v>9014.5195000000003</v>
          </cell>
          <cell r="J33">
            <v>9328.8896000000004</v>
          </cell>
          <cell r="K33">
            <v>9634.7695000000003</v>
          </cell>
          <cell r="L33">
            <v>9938.6504000000004</v>
          </cell>
          <cell r="M33">
            <v>10242.3799</v>
          </cell>
          <cell r="N33">
            <v>10546.1396</v>
          </cell>
        </row>
        <row r="34">
          <cell r="C34">
            <v>4.2200000000000001E-2</v>
          </cell>
          <cell r="D34">
            <v>3.8600000000000002E-2</v>
          </cell>
          <cell r="E34">
            <v>3.9800000000000002E-2</v>
          </cell>
          <cell r="F34">
            <v>2.9399999999999999E-2</v>
          </cell>
          <cell r="G34">
            <v>2.6800000000000001E-2</v>
          </cell>
          <cell r="H34">
            <v>2.7300000000000001E-2</v>
          </cell>
          <cell r="I34">
            <v>3.1699999999999999E-2</v>
          </cell>
          <cell r="J34">
            <v>3.49E-2</v>
          </cell>
          <cell r="K34">
            <v>3.2800000000000003E-2</v>
          </cell>
          <cell r="L34">
            <v>3.15E-2</v>
          </cell>
          <cell r="M34">
            <v>3.0599999999999999E-2</v>
          </cell>
          <cell r="N34">
            <v>2.9700000000000001E-2</v>
          </cell>
        </row>
        <row r="37">
          <cell r="C37" t="str">
            <v>YearLag</v>
          </cell>
          <cell r="D37" t="str">
            <v>Year01</v>
          </cell>
          <cell r="E37" t="str">
            <v>Year02</v>
          </cell>
          <cell r="F37" t="str">
            <v>Year03</v>
          </cell>
          <cell r="G37" t="str">
            <v>Year04</v>
          </cell>
          <cell r="H37" t="str">
            <v>Year05</v>
          </cell>
          <cell r="I37" t="str">
            <v>Year06</v>
          </cell>
          <cell r="J37" t="str">
            <v>Year07</v>
          </cell>
          <cell r="K37" t="str">
            <v>Year08</v>
          </cell>
          <cell r="L37" t="str">
            <v>Year09</v>
          </cell>
          <cell r="M37" t="str">
            <v>Year10</v>
          </cell>
          <cell r="N37" t="str">
            <v>Year11</v>
          </cell>
          <cell r="O37" t="str">
            <v>Year12</v>
          </cell>
          <cell r="P37" t="str">
            <v>Year13</v>
          </cell>
          <cell r="Q37" t="str">
            <v>Year14</v>
          </cell>
          <cell r="R37" t="str">
            <v>Year15</v>
          </cell>
          <cell r="S37" t="str">
            <v>Year16</v>
          </cell>
          <cell r="T37" t="str">
            <v>Year17</v>
          </cell>
          <cell r="U37" t="str">
            <v>Year18</v>
          </cell>
          <cell r="V37" t="str">
            <v>Year19</v>
          </cell>
          <cell r="W37" t="str">
            <v>Year20</v>
          </cell>
          <cell r="X37" t="str">
            <v>Year21</v>
          </cell>
          <cell r="Y37" t="str">
            <v>Year22</v>
          </cell>
        </row>
        <row r="38">
          <cell r="C38" t="str">
            <v>Y1999</v>
          </cell>
          <cell r="D38" t="str">
            <v>Y2000</v>
          </cell>
          <cell r="E38" t="str">
            <v>Y2001</v>
          </cell>
          <cell r="F38" t="str">
            <v>Y2002</v>
          </cell>
          <cell r="G38" t="str">
            <v>Y2003</v>
          </cell>
          <cell r="H38" t="str">
            <v>Y2004</v>
          </cell>
          <cell r="I38" t="str">
            <v>Y2005</v>
          </cell>
          <cell r="J38" t="str">
            <v>Y2006</v>
          </cell>
          <cell r="K38" t="str">
            <v>Y2007</v>
          </cell>
          <cell r="L38" t="str">
            <v>Y2008</v>
          </cell>
          <cell r="M38" t="str">
            <v>Y2009</v>
          </cell>
          <cell r="N38" t="str">
            <v>Y2010</v>
          </cell>
        </row>
        <row r="39">
          <cell r="C39">
            <v>16.334399999999999</v>
          </cell>
          <cell r="D39">
            <v>29.09</v>
          </cell>
          <cell r="E39">
            <v>26.672599999999999</v>
          </cell>
          <cell r="F39">
            <v>25.2928</v>
          </cell>
          <cell r="G39">
            <v>24.7986</v>
          </cell>
          <cell r="H39">
            <v>24.318000000000001</v>
          </cell>
          <cell r="I39">
            <v>23.893599999999999</v>
          </cell>
          <cell r="J39">
            <v>24.0746</v>
          </cell>
          <cell r="K39">
            <v>24.378699999999998</v>
          </cell>
          <cell r="L39">
            <v>24.680800000000001</v>
          </cell>
          <cell r="M39">
            <v>25.000900000000001</v>
          </cell>
          <cell r="N39">
            <v>25.3203</v>
          </cell>
        </row>
        <row r="40">
          <cell r="C40">
            <v>23.710999999999999</v>
          </cell>
          <cell r="D40">
            <v>42.396599999999999</v>
          </cell>
          <cell r="E40">
            <v>38.523400000000002</v>
          </cell>
          <cell r="F40">
            <v>36.5608</v>
          </cell>
          <cell r="G40">
            <v>35.863199999999999</v>
          </cell>
          <cell r="H40">
            <v>35.167299999999997</v>
          </cell>
          <cell r="I40">
            <v>34.542499999999997</v>
          </cell>
          <cell r="J40">
            <v>34.770000000000003</v>
          </cell>
          <cell r="K40">
            <v>35.144100000000002</v>
          </cell>
          <cell r="L40">
            <v>35.508099999999999</v>
          </cell>
          <cell r="M40">
            <v>35.883800000000001</v>
          </cell>
          <cell r="N40">
            <v>36.234499999999997</v>
          </cell>
        </row>
        <row r="41">
          <cell r="C41">
            <v>2.14</v>
          </cell>
          <cell r="D41">
            <v>3.7</v>
          </cell>
          <cell r="E41">
            <v>3.49</v>
          </cell>
          <cell r="F41">
            <v>2.97</v>
          </cell>
          <cell r="G41">
            <v>2.78</v>
          </cell>
          <cell r="H41">
            <v>2.84</v>
          </cell>
          <cell r="I41">
            <v>2.89</v>
          </cell>
          <cell r="J41">
            <v>2.94</v>
          </cell>
          <cell r="K41">
            <v>2.99</v>
          </cell>
          <cell r="L41">
            <v>3.05</v>
          </cell>
          <cell r="M41">
            <v>3.1</v>
          </cell>
          <cell r="N41">
            <v>3.16</v>
          </cell>
        </row>
        <row r="42">
          <cell r="C42">
            <v>2.02</v>
          </cell>
          <cell r="D42">
            <v>3.45</v>
          </cell>
          <cell r="E42">
            <v>3.32</v>
          </cell>
          <cell r="F42">
            <v>2.81</v>
          </cell>
          <cell r="G42">
            <v>2.54</v>
          </cell>
          <cell r="H42">
            <v>2.59</v>
          </cell>
          <cell r="I42">
            <v>2.64</v>
          </cell>
          <cell r="J42">
            <v>2.69</v>
          </cell>
          <cell r="K42">
            <v>2.74</v>
          </cell>
          <cell r="L42">
            <v>2.79</v>
          </cell>
          <cell r="M42">
            <v>2.84</v>
          </cell>
          <cell r="N42">
            <v>2.89</v>
          </cell>
        </row>
        <row r="43">
          <cell r="C43">
            <v>1.9259999999999999</v>
          </cell>
          <cell r="D43">
            <v>3.33</v>
          </cell>
          <cell r="E43">
            <v>3.141</v>
          </cell>
          <cell r="F43">
            <v>2.673</v>
          </cell>
          <cell r="G43">
            <v>2.5019999999999998</v>
          </cell>
          <cell r="H43">
            <v>2.556</v>
          </cell>
          <cell r="I43">
            <v>2.601</v>
          </cell>
          <cell r="J43">
            <v>2.6459999999999999</v>
          </cell>
          <cell r="K43">
            <v>2.6909999999999998</v>
          </cell>
          <cell r="L43">
            <v>2.7450000000000001</v>
          </cell>
          <cell r="M43">
            <v>2.79</v>
          </cell>
          <cell r="N43">
            <v>2.8439999999999999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>
            <v>1.91</v>
          </cell>
          <cell r="D45">
            <v>3.72</v>
          </cell>
          <cell r="E45">
            <v>5.6870000000000003</v>
          </cell>
          <cell r="F45">
            <v>4.2320000000000002</v>
          </cell>
          <cell r="G45">
            <v>3.6240000000000001</v>
          </cell>
          <cell r="H45">
            <v>3.5550000000000002</v>
          </cell>
          <cell r="I45">
            <v>3.5550000000000002</v>
          </cell>
          <cell r="J45">
            <v>3.58</v>
          </cell>
          <cell r="K45">
            <v>3.61</v>
          </cell>
          <cell r="L45">
            <v>3.71</v>
          </cell>
          <cell r="M45">
            <v>3.81</v>
          </cell>
          <cell r="N45">
            <v>3.92</v>
          </cell>
        </row>
        <row r="46">
          <cell r="C46">
            <v>0.21</v>
          </cell>
          <cell r="D46">
            <v>0.28999999999999998</v>
          </cell>
          <cell r="E46">
            <v>1.88</v>
          </cell>
          <cell r="F46">
            <v>1.62</v>
          </cell>
          <cell r="G46">
            <v>1.0289999999999999</v>
          </cell>
          <cell r="H46">
            <v>0.95699999999999996</v>
          </cell>
          <cell r="I46">
            <v>0.876</v>
          </cell>
          <cell r="J46">
            <v>0.77</v>
          </cell>
          <cell r="K46">
            <v>0.69899999999999995</v>
          </cell>
          <cell r="L46">
            <v>0.71599999999999997</v>
          </cell>
          <cell r="M46">
            <v>0.73399999999999999</v>
          </cell>
          <cell r="N46">
            <v>0.753</v>
          </cell>
        </row>
        <row r="47">
          <cell r="C47">
            <v>4.7413999999999996</v>
          </cell>
          <cell r="D47">
            <v>4.6616999999999997</v>
          </cell>
          <cell r="E47">
            <v>4.9394</v>
          </cell>
          <cell r="F47">
            <v>5.1323999999999996</v>
          </cell>
          <cell r="G47">
            <v>44.605800000000002</v>
          </cell>
          <cell r="H47">
            <v>46.081499999999998</v>
          </cell>
          <cell r="I47">
            <v>46.279499999999999</v>
          </cell>
          <cell r="J47">
            <v>47.398600000000002</v>
          </cell>
          <cell r="K47">
            <v>48.6663</v>
          </cell>
          <cell r="L47">
            <v>49.993400000000001</v>
          </cell>
          <cell r="M47">
            <v>51.726500000000001</v>
          </cell>
          <cell r="N47">
            <v>52.597999999999999</v>
          </cell>
        </row>
        <row r="48">
          <cell r="C48">
            <v>26.4</v>
          </cell>
          <cell r="D48">
            <v>50</v>
          </cell>
          <cell r="E48">
            <v>40.299999999999997</v>
          </cell>
          <cell r="F48">
            <v>42.2</v>
          </cell>
          <cell r="G48">
            <v>38.9</v>
          </cell>
          <cell r="H48">
            <v>38</v>
          </cell>
          <cell r="I48">
            <v>37.4</v>
          </cell>
          <cell r="J48">
            <v>35</v>
          </cell>
          <cell r="K48">
            <v>35.9</v>
          </cell>
          <cell r="L48">
            <v>36.9</v>
          </cell>
          <cell r="M48">
            <v>38</v>
          </cell>
          <cell r="N48">
            <v>39.299999999999997</v>
          </cell>
        </row>
        <row r="50">
          <cell r="E50">
            <v>23</v>
          </cell>
        </row>
        <row r="53">
          <cell r="C53" t="str">
            <v>YearLag</v>
          </cell>
          <cell r="D53" t="str">
            <v>Year01</v>
          </cell>
          <cell r="E53" t="str">
            <v>Year02</v>
          </cell>
          <cell r="F53" t="str">
            <v>Year03</v>
          </cell>
          <cell r="G53" t="str">
            <v>Year04</v>
          </cell>
          <cell r="H53" t="str">
            <v>Year05</v>
          </cell>
          <cell r="I53" t="str">
            <v>Year06</v>
          </cell>
          <cell r="J53" t="str">
            <v>Year07</v>
          </cell>
          <cell r="K53" t="str">
            <v>Year08</v>
          </cell>
          <cell r="L53" t="str">
            <v>Year09</v>
          </cell>
          <cell r="M53" t="str">
            <v>Year10</v>
          </cell>
          <cell r="N53" t="str">
            <v>Year11</v>
          </cell>
          <cell r="O53" t="str">
            <v>Year12</v>
          </cell>
          <cell r="P53" t="str">
            <v>Year13</v>
          </cell>
          <cell r="Q53" t="str">
            <v>Year14</v>
          </cell>
          <cell r="R53" t="str">
            <v>Year15</v>
          </cell>
          <cell r="S53" t="str">
            <v>Year16</v>
          </cell>
          <cell r="T53" t="str">
            <v>Year17</v>
          </cell>
          <cell r="U53" t="str">
            <v>Year18</v>
          </cell>
          <cell r="V53" t="str">
            <v>Year19</v>
          </cell>
          <cell r="W53" t="str">
            <v>Year20</v>
          </cell>
          <cell r="X53" t="str">
            <v>Year21</v>
          </cell>
          <cell r="Y53" t="str">
            <v>Year22</v>
          </cell>
        </row>
        <row r="54">
          <cell r="C54" t="str">
            <v>Y1999</v>
          </cell>
          <cell r="D54" t="str">
            <v>Y2000</v>
          </cell>
          <cell r="E54" t="str">
            <v>Y2001</v>
          </cell>
          <cell r="F54" t="str">
            <v>Y2002</v>
          </cell>
          <cell r="G54" t="str">
            <v>Y2003</v>
          </cell>
          <cell r="H54" t="str">
            <v>Y2004</v>
          </cell>
          <cell r="I54" t="str">
            <v>Y2005</v>
          </cell>
          <cell r="J54" t="str">
            <v>Y2006</v>
          </cell>
          <cell r="K54" t="str">
            <v>Y2007</v>
          </cell>
          <cell r="L54" t="str">
            <v>Y2008</v>
          </cell>
          <cell r="M54" t="str">
            <v>Y2009</v>
          </cell>
          <cell r="N54" t="str">
            <v>Y2010</v>
          </cell>
        </row>
        <row r="55">
          <cell r="C55">
            <v>27561</v>
          </cell>
          <cell r="D55">
            <v>28283</v>
          </cell>
          <cell r="E55">
            <v>29639.523399999998</v>
          </cell>
          <cell r="F55">
            <v>26349.125</v>
          </cell>
          <cell r="G55">
            <v>26728.664100000002</v>
          </cell>
          <cell r="H55">
            <v>27167.089800000002</v>
          </cell>
          <cell r="I55">
            <v>27678.642599999999</v>
          </cell>
          <cell r="J55">
            <v>28301.285199999998</v>
          </cell>
          <cell r="K55">
            <v>28916.0645</v>
          </cell>
          <cell r="L55">
            <v>29524.894499999999</v>
          </cell>
          <cell r="M55">
            <v>30136.357400000001</v>
          </cell>
          <cell r="N55">
            <v>30752.127</v>
          </cell>
        </row>
        <row r="56">
          <cell r="C56">
            <v>6915</v>
          </cell>
          <cell r="D56">
            <v>7729</v>
          </cell>
          <cell r="E56">
            <v>7941.5546999999997</v>
          </cell>
          <cell r="F56">
            <v>7083.9731000000002</v>
          </cell>
          <cell r="G56">
            <v>7217.2573000000002</v>
          </cell>
          <cell r="H56">
            <v>7371.2103999999999</v>
          </cell>
          <cell r="I56">
            <v>7548.0645000000004</v>
          </cell>
          <cell r="J56">
            <v>7749.4839000000002</v>
          </cell>
          <cell r="K56">
            <v>7943.0600999999997</v>
          </cell>
          <cell r="L56">
            <v>8129.9516999999996</v>
          </cell>
          <cell r="M56">
            <v>8314.1337999999996</v>
          </cell>
          <cell r="N56">
            <v>8497.7744000000002</v>
          </cell>
        </row>
        <row r="57">
          <cell r="C57">
            <v>18823</v>
          </cell>
          <cell r="D57">
            <v>23436</v>
          </cell>
          <cell r="E57">
            <v>20758.363300000001</v>
          </cell>
          <cell r="F57">
            <v>18517.2559</v>
          </cell>
          <cell r="G57">
            <v>18863.390599999999</v>
          </cell>
          <cell r="H57">
            <v>19266.650399999999</v>
          </cell>
          <cell r="I57">
            <v>19729.9863</v>
          </cell>
          <cell r="J57">
            <v>20256.488300000001</v>
          </cell>
          <cell r="K57">
            <v>20762.408200000002</v>
          </cell>
          <cell r="L57">
            <v>21250.216799999998</v>
          </cell>
          <cell r="M57">
            <v>21731.705099999999</v>
          </cell>
          <cell r="N57">
            <v>22212.6875</v>
          </cell>
        </row>
        <row r="58">
          <cell r="C58">
            <v>8270</v>
          </cell>
          <cell r="D58">
            <v>17136</v>
          </cell>
          <cell r="E58">
            <v>11674.809600000001</v>
          </cell>
          <cell r="F58">
            <v>10433.957</v>
          </cell>
          <cell r="G58">
            <v>10640.0244</v>
          </cell>
          <cell r="H58">
            <v>10843.3145</v>
          </cell>
          <cell r="I58">
            <v>11050.5254</v>
          </cell>
          <cell r="J58">
            <v>11276.984399999999</v>
          </cell>
          <cell r="K58">
            <v>11487.9717</v>
          </cell>
          <cell r="L58">
            <v>11693.815399999999</v>
          </cell>
          <cell r="M58">
            <v>11896.859399999999</v>
          </cell>
          <cell r="N58">
            <v>12096.331099999999</v>
          </cell>
        </row>
        <row r="59">
          <cell r="C59">
            <v>3413</v>
          </cell>
          <cell r="D59">
            <v>3536</v>
          </cell>
          <cell r="E59">
            <v>3412.3622999999998</v>
          </cell>
          <cell r="F59">
            <v>2920.2646</v>
          </cell>
          <cell r="G59">
            <v>2871.9978000000001</v>
          </cell>
          <cell r="H59">
            <v>2841.5527000000002</v>
          </cell>
          <cell r="I59">
            <v>2823.9829</v>
          </cell>
          <cell r="J59">
            <v>2821.2781</v>
          </cell>
          <cell r="K59">
            <v>2820.9252999999999</v>
          </cell>
          <cell r="L59">
            <v>2821.2415000000001</v>
          </cell>
          <cell r="M59">
            <v>2822.3699000000001</v>
          </cell>
          <cell r="N59">
            <v>2823.2321999999999</v>
          </cell>
        </row>
        <row r="60">
          <cell r="C60">
            <v>36</v>
          </cell>
          <cell r="D60">
            <v>45</v>
          </cell>
          <cell r="E60">
            <v>45</v>
          </cell>
          <cell r="F60">
            <v>45</v>
          </cell>
          <cell r="G60">
            <v>45</v>
          </cell>
          <cell r="H60">
            <v>45</v>
          </cell>
          <cell r="I60">
            <v>45</v>
          </cell>
          <cell r="J60">
            <v>45</v>
          </cell>
          <cell r="K60">
            <v>45</v>
          </cell>
          <cell r="L60">
            <v>45</v>
          </cell>
          <cell r="M60">
            <v>45</v>
          </cell>
          <cell r="N60">
            <v>45</v>
          </cell>
        </row>
        <row r="61">
          <cell r="C61">
            <v>448</v>
          </cell>
          <cell r="D61">
            <v>451</v>
          </cell>
          <cell r="E61">
            <v>480.28949999999998</v>
          </cell>
          <cell r="F61">
            <v>425.1481</v>
          </cell>
          <cell r="G61">
            <v>429.89080000000001</v>
          </cell>
          <cell r="H61">
            <v>434.23919999999998</v>
          </cell>
          <cell r="I61">
            <v>439.38650000000001</v>
          </cell>
          <cell r="J61">
            <v>446.13040000000001</v>
          </cell>
          <cell r="K61">
            <v>452.8304</v>
          </cell>
          <cell r="L61">
            <v>459.50330000000002</v>
          </cell>
          <cell r="M61">
            <v>466.17079999999999</v>
          </cell>
          <cell r="N61">
            <v>472.80309999999997</v>
          </cell>
        </row>
        <row r="62">
          <cell r="C62">
            <v>15</v>
          </cell>
          <cell r="D62">
            <v>40</v>
          </cell>
          <cell r="E62">
            <v>41.9467</v>
          </cell>
          <cell r="F62">
            <v>38.400500000000001</v>
          </cell>
          <cell r="G62">
            <v>38.1721</v>
          </cell>
          <cell r="H62">
            <v>37.995899999999999</v>
          </cell>
          <cell r="I62">
            <v>37.893700000000003</v>
          </cell>
          <cell r="J62">
            <v>37.930100000000003</v>
          </cell>
          <cell r="K62">
            <v>37.961799999999997</v>
          </cell>
          <cell r="L62">
            <v>37.990400000000001</v>
          </cell>
          <cell r="M62">
            <v>38.017800000000001</v>
          </cell>
          <cell r="N62">
            <v>38.041600000000003</v>
          </cell>
        </row>
        <row r="63">
          <cell r="C63">
            <v>1</v>
          </cell>
          <cell r="D63">
            <v>2</v>
          </cell>
          <cell r="E63">
            <v>3.1459999999999999</v>
          </cell>
          <cell r="F63">
            <v>3.6572</v>
          </cell>
          <cell r="G63">
            <v>8.1797000000000004</v>
          </cell>
          <cell r="H63">
            <v>50.661200000000001</v>
          </cell>
          <cell r="I63">
            <v>118.1923</v>
          </cell>
          <cell r="J63">
            <v>186.03819999999999</v>
          </cell>
          <cell r="K63">
            <v>253.98269999999999</v>
          </cell>
          <cell r="L63">
            <v>322.01409999999998</v>
          </cell>
          <cell r="M63">
            <v>390.1352</v>
          </cell>
          <cell r="N63">
            <v>556.13229999999999</v>
          </cell>
        </row>
        <row r="64">
          <cell r="C64">
            <v>0</v>
          </cell>
          <cell r="D64">
            <v>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C65">
            <v>90</v>
          </cell>
          <cell r="D65">
            <v>121</v>
          </cell>
          <cell r="E65">
            <v>133</v>
          </cell>
          <cell r="F65">
            <v>128</v>
          </cell>
          <cell r="G65">
            <v>142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148</v>
          </cell>
          <cell r="D66">
            <v>150</v>
          </cell>
          <cell r="E66">
            <v>149</v>
          </cell>
          <cell r="F66">
            <v>149</v>
          </cell>
          <cell r="G66">
            <v>149</v>
          </cell>
          <cell r="H66">
            <v>149</v>
          </cell>
          <cell r="I66">
            <v>149</v>
          </cell>
          <cell r="J66">
            <v>149</v>
          </cell>
          <cell r="K66">
            <v>149</v>
          </cell>
          <cell r="L66">
            <v>149</v>
          </cell>
          <cell r="M66">
            <v>149</v>
          </cell>
          <cell r="N66">
            <v>149</v>
          </cell>
        </row>
        <row r="67">
          <cell r="C67">
            <v>7157</v>
          </cell>
          <cell r="D67">
            <v>7316</v>
          </cell>
          <cell r="E67">
            <v>7424</v>
          </cell>
          <cell r="F67">
            <v>7575</v>
          </cell>
          <cell r="G67">
            <v>7743</v>
          </cell>
          <cell r="H67">
            <v>7908</v>
          </cell>
          <cell r="I67">
            <v>8093</v>
          </cell>
          <cell r="J67">
            <v>8275</v>
          </cell>
          <cell r="K67">
            <v>8452</v>
          </cell>
          <cell r="L67">
            <v>8624</v>
          </cell>
          <cell r="M67">
            <v>8796</v>
          </cell>
          <cell r="N67">
            <v>8978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>
            <v>405</v>
          </cell>
          <cell r="D70">
            <v>0</v>
          </cell>
          <cell r="E70">
            <v>235.50290000000001</v>
          </cell>
          <cell r="F70">
            <v>514.79719999999998</v>
          </cell>
          <cell r="G70">
            <v>521.72109999999998</v>
          </cell>
          <cell r="H70">
            <v>532.5598</v>
          </cell>
          <cell r="I70">
            <v>543.43470000000002</v>
          </cell>
          <cell r="J70">
            <v>555.86620000000005</v>
          </cell>
          <cell r="K70">
            <v>569.06449999999995</v>
          </cell>
          <cell r="L70">
            <v>581.56889999999999</v>
          </cell>
          <cell r="M70">
            <v>594.05399999999997</v>
          </cell>
          <cell r="N70">
            <v>608.25869999999998</v>
          </cell>
        </row>
        <row r="71">
          <cell r="C71">
            <v>308</v>
          </cell>
          <cell r="D71">
            <v>0</v>
          </cell>
          <cell r="E71">
            <v>126.8403</v>
          </cell>
          <cell r="F71">
            <v>278.19850000000002</v>
          </cell>
          <cell r="G71">
            <v>283.24470000000002</v>
          </cell>
          <cell r="H71">
            <v>290.8</v>
          </cell>
          <cell r="I71">
            <v>298.3732</v>
          </cell>
          <cell r="J71">
            <v>306.32870000000003</v>
          </cell>
          <cell r="K71">
            <v>313.84769999999997</v>
          </cell>
          <cell r="L71">
            <v>322.32569999999998</v>
          </cell>
          <cell r="M71">
            <v>329.93380000000002</v>
          </cell>
          <cell r="N71">
            <v>338.0181</v>
          </cell>
        </row>
        <row r="72">
          <cell r="C72">
            <v>4356</v>
          </cell>
          <cell r="D72">
            <v>0</v>
          </cell>
          <cell r="E72">
            <v>1664.6780000000001</v>
          </cell>
          <cell r="F72">
            <v>3653.8472000000002</v>
          </cell>
          <cell r="G72">
            <v>3720.0610000000001</v>
          </cell>
          <cell r="H72">
            <v>3813.9539</v>
          </cell>
          <cell r="I72">
            <v>3914.1055000000001</v>
          </cell>
          <cell r="J72">
            <v>4017.5529999999999</v>
          </cell>
          <cell r="K72">
            <v>4123.1313</v>
          </cell>
          <cell r="L72">
            <v>4225.6641</v>
          </cell>
          <cell r="M72">
            <v>4328.1079</v>
          </cell>
          <cell r="N72">
            <v>4435.9438</v>
          </cell>
        </row>
        <row r="73">
          <cell r="C73">
            <v>8064</v>
          </cell>
          <cell r="D73">
            <v>0</v>
          </cell>
          <cell r="E73">
            <v>2460.0554000000002</v>
          </cell>
          <cell r="F73">
            <v>5410.5708000000004</v>
          </cell>
          <cell r="G73">
            <v>5513.3701000000001</v>
          </cell>
          <cell r="H73">
            <v>5640.4872999999998</v>
          </cell>
          <cell r="I73">
            <v>5761.0956999999999</v>
          </cell>
          <cell r="J73">
            <v>5877.0375999999997</v>
          </cell>
          <cell r="K73">
            <v>5995.0083000000004</v>
          </cell>
          <cell r="L73">
            <v>6111.2266</v>
          </cell>
          <cell r="M73">
            <v>6226.3100999999997</v>
          </cell>
          <cell r="N73">
            <v>6348.4829</v>
          </cell>
        </row>
        <row r="74">
          <cell r="C74">
            <v>339</v>
          </cell>
          <cell r="D74">
            <v>0</v>
          </cell>
          <cell r="E74">
            <v>67.863600000000005</v>
          </cell>
          <cell r="F74">
            <v>142.9992</v>
          </cell>
          <cell r="G74">
            <v>141.1919</v>
          </cell>
          <cell r="H74">
            <v>140.2379</v>
          </cell>
          <cell r="I74">
            <v>139.29810000000001</v>
          </cell>
          <cell r="J74">
            <v>139.39680000000001</v>
          </cell>
          <cell r="K74">
            <v>139.67949999999999</v>
          </cell>
          <cell r="L74">
            <v>139.12719999999999</v>
          </cell>
          <cell r="M74">
            <v>139.42089999999999</v>
          </cell>
          <cell r="N74">
            <v>139.89949999999999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6">
          <cell r="C86">
            <v>72877</v>
          </cell>
          <cell r="D86">
            <v>88246</v>
          </cell>
          <cell r="E86">
            <v>81702.995499999975</v>
          </cell>
          <cell r="F86">
            <v>73668.781400000022</v>
          </cell>
          <cell r="G86">
            <v>74876.576799999981</v>
          </cell>
          <cell r="H86">
            <v>76114.714099999983</v>
          </cell>
          <cell r="I86">
            <v>77713.674199999994</v>
          </cell>
          <cell r="J86">
            <v>79544.618599999987</v>
          </cell>
          <cell r="K86">
            <v>81321.204700000002</v>
          </cell>
          <cell r="L86">
            <v>83057.627699999983</v>
          </cell>
          <cell r="M86">
            <v>84785.749400000015</v>
          </cell>
          <cell r="N86">
            <v>86621.129199999996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C87">
            <v>13472</v>
          </cell>
          <cell r="D87">
            <v>0</v>
          </cell>
          <cell r="E87">
            <v>4554.9402</v>
          </cell>
          <cell r="F87">
            <v>10000.412900000001</v>
          </cell>
          <cell r="G87">
            <v>10179.5888</v>
          </cell>
          <cell r="H87">
            <v>10418.0389</v>
          </cell>
          <cell r="I87">
            <v>10656.307199999999</v>
          </cell>
          <cell r="J87">
            <v>10896.1823</v>
          </cell>
          <cell r="K87">
            <v>11140.731300000001</v>
          </cell>
          <cell r="L87">
            <v>11379.9125</v>
          </cell>
          <cell r="M87">
            <v>11617.8267</v>
          </cell>
          <cell r="N87">
            <v>11870.602999999999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Y1999</v>
          </cell>
          <cell r="D91" t="str">
            <v>Y2000</v>
          </cell>
          <cell r="E91" t="str">
            <v>Y2001</v>
          </cell>
          <cell r="F91" t="str">
            <v>Y2002</v>
          </cell>
          <cell r="G91" t="str">
            <v>Y2003</v>
          </cell>
          <cell r="H91" t="str">
            <v>Y2004</v>
          </cell>
          <cell r="I91" t="str">
            <v>Y2005</v>
          </cell>
          <cell r="J91" t="str">
            <v>Y2006</v>
          </cell>
          <cell r="K91" t="str">
            <v>Y2007</v>
          </cell>
          <cell r="L91" t="str">
            <v>Y2008</v>
          </cell>
          <cell r="M91" t="str">
            <v>Y2009</v>
          </cell>
          <cell r="N91" t="str">
            <v>Y2010</v>
          </cell>
        </row>
        <row r="92">
          <cell r="C92">
            <v>5235</v>
          </cell>
          <cell r="D92">
            <v>5434</v>
          </cell>
          <cell r="E92">
            <v>5554</v>
          </cell>
          <cell r="F92">
            <v>5602</v>
          </cell>
          <cell r="G92">
            <v>5697</v>
          </cell>
          <cell r="H92">
            <v>5781</v>
          </cell>
          <cell r="I92">
            <v>5812</v>
          </cell>
          <cell r="J92">
            <v>5899</v>
          </cell>
          <cell r="K92">
            <v>6023</v>
          </cell>
          <cell r="L92">
            <v>6141</v>
          </cell>
          <cell r="M92">
            <v>6264</v>
          </cell>
          <cell r="N92">
            <v>6296</v>
          </cell>
        </row>
        <row r="93">
          <cell r="C93">
            <v>1587</v>
          </cell>
          <cell r="D93">
            <v>1669</v>
          </cell>
          <cell r="E93">
            <v>1685</v>
          </cell>
          <cell r="F93">
            <v>1709</v>
          </cell>
          <cell r="G93">
            <v>1737</v>
          </cell>
          <cell r="H93">
            <v>1752</v>
          </cell>
          <cell r="I93">
            <v>1770</v>
          </cell>
          <cell r="J93">
            <v>1775</v>
          </cell>
          <cell r="K93">
            <v>1780</v>
          </cell>
          <cell r="L93">
            <v>1794</v>
          </cell>
          <cell r="M93">
            <v>1810</v>
          </cell>
          <cell r="N93">
            <v>1834</v>
          </cell>
        </row>
        <row r="94">
          <cell r="C94">
            <v>3867</v>
          </cell>
          <cell r="D94">
            <v>4969</v>
          </cell>
          <cell r="E94">
            <v>4992</v>
          </cell>
          <cell r="F94">
            <v>4797</v>
          </cell>
          <cell r="G94">
            <v>4854</v>
          </cell>
          <cell r="H94">
            <v>4867</v>
          </cell>
          <cell r="I94">
            <v>4889</v>
          </cell>
          <cell r="J94">
            <v>4874</v>
          </cell>
          <cell r="K94">
            <v>4870</v>
          </cell>
          <cell r="L94">
            <v>4897</v>
          </cell>
          <cell r="M94">
            <v>4927</v>
          </cell>
          <cell r="N94">
            <v>4979</v>
          </cell>
        </row>
        <row r="95">
          <cell r="C95">
            <v>1244</v>
          </cell>
          <cell r="D95">
            <v>2463</v>
          </cell>
          <cell r="E95">
            <v>2486</v>
          </cell>
          <cell r="F95">
            <v>2101</v>
          </cell>
          <cell r="G95">
            <v>2168</v>
          </cell>
          <cell r="H95">
            <v>2263</v>
          </cell>
          <cell r="I95">
            <v>2363</v>
          </cell>
          <cell r="J95">
            <v>2430</v>
          </cell>
          <cell r="K95">
            <v>2474</v>
          </cell>
          <cell r="L95">
            <v>2512</v>
          </cell>
          <cell r="M95">
            <v>2574</v>
          </cell>
          <cell r="N95">
            <v>2657</v>
          </cell>
        </row>
        <row r="96">
          <cell r="C96">
            <v>943</v>
          </cell>
          <cell r="D96">
            <v>1035</v>
          </cell>
          <cell r="E96">
            <v>1049</v>
          </cell>
          <cell r="F96">
            <v>1027</v>
          </cell>
          <cell r="G96">
            <v>1045</v>
          </cell>
          <cell r="H96">
            <v>1060</v>
          </cell>
          <cell r="I96">
            <v>1070</v>
          </cell>
          <cell r="J96">
            <v>1080</v>
          </cell>
          <cell r="K96">
            <v>1083</v>
          </cell>
          <cell r="L96">
            <v>1089</v>
          </cell>
          <cell r="M96">
            <v>1094</v>
          </cell>
          <cell r="N96">
            <v>1097</v>
          </cell>
        </row>
        <row r="97">
          <cell r="C97">
            <v>36</v>
          </cell>
          <cell r="D97">
            <v>49</v>
          </cell>
          <cell r="E97">
            <v>23</v>
          </cell>
          <cell r="F97">
            <v>23</v>
          </cell>
          <cell r="G97">
            <v>23</v>
          </cell>
          <cell r="H97">
            <v>23</v>
          </cell>
          <cell r="I97">
            <v>23</v>
          </cell>
          <cell r="J97">
            <v>23</v>
          </cell>
          <cell r="K97">
            <v>23</v>
          </cell>
          <cell r="L97">
            <v>23</v>
          </cell>
          <cell r="M97">
            <v>23</v>
          </cell>
          <cell r="N97">
            <v>23</v>
          </cell>
        </row>
        <row r="98">
          <cell r="C98">
            <v>4</v>
          </cell>
          <cell r="D98">
            <v>5</v>
          </cell>
          <cell r="E98">
            <v>5</v>
          </cell>
          <cell r="F98">
            <v>5</v>
          </cell>
          <cell r="G98">
            <v>5</v>
          </cell>
          <cell r="H98">
            <v>5</v>
          </cell>
          <cell r="I98">
            <v>5</v>
          </cell>
          <cell r="J98">
            <v>5</v>
          </cell>
          <cell r="K98">
            <v>5</v>
          </cell>
          <cell r="L98">
            <v>5</v>
          </cell>
          <cell r="M98">
            <v>5</v>
          </cell>
          <cell r="N98">
            <v>6</v>
          </cell>
        </row>
        <row r="99">
          <cell r="C99">
            <v>4</v>
          </cell>
          <cell r="D99">
            <v>4</v>
          </cell>
          <cell r="E99">
            <v>4</v>
          </cell>
          <cell r="F99">
            <v>4</v>
          </cell>
          <cell r="G99">
            <v>4</v>
          </cell>
          <cell r="H99">
            <v>4</v>
          </cell>
          <cell r="I99">
            <v>4</v>
          </cell>
          <cell r="J99">
            <v>4</v>
          </cell>
          <cell r="K99">
            <v>4</v>
          </cell>
          <cell r="L99">
            <v>4</v>
          </cell>
          <cell r="M99">
            <v>4</v>
          </cell>
          <cell r="N99">
            <v>4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29</v>
          </cell>
          <cell r="G100">
            <v>42</v>
          </cell>
          <cell r="H100">
            <v>57</v>
          </cell>
          <cell r="I100">
            <v>82</v>
          </cell>
          <cell r="J100">
            <v>111</v>
          </cell>
          <cell r="K100">
            <v>140</v>
          </cell>
          <cell r="L100">
            <v>173</v>
          </cell>
          <cell r="M100">
            <v>202</v>
          </cell>
          <cell r="N100">
            <v>240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C102">
            <v>13</v>
          </cell>
          <cell r="D102">
            <v>12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C103">
            <v>22</v>
          </cell>
          <cell r="D103">
            <v>22</v>
          </cell>
          <cell r="E103">
            <v>22</v>
          </cell>
          <cell r="F103">
            <v>22</v>
          </cell>
          <cell r="G103">
            <v>22</v>
          </cell>
          <cell r="H103">
            <v>22</v>
          </cell>
          <cell r="I103">
            <v>22</v>
          </cell>
          <cell r="J103">
            <v>22</v>
          </cell>
          <cell r="K103">
            <v>22</v>
          </cell>
          <cell r="L103">
            <v>22</v>
          </cell>
          <cell r="M103">
            <v>22</v>
          </cell>
          <cell r="N103">
            <v>22</v>
          </cell>
        </row>
        <row r="104">
          <cell r="C104">
            <v>1365</v>
          </cell>
          <cell r="D104">
            <v>1390</v>
          </cell>
          <cell r="E104">
            <v>1409</v>
          </cell>
          <cell r="F104">
            <v>1442</v>
          </cell>
          <cell r="G104">
            <v>1470</v>
          </cell>
          <cell r="H104">
            <v>1493</v>
          </cell>
          <cell r="I104">
            <v>1517</v>
          </cell>
          <cell r="J104">
            <v>1538</v>
          </cell>
          <cell r="K104">
            <v>1561</v>
          </cell>
          <cell r="L104">
            <v>1590</v>
          </cell>
          <cell r="M104">
            <v>1614</v>
          </cell>
          <cell r="N104">
            <v>1640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C123">
            <v>14320</v>
          </cell>
          <cell r="D123">
            <v>17052</v>
          </cell>
          <cell r="E123">
            <v>17230</v>
          </cell>
          <cell r="F123">
            <v>16761</v>
          </cell>
          <cell r="G123">
            <v>17067</v>
          </cell>
          <cell r="H123">
            <v>17327</v>
          </cell>
          <cell r="I123">
            <v>17557</v>
          </cell>
          <cell r="J123">
            <v>17761</v>
          </cell>
          <cell r="K123">
            <v>17985</v>
          </cell>
          <cell r="L123">
            <v>18250</v>
          </cell>
          <cell r="M123">
            <v>18539</v>
          </cell>
          <cell r="N123">
            <v>18798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C127" t="str">
            <v>YearLag</v>
          </cell>
          <cell r="D127" t="str">
            <v>Year01</v>
          </cell>
          <cell r="E127" t="str">
            <v>Year02</v>
          </cell>
          <cell r="F127" t="str">
            <v>Year03</v>
          </cell>
          <cell r="G127" t="str">
            <v>Year04</v>
          </cell>
          <cell r="H127" t="str">
            <v>Year05</v>
          </cell>
          <cell r="I127" t="str">
            <v>Year06</v>
          </cell>
          <cell r="J127" t="str">
            <v>Year07</v>
          </cell>
          <cell r="K127" t="str">
            <v>Year08</v>
          </cell>
          <cell r="L127" t="str">
            <v>Year09</v>
          </cell>
          <cell r="M127" t="str">
            <v>Year10</v>
          </cell>
          <cell r="N127" t="str">
            <v>Year11</v>
          </cell>
          <cell r="O127" t="str">
            <v>Year12</v>
          </cell>
          <cell r="P127" t="str">
            <v>Year13</v>
          </cell>
          <cell r="Q127" t="str">
            <v>Year14</v>
          </cell>
          <cell r="R127" t="str">
            <v>Year15</v>
          </cell>
          <cell r="S127" t="str">
            <v>Year16</v>
          </cell>
          <cell r="T127" t="str">
            <v>Year17</v>
          </cell>
          <cell r="U127" t="str">
            <v>Year18</v>
          </cell>
          <cell r="V127" t="str">
            <v>Year19</v>
          </cell>
          <cell r="W127" t="str">
            <v>Year20</v>
          </cell>
          <cell r="X127" t="str">
            <v>Year21</v>
          </cell>
          <cell r="Y127" t="str">
            <v>Year22</v>
          </cell>
        </row>
        <row r="128">
          <cell r="C128" t="str">
            <v>Y1999</v>
          </cell>
          <cell r="D128" t="str">
            <v>Y2000</v>
          </cell>
          <cell r="E128" t="str">
            <v>Y2001</v>
          </cell>
          <cell r="F128" t="str">
            <v>Y2002</v>
          </cell>
          <cell r="G128" t="str">
            <v>Y2003</v>
          </cell>
          <cell r="H128" t="str">
            <v>Y2004</v>
          </cell>
          <cell r="I128" t="str">
            <v>Y2005</v>
          </cell>
          <cell r="J128" t="str">
            <v>Y2006</v>
          </cell>
          <cell r="K128" t="str">
            <v>Y2007</v>
          </cell>
          <cell r="L128" t="str">
            <v>Y2008</v>
          </cell>
          <cell r="M128" t="str">
            <v>Y2009</v>
          </cell>
          <cell r="N128" t="str">
            <v>Y2010</v>
          </cell>
        </row>
        <row r="129">
          <cell r="C129">
            <v>227773</v>
          </cell>
          <cell r="D129">
            <v>222473</v>
          </cell>
          <cell r="E129">
            <v>224665</v>
          </cell>
          <cell r="F129">
            <v>225763</v>
          </cell>
          <cell r="G129">
            <v>226059</v>
          </cell>
          <cell r="H129">
            <v>226342</v>
          </cell>
          <cell r="I129">
            <v>226804</v>
          </cell>
          <cell r="J129">
            <v>227138</v>
          </cell>
          <cell r="K129">
            <v>227521</v>
          </cell>
          <cell r="L129">
            <v>228123</v>
          </cell>
          <cell r="M129">
            <v>228765</v>
          </cell>
          <cell r="N129">
            <v>229791</v>
          </cell>
        </row>
        <row r="130">
          <cell r="C130">
            <v>64049</v>
          </cell>
          <cell r="D130">
            <v>63905</v>
          </cell>
          <cell r="E130">
            <v>63848</v>
          </cell>
          <cell r="F130">
            <v>63109</v>
          </cell>
          <cell r="G130">
            <v>61819</v>
          </cell>
          <cell r="H130">
            <v>60155</v>
          </cell>
          <cell r="I130">
            <v>58558</v>
          </cell>
          <cell r="J130">
            <v>56916</v>
          </cell>
          <cell r="K130">
            <v>55218</v>
          </cell>
          <cell r="L130">
            <v>53541</v>
          </cell>
          <cell r="M130">
            <v>51825</v>
          </cell>
          <cell r="N130">
            <v>50147</v>
          </cell>
        </row>
        <row r="131">
          <cell r="C131">
            <v>3835</v>
          </cell>
          <cell r="D131">
            <v>2388</v>
          </cell>
          <cell r="E131">
            <v>2254</v>
          </cell>
          <cell r="F131">
            <v>2133</v>
          </cell>
          <cell r="G131">
            <v>2003</v>
          </cell>
          <cell r="H131">
            <v>1877</v>
          </cell>
          <cell r="I131">
            <v>1767</v>
          </cell>
          <cell r="J131">
            <v>1669</v>
          </cell>
          <cell r="K131">
            <v>1582</v>
          </cell>
          <cell r="L131">
            <v>1505</v>
          </cell>
          <cell r="M131">
            <v>1436</v>
          </cell>
          <cell r="N131">
            <v>1374</v>
          </cell>
        </row>
        <row r="132">
          <cell r="C132">
            <v>5283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>
            <v>395</v>
          </cell>
          <cell r="D133">
            <v>545</v>
          </cell>
          <cell r="E133">
            <v>742</v>
          </cell>
          <cell r="F133">
            <v>1014</v>
          </cell>
          <cell r="G133">
            <v>1394</v>
          </cell>
          <cell r="H133">
            <v>1925</v>
          </cell>
          <cell r="I133">
            <v>2672</v>
          </cell>
          <cell r="J133">
            <v>3725</v>
          </cell>
          <cell r="K133">
            <v>5216</v>
          </cell>
          <cell r="L133">
            <v>7333</v>
          </cell>
          <cell r="M133">
            <v>10343</v>
          </cell>
          <cell r="N133">
            <v>14630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>
            <v>126</v>
          </cell>
          <cell r="D135">
            <v>120</v>
          </cell>
          <cell r="E135">
            <v>120</v>
          </cell>
          <cell r="F135">
            <v>120</v>
          </cell>
          <cell r="G135">
            <v>120</v>
          </cell>
          <cell r="H135">
            <v>120</v>
          </cell>
          <cell r="I135">
            <v>120</v>
          </cell>
          <cell r="J135">
            <v>120</v>
          </cell>
          <cell r="K135">
            <v>120</v>
          </cell>
          <cell r="L135">
            <v>120</v>
          </cell>
          <cell r="M135">
            <v>120</v>
          </cell>
          <cell r="N135">
            <v>120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>
            <v>2119</v>
          </cell>
          <cell r="D139">
            <v>1689</v>
          </cell>
          <cell r="E139">
            <v>1723</v>
          </cell>
          <cell r="F139">
            <v>1752</v>
          </cell>
          <cell r="G139">
            <v>1765</v>
          </cell>
          <cell r="H139">
            <v>1778</v>
          </cell>
          <cell r="I139">
            <v>1793</v>
          </cell>
          <cell r="J139">
            <v>1805</v>
          </cell>
          <cell r="K139">
            <v>1820</v>
          </cell>
          <cell r="L139">
            <v>1838</v>
          </cell>
          <cell r="M139">
            <v>1866</v>
          </cell>
          <cell r="N139">
            <v>1903</v>
          </cell>
        </row>
        <row r="140">
          <cell r="C140">
            <v>10833</v>
          </cell>
          <cell r="D140">
            <v>6679</v>
          </cell>
          <cell r="E140">
            <v>6808</v>
          </cell>
          <cell r="F140">
            <v>6920</v>
          </cell>
          <cell r="G140">
            <v>6971</v>
          </cell>
          <cell r="H140">
            <v>7027</v>
          </cell>
          <cell r="I140">
            <v>7086</v>
          </cell>
          <cell r="J140">
            <v>7137</v>
          </cell>
          <cell r="K140">
            <v>7195</v>
          </cell>
          <cell r="L140">
            <v>7266</v>
          </cell>
          <cell r="M140">
            <v>7374</v>
          </cell>
          <cell r="N140">
            <v>7513</v>
          </cell>
        </row>
        <row r="141">
          <cell r="C141">
            <v>1821</v>
          </cell>
          <cell r="D141">
            <v>2116</v>
          </cell>
          <cell r="E141">
            <v>2819</v>
          </cell>
          <cell r="F141">
            <v>4219</v>
          </cell>
          <cell r="G141">
            <v>6692</v>
          </cell>
          <cell r="H141">
            <v>9514</v>
          </cell>
          <cell r="I141">
            <v>12271</v>
          </cell>
          <cell r="J141">
            <v>14941</v>
          </cell>
          <cell r="K141">
            <v>17527</v>
          </cell>
          <cell r="L141">
            <v>20034</v>
          </cell>
          <cell r="M141">
            <v>22444</v>
          </cell>
          <cell r="N141">
            <v>24787</v>
          </cell>
        </row>
        <row r="142">
          <cell r="C142">
            <v>14054</v>
          </cell>
          <cell r="D142">
            <v>14679</v>
          </cell>
          <cell r="E142">
            <v>15892</v>
          </cell>
          <cell r="F142">
            <v>17098</v>
          </cell>
          <cell r="G142">
            <v>18995</v>
          </cell>
          <cell r="H142">
            <v>21336</v>
          </cell>
          <cell r="I142">
            <v>23595</v>
          </cell>
          <cell r="J142">
            <v>25717</v>
          </cell>
          <cell r="K142">
            <v>27674</v>
          </cell>
          <cell r="L142">
            <v>29484</v>
          </cell>
          <cell r="M142">
            <v>31096</v>
          </cell>
          <cell r="N142">
            <v>32537</v>
          </cell>
        </row>
        <row r="143">
          <cell r="C143">
            <v>845</v>
          </cell>
          <cell r="D143">
            <v>556</v>
          </cell>
          <cell r="E143">
            <v>568</v>
          </cell>
          <cell r="F143">
            <v>586</v>
          </cell>
          <cell r="G143">
            <v>628</v>
          </cell>
          <cell r="H143">
            <v>678</v>
          </cell>
          <cell r="I143">
            <v>724</v>
          </cell>
          <cell r="J143">
            <v>767</v>
          </cell>
          <cell r="K143">
            <v>806</v>
          </cell>
          <cell r="L143">
            <v>841</v>
          </cell>
          <cell r="M143">
            <v>874</v>
          </cell>
          <cell r="N143">
            <v>904</v>
          </cell>
        </row>
        <row r="144">
          <cell r="C144">
            <v>202116</v>
          </cell>
          <cell r="D144">
            <v>189830</v>
          </cell>
          <cell r="E144">
            <v>194983</v>
          </cell>
          <cell r="F144">
            <v>198808</v>
          </cell>
          <cell r="G144">
            <v>202971</v>
          </cell>
          <cell r="H144">
            <v>206442</v>
          </cell>
          <cell r="I144">
            <v>209758</v>
          </cell>
          <cell r="J144">
            <v>212110</v>
          </cell>
          <cell r="K144">
            <v>214289</v>
          </cell>
          <cell r="L144">
            <v>216418</v>
          </cell>
          <cell r="M144">
            <v>218142</v>
          </cell>
          <cell r="N144">
            <v>220384</v>
          </cell>
        </row>
        <row r="145">
          <cell r="C145">
            <v>301</v>
          </cell>
          <cell r="D145">
            <v>530</v>
          </cell>
          <cell r="E145">
            <v>762</v>
          </cell>
          <cell r="F145">
            <v>1093</v>
          </cell>
          <cell r="G145">
            <v>1569</v>
          </cell>
          <cell r="H145">
            <v>2251</v>
          </cell>
          <cell r="I145">
            <v>3231</v>
          </cell>
          <cell r="J145">
            <v>4638</v>
          </cell>
          <cell r="K145">
            <v>6660</v>
          </cell>
          <cell r="L145">
            <v>9565</v>
          </cell>
          <cell r="M145">
            <v>13738</v>
          </cell>
          <cell r="N145">
            <v>19731</v>
          </cell>
        </row>
        <row r="146">
          <cell r="C146">
            <v>158045.7813</v>
          </cell>
          <cell r="D146">
            <v>212720</v>
          </cell>
          <cell r="E146">
            <v>217540</v>
          </cell>
          <cell r="F146">
            <v>222514</v>
          </cell>
          <cell r="G146">
            <v>220091</v>
          </cell>
          <cell r="H146">
            <v>217970</v>
          </cell>
          <cell r="I146">
            <v>215848</v>
          </cell>
          <cell r="J146">
            <v>213396</v>
          </cell>
          <cell r="K146">
            <v>211275</v>
          </cell>
          <cell r="L146">
            <v>209155</v>
          </cell>
          <cell r="M146">
            <v>209691</v>
          </cell>
          <cell r="N146">
            <v>210228</v>
          </cell>
        </row>
        <row r="147">
          <cell r="C147">
            <v>20262.212899999999</v>
          </cell>
          <cell r="D147">
            <v>15334.531300000001</v>
          </cell>
          <cell r="E147">
            <v>13171.9863</v>
          </cell>
          <cell r="F147">
            <v>13669.0635</v>
          </cell>
          <cell r="G147">
            <v>15001.4414</v>
          </cell>
          <cell r="H147">
            <v>15165.627</v>
          </cell>
          <cell r="I147">
            <v>3077.9468000000002</v>
          </cell>
          <cell r="J147">
            <v>3117.5488</v>
          </cell>
          <cell r="K147">
            <v>2879.6902</v>
          </cell>
          <cell r="L147">
            <v>3153.1875</v>
          </cell>
          <cell r="M147">
            <v>3094.8359</v>
          </cell>
          <cell r="N147">
            <v>2990.0333999999998</v>
          </cell>
        </row>
        <row r="148">
          <cell r="C148">
            <v>36</v>
          </cell>
          <cell r="D148">
            <v>36</v>
          </cell>
          <cell r="E148">
            <v>36</v>
          </cell>
          <cell r="F148">
            <v>36</v>
          </cell>
          <cell r="G148">
            <v>36</v>
          </cell>
          <cell r="H148">
            <v>36</v>
          </cell>
          <cell r="I148">
            <v>36</v>
          </cell>
          <cell r="J148">
            <v>36</v>
          </cell>
          <cell r="K148">
            <v>36</v>
          </cell>
          <cell r="L148">
            <v>36</v>
          </cell>
          <cell r="M148">
            <v>36</v>
          </cell>
          <cell r="N148">
            <v>36</v>
          </cell>
        </row>
        <row r="149">
          <cell r="C149">
            <v>4400</v>
          </cell>
          <cell r="D149">
            <v>4197</v>
          </cell>
          <cell r="E149">
            <v>4322</v>
          </cell>
          <cell r="F149">
            <v>4399</v>
          </cell>
          <cell r="G149">
            <v>4440</v>
          </cell>
          <cell r="H149">
            <v>4476</v>
          </cell>
          <cell r="I149">
            <v>4494</v>
          </cell>
          <cell r="J149">
            <v>4512</v>
          </cell>
          <cell r="K149">
            <v>4530</v>
          </cell>
          <cell r="L149">
            <v>4548</v>
          </cell>
          <cell r="M149">
            <v>4567</v>
          </cell>
          <cell r="N149">
            <v>4586</v>
          </cell>
        </row>
        <row r="150">
          <cell r="C150">
            <v>3512</v>
          </cell>
          <cell r="D150">
            <v>3512</v>
          </cell>
          <cell r="E150">
            <v>3512</v>
          </cell>
          <cell r="F150">
            <v>3512</v>
          </cell>
          <cell r="G150">
            <v>3512</v>
          </cell>
          <cell r="H150">
            <v>3512</v>
          </cell>
          <cell r="I150">
            <v>3512</v>
          </cell>
          <cell r="J150">
            <v>3512</v>
          </cell>
          <cell r="K150">
            <v>3512</v>
          </cell>
          <cell r="L150">
            <v>3512</v>
          </cell>
          <cell r="M150">
            <v>3512</v>
          </cell>
          <cell r="N150">
            <v>3512</v>
          </cell>
        </row>
        <row r="151">
          <cell r="C151">
            <v>5730</v>
          </cell>
          <cell r="D151">
            <v>4568</v>
          </cell>
          <cell r="E151">
            <v>4659</v>
          </cell>
          <cell r="F151">
            <v>4738</v>
          </cell>
          <cell r="G151">
            <v>4772</v>
          </cell>
          <cell r="H151">
            <v>4808</v>
          </cell>
          <cell r="I151">
            <v>4847</v>
          </cell>
          <cell r="J151">
            <v>4880</v>
          </cell>
          <cell r="K151">
            <v>4920</v>
          </cell>
          <cell r="L151">
            <v>4968</v>
          </cell>
          <cell r="M151">
            <v>5044</v>
          </cell>
          <cell r="N151">
            <v>5144</v>
          </cell>
        </row>
        <row r="152">
          <cell r="C152">
            <v>7222</v>
          </cell>
          <cell r="D152">
            <v>4452</v>
          </cell>
          <cell r="E152">
            <v>4539</v>
          </cell>
          <cell r="F152">
            <v>4614</v>
          </cell>
          <cell r="G152">
            <v>4648</v>
          </cell>
          <cell r="H152">
            <v>4685</v>
          </cell>
          <cell r="I152">
            <v>4724</v>
          </cell>
          <cell r="J152">
            <v>4758</v>
          </cell>
          <cell r="K152">
            <v>4797</v>
          </cell>
          <cell r="L152">
            <v>4844</v>
          </cell>
          <cell r="M152">
            <v>4916</v>
          </cell>
          <cell r="N152">
            <v>5008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21535</v>
          </cell>
          <cell r="D158">
            <v>21535</v>
          </cell>
          <cell r="E158">
            <v>21535</v>
          </cell>
          <cell r="F158">
            <v>21535</v>
          </cell>
          <cell r="G158">
            <v>21535</v>
          </cell>
          <cell r="H158">
            <v>21535</v>
          </cell>
          <cell r="I158">
            <v>21535</v>
          </cell>
          <cell r="J158">
            <v>21535</v>
          </cell>
          <cell r="K158">
            <v>21535</v>
          </cell>
          <cell r="L158">
            <v>21535</v>
          </cell>
          <cell r="M158">
            <v>21535</v>
          </cell>
          <cell r="N158">
            <v>21535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1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7">
          <cell r="C167" t="str">
            <v>YearLag</v>
          </cell>
          <cell r="D167" t="str">
            <v>Year01</v>
          </cell>
          <cell r="E167" t="str">
            <v>Year02</v>
          </cell>
          <cell r="F167" t="str">
            <v>Year03</v>
          </cell>
          <cell r="G167" t="str">
            <v>Year04</v>
          </cell>
          <cell r="H167" t="str">
            <v>Year05</v>
          </cell>
          <cell r="I167" t="str">
            <v>Year06</v>
          </cell>
          <cell r="J167" t="str">
            <v>Year07</v>
          </cell>
          <cell r="K167" t="str">
            <v>Year08</v>
          </cell>
          <cell r="L167" t="str">
            <v>Year09</v>
          </cell>
          <cell r="M167" t="str">
            <v>Year10</v>
          </cell>
          <cell r="N167" t="str">
            <v>Year11</v>
          </cell>
          <cell r="O167" t="str">
            <v>Year12</v>
          </cell>
          <cell r="P167" t="str">
            <v>Year13</v>
          </cell>
          <cell r="Q167" t="str">
            <v>Year14</v>
          </cell>
          <cell r="R167" t="str">
            <v>Year15</v>
          </cell>
          <cell r="S167" t="str">
            <v>Year16</v>
          </cell>
          <cell r="T167" t="str">
            <v>Year17</v>
          </cell>
          <cell r="U167" t="str">
            <v>Year18</v>
          </cell>
          <cell r="V167" t="str">
            <v>Year19</v>
          </cell>
          <cell r="W167" t="str">
            <v>Year20</v>
          </cell>
          <cell r="X167" t="str">
            <v>Year21</v>
          </cell>
          <cell r="Y167" t="str">
            <v>Year22</v>
          </cell>
        </row>
        <row r="168">
          <cell r="C168" t="str">
            <v>Y1999</v>
          </cell>
          <cell r="D168" t="str">
            <v>Y2000</v>
          </cell>
          <cell r="E168" t="str">
            <v>Y2001</v>
          </cell>
          <cell r="F168" t="str">
            <v>Y2002</v>
          </cell>
          <cell r="G168" t="str">
            <v>Y2003</v>
          </cell>
          <cell r="H168" t="str">
            <v>Y2004</v>
          </cell>
          <cell r="I168" t="str">
            <v>Y2005</v>
          </cell>
          <cell r="J168" t="str">
            <v>Y2006</v>
          </cell>
          <cell r="K168" t="str">
            <v>Y2007</v>
          </cell>
          <cell r="L168" t="str">
            <v>Y2008</v>
          </cell>
          <cell r="M168" t="str">
            <v>Y2009</v>
          </cell>
          <cell r="N168" t="str">
            <v>Y2010</v>
          </cell>
        </row>
        <row r="169">
          <cell r="C169">
            <v>4017427</v>
          </cell>
          <cell r="D169">
            <v>4081866</v>
          </cell>
          <cell r="E169">
            <v>4134478</v>
          </cell>
          <cell r="F169">
            <v>4186073</v>
          </cell>
          <cell r="G169">
            <v>4242737</v>
          </cell>
          <cell r="H169">
            <v>4303630</v>
          </cell>
          <cell r="I169">
            <v>4363168</v>
          </cell>
          <cell r="J169">
            <v>4419330</v>
          </cell>
          <cell r="K169">
            <v>4474588</v>
          </cell>
          <cell r="L169">
            <v>4530682</v>
          </cell>
          <cell r="M169">
            <v>4588094</v>
          </cell>
          <cell r="N169">
            <v>4646125</v>
          </cell>
        </row>
        <row r="170">
          <cell r="C170">
            <v>412121</v>
          </cell>
          <cell r="D170">
            <v>419708</v>
          </cell>
          <cell r="E170">
            <v>426383</v>
          </cell>
          <cell r="F170">
            <v>432612</v>
          </cell>
          <cell r="G170">
            <v>439289</v>
          </cell>
          <cell r="H170">
            <v>446519</v>
          </cell>
          <cell r="I170">
            <v>453727</v>
          </cell>
          <cell r="J170">
            <v>460543</v>
          </cell>
          <cell r="K170">
            <v>467156</v>
          </cell>
          <cell r="L170">
            <v>473813</v>
          </cell>
          <cell r="M170">
            <v>480609</v>
          </cell>
          <cell r="N170">
            <v>487483</v>
          </cell>
        </row>
        <row r="171">
          <cell r="C171">
            <v>62588</v>
          </cell>
          <cell r="D171">
            <v>63827</v>
          </cell>
          <cell r="E171">
            <v>64842</v>
          </cell>
          <cell r="F171">
            <v>65789</v>
          </cell>
          <cell r="G171">
            <v>66804</v>
          </cell>
          <cell r="H171">
            <v>67904</v>
          </cell>
          <cell r="I171">
            <v>69000</v>
          </cell>
          <cell r="J171">
            <v>70036</v>
          </cell>
          <cell r="K171">
            <v>71042</v>
          </cell>
          <cell r="L171">
            <v>72055</v>
          </cell>
          <cell r="M171">
            <v>73088</v>
          </cell>
          <cell r="N171">
            <v>74133</v>
          </cell>
        </row>
        <row r="172">
          <cell r="C172">
            <v>1123</v>
          </cell>
          <cell r="D172">
            <v>1120</v>
          </cell>
          <cell r="E172">
            <v>1126</v>
          </cell>
          <cell r="F172">
            <v>1129</v>
          </cell>
          <cell r="G172">
            <v>1132</v>
          </cell>
          <cell r="H172">
            <v>1133</v>
          </cell>
          <cell r="I172">
            <v>1134</v>
          </cell>
          <cell r="J172">
            <v>1135</v>
          </cell>
          <cell r="K172">
            <v>1136</v>
          </cell>
          <cell r="L172">
            <v>1136</v>
          </cell>
          <cell r="M172">
            <v>1136</v>
          </cell>
          <cell r="N172">
            <v>1136</v>
          </cell>
        </row>
        <row r="173">
          <cell r="C173">
            <v>85131</v>
          </cell>
          <cell r="D173">
            <v>85132</v>
          </cell>
          <cell r="E173">
            <v>85132</v>
          </cell>
          <cell r="F173">
            <v>85132</v>
          </cell>
          <cell r="G173">
            <v>85132</v>
          </cell>
          <cell r="H173">
            <v>85132</v>
          </cell>
          <cell r="I173">
            <v>85132</v>
          </cell>
          <cell r="J173">
            <v>85132</v>
          </cell>
          <cell r="K173">
            <v>85132</v>
          </cell>
          <cell r="L173">
            <v>85132</v>
          </cell>
          <cell r="M173">
            <v>85132</v>
          </cell>
          <cell r="N173">
            <v>85132</v>
          </cell>
        </row>
        <row r="174">
          <cell r="C174">
            <v>20806</v>
          </cell>
          <cell r="D174">
            <v>21171</v>
          </cell>
          <cell r="E174">
            <v>21482</v>
          </cell>
          <cell r="F174">
            <v>21787</v>
          </cell>
          <cell r="G174">
            <v>22119</v>
          </cell>
          <cell r="H174">
            <v>22475</v>
          </cell>
          <cell r="I174">
            <v>22822</v>
          </cell>
          <cell r="J174">
            <v>23150</v>
          </cell>
          <cell r="K174">
            <v>23472</v>
          </cell>
          <cell r="L174">
            <v>23797</v>
          </cell>
          <cell r="M174">
            <v>24130</v>
          </cell>
          <cell r="N174">
            <v>24466</v>
          </cell>
        </row>
        <row r="177">
          <cell r="C177" t="str">
            <v>YearLag</v>
          </cell>
          <cell r="D177" t="str">
            <v>Year01</v>
          </cell>
          <cell r="E177" t="str">
            <v>Year02</v>
          </cell>
          <cell r="F177" t="str">
            <v>Year03</v>
          </cell>
          <cell r="G177" t="str">
            <v>Year04</v>
          </cell>
          <cell r="H177" t="str">
            <v>Year05</v>
          </cell>
          <cell r="I177" t="str">
            <v>Year06</v>
          </cell>
          <cell r="J177" t="str">
            <v>Year07</v>
          </cell>
          <cell r="K177" t="str">
            <v>Year08</v>
          </cell>
          <cell r="L177" t="str">
            <v>Year09</v>
          </cell>
          <cell r="M177" t="str">
            <v>Year10</v>
          </cell>
          <cell r="N177" t="str">
            <v>Year11</v>
          </cell>
          <cell r="O177" t="str">
            <v>Year12</v>
          </cell>
          <cell r="P177" t="str">
            <v>Year13</v>
          </cell>
          <cell r="Q177" t="str">
            <v>Year14</v>
          </cell>
          <cell r="R177" t="str">
            <v>Year15</v>
          </cell>
          <cell r="S177" t="str">
            <v>Year16</v>
          </cell>
          <cell r="T177" t="str">
            <v>Year17</v>
          </cell>
          <cell r="U177" t="str">
            <v>Year18</v>
          </cell>
          <cell r="V177" t="str">
            <v>Year19</v>
          </cell>
          <cell r="W177" t="str">
            <v>Year20</v>
          </cell>
          <cell r="X177" t="str">
            <v>Year21</v>
          </cell>
          <cell r="Y177" t="str">
            <v>Year22</v>
          </cell>
        </row>
        <row r="178">
          <cell r="C178" t="str">
            <v>Y1999</v>
          </cell>
          <cell r="D178" t="str">
            <v>Y2000</v>
          </cell>
          <cell r="E178" t="str">
            <v>Y2001</v>
          </cell>
          <cell r="F178" t="str">
            <v>Y2002</v>
          </cell>
          <cell r="G178" t="str">
            <v>Y2003</v>
          </cell>
          <cell r="H178" t="str">
            <v>Y2004</v>
          </cell>
          <cell r="I178" t="str">
            <v>Y2005</v>
          </cell>
          <cell r="J178" t="str">
            <v>Y2006</v>
          </cell>
          <cell r="K178" t="str">
            <v>Y2007</v>
          </cell>
          <cell r="L178" t="str">
            <v>Y2008</v>
          </cell>
          <cell r="M178" t="str">
            <v>Y2009</v>
          </cell>
          <cell r="N178" t="str">
            <v>Y2010</v>
          </cell>
        </row>
        <row r="179">
          <cell r="C179">
            <v>3588162</v>
          </cell>
          <cell r="D179">
            <v>3632695</v>
          </cell>
          <cell r="E179">
            <v>3672302</v>
          </cell>
          <cell r="F179">
            <v>3710741</v>
          </cell>
          <cell r="G179">
            <v>3751384</v>
          </cell>
          <cell r="H179">
            <v>3794298</v>
          </cell>
          <cell r="I179">
            <v>3836298</v>
          </cell>
          <cell r="J179">
            <v>3877068</v>
          </cell>
          <cell r="K179">
            <v>3918223</v>
          </cell>
          <cell r="L179">
            <v>3958121</v>
          </cell>
          <cell r="M179">
            <v>3997499</v>
          </cell>
          <cell r="N179">
            <v>4036148</v>
          </cell>
        </row>
        <row r="180">
          <cell r="C180">
            <v>202970</v>
          </cell>
          <cell r="D180">
            <v>203913</v>
          </cell>
          <cell r="E180">
            <v>204716</v>
          </cell>
          <cell r="F180">
            <v>205484</v>
          </cell>
          <cell r="G180">
            <v>206193</v>
          </cell>
          <cell r="H180">
            <v>206938</v>
          </cell>
          <cell r="I180">
            <v>207714</v>
          </cell>
          <cell r="J180">
            <v>208438</v>
          </cell>
          <cell r="K180">
            <v>209090</v>
          </cell>
          <cell r="L180">
            <v>209714</v>
          </cell>
          <cell r="M180">
            <v>210306</v>
          </cell>
          <cell r="N180">
            <v>210890</v>
          </cell>
        </row>
        <row r="181">
          <cell r="C181">
            <v>110</v>
          </cell>
          <cell r="D181">
            <v>110</v>
          </cell>
          <cell r="E181">
            <v>110</v>
          </cell>
          <cell r="F181">
            <v>110</v>
          </cell>
          <cell r="G181">
            <v>110</v>
          </cell>
          <cell r="H181">
            <v>110</v>
          </cell>
          <cell r="I181">
            <v>110</v>
          </cell>
          <cell r="J181">
            <v>110</v>
          </cell>
          <cell r="K181">
            <v>110</v>
          </cell>
          <cell r="L181">
            <v>110</v>
          </cell>
          <cell r="M181">
            <v>110</v>
          </cell>
          <cell r="N181">
            <v>110</v>
          </cell>
        </row>
        <row r="182">
          <cell r="C182">
            <v>1100</v>
          </cell>
          <cell r="D182">
            <v>1082</v>
          </cell>
          <cell r="E182">
            <v>1106</v>
          </cell>
          <cell r="F182">
            <v>1124</v>
          </cell>
          <cell r="G182">
            <v>1142</v>
          </cell>
          <cell r="H182">
            <v>1163</v>
          </cell>
          <cell r="I182">
            <v>1184</v>
          </cell>
          <cell r="J182">
            <v>1203</v>
          </cell>
          <cell r="K182">
            <v>1220</v>
          </cell>
          <cell r="L182">
            <v>1238</v>
          </cell>
          <cell r="M182">
            <v>1254</v>
          </cell>
          <cell r="N182">
            <v>1271</v>
          </cell>
        </row>
        <row r="183">
          <cell r="C183">
            <v>101</v>
          </cell>
          <cell r="D183">
            <v>354</v>
          </cell>
          <cell r="E183">
            <v>440</v>
          </cell>
          <cell r="F183">
            <v>549</v>
          </cell>
          <cell r="G183">
            <v>144</v>
          </cell>
          <cell r="H183">
            <v>144</v>
          </cell>
          <cell r="I183">
            <v>144</v>
          </cell>
          <cell r="J183">
            <v>144</v>
          </cell>
          <cell r="K183">
            <v>144</v>
          </cell>
          <cell r="L183">
            <v>144</v>
          </cell>
          <cell r="M183">
            <v>144</v>
          </cell>
          <cell r="N183">
            <v>144</v>
          </cell>
        </row>
        <row r="184">
          <cell r="C184">
            <v>171</v>
          </cell>
          <cell r="D184">
            <v>113</v>
          </cell>
          <cell r="E184">
            <v>113</v>
          </cell>
          <cell r="F184">
            <v>113</v>
          </cell>
          <cell r="G184">
            <v>113</v>
          </cell>
          <cell r="H184">
            <v>113</v>
          </cell>
          <cell r="I184">
            <v>113</v>
          </cell>
          <cell r="J184">
            <v>113</v>
          </cell>
          <cell r="K184">
            <v>113</v>
          </cell>
          <cell r="L184">
            <v>113</v>
          </cell>
          <cell r="M184">
            <v>113</v>
          </cell>
          <cell r="N184">
            <v>113</v>
          </cell>
        </row>
        <row r="185"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</row>
        <row r="186">
          <cell r="C186">
            <v>3</v>
          </cell>
          <cell r="D186">
            <v>3</v>
          </cell>
          <cell r="E186">
            <v>3</v>
          </cell>
          <cell r="F186">
            <v>3</v>
          </cell>
          <cell r="G186">
            <v>3</v>
          </cell>
          <cell r="H186">
            <v>3</v>
          </cell>
          <cell r="I186">
            <v>3</v>
          </cell>
          <cell r="J186">
            <v>3</v>
          </cell>
          <cell r="K186">
            <v>3</v>
          </cell>
          <cell r="L186">
            <v>3</v>
          </cell>
          <cell r="M186">
            <v>3</v>
          </cell>
          <cell r="N186">
            <v>3</v>
          </cell>
        </row>
        <row r="187">
          <cell r="C187">
            <v>5</v>
          </cell>
          <cell r="D187">
            <v>5</v>
          </cell>
          <cell r="E187">
            <v>5</v>
          </cell>
          <cell r="F187">
            <v>5</v>
          </cell>
          <cell r="G187">
            <v>5</v>
          </cell>
          <cell r="H187">
            <v>5</v>
          </cell>
          <cell r="I187">
            <v>5</v>
          </cell>
          <cell r="J187">
            <v>5</v>
          </cell>
          <cell r="K187">
            <v>5</v>
          </cell>
          <cell r="L187">
            <v>5</v>
          </cell>
          <cell r="M187">
            <v>5</v>
          </cell>
          <cell r="N187">
            <v>5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91">
          <cell r="C191" t="str">
            <v>YearLag</v>
          </cell>
          <cell r="D191" t="str">
            <v>Year01</v>
          </cell>
          <cell r="E191" t="str">
            <v>Year02</v>
          </cell>
          <cell r="F191" t="str">
            <v>Year03</v>
          </cell>
          <cell r="G191" t="str">
            <v>Year04</v>
          </cell>
          <cell r="H191" t="str">
            <v>Year05</v>
          </cell>
          <cell r="I191" t="str">
            <v>Year06</v>
          </cell>
          <cell r="J191" t="str">
            <v>Year07</v>
          </cell>
          <cell r="K191" t="str">
            <v>Year08</v>
          </cell>
          <cell r="L191" t="str">
            <v>Year09</v>
          </cell>
          <cell r="M191" t="str">
            <v>Year10</v>
          </cell>
          <cell r="N191" t="str">
            <v>Year11</v>
          </cell>
          <cell r="O191" t="str">
            <v>Year12</v>
          </cell>
          <cell r="P191" t="str">
            <v>Year13</v>
          </cell>
          <cell r="Q191" t="str">
            <v>Year14</v>
          </cell>
          <cell r="R191" t="str">
            <v>Year15</v>
          </cell>
          <cell r="S191" t="str">
            <v>Year16</v>
          </cell>
          <cell r="T191" t="str">
            <v>Year17</v>
          </cell>
          <cell r="U191" t="str">
            <v>Year18</v>
          </cell>
          <cell r="V191" t="str">
            <v>Year19</v>
          </cell>
          <cell r="W191" t="str">
            <v>Year20</v>
          </cell>
          <cell r="X191" t="str">
            <v>Year21</v>
          </cell>
          <cell r="Y191" t="str">
            <v>Year22</v>
          </cell>
        </row>
        <row r="192">
          <cell r="C192" t="str">
            <v>Y1999</v>
          </cell>
          <cell r="D192" t="str">
            <v>Y2000</v>
          </cell>
          <cell r="E192" t="str">
            <v>Y2001</v>
          </cell>
          <cell r="F192" t="str">
            <v>Y2002</v>
          </cell>
          <cell r="G192" t="str">
            <v>Y2003</v>
          </cell>
          <cell r="H192" t="str">
            <v>Y2004</v>
          </cell>
          <cell r="I192" t="str">
            <v>Y2005</v>
          </cell>
          <cell r="J192" t="str">
            <v>Y2006</v>
          </cell>
          <cell r="K192" t="str">
            <v>Y2007</v>
          </cell>
          <cell r="L192" t="str">
            <v>Y2008</v>
          </cell>
          <cell r="M192" t="str">
            <v>Y2009</v>
          </cell>
          <cell r="N192" t="str">
            <v>Y2010</v>
          </cell>
        </row>
        <row r="193">
          <cell r="D193">
            <v>135.5633</v>
          </cell>
          <cell r="E193">
            <v>2205.5291999999999</v>
          </cell>
          <cell r="F193">
            <v>2068.7793999999999</v>
          </cell>
          <cell r="G193">
            <v>1727.0246999999999</v>
          </cell>
          <cell r="H193">
            <v>1781.0264</v>
          </cell>
          <cell r="I193">
            <v>1846.2804000000001</v>
          </cell>
          <cell r="J193">
            <v>1892.0473999999999</v>
          </cell>
          <cell r="K193">
            <v>1935.3206</v>
          </cell>
          <cell r="L193">
            <v>1759.3409999999999</v>
          </cell>
          <cell r="M193">
            <v>1809.3575000000001</v>
          </cell>
          <cell r="N193">
            <v>1856.9928</v>
          </cell>
        </row>
        <row r="194">
          <cell r="D194">
            <v>80.946600000000004</v>
          </cell>
          <cell r="E194">
            <v>650.05349999999999</v>
          </cell>
          <cell r="F194">
            <v>613.25980000000004</v>
          </cell>
          <cell r="G194">
            <v>505.81580000000002</v>
          </cell>
          <cell r="H194">
            <v>525.35029999999995</v>
          </cell>
          <cell r="I194">
            <v>547.68520000000001</v>
          </cell>
          <cell r="J194">
            <v>564.62030000000004</v>
          </cell>
          <cell r="K194">
            <v>580.43650000000002</v>
          </cell>
          <cell r="L194">
            <v>532.86710000000005</v>
          </cell>
          <cell r="M194">
            <v>549.81460000000004</v>
          </cell>
          <cell r="N194">
            <v>565.97979999999995</v>
          </cell>
        </row>
        <row r="195">
          <cell r="D195">
            <v>-189.0558</v>
          </cell>
          <cell r="E195">
            <v>1509.2782999999999</v>
          </cell>
          <cell r="F195">
            <v>1362.5133000000001</v>
          </cell>
          <cell r="G195">
            <v>755.83119999999997</v>
          </cell>
          <cell r="H195">
            <v>784.07280000000003</v>
          </cell>
          <cell r="I195">
            <v>818.24710000000005</v>
          </cell>
          <cell r="J195">
            <v>848.12630000000001</v>
          </cell>
          <cell r="K195">
            <v>876.59529999999995</v>
          </cell>
          <cell r="L195">
            <v>901.89290000000005</v>
          </cell>
          <cell r="M195">
            <v>930.82539999999995</v>
          </cell>
          <cell r="N195">
            <v>958.57320000000004</v>
          </cell>
        </row>
        <row r="196">
          <cell r="D196">
            <v>-681.1028</v>
          </cell>
          <cell r="E196">
            <v>330.19639999999998</v>
          </cell>
          <cell r="F196">
            <v>315.75279999999998</v>
          </cell>
          <cell r="G196">
            <v>231.24340000000001</v>
          </cell>
          <cell r="H196">
            <v>241.99090000000001</v>
          </cell>
          <cell r="I196">
            <v>252.7535</v>
          </cell>
          <cell r="J196">
            <v>261.2604</v>
          </cell>
          <cell r="K196">
            <v>269.17970000000003</v>
          </cell>
          <cell r="L196">
            <v>276.93340000000001</v>
          </cell>
          <cell r="M196">
            <v>284.96319999999997</v>
          </cell>
          <cell r="N196">
            <v>292.5333</v>
          </cell>
        </row>
        <row r="197">
          <cell r="D197">
            <v>44.746099999999998</v>
          </cell>
          <cell r="E197">
            <v>305.92340000000002</v>
          </cell>
          <cell r="F197">
            <v>274.2432</v>
          </cell>
          <cell r="G197">
            <v>182.21170000000001</v>
          </cell>
          <cell r="H197">
            <v>183.88339999999999</v>
          </cell>
          <cell r="I197">
            <v>186.90170000000001</v>
          </cell>
          <cell r="J197">
            <v>188.3948</v>
          </cell>
          <cell r="K197">
            <v>189.81209999999999</v>
          </cell>
          <cell r="L197">
            <v>191.17779999999999</v>
          </cell>
          <cell r="M197">
            <v>192.9015</v>
          </cell>
          <cell r="N197">
            <v>194.28389999999999</v>
          </cell>
        </row>
        <row r="198">
          <cell r="D198">
            <v>-1.7198</v>
          </cell>
          <cell r="E198">
            <v>1.6172</v>
          </cell>
          <cell r="F198">
            <v>1.5843</v>
          </cell>
          <cell r="G198">
            <v>0.64459999999999995</v>
          </cell>
          <cell r="H198">
            <v>0.65129999999999999</v>
          </cell>
          <cell r="I198">
            <v>0.66010000000000002</v>
          </cell>
          <cell r="J198">
            <v>0.66830000000000001</v>
          </cell>
          <cell r="K198">
            <v>0.67579999999999996</v>
          </cell>
          <cell r="L198">
            <v>0.68289999999999995</v>
          </cell>
          <cell r="M198">
            <v>0.69059999999999999</v>
          </cell>
          <cell r="N198">
            <v>0.69720000000000004</v>
          </cell>
        </row>
        <row r="199">
          <cell r="D199">
            <v>8.1173999999999999</v>
          </cell>
          <cell r="E199">
            <v>42.467399999999998</v>
          </cell>
          <cell r="F199">
            <v>40.748800000000003</v>
          </cell>
          <cell r="G199">
            <v>35.129300000000001</v>
          </cell>
          <cell r="H199">
            <v>36.0867</v>
          </cell>
          <cell r="I199">
            <v>37.4</v>
          </cell>
          <cell r="J199">
            <v>38.110799999999998</v>
          </cell>
          <cell r="K199">
            <v>38.774700000000003</v>
          </cell>
          <cell r="L199">
            <v>39.423000000000002</v>
          </cell>
          <cell r="M199">
            <v>40.179600000000001</v>
          </cell>
          <cell r="N199">
            <v>40.866300000000003</v>
          </cell>
        </row>
        <row r="200">
          <cell r="D200">
            <v>2.0232999999999999</v>
          </cell>
          <cell r="E200">
            <v>5.0044000000000004</v>
          </cell>
          <cell r="F200">
            <v>5.0907</v>
          </cell>
          <cell r="G200">
            <v>4.8358999999999996</v>
          </cell>
          <cell r="H200">
            <v>4.8981000000000003</v>
          </cell>
          <cell r="I200">
            <v>5.0084999999999997</v>
          </cell>
          <cell r="J200">
            <v>5.0269000000000004</v>
          </cell>
          <cell r="K200">
            <v>5.0384000000000002</v>
          </cell>
          <cell r="L200">
            <v>5.0476000000000001</v>
          </cell>
          <cell r="M200">
            <v>5.0711000000000004</v>
          </cell>
          <cell r="N200">
            <v>5.085</v>
          </cell>
        </row>
        <row r="201">
          <cell r="D201">
            <v>1.2500000000000001E-2</v>
          </cell>
          <cell r="E201">
            <v>0.24779999999999999</v>
          </cell>
          <cell r="F201">
            <v>0.30380000000000001</v>
          </cell>
          <cell r="G201">
            <v>0.55100000000000005</v>
          </cell>
          <cell r="H201">
            <v>3.4653</v>
          </cell>
          <cell r="I201">
            <v>8.2270000000000003</v>
          </cell>
          <cell r="J201">
            <v>12.988799999999999</v>
          </cell>
          <cell r="K201">
            <v>17.766200000000001</v>
          </cell>
          <cell r="L201">
            <v>20.114100000000001</v>
          </cell>
          <cell r="M201">
            <v>24.567900000000002</v>
          </cell>
          <cell r="N201">
            <v>35.244100000000003</v>
          </cell>
        </row>
        <row r="202">
          <cell r="D202">
            <v>1.23E-2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D203">
            <v>4.84</v>
          </cell>
          <cell r="E203">
            <v>5.32</v>
          </cell>
          <cell r="F203">
            <v>5.12</v>
          </cell>
          <cell r="G203">
            <v>7.2333999999999996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D204">
            <v>-2.2389999999999999</v>
          </cell>
          <cell r="E204">
            <v>9.0549999999999997</v>
          </cell>
          <cell r="F204">
            <v>9.3607999999999993</v>
          </cell>
          <cell r="G204">
            <v>5.9330999999999996</v>
          </cell>
          <cell r="H204">
            <v>6.0468999999999999</v>
          </cell>
          <cell r="I204">
            <v>6.1708999999999996</v>
          </cell>
          <cell r="J204">
            <v>6.2287999999999997</v>
          </cell>
          <cell r="K204">
            <v>6.2793000000000001</v>
          </cell>
          <cell r="L204">
            <v>6.1702000000000004</v>
          </cell>
          <cell r="M204">
            <v>6.2312000000000003</v>
          </cell>
          <cell r="N204">
            <v>6.2819000000000003</v>
          </cell>
        </row>
        <row r="205">
          <cell r="D205">
            <v>2902.5961000000002</v>
          </cell>
          <cell r="E205">
            <v>1817.9767999999999</v>
          </cell>
          <cell r="F205">
            <v>1857.4853000000001</v>
          </cell>
          <cell r="G205">
            <v>2279.2995999999998</v>
          </cell>
          <cell r="H205">
            <v>2364.1122</v>
          </cell>
          <cell r="I205">
            <v>2336.6884</v>
          </cell>
          <cell r="J205">
            <v>2318.4077000000002</v>
          </cell>
          <cell r="K205">
            <v>2320.3056999999999</v>
          </cell>
          <cell r="L205">
            <v>2357.2048</v>
          </cell>
          <cell r="M205">
            <v>2487.721</v>
          </cell>
          <cell r="N205">
            <v>2486.2271000000001</v>
          </cell>
        </row>
        <row r="206">
          <cell r="D206">
            <v>793.20320000000004</v>
          </cell>
          <cell r="E206">
            <v>487.10509999999999</v>
          </cell>
          <cell r="F206">
            <v>499.38569999999999</v>
          </cell>
          <cell r="G206">
            <v>615.45510000000002</v>
          </cell>
          <cell r="H206">
            <v>641.45140000000004</v>
          </cell>
          <cell r="I206">
            <v>637.22329999999999</v>
          </cell>
          <cell r="J206">
            <v>634.82849999999996</v>
          </cell>
          <cell r="K206">
            <v>637.37329999999997</v>
          </cell>
          <cell r="L206">
            <v>649.07809999999995</v>
          </cell>
          <cell r="M206">
            <v>686.322</v>
          </cell>
          <cell r="N206">
            <v>687.02229999999997</v>
          </cell>
        </row>
        <row r="207">
          <cell r="D207">
            <v>2405.1635999999999</v>
          </cell>
          <cell r="E207">
            <v>1273.2398000000001</v>
          </cell>
          <cell r="F207">
            <v>1305.3766000000001</v>
          </cell>
          <cell r="G207">
            <v>1608.5847000000001</v>
          </cell>
          <cell r="H207">
            <v>1676.6066000000001</v>
          </cell>
          <cell r="I207">
            <v>1665.6464000000001</v>
          </cell>
          <cell r="J207">
            <v>1659.3875</v>
          </cell>
          <cell r="K207">
            <v>1666.0336</v>
          </cell>
          <cell r="L207">
            <v>1696.5721000000001</v>
          </cell>
          <cell r="M207">
            <v>1793.9268</v>
          </cell>
          <cell r="N207">
            <v>1795.8362999999999</v>
          </cell>
        </row>
        <row r="208">
          <cell r="D208">
            <v>1758.6143</v>
          </cell>
          <cell r="E208">
            <v>716.08889999999997</v>
          </cell>
          <cell r="F208">
            <v>735.54330000000004</v>
          </cell>
          <cell r="G208">
            <v>907.33320000000003</v>
          </cell>
          <cell r="H208">
            <v>943.59799999999996</v>
          </cell>
          <cell r="I208">
            <v>932.90830000000005</v>
          </cell>
          <cell r="J208">
            <v>923.79719999999998</v>
          </cell>
          <cell r="K208">
            <v>921.82690000000002</v>
          </cell>
          <cell r="L208">
            <v>933.60940000000005</v>
          </cell>
          <cell r="M208">
            <v>982.07180000000005</v>
          </cell>
          <cell r="N208">
            <v>977.95600000000002</v>
          </cell>
        </row>
        <row r="209">
          <cell r="D209">
            <v>344.74419999999998</v>
          </cell>
          <cell r="E209">
            <v>209.3014</v>
          </cell>
          <cell r="F209">
            <v>205.86449999999999</v>
          </cell>
          <cell r="G209">
            <v>244.911</v>
          </cell>
          <cell r="H209">
            <v>247.27520000000001</v>
          </cell>
          <cell r="I209">
            <v>238.40649999999999</v>
          </cell>
          <cell r="J209">
            <v>231.1157</v>
          </cell>
          <cell r="K209">
            <v>226.35890000000001</v>
          </cell>
          <cell r="L209">
            <v>225.24189999999999</v>
          </cell>
          <cell r="M209">
            <v>232.98330000000001</v>
          </cell>
          <cell r="N209">
            <v>228.25069999999999</v>
          </cell>
        </row>
        <row r="210">
          <cell r="D210">
            <v>4.6181999999999999</v>
          </cell>
          <cell r="E210">
            <v>2.7601</v>
          </cell>
          <cell r="F210">
            <v>3.1722999999999999</v>
          </cell>
          <cell r="G210">
            <v>3.8374000000000001</v>
          </cell>
          <cell r="H210">
            <v>3.9159999999999999</v>
          </cell>
          <cell r="I210">
            <v>3.7989999999999999</v>
          </cell>
          <cell r="J210">
            <v>3.6863000000000001</v>
          </cell>
          <cell r="K210">
            <v>3.6109</v>
          </cell>
          <cell r="L210">
            <v>3.5926999999999998</v>
          </cell>
          <cell r="M210">
            <v>3.7147000000000001</v>
          </cell>
          <cell r="N210">
            <v>3.6381000000000001</v>
          </cell>
        </row>
        <row r="211">
          <cell r="D211">
            <v>45.127600000000001</v>
          </cell>
          <cell r="E211">
            <v>29.459099999999999</v>
          </cell>
          <cell r="F211">
            <v>29.9709</v>
          </cell>
          <cell r="G211">
            <v>36.659100000000002</v>
          </cell>
          <cell r="H211">
            <v>37.787999999999997</v>
          </cell>
          <cell r="I211">
            <v>37.093899999999998</v>
          </cell>
          <cell r="J211">
            <v>36.546500000000002</v>
          </cell>
          <cell r="K211">
            <v>36.336399999999998</v>
          </cell>
          <cell r="L211">
            <v>36.6858</v>
          </cell>
          <cell r="M211">
            <v>38.481900000000003</v>
          </cell>
          <cell r="N211">
            <v>38.224899999999998</v>
          </cell>
        </row>
        <row r="212">
          <cell r="D212">
            <v>4.1051000000000002</v>
          </cell>
          <cell r="E212">
            <v>2.5729000000000002</v>
          </cell>
          <cell r="F212">
            <v>2.7069999999999999</v>
          </cell>
          <cell r="G212">
            <v>3.2551000000000001</v>
          </cell>
          <cell r="H212">
            <v>3.3065000000000002</v>
          </cell>
          <cell r="I212">
            <v>3.1991000000000001</v>
          </cell>
          <cell r="J212">
            <v>3.1072000000000002</v>
          </cell>
          <cell r="K212">
            <v>3.0461999999999998</v>
          </cell>
          <cell r="L212">
            <v>3.0331000000000001</v>
          </cell>
          <cell r="M212">
            <v>3.1383000000000001</v>
          </cell>
          <cell r="N212">
            <v>3.0756000000000001</v>
          </cell>
        </row>
        <row r="213">
          <cell r="D213">
            <v>0.20530000000000001</v>
          </cell>
          <cell r="E213">
            <v>0.193</v>
          </cell>
          <cell r="F213">
            <v>0.25779999999999997</v>
          </cell>
          <cell r="G213">
            <v>0.69750000000000001</v>
          </cell>
          <cell r="H213">
            <v>4.4085999999999999</v>
          </cell>
          <cell r="I213">
            <v>9.9779999999999998</v>
          </cell>
          <cell r="J213">
            <v>15.24</v>
          </cell>
          <cell r="K213">
            <v>20.380299999999998</v>
          </cell>
          <cell r="L213">
            <v>25.7089</v>
          </cell>
          <cell r="M213">
            <v>32.205199999999998</v>
          </cell>
          <cell r="N213">
            <v>44.961799999999997</v>
          </cell>
        </row>
        <row r="214">
          <cell r="D214">
            <v>0.04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D215">
            <v>4.84</v>
          </cell>
          <cell r="E215">
            <v>8.1577000000000002</v>
          </cell>
          <cell r="F215">
            <v>9.0234000000000005</v>
          </cell>
          <cell r="G215">
            <v>12.1091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D216">
            <v>15.394</v>
          </cell>
          <cell r="E216">
            <v>9.1390999999999991</v>
          </cell>
          <cell r="F216">
            <v>10.5038</v>
          </cell>
          <cell r="G216">
            <v>12.706</v>
          </cell>
          <cell r="H216">
            <v>12.966200000000001</v>
          </cell>
          <cell r="I216">
            <v>12.578900000000001</v>
          </cell>
          <cell r="J216">
            <v>12.2059</v>
          </cell>
          <cell r="K216">
            <v>11.956200000000001</v>
          </cell>
          <cell r="L216">
            <v>11.895799999999999</v>
          </cell>
          <cell r="M216">
            <v>12.299799999999999</v>
          </cell>
          <cell r="N216">
            <v>12.0463</v>
          </cell>
        </row>
        <row r="217">
          <cell r="D217">
            <v>4.0000000000000002E-4</v>
          </cell>
          <cell r="E217">
            <v>4.0000000000000002E-4</v>
          </cell>
          <cell r="F217">
            <v>2.9999999999999997E-4</v>
          </cell>
          <cell r="G217">
            <v>2.9999999999999997E-4</v>
          </cell>
          <cell r="H217">
            <v>2.9999999999999997E-4</v>
          </cell>
          <cell r="I217">
            <v>2.9999999999999997E-4</v>
          </cell>
          <cell r="J217">
            <v>2.9999999999999997E-4</v>
          </cell>
          <cell r="K217">
            <v>2.9999999999999997E-4</v>
          </cell>
          <cell r="L217">
            <v>2.9999999999999997E-4</v>
          </cell>
          <cell r="M217">
            <v>2.9999999999999997E-4</v>
          </cell>
          <cell r="N217">
            <v>2.9999999999999997E-4</v>
          </cell>
        </row>
        <row r="218">
          <cell r="D218">
            <v>1E-4</v>
          </cell>
          <cell r="E218">
            <v>1E-4</v>
          </cell>
          <cell r="F218">
            <v>1E-4</v>
          </cell>
          <cell r="G218">
            <v>1E-4</v>
          </cell>
          <cell r="H218">
            <v>1E-4</v>
          </cell>
          <cell r="I218">
            <v>1E-4</v>
          </cell>
          <cell r="J218">
            <v>1E-4</v>
          </cell>
          <cell r="K218">
            <v>1E-4</v>
          </cell>
          <cell r="L218">
            <v>1E-4</v>
          </cell>
          <cell r="M218">
            <v>1E-4</v>
          </cell>
          <cell r="N218">
            <v>1E-4</v>
          </cell>
        </row>
        <row r="219">
          <cell r="D219">
            <v>2.9999999999999997E-4</v>
          </cell>
          <cell r="E219">
            <v>2.9999999999999997E-4</v>
          </cell>
          <cell r="F219">
            <v>2.0000000000000001E-4</v>
          </cell>
          <cell r="G219">
            <v>2.0000000000000001E-4</v>
          </cell>
          <cell r="H219">
            <v>2.0000000000000001E-4</v>
          </cell>
          <cell r="I219">
            <v>2.0000000000000001E-4</v>
          </cell>
          <cell r="J219">
            <v>2.0000000000000001E-4</v>
          </cell>
          <cell r="K219">
            <v>2.0000000000000001E-4</v>
          </cell>
          <cell r="L219">
            <v>2.0000000000000001E-4</v>
          </cell>
          <cell r="M219">
            <v>2.0000000000000001E-4</v>
          </cell>
          <cell r="N219">
            <v>2.0000000000000001E-4</v>
          </cell>
        </row>
        <row r="220">
          <cell r="D220">
            <v>2.0000000000000001E-4</v>
          </cell>
          <cell r="E220">
            <v>1E-4</v>
          </cell>
          <cell r="F220">
            <v>1E-4</v>
          </cell>
          <cell r="G220">
            <v>1E-4</v>
          </cell>
          <cell r="H220">
            <v>1E-4</v>
          </cell>
          <cell r="I220">
            <v>1E-4</v>
          </cell>
          <cell r="J220">
            <v>1E-4</v>
          </cell>
          <cell r="K220">
            <v>1E-4</v>
          </cell>
          <cell r="L220">
            <v>1E-4</v>
          </cell>
          <cell r="M220">
            <v>1E-4</v>
          </cell>
          <cell r="N220">
            <v>1E-4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C229">
            <v>2949.0268999999998</v>
          </cell>
          <cell r="D229">
            <v>3038.1597999999999</v>
          </cell>
          <cell r="E229">
            <v>4023.5064000000002</v>
          </cell>
          <cell r="F229">
            <v>3926.2651000000001</v>
          </cell>
          <cell r="G229">
            <v>4006.3247000000001</v>
          </cell>
          <cell r="H229">
            <v>4145.1388999999999</v>
          </cell>
          <cell r="I229">
            <v>4182.9691999999995</v>
          </cell>
          <cell r="J229">
            <v>4210.4553999999998</v>
          </cell>
          <cell r="K229">
            <v>4255.6266999999998</v>
          </cell>
          <cell r="L229">
            <v>4116.5460999999996</v>
          </cell>
          <cell r="M229">
            <v>4297.0788000000002</v>
          </cell>
          <cell r="N229">
            <v>4343.2203</v>
          </cell>
        </row>
        <row r="230">
          <cell r="C230">
            <v>779.87369999999999</v>
          </cell>
          <cell r="D230">
            <v>874.14980000000003</v>
          </cell>
          <cell r="E230">
            <v>1137.1586</v>
          </cell>
          <cell r="F230">
            <v>1112.6456000000001</v>
          </cell>
          <cell r="G230">
            <v>1121.2709</v>
          </cell>
          <cell r="H230">
            <v>1166.8018</v>
          </cell>
          <cell r="I230">
            <v>1184.9085</v>
          </cell>
          <cell r="J230">
            <v>1199.4489000000001</v>
          </cell>
          <cell r="K230">
            <v>1217.8099</v>
          </cell>
          <cell r="L230">
            <v>1181.9453000000001</v>
          </cell>
          <cell r="M230">
            <v>1236.1367</v>
          </cell>
          <cell r="N230">
            <v>1253.0021999999999</v>
          </cell>
        </row>
        <row r="231">
          <cell r="C231">
            <v>1786.8674000000001</v>
          </cell>
          <cell r="D231">
            <v>2216.1080999999999</v>
          </cell>
          <cell r="E231">
            <v>2782.5183999999999</v>
          </cell>
          <cell r="F231">
            <v>2667.8901000000001</v>
          </cell>
          <cell r="G231">
            <v>2364.4160999999999</v>
          </cell>
          <cell r="H231">
            <v>2460.6797000000001</v>
          </cell>
          <cell r="I231">
            <v>2483.8937000000001</v>
          </cell>
          <cell r="J231">
            <v>2507.5140000000001</v>
          </cell>
          <cell r="K231">
            <v>2542.6291000000001</v>
          </cell>
          <cell r="L231">
            <v>2598.4652999999998</v>
          </cell>
          <cell r="M231">
            <v>2724.7523999999999</v>
          </cell>
          <cell r="N231">
            <v>2754.4097999999999</v>
          </cell>
        </row>
        <row r="232">
          <cell r="C232">
            <v>522.33320000000003</v>
          </cell>
          <cell r="D232">
            <v>1077.5117</v>
          </cell>
          <cell r="E232">
            <v>1046.2854</v>
          </cell>
          <cell r="F232">
            <v>1051.2963</v>
          </cell>
          <cell r="G232">
            <v>1138.5768</v>
          </cell>
          <cell r="H232">
            <v>1185.5890999999999</v>
          </cell>
          <cell r="I232">
            <v>1185.6619000000001</v>
          </cell>
          <cell r="J232">
            <v>1185.0577000000001</v>
          </cell>
          <cell r="K232">
            <v>1191.0066999999999</v>
          </cell>
          <cell r="L232">
            <v>1210.5428999999999</v>
          </cell>
          <cell r="M232">
            <v>1267.0351000000001</v>
          </cell>
          <cell r="N232">
            <v>1270.4893999999999</v>
          </cell>
        </row>
        <row r="233">
          <cell r="C233">
            <v>373.55279999999999</v>
          </cell>
          <cell r="D233">
            <v>389.49040000000002</v>
          </cell>
          <cell r="E233">
            <v>515.22490000000005</v>
          </cell>
          <cell r="F233">
            <v>480.10770000000002</v>
          </cell>
          <cell r="G233">
            <v>427.12270000000001</v>
          </cell>
          <cell r="H233">
            <v>431.15859999999998</v>
          </cell>
          <cell r="I233">
            <v>425.3082</v>
          </cell>
          <cell r="J233">
            <v>419.51060000000001</v>
          </cell>
          <cell r="K233">
            <v>416.17110000000002</v>
          </cell>
          <cell r="L233">
            <v>416.41969999999998</v>
          </cell>
          <cell r="M233">
            <v>425.88479999999998</v>
          </cell>
          <cell r="N233">
            <v>422.53469999999999</v>
          </cell>
        </row>
        <row r="234">
          <cell r="C234">
            <v>2.3893</v>
          </cell>
          <cell r="D234">
            <v>2.8984999999999999</v>
          </cell>
          <cell r="E234">
            <v>4.3773</v>
          </cell>
          <cell r="F234">
            <v>4.7565999999999997</v>
          </cell>
          <cell r="G234">
            <v>4.4820000000000002</v>
          </cell>
          <cell r="H234">
            <v>4.5671999999999997</v>
          </cell>
          <cell r="I234">
            <v>4.4591000000000003</v>
          </cell>
          <cell r="J234">
            <v>4.3545999999999996</v>
          </cell>
          <cell r="K234">
            <v>4.2866999999999997</v>
          </cell>
          <cell r="L234">
            <v>4.2755999999999998</v>
          </cell>
          <cell r="M234">
            <v>4.4053000000000004</v>
          </cell>
          <cell r="N234">
            <v>4.3353000000000002</v>
          </cell>
        </row>
        <row r="235">
          <cell r="C235">
            <v>53.383699999999997</v>
          </cell>
          <cell r="D235">
            <v>53.245100000000001</v>
          </cell>
          <cell r="E235">
            <v>71.926500000000004</v>
          </cell>
          <cell r="F235">
            <v>70.719700000000003</v>
          </cell>
          <cell r="G235">
            <v>71.788399999999996</v>
          </cell>
          <cell r="H235">
            <v>73.874700000000004</v>
          </cell>
          <cell r="I235">
            <v>74.493899999999996</v>
          </cell>
          <cell r="J235">
            <v>74.657300000000006</v>
          </cell>
          <cell r="K235">
            <v>75.111000000000004</v>
          </cell>
          <cell r="L235">
            <v>76.108800000000002</v>
          </cell>
          <cell r="M235">
            <v>78.6614</v>
          </cell>
          <cell r="N235">
            <v>79.091200000000001</v>
          </cell>
        </row>
        <row r="236">
          <cell r="C236">
            <v>1.5918000000000001</v>
          </cell>
          <cell r="D236">
            <v>6.1284000000000001</v>
          </cell>
          <cell r="E236">
            <v>7.5772000000000004</v>
          </cell>
          <cell r="F236">
            <v>7.7977999999999996</v>
          </cell>
          <cell r="G236">
            <v>8.0911000000000008</v>
          </cell>
          <cell r="H236">
            <v>8.2045999999999992</v>
          </cell>
          <cell r="I236">
            <v>8.2074999999999996</v>
          </cell>
          <cell r="J236">
            <v>8.1341000000000001</v>
          </cell>
          <cell r="K236">
            <v>8.0846</v>
          </cell>
          <cell r="L236">
            <v>8.0807000000000002</v>
          </cell>
          <cell r="M236">
            <v>8.2094000000000005</v>
          </cell>
          <cell r="N236">
            <v>8.1606000000000005</v>
          </cell>
        </row>
        <row r="237">
          <cell r="C237">
            <v>0.1128</v>
          </cell>
          <cell r="D237">
            <v>0.2177</v>
          </cell>
          <cell r="E237">
            <v>0.44080000000000003</v>
          </cell>
          <cell r="F237">
            <v>0.56159999999999999</v>
          </cell>
          <cell r="G237">
            <v>1.2484999999999999</v>
          </cell>
          <cell r="H237">
            <v>7.8738999999999999</v>
          </cell>
          <cell r="I237">
            <v>18.204999999999998</v>
          </cell>
          <cell r="J237">
            <v>28.2288</v>
          </cell>
          <cell r="K237">
            <v>38.146500000000003</v>
          </cell>
          <cell r="L237">
            <v>45.823</v>
          </cell>
          <cell r="M237">
            <v>56.773099999999999</v>
          </cell>
          <cell r="N237">
            <v>80.2059</v>
          </cell>
        </row>
        <row r="238">
          <cell r="C238">
            <v>0</v>
          </cell>
          <cell r="D238">
            <v>5.2299999999999999E-2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C239">
            <v>8.7156000000000002</v>
          </cell>
          <cell r="D239">
            <v>9.68</v>
          </cell>
          <cell r="E239">
            <v>13.4777</v>
          </cell>
          <cell r="F239">
            <v>14.1434</v>
          </cell>
          <cell r="G239">
            <v>19.342500000000001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13.4147</v>
          </cell>
          <cell r="D240">
            <v>13.154999999999999</v>
          </cell>
          <cell r="E240">
            <v>18.194099999999999</v>
          </cell>
          <cell r="F240">
            <v>19.864599999999999</v>
          </cell>
          <cell r="G240">
            <v>18.639099999999999</v>
          </cell>
          <cell r="H240">
            <v>19.013100000000001</v>
          </cell>
          <cell r="I240">
            <v>18.7498</v>
          </cell>
          <cell r="J240">
            <v>18.434699999999999</v>
          </cell>
          <cell r="K240">
            <v>18.235499999999998</v>
          </cell>
          <cell r="L240">
            <v>18.065999999999999</v>
          </cell>
          <cell r="M240">
            <v>18.530999999999999</v>
          </cell>
          <cell r="N240">
            <v>18.328199999999999</v>
          </cell>
        </row>
        <row r="243">
          <cell r="C243" t="str">
            <v>YearLag</v>
          </cell>
          <cell r="D243" t="str">
            <v>Year01</v>
          </cell>
          <cell r="E243" t="str">
            <v>Year02</v>
          </cell>
          <cell r="F243" t="str">
            <v>Year03</v>
          </cell>
          <cell r="G243" t="str">
            <v>Year04</v>
          </cell>
          <cell r="H243" t="str">
            <v>Year05</v>
          </cell>
          <cell r="I243" t="str">
            <v>Year06</v>
          </cell>
          <cell r="J243" t="str">
            <v>Year07</v>
          </cell>
          <cell r="K243" t="str">
            <v>Year08</v>
          </cell>
          <cell r="L243" t="str">
            <v>Year09</v>
          </cell>
          <cell r="M243" t="str">
            <v>Year10</v>
          </cell>
          <cell r="N243" t="str">
            <v>Year11</v>
          </cell>
          <cell r="O243" t="str">
            <v>Year12</v>
          </cell>
          <cell r="P243" t="str">
            <v>Year13</v>
          </cell>
          <cell r="Q243" t="str">
            <v>Year14</v>
          </cell>
          <cell r="R243" t="str">
            <v>Year15</v>
          </cell>
          <cell r="S243" t="str">
            <v>Year16</v>
          </cell>
          <cell r="T243" t="str">
            <v>Year17</v>
          </cell>
          <cell r="U243" t="str">
            <v>Year18</v>
          </cell>
          <cell r="V243" t="str">
            <v>Year19</v>
          </cell>
          <cell r="W243" t="str">
            <v>Year20</v>
          </cell>
          <cell r="X243" t="str">
            <v>Year21</v>
          </cell>
          <cell r="Y243" t="str">
            <v>Year22</v>
          </cell>
        </row>
        <row r="244">
          <cell r="C244" t="str">
            <v>Y1999</v>
          </cell>
          <cell r="D244" t="str">
            <v>Y2000</v>
          </cell>
          <cell r="E244" t="str">
            <v>Y2001</v>
          </cell>
          <cell r="F244" t="str">
            <v>Y2002</v>
          </cell>
          <cell r="G244" t="str">
            <v>Y2003</v>
          </cell>
          <cell r="H244" t="str">
            <v>Y2004</v>
          </cell>
          <cell r="I244" t="str">
            <v>Y2005</v>
          </cell>
          <cell r="J244" t="str">
            <v>Y2006</v>
          </cell>
          <cell r="K244" t="str">
            <v>Y2007</v>
          </cell>
          <cell r="L244" t="str">
            <v>Y2008</v>
          </cell>
          <cell r="M244" t="str">
            <v>Y2009</v>
          </cell>
          <cell r="N244" t="str">
            <v>Y2010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D257">
            <v>0</v>
          </cell>
          <cell r="E257">
            <v>0.8669</v>
          </cell>
          <cell r="F257">
            <v>3.2702</v>
          </cell>
          <cell r="G257">
            <v>5.2141000000000002</v>
          </cell>
          <cell r="H257">
            <v>5.7081999999999997</v>
          </cell>
          <cell r="I257">
            <v>6.0557999999999996</v>
          </cell>
          <cell r="J257">
            <v>6.4154999999999998</v>
          </cell>
          <cell r="K257">
            <v>6.7805</v>
          </cell>
          <cell r="L257">
            <v>7.1409000000000002</v>
          </cell>
          <cell r="M257">
            <v>7.4878999999999998</v>
          </cell>
          <cell r="N257">
            <v>7.8529</v>
          </cell>
        </row>
        <row r="258">
          <cell r="D258">
            <v>0</v>
          </cell>
          <cell r="E258">
            <v>0.65759999999999996</v>
          </cell>
          <cell r="F258">
            <v>2.4889999999999999</v>
          </cell>
          <cell r="G258">
            <v>3.9870000000000001</v>
          </cell>
          <cell r="H258">
            <v>4.3899999999999997</v>
          </cell>
          <cell r="I258">
            <v>4.6829999999999998</v>
          </cell>
          <cell r="J258">
            <v>4.9794999999999998</v>
          </cell>
          <cell r="K258">
            <v>5.2670000000000003</v>
          </cell>
          <cell r="L258">
            <v>5.5743</v>
          </cell>
          <cell r="M258">
            <v>5.8574000000000002</v>
          </cell>
          <cell r="N258">
            <v>6.1463999999999999</v>
          </cell>
        </row>
        <row r="259">
          <cell r="D259">
            <v>0</v>
          </cell>
          <cell r="E259">
            <v>5.8113999999999999</v>
          </cell>
          <cell r="F259">
            <v>22.011800000000001</v>
          </cell>
          <cell r="G259">
            <v>35.258400000000002</v>
          </cell>
          <cell r="H259">
            <v>38.768500000000003</v>
          </cell>
          <cell r="I259">
            <v>41.3643</v>
          </cell>
          <cell r="J259">
            <v>43.973599999999998</v>
          </cell>
          <cell r="K259">
            <v>46.590800000000002</v>
          </cell>
          <cell r="L259">
            <v>49.206000000000003</v>
          </cell>
          <cell r="M259">
            <v>51.7376</v>
          </cell>
          <cell r="N259">
            <v>54.312399999999997</v>
          </cell>
        </row>
        <row r="260">
          <cell r="D260">
            <v>0</v>
          </cell>
          <cell r="E260">
            <v>6.4198000000000004</v>
          </cell>
          <cell r="F260">
            <v>24.365500000000001</v>
          </cell>
          <cell r="G260">
            <v>39.062100000000001</v>
          </cell>
          <cell r="H260">
            <v>42.859400000000001</v>
          </cell>
          <cell r="I260">
            <v>45.511800000000001</v>
          </cell>
          <cell r="J260">
            <v>48.085599999999999</v>
          </cell>
          <cell r="K260">
            <v>50.639400000000002</v>
          </cell>
          <cell r="L260">
            <v>53.195799999999998</v>
          </cell>
          <cell r="M260">
            <v>55.637099999999997</v>
          </cell>
          <cell r="N260">
            <v>58.104300000000002</v>
          </cell>
        </row>
        <row r="261">
          <cell r="D261">
            <v>0</v>
          </cell>
          <cell r="E261">
            <v>0.34420000000000001</v>
          </cell>
          <cell r="F261">
            <v>1.2517</v>
          </cell>
          <cell r="G261">
            <v>1.9443999999999999</v>
          </cell>
          <cell r="H261">
            <v>2.0712000000000002</v>
          </cell>
          <cell r="I261">
            <v>2.1389</v>
          </cell>
          <cell r="J261">
            <v>2.2168999999999999</v>
          </cell>
          <cell r="K261">
            <v>2.2932999999999999</v>
          </cell>
          <cell r="L261">
            <v>2.3538999999999999</v>
          </cell>
          <cell r="M261">
            <v>2.4215</v>
          </cell>
          <cell r="N261">
            <v>2.4887999999999999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D269">
            <v>0</v>
          </cell>
          <cell r="E269">
            <v>8.9795999999999996</v>
          </cell>
          <cell r="F269">
            <v>22.086600000000001</v>
          </cell>
          <cell r="G269">
            <v>22.926600000000001</v>
          </cell>
          <cell r="H269">
            <v>23.7819</v>
          </cell>
          <cell r="I269">
            <v>24.885999999999999</v>
          </cell>
          <cell r="J269">
            <v>25.480899999999998</v>
          </cell>
          <cell r="K269">
            <v>26.079799999999999</v>
          </cell>
          <cell r="L269">
            <v>26.6373</v>
          </cell>
          <cell r="M269">
            <v>27.2805</v>
          </cell>
          <cell r="N269">
            <v>27.954999999999998</v>
          </cell>
        </row>
        <row r="270">
          <cell r="D270">
            <v>0</v>
          </cell>
          <cell r="E270">
            <v>4.8994999999999997</v>
          </cell>
          <cell r="F270">
            <v>12.0914</v>
          </cell>
          <cell r="G270">
            <v>12.609299999999999</v>
          </cell>
          <cell r="H270">
            <v>13.1553</v>
          </cell>
          <cell r="I270">
            <v>13.841900000000001</v>
          </cell>
          <cell r="J270">
            <v>14.225300000000001</v>
          </cell>
          <cell r="K270">
            <v>14.571099999999999</v>
          </cell>
          <cell r="L270">
            <v>14.9559</v>
          </cell>
          <cell r="M270">
            <v>15.3491</v>
          </cell>
          <cell r="N270">
            <v>15.7377</v>
          </cell>
        </row>
        <row r="271">
          <cell r="D271">
            <v>0</v>
          </cell>
          <cell r="E271">
            <v>38.276600000000002</v>
          </cell>
          <cell r="F271">
            <v>94.533299999999997</v>
          </cell>
          <cell r="G271">
            <v>98.581199999999995</v>
          </cell>
          <cell r="H271">
            <v>102.7062</v>
          </cell>
          <cell r="I271">
            <v>108.0891</v>
          </cell>
          <cell r="J271">
            <v>111.0578</v>
          </cell>
          <cell r="K271">
            <v>113.9496</v>
          </cell>
          <cell r="L271">
            <v>116.7152</v>
          </cell>
          <cell r="M271">
            <v>119.85809999999999</v>
          </cell>
          <cell r="N271">
            <v>122.9421</v>
          </cell>
        </row>
        <row r="272">
          <cell r="D272">
            <v>0</v>
          </cell>
          <cell r="E272">
            <v>28.694600000000001</v>
          </cell>
          <cell r="F272">
            <v>71.011600000000001</v>
          </cell>
          <cell r="G272">
            <v>74.116200000000006</v>
          </cell>
          <cell r="H272">
            <v>77.052999999999997</v>
          </cell>
          <cell r="I272">
            <v>80.706100000000006</v>
          </cell>
          <cell r="J272">
            <v>82.413399999999996</v>
          </cell>
          <cell r="K272">
            <v>84.047899999999998</v>
          </cell>
          <cell r="L272">
            <v>85.627300000000005</v>
          </cell>
          <cell r="M272">
            <v>87.468599999999995</v>
          </cell>
          <cell r="N272">
            <v>89.255799999999994</v>
          </cell>
        </row>
        <row r="273">
          <cell r="D273">
            <v>0</v>
          </cell>
          <cell r="E273">
            <v>2.6978</v>
          </cell>
          <cell r="F273">
            <v>6.3964999999999996</v>
          </cell>
          <cell r="G273">
            <v>6.4688999999999997</v>
          </cell>
          <cell r="H273">
            <v>6.5292000000000003</v>
          </cell>
          <cell r="I273">
            <v>6.6506999999999996</v>
          </cell>
          <cell r="J273">
            <v>6.6622000000000003</v>
          </cell>
          <cell r="K273">
            <v>6.6741000000000001</v>
          </cell>
          <cell r="L273">
            <v>6.6437999999999997</v>
          </cell>
          <cell r="M273">
            <v>6.6753</v>
          </cell>
          <cell r="N273">
            <v>6.7035999999999998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D281">
            <v>0</v>
          </cell>
          <cell r="E281">
            <v>2.5299999999999998</v>
          </cell>
          <cell r="F281">
            <v>4.9139999999999997</v>
          </cell>
          <cell r="G281">
            <v>4.5880999999999998</v>
          </cell>
          <cell r="H281">
            <v>4.5445000000000002</v>
          </cell>
          <cell r="I281">
            <v>4.4904000000000002</v>
          </cell>
          <cell r="J281">
            <v>4.4303999999999997</v>
          </cell>
          <cell r="K281">
            <v>4.3697999999999997</v>
          </cell>
          <cell r="L281">
            <v>0</v>
          </cell>
          <cell r="M281">
            <v>0</v>
          </cell>
          <cell r="N281">
            <v>0</v>
          </cell>
        </row>
        <row r="282">
          <cell r="D282">
            <v>0</v>
          </cell>
          <cell r="E282">
            <v>1.4228000000000001</v>
          </cell>
          <cell r="F282">
            <v>2.7728000000000002</v>
          </cell>
          <cell r="G282">
            <v>2.6009000000000002</v>
          </cell>
          <cell r="H282">
            <v>2.5910000000000002</v>
          </cell>
          <cell r="I282">
            <v>2.5743</v>
          </cell>
          <cell r="J282">
            <v>2.5493000000000001</v>
          </cell>
          <cell r="K282">
            <v>2.5164</v>
          </cell>
          <cell r="L282">
            <v>0</v>
          </cell>
          <cell r="M282">
            <v>0</v>
          </cell>
          <cell r="N282">
            <v>0</v>
          </cell>
        </row>
        <row r="283">
          <cell r="D283">
            <v>0</v>
          </cell>
          <cell r="E283">
            <v>0.25840000000000002</v>
          </cell>
          <cell r="F283">
            <v>0.50390000000000001</v>
          </cell>
          <cell r="G283">
            <v>0.47260000000000002</v>
          </cell>
          <cell r="H283">
            <v>0.47020000000000001</v>
          </cell>
          <cell r="I283">
            <v>0.4672</v>
          </cell>
          <cell r="J283">
            <v>0.46260000000000001</v>
          </cell>
          <cell r="K283">
            <v>0.45739999999999997</v>
          </cell>
          <cell r="L283">
            <v>0</v>
          </cell>
          <cell r="M283">
            <v>0</v>
          </cell>
          <cell r="N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D308">
            <v>0</v>
          </cell>
          <cell r="E308">
            <v>0</v>
          </cell>
          <cell r="F308">
            <v>1E-4</v>
          </cell>
          <cell r="G308">
            <v>1E-4</v>
          </cell>
          <cell r="H308">
            <v>1E-4</v>
          </cell>
          <cell r="I308">
            <v>1E-4</v>
          </cell>
          <cell r="J308">
            <v>1E-4</v>
          </cell>
          <cell r="K308">
            <v>1E-4</v>
          </cell>
          <cell r="L308">
            <v>1E-4</v>
          </cell>
          <cell r="M308">
            <v>1E-4</v>
          </cell>
          <cell r="N308">
            <v>1E-4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D317">
            <v>0</v>
          </cell>
          <cell r="E317">
            <v>12.3766</v>
          </cell>
          <cell r="F317">
            <v>30.270800000000001</v>
          </cell>
          <cell r="G317">
            <v>32.728900000000003</v>
          </cell>
          <cell r="H317">
            <v>34.034700000000001</v>
          </cell>
          <cell r="I317">
            <v>35.432099999999998</v>
          </cell>
          <cell r="J317">
            <v>36.326799999999999</v>
          </cell>
          <cell r="K317">
            <v>37.230200000000004</v>
          </cell>
          <cell r="L317">
            <v>33.778199999999998</v>
          </cell>
          <cell r="M317">
            <v>34.768500000000003</v>
          </cell>
          <cell r="N317">
            <v>35.807899999999997</v>
          </cell>
        </row>
        <row r="318">
          <cell r="D318">
            <v>0</v>
          </cell>
          <cell r="E318">
            <v>6.9798999999999998</v>
          </cell>
          <cell r="F318">
            <v>17.353200000000001</v>
          </cell>
          <cell r="G318">
            <v>19.197199999999999</v>
          </cell>
          <cell r="H318">
            <v>20.136399999999998</v>
          </cell>
          <cell r="I318">
            <v>21.0992</v>
          </cell>
          <cell r="J318">
            <v>21.754100000000001</v>
          </cell>
          <cell r="K318">
            <v>22.354500000000002</v>
          </cell>
          <cell r="L318">
            <v>20.530200000000001</v>
          </cell>
          <cell r="M318">
            <v>21.206499999999998</v>
          </cell>
          <cell r="N318">
            <v>21.8841</v>
          </cell>
        </row>
        <row r="319">
          <cell r="D319">
            <v>0</v>
          </cell>
          <cell r="E319">
            <v>44.346400000000003</v>
          </cell>
          <cell r="F319">
            <v>117.04900000000001</v>
          </cell>
          <cell r="G319">
            <v>134.31229999999999</v>
          </cell>
          <cell r="H319">
            <v>141.94489999999999</v>
          </cell>
          <cell r="I319">
            <v>149.92070000000001</v>
          </cell>
          <cell r="J319">
            <v>155.4941</v>
          </cell>
          <cell r="K319">
            <v>160.99780000000001</v>
          </cell>
          <cell r="L319">
            <v>165.9212</v>
          </cell>
          <cell r="M319">
            <v>171.59569999999999</v>
          </cell>
          <cell r="N319">
            <v>177.25450000000001</v>
          </cell>
        </row>
        <row r="320">
          <cell r="D320">
            <v>0</v>
          </cell>
          <cell r="E320">
            <v>35.114400000000003</v>
          </cell>
          <cell r="F320">
            <v>95.377099999999999</v>
          </cell>
          <cell r="G320">
            <v>113.17829999999999</v>
          </cell>
          <cell r="H320">
            <v>119.91249999999999</v>
          </cell>
          <cell r="I320">
            <v>126.218</v>
          </cell>
          <cell r="J320">
            <v>130.4991</v>
          </cell>
          <cell r="K320">
            <v>134.6874</v>
          </cell>
          <cell r="L320">
            <v>138.82320000000001</v>
          </cell>
          <cell r="M320">
            <v>143.10570000000001</v>
          </cell>
          <cell r="N320">
            <v>147.36009999999999</v>
          </cell>
        </row>
        <row r="321">
          <cell r="D321">
            <v>0</v>
          </cell>
          <cell r="E321">
            <v>3.0421</v>
          </cell>
          <cell r="F321">
            <v>7.6482000000000001</v>
          </cell>
          <cell r="G321">
            <v>8.4131999999999998</v>
          </cell>
          <cell r="H321">
            <v>8.6004000000000005</v>
          </cell>
          <cell r="I321">
            <v>8.7896999999999998</v>
          </cell>
          <cell r="J321">
            <v>8.8789999999999996</v>
          </cell>
          <cell r="K321">
            <v>8.9673999999999996</v>
          </cell>
          <cell r="L321">
            <v>8.9977999999999998</v>
          </cell>
          <cell r="M321">
            <v>9.0968999999999998</v>
          </cell>
          <cell r="N321">
            <v>9.1922999999999995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31">
          <cell r="C331" t="str">
            <v>YearLag</v>
          </cell>
          <cell r="D331" t="str">
            <v>Year01</v>
          </cell>
          <cell r="E331" t="str">
            <v>Year02</v>
          </cell>
          <cell r="F331" t="str">
            <v>Year03</v>
          </cell>
          <cell r="G331" t="str">
            <v>Year04</v>
          </cell>
          <cell r="H331" t="str">
            <v>Year05</v>
          </cell>
          <cell r="I331" t="str">
            <v>Year06</v>
          </cell>
          <cell r="J331" t="str">
            <v>Year07</v>
          </cell>
          <cell r="K331" t="str">
            <v>Year08</v>
          </cell>
          <cell r="L331" t="str">
            <v>Year09</v>
          </cell>
          <cell r="M331" t="str">
            <v>Year10</v>
          </cell>
          <cell r="N331" t="str">
            <v>Year11</v>
          </cell>
          <cell r="O331" t="str">
            <v>Year12</v>
          </cell>
          <cell r="P331" t="str">
            <v>Year13</v>
          </cell>
          <cell r="Q331" t="str">
            <v>Year14</v>
          </cell>
          <cell r="R331" t="str">
            <v>Year15</v>
          </cell>
          <cell r="S331" t="str">
            <v>Year16</v>
          </cell>
          <cell r="T331" t="str">
            <v>Year17</v>
          </cell>
          <cell r="U331" t="str">
            <v>Year18</v>
          </cell>
          <cell r="V331" t="str">
            <v>Year19</v>
          </cell>
          <cell r="W331" t="str">
            <v>Year20</v>
          </cell>
          <cell r="X331" t="str">
            <v>Year21</v>
          </cell>
          <cell r="Y331" t="str">
            <v>Year22</v>
          </cell>
        </row>
        <row r="332">
          <cell r="C332" t="str">
            <v>Y1999</v>
          </cell>
          <cell r="D332" t="str">
            <v>Y2000</v>
          </cell>
          <cell r="E332" t="str">
            <v>Y2001</v>
          </cell>
          <cell r="F332" t="str">
            <v>Y2002</v>
          </cell>
          <cell r="G332" t="str">
            <v>Y2003</v>
          </cell>
          <cell r="H332" t="str">
            <v>Y2004</v>
          </cell>
          <cell r="I332" t="str">
            <v>Y2005</v>
          </cell>
          <cell r="J332" t="str">
            <v>Y2006</v>
          </cell>
          <cell r="K332" t="str">
            <v>Y2007</v>
          </cell>
          <cell r="L332" t="str">
            <v>Y2008</v>
          </cell>
          <cell r="M332" t="str">
            <v>Y2009</v>
          </cell>
          <cell r="N332" t="str">
            <v>Y2010</v>
          </cell>
        </row>
        <row r="333">
          <cell r="D333">
            <v>624.02260000000001</v>
          </cell>
          <cell r="E333">
            <v>793.79470000000003</v>
          </cell>
          <cell r="F333">
            <v>752.36239999999998</v>
          </cell>
          <cell r="G333">
            <v>786.76189999999997</v>
          </cell>
          <cell r="H333">
            <v>845.97590000000002</v>
          </cell>
          <cell r="I333">
            <v>881.49620000000004</v>
          </cell>
          <cell r="J333">
            <v>891.83780000000002</v>
          </cell>
          <cell r="K333">
            <v>906.31209999999999</v>
          </cell>
          <cell r="L333">
            <v>920.08159999999998</v>
          </cell>
          <cell r="M333">
            <v>935.90170000000001</v>
          </cell>
          <cell r="N333">
            <v>962.85379999999998</v>
          </cell>
        </row>
        <row r="334">
          <cell r="D334">
            <v>227.5804</v>
          </cell>
          <cell r="E334">
            <v>290.01639999999998</v>
          </cell>
          <cell r="F334">
            <v>273.48559999999998</v>
          </cell>
          <cell r="G334">
            <v>284.72609999999997</v>
          </cell>
          <cell r="H334">
            <v>304.65600000000001</v>
          </cell>
          <cell r="I334">
            <v>315.71749999999997</v>
          </cell>
          <cell r="J334">
            <v>317.30090000000001</v>
          </cell>
          <cell r="K334">
            <v>319.54219999999998</v>
          </cell>
          <cell r="L334">
            <v>320.84679999999997</v>
          </cell>
          <cell r="M334">
            <v>321.99459999999999</v>
          </cell>
          <cell r="N334">
            <v>325.94920000000002</v>
          </cell>
        </row>
        <row r="335">
          <cell r="D335">
            <v>4.5262000000000002</v>
          </cell>
          <cell r="E335">
            <v>5.4488000000000003</v>
          </cell>
          <cell r="F335">
            <v>4.9218999999999999</v>
          </cell>
          <cell r="G335">
            <v>4.9211</v>
          </cell>
          <cell r="H335">
            <v>5.0709</v>
          </cell>
          <cell r="I335">
            <v>5.0820999999999996</v>
          </cell>
          <cell r="J335">
            <v>4.9657999999999998</v>
          </cell>
          <cell r="K335">
            <v>4.8871000000000002</v>
          </cell>
          <cell r="L335">
            <v>4.8129999999999997</v>
          </cell>
          <cell r="M335">
            <v>4.7619999999999996</v>
          </cell>
          <cell r="N335">
            <v>4.7674000000000003</v>
          </cell>
        </row>
        <row r="336">
          <cell r="D336">
            <v>88.037099999999995</v>
          </cell>
          <cell r="E336">
            <v>113.5647</v>
          </cell>
          <cell r="F336">
            <v>108.5566</v>
          </cell>
          <cell r="G336">
            <v>114.5183</v>
          </cell>
          <cell r="H336">
            <v>123.5942</v>
          </cell>
          <cell r="I336">
            <v>129.09039999999999</v>
          </cell>
          <cell r="J336">
            <v>130.43049999999999</v>
          </cell>
          <cell r="K336">
            <v>132.28649999999999</v>
          </cell>
          <cell r="L336">
            <v>133.9314</v>
          </cell>
          <cell r="M336">
            <v>135.65110000000001</v>
          </cell>
          <cell r="N336">
            <v>139.12610000000001</v>
          </cell>
        </row>
        <row r="337">
          <cell r="D337">
            <v>0.30630000000000002</v>
          </cell>
          <cell r="E337">
            <v>0.53779999999999994</v>
          </cell>
          <cell r="F337">
            <v>0.70579999999999998</v>
          </cell>
          <cell r="G337">
            <v>1.0248999999999999</v>
          </cell>
          <cell r="H337">
            <v>1.5319</v>
          </cell>
          <cell r="I337">
            <v>2.2248000000000001</v>
          </cell>
          <cell r="J337">
            <v>3.1478999999999999</v>
          </cell>
          <cell r="K337">
            <v>4.4861000000000004</v>
          </cell>
          <cell r="L337">
            <v>6.3967999999999998</v>
          </cell>
          <cell r="M337">
            <v>9.1575000000000006</v>
          </cell>
          <cell r="N337">
            <v>13.2622</v>
          </cell>
        </row>
        <row r="338">
          <cell r="D338">
            <v>70.789500000000004</v>
          </cell>
          <cell r="E338">
            <v>90.917000000000002</v>
          </cell>
          <cell r="F338">
            <v>87.1845</v>
          </cell>
          <cell r="G338">
            <v>89.105099999999993</v>
          </cell>
          <cell r="H338">
            <v>93.638900000000007</v>
          </cell>
          <cell r="I338">
            <v>95.319800000000001</v>
          </cell>
          <cell r="J338">
            <v>94.159400000000005</v>
          </cell>
          <cell r="K338">
            <v>93.588700000000003</v>
          </cell>
          <cell r="L338">
            <v>92.878799999999998</v>
          </cell>
          <cell r="M338">
            <v>93.5672</v>
          </cell>
          <cell r="N338">
            <v>95.231099999999998</v>
          </cell>
        </row>
        <row r="339">
          <cell r="D339">
            <v>3.0905999999999998</v>
          </cell>
          <cell r="E339">
            <v>4.9637000000000002</v>
          </cell>
          <cell r="F339">
            <v>5.1393000000000004</v>
          </cell>
          <cell r="G339">
            <v>5.6333000000000002</v>
          </cell>
          <cell r="H339">
            <v>5.7005999999999997</v>
          </cell>
          <cell r="I339">
            <v>1.2557</v>
          </cell>
          <cell r="J339">
            <v>1.2701</v>
          </cell>
          <cell r="K339">
            <v>1.1831</v>
          </cell>
          <cell r="L339">
            <v>1.284</v>
          </cell>
          <cell r="M339">
            <v>1.2632000000000001</v>
          </cell>
          <cell r="N339">
            <v>1.2264999999999999</v>
          </cell>
        </row>
        <row r="340">
          <cell r="D340">
            <v>1.8100000000000002E-2</v>
          </cell>
          <cell r="E340">
            <v>1.8499999999999999E-2</v>
          </cell>
          <cell r="F340">
            <v>1.9E-2</v>
          </cell>
          <cell r="G340">
            <v>1.95E-2</v>
          </cell>
          <cell r="H340">
            <v>0.02</v>
          </cell>
          <cell r="I340">
            <v>2.0400000000000001E-2</v>
          </cell>
          <cell r="J340">
            <v>2.0899999999999998E-2</v>
          </cell>
          <cell r="K340">
            <v>2.18E-2</v>
          </cell>
          <cell r="L340">
            <v>2.1899999999999999E-2</v>
          </cell>
          <cell r="M340">
            <v>2.24E-2</v>
          </cell>
          <cell r="N340">
            <v>2.29E-2</v>
          </cell>
        </row>
        <row r="341">
          <cell r="D341">
            <v>1.4912000000000001</v>
          </cell>
          <cell r="E341">
            <v>1.9285000000000001</v>
          </cell>
          <cell r="F341">
            <v>1.8402000000000001</v>
          </cell>
          <cell r="G341">
            <v>1.9192</v>
          </cell>
          <cell r="H341">
            <v>2.0529999999999999</v>
          </cell>
          <cell r="I341">
            <v>2.1187999999999998</v>
          </cell>
          <cell r="J341">
            <v>2.1255999999999999</v>
          </cell>
          <cell r="K341">
            <v>2.1423999999999999</v>
          </cell>
          <cell r="L341">
            <v>2.1562000000000001</v>
          </cell>
          <cell r="M341">
            <v>2.1757</v>
          </cell>
          <cell r="N341">
            <v>2.218</v>
          </cell>
        </row>
        <row r="342">
          <cell r="D342">
            <v>0.73209999999999997</v>
          </cell>
          <cell r="E342">
            <v>0.87819999999999998</v>
          </cell>
          <cell r="F342">
            <v>0.82330000000000003</v>
          </cell>
          <cell r="G342">
            <v>0.85070000000000001</v>
          </cell>
          <cell r="H342">
            <v>0.90269999999999995</v>
          </cell>
          <cell r="I342">
            <v>0.92789999999999995</v>
          </cell>
          <cell r="J342">
            <v>0.92720000000000002</v>
          </cell>
          <cell r="K342">
            <v>0.93079999999999996</v>
          </cell>
          <cell r="L342">
            <v>0.93310000000000004</v>
          </cell>
          <cell r="M342">
            <v>0.93759999999999999</v>
          </cell>
          <cell r="N342">
            <v>0.95189999999999997</v>
          </cell>
        </row>
        <row r="343">
          <cell r="D343">
            <v>732.12310000000002</v>
          </cell>
          <cell r="E343">
            <v>932.01110000000006</v>
          </cell>
          <cell r="F343">
            <v>669.49480000000005</v>
          </cell>
          <cell r="G343">
            <v>616.7174</v>
          </cell>
          <cell r="H343">
            <v>623.95730000000003</v>
          </cell>
          <cell r="I343">
            <v>634.43600000000004</v>
          </cell>
          <cell r="J343">
            <v>646.15110000000004</v>
          </cell>
          <cell r="K343">
            <v>658.65959999999995</v>
          </cell>
          <cell r="L343">
            <v>672.726</v>
          </cell>
          <cell r="M343">
            <v>687.50959999999998</v>
          </cell>
          <cell r="N343">
            <v>704.40920000000006</v>
          </cell>
        </row>
        <row r="344">
          <cell r="D344">
            <v>210.30119999999999</v>
          </cell>
          <cell r="E344">
            <v>264.87009999999998</v>
          </cell>
          <cell r="F344">
            <v>187.1482</v>
          </cell>
          <cell r="G344">
            <v>168.65</v>
          </cell>
          <cell r="H344">
            <v>165.82939999999999</v>
          </cell>
          <cell r="I344">
            <v>163.80359999999999</v>
          </cell>
          <cell r="J344">
            <v>161.9119</v>
          </cell>
          <cell r="K344">
            <v>159.8528</v>
          </cell>
          <cell r="L344">
            <v>157.8904</v>
          </cell>
          <cell r="M344">
            <v>155.75020000000001</v>
          </cell>
          <cell r="N344">
            <v>153.72229999999999</v>
          </cell>
        </row>
        <row r="345">
          <cell r="D345">
            <v>7.8585000000000003</v>
          </cell>
          <cell r="E345">
            <v>9.3506</v>
          </cell>
          <cell r="F345">
            <v>6.3254000000000001</v>
          </cell>
          <cell r="G345">
            <v>5.4644000000000004</v>
          </cell>
          <cell r="H345">
            <v>5.1742999999999997</v>
          </cell>
          <cell r="I345">
            <v>4.9428000000000001</v>
          </cell>
          <cell r="J345">
            <v>4.7478999999999996</v>
          </cell>
          <cell r="K345">
            <v>4.5797999999999996</v>
          </cell>
          <cell r="L345">
            <v>4.4382000000000001</v>
          </cell>
          <cell r="M345">
            <v>4.3155999999999999</v>
          </cell>
          <cell r="N345">
            <v>4.2119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D347">
            <v>1.7935000000000001</v>
          </cell>
          <cell r="E347">
            <v>3.0781000000000001</v>
          </cell>
          <cell r="F347">
            <v>3.0070000000000001</v>
          </cell>
          <cell r="G347">
            <v>3.8029999999999999</v>
          </cell>
          <cell r="H347">
            <v>5.3066000000000004</v>
          </cell>
          <cell r="I347">
            <v>7.4744000000000002</v>
          </cell>
          <cell r="J347">
            <v>10.5967</v>
          </cell>
          <cell r="K347">
            <v>15.1</v>
          </cell>
          <cell r="L347">
            <v>21.624700000000001</v>
          </cell>
          <cell r="M347">
            <v>31.0839</v>
          </cell>
          <cell r="N347">
            <v>44.847299999999997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D349">
            <v>0.39489999999999997</v>
          </cell>
          <cell r="E349">
            <v>0.49780000000000002</v>
          </cell>
          <cell r="F349">
            <v>0.35589999999999999</v>
          </cell>
          <cell r="G349">
            <v>0.32740000000000002</v>
          </cell>
          <cell r="H349">
            <v>0.33079999999999998</v>
          </cell>
          <cell r="I349">
            <v>0.3357</v>
          </cell>
          <cell r="J349">
            <v>0.34139999999999998</v>
          </cell>
          <cell r="K349">
            <v>0.34739999999999999</v>
          </cell>
          <cell r="L349">
            <v>0.35389999999999999</v>
          </cell>
          <cell r="M349">
            <v>0.36059999999999998</v>
          </cell>
          <cell r="N349">
            <v>0.3679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C353">
            <v>1178.5515</v>
          </cell>
          <cell r="D353">
            <v>1356.1457</v>
          </cell>
          <cell r="E353">
            <v>1725.8058000000001</v>
          </cell>
          <cell r="F353">
            <v>1421.8571999999999</v>
          </cell>
          <cell r="G353">
            <v>1403.4793</v>
          </cell>
          <cell r="H353">
            <v>1469.9331</v>
          </cell>
          <cell r="I353">
            <v>1515.9322</v>
          </cell>
          <cell r="J353">
            <v>1537.9889000000001</v>
          </cell>
          <cell r="K353">
            <v>1564.9717000000001</v>
          </cell>
          <cell r="L353">
            <v>1592.8076000000001</v>
          </cell>
          <cell r="M353">
            <v>1623.4113</v>
          </cell>
          <cell r="N353">
            <v>1667.2629999999999</v>
          </cell>
        </row>
        <row r="354">
          <cell r="C354">
            <v>383.6354</v>
          </cell>
          <cell r="D354">
            <v>437.88159999999999</v>
          </cell>
          <cell r="E354">
            <v>554.88649999999996</v>
          </cell>
          <cell r="F354">
            <v>460.63380000000001</v>
          </cell>
          <cell r="G354">
            <v>453.37619999999998</v>
          </cell>
          <cell r="H354">
            <v>470.4853</v>
          </cell>
          <cell r="I354">
            <v>479.52109999999999</v>
          </cell>
          <cell r="J354">
            <v>479.21269999999998</v>
          </cell>
          <cell r="K354">
            <v>479.39499999999998</v>
          </cell>
          <cell r="L354">
            <v>478.7371</v>
          </cell>
          <cell r="M354">
            <v>477.74470000000002</v>
          </cell>
          <cell r="N354">
            <v>479.67149999999998</v>
          </cell>
        </row>
        <row r="355">
          <cell r="C355">
            <v>15.8865</v>
          </cell>
          <cell r="D355">
            <v>12.3847</v>
          </cell>
          <cell r="E355">
            <v>14.7994</v>
          </cell>
          <cell r="F355">
            <v>11.247199999999999</v>
          </cell>
          <cell r="G355">
            <v>10.3855</v>
          </cell>
          <cell r="H355">
            <v>10.2453</v>
          </cell>
          <cell r="I355">
            <v>10.024900000000001</v>
          </cell>
          <cell r="J355">
            <v>9.7136999999999993</v>
          </cell>
          <cell r="K355">
            <v>9.4667999999999992</v>
          </cell>
          <cell r="L355">
            <v>9.2512000000000008</v>
          </cell>
          <cell r="M355">
            <v>9.0777000000000001</v>
          </cell>
          <cell r="N355">
            <v>8.9793000000000003</v>
          </cell>
        </row>
        <row r="356">
          <cell r="C356">
            <v>118.00539999999999</v>
          </cell>
          <cell r="D356">
            <v>88.037099999999995</v>
          </cell>
          <cell r="E356">
            <v>113.5647</v>
          </cell>
          <cell r="F356">
            <v>108.5566</v>
          </cell>
          <cell r="G356">
            <v>114.5183</v>
          </cell>
          <cell r="H356">
            <v>123.5942</v>
          </cell>
          <cell r="I356">
            <v>129.09039999999999</v>
          </cell>
          <cell r="J356">
            <v>130.43049999999999</v>
          </cell>
          <cell r="K356">
            <v>132.28649999999999</v>
          </cell>
          <cell r="L356">
            <v>133.9314</v>
          </cell>
          <cell r="M356">
            <v>135.65110000000001</v>
          </cell>
          <cell r="N356">
            <v>139.12610000000001</v>
          </cell>
        </row>
        <row r="357">
          <cell r="C357">
            <v>1.0314000000000001</v>
          </cell>
          <cell r="D357">
            <v>2.0998000000000001</v>
          </cell>
          <cell r="E357">
            <v>3.6158999999999999</v>
          </cell>
          <cell r="F357">
            <v>3.7128000000000001</v>
          </cell>
          <cell r="G357">
            <v>4.8278999999999996</v>
          </cell>
          <cell r="H357">
            <v>6.8384999999999998</v>
          </cell>
          <cell r="I357">
            <v>9.6990999999999996</v>
          </cell>
          <cell r="J357">
            <v>13.7446</v>
          </cell>
          <cell r="K357">
            <v>19.586099999999998</v>
          </cell>
          <cell r="L357">
            <v>28.0215</v>
          </cell>
          <cell r="M357">
            <v>40.241500000000002</v>
          </cell>
          <cell r="N357">
            <v>58.109499999999997</v>
          </cell>
        </row>
        <row r="358">
          <cell r="C358">
            <v>58.693100000000001</v>
          </cell>
          <cell r="D358">
            <v>70.789500000000004</v>
          </cell>
          <cell r="E358">
            <v>90.917000000000002</v>
          </cell>
          <cell r="F358">
            <v>87.1845</v>
          </cell>
          <cell r="G358">
            <v>89.105099999999993</v>
          </cell>
          <cell r="H358">
            <v>93.638900000000007</v>
          </cell>
          <cell r="I358">
            <v>95.319800000000001</v>
          </cell>
          <cell r="J358">
            <v>94.159400000000005</v>
          </cell>
          <cell r="K358">
            <v>93.588700000000003</v>
          </cell>
          <cell r="L358">
            <v>92.878799999999998</v>
          </cell>
          <cell r="M358">
            <v>93.5672</v>
          </cell>
          <cell r="N358">
            <v>95.231099999999998</v>
          </cell>
        </row>
        <row r="359">
          <cell r="C359">
            <v>10.092599999999999</v>
          </cell>
          <cell r="D359">
            <v>3.4855</v>
          </cell>
          <cell r="E359">
            <v>5.4615</v>
          </cell>
          <cell r="F359">
            <v>5.4951999999999996</v>
          </cell>
          <cell r="G359">
            <v>5.9607000000000001</v>
          </cell>
          <cell r="H359">
            <v>6.0313999999999997</v>
          </cell>
          <cell r="I359">
            <v>1.5912999999999999</v>
          </cell>
          <cell r="J359">
            <v>1.6114999999999999</v>
          </cell>
          <cell r="K359">
            <v>1.5305</v>
          </cell>
          <cell r="L359">
            <v>1.6378999999999999</v>
          </cell>
          <cell r="M359">
            <v>1.6237999999999999</v>
          </cell>
          <cell r="N359">
            <v>1.5943000000000001</v>
          </cell>
        </row>
        <row r="360">
          <cell r="C360">
            <v>1.7600000000000001E-2</v>
          </cell>
          <cell r="D360">
            <v>1.8100000000000002E-2</v>
          </cell>
          <cell r="E360">
            <v>1.8499999999999999E-2</v>
          </cell>
          <cell r="F360">
            <v>1.9E-2</v>
          </cell>
          <cell r="G360">
            <v>1.95E-2</v>
          </cell>
          <cell r="H360">
            <v>0.02</v>
          </cell>
          <cell r="I360">
            <v>2.0400000000000001E-2</v>
          </cell>
          <cell r="J360">
            <v>2.0899999999999998E-2</v>
          </cell>
          <cell r="K360">
            <v>2.18E-2</v>
          </cell>
          <cell r="L360">
            <v>2.1899999999999999E-2</v>
          </cell>
          <cell r="M360">
            <v>2.24E-2</v>
          </cell>
          <cell r="N360">
            <v>2.29E-2</v>
          </cell>
        </row>
        <row r="361">
          <cell r="C361">
            <v>1.7445999999999999</v>
          </cell>
          <cell r="D361">
            <v>1.4912000000000001</v>
          </cell>
          <cell r="E361">
            <v>1.9285000000000001</v>
          </cell>
          <cell r="F361">
            <v>1.8402000000000001</v>
          </cell>
          <cell r="G361">
            <v>1.9192</v>
          </cell>
          <cell r="H361">
            <v>2.0529999999999999</v>
          </cell>
          <cell r="I361">
            <v>2.1187999999999998</v>
          </cell>
          <cell r="J361">
            <v>2.1255999999999999</v>
          </cell>
          <cell r="K361">
            <v>2.1423999999999999</v>
          </cell>
          <cell r="L361">
            <v>2.1562000000000001</v>
          </cell>
          <cell r="M361">
            <v>2.1757</v>
          </cell>
          <cell r="N361">
            <v>2.218</v>
          </cell>
        </row>
        <row r="362">
          <cell r="C362">
            <v>51.171999999999997</v>
          </cell>
          <cell r="D362">
            <v>0.73209999999999997</v>
          </cell>
          <cell r="E362">
            <v>0.87819999999999998</v>
          </cell>
          <cell r="F362">
            <v>0.82330000000000003</v>
          </cell>
          <cell r="G362">
            <v>0.85070000000000001</v>
          </cell>
          <cell r="H362">
            <v>0.90269999999999995</v>
          </cell>
          <cell r="I362">
            <v>0.92789999999999995</v>
          </cell>
          <cell r="J362">
            <v>0.92720000000000002</v>
          </cell>
          <cell r="K362">
            <v>0.93079999999999996</v>
          </cell>
          <cell r="L362">
            <v>0.93310000000000004</v>
          </cell>
          <cell r="M362">
            <v>0.93759999999999999</v>
          </cell>
          <cell r="N362">
            <v>0.95189999999999997</v>
          </cell>
        </row>
        <row r="365">
          <cell r="C365" t="str">
            <v>YearLag</v>
          </cell>
          <cell r="D365" t="str">
            <v>Year01</v>
          </cell>
          <cell r="E365" t="str">
            <v>Year02</v>
          </cell>
          <cell r="F365" t="str">
            <v>Year03</v>
          </cell>
          <cell r="G365" t="str">
            <v>Year04</v>
          </cell>
          <cell r="H365" t="str">
            <v>Year05</v>
          </cell>
          <cell r="I365" t="str">
            <v>Year06</v>
          </cell>
          <cell r="J365" t="str">
            <v>Year07</v>
          </cell>
          <cell r="K365" t="str">
            <v>Year08</v>
          </cell>
          <cell r="L365" t="str">
            <v>Year09</v>
          </cell>
          <cell r="M365" t="str">
            <v>Year10</v>
          </cell>
          <cell r="N365" t="str">
            <v>Year11</v>
          </cell>
          <cell r="O365" t="str">
            <v>Year12</v>
          </cell>
          <cell r="P365" t="str">
            <v>Year13</v>
          </cell>
          <cell r="Q365" t="str">
            <v>Year14</v>
          </cell>
          <cell r="R365" t="str">
            <v>Year15</v>
          </cell>
          <cell r="S365" t="str">
            <v>Year16</v>
          </cell>
          <cell r="T365" t="str">
            <v>Year17</v>
          </cell>
          <cell r="U365" t="str">
            <v>Year18</v>
          </cell>
          <cell r="V365" t="str">
            <v>Year19</v>
          </cell>
          <cell r="W365" t="str">
            <v>Year20</v>
          </cell>
          <cell r="X365" t="str">
            <v>Year21</v>
          </cell>
          <cell r="Y365" t="str">
            <v>Year22</v>
          </cell>
        </row>
        <row r="366">
          <cell r="C366" t="str">
            <v>Y1999</v>
          </cell>
          <cell r="D366" t="str">
            <v>Y2000</v>
          </cell>
          <cell r="E366" t="str">
            <v>Y2001</v>
          </cell>
          <cell r="F366" t="str">
            <v>Y2002</v>
          </cell>
          <cell r="G366" t="str">
            <v>Y2003</v>
          </cell>
          <cell r="H366" t="str">
            <v>Y2004</v>
          </cell>
          <cell r="I366" t="str">
            <v>Y2005</v>
          </cell>
          <cell r="J366" t="str">
            <v>Y2006</v>
          </cell>
          <cell r="K366" t="str">
            <v>Y2007</v>
          </cell>
          <cell r="L366" t="str">
            <v>Y2008</v>
          </cell>
          <cell r="M366" t="str">
            <v>Y2009</v>
          </cell>
          <cell r="N366" t="str">
            <v>Y2010</v>
          </cell>
        </row>
        <row r="367">
          <cell r="C367">
            <v>-2686</v>
          </cell>
          <cell r="D367">
            <v>-13979</v>
          </cell>
          <cell r="E367">
            <v>-466.91300000000001</v>
          </cell>
          <cell r="F367">
            <v>-15.319000000000001</v>
          </cell>
          <cell r="G367">
            <v>-0.67500000000000004</v>
          </cell>
          <cell r="H367">
            <v>0.60799999999999998</v>
          </cell>
          <cell r="I367">
            <v>0.27</v>
          </cell>
          <cell r="J367">
            <v>-1.4E-2</v>
          </cell>
          <cell r="K367">
            <v>-5.0999999999999997E-2</v>
          </cell>
          <cell r="L367">
            <v>-0.21299999999999999</v>
          </cell>
          <cell r="M367">
            <v>0.16300000000000001</v>
          </cell>
          <cell r="N367">
            <v>-0.26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C369">
            <v>0</v>
          </cell>
          <cell r="D369">
            <v>258</v>
          </cell>
          <cell r="E369">
            <v>258</v>
          </cell>
          <cell r="F369">
            <v>258</v>
          </cell>
          <cell r="G369">
            <v>258</v>
          </cell>
          <cell r="H369">
            <v>258</v>
          </cell>
          <cell r="I369">
            <v>258</v>
          </cell>
          <cell r="J369">
            <v>258</v>
          </cell>
          <cell r="K369">
            <v>258</v>
          </cell>
          <cell r="L369">
            <v>258</v>
          </cell>
          <cell r="M369">
            <v>258</v>
          </cell>
          <cell r="N369">
            <v>258</v>
          </cell>
        </row>
        <row r="370">
          <cell r="C370">
            <v>-5085</v>
          </cell>
          <cell r="D370">
            <v>-253</v>
          </cell>
          <cell r="E370">
            <v>-253</v>
          </cell>
          <cell r="F370">
            <v>-253</v>
          </cell>
          <cell r="G370">
            <v>-253</v>
          </cell>
          <cell r="H370">
            <v>-253</v>
          </cell>
          <cell r="I370">
            <v>-253</v>
          </cell>
          <cell r="J370">
            <v>-253</v>
          </cell>
          <cell r="K370">
            <v>-253</v>
          </cell>
          <cell r="L370">
            <v>-253</v>
          </cell>
          <cell r="M370">
            <v>-253</v>
          </cell>
          <cell r="N370">
            <v>-253</v>
          </cell>
        </row>
        <row r="371">
          <cell r="C371">
            <v>-245812</v>
          </cell>
          <cell r="D371">
            <v>-29022</v>
          </cell>
          <cell r="E371">
            <v>-28961.309000000001</v>
          </cell>
          <cell r="F371">
            <v>-28836.261999999999</v>
          </cell>
          <cell r="G371">
            <v>-28611.371999999999</v>
          </cell>
          <cell r="H371">
            <v>-28366.267</v>
          </cell>
          <cell r="I371">
            <v>-28059.955000000002</v>
          </cell>
          <cell r="J371">
            <v>-27797.886999999999</v>
          </cell>
          <cell r="K371">
            <v>-27559.474999999999</v>
          </cell>
          <cell r="L371">
            <v>-27320.503000000001</v>
          </cell>
          <cell r="M371">
            <v>-27086.187000000002</v>
          </cell>
          <cell r="N371">
            <v>-26854.117999999999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C373">
            <v>-30699</v>
          </cell>
          <cell r="D373">
            <v>216203</v>
          </cell>
          <cell r="E373">
            <v>1.0999999999999999E-2</v>
          </cell>
          <cell r="F373">
            <v>0.05</v>
          </cell>
          <cell r="G373">
            <v>-5.2999999999999999E-2</v>
          </cell>
          <cell r="H373">
            <v>3.2000000000000001E-2</v>
          </cell>
          <cell r="I373">
            <v>2.1000000000000001E-2</v>
          </cell>
          <cell r="J373">
            <v>0.185</v>
          </cell>
          <cell r="K373">
            <v>-0.109</v>
          </cell>
          <cell r="L373">
            <v>-1.6E-2</v>
          </cell>
          <cell r="M373">
            <v>-0.01</v>
          </cell>
          <cell r="N373">
            <v>-0.10299999999999999</v>
          </cell>
        </row>
        <row r="374">
          <cell r="C374">
            <v>0</v>
          </cell>
          <cell r="D374">
            <v>178</v>
          </cell>
          <cell r="E374">
            <v>-82127</v>
          </cell>
          <cell r="F374">
            <v>-334360</v>
          </cell>
          <cell r="G374">
            <v>178</v>
          </cell>
          <cell r="H374">
            <v>178</v>
          </cell>
          <cell r="I374">
            <v>178</v>
          </cell>
          <cell r="J374">
            <v>178</v>
          </cell>
          <cell r="K374">
            <v>178</v>
          </cell>
          <cell r="L374">
            <v>178</v>
          </cell>
          <cell r="M374">
            <v>178</v>
          </cell>
          <cell r="N374">
            <v>178</v>
          </cell>
        </row>
        <row r="377">
          <cell r="C377" t="str">
            <v>YearLag</v>
          </cell>
          <cell r="D377" t="str">
            <v>Year01</v>
          </cell>
          <cell r="E377" t="str">
            <v>Year02</v>
          </cell>
          <cell r="F377" t="str">
            <v>Year03</v>
          </cell>
          <cell r="G377" t="str">
            <v>Year04</v>
          </cell>
          <cell r="H377" t="str">
            <v>Year05</v>
          </cell>
          <cell r="I377" t="str">
            <v>Year06</v>
          </cell>
          <cell r="J377" t="str">
            <v>Year07</v>
          </cell>
          <cell r="K377" t="str">
            <v>Year08</v>
          </cell>
          <cell r="L377" t="str">
            <v>Year09</v>
          </cell>
          <cell r="M377" t="str">
            <v>Year10</v>
          </cell>
          <cell r="N377" t="str">
            <v>Year11</v>
          </cell>
          <cell r="O377" t="str">
            <v>Year12</v>
          </cell>
          <cell r="P377" t="str">
            <v>Year13</v>
          </cell>
          <cell r="Q377" t="str">
            <v>Year14</v>
          </cell>
          <cell r="R377" t="str">
            <v>Year15</v>
          </cell>
          <cell r="S377" t="str">
            <v>Year16</v>
          </cell>
          <cell r="T377" t="str">
            <v>Year17</v>
          </cell>
          <cell r="U377" t="str">
            <v>Year18</v>
          </cell>
          <cell r="V377" t="str">
            <v>Year19</v>
          </cell>
          <cell r="W377" t="str">
            <v>Year20</v>
          </cell>
          <cell r="X377" t="str">
            <v>Year21</v>
          </cell>
          <cell r="Y377" t="str">
            <v>Year22</v>
          </cell>
        </row>
        <row r="378">
          <cell r="C378" t="str">
            <v>Y1999</v>
          </cell>
          <cell r="D378" t="str">
            <v>Y2000</v>
          </cell>
          <cell r="E378" t="str">
            <v>Y2001</v>
          </cell>
          <cell r="F378" t="str">
            <v>Y2002</v>
          </cell>
          <cell r="G378" t="str">
            <v>Y2003</v>
          </cell>
          <cell r="H378" t="str">
            <v>Y2004</v>
          </cell>
          <cell r="I378" t="str">
            <v>Y2005</v>
          </cell>
          <cell r="J378" t="str">
            <v>Y2006</v>
          </cell>
          <cell r="K378" t="str">
            <v>Y2007</v>
          </cell>
          <cell r="L378" t="str">
            <v>Y2008</v>
          </cell>
          <cell r="M378" t="str">
            <v>Y2009</v>
          </cell>
          <cell r="N378" t="str">
            <v>Y2010</v>
          </cell>
        </row>
        <row r="379">
          <cell r="C379">
            <v>8250</v>
          </cell>
          <cell r="D379">
            <v>73700</v>
          </cell>
          <cell r="E379">
            <v>71600</v>
          </cell>
          <cell r="F379">
            <v>72000</v>
          </cell>
          <cell r="G379">
            <v>74200</v>
          </cell>
          <cell r="H379">
            <v>75700</v>
          </cell>
          <cell r="I379">
            <v>66700</v>
          </cell>
          <cell r="J379">
            <v>69300</v>
          </cell>
          <cell r="K379">
            <v>69500</v>
          </cell>
          <cell r="L379">
            <v>70500</v>
          </cell>
          <cell r="M379">
            <v>72900</v>
          </cell>
          <cell r="N379">
            <v>68800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C381">
            <v>1254</v>
          </cell>
          <cell r="D381">
            <v>23100</v>
          </cell>
          <cell r="E381">
            <v>42600</v>
          </cell>
          <cell r="F381">
            <v>37100</v>
          </cell>
          <cell r="G381">
            <v>592671.125</v>
          </cell>
          <cell r="H381">
            <v>655702.4375</v>
          </cell>
          <cell r="I381">
            <v>641090.1875</v>
          </cell>
          <cell r="J381">
            <v>655901.625</v>
          </cell>
          <cell r="K381">
            <v>674970.5625</v>
          </cell>
          <cell r="L381">
            <v>693485</v>
          </cell>
          <cell r="M381">
            <v>717434.3125</v>
          </cell>
          <cell r="N381">
            <v>737430.875</v>
          </cell>
        </row>
        <row r="382">
          <cell r="D382">
            <v>32032.617200000001</v>
          </cell>
          <cell r="E382">
            <v>52117.320299999999</v>
          </cell>
          <cell r="F382">
            <v>40607.445299999999</v>
          </cell>
          <cell r="G382">
            <v>40507.656300000002</v>
          </cell>
          <cell r="H382">
            <v>40631.675799999997</v>
          </cell>
          <cell r="I382">
            <v>39481.929700000001</v>
          </cell>
          <cell r="J382">
            <v>37412.296900000001</v>
          </cell>
          <cell r="K382">
            <v>35128.363299999997</v>
          </cell>
          <cell r="L382">
            <v>35326.851600000002</v>
          </cell>
          <cell r="M382">
            <v>36259.238299999997</v>
          </cell>
          <cell r="N382">
            <v>36885.734400000001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D386">
            <v>306736.25</v>
          </cell>
          <cell r="E386">
            <v>507211.65629999997</v>
          </cell>
          <cell r="F386">
            <v>398927.25</v>
          </cell>
          <cell r="G386">
            <v>393212.78129999997</v>
          </cell>
          <cell r="H386">
            <v>383673.4375</v>
          </cell>
          <cell r="I386">
            <v>374639.8125</v>
          </cell>
          <cell r="J386">
            <v>354926.65629999997</v>
          </cell>
          <cell r="K386">
            <v>288560.65629999997</v>
          </cell>
          <cell r="L386">
            <v>265253.40629999997</v>
          </cell>
          <cell r="M386">
            <v>198383.25</v>
          </cell>
          <cell r="N386">
            <v>132139.1875</v>
          </cell>
        </row>
        <row r="387">
          <cell r="D387">
            <v>495759.9375</v>
          </cell>
          <cell r="E387">
            <v>756009.75</v>
          </cell>
          <cell r="F387">
            <v>616103.3125</v>
          </cell>
          <cell r="G387">
            <v>602872.5</v>
          </cell>
          <cell r="H387">
            <v>593954.625</v>
          </cell>
          <cell r="I387">
            <v>588720.9375</v>
          </cell>
          <cell r="J387">
            <v>561221.6875</v>
          </cell>
          <cell r="K387">
            <v>538313.1875</v>
          </cell>
          <cell r="L387">
            <v>524652.4375</v>
          </cell>
          <cell r="M387">
            <v>534878.125</v>
          </cell>
          <cell r="N387">
            <v>543768.9375</v>
          </cell>
        </row>
        <row r="388">
          <cell r="D388">
            <v>299121.34379999997</v>
          </cell>
          <cell r="E388">
            <v>381855.125</v>
          </cell>
          <cell r="F388">
            <v>300634.65629999997</v>
          </cell>
          <cell r="G388">
            <v>299876.71879999997</v>
          </cell>
          <cell r="H388">
            <v>295389.09379999997</v>
          </cell>
          <cell r="I388">
            <v>291958.1875</v>
          </cell>
          <cell r="J388">
            <v>277885.75</v>
          </cell>
          <cell r="K388">
            <v>264554.875</v>
          </cell>
          <cell r="L388">
            <v>275793.28129999997</v>
          </cell>
          <cell r="M388">
            <v>271530.625</v>
          </cell>
          <cell r="N388">
            <v>275709.78129999997</v>
          </cell>
        </row>
        <row r="389">
          <cell r="D389">
            <v>57937.179700000001</v>
          </cell>
          <cell r="E389">
            <v>103021.8125</v>
          </cell>
          <cell r="F389">
            <v>80976.9375</v>
          </cell>
          <cell r="G389">
            <v>80776.468800000002</v>
          </cell>
          <cell r="H389">
            <v>81458.468800000002</v>
          </cell>
          <cell r="I389">
            <v>81584.031300000002</v>
          </cell>
          <cell r="J389">
            <v>77478.421900000001</v>
          </cell>
          <cell r="K389">
            <v>73766.960900000005</v>
          </cell>
          <cell r="L389">
            <v>77181.726599999995</v>
          </cell>
          <cell r="M389">
            <v>52078.054700000001</v>
          </cell>
          <cell r="N389">
            <v>45853.710899999998</v>
          </cell>
        </row>
        <row r="390">
          <cell r="D390">
            <v>0</v>
          </cell>
          <cell r="E390">
            <v>4.13</v>
          </cell>
          <cell r="F390">
            <v>4.3099999999999996</v>
          </cell>
          <cell r="G390">
            <v>3.96</v>
          </cell>
          <cell r="H390">
            <v>3.85</v>
          </cell>
          <cell r="I390">
            <v>3.81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D391">
            <v>63385.835899999998</v>
          </cell>
          <cell r="E391">
            <v>97512.140599999999</v>
          </cell>
          <cell r="F391">
            <v>79597.906300000002</v>
          </cell>
          <cell r="G391">
            <v>79394.726599999995</v>
          </cell>
          <cell r="H391">
            <v>80043.117199999993</v>
          </cell>
          <cell r="I391">
            <v>80143.804699999993</v>
          </cell>
          <cell r="J391">
            <v>74487.992199999993</v>
          </cell>
          <cell r="K391">
            <v>71407.851599999995</v>
          </cell>
          <cell r="L391">
            <v>75762.859400000001</v>
          </cell>
          <cell r="M391">
            <v>78054.703099999999</v>
          </cell>
          <cell r="N391">
            <v>77568.015599999999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D393">
            <v>7501.6000999999997</v>
          </cell>
          <cell r="E393">
            <v>11802.9375</v>
          </cell>
          <cell r="F393">
            <v>4641.6475</v>
          </cell>
          <cell r="G393">
            <v>3719.3629999999998</v>
          </cell>
          <cell r="H393">
            <v>8313.4120999999996</v>
          </cell>
          <cell r="I393">
            <v>4689.6719000000003</v>
          </cell>
          <cell r="J393">
            <v>3311.0731999999998</v>
          </cell>
          <cell r="K393">
            <v>4063.4850999999999</v>
          </cell>
          <cell r="L393">
            <v>2385.2006999999999</v>
          </cell>
          <cell r="M393">
            <v>2060.0574000000001</v>
          </cell>
          <cell r="N393">
            <v>1926.2927999999999</v>
          </cell>
        </row>
        <row r="394">
          <cell r="D394">
            <v>-210113.01560000001</v>
          </cell>
          <cell r="E394">
            <v>-217233.3125</v>
          </cell>
          <cell r="F394">
            <v>-416419.6875</v>
          </cell>
          <cell r="G394">
            <v>-356565.09379999997</v>
          </cell>
          <cell r="H394">
            <v>-224984.60939999999</v>
          </cell>
          <cell r="I394">
            <v>-161853.3438</v>
          </cell>
          <cell r="J394">
            <v>-194717.25</v>
          </cell>
          <cell r="K394">
            <v>-155552.6563</v>
          </cell>
          <cell r="L394">
            <v>-125510.92969999999</v>
          </cell>
          <cell r="M394">
            <v>35900.449200000003</v>
          </cell>
          <cell r="N394">
            <v>166850.4688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D396">
            <v>36729.753900000003</v>
          </cell>
          <cell r="E396">
            <v>44598.265599999999</v>
          </cell>
          <cell r="F396">
            <v>41458.398399999998</v>
          </cell>
          <cell r="G396">
            <v>398492.28129999997</v>
          </cell>
          <cell r="H396">
            <v>373343.78129999997</v>
          </cell>
          <cell r="I396">
            <v>373842.78129999997</v>
          </cell>
          <cell r="J396">
            <v>423457.84379999997</v>
          </cell>
          <cell r="K396">
            <v>393115.1875</v>
          </cell>
          <cell r="L396">
            <v>447890.59379999997</v>
          </cell>
          <cell r="M396">
            <v>417846.65629999997</v>
          </cell>
          <cell r="N396">
            <v>424886.75</v>
          </cell>
        </row>
        <row r="397">
          <cell r="D397">
            <v>43186.242200000001</v>
          </cell>
          <cell r="E397">
            <v>40398.882799999999</v>
          </cell>
          <cell r="F397">
            <v>45939.589800000002</v>
          </cell>
          <cell r="G397">
            <v>360944.59379999997</v>
          </cell>
          <cell r="H397">
            <v>374040.9375</v>
          </cell>
          <cell r="I397">
            <v>414246.90629999997</v>
          </cell>
          <cell r="J397">
            <v>383514.09379999997</v>
          </cell>
          <cell r="K397">
            <v>435584.625</v>
          </cell>
          <cell r="L397">
            <v>405777.46879999997</v>
          </cell>
          <cell r="M397">
            <v>418561.34379999997</v>
          </cell>
          <cell r="N397">
            <v>470798.6875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D399">
            <v>57194.214800000002</v>
          </cell>
          <cell r="E399">
            <v>91660.085900000005</v>
          </cell>
          <cell r="F399">
            <v>74724.117199999993</v>
          </cell>
          <cell r="G399">
            <v>67500.9375</v>
          </cell>
          <cell r="H399">
            <v>65897.968800000002</v>
          </cell>
          <cell r="I399">
            <v>7144.0771000000004</v>
          </cell>
          <cell r="J399">
            <v>7116.2714999999998</v>
          </cell>
          <cell r="K399">
            <v>5514.0127000000002</v>
          </cell>
          <cell r="L399">
            <v>6977.5645000000004</v>
          </cell>
          <cell r="M399">
            <v>7321.0625</v>
          </cell>
          <cell r="N399">
            <v>6500.7451000000001</v>
          </cell>
        </row>
        <row r="400">
          <cell r="D400">
            <v>7295.1581999999999</v>
          </cell>
          <cell r="E400">
            <v>12859.614299999999</v>
          </cell>
          <cell r="F400">
            <v>10297.459000000001</v>
          </cell>
          <cell r="G400">
            <v>7821.2934999999998</v>
          </cell>
          <cell r="H400">
            <v>8110.2924999999996</v>
          </cell>
          <cell r="I400">
            <v>7626.9883</v>
          </cell>
          <cell r="J400">
            <v>7592.3257000000003</v>
          </cell>
          <cell r="K400">
            <v>7954.2987999999996</v>
          </cell>
          <cell r="L400">
            <v>8138.8158999999996</v>
          </cell>
          <cell r="M400">
            <v>7880.7709999999997</v>
          </cell>
          <cell r="N400">
            <v>8572.0156000000006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D402">
            <v>288947.71879999997</v>
          </cell>
          <cell r="E402">
            <v>251010.85939999999</v>
          </cell>
          <cell r="F402">
            <v>201306.8125</v>
          </cell>
          <cell r="G402">
            <v>208822.17189999999</v>
          </cell>
          <cell r="H402">
            <v>280693.6875</v>
          </cell>
          <cell r="I402">
            <v>295498.625</v>
          </cell>
          <cell r="J402">
            <v>218880.64060000001</v>
          </cell>
          <cell r="K402">
            <v>222104.79689999999</v>
          </cell>
          <cell r="L402">
            <v>153556.5</v>
          </cell>
          <cell r="M402">
            <v>129093.1094</v>
          </cell>
          <cell r="N402">
            <v>94652.351599999995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D404">
            <v>6081654.5</v>
          </cell>
          <cell r="E404">
            <v>2948060.5</v>
          </cell>
          <cell r="F404">
            <v>2924678.25</v>
          </cell>
          <cell r="G404">
            <v>2737971.25</v>
          </cell>
          <cell r="H404">
            <v>2650610</v>
          </cell>
          <cell r="I404">
            <v>2396525.5</v>
          </cell>
          <cell r="J404">
            <v>2337216</v>
          </cell>
          <cell r="K404">
            <v>2222497.5</v>
          </cell>
          <cell r="L404">
            <v>2228081</v>
          </cell>
          <cell r="M404">
            <v>2285059.25</v>
          </cell>
          <cell r="N404">
            <v>2156684.25</v>
          </cell>
        </row>
        <row r="405">
          <cell r="D405">
            <v>0</v>
          </cell>
          <cell r="E405">
            <v>33505.039100000002</v>
          </cell>
          <cell r="F405">
            <v>39436.246099999997</v>
          </cell>
          <cell r="G405">
            <v>51597.746099999997</v>
          </cell>
          <cell r="H405">
            <v>97144.585900000005</v>
          </cell>
          <cell r="I405">
            <v>278930.03129999997</v>
          </cell>
          <cell r="J405">
            <v>461841.28129999997</v>
          </cell>
          <cell r="K405">
            <v>608012.0625</v>
          </cell>
          <cell r="L405">
            <v>723988.25</v>
          </cell>
          <cell r="M405">
            <v>934084</v>
          </cell>
          <cell r="N405">
            <v>957423.25</v>
          </cell>
        </row>
        <row r="406">
          <cell r="D406">
            <v>28479.1348</v>
          </cell>
          <cell r="E406">
            <v>31335.2598</v>
          </cell>
          <cell r="F406">
            <v>21582.257799999999</v>
          </cell>
          <cell r="G406">
            <v>19770.1934</v>
          </cell>
          <cell r="H406">
            <v>41061.699200000003</v>
          </cell>
          <cell r="I406">
            <v>42591.347699999998</v>
          </cell>
          <cell r="J406">
            <v>27974.330099999999</v>
          </cell>
          <cell r="K406">
            <v>34194.648399999998</v>
          </cell>
          <cell r="L406">
            <v>19004.781299999999</v>
          </cell>
          <cell r="M406">
            <v>15939.393599999999</v>
          </cell>
          <cell r="N406">
            <v>13331.7168</v>
          </cell>
        </row>
        <row r="409">
          <cell r="C409" t="str">
            <v>YearLag</v>
          </cell>
          <cell r="D409" t="str">
            <v>Year01</v>
          </cell>
          <cell r="E409" t="str">
            <v>Year02</v>
          </cell>
          <cell r="F409" t="str">
            <v>Year03</v>
          </cell>
          <cell r="G409" t="str">
            <v>Year04</v>
          </cell>
          <cell r="H409" t="str">
            <v>Year05</v>
          </cell>
          <cell r="I409" t="str">
            <v>Year06</v>
          </cell>
          <cell r="J409" t="str">
            <v>Year07</v>
          </cell>
          <cell r="K409" t="str">
            <v>Year08</v>
          </cell>
          <cell r="L409" t="str">
            <v>Year09</v>
          </cell>
          <cell r="M409" t="str">
            <v>Year10</v>
          </cell>
          <cell r="N409" t="str">
            <v>Year11</v>
          </cell>
          <cell r="O409" t="str">
            <v>Year12</v>
          </cell>
          <cell r="P409" t="str">
            <v>Year13</v>
          </cell>
          <cell r="Q409" t="str">
            <v>Year14</v>
          </cell>
          <cell r="R409" t="str">
            <v>Year15</v>
          </cell>
          <cell r="S409" t="str">
            <v>Year16</v>
          </cell>
          <cell r="T409" t="str">
            <v>Year17</v>
          </cell>
          <cell r="U409" t="str">
            <v>Year18</v>
          </cell>
          <cell r="V409" t="str">
            <v>Year19</v>
          </cell>
          <cell r="W409" t="str">
            <v>Year20</v>
          </cell>
          <cell r="X409" t="str">
            <v>Year21</v>
          </cell>
          <cell r="Y409" t="str">
            <v>Year22</v>
          </cell>
        </row>
        <row r="410">
          <cell r="C410" t="str">
            <v>Y1999</v>
          </cell>
          <cell r="D410" t="str">
            <v>Y2000</v>
          </cell>
          <cell r="E410" t="str">
            <v>Y2001</v>
          </cell>
          <cell r="F410" t="str">
            <v>Y2002</v>
          </cell>
          <cell r="G410" t="str">
            <v>Y2003</v>
          </cell>
          <cell r="H410" t="str">
            <v>Y2004</v>
          </cell>
          <cell r="I410" t="str">
            <v>Y2005</v>
          </cell>
          <cell r="J410" t="str">
            <v>Y2006</v>
          </cell>
          <cell r="K410" t="str">
            <v>Y2007</v>
          </cell>
          <cell r="L410" t="str">
            <v>Y2008</v>
          </cell>
          <cell r="M410" t="str">
            <v>Y2009</v>
          </cell>
          <cell r="N410" t="str">
            <v>Y2010</v>
          </cell>
        </row>
        <row r="412">
          <cell r="C412">
            <v>52681.75</v>
          </cell>
          <cell r="D412">
            <v>71990.976599999995</v>
          </cell>
          <cell r="E412">
            <v>116322.6406</v>
          </cell>
          <cell r="F412">
            <v>89663.218800000002</v>
          </cell>
          <cell r="G412">
            <v>79041.601599999995</v>
          </cell>
          <cell r="H412">
            <v>82321.671900000001</v>
          </cell>
          <cell r="I412">
            <v>19460.738300000001</v>
          </cell>
          <cell r="J412">
            <v>18019.669900000001</v>
          </cell>
          <cell r="K412">
            <v>17531.796900000001</v>
          </cell>
          <cell r="L412">
            <v>17501.581999999999</v>
          </cell>
          <cell r="M412">
            <v>17261.890599999999</v>
          </cell>
          <cell r="N412">
            <v>16999.0527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D415">
            <v>385821.59379999997</v>
          </cell>
          <cell r="E415">
            <v>337244.625</v>
          </cell>
          <cell r="F415">
            <v>289580.8125</v>
          </cell>
          <cell r="G415">
            <v>297257.8125</v>
          </cell>
          <cell r="H415">
            <v>301712.40629999997</v>
          </cell>
          <cell r="I415">
            <v>303388.5625</v>
          </cell>
          <cell r="J415">
            <v>313136.40629999997</v>
          </cell>
          <cell r="K415">
            <v>314710.375</v>
          </cell>
          <cell r="L415">
            <v>339102.9375</v>
          </cell>
          <cell r="M415">
            <v>346957.3125</v>
          </cell>
          <cell r="N415">
            <v>350856.375</v>
          </cell>
        </row>
        <row r="416">
          <cell r="D416">
            <v>17118.291000000001</v>
          </cell>
          <cell r="E416">
            <v>14659.4395</v>
          </cell>
          <cell r="F416">
            <v>14415.3086</v>
          </cell>
          <cell r="G416">
            <v>15742.203100000001</v>
          </cell>
          <cell r="H416">
            <v>16869.195299999999</v>
          </cell>
          <cell r="I416">
            <v>4055.1655000000001</v>
          </cell>
          <cell r="J416">
            <v>3819.3447000000001</v>
          </cell>
          <cell r="K416">
            <v>3748.5131999999999</v>
          </cell>
          <cell r="L416">
            <v>3650.7262999999998</v>
          </cell>
          <cell r="M416">
            <v>3514.2287999999999</v>
          </cell>
          <cell r="N416">
            <v>3372.1583999999998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21">
          <cell r="C421" t="str">
            <v>YearLag</v>
          </cell>
          <cell r="D421" t="str">
            <v>Year01</v>
          </cell>
          <cell r="E421" t="str">
            <v>Year02</v>
          </cell>
          <cell r="F421" t="str">
            <v>Year03</v>
          </cell>
          <cell r="G421" t="str">
            <v>Year04</v>
          </cell>
          <cell r="H421" t="str">
            <v>Year05</v>
          </cell>
          <cell r="I421" t="str">
            <v>Year06</v>
          </cell>
          <cell r="J421" t="str">
            <v>Year07</v>
          </cell>
          <cell r="K421" t="str">
            <v>Year08</v>
          </cell>
          <cell r="L421" t="str">
            <v>Year09</v>
          </cell>
          <cell r="M421" t="str">
            <v>Year10</v>
          </cell>
          <cell r="N421" t="str">
            <v>Year11</v>
          </cell>
          <cell r="O421" t="str">
            <v>Year12</v>
          </cell>
          <cell r="P421" t="str">
            <v>Year13</v>
          </cell>
          <cell r="Q421" t="str">
            <v>Year14</v>
          </cell>
          <cell r="R421" t="str">
            <v>Year15</v>
          </cell>
          <cell r="S421" t="str">
            <v>Year16</v>
          </cell>
          <cell r="T421" t="str">
            <v>Year17</v>
          </cell>
          <cell r="U421" t="str">
            <v>Year18</v>
          </cell>
          <cell r="V421" t="str">
            <v>Year19</v>
          </cell>
          <cell r="W421" t="str">
            <v>Year20</v>
          </cell>
          <cell r="X421" t="str">
            <v>Year21</v>
          </cell>
          <cell r="Y421" t="str">
            <v>Year22</v>
          </cell>
        </row>
        <row r="422">
          <cell r="C422" t="str">
            <v>Y1999</v>
          </cell>
          <cell r="D422" t="str">
            <v>Y2000</v>
          </cell>
          <cell r="E422" t="str">
            <v>Y2001</v>
          </cell>
          <cell r="F422" t="str">
            <v>Y2002</v>
          </cell>
          <cell r="G422" t="str">
            <v>Y2003</v>
          </cell>
          <cell r="H422" t="str">
            <v>Y2004</v>
          </cell>
          <cell r="I422" t="str">
            <v>Y2005</v>
          </cell>
          <cell r="J422" t="str">
            <v>Y2006</v>
          </cell>
          <cell r="K422" t="str">
            <v>Y2007</v>
          </cell>
          <cell r="L422" t="str">
            <v>Y2008</v>
          </cell>
          <cell r="M422" t="str">
            <v>Y2009</v>
          </cell>
          <cell r="N422" t="str">
            <v>Y2010</v>
          </cell>
        </row>
        <row r="423">
          <cell r="D423">
            <v>0.48549999999999999</v>
          </cell>
          <cell r="E423">
            <v>2.2480000000000002</v>
          </cell>
          <cell r="F423">
            <v>1.988</v>
          </cell>
          <cell r="G423">
            <v>1.397</v>
          </cell>
          <cell r="H423">
            <v>1.325</v>
          </cell>
          <cell r="I423">
            <v>1.244</v>
          </cell>
          <cell r="J423">
            <v>1.1379999999999999</v>
          </cell>
          <cell r="K423">
            <v>1.0669999999999999</v>
          </cell>
          <cell r="L423">
            <v>1.0840000000000001</v>
          </cell>
          <cell r="M423">
            <v>1.1020000000000001</v>
          </cell>
          <cell r="N423">
            <v>1.121</v>
          </cell>
        </row>
        <row r="424">
          <cell r="D424">
            <v>3.72</v>
          </cell>
          <cell r="E424">
            <v>5.6870000000000003</v>
          </cell>
          <cell r="F424">
            <v>4.2320000000000002</v>
          </cell>
          <cell r="G424">
            <v>3.6240000000000001</v>
          </cell>
          <cell r="H424">
            <v>3.5550000000000002</v>
          </cell>
          <cell r="I424">
            <v>3.5550000000000002</v>
          </cell>
          <cell r="J424">
            <v>3.58</v>
          </cell>
          <cell r="K424">
            <v>3.61</v>
          </cell>
          <cell r="L424">
            <v>3.71</v>
          </cell>
          <cell r="M424">
            <v>3.81</v>
          </cell>
          <cell r="N424">
            <v>3.92</v>
          </cell>
        </row>
        <row r="425">
          <cell r="D425">
            <v>4.2054999999999998</v>
          </cell>
          <cell r="E425">
            <v>7.9349999999999996</v>
          </cell>
          <cell r="F425">
            <v>6.22</v>
          </cell>
          <cell r="G425">
            <v>5.0209999999999999</v>
          </cell>
          <cell r="H425">
            <v>4.88</v>
          </cell>
          <cell r="I425">
            <v>4.7990000000000004</v>
          </cell>
          <cell r="J425">
            <v>4.718</v>
          </cell>
          <cell r="K425">
            <v>4.6769999999999996</v>
          </cell>
          <cell r="L425">
            <v>4.7939999999999996</v>
          </cell>
          <cell r="M425">
            <v>4.9119999999999999</v>
          </cell>
          <cell r="N425">
            <v>5.0410000000000004</v>
          </cell>
        </row>
        <row r="428">
          <cell r="C428" t="str">
            <v>YearLag</v>
          </cell>
          <cell r="D428" t="str">
            <v>Year01</v>
          </cell>
          <cell r="E428" t="str">
            <v>Year02</v>
          </cell>
          <cell r="F428" t="str">
            <v>Year03</v>
          </cell>
          <cell r="G428" t="str">
            <v>Year04</v>
          </cell>
          <cell r="H428" t="str">
            <v>Year05</v>
          </cell>
          <cell r="I428" t="str">
            <v>Year06</v>
          </cell>
          <cell r="J428" t="str">
            <v>Year07</v>
          </cell>
          <cell r="K428" t="str">
            <v>Year08</v>
          </cell>
          <cell r="L428" t="str">
            <v>Year09</v>
          </cell>
          <cell r="M428" t="str">
            <v>Year10</v>
          </cell>
          <cell r="N428" t="str">
            <v>Year11</v>
          </cell>
          <cell r="O428" t="str">
            <v>Year12</v>
          </cell>
          <cell r="P428" t="str">
            <v>Year13</v>
          </cell>
          <cell r="Q428" t="str">
            <v>Year14</v>
          </cell>
          <cell r="R428" t="str">
            <v>Year15</v>
          </cell>
          <cell r="S428" t="str">
            <v>Year16</v>
          </cell>
          <cell r="T428" t="str">
            <v>Year17</v>
          </cell>
          <cell r="U428" t="str">
            <v>Year18</v>
          </cell>
          <cell r="V428" t="str">
            <v>Year19</v>
          </cell>
          <cell r="W428" t="str">
            <v>Year20</v>
          </cell>
          <cell r="X428" t="str">
            <v>Year21</v>
          </cell>
          <cell r="Y428" t="str">
            <v>Year22</v>
          </cell>
        </row>
        <row r="429">
          <cell r="C429" t="str">
            <v>Y1999</v>
          </cell>
          <cell r="D429" t="str">
            <v>Y2000</v>
          </cell>
          <cell r="E429" t="str">
            <v>Y2001</v>
          </cell>
          <cell r="F429" t="str">
            <v>Y2002</v>
          </cell>
          <cell r="G429" t="str">
            <v>Y2003</v>
          </cell>
          <cell r="H429" t="str">
            <v>Y2004</v>
          </cell>
          <cell r="I429" t="str">
            <v>Y2005</v>
          </cell>
          <cell r="J429" t="str">
            <v>Y2006</v>
          </cell>
          <cell r="K429" t="str">
            <v>Y2007</v>
          </cell>
          <cell r="L429" t="str">
            <v>Y2008</v>
          </cell>
          <cell r="M429" t="str">
            <v>Y2009</v>
          </cell>
          <cell r="N429" t="str">
            <v>Y2010</v>
          </cell>
        </row>
        <row r="430">
          <cell r="D430">
            <v>42.427</v>
          </cell>
          <cell r="E430">
            <v>79.721100000000007</v>
          </cell>
          <cell r="F430">
            <v>62.531999999999996</v>
          </cell>
          <cell r="G430">
            <v>50.778700000000001</v>
          </cell>
          <cell r="H430">
            <v>49.381</v>
          </cell>
          <cell r="I430">
            <v>48.323700000000002</v>
          </cell>
          <cell r="J430">
            <v>47.456200000000003</v>
          </cell>
          <cell r="K430">
            <v>47.0428</v>
          </cell>
          <cell r="L430">
            <v>48.079799999999999</v>
          </cell>
          <cell r="M430">
            <v>49.234400000000001</v>
          </cell>
          <cell r="N430">
            <v>50.573399999999999</v>
          </cell>
        </row>
        <row r="433">
          <cell r="C433" t="str">
            <v>YearLag</v>
          </cell>
          <cell r="D433" t="str">
            <v>Year01</v>
          </cell>
          <cell r="E433" t="str">
            <v>Year02</v>
          </cell>
          <cell r="F433" t="str">
            <v>Year03</v>
          </cell>
          <cell r="G433" t="str">
            <v>Year04</v>
          </cell>
          <cell r="H433" t="str">
            <v>Year05</v>
          </cell>
          <cell r="I433" t="str">
            <v>Year06</v>
          </cell>
          <cell r="J433" t="str">
            <v>Year07</v>
          </cell>
          <cell r="K433" t="str">
            <v>Year08</v>
          </cell>
          <cell r="L433" t="str">
            <v>Year09</v>
          </cell>
          <cell r="M433" t="str">
            <v>Year10</v>
          </cell>
          <cell r="N433" t="str">
            <v>Year11</v>
          </cell>
          <cell r="O433" t="str">
            <v>Year12</v>
          </cell>
          <cell r="P433" t="str">
            <v>Year13</v>
          </cell>
          <cell r="Q433" t="str">
            <v>Year14</v>
          </cell>
          <cell r="R433" t="str">
            <v>Year15</v>
          </cell>
          <cell r="S433" t="str">
            <v>Year16</v>
          </cell>
          <cell r="T433" t="str">
            <v>Year17</v>
          </cell>
          <cell r="U433" t="str">
            <v>Year18</v>
          </cell>
          <cell r="V433" t="str">
            <v>Year19</v>
          </cell>
          <cell r="W433" t="str">
            <v>Year20</v>
          </cell>
          <cell r="X433" t="str">
            <v>Year21</v>
          </cell>
          <cell r="Y433" t="str">
            <v>Year22</v>
          </cell>
        </row>
        <row r="434">
          <cell r="C434" t="str">
            <v>Y1999</v>
          </cell>
          <cell r="D434" t="str">
            <v>Y2000</v>
          </cell>
          <cell r="E434" t="str">
            <v>Y2001</v>
          </cell>
          <cell r="F434" t="str">
            <v>Y2002</v>
          </cell>
          <cell r="G434" t="str">
            <v>Y2003</v>
          </cell>
          <cell r="H434" t="str">
            <v>Y2004</v>
          </cell>
          <cell r="I434" t="str">
            <v>Y2005</v>
          </cell>
          <cell r="J434" t="str">
            <v>Y2006</v>
          </cell>
          <cell r="K434" t="str">
            <v>Y2007</v>
          </cell>
          <cell r="L434" t="str">
            <v>Y2008</v>
          </cell>
          <cell r="M434" t="str">
            <v>Y2009</v>
          </cell>
          <cell r="N434" t="str">
            <v>Y2010</v>
          </cell>
        </row>
        <row r="435">
          <cell r="C435">
            <v>77.524900000000002</v>
          </cell>
          <cell r="D435">
            <v>81.326099999999997</v>
          </cell>
          <cell r="E435">
            <v>85.225499999999997</v>
          </cell>
          <cell r="F435">
            <v>88.965699999999998</v>
          </cell>
          <cell r="G435">
            <v>92.850999999999999</v>
          </cell>
          <cell r="H435">
            <v>96.389499999999998</v>
          </cell>
          <cell r="I435">
            <v>99.968000000000004</v>
          </cell>
          <cell r="J435">
            <v>103.928</v>
          </cell>
          <cell r="K435">
            <v>108.014</v>
          </cell>
          <cell r="L435">
            <v>112.218</v>
          </cell>
          <cell r="M435">
            <v>117.253</v>
          </cell>
          <cell r="N435">
            <v>122.536</v>
          </cell>
        </row>
        <row r="438">
          <cell r="C438" t="str">
            <v>YearLag</v>
          </cell>
          <cell r="D438" t="str">
            <v>Year01</v>
          </cell>
          <cell r="E438" t="str">
            <v>Year02</v>
          </cell>
          <cell r="F438" t="str">
            <v>Year03</v>
          </cell>
          <cell r="G438" t="str">
            <v>Year04</v>
          </cell>
          <cell r="H438" t="str">
            <v>Year05</v>
          </cell>
          <cell r="I438" t="str">
            <v>Year06</v>
          </cell>
          <cell r="J438" t="str">
            <v>Year07</v>
          </cell>
          <cell r="K438" t="str">
            <v>Year08</v>
          </cell>
          <cell r="L438" t="str">
            <v>Year09</v>
          </cell>
          <cell r="M438" t="str">
            <v>Year10</v>
          </cell>
          <cell r="N438" t="str">
            <v>Year11</v>
          </cell>
          <cell r="O438" t="str">
            <v>Year12</v>
          </cell>
          <cell r="P438" t="str">
            <v>Year13</v>
          </cell>
          <cell r="Q438" t="str">
            <v>Year14</v>
          </cell>
          <cell r="R438" t="str">
            <v>Year15</v>
          </cell>
          <cell r="S438" t="str">
            <v>Year16</v>
          </cell>
          <cell r="T438" t="str">
            <v>Year17</v>
          </cell>
          <cell r="U438" t="str">
            <v>Year18</v>
          </cell>
          <cell r="V438" t="str">
            <v>Year19</v>
          </cell>
          <cell r="W438" t="str">
            <v>Year20</v>
          </cell>
          <cell r="X438" t="str">
            <v>Year21</v>
          </cell>
          <cell r="Y438" t="str">
            <v>Year22</v>
          </cell>
        </row>
        <row r="439">
          <cell r="C439" t="str">
            <v>Y1999</v>
          </cell>
          <cell r="D439" t="str">
            <v>Y2000</v>
          </cell>
          <cell r="E439" t="str">
            <v>Y2001</v>
          </cell>
          <cell r="F439" t="str">
            <v>Y2002</v>
          </cell>
          <cell r="G439" t="str">
            <v>Y2003</v>
          </cell>
          <cell r="H439" t="str">
            <v>Y2004</v>
          </cell>
          <cell r="I439" t="str">
            <v>Y2005</v>
          </cell>
          <cell r="J439" t="str">
            <v>Y2006</v>
          </cell>
          <cell r="K439" t="str">
            <v>Y2007</v>
          </cell>
          <cell r="L439" t="str">
            <v>Y2008</v>
          </cell>
          <cell r="M439" t="str">
            <v>Y2009</v>
          </cell>
          <cell r="N439" t="str">
            <v>Y2010</v>
          </cell>
        </row>
        <row r="440">
          <cell r="D440">
            <v>45625</v>
          </cell>
          <cell r="E440">
            <v>40515</v>
          </cell>
          <cell r="F440">
            <v>35405</v>
          </cell>
          <cell r="G440">
            <v>31755</v>
          </cell>
          <cell r="H440">
            <v>27740</v>
          </cell>
          <cell r="I440">
            <v>22995</v>
          </cell>
          <cell r="J440">
            <v>18615</v>
          </cell>
          <cell r="K440">
            <v>13505</v>
          </cell>
          <cell r="L440">
            <v>9125</v>
          </cell>
          <cell r="M440">
            <v>4380</v>
          </cell>
          <cell r="N440">
            <v>0</v>
          </cell>
        </row>
        <row r="441">
          <cell r="D441">
            <v>26166.543000000001</v>
          </cell>
          <cell r="E441">
            <v>31405.285199999998</v>
          </cell>
          <cell r="F441">
            <v>36916.015599999999</v>
          </cell>
          <cell r="G441">
            <v>39886.007799999999</v>
          </cell>
          <cell r="H441">
            <v>42994.007799999999</v>
          </cell>
          <cell r="I441">
            <v>46950.015599999999</v>
          </cell>
          <cell r="J441">
            <v>51405.007799999999</v>
          </cell>
          <cell r="K441">
            <v>56677.007799999999</v>
          </cell>
          <cell r="L441">
            <v>61746.015599999999</v>
          </cell>
          <cell r="M441">
            <v>72144.015599999999</v>
          </cell>
          <cell r="N441">
            <v>83558.023400000005</v>
          </cell>
        </row>
        <row r="442">
          <cell r="D442">
            <v>7300</v>
          </cell>
          <cell r="E442">
            <v>7300</v>
          </cell>
          <cell r="F442">
            <v>7300</v>
          </cell>
          <cell r="G442">
            <v>7300</v>
          </cell>
          <cell r="H442">
            <v>7300</v>
          </cell>
          <cell r="I442">
            <v>7300</v>
          </cell>
          <cell r="J442">
            <v>7300</v>
          </cell>
          <cell r="K442">
            <v>7300</v>
          </cell>
          <cell r="L442">
            <v>7300</v>
          </cell>
          <cell r="M442">
            <v>7300</v>
          </cell>
          <cell r="N442">
            <v>7300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D444">
            <v>127750</v>
          </cell>
          <cell r="E444">
            <v>127750</v>
          </cell>
          <cell r="F444">
            <v>127750</v>
          </cell>
          <cell r="G444">
            <v>127750</v>
          </cell>
          <cell r="H444">
            <v>127750</v>
          </cell>
          <cell r="I444">
            <v>127750</v>
          </cell>
          <cell r="J444">
            <v>127750</v>
          </cell>
          <cell r="K444">
            <v>127750</v>
          </cell>
          <cell r="L444">
            <v>127750</v>
          </cell>
          <cell r="M444">
            <v>127750</v>
          </cell>
          <cell r="N444">
            <v>127750</v>
          </cell>
        </row>
        <row r="445">
          <cell r="D445">
            <v>90957.468800000002</v>
          </cell>
          <cell r="E445">
            <v>93189.726599999995</v>
          </cell>
          <cell r="F445">
            <v>93440</v>
          </cell>
          <cell r="G445">
            <v>93440</v>
          </cell>
          <cell r="H445">
            <v>93440</v>
          </cell>
          <cell r="I445">
            <v>93805</v>
          </cell>
          <cell r="J445">
            <v>93440</v>
          </cell>
          <cell r="K445">
            <v>93440</v>
          </cell>
          <cell r="L445">
            <v>93805</v>
          </cell>
          <cell r="M445">
            <v>90155</v>
          </cell>
          <cell r="N445">
            <v>86870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5">
          <cell r="C455" t="str">
            <v>YearLag</v>
          </cell>
          <cell r="D455" t="str">
            <v>Year01</v>
          </cell>
          <cell r="E455" t="str">
            <v>Year02</v>
          </cell>
          <cell r="F455" t="str">
            <v>Year03</v>
          </cell>
          <cell r="G455" t="str">
            <v>Year04</v>
          </cell>
          <cell r="H455" t="str">
            <v>Year05</v>
          </cell>
          <cell r="I455" t="str">
            <v>Year06</v>
          </cell>
          <cell r="J455" t="str">
            <v>Year07</v>
          </cell>
          <cell r="K455" t="str">
            <v>Year08</v>
          </cell>
          <cell r="L455" t="str">
            <v>Year09</v>
          </cell>
          <cell r="M455" t="str">
            <v>Year10</v>
          </cell>
          <cell r="N455" t="str">
            <v>Year11</v>
          </cell>
          <cell r="O455" t="str">
            <v>Year12</v>
          </cell>
          <cell r="P455" t="str">
            <v>Year13</v>
          </cell>
          <cell r="Q455" t="str">
            <v>Year14</v>
          </cell>
          <cell r="R455" t="str">
            <v>Year15</v>
          </cell>
          <cell r="S455" t="str">
            <v>Year16</v>
          </cell>
          <cell r="T455" t="str">
            <v>Year17</v>
          </cell>
          <cell r="U455" t="str">
            <v>Year18</v>
          </cell>
          <cell r="V455" t="str">
            <v>Year19</v>
          </cell>
          <cell r="W455" t="str">
            <v>Year20</v>
          </cell>
          <cell r="X455" t="str">
            <v>Year21</v>
          </cell>
          <cell r="Y455" t="str">
            <v>Year22</v>
          </cell>
        </row>
        <row r="456">
          <cell r="C456" t="str">
            <v>Y1999</v>
          </cell>
          <cell r="D456" t="str">
            <v>Y2000</v>
          </cell>
          <cell r="E456" t="str">
            <v>Y2001</v>
          </cell>
          <cell r="F456" t="str">
            <v>Y2002</v>
          </cell>
          <cell r="G456" t="str">
            <v>Y2003</v>
          </cell>
          <cell r="H456" t="str">
            <v>Y2004</v>
          </cell>
          <cell r="I456" t="str">
            <v>Y2005</v>
          </cell>
          <cell r="J456" t="str">
            <v>Y2006</v>
          </cell>
          <cell r="K456" t="str">
            <v>Y2007</v>
          </cell>
          <cell r="L456" t="str">
            <v>Y2008</v>
          </cell>
          <cell r="M456" t="str">
            <v>Y2009</v>
          </cell>
          <cell r="N456" t="str">
            <v>Y2010</v>
          </cell>
        </row>
        <row r="457">
          <cell r="C457">
            <v>140</v>
          </cell>
          <cell r="D457">
            <v>125</v>
          </cell>
          <cell r="E457">
            <v>111</v>
          </cell>
          <cell r="F457">
            <v>97</v>
          </cell>
          <cell r="G457">
            <v>87</v>
          </cell>
          <cell r="H457">
            <v>76</v>
          </cell>
          <cell r="I457">
            <v>63</v>
          </cell>
          <cell r="J457">
            <v>51</v>
          </cell>
          <cell r="K457">
            <v>37</v>
          </cell>
          <cell r="L457">
            <v>25</v>
          </cell>
          <cell r="M457">
            <v>12</v>
          </cell>
          <cell r="N457">
            <v>0</v>
          </cell>
        </row>
        <row r="458">
          <cell r="C458">
            <v>633</v>
          </cell>
          <cell r="D458">
            <v>667</v>
          </cell>
          <cell r="E458">
            <v>637</v>
          </cell>
          <cell r="F458">
            <v>613</v>
          </cell>
          <cell r="G458">
            <v>589</v>
          </cell>
          <cell r="H458">
            <v>561</v>
          </cell>
          <cell r="I458">
            <v>533</v>
          </cell>
          <cell r="J458">
            <v>500</v>
          </cell>
          <cell r="K458">
            <v>468</v>
          </cell>
          <cell r="L458">
            <v>435</v>
          </cell>
          <cell r="M458">
            <v>402</v>
          </cell>
          <cell r="N458">
            <v>369</v>
          </cell>
        </row>
        <row r="459">
          <cell r="C459">
            <v>20</v>
          </cell>
          <cell r="D459">
            <v>20</v>
          </cell>
          <cell r="E459">
            <v>20</v>
          </cell>
          <cell r="F459">
            <v>20</v>
          </cell>
          <cell r="G459">
            <v>20</v>
          </cell>
          <cell r="H459">
            <v>20</v>
          </cell>
          <cell r="I459">
            <v>20</v>
          </cell>
          <cell r="J459">
            <v>20</v>
          </cell>
          <cell r="K459">
            <v>20</v>
          </cell>
          <cell r="L459">
            <v>20</v>
          </cell>
          <cell r="M459">
            <v>20</v>
          </cell>
          <cell r="N459">
            <v>20</v>
          </cell>
        </row>
        <row r="460">
          <cell r="C460">
            <v>141</v>
          </cell>
          <cell r="D460">
            <v>141</v>
          </cell>
          <cell r="E460">
            <v>141</v>
          </cell>
          <cell r="F460">
            <v>141</v>
          </cell>
          <cell r="G460">
            <v>141</v>
          </cell>
          <cell r="H460">
            <v>141</v>
          </cell>
          <cell r="I460">
            <v>141</v>
          </cell>
          <cell r="J460">
            <v>141</v>
          </cell>
          <cell r="K460">
            <v>141</v>
          </cell>
          <cell r="L460">
            <v>141</v>
          </cell>
          <cell r="M460">
            <v>141</v>
          </cell>
          <cell r="N460">
            <v>141</v>
          </cell>
        </row>
        <row r="461">
          <cell r="C461">
            <v>350</v>
          </cell>
          <cell r="D461">
            <v>350</v>
          </cell>
          <cell r="E461">
            <v>350</v>
          </cell>
          <cell r="F461">
            <v>350</v>
          </cell>
          <cell r="G461">
            <v>350</v>
          </cell>
          <cell r="H461">
            <v>350</v>
          </cell>
          <cell r="I461">
            <v>350</v>
          </cell>
          <cell r="J461">
            <v>350</v>
          </cell>
          <cell r="K461">
            <v>350</v>
          </cell>
          <cell r="L461">
            <v>350</v>
          </cell>
          <cell r="M461">
            <v>350</v>
          </cell>
          <cell r="N461">
            <v>350</v>
          </cell>
        </row>
        <row r="462">
          <cell r="C462">
            <v>255</v>
          </cell>
          <cell r="D462">
            <v>256</v>
          </cell>
          <cell r="E462">
            <v>256</v>
          </cell>
          <cell r="F462">
            <v>256</v>
          </cell>
          <cell r="G462">
            <v>256</v>
          </cell>
          <cell r="H462">
            <v>256</v>
          </cell>
          <cell r="I462">
            <v>257</v>
          </cell>
          <cell r="J462">
            <v>256</v>
          </cell>
          <cell r="K462">
            <v>256</v>
          </cell>
          <cell r="L462">
            <v>257</v>
          </cell>
          <cell r="M462">
            <v>247</v>
          </cell>
          <cell r="N462">
            <v>238</v>
          </cell>
        </row>
        <row r="463">
          <cell r="C463">
            <v>905</v>
          </cell>
          <cell r="D463">
            <v>943</v>
          </cell>
          <cell r="E463">
            <v>955</v>
          </cell>
          <cell r="F463">
            <v>955</v>
          </cell>
          <cell r="G463">
            <v>955</v>
          </cell>
          <cell r="H463">
            <v>955</v>
          </cell>
          <cell r="I463">
            <v>955</v>
          </cell>
          <cell r="J463">
            <v>954</v>
          </cell>
          <cell r="K463">
            <v>954</v>
          </cell>
          <cell r="L463">
            <v>954</v>
          </cell>
          <cell r="M463">
            <v>954</v>
          </cell>
          <cell r="N463">
            <v>953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1</v>
          </cell>
          <cell r="L464">
            <v>0</v>
          </cell>
          <cell r="M464">
            <v>10</v>
          </cell>
          <cell r="N464">
            <v>21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379</v>
          </cell>
          <cell r="D466">
            <v>361</v>
          </cell>
          <cell r="E466">
            <v>404</v>
          </cell>
          <cell r="F466">
            <v>443</v>
          </cell>
          <cell r="G466">
            <v>476</v>
          </cell>
          <cell r="H466">
            <v>516</v>
          </cell>
          <cell r="I466">
            <v>556</v>
          </cell>
          <cell r="J466">
            <v>602</v>
          </cell>
          <cell r="K466">
            <v>647</v>
          </cell>
          <cell r="L466">
            <v>693</v>
          </cell>
          <cell r="M466">
            <v>738</v>
          </cell>
          <cell r="N466">
            <v>784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C468">
            <v>0</v>
          </cell>
          <cell r="D468">
            <v>6</v>
          </cell>
          <cell r="E468">
            <v>31</v>
          </cell>
          <cell r="F468">
            <v>51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2">
          <cell r="C472" t="str">
            <v>YearLag</v>
          </cell>
          <cell r="D472" t="str">
            <v>Year01</v>
          </cell>
          <cell r="E472" t="str">
            <v>Year02</v>
          </cell>
          <cell r="F472" t="str">
            <v>Year03</v>
          </cell>
          <cell r="G472" t="str">
            <v>Year04</v>
          </cell>
          <cell r="H472" t="str">
            <v>Year05</v>
          </cell>
          <cell r="I472" t="str">
            <v>Year06</v>
          </cell>
          <cell r="J472" t="str">
            <v>Year07</v>
          </cell>
          <cell r="K472" t="str">
            <v>Year08</v>
          </cell>
          <cell r="L472" t="str">
            <v>Year09</v>
          </cell>
          <cell r="M472" t="str">
            <v>Year10</v>
          </cell>
          <cell r="N472" t="str">
            <v>Year11</v>
          </cell>
          <cell r="O472" t="str">
            <v>Year12</v>
          </cell>
          <cell r="P472" t="str">
            <v>Year13</v>
          </cell>
          <cell r="Q472" t="str">
            <v>Year14</v>
          </cell>
          <cell r="R472" t="str">
            <v>Year15</v>
          </cell>
          <cell r="S472" t="str">
            <v>Year16</v>
          </cell>
          <cell r="T472" t="str">
            <v>Year17</v>
          </cell>
          <cell r="U472" t="str">
            <v>Year18</v>
          </cell>
          <cell r="V472" t="str">
            <v>Year19</v>
          </cell>
          <cell r="W472" t="str">
            <v>Year20</v>
          </cell>
          <cell r="X472" t="str">
            <v>Year21</v>
          </cell>
          <cell r="Y472" t="str">
            <v>Year22</v>
          </cell>
        </row>
        <row r="473">
          <cell r="C473" t="str">
            <v>Y1999</v>
          </cell>
          <cell r="D473" t="str">
            <v>Y2000</v>
          </cell>
          <cell r="E473" t="str">
            <v>Y2001</v>
          </cell>
          <cell r="F473" t="str">
            <v>Y2002</v>
          </cell>
          <cell r="G473" t="str">
            <v>Y2003</v>
          </cell>
          <cell r="H473" t="str">
            <v>Y2004</v>
          </cell>
          <cell r="I473" t="str">
            <v>Y2005</v>
          </cell>
          <cell r="J473" t="str">
            <v>Y2006</v>
          </cell>
          <cell r="K473" t="str">
            <v>Y2007</v>
          </cell>
          <cell r="L473" t="str">
            <v>Y2008</v>
          </cell>
          <cell r="M473" t="str">
            <v>Y2009</v>
          </cell>
          <cell r="N473" t="str">
            <v>Y2010</v>
          </cell>
        </row>
        <row r="474">
          <cell r="C474">
            <v>60000</v>
          </cell>
          <cell r="D474">
            <v>60000</v>
          </cell>
          <cell r="E474">
            <v>60000</v>
          </cell>
          <cell r="F474">
            <v>60000</v>
          </cell>
          <cell r="G474">
            <v>60000</v>
          </cell>
          <cell r="H474">
            <v>60000</v>
          </cell>
          <cell r="I474">
            <v>60000</v>
          </cell>
          <cell r="J474">
            <v>60000</v>
          </cell>
          <cell r="K474">
            <v>60000</v>
          </cell>
          <cell r="L474">
            <v>60000</v>
          </cell>
          <cell r="M474">
            <v>60000</v>
          </cell>
          <cell r="N474">
            <v>60000</v>
          </cell>
        </row>
        <row r="475">
          <cell r="C475">
            <v>100000</v>
          </cell>
          <cell r="D475">
            <v>100000</v>
          </cell>
          <cell r="E475">
            <v>100000</v>
          </cell>
          <cell r="F475">
            <v>100000</v>
          </cell>
          <cell r="G475">
            <v>100000</v>
          </cell>
          <cell r="H475">
            <v>100000</v>
          </cell>
          <cell r="I475">
            <v>100000</v>
          </cell>
          <cell r="J475">
            <v>100000</v>
          </cell>
          <cell r="K475">
            <v>100000</v>
          </cell>
          <cell r="L475">
            <v>100000</v>
          </cell>
          <cell r="M475">
            <v>100000</v>
          </cell>
          <cell r="N475">
            <v>100000</v>
          </cell>
        </row>
        <row r="476">
          <cell r="C476">
            <v>68703.445300000007</v>
          </cell>
          <cell r="D476">
            <v>117495.46090000001</v>
          </cell>
          <cell r="E476">
            <v>112438.72659999999</v>
          </cell>
          <cell r="F476">
            <v>95312.281300000002</v>
          </cell>
          <cell r="G476">
            <v>86978.179699999993</v>
          </cell>
          <cell r="H476">
            <v>88716.992199999993</v>
          </cell>
          <cell r="I476">
            <v>90368.5625</v>
          </cell>
          <cell r="J476">
            <v>92043.4375</v>
          </cell>
          <cell r="K476">
            <v>93717.843800000002</v>
          </cell>
          <cell r="L476">
            <v>95487.789099999995</v>
          </cell>
          <cell r="M476">
            <v>97308.5</v>
          </cell>
          <cell r="N476">
            <v>99252.281300000002</v>
          </cell>
        </row>
        <row r="477">
          <cell r="C477">
            <v>33500</v>
          </cell>
          <cell r="D477">
            <v>33500</v>
          </cell>
          <cell r="E477">
            <v>33500</v>
          </cell>
          <cell r="F477">
            <v>33500</v>
          </cell>
          <cell r="G477">
            <v>33500</v>
          </cell>
          <cell r="H477">
            <v>33500</v>
          </cell>
          <cell r="I477">
            <v>33500</v>
          </cell>
          <cell r="J477">
            <v>33500</v>
          </cell>
          <cell r="K477">
            <v>33500</v>
          </cell>
          <cell r="L477">
            <v>33500</v>
          </cell>
          <cell r="M477">
            <v>33500</v>
          </cell>
          <cell r="N477">
            <v>33500</v>
          </cell>
        </row>
        <row r="478">
          <cell r="C478">
            <v>47082.789100000002</v>
          </cell>
          <cell r="D478">
            <v>41832.007799999999</v>
          </cell>
          <cell r="E478">
            <v>84077.4375</v>
          </cell>
          <cell r="F478">
            <v>99912.484400000001</v>
          </cell>
          <cell r="G478">
            <v>97344.039099999995</v>
          </cell>
          <cell r="H478">
            <v>91556.4375</v>
          </cell>
          <cell r="I478">
            <v>89971.078099999999</v>
          </cell>
          <cell r="J478">
            <v>90193.007800000007</v>
          </cell>
          <cell r="K478">
            <v>91226.171900000001</v>
          </cell>
          <cell r="L478">
            <v>92617.351599999995</v>
          </cell>
          <cell r="M478">
            <v>94220.007800000007</v>
          </cell>
          <cell r="N478">
            <v>95944.414099999995</v>
          </cell>
        </row>
        <row r="481">
          <cell r="C481" t="str">
            <v>YearLag</v>
          </cell>
          <cell r="D481" t="str">
            <v>Year01</v>
          </cell>
          <cell r="E481" t="str">
            <v>Year02</v>
          </cell>
          <cell r="F481" t="str">
            <v>Year03</v>
          </cell>
          <cell r="G481" t="str">
            <v>Year04</v>
          </cell>
          <cell r="H481" t="str">
            <v>Year05</v>
          </cell>
          <cell r="I481" t="str">
            <v>Year06</v>
          </cell>
          <cell r="J481" t="str">
            <v>Year07</v>
          </cell>
          <cell r="K481" t="str">
            <v>Year08</v>
          </cell>
          <cell r="L481" t="str">
            <v>Year09</v>
          </cell>
          <cell r="M481" t="str">
            <v>Year10</v>
          </cell>
          <cell r="N481" t="str">
            <v>Year11</v>
          </cell>
          <cell r="O481" t="str">
            <v>Year12</v>
          </cell>
          <cell r="P481" t="str">
            <v>Year13</v>
          </cell>
          <cell r="Q481" t="str">
            <v>Year14</v>
          </cell>
          <cell r="R481" t="str">
            <v>Year15</v>
          </cell>
          <cell r="S481" t="str">
            <v>Year16</v>
          </cell>
          <cell r="T481" t="str">
            <v>Year17</v>
          </cell>
          <cell r="U481" t="str">
            <v>Year18</v>
          </cell>
          <cell r="V481" t="str">
            <v>Year19</v>
          </cell>
          <cell r="W481" t="str">
            <v>Year20</v>
          </cell>
          <cell r="X481" t="str">
            <v>Year21</v>
          </cell>
          <cell r="Y481" t="str">
            <v>Year22</v>
          </cell>
        </row>
        <row r="482">
          <cell r="C482" t="str">
            <v>Y1999</v>
          </cell>
          <cell r="D482" t="str">
            <v>Y2000</v>
          </cell>
          <cell r="E482" t="str">
            <v>Y2001</v>
          </cell>
          <cell r="F482" t="str">
            <v>Y2002</v>
          </cell>
          <cell r="G482" t="str">
            <v>Y2003</v>
          </cell>
          <cell r="H482" t="str">
            <v>Y2004</v>
          </cell>
          <cell r="I482" t="str">
            <v>Y2005</v>
          </cell>
          <cell r="J482" t="str">
            <v>Y2006</v>
          </cell>
          <cell r="K482" t="str">
            <v>Y2007</v>
          </cell>
          <cell r="L482" t="str">
            <v>Y2008</v>
          </cell>
          <cell r="M482" t="str">
            <v>Y2009</v>
          </cell>
          <cell r="N482" t="str">
            <v>Y2010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33500</v>
          </cell>
          <cell r="D485">
            <v>33500</v>
          </cell>
          <cell r="E485">
            <v>33500</v>
          </cell>
          <cell r="F485">
            <v>33500</v>
          </cell>
          <cell r="G485">
            <v>33500</v>
          </cell>
          <cell r="H485">
            <v>33500</v>
          </cell>
          <cell r="I485">
            <v>33500</v>
          </cell>
          <cell r="J485">
            <v>33500</v>
          </cell>
          <cell r="K485">
            <v>33500</v>
          </cell>
          <cell r="L485">
            <v>33500</v>
          </cell>
          <cell r="M485">
            <v>33500</v>
          </cell>
          <cell r="N485">
            <v>33500</v>
          </cell>
        </row>
        <row r="488">
          <cell r="C488" t="str">
            <v>YearLag</v>
          </cell>
          <cell r="D488" t="str">
            <v>Year01</v>
          </cell>
          <cell r="E488" t="str">
            <v>Year02</v>
          </cell>
          <cell r="F488" t="str">
            <v>Year03</v>
          </cell>
          <cell r="G488" t="str">
            <v>Year04</v>
          </cell>
          <cell r="H488" t="str">
            <v>Year05</v>
          </cell>
          <cell r="I488" t="str">
            <v>Year06</v>
          </cell>
          <cell r="J488" t="str">
            <v>Year07</v>
          </cell>
          <cell r="K488" t="str">
            <v>Year08</v>
          </cell>
          <cell r="L488" t="str">
            <v>Year09</v>
          </cell>
          <cell r="M488" t="str">
            <v>Year10</v>
          </cell>
          <cell r="N488" t="str">
            <v>Year11</v>
          </cell>
          <cell r="O488" t="str">
            <v>Year12</v>
          </cell>
          <cell r="P488" t="str">
            <v>Year13</v>
          </cell>
          <cell r="Q488" t="str">
            <v>Year14</v>
          </cell>
          <cell r="R488" t="str">
            <v>Year15</v>
          </cell>
          <cell r="S488" t="str">
            <v>Year16</v>
          </cell>
          <cell r="T488" t="str">
            <v>Year17</v>
          </cell>
          <cell r="U488" t="str">
            <v>Year18</v>
          </cell>
          <cell r="V488" t="str">
            <v>Year19</v>
          </cell>
          <cell r="W488" t="str">
            <v>Year20</v>
          </cell>
          <cell r="X488" t="str">
            <v>Year21</v>
          </cell>
          <cell r="Y488" t="str">
            <v>Year22</v>
          </cell>
        </row>
        <row r="489">
          <cell r="C489" t="str">
            <v>Y1999</v>
          </cell>
          <cell r="D489" t="str">
            <v>Y2000</v>
          </cell>
          <cell r="E489" t="str">
            <v>Y2001</v>
          </cell>
          <cell r="F489" t="str">
            <v>Y2002</v>
          </cell>
          <cell r="G489" t="str">
            <v>Y2003</v>
          </cell>
          <cell r="H489" t="str">
            <v>Y2004</v>
          </cell>
          <cell r="I489" t="str">
            <v>Y2005</v>
          </cell>
          <cell r="J489" t="str">
            <v>Y2006</v>
          </cell>
          <cell r="K489" t="str">
            <v>Y2007</v>
          </cell>
          <cell r="L489" t="str">
            <v>Y2008</v>
          </cell>
          <cell r="M489" t="str">
            <v>Y2009</v>
          </cell>
          <cell r="N489" t="str">
            <v>Y2010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D492">
            <v>1E-4</v>
          </cell>
          <cell r="E492">
            <v>-1E-4</v>
          </cell>
          <cell r="F492">
            <v>-1E-4</v>
          </cell>
          <cell r="G492">
            <v>0</v>
          </cell>
          <cell r="H492">
            <v>2.0000000000000001E-4</v>
          </cell>
          <cell r="I492">
            <v>4.0000000000000002E-4</v>
          </cell>
          <cell r="J492">
            <v>-2.0000000000000001E-4</v>
          </cell>
          <cell r="K492">
            <v>4.0000000000000002E-4</v>
          </cell>
          <cell r="L492">
            <v>2.0000000000000001E-4</v>
          </cell>
          <cell r="M492">
            <v>-5.0000000000000001E-4</v>
          </cell>
          <cell r="N492">
            <v>5.0000000000000001E-4</v>
          </cell>
        </row>
        <row r="495">
          <cell r="C495" t="str">
            <v>YearLag</v>
          </cell>
          <cell r="D495" t="str">
            <v>Year01</v>
          </cell>
          <cell r="E495" t="str">
            <v>Year02</v>
          </cell>
          <cell r="F495" t="str">
            <v>Year03</v>
          </cell>
          <cell r="G495" t="str">
            <v>Year04</v>
          </cell>
          <cell r="H495" t="str">
            <v>Year05</v>
          </cell>
          <cell r="I495" t="str">
            <v>Year06</v>
          </cell>
          <cell r="J495" t="str">
            <v>Year07</v>
          </cell>
          <cell r="K495" t="str">
            <v>Year08</v>
          </cell>
          <cell r="L495" t="str">
            <v>Year09</v>
          </cell>
          <cell r="M495" t="str">
            <v>Year10</v>
          </cell>
          <cell r="N495" t="str">
            <v>Year11</v>
          </cell>
          <cell r="O495" t="str">
            <v>Year12</v>
          </cell>
          <cell r="P495" t="str">
            <v>Year13</v>
          </cell>
          <cell r="Q495" t="str">
            <v>Year14</v>
          </cell>
          <cell r="R495" t="str">
            <v>Year15</v>
          </cell>
          <cell r="S495" t="str">
            <v>Year16</v>
          </cell>
          <cell r="T495" t="str">
            <v>Year17</v>
          </cell>
          <cell r="U495" t="str">
            <v>Year18</v>
          </cell>
          <cell r="V495" t="str">
            <v>Year19</v>
          </cell>
          <cell r="W495" t="str">
            <v>Year20</v>
          </cell>
          <cell r="X495" t="str">
            <v>Year21</v>
          </cell>
          <cell r="Y495" t="str">
            <v>Year22</v>
          </cell>
        </row>
        <row r="496">
          <cell r="C496" t="str">
            <v>Y1999</v>
          </cell>
          <cell r="D496" t="str">
            <v>Y2000</v>
          </cell>
          <cell r="E496" t="str">
            <v>Y2001</v>
          </cell>
          <cell r="F496" t="str">
            <v>Y2002</v>
          </cell>
          <cell r="G496" t="str">
            <v>Y2003</v>
          </cell>
          <cell r="H496" t="str">
            <v>Y2004</v>
          </cell>
          <cell r="I496" t="str">
            <v>Y2005</v>
          </cell>
          <cell r="J496" t="str">
            <v>Y2006</v>
          </cell>
          <cell r="K496" t="str">
            <v>Y2007</v>
          </cell>
          <cell r="L496" t="str">
            <v>Y2008</v>
          </cell>
          <cell r="M496" t="str">
            <v>Y2009</v>
          </cell>
          <cell r="N496" t="str">
            <v>Y2010</v>
          </cell>
        </row>
        <row r="497">
          <cell r="D497">
            <v>3.7</v>
          </cell>
          <cell r="E497">
            <v>3.49</v>
          </cell>
          <cell r="F497">
            <v>2.97</v>
          </cell>
          <cell r="G497">
            <v>2.78</v>
          </cell>
          <cell r="H497">
            <v>2.84</v>
          </cell>
          <cell r="I497">
            <v>2.89</v>
          </cell>
          <cell r="J497">
            <v>2.94</v>
          </cell>
          <cell r="K497">
            <v>2.99</v>
          </cell>
          <cell r="L497">
            <v>3.05</v>
          </cell>
          <cell r="M497">
            <v>3.1</v>
          </cell>
          <cell r="N497">
            <v>3.16</v>
          </cell>
        </row>
        <row r="498">
          <cell r="D498">
            <v>3.7</v>
          </cell>
          <cell r="E498">
            <v>3.49</v>
          </cell>
          <cell r="F498">
            <v>2.97</v>
          </cell>
          <cell r="G498">
            <v>2.78</v>
          </cell>
          <cell r="H498">
            <v>2.84</v>
          </cell>
          <cell r="I498">
            <v>2.89</v>
          </cell>
          <cell r="J498">
            <v>2.94</v>
          </cell>
          <cell r="K498">
            <v>2.99</v>
          </cell>
          <cell r="L498">
            <v>3.05</v>
          </cell>
          <cell r="M498">
            <v>3.1</v>
          </cell>
          <cell r="N498">
            <v>3.16</v>
          </cell>
        </row>
        <row r="499">
          <cell r="D499">
            <v>3.33</v>
          </cell>
          <cell r="E499">
            <v>3.141</v>
          </cell>
          <cell r="F499">
            <v>2.673</v>
          </cell>
          <cell r="G499">
            <v>2.5019999999999998</v>
          </cell>
          <cell r="H499">
            <v>2.556</v>
          </cell>
          <cell r="I499">
            <v>2.601</v>
          </cell>
          <cell r="J499">
            <v>2.6459999999999999</v>
          </cell>
          <cell r="K499">
            <v>2.6909999999999998</v>
          </cell>
          <cell r="L499">
            <v>2.7450000000000001</v>
          </cell>
          <cell r="M499">
            <v>2.79</v>
          </cell>
          <cell r="N499">
            <v>2.8439999999999999</v>
          </cell>
        </row>
        <row r="500">
          <cell r="D500">
            <v>3.33</v>
          </cell>
          <cell r="E500">
            <v>3.141</v>
          </cell>
          <cell r="F500">
            <v>2.673</v>
          </cell>
          <cell r="G500">
            <v>2.5019999999999998</v>
          </cell>
          <cell r="H500">
            <v>2.556</v>
          </cell>
          <cell r="I500">
            <v>2.601</v>
          </cell>
          <cell r="J500">
            <v>2.6459999999999999</v>
          </cell>
          <cell r="K500">
            <v>2.6909999999999998</v>
          </cell>
          <cell r="L500">
            <v>2.7450000000000001</v>
          </cell>
          <cell r="M500">
            <v>2.79</v>
          </cell>
          <cell r="N500">
            <v>2.8439999999999999</v>
          </cell>
        </row>
        <row r="501">
          <cell r="D501">
            <v>3.45</v>
          </cell>
          <cell r="E501">
            <v>3.32</v>
          </cell>
          <cell r="F501">
            <v>2.81</v>
          </cell>
          <cell r="G501">
            <v>2.54</v>
          </cell>
          <cell r="H501">
            <v>2.59</v>
          </cell>
          <cell r="I501">
            <v>2.64</v>
          </cell>
          <cell r="J501">
            <v>2.69</v>
          </cell>
          <cell r="K501">
            <v>2.74</v>
          </cell>
          <cell r="L501">
            <v>2.79</v>
          </cell>
          <cell r="M501">
            <v>2.84</v>
          </cell>
          <cell r="N501">
            <v>2.89</v>
          </cell>
        </row>
        <row r="502">
          <cell r="D502">
            <v>3.45</v>
          </cell>
          <cell r="E502">
            <v>3.32</v>
          </cell>
          <cell r="F502">
            <v>2.81</v>
          </cell>
          <cell r="G502">
            <v>2.54</v>
          </cell>
          <cell r="H502">
            <v>2.59</v>
          </cell>
          <cell r="I502">
            <v>2.64</v>
          </cell>
          <cell r="J502">
            <v>2.69</v>
          </cell>
          <cell r="K502">
            <v>2.74</v>
          </cell>
          <cell r="L502">
            <v>2.79</v>
          </cell>
          <cell r="M502">
            <v>2.84</v>
          </cell>
          <cell r="N502">
            <v>2.89</v>
          </cell>
        </row>
        <row r="503">
          <cell r="D503">
            <v>3.45</v>
          </cell>
          <cell r="E503">
            <v>3.32</v>
          </cell>
          <cell r="F503">
            <v>2.81</v>
          </cell>
          <cell r="G503">
            <v>2.54</v>
          </cell>
          <cell r="H503">
            <v>2.59</v>
          </cell>
          <cell r="I503">
            <v>2.64</v>
          </cell>
          <cell r="J503">
            <v>2.69</v>
          </cell>
          <cell r="K503">
            <v>2.74</v>
          </cell>
          <cell r="L503">
            <v>2.79</v>
          </cell>
          <cell r="M503">
            <v>2.84</v>
          </cell>
          <cell r="N503">
            <v>2.89</v>
          </cell>
        </row>
        <row r="504">
          <cell r="D504">
            <v>3.45</v>
          </cell>
          <cell r="E504">
            <v>3.32</v>
          </cell>
          <cell r="F504">
            <v>2.81</v>
          </cell>
          <cell r="G504">
            <v>2.54</v>
          </cell>
          <cell r="H504">
            <v>2.59</v>
          </cell>
          <cell r="I504">
            <v>2.64</v>
          </cell>
          <cell r="J504">
            <v>2.69</v>
          </cell>
          <cell r="K504">
            <v>2.74</v>
          </cell>
          <cell r="L504">
            <v>2.79</v>
          </cell>
          <cell r="M504">
            <v>2.84</v>
          </cell>
          <cell r="N504">
            <v>2.89</v>
          </cell>
        </row>
        <row r="506">
          <cell r="D506">
            <v>3.7</v>
          </cell>
          <cell r="E506">
            <v>3.49</v>
          </cell>
          <cell r="F506">
            <v>2.97</v>
          </cell>
          <cell r="G506">
            <v>2.78</v>
          </cell>
          <cell r="H506">
            <v>2.84</v>
          </cell>
          <cell r="I506">
            <v>2.89</v>
          </cell>
          <cell r="J506">
            <v>2.94</v>
          </cell>
          <cell r="K506">
            <v>2.99</v>
          </cell>
          <cell r="L506">
            <v>3.05</v>
          </cell>
          <cell r="M506">
            <v>3.1</v>
          </cell>
          <cell r="N506">
            <v>3.16</v>
          </cell>
        </row>
        <row r="508">
          <cell r="D508">
            <v>3.7</v>
          </cell>
          <cell r="E508">
            <v>3.49</v>
          </cell>
          <cell r="F508">
            <v>2.97</v>
          </cell>
          <cell r="G508">
            <v>2.78</v>
          </cell>
          <cell r="H508">
            <v>2.84</v>
          </cell>
          <cell r="I508">
            <v>2.89</v>
          </cell>
          <cell r="J508">
            <v>2.94</v>
          </cell>
          <cell r="K508">
            <v>2.99</v>
          </cell>
          <cell r="L508">
            <v>3.05</v>
          </cell>
          <cell r="M508">
            <v>3.1</v>
          </cell>
          <cell r="N508">
            <v>3.16</v>
          </cell>
        </row>
        <row r="512">
          <cell r="C512" t="str">
            <v>YearLag</v>
          </cell>
          <cell r="D512" t="str">
            <v>Year01</v>
          </cell>
          <cell r="E512" t="str">
            <v>Year02</v>
          </cell>
          <cell r="F512" t="str">
            <v>Year03</v>
          </cell>
          <cell r="G512" t="str">
            <v>Year04</v>
          </cell>
          <cell r="H512" t="str">
            <v>Year05</v>
          </cell>
          <cell r="I512" t="str">
            <v>Year06</v>
          </cell>
          <cell r="J512" t="str">
            <v>Year07</v>
          </cell>
          <cell r="K512" t="str">
            <v>Year08</v>
          </cell>
          <cell r="L512" t="str">
            <v>Year09</v>
          </cell>
          <cell r="M512" t="str">
            <v>Year10</v>
          </cell>
          <cell r="N512" t="str">
            <v>Year11</v>
          </cell>
          <cell r="O512" t="str">
            <v>Year12</v>
          </cell>
          <cell r="P512" t="str">
            <v>Year13</v>
          </cell>
          <cell r="Q512" t="str">
            <v>Year14</v>
          </cell>
          <cell r="R512" t="str">
            <v>Year15</v>
          </cell>
          <cell r="S512" t="str">
            <v>Year16</v>
          </cell>
          <cell r="T512" t="str">
            <v>Year17</v>
          </cell>
          <cell r="U512" t="str">
            <v>Year18</v>
          </cell>
          <cell r="V512" t="str">
            <v>Year19</v>
          </cell>
          <cell r="W512" t="str">
            <v>Year20</v>
          </cell>
          <cell r="X512" t="str">
            <v>Year21</v>
          </cell>
          <cell r="Y512" t="str">
            <v>Year22</v>
          </cell>
        </row>
        <row r="513">
          <cell r="C513" t="str">
            <v>Y1999</v>
          </cell>
          <cell r="D513" t="str">
            <v>Y2000</v>
          </cell>
          <cell r="E513" t="str">
            <v>Y2001</v>
          </cell>
          <cell r="F513" t="str">
            <v>Y2002</v>
          </cell>
          <cell r="G513" t="str">
            <v>Y2003</v>
          </cell>
          <cell r="H513" t="str">
            <v>Y2004</v>
          </cell>
          <cell r="I513" t="str">
            <v>Y2005</v>
          </cell>
          <cell r="J513" t="str">
            <v>Y2006</v>
          </cell>
          <cell r="K513" t="str">
            <v>Y2007</v>
          </cell>
          <cell r="L513" t="str">
            <v>Y2008</v>
          </cell>
          <cell r="M513" t="str">
            <v>Y2009</v>
          </cell>
          <cell r="N513" t="str">
            <v>Y2010</v>
          </cell>
        </row>
        <row r="514">
          <cell r="C514">
            <v>0</v>
          </cell>
          <cell r="D514">
            <v>3.5072999999999999</v>
          </cell>
          <cell r="E514">
            <v>3.3563999999999998</v>
          </cell>
          <cell r="F514">
            <v>2.8451</v>
          </cell>
          <cell r="G514">
            <v>2.5964</v>
          </cell>
          <cell r="H514">
            <v>2.6482999999999999</v>
          </cell>
          <cell r="I514">
            <v>2.6976</v>
          </cell>
          <cell r="J514">
            <v>2.7475999999999998</v>
          </cell>
          <cell r="K514">
            <v>2.7974999999999999</v>
          </cell>
          <cell r="L514">
            <v>2.8504</v>
          </cell>
          <cell r="M514">
            <v>2.9047000000000001</v>
          </cell>
          <cell r="N514">
            <v>2.9628000000000001</v>
          </cell>
        </row>
        <row r="517">
          <cell r="C517" t="str">
            <v>YearLag</v>
          </cell>
          <cell r="D517" t="str">
            <v>Year01</v>
          </cell>
          <cell r="E517" t="str">
            <v>Year02</v>
          </cell>
          <cell r="F517" t="str">
            <v>Year03</v>
          </cell>
          <cell r="G517" t="str">
            <v>Year04</v>
          </cell>
          <cell r="H517" t="str">
            <v>Year05</v>
          </cell>
          <cell r="I517" t="str">
            <v>Year06</v>
          </cell>
          <cell r="J517" t="str">
            <v>Year07</v>
          </cell>
          <cell r="K517" t="str">
            <v>Year08</v>
          </cell>
          <cell r="L517" t="str">
            <v>Year09</v>
          </cell>
          <cell r="M517" t="str">
            <v>Year10</v>
          </cell>
          <cell r="N517" t="str">
            <v>Year11</v>
          </cell>
          <cell r="O517" t="str">
            <v>Year12</v>
          </cell>
          <cell r="P517" t="str">
            <v>Year13</v>
          </cell>
          <cell r="Q517" t="str">
            <v>Year14</v>
          </cell>
          <cell r="R517" t="str">
            <v>Year15</v>
          </cell>
          <cell r="S517" t="str">
            <v>Year16</v>
          </cell>
          <cell r="T517" t="str">
            <v>Year17</v>
          </cell>
          <cell r="U517" t="str">
            <v>Year18</v>
          </cell>
          <cell r="V517" t="str">
            <v>Year19</v>
          </cell>
          <cell r="W517" t="str">
            <v>Year20</v>
          </cell>
          <cell r="X517" t="str">
            <v>Year21</v>
          </cell>
          <cell r="Y517" t="str">
            <v>Year22</v>
          </cell>
        </row>
        <row r="518">
          <cell r="C518" t="str">
            <v>Y1999</v>
          </cell>
          <cell r="D518" t="str">
            <v>Y2000</v>
          </cell>
          <cell r="E518" t="str">
            <v>Y2001</v>
          </cell>
          <cell r="F518" t="str">
            <v>Y2002</v>
          </cell>
          <cell r="G518" t="str">
            <v>Y2003</v>
          </cell>
          <cell r="H518" t="str">
            <v>Y2004</v>
          </cell>
          <cell r="I518" t="str">
            <v>Y2005</v>
          </cell>
          <cell r="J518" t="str">
            <v>Y2006</v>
          </cell>
          <cell r="K518" t="str">
            <v>Y2007</v>
          </cell>
          <cell r="L518" t="str">
            <v>Y2008</v>
          </cell>
          <cell r="M518" t="str">
            <v>Y2009</v>
          </cell>
          <cell r="N518" t="str">
            <v>Y2010</v>
          </cell>
        </row>
        <row r="519">
          <cell r="D519">
            <v>265628.7231</v>
          </cell>
          <cell r="E519">
            <v>251001.80050000001</v>
          </cell>
          <cell r="F519">
            <v>214793.41130000001</v>
          </cell>
          <cell r="G519">
            <v>199162.00260000001</v>
          </cell>
          <cell r="H519">
            <v>200884.58249999999</v>
          </cell>
          <cell r="I519">
            <v>202141.098</v>
          </cell>
          <cell r="J519">
            <v>205858.82569999999</v>
          </cell>
          <cell r="K519">
            <v>209844.2078</v>
          </cell>
          <cell r="L519">
            <v>216156.601</v>
          </cell>
          <cell r="M519">
            <v>237224.44149999999</v>
          </cell>
          <cell r="N519">
            <v>264043.36550000001</v>
          </cell>
        </row>
        <row r="520">
          <cell r="D520">
            <v>24309</v>
          </cell>
          <cell r="E520">
            <v>22929.300299999999</v>
          </cell>
          <cell r="F520">
            <v>19512.899399999998</v>
          </cell>
          <cell r="G520">
            <v>18264.5988</v>
          </cell>
          <cell r="H520">
            <v>18658.798200000001</v>
          </cell>
          <cell r="I520">
            <v>18987.300899999998</v>
          </cell>
          <cell r="J520">
            <v>19315.7997</v>
          </cell>
          <cell r="K520">
            <v>19644.300500000001</v>
          </cell>
          <cell r="L520">
            <v>20038.499800000001</v>
          </cell>
          <cell r="M520">
            <v>20366.9987</v>
          </cell>
          <cell r="N520">
            <v>20761.2</v>
          </cell>
        </row>
        <row r="521">
          <cell r="D521">
            <v>754540.77150000003</v>
          </cell>
          <cell r="E521">
            <v>733519.89749999996</v>
          </cell>
          <cell r="F521">
            <v>621543.88430000003</v>
          </cell>
          <cell r="G521">
            <v>561822.57079999999</v>
          </cell>
          <cell r="H521">
            <v>572882.08010000002</v>
          </cell>
          <cell r="I521">
            <v>584905.21239999996</v>
          </cell>
          <cell r="J521">
            <v>595001.09860000003</v>
          </cell>
          <cell r="K521">
            <v>606060.60789999994</v>
          </cell>
          <cell r="L521">
            <v>618138.4277</v>
          </cell>
          <cell r="M521">
            <v>618850.21970000002</v>
          </cell>
          <cell r="N521">
            <v>620251.83109999995</v>
          </cell>
        </row>
        <row r="522"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5">
          <cell r="C525" t="str">
            <v>YearLag</v>
          </cell>
          <cell r="D525" t="str">
            <v>Year01</v>
          </cell>
          <cell r="E525" t="str">
            <v>Year02</v>
          </cell>
          <cell r="F525" t="str">
            <v>Year03</v>
          </cell>
          <cell r="G525" t="str">
            <v>Year04</v>
          </cell>
          <cell r="H525" t="str">
            <v>Year05</v>
          </cell>
          <cell r="I525" t="str">
            <v>Year06</v>
          </cell>
          <cell r="J525" t="str">
            <v>Year07</v>
          </cell>
          <cell r="K525" t="str">
            <v>Year08</v>
          </cell>
          <cell r="L525" t="str">
            <v>Year09</v>
          </cell>
          <cell r="M525" t="str">
            <v>Year10</v>
          </cell>
          <cell r="N525" t="str">
            <v>Year11</v>
          </cell>
          <cell r="O525" t="str">
            <v>Year12</v>
          </cell>
          <cell r="P525" t="str">
            <v>Year13</v>
          </cell>
          <cell r="Q525" t="str">
            <v>Year14</v>
          </cell>
          <cell r="R525" t="str">
            <v>Year15</v>
          </cell>
          <cell r="S525" t="str">
            <v>Year16</v>
          </cell>
          <cell r="T525" t="str">
            <v>Year17</v>
          </cell>
          <cell r="U525" t="str">
            <v>Year18</v>
          </cell>
          <cell r="V525" t="str">
            <v>Year19</v>
          </cell>
          <cell r="W525" t="str">
            <v>Year20</v>
          </cell>
          <cell r="X525" t="str">
            <v>Year21</v>
          </cell>
          <cell r="Y525" t="str">
            <v>Year22</v>
          </cell>
        </row>
        <row r="526">
          <cell r="C526" t="str">
            <v>Y1999</v>
          </cell>
          <cell r="D526" t="str">
            <v>Y2000</v>
          </cell>
          <cell r="E526" t="str">
            <v>Y2001</v>
          </cell>
          <cell r="F526" t="str">
            <v>Y2002</v>
          </cell>
          <cell r="G526" t="str">
            <v>Y2003</v>
          </cell>
          <cell r="H526" t="str">
            <v>Y2004</v>
          </cell>
          <cell r="I526" t="str">
            <v>Y2005</v>
          </cell>
          <cell r="J526" t="str">
            <v>Y2006</v>
          </cell>
          <cell r="K526" t="str">
            <v>Y2007</v>
          </cell>
          <cell r="L526" t="str">
            <v>Y2008</v>
          </cell>
          <cell r="M526" t="str">
            <v>Y2009</v>
          </cell>
          <cell r="N526" t="str">
            <v>Y2010</v>
          </cell>
        </row>
        <row r="527">
          <cell r="C527">
            <v>1.32E-2</v>
          </cell>
          <cell r="D527">
            <v>3.78E-2</v>
          </cell>
          <cell r="E527">
            <v>2.1899999999999999E-2</v>
          </cell>
          <cell r="F527">
            <v>1.9699999999999999E-2</v>
          </cell>
          <cell r="G527">
            <v>1.9E-3</v>
          </cell>
          <cell r="H527">
            <v>1.6999999999999999E-3</v>
          </cell>
          <cell r="I527">
            <v>1.5E-3</v>
          </cell>
          <cell r="J527">
            <v>1.5E-3</v>
          </cell>
          <cell r="K527">
            <v>1.5E-3</v>
          </cell>
          <cell r="L527">
            <v>1.5E-3</v>
          </cell>
          <cell r="M527">
            <v>1.5E-3</v>
          </cell>
          <cell r="N527">
            <v>1.5E-3</v>
          </cell>
        </row>
        <row r="528">
          <cell r="C528">
            <v>4.3E-3</v>
          </cell>
          <cell r="D528">
            <v>5.1000000000000004E-3</v>
          </cell>
          <cell r="E528">
            <v>3.7000000000000002E-3</v>
          </cell>
          <cell r="F528">
            <v>6.4000000000000003E-3</v>
          </cell>
          <cell r="G528">
            <v>0.01</v>
          </cell>
          <cell r="H528">
            <v>1.0699999999999999E-2</v>
          </cell>
          <cell r="I528">
            <v>1.11E-2</v>
          </cell>
          <cell r="J528">
            <v>1.15E-2</v>
          </cell>
          <cell r="K528">
            <v>1.1900000000000001E-2</v>
          </cell>
          <cell r="L528">
            <v>1.23E-2</v>
          </cell>
          <cell r="M528">
            <v>1.26E-2</v>
          </cell>
          <cell r="N528">
            <v>1.29E-2</v>
          </cell>
        </row>
        <row r="529">
          <cell r="C529">
            <v>3.7600000000000001E-2</v>
          </cell>
          <cell r="D529">
            <v>3.7900000000000003E-2</v>
          </cell>
          <cell r="E529">
            <v>3.8100000000000002E-2</v>
          </cell>
          <cell r="F529">
            <v>4.2900000000000001E-2</v>
          </cell>
          <cell r="G529">
            <v>4.3900000000000002E-2</v>
          </cell>
          <cell r="H529">
            <v>4.4699999999999997E-2</v>
          </cell>
          <cell r="I529">
            <v>4.58E-2</v>
          </cell>
          <cell r="J529">
            <v>4.58E-2</v>
          </cell>
          <cell r="K529">
            <v>4.58E-2</v>
          </cell>
          <cell r="L529">
            <v>4.58E-2</v>
          </cell>
          <cell r="M529">
            <v>4.5900000000000003E-2</v>
          </cell>
          <cell r="N529">
            <v>4.5999999999999999E-2</v>
          </cell>
        </row>
        <row r="530">
          <cell r="C530">
            <v>1.2500000000000001E-2</v>
          </cell>
          <cell r="D530">
            <v>1.2500000000000001E-2</v>
          </cell>
          <cell r="E530">
            <v>1.0699999999999999E-2</v>
          </cell>
          <cell r="F530">
            <v>9.4999999999999998E-3</v>
          </cell>
          <cell r="G530">
            <v>8.8000000000000005E-3</v>
          </cell>
          <cell r="H530">
            <v>8.5000000000000006E-3</v>
          </cell>
          <cell r="I530">
            <v>8.3000000000000001E-3</v>
          </cell>
          <cell r="J530">
            <v>8.0000000000000002E-3</v>
          </cell>
          <cell r="K530">
            <v>7.7000000000000002E-3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0</v>
          </cell>
          <cell r="D531">
            <v>-8.8499999999999995E-2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0.04</v>
          </cell>
          <cell r="D532">
            <v>0.1026</v>
          </cell>
          <cell r="E532">
            <v>6.13E-2</v>
          </cell>
          <cell r="F532">
            <v>7.0499999999999993E-2</v>
          </cell>
          <cell r="G532">
            <v>8.5300000000000001E-2</v>
          </cell>
          <cell r="H532">
            <v>8.6999999999999994E-2</v>
          </cell>
          <cell r="I532">
            <v>8.4400000000000003E-2</v>
          </cell>
          <cell r="J532">
            <v>8.1900000000000001E-2</v>
          </cell>
          <cell r="K532">
            <v>8.0199999999999994E-2</v>
          </cell>
          <cell r="L532">
            <v>7.9799999999999996E-2</v>
          </cell>
          <cell r="M532">
            <v>8.2500000000000004E-2</v>
          </cell>
          <cell r="N532">
            <v>8.0799999999999997E-2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1.6199999999999999E-2</v>
          </cell>
          <cell r="D534">
            <v>4.6399999999999997E-2</v>
          </cell>
          <cell r="E534">
            <v>2.6800000000000001E-2</v>
          </cell>
          <cell r="F534">
            <v>2.4199999999999999E-2</v>
          </cell>
          <cell r="G534">
            <v>2.3E-3</v>
          </cell>
          <cell r="H534">
            <v>2E-3</v>
          </cell>
          <cell r="I534">
            <v>1.8E-3</v>
          </cell>
          <cell r="J534">
            <v>1.8E-3</v>
          </cell>
          <cell r="K534">
            <v>1.8E-3</v>
          </cell>
          <cell r="L534">
            <v>1.8E-3</v>
          </cell>
          <cell r="M534">
            <v>1.9E-3</v>
          </cell>
          <cell r="N534">
            <v>1.9E-3</v>
          </cell>
        </row>
        <row r="535">
          <cell r="C535">
            <v>6.0000000000000001E-3</v>
          </cell>
          <cell r="D535">
            <v>7.1999999999999998E-3</v>
          </cell>
          <cell r="E535">
            <v>5.1999999999999998E-3</v>
          </cell>
          <cell r="F535">
            <v>8.8999999999999999E-3</v>
          </cell>
          <cell r="G535">
            <v>1.41E-2</v>
          </cell>
          <cell r="H535">
            <v>1.5100000000000001E-2</v>
          </cell>
          <cell r="I535">
            <v>1.5699999999999999E-2</v>
          </cell>
          <cell r="J535">
            <v>1.6299999999999999E-2</v>
          </cell>
          <cell r="K535">
            <v>1.6799999999999999E-2</v>
          </cell>
          <cell r="L535">
            <v>1.7299999999999999E-2</v>
          </cell>
          <cell r="M535">
            <v>1.78E-2</v>
          </cell>
          <cell r="N535">
            <v>1.8200000000000001E-2</v>
          </cell>
        </row>
        <row r="536">
          <cell r="C536">
            <v>3.7999999999999999E-2</v>
          </cell>
          <cell r="D536">
            <v>3.8399999999999997E-2</v>
          </cell>
          <cell r="E536">
            <v>3.8600000000000002E-2</v>
          </cell>
          <cell r="F536">
            <v>4.3499999999999997E-2</v>
          </cell>
          <cell r="G536">
            <v>4.4499999999999998E-2</v>
          </cell>
          <cell r="H536">
            <v>4.5199999999999997E-2</v>
          </cell>
          <cell r="I536">
            <v>4.6399999999999997E-2</v>
          </cell>
          <cell r="J536">
            <v>4.6399999999999997E-2</v>
          </cell>
          <cell r="K536">
            <v>4.6399999999999997E-2</v>
          </cell>
          <cell r="L536">
            <v>4.6399999999999997E-2</v>
          </cell>
          <cell r="M536">
            <v>4.65E-2</v>
          </cell>
          <cell r="N536">
            <v>4.6600000000000003E-2</v>
          </cell>
        </row>
        <row r="537">
          <cell r="C537">
            <v>1.2999999999999999E-2</v>
          </cell>
          <cell r="D537">
            <v>1.2999999999999999E-2</v>
          </cell>
          <cell r="E537">
            <v>1.12E-2</v>
          </cell>
          <cell r="F537">
            <v>0.01</v>
          </cell>
          <cell r="G537">
            <v>9.1999999999999998E-3</v>
          </cell>
          <cell r="H537">
            <v>8.8999999999999999E-3</v>
          </cell>
          <cell r="I537">
            <v>8.6E-3</v>
          </cell>
          <cell r="J537">
            <v>8.3000000000000001E-3</v>
          </cell>
          <cell r="K537">
            <v>8.0000000000000002E-3</v>
          </cell>
          <cell r="L537">
            <v>0</v>
          </cell>
          <cell r="M537">
            <v>0</v>
          </cell>
          <cell r="N537">
            <v>0</v>
          </cell>
        </row>
        <row r="538">
          <cell r="C538">
            <v>0</v>
          </cell>
          <cell r="D538">
            <v>-9.4600000000000004E-2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0.04</v>
          </cell>
          <cell r="D539">
            <v>0.1026</v>
          </cell>
          <cell r="E539">
            <v>6.13E-2</v>
          </cell>
          <cell r="F539">
            <v>7.0499999999999993E-2</v>
          </cell>
          <cell r="G539">
            <v>8.5300000000000001E-2</v>
          </cell>
          <cell r="H539">
            <v>8.6999999999999994E-2</v>
          </cell>
          <cell r="I539">
            <v>8.4400000000000003E-2</v>
          </cell>
          <cell r="J539">
            <v>8.1900000000000001E-2</v>
          </cell>
          <cell r="K539">
            <v>8.0199999999999994E-2</v>
          </cell>
          <cell r="L539">
            <v>7.9799999999999996E-2</v>
          </cell>
          <cell r="M539">
            <v>8.2500000000000004E-2</v>
          </cell>
          <cell r="N539">
            <v>8.0799999999999997E-2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2.7799999999999998E-2</v>
          </cell>
          <cell r="D541">
            <v>7.9699999999999993E-2</v>
          </cell>
          <cell r="E541">
            <v>4.6100000000000002E-2</v>
          </cell>
          <cell r="F541">
            <v>4.1500000000000002E-2</v>
          </cell>
          <cell r="G541">
            <v>4.0000000000000001E-3</v>
          </cell>
          <cell r="H541">
            <v>3.5000000000000001E-3</v>
          </cell>
          <cell r="I541">
            <v>3.2000000000000002E-3</v>
          </cell>
          <cell r="J541">
            <v>3.2000000000000002E-3</v>
          </cell>
          <cell r="K541">
            <v>3.2000000000000002E-3</v>
          </cell>
          <cell r="L541">
            <v>3.2000000000000002E-3</v>
          </cell>
          <cell r="M541">
            <v>3.2000000000000002E-3</v>
          </cell>
          <cell r="N541">
            <v>3.2000000000000002E-3</v>
          </cell>
        </row>
        <row r="542">
          <cell r="C542">
            <v>4.0000000000000001E-3</v>
          </cell>
          <cell r="D542">
            <v>4.7999999999999996E-3</v>
          </cell>
          <cell r="E542">
            <v>3.5000000000000001E-3</v>
          </cell>
          <cell r="F542">
            <v>6.0000000000000001E-3</v>
          </cell>
          <cell r="G542">
            <v>9.4999999999999998E-3</v>
          </cell>
          <cell r="H542">
            <v>1.0200000000000001E-2</v>
          </cell>
          <cell r="I542">
            <v>1.06E-2</v>
          </cell>
          <cell r="J542">
            <v>1.09E-2</v>
          </cell>
          <cell r="K542">
            <v>1.1299999999999999E-2</v>
          </cell>
          <cell r="L542">
            <v>1.1599999999999999E-2</v>
          </cell>
          <cell r="M542">
            <v>1.2E-2</v>
          </cell>
          <cell r="N542">
            <v>1.2200000000000001E-2</v>
          </cell>
        </row>
        <row r="543">
          <cell r="C543">
            <v>2.2599999999999999E-2</v>
          </cell>
          <cell r="D543">
            <v>2.29E-2</v>
          </cell>
          <cell r="E543">
            <v>2.3E-2</v>
          </cell>
          <cell r="F543">
            <v>2.5899999999999999E-2</v>
          </cell>
          <cell r="G543">
            <v>2.6499999999999999E-2</v>
          </cell>
          <cell r="H543">
            <v>2.69E-2</v>
          </cell>
          <cell r="I543">
            <v>2.76E-2</v>
          </cell>
          <cell r="J543">
            <v>2.76E-2</v>
          </cell>
          <cell r="K543">
            <v>2.76E-2</v>
          </cell>
          <cell r="L543">
            <v>2.76E-2</v>
          </cell>
          <cell r="M543">
            <v>2.7699999999999999E-2</v>
          </cell>
          <cell r="N543">
            <v>2.7699999999999999E-2</v>
          </cell>
        </row>
        <row r="544">
          <cell r="C544">
            <v>2.0000000000000001E-4</v>
          </cell>
          <cell r="D544">
            <v>2.0000000000000001E-4</v>
          </cell>
          <cell r="E544">
            <v>2.0000000000000001E-4</v>
          </cell>
          <cell r="F544">
            <v>1E-4</v>
          </cell>
          <cell r="G544">
            <v>1E-4</v>
          </cell>
          <cell r="H544">
            <v>1E-4</v>
          </cell>
          <cell r="I544">
            <v>1E-4</v>
          </cell>
          <cell r="J544">
            <v>1E-4</v>
          </cell>
          <cell r="K544">
            <v>1E-4</v>
          </cell>
          <cell r="L544">
            <v>0</v>
          </cell>
          <cell r="M544">
            <v>0</v>
          </cell>
          <cell r="N544">
            <v>0</v>
          </cell>
        </row>
        <row r="545">
          <cell r="C545">
            <v>0</v>
          </cell>
          <cell r="D545">
            <v>-0.1157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C546">
            <v>0.04</v>
          </cell>
          <cell r="D546">
            <v>0.1026</v>
          </cell>
          <cell r="E546">
            <v>6.13E-2</v>
          </cell>
          <cell r="F546">
            <v>7.0499999999999993E-2</v>
          </cell>
          <cell r="G546">
            <v>8.5300000000000001E-2</v>
          </cell>
          <cell r="H546">
            <v>8.6999999999999994E-2</v>
          </cell>
          <cell r="I546">
            <v>8.4400000000000003E-2</v>
          </cell>
          <cell r="J546">
            <v>8.1900000000000001E-2</v>
          </cell>
          <cell r="K546">
            <v>8.0199999999999994E-2</v>
          </cell>
          <cell r="L546">
            <v>7.9799999999999996E-2</v>
          </cell>
          <cell r="M546">
            <v>8.2500000000000004E-2</v>
          </cell>
          <cell r="N546">
            <v>8.0799999999999997E-2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C548">
            <v>8.5000000000000006E-3</v>
          </cell>
          <cell r="D548">
            <v>2.4199999999999999E-2</v>
          </cell>
          <cell r="E548">
            <v>1.4E-2</v>
          </cell>
          <cell r="F548">
            <v>1.26E-2</v>
          </cell>
          <cell r="G548">
            <v>1.1999999999999999E-3</v>
          </cell>
          <cell r="H548">
            <v>1.1000000000000001E-3</v>
          </cell>
          <cell r="I548">
            <v>1E-3</v>
          </cell>
          <cell r="J548">
            <v>1E-3</v>
          </cell>
          <cell r="K548">
            <v>1E-3</v>
          </cell>
          <cell r="L548">
            <v>1E-3</v>
          </cell>
          <cell r="M548">
            <v>1E-3</v>
          </cell>
          <cell r="N548">
            <v>1E-3</v>
          </cell>
        </row>
        <row r="549">
          <cell r="C549">
            <v>3.0000000000000001E-3</v>
          </cell>
          <cell r="D549">
            <v>3.5999999999999999E-3</v>
          </cell>
          <cell r="E549">
            <v>2.5999999999999999E-3</v>
          </cell>
          <cell r="F549">
            <v>4.4999999999999997E-3</v>
          </cell>
          <cell r="G549">
            <v>7.1000000000000004E-3</v>
          </cell>
          <cell r="H549">
            <v>7.6E-3</v>
          </cell>
          <cell r="I549">
            <v>7.9000000000000008E-3</v>
          </cell>
          <cell r="J549">
            <v>8.2000000000000007E-3</v>
          </cell>
          <cell r="K549">
            <v>8.3999999999999995E-3</v>
          </cell>
          <cell r="L549">
            <v>8.6999999999999994E-3</v>
          </cell>
          <cell r="M549">
            <v>8.8999999999999999E-3</v>
          </cell>
          <cell r="N549">
            <v>9.1999999999999998E-3</v>
          </cell>
        </row>
        <row r="550">
          <cell r="C550">
            <v>1.15E-2</v>
          </cell>
          <cell r="D550">
            <v>1.1599999999999999E-2</v>
          </cell>
          <cell r="E550">
            <v>1.17E-2</v>
          </cell>
          <cell r="F550">
            <v>1.3100000000000001E-2</v>
          </cell>
          <cell r="G550">
            <v>1.34E-2</v>
          </cell>
          <cell r="H550">
            <v>1.37E-2</v>
          </cell>
          <cell r="I550">
            <v>1.4E-2</v>
          </cell>
          <cell r="J550">
            <v>1.4E-2</v>
          </cell>
          <cell r="K550">
            <v>1.4E-2</v>
          </cell>
          <cell r="L550">
            <v>1.4E-2</v>
          </cell>
          <cell r="M550">
            <v>1.4E-2</v>
          </cell>
          <cell r="N550">
            <v>1.41E-2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C552">
            <v>0</v>
          </cell>
          <cell r="D552">
            <v>-7.9200000000000007E-2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C553">
            <v>0.04</v>
          </cell>
          <cell r="D553">
            <v>0.1026</v>
          </cell>
          <cell r="E553">
            <v>6.13E-2</v>
          </cell>
          <cell r="F553">
            <v>7.0499999999999993E-2</v>
          </cell>
          <cell r="G553">
            <v>8.5300000000000001E-2</v>
          </cell>
          <cell r="H553">
            <v>8.6999999999999994E-2</v>
          </cell>
          <cell r="I553">
            <v>8.4400000000000003E-2</v>
          </cell>
          <cell r="J553">
            <v>8.1900000000000001E-2</v>
          </cell>
          <cell r="K553">
            <v>8.0199999999999994E-2</v>
          </cell>
          <cell r="L553">
            <v>7.9799999999999996E-2</v>
          </cell>
          <cell r="M553">
            <v>8.2500000000000004E-2</v>
          </cell>
          <cell r="N553">
            <v>8.0799999999999997E-2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C555">
            <v>2.7099999999999999E-2</v>
          </cell>
          <cell r="D555">
            <v>7.7600000000000002E-2</v>
          </cell>
          <cell r="E555">
            <v>4.48E-2</v>
          </cell>
          <cell r="F555">
            <v>4.0399999999999998E-2</v>
          </cell>
          <cell r="G555">
            <v>3.8999999999999998E-3</v>
          </cell>
          <cell r="H555">
            <v>3.3999999999999998E-3</v>
          </cell>
          <cell r="I555">
            <v>3.0999999999999999E-3</v>
          </cell>
          <cell r="J555">
            <v>3.0999999999999999E-3</v>
          </cell>
          <cell r="K555">
            <v>3.0999999999999999E-3</v>
          </cell>
          <cell r="L555">
            <v>3.0999999999999999E-3</v>
          </cell>
          <cell r="M555">
            <v>3.0999999999999999E-3</v>
          </cell>
          <cell r="N555">
            <v>3.0999999999999999E-3</v>
          </cell>
        </row>
        <row r="556">
          <cell r="C556">
            <v>5.8999999999999999E-3</v>
          </cell>
          <cell r="D556">
            <v>7.0000000000000001E-3</v>
          </cell>
          <cell r="E556">
            <v>5.1000000000000004E-3</v>
          </cell>
          <cell r="F556">
            <v>8.8000000000000005E-3</v>
          </cell>
          <cell r="G556">
            <v>1.38E-2</v>
          </cell>
          <cell r="H556">
            <v>1.4800000000000001E-2</v>
          </cell>
          <cell r="I556">
            <v>1.54E-2</v>
          </cell>
          <cell r="J556">
            <v>1.5900000000000001E-2</v>
          </cell>
          <cell r="K556">
            <v>1.6400000000000001E-2</v>
          </cell>
          <cell r="L556">
            <v>1.6899999999999998E-2</v>
          </cell>
          <cell r="M556">
            <v>1.7399999999999999E-2</v>
          </cell>
          <cell r="N556">
            <v>1.78E-2</v>
          </cell>
        </row>
        <row r="557">
          <cell r="C557">
            <v>3.9199999999999999E-2</v>
          </cell>
          <cell r="D557">
            <v>3.95E-2</v>
          </cell>
          <cell r="E557">
            <v>3.9800000000000002E-2</v>
          </cell>
          <cell r="F557">
            <v>4.4699999999999997E-2</v>
          </cell>
          <cell r="G557">
            <v>4.58E-2</v>
          </cell>
          <cell r="H557">
            <v>4.6600000000000003E-2</v>
          </cell>
          <cell r="I557">
            <v>4.7699999999999999E-2</v>
          </cell>
          <cell r="J557">
            <v>4.7800000000000002E-2</v>
          </cell>
          <cell r="K557">
            <v>4.7800000000000002E-2</v>
          </cell>
          <cell r="L557">
            <v>4.7800000000000002E-2</v>
          </cell>
          <cell r="M557">
            <v>4.7899999999999998E-2</v>
          </cell>
          <cell r="N557">
            <v>4.7899999999999998E-2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0</v>
          </cell>
          <cell r="D559">
            <v>-0.1115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3.7999999999999999E-2</v>
          </cell>
          <cell r="D560">
            <v>9.7500000000000003E-2</v>
          </cell>
          <cell r="E560">
            <v>6.13E-2</v>
          </cell>
          <cell r="F560">
            <v>7.0499999999999993E-2</v>
          </cell>
          <cell r="G560">
            <v>8.5300000000000001E-2</v>
          </cell>
          <cell r="H560">
            <v>8.6999999999999994E-2</v>
          </cell>
          <cell r="I560">
            <v>8.4400000000000003E-2</v>
          </cell>
          <cell r="J560">
            <v>8.1900000000000001E-2</v>
          </cell>
          <cell r="K560">
            <v>8.0199999999999994E-2</v>
          </cell>
          <cell r="L560">
            <v>7.9799999999999996E-2</v>
          </cell>
          <cell r="M560">
            <v>8.2500000000000004E-2</v>
          </cell>
          <cell r="N560">
            <v>8.0799999999999997E-2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C562">
            <v>1.6799999999999999E-2</v>
          </cell>
          <cell r="D562">
            <v>4.8099999999999997E-2</v>
          </cell>
          <cell r="E562">
            <v>2.7799999999999998E-2</v>
          </cell>
          <cell r="F562">
            <v>2.5100000000000001E-2</v>
          </cell>
          <cell r="G562">
            <v>2.3999999999999998E-3</v>
          </cell>
          <cell r="H562">
            <v>2.0999999999999999E-3</v>
          </cell>
          <cell r="I562">
            <v>1.9E-3</v>
          </cell>
          <cell r="J562">
            <v>1.9E-3</v>
          </cell>
          <cell r="K562">
            <v>1.9E-3</v>
          </cell>
          <cell r="L562">
            <v>1.9E-3</v>
          </cell>
          <cell r="M562">
            <v>1.9E-3</v>
          </cell>
          <cell r="N562">
            <v>1.9E-3</v>
          </cell>
        </row>
        <row r="563">
          <cell r="C563">
            <v>1.9E-3</v>
          </cell>
          <cell r="D563">
            <v>2.2000000000000001E-3</v>
          </cell>
          <cell r="E563">
            <v>1.6000000000000001E-3</v>
          </cell>
          <cell r="F563">
            <v>2.8E-3</v>
          </cell>
          <cell r="G563">
            <v>4.4000000000000003E-3</v>
          </cell>
          <cell r="H563">
            <v>4.7000000000000002E-3</v>
          </cell>
          <cell r="I563">
            <v>4.8999999999999998E-3</v>
          </cell>
          <cell r="J563">
            <v>5.1000000000000004E-3</v>
          </cell>
          <cell r="K563">
            <v>5.3E-3</v>
          </cell>
          <cell r="L563">
            <v>5.4000000000000003E-3</v>
          </cell>
          <cell r="M563">
            <v>5.5999999999999999E-3</v>
          </cell>
          <cell r="N563">
            <v>5.7000000000000002E-3</v>
          </cell>
        </row>
        <row r="564">
          <cell r="C564">
            <v>6.4000000000000003E-3</v>
          </cell>
          <cell r="D564">
            <v>6.4999999999999997E-3</v>
          </cell>
          <cell r="E564">
            <v>6.4999999999999997E-3</v>
          </cell>
          <cell r="F564">
            <v>7.3000000000000001E-3</v>
          </cell>
          <cell r="G564">
            <v>7.4999999999999997E-3</v>
          </cell>
          <cell r="H564">
            <v>7.6E-3</v>
          </cell>
          <cell r="I564">
            <v>7.7999999999999996E-3</v>
          </cell>
          <cell r="J564">
            <v>7.7999999999999996E-3</v>
          </cell>
          <cell r="K564">
            <v>7.7999999999999996E-3</v>
          </cell>
          <cell r="L564">
            <v>7.7999999999999996E-3</v>
          </cell>
          <cell r="M564">
            <v>7.9000000000000008E-3</v>
          </cell>
          <cell r="N564">
            <v>7.9000000000000008E-3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C566">
            <v>0</v>
          </cell>
          <cell r="D566">
            <v>-9.5100000000000004E-2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C567">
            <v>0.04</v>
          </cell>
          <cell r="D567">
            <v>0.1026</v>
          </cell>
          <cell r="E567">
            <v>6.13E-2</v>
          </cell>
          <cell r="F567">
            <v>7.0499999999999993E-2</v>
          </cell>
          <cell r="G567">
            <v>8.5300000000000001E-2</v>
          </cell>
          <cell r="H567">
            <v>8.6999999999999994E-2</v>
          </cell>
          <cell r="I567">
            <v>8.4400000000000003E-2</v>
          </cell>
          <cell r="J567">
            <v>8.1900000000000001E-2</v>
          </cell>
          <cell r="K567">
            <v>8.0199999999999994E-2</v>
          </cell>
          <cell r="L567">
            <v>7.9799999999999996E-2</v>
          </cell>
          <cell r="M567">
            <v>8.2500000000000004E-2</v>
          </cell>
          <cell r="N567">
            <v>8.0799999999999997E-2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C569">
            <v>1.3299999999999999E-2</v>
          </cell>
          <cell r="D569">
            <v>3.8199999999999998E-2</v>
          </cell>
          <cell r="E569">
            <v>2.2100000000000002E-2</v>
          </cell>
          <cell r="F569">
            <v>1.9900000000000001E-2</v>
          </cell>
          <cell r="G569">
            <v>1.9E-3</v>
          </cell>
          <cell r="H569">
            <v>1.6999999999999999E-3</v>
          </cell>
          <cell r="I569">
            <v>1.5E-3</v>
          </cell>
          <cell r="J569">
            <v>1.5E-3</v>
          </cell>
          <cell r="K569">
            <v>1.5E-3</v>
          </cell>
          <cell r="L569">
            <v>1.5E-3</v>
          </cell>
          <cell r="M569">
            <v>1.5E-3</v>
          </cell>
          <cell r="N569">
            <v>1.5E-3</v>
          </cell>
        </row>
        <row r="570">
          <cell r="C570">
            <v>2.5000000000000001E-3</v>
          </cell>
          <cell r="D570">
            <v>3.0000000000000001E-3</v>
          </cell>
          <cell r="E570">
            <v>2.0999999999999999E-3</v>
          </cell>
          <cell r="F570">
            <v>3.7000000000000002E-3</v>
          </cell>
          <cell r="G570">
            <v>5.7999999999999996E-3</v>
          </cell>
          <cell r="H570">
            <v>6.1999999999999998E-3</v>
          </cell>
          <cell r="I570">
            <v>6.4999999999999997E-3</v>
          </cell>
          <cell r="J570">
            <v>6.7000000000000002E-3</v>
          </cell>
          <cell r="K570">
            <v>6.8999999999999999E-3</v>
          </cell>
          <cell r="L570">
            <v>7.1000000000000004E-3</v>
          </cell>
          <cell r="M570">
            <v>7.3000000000000001E-3</v>
          </cell>
          <cell r="N570">
            <v>7.4999999999999997E-3</v>
          </cell>
        </row>
        <row r="571">
          <cell r="C571">
            <v>6.3299999999999995E-2</v>
          </cell>
          <cell r="D571">
            <v>6.3899999999999998E-2</v>
          </cell>
          <cell r="E571">
            <v>6.4199999999999993E-2</v>
          </cell>
          <cell r="F571">
            <v>7.2300000000000003E-2</v>
          </cell>
          <cell r="G571">
            <v>7.3999999999999996E-2</v>
          </cell>
          <cell r="H571">
            <v>7.5200000000000003E-2</v>
          </cell>
          <cell r="I571">
            <v>7.7100000000000002E-2</v>
          </cell>
          <cell r="J571">
            <v>7.7200000000000005E-2</v>
          </cell>
          <cell r="K571">
            <v>7.7200000000000005E-2</v>
          </cell>
          <cell r="L571">
            <v>7.7200000000000005E-2</v>
          </cell>
          <cell r="M571">
            <v>7.7399999999999997E-2</v>
          </cell>
          <cell r="N571">
            <v>7.7399999999999997E-2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C573">
            <v>0</v>
          </cell>
          <cell r="D573">
            <v>-8.6999999999999994E-2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C574">
            <v>3.9E-2</v>
          </cell>
          <cell r="D574">
            <v>0.10009999999999999</v>
          </cell>
          <cell r="E574">
            <v>6.13E-2</v>
          </cell>
          <cell r="F574">
            <v>7.0499999999999993E-2</v>
          </cell>
          <cell r="G574">
            <v>8.5300000000000001E-2</v>
          </cell>
          <cell r="H574">
            <v>8.6999999999999994E-2</v>
          </cell>
          <cell r="I574">
            <v>8.4400000000000003E-2</v>
          </cell>
          <cell r="J574">
            <v>8.1900000000000001E-2</v>
          </cell>
          <cell r="K574">
            <v>8.0199999999999994E-2</v>
          </cell>
          <cell r="L574">
            <v>7.9799999999999996E-2</v>
          </cell>
          <cell r="M574">
            <v>8.2500000000000004E-2</v>
          </cell>
          <cell r="N574">
            <v>8.0799999999999997E-2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8.0000000000000002E-3</v>
          </cell>
          <cell r="D576">
            <v>2.3E-2</v>
          </cell>
          <cell r="E576">
            <v>1.3299999999999999E-2</v>
          </cell>
          <cell r="F576">
            <v>1.2E-2</v>
          </cell>
          <cell r="G576">
            <v>1.1000000000000001E-3</v>
          </cell>
          <cell r="H576">
            <v>1E-3</v>
          </cell>
          <cell r="I576">
            <v>8.9999999999999998E-4</v>
          </cell>
          <cell r="J576">
            <v>8.9999999999999998E-4</v>
          </cell>
          <cell r="K576">
            <v>8.9999999999999998E-4</v>
          </cell>
          <cell r="L576">
            <v>8.9999999999999998E-4</v>
          </cell>
          <cell r="M576">
            <v>8.9999999999999998E-4</v>
          </cell>
          <cell r="N576">
            <v>8.9999999999999998E-4</v>
          </cell>
        </row>
        <row r="577">
          <cell r="C577">
            <v>2.5000000000000001E-3</v>
          </cell>
          <cell r="D577">
            <v>3.0000000000000001E-3</v>
          </cell>
          <cell r="E577">
            <v>2.2000000000000001E-3</v>
          </cell>
          <cell r="F577">
            <v>3.7000000000000002E-3</v>
          </cell>
          <cell r="G577">
            <v>5.8999999999999999E-3</v>
          </cell>
          <cell r="H577">
            <v>6.3E-3</v>
          </cell>
          <cell r="I577">
            <v>6.6E-3</v>
          </cell>
          <cell r="J577">
            <v>6.7999999999999996E-3</v>
          </cell>
          <cell r="K577">
            <v>7.0000000000000001E-3</v>
          </cell>
          <cell r="L577">
            <v>7.1999999999999998E-3</v>
          </cell>
          <cell r="M577">
            <v>7.4000000000000003E-3</v>
          </cell>
          <cell r="N577">
            <v>7.6E-3</v>
          </cell>
        </row>
        <row r="578">
          <cell r="C578">
            <v>0.1023</v>
          </cell>
          <cell r="D578">
            <v>0.1033</v>
          </cell>
          <cell r="E578">
            <v>0.1038</v>
          </cell>
          <cell r="F578">
            <v>0.1168</v>
          </cell>
          <cell r="G578">
            <v>0.1197</v>
          </cell>
          <cell r="H578">
            <v>0.1216</v>
          </cell>
          <cell r="I578">
            <v>0.12470000000000001</v>
          </cell>
          <cell r="J578">
            <v>0.12479999999999999</v>
          </cell>
          <cell r="K578">
            <v>0.12479999999999999</v>
          </cell>
          <cell r="L578">
            <v>0.12470000000000001</v>
          </cell>
          <cell r="M578">
            <v>0.125</v>
          </cell>
          <cell r="N578">
            <v>0.12509999999999999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C580">
            <v>0</v>
          </cell>
          <cell r="D580">
            <v>-7.8700000000000006E-2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C581">
            <v>0.04</v>
          </cell>
          <cell r="D581">
            <v>0.1026</v>
          </cell>
          <cell r="E581">
            <v>6.13E-2</v>
          </cell>
          <cell r="F581">
            <v>7.0499999999999993E-2</v>
          </cell>
          <cell r="G581">
            <v>8.5300000000000001E-2</v>
          </cell>
          <cell r="H581">
            <v>8.6999999999999994E-2</v>
          </cell>
          <cell r="I581">
            <v>8.4400000000000003E-2</v>
          </cell>
          <cell r="J581">
            <v>8.1900000000000001E-2</v>
          </cell>
          <cell r="K581">
            <v>8.0199999999999994E-2</v>
          </cell>
          <cell r="L581">
            <v>7.9799999999999996E-2</v>
          </cell>
          <cell r="M581">
            <v>8.2500000000000004E-2</v>
          </cell>
          <cell r="N581">
            <v>8.0799999999999997E-2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1.4999999999999999E-2</v>
          </cell>
          <cell r="D583">
            <v>4.2999999999999997E-2</v>
          </cell>
          <cell r="E583">
            <v>2.4799999999999999E-2</v>
          </cell>
          <cell r="F583">
            <v>2.24E-2</v>
          </cell>
          <cell r="G583">
            <v>2.0999999999999999E-3</v>
          </cell>
          <cell r="H583">
            <v>1.9E-3</v>
          </cell>
          <cell r="I583">
            <v>1.6999999999999999E-3</v>
          </cell>
          <cell r="J583">
            <v>1.6999999999999999E-3</v>
          </cell>
          <cell r="K583">
            <v>1.6999999999999999E-3</v>
          </cell>
          <cell r="L583">
            <v>1.6999999999999999E-3</v>
          </cell>
          <cell r="M583">
            <v>1.6999999999999999E-3</v>
          </cell>
          <cell r="N583">
            <v>1.6999999999999999E-3</v>
          </cell>
        </row>
        <row r="584">
          <cell r="C584">
            <v>5.0000000000000001E-3</v>
          </cell>
          <cell r="D584">
            <v>6.0000000000000001E-3</v>
          </cell>
          <cell r="E584">
            <v>4.3E-3</v>
          </cell>
          <cell r="F584">
            <v>7.4999999999999997E-3</v>
          </cell>
          <cell r="G584">
            <v>1.17E-2</v>
          </cell>
          <cell r="H584">
            <v>1.26E-2</v>
          </cell>
          <cell r="I584">
            <v>1.3100000000000001E-2</v>
          </cell>
          <cell r="J584">
            <v>1.35E-2</v>
          </cell>
          <cell r="K584">
            <v>1.4E-2</v>
          </cell>
          <cell r="L584">
            <v>1.44E-2</v>
          </cell>
          <cell r="M584">
            <v>1.4800000000000001E-2</v>
          </cell>
          <cell r="N584">
            <v>1.52E-2</v>
          </cell>
        </row>
        <row r="585">
          <cell r="C585">
            <v>3.7999999999999999E-2</v>
          </cell>
          <cell r="D585">
            <v>3.8399999999999997E-2</v>
          </cell>
          <cell r="E585">
            <v>3.8600000000000002E-2</v>
          </cell>
          <cell r="F585">
            <v>4.3400000000000001E-2</v>
          </cell>
          <cell r="G585">
            <v>4.4499999999999998E-2</v>
          </cell>
          <cell r="H585">
            <v>4.5199999999999997E-2</v>
          </cell>
          <cell r="I585">
            <v>4.6300000000000001E-2</v>
          </cell>
          <cell r="J585">
            <v>4.6399999999999997E-2</v>
          </cell>
          <cell r="K585">
            <v>4.6399999999999997E-2</v>
          </cell>
          <cell r="L585">
            <v>4.6300000000000001E-2</v>
          </cell>
          <cell r="M585">
            <v>4.65E-2</v>
          </cell>
          <cell r="N585">
            <v>4.65E-2</v>
          </cell>
        </row>
        <row r="586">
          <cell r="C586">
            <v>1.2800000000000001E-2</v>
          </cell>
          <cell r="D586">
            <v>1.2800000000000001E-2</v>
          </cell>
          <cell r="E586">
            <v>1.0999999999999999E-2</v>
          </cell>
          <cell r="F586">
            <v>9.7999999999999997E-3</v>
          </cell>
          <cell r="G586">
            <v>8.9999999999999993E-3</v>
          </cell>
          <cell r="H586">
            <v>8.8000000000000005E-3</v>
          </cell>
          <cell r="I586">
            <v>8.5000000000000006E-3</v>
          </cell>
          <cell r="J586">
            <v>8.2000000000000007E-3</v>
          </cell>
          <cell r="K586">
            <v>7.9000000000000008E-3</v>
          </cell>
          <cell r="L586">
            <v>0</v>
          </cell>
          <cell r="M586">
            <v>0</v>
          </cell>
          <cell r="N586">
            <v>0</v>
          </cell>
        </row>
        <row r="587">
          <cell r="C587">
            <v>0</v>
          </cell>
          <cell r="D587">
            <v>-9.3899999999999997E-2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C588">
            <v>0.04</v>
          </cell>
          <cell r="D588">
            <v>0.1026</v>
          </cell>
          <cell r="E588">
            <v>6.13E-2</v>
          </cell>
          <cell r="F588">
            <v>7.0499999999999993E-2</v>
          </cell>
          <cell r="G588">
            <v>8.5300000000000001E-2</v>
          </cell>
          <cell r="H588">
            <v>8.6999999999999994E-2</v>
          </cell>
          <cell r="I588">
            <v>8.4400000000000003E-2</v>
          </cell>
          <cell r="J588">
            <v>8.1900000000000001E-2</v>
          </cell>
          <cell r="K588">
            <v>8.0199999999999994E-2</v>
          </cell>
          <cell r="L588">
            <v>7.9799999999999996E-2</v>
          </cell>
          <cell r="M588">
            <v>8.2500000000000004E-2</v>
          </cell>
          <cell r="N588">
            <v>8.0799999999999997E-2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C590">
            <v>3.3999999999999998E-3</v>
          </cell>
          <cell r="D590">
            <v>3.3999999999999998E-3</v>
          </cell>
          <cell r="E590">
            <v>3.3999999999999998E-3</v>
          </cell>
          <cell r="F590">
            <v>3.3999999999999998E-3</v>
          </cell>
          <cell r="G590">
            <v>2.9999999999999997E-4</v>
          </cell>
          <cell r="H590">
            <v>2.9999999999999997E-4</v>
          </cell>
          <cell r="I590">
            <v>2.9999999999999997E-4</v>
          </cell>
          <cell r="J590">
            <v>2.9999999999999997E-4</v>
          </cell>
          <cell r="K590">
            <v>2.9999999999999997E-4</v>
          </cell>
          <cell r="L590">
            <v>2.9999999999999997E-4</v>
          </cell>
          <cell r="M590">
            <v>2.9999999999999997E-4</v>
          </cell>
          <cell r="N590">
            <v>2.9999999999999997E-4</v>
          </cell>
        </row>
        <row r="591">
          <cell r="C591">
            <v>8.8999999999999999E-3</v>
          </cell>
          <cell r="D591">
            <v>8.8999999999999999E-3</v>
          </cell>
          <cell r="E591">
            <v>8.8999999999999999E-3</v>
          </cell>
          <cell r="F591">
            <v>8.8999999999999999E-3</v>
          </cell>
          <cell r="G591">
            <v>1.4E-2</v>
          </cell>
          <cell r="H591">
            <v>1.4999999999999999E-2</v>
          </cell>
          <cell r="I591">
            <v>1.5599999999999999E-2</v>
          </cell>
          <cell r="J591">
            <v>1.6199999999999999E-2</v>
          </cell>
          <cell r="K591">
            <v>1.67E-2</v>
          </cell>
          <cell r="L591">
            <v>1.72E-2</v>
          </cell>
          <cell r="M591">
            <v>1.77E-2</v>
          </cell>
          <cell r="N591">
            <v>1.8100000000000002E-2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C595">
            <v>0.04</v>
          </cell>
          <cell r="D595">
            <v>0.04</v>
          </cell>
          <cell r="E595">
            <v>6.13E-2</v>
          </cell>
          <cell r="F595">
            <v>7.0499999999999993E-2</v>
          </cell>
          <cell r="G595">
            <v>8.5300000000000001E-2</v>
          </cell>
          <cell r="H595">
            <v>8.6999999999999994E-2</v>
          </cell>
          <cell r="I595">
            <v>8.4400000000000003E-2</v>
          </cell>
          <cell r="J595">
            <v>8.1900000000000001E-2</v>
          </cell>
          <cell r="K595">
            <v>8.0199999999999994E-2</v>
          </cell>
          <cell r="L595">
            <v>7.9799999999999996E-2</v>
          </cell>
          <cell r="M595">
            <v>8.2500000000000004E-2</v>
          </cell>
          <cell r="N595">
            <v>8.0799999999999997E-2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7.0000000000000001E-3</v>
          </cell>
          <cell r="D597">
            <v>7.0000000000000001E-3</v>
          </cell>
          <cell r="E597">
            <v>7.0000000000000001E-3</v>
          </cell>
          <cell r="F597">
            <v>7.0000000000000001E-3</v>
          </cell>
          <cell r="G597">
            <v>6.9999999999999999E-4</v>
          </cell>
          <cell r="H597">
            <v>5.9999999999999995E-4</v>
          </cell>
          <cell r="I597">
            <v>5.0000000000000001E-4</v>
          </cell>
          <cell r="J597">
            <v>5.0000000000000001E-4</v>
          </cell>
          <cell r="K597">
            <v>5.0000000000000001E-4</v>
          </cell>
          <cell r="L597">
            <v>5.0000000000000001E-4</v>
          </cell>
          <cell r="M597">
            <v>5.0000000000000001E-4</v>
          </cell>
          <cell r="N597">
            <v>5.0000000000000001E-4</v>
          </cell>
        </row>
        <row r="598">
          <cell r="C598">
            <v>0.03</v>
          </cell>
          <cell r="D598">
            <v>0.03</v>
          </cell>
          <cell r="E598">
            <v>0.03</v>
          </cell>
          <cell r="F598">
            <v>0.03</v>
          </cell>
          <cell r="G598">
            <v>4.7199999999999999E-2</v>
          </cell>
          <cell r="H598">
            <v>5.0599999999999999E-2</v>
          </cell>
          <cell r="I598">
            <v>5.2600000000000001E-2</v>
          </cell>
          <cell r="J598">
            <v>5.45E-2</v>
          </cell>
          <cell r="K598">
            <v>5.6300000000000003E-2</v>
          </cell>
          <cell r="L598">
            <v>5.8000000000000003E-2</v>
          </cell>
          <cell r="M598">
            <v>5.9499999999999997E-2</v>
          </cell>
          <cell r="N598">
            <v>6.0999999999999999E-2</v>
          </cell>
        </row>
        <row r="599">
          <cell r="C599">
            <v>3.0000000000000001E-3</v>
          </cell>
          <cell r="D599">
            <v>3.0000000000000001E-3</v>
          </cell>
          <cell r="E599">
            <v>3.0000000000000001E-3</v>
          </cell>
          <cell r="F599">
            <v>3.0000000000000001E-3</v>
          </cell>
          <cell r="G599">
            <v>3.0999999999999999E-3</v>
          </cell>
          <cell r="H599">
            <v>3.0999999999999999E-3</v>
          </cell>
          <cell r="I599">
            <v>3.2000000000000002E-3</v>
          </cell>
          <cell r="J599">
            <v>3.2000000000000002E-3</v>
          </cell>
          <cell r="K599">
            <v>3.2000000000000002E-3</v>
          </cell>
          <cell r="L599">
            <v>3.2000000000000002E-3</v>
          </cell>
          <cell r="M599">
            <v>3.2000000000000002E-3</v>
          </cell>
          <cell r="N599">
            <v>3.2000000000000002E-3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C602">
            <v>0.04</v>
          </cell>
          <cell r="D602">
            <v>0.04</v>
          </cell>
          <cell r="E602">
            <v>6.13E-2</v>
          </cell>
          <cell r="F602">
            <v>7.0499999999999993E-2</v>
          </cell>
          <cell r="G602">
            <v>8.5300000000000001E-2</v>
          </cell>
          <cell r="H602">
            <v>8.6999999999999994E-2</v>
          </cell>
          <cell r="I602">
            <v>8.4400000000000003E-2</v>
          </cell>
          <cell r="J602">
            <v>8.1900000000000001E-2</v>
          </cell>
          <cell r="K602">
            <v>8.0199999999999994E-2</v>
          </cell>
          <cell r="L602">
            <v>7.9799999999999996E-2</v>
          </cell>
          <cell r="M602">
            <v>8.2500000000000004E-2</v>
          </cell>
          <cell r="N602">
            <v>8.0799999999999997E-2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C604">
            <v>2.0199999999999999E-2</v>
          </cell>
          <cell r="D604">
            <v>5.7799999999999997E-2</v>
          </cell>
          <cell r="E604">
            <v>3.3399999999999999E-2</v>
          </cell>
          <cell r="F604">
            <v>3.0099999999999998E-2</v>
          </cell>
          <cell r="G604">
            <v>2.8999999999999998E-3</v>
          </cell>
          <cell r="H604">
            <v>2.5000000000000001E-3</v>
          </cell>
          <cell r="I604">
            <v>2.3E-3</v>
          </cell>
          <cell r="J604">
            <v>2.3E-3</v>
          </cell>
          <cell r="K604">
            <v>2.3E-3</v>
          </cell>
          <cell r="L604">
            <v>2.3E-3</v>
          </cell>
          <cell r="M604">
            <v>2.3E-3</v>
          </cell>
          <cell r="N604">
            <v>2.3E-3</v>
          </cell>
        </row>
        <row r="605">
          <cell r="C605">
            <v>4.4000000000000003E-3</v>
          </cell>
          <cell r="D605">
            <v>5.1999999999999998E-3</v>
          </cell>
          <cell r="E605">
            <v>3.8E-3</v>
          </cell>
          <cell r="F605">
            <v>6.4999999999999997E-3</v>
          </cell>
          <cell r="G605">
            <v>1.0200000000000001E-2</v>
          </cell>
          <cell r="H605">
            <v>1.09E-2</v>
          </cell>
          <cell r="I605">
            <v>1.14E-2</v>
          </cell>
          <cell r="J605">
            <v>1.18E-2</v>
          </cell>
          <cell r="K605">
            <v>1.2200000000000001E-2</v>
          </cell>
          <cell r="L605">
            <v>1.2500000000000001E-2</v>
          </cell>
          <cell r="M605">
            <v>1.29E-2</v>
          </cell>
          <cell r="N605">
            <v>1.32E-2</v>
          </cell>
        </row>
        <row r="606">
          <cell r="C606">
            <v>2.18E-2</v>
          </cell>
          <cell r="D606">
            <v>2.1999999999999999E-2</v>
          </cell>
          <cell r="E606">
            <v>2.2100000000000002E-2</v>
          </cell>
          <cell r="F606">
            <v>2.4899999999999999E-2</v>
          </cell>
          <cell r="G606">
            <v>2.5499999999999998E-2</v>
          </cell>
          <cell r="H606">
            <v>2.5899999999999999E-2</v>
          </cell>
          <cell r="I606">
            <v>2.6599999999999999E-2</v>
          </cell>
          <cell r="J606">
            <v>2.6599999999999999E-2</v>
          </cell>
          <cell r="K606">
            <v>2.6599999999999999E-2</v>
          </cell>
          <cell r="L606">
            <v>2.6599999999999999E-2</v>
          </cell>
          <cell r="M606">
            <v>2.6599999999999999E-2</v>
          </cell>
          <cell r="N606">
            <v>2.6700000000000002E-2</v>
          </cell>
        </row>
        <row r="607">
          <cell r="C607">
            <v>1.8E-3</v>
          </cell>
          <cell r="D607">
            <v>1.8E-3</v>
          </cell>
          <cell r="E607">
            <v>1.5E-3</v>
          </cell>
          <cell r="F607">
            <v>1.4E-3</v>
          </cell>
          <cell r="G607">
            <v>1.1999999999999999E-3</v>
          </cell>
          <cell r="H607">
            <v>1.1999999999999999E-3</v>
          </cell>
          <cell r="I607">
            <v>1.1999999999999999E-3</v>
          </cell>
          <cell r="J607">
            <v>1.1000000000000001E-3</v>
          </cell>
          <cell r="K607">
            <v>1.1000000000000001E-3</v>
          </cell>
          <cell r="L607">
            <v>0</v>
          </cell>
          <cell r="M607">
            <v>0</v>
          </cell>
          <cell r="N607">
            <v>0</v>
          </cell>
        </row>
        <row r="608">
          <cell r="C608">
            <v>0</v>
          </cell>
          <cell r="D608">
            <v>-0.1017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C609">
            <v>0.04</v>
          </cell>
          <cell r="D609">
            <v>0.1026</v>
          </cell>
          <cell r="E609">
            <v>6.13E-2</v>
          </cell>
          <cell r="F609">
            <v>7.0499999999999993E-2</v>
          </cell>
          <cell r="G609">
            <v>8.5300000000000001E-2</v>
          </cell>
          <cell r="H609">
            <v>8.6999999999999994E-2</v>
          </cell>
          <cell r="I609">
            <v>8.4400000000000003E-2</v>
          </cell>
          <cell r="J609">
            <v>8.1900000000000001E-2</v>
          </cell>
          <cell r="K609">
            <v>8.0199999999999994E-2</v>
          </cell>
          <cell r="L609">
            <v>7.9799999999999996E-2</v>
          </cell>
          <cell r="M609">
            <v>8.2500000000000004E-2</v>
          </cell>
          <cell r="N609">
            <v>8.0799999999999997E-2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3">
          <cell r="C613" t="str">
            <v>YearLag</v>
          </cell>
          <cell r="D613" t="str">
            <v>Year01</v>
          </cell>
          <cell r="E613" t="str">
            <v>Year02</v>
          </cell>
          <cell r="F613" t="str">
            <v>Year03</v>
          </cell>
          <cell r="G613" t="str">
            <v>Year04</v>
          </cell>
          <cell r="H613" t="str">
            <v>Year05</v>
          </cell>
          <cell r="I613" t="str">
            <v>Year06</v>
          </cell>
          <cell r="J613" t="str">
            <v>Year07</v>
          </cell>
          <cell r="K613" t="str">
            <v>Year08</v>
          </cell>
          <cell r="L613" t="str">
            <v>Year09</v>
          </cell>
          <cell r="M613" t="str">
            <v>Year10</v>
          </cell>
          <cell r="N613" t="str">
            <v>Year11</v>
          </cell>
          <cell r="O613" t="str">
            <v>Year12</v>
          </cell>
          <cell r="P613" t="str">
            <v>Year13</v>
          </cell>
          <cell r="Q613" t="str">
            <v>Year14</v>
          </cell>
          <cell r="R613" t="str">
            <v>Year15</v>
          </cell>
          <cell r="S613" t="str">
            <v>Year16</v>
          </cell>
          <cell r="T613" t="str">
            <v>Year17</v>
          </cell>
          <cell r="U613" t="str">
            <v>Year18</v>
          </cell>
          <cell r="V613" t="str">
            <v>Year19</v>
          </cell>
          <cell r="W613" t="str">
            <v>Year20</v>
          </cell>
          <cell r="X613" t="str">
            <v>Year21</v>
          </cell>
          <cell r="Y613" t="str">
            <v>Year22</v>
          </cell>
        </row>
        <row r="614">
          <cell r="C614" t="str">
            <v>Y1999</v>
          </cell>
          <cell r="D614" t="str">
            <v>Y2000</v>
          </cell>
          <cell r="E614" t="str">
            <v>Y2001</v>
          </cell>
          <cell r="F614" t="str">
            <v>Y2002</v>
          </cell>
          <cell r="G614" t="str">
            <v>Y2003</v>
          </cell>
          <cell r="H614" t="str">
            <v>Y2004</v>
          </cell>
          <cell r="I614" t="str">
            <v>Y2005</v>
          </cell>
          <cell r="J614" t="str">
            <v>Y2006</v>
          </cell>
          <cell r="K614" t="str">
            <v>Y2007</v>
          </cell>
          <cell r="L614" t="str">
            <v>Y2008</v>
          </cell>
          <cell r="M614" t="str">
            <v>Y2009</v>
          </cell>
          <cell r="N614" t="str">
            <v>Y2010</v>
          </cell>
        </row>
        <row r="615">
          <cell r="C615">
            <v>1</v>
          </cell>
          <cell r="D615">
            <v>1</v>
          </cell>
          <cell r="E615">
            <v>1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</row>
        <row r="616">
          <cell r="C616">
            <v>1</v>
          </cell>
          <cell r="D616">
            <v>1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</row>
        <row r="617">
          <cell r="C617">
            <v>1</v>
          </cell>
          <cell r="D617">
            <v>1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</row>
        <row r="618">
          <cell r="C618">
            <v>1</v>
          </cell>
          <cell r="D618">
            <v>1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>
            <v>1</v>
          </cell>
          <cell r="K618">
            <v>1</v>
          </cell>
          <cell r="L618">
            <v>1</v>
          </cell>
          <cell r="M618">
            <v>1</v>
          </cell>
          <cell r="N618">
            <v>1</v>
          </cell>
        </row>
        <row r="619">
          <cell r="C619">
            <v>1</v>
          </cell>
          <cell r="D619">
            <v>1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</row>
        <row r="620">
          <cell r="C620">
            <v>1</v>
          </cell>
          <cell r="D620">
            <v>1</v>
          </cell>
          <cell r="E620">
            <v>1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</row>
        <row r="621">
          <cell r="C621">
            <v>2146562.5241999999</v>
          </cell>
          <cell r="D621">
            <v>2093100.1106</v>
          </cell>
          <cell r="E621">
            <v>2201256.2524000001</v>
          </cell>
          <cell r="F621">
            <v>2361693.1307000001</v>
          </cell>
          <cell r="G621">
            <v>2429239.8502000002</v>
          </cell>
          <cell r="H621">
            <v>2456185.6148999999</v>
          </cell>
          <cell r="I621">
            <v>2496561.2722999998</v>
          </cell>
          <cell r="J621">
            <v>2556266.9912</v>
          </cell>
          <cell r="K621">
            <v>2613979.1121999999</v>
          </cell>
          <cell r="L621">
            <v>2667846.7006000001</v>
          </cell>
          <cell r="M621">
            <v>2733325.7097999998</v>
          </cell>
          <cell r="N621">
            <v>2800125.9574000002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C624">
            <v>2017237</v>
          </cell>
          <cell r="D624">
            <v>2138314</v>
          </cell>
          <cell r="E624">
            <v>2142021</v>
          </cell>
          <cell r="F624">
            <v>2258533.0869999998</v>
          </cell>
          <cell r="G624">
            <v>2324984.6809999999</v>
          </cell>
          <cell r="H624">
            <v>2401999.3250000002</v>
          </cell>
          <cell r="I624">
            <v>2515000.608</v>
          </cell>
          <cell r="J624">
            <v>2555000.27</v>
          </cell>
          <cell r="K624">
            <v>2611999.986</v>
          </cell>
          <cell r="L624">
            <v>2666999.949</v>
          </cell>
          <cell r="M624">
            <v>2732999.787</v>
          </cell>
          <cell r="N624">
            <v>2799000.1630000002</v>
          </cell>
        </row>
        <row r="625">
          <cell r="C625">
            <v>14709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C626">
            <v>1635</v>
          </cell>
          <cell r="D626">
            <v>0</v>
          </cell>
          <cell r="E626">
            <v>258</v>
          </cell>
          <cell r="F626">
            <v>258</v>
          </cell>
          <cell r="G626">
            <v>258</v>
          </cell>
          <cell r="H626">
            <v>258</v>
          </cell>
          <cell r="I626">
            <v>258</v>
          </cell>
          <cell r="J626">
            <v>258</v>
          </cell>
          <cell r="K626">
            <v>258</v>
          </cell>
          <cell r="L626">
            <v>258</v>
          </cell>
          <cell r="M626">
            <v>258</v>
          </cell>
          <cell r="N626">
            <v>258</v>
          </cell>
        </row>
        <row r="627">
          <cell r="C627">
            <v>1</v>
          </cell>
          <cell r="D627">
            <v>1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</row>
        <row r="628">
          <cell r="C628">
            <v>1</v>
          </cell>
          <cell r="D628">
            <v>1</v>
          </cell>
          <cell r="E628">
            <v>1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</row>
        <row r="629">
          <cell r="C629">
            <v>1</v>
          </cell>
          <cell r="D629">
            <v>1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</row>
        <row r="630">
          <cell r="C630">
            <v>15</v>
          </cell>
          <cell r="D630">
            <v>1</v>
          </cell>
          <cell r="E630">
            <v>15</v>
          </cell>
          <cell r="F630">
            <v>15</v>
          </cell>
          <cell r="G630">
            <v>15</v>
          </cell>
          <cell r="H630">
            <v>15</v>
          </cell>
          <cell r="I630">
            <v>15</v>
          </cell>
          <cell r="J630">
            <v>15</v>
          </cell>
          <cell r="K630">
            <v>15</v>
          </cell>
          <cell r="L630">
            <v>15</v>
          </cell>
          <cell r="M630">
            <v>15</v>
          </cell>
          <cell r="N630">
            <v>15</v>
          </cell>
        </row>
        <row r="631">
          <cell r="C631">
            <v>1</v>
          </cell>
          <cell r="D631">
            <v>1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1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</row>
        <row r="632">
          <cell r="C632">
            <v>1</v>
          </cell>
          <cell r="D632">
            <v>1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1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</row>
        <row r="633">
          <cell r="C633">
            <v>788194.85970000003</v>
          </cell>
          <cell r="D633">
            <v>892067.99739999999</v>
          </cell>
          <cell r="E633">
            <v>833428.17339999997</v>
          </cell>
          <cell r="F633">
            <v>895003.96189999999</v>
          </cell>
          <cell r="G633">
            <v>911608.97450000001</v>
          </cell>
          <cell r="H633">
            <v>914378.86060000001</v>
          </cell>
          <cell r="I633">
            <v>924757.23910000001</v>
          </cell>
          <cell r="J633">
            <v>931045.15949999995</v>
          </cell>
          <cell r="K633">
            <v>937142.86010000005</v>
          </cell>
          <cell r="L633">
            <v>947406.67740000004</v>
          </cell>
          <cell r="M633">
            <v>958172.11219999997</v>
          </cell>
          <cell r="N633">
            <v>969725.85349999997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795043.73329999996</v>
          </cell>
          <cell r="D636">
            <v>594188</v>
          </cell>
          <cell r="E636">
            <v>833065.2</v>
          </cell>
          <cell r="F636">
            <v>811069.24609999999</v>
          </cell>
          <cell r="G636">
            <v>820077.58250000002</v>
          </cell>
          <cell r="H636">
            <v>911092.57519999996</v>
          </cell>
          <cell r="I636">
            <v>933108.9155</v>
          </cell>
          <cell r="J636">
            <v>929129.33629999997</v>
          </cell>
          <cell r="K636">
            <v>935146.8075</v>
          </cell>
          <cell r="L636">
            <v>945162.70169999998</v>
          </cell>
          <cell r="M636">
            <v>956178.63309999998</v>
          </cell>
          <cell r="N636">
            <v>968194.25419999997</v>
          </cell>
        </row>
        <row r="637">
          <cell r="C637">
            <v>3022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C638">
            <v>-13989</v>
          </cell>
          <cell r="D638">
            <v>-30699</v>
          </cell>
          <cell r="E638">
            <v>216203</v>
          </cell>
          <cell r="F638">
            <v>1.0999999999999999E-2</v>
          </cell>
          <cell r="G638">
            <v>0.05</v>
          </cell>
          <cell r="H638">
            <v>-5.2999999999999999E-2</v>
          </cell>
          <cell r="I638">
            <v>3.2000000000000001E-2</v>
          </cell>
          <cell r="J638">
            <v>2.1000000000000001E-2</v>
          </cell>
          <cell r="K638">
            <v>0.185</v>
          </cell>
          <cell r="L638">
            <v>-0.109</v>
          </cell>
          <cell r="M638">
            <v>-1.6E-2</v>
          </cell>
          <cell r="N638">
            <v>-0.01</v>
          </cell>
        </row>
        <row r="641">
          <cell r="C641" t="str">
            <v>YearLag</v>
          </cell>
          <cell r="D641" t="str">
            <v>Year01</v>
          </cell>
          <cell r="E641" t="str">
            <v>Year02</v>
          </cell>
          <cell r="F641" t="str">
            <v>Year03</v>
          </cell>
          <cell r="G641" t="str">
            <v>Year04</v>
          </cell>
          <cell r="H641" t="str">
            <v>Year05</v>
          </cell>
          <cell r="I641" t="str">
            <v>Year06</v>
          </cell>
          <cell r="J641" t="str">
            <v>Year07</v>
          </cell>
          <cell r="K641" t="str">
            <v>Year08</v>
          </cell>
          <cell r="L641" t="str">
            <v>Year09</v>
          </cell>
          <cell r="M641" t="str">
            <v>Year10</v>
          </cell>
          <cell r="N641" t="str">
            <v>Year11</v>
          </cell>
          <cell r="O641" t="str">
            <v>Year12</v>
          </cell>
          <cell r="P641" t="str">
            <v>Year13</v>
          </cell>
          <cell r="Q641" t="str">
            <v>Year14</v>
          </cell>
          <cell r="R641" t="str">
            <v>Year15</v>
          </cell>
          <cell r="S641" t="str">
            <v>Year16</v>
          </cell>
          <cell r="T641" t="str">
            <v>Year17</v>
          </cell>
          <cell r="U641" t="str">
            <v>Year18</v>
          </cell>
          <cell r="V641" t="str">
            <v>Year19</v>
          </cell>
          <cell r="W641" t="str">
            <v>Year20</v>
          </cell>
          <cell r="X641" t="str">
            <v>Year21</v>
          </cell>
          <cell r="Y641" t="str">
            <v>Year22</v>
          </cell>
        </row>
        <row r="642">
          <cell r="C642" t="str">
            <v>Y1999</v>
          </cell>
          <cell r="D642" t="str">
            <v>Y2000</v>
          </cell>
          <cell r="E642" t="str">
            <v>Y2001</v>
          </cell>
          <cell r="F642" t="str">
            <v>Y2002</v>
          </cell>
          <cell r="G642" t="str">
            <v>Y2003</v>
          </cell>
          <cell r="H642" t="str">
            <v>Y2004</v>
          </cell>
          <cell r="I642" t="str">
            <v>Y2005</v>
          </cell>
          <cell r="J642" t="str">
            <v>Y2006</v>
          </cell>
          <cell r="K642" t="str">
            <v>Y2007</v>
          </cell>
          <cell r="L642" t="str">
            <v>Y2008</v>
          </cell>
          <cell r="M642" t="str">
            <v>Y2009</v>
          </cell>
          <cell r="N642" t="str">
            <v>Y2010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D647">
            <v>306955.59379999997</v>
          </cell>
          <cell r="E647">
            <v>336669.1875</v>
          </cell>
          <cell r="F647">
            <v>293532.3125</v>
          </cell>
          <cell r="G647">
            <v>323156.5</v>
          </cell>
          <cell r="H647">
            <v>320633.90629999997</v>
          </cell>
          <cell r="I647">
            <v>343907.84379999997</v>
          </cell>
          <cell r="J647">
            <v>345912.65629999997</v>
          </cell>
          <cell r="K647">
            <v>356018.46879999997</v>
          </cell>
          <cell r="L647">
            <v>361059.84379999997</v>
          </cell>
          <cell r="M647">
            <v>370151.4375</v>
          </cell>
          <cell r="N647">
            <v>396459.0625</v>
          </cell>
        </row>
        <row r="648">
          <cell r="D648">
            <v>983170.125</v>
          </cell>
          <cell r="E648">
            <v>993604.75</v>
          </cell>
          <cell r="F648">
            <v>866331.3125</v>
          </cell>
          <cell r="G648">
            <v>794962.1875</v>
          </cell>
          <cell r="H648">
            <v>800598.5</v>
          </cell>
          <cell r="I648">
            <v>810992.4375</v>
          </cell>
          <cell r="J648">
            <v>823749.125</v>
          </cell>
          <cell r="K648">
            <v>838539.3125</v>
          </cell>
          <cell r="L648">
            <v>857033.25</v>
          </cell>
          <cell r="M648">
            <v>879020</v>
          </cell>
          <cell r="N648">
            <v>907558.5625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D650">
            <v>1290125.75</v>
          </cell>
          <cell r="E650">
            <v>1330274</v>
          </cell>
          <cell r="F650">
            <v>1159863.625</v>
          </cell>
          <cell r="G650">
            <v>1118118.75</v>
          </cell>
          <cell r="H650">
            <v>1121232.375</v>
          </cell>
          <cell r="I650">
            <v>1154900.25</v>
          </cell>
          <cell r="J650">
            <v>1169661.75</v>
          </cell>
          <cell r="K650">
            <v>1194557.75</v>
          </cell>
          <cell r="L650">
            <v>1218093.125</v>
          </cell>
          <cell r="M650">
            <v>1249171.5</v>
          </cell>
          <cell r="N650">
            <v>1304017.625</v>
          </cell>
        </row>
        <row r="651">
          <cell r="D651">
            <v>3003288.75</v>
          </cell>
          <cell r="E651">
            <v>1967896.75</v>
          </cell>
          <cell r="F651">
            <v>1578448.25</v>
          </cell>
          <cell r="G651">
            <v>24235.8613</v>
          </cell>
          <cell r="H651">
            <v>-8.0625</v>
          </cell>
          <cell r="I651">
            <v>-8.125</v>
          </cell>
          <cell r="J651">
            <v>-12.6875</v>
          </cell>
          <cell r="K651">
            <v>-13.125</v>
          </cell>
          <cell r="L651">
            <v>-13.75</v>
          </cell>
          <cell r="M651">
            <v>-14.625</v>
          </cell>
          <cell r="N651">
            <v>-14.125</v>
          </cell>
        </row>
        <row r="652">
          <cell r="D652">
            <v>615452.8125</v>
          </cell>
          <cell r="E652">
            <v>661342.9375</v>
          </cell>
          <cell r="F652">
            <v>366061.375</v>
          </cell>
          <cell r="G652">
            <v>1371573.5</v>
          </cell>
          <cell r="H652">
            <v>1414324.625</v>
          </cell>
          <cell r="I652">
            <v>1440541.75</v>
          </cell>
          <cell r="J652">
            <v>1474502.125</v>
          </cell>
          <cell r="K652">
            <v>1515625.875</v>
          </cell>
          <cell r="L652">
            <v>1559451.125</v>
          </cell>
          <cell r="M652">
            <v>1566259.75</v>
          </cell>
          <cell r="N652">
            <v>1646114.875</v>
          </cell>
        </row>
        <row r="653">
          <cell r="D653">
            <v>8696.2090000000007</v>
          </cell>
          <cell r="E653">
            <v>1966.1623999999999</v>
          </cell>
          <cell r="F653">
            <v>1044.8860999999999</v>
          </cell>
          <cell r="G653">
            <v>2458.4823999999999</v>
          </cell>
          <cell r="H653">
            <v>2392.0524999999998</v>
          </cell>
          <cell r="I653">
            <v>2522.3317999999999</v>
          </cell>
          <cell r="J653">
            <v>2582.7654000000002</v>
          </cell>
          <cell r="K653">
            <v>2652.3071</v>
          </cell>
          <cell r="L653">
            <v>2732.2197000000001</v>
          </cell>
          <cell r="M653">
            <v>2676.9775</v>
          </cell>
          <cell r="N653">
            <v>2866.6992</v>
          </cell>
        </row>
        <row r="654">
          <cell r="D654">
            <v>3627437.75</v>
          </cell>
          <cell r="E654">
            <v>2631205.75</v>
          </cell>
          <cell r="F654">
            <v>1945554.5</v>
          </cell>
          <cell r="G654">
            <v>1398267.875</v>
          </cell>
          <cell r="H654">
            <v>1416708.625</v>
          </cell>
          <cell r="I654">
            <v>1443056</v>
          </cell>
          <cell r="J654">
            <v>1477072.25</v>
          </cell>
          <cell r="K654">
            <v>1518265</v>
          </cell>
          <cell r="L654">
            <v>1562169.625</v>
          </cell>
          <cell r="M654">
            <v>1568922.125</v>
          </cell>
          <cell r="N654">
            <v>1648967.5</v>
          </cell>
        </row>
        <row r="657">
          <cell r="C657" t="str">
            <v>YearLag</v>
          </cell>
          <cell r="D657" t="str">
            <v>Year01</v>
          </cell>
          <cell r="E657" t="str">
            <v>Year02</v>
          </cell>
          <cell r="F657" t="str">
            <v>Year03</v>
          </cell>
          <cell r="G657" t="str">
            <v>Year04</v>
          </cell>
          <cell r="H657" t="str">
            <v>Year05</v>
          </cell>
          <cell r="I657" t="str">
            <v>Year06</v>
          </cell>
          <cell r="J657" t="str">
            <v>Year07</v>
          </cell>
          <cell r="K657" t="str">
            <v>Year08</v>
          </cell>
          <cell r="L657" t="str">
            <v>Year09</v>
          </cell>
          <cell r="M657" t="str">
            <v>Year10</v>
          </cell>
          <cell r="N657" t="str">
            <v>Year11</v>
          </cell>
          <cell r="O657" t="str">
            <v>Year12</v>
          </cell>
          <cell r="P657" t="str">
            <v>Year13</v>
          </cell>
          <cell r="Q657" t="str">
            <v>Year14</v>
          </cell>
          <cell r="R657" t="str">
            <v>Year15</v>
          </cell>
          <cell r="S657" t="str">
            <v>Year16</v>
          </cell>
          <cell r="T657" t="str">
            <v>Year17</v>
          </cell>
          <cell r="U657" t="str">
            <v>Year18</v>
          </cell>
          <cell r="V657" t="str">
            <v>Year19</v>
          </cell>
          <cell r="W657" t="str">
            <v>Year20</v>
          </cell>
          <cell r="X657" t="str">
            <v>Year21</v>
          </cell>
          <cell r="Y657" t="str">
            <v>Year22</v>
          </cell>
        </row>
        <row r="658">
          <cell r="C658" t="str">
            <v>Y1999</v>
          </cell>
          <cell r="D658" t="str">
            <v>Y2000</v>
          </cell>
          <cell r="E658" t="str">
            <v>Y2001</v>
          </cell>
          <cell r="F658" t="str">
            <v>Y2002</v>
          </cell>
          <cell r="G658" t="str">
            <v>Y2003</v>
          </cell>
          <cell r="H658" t="str">
            <v>Y2004</v>
          </cell>
          <cell r="I658" t="str">
            <v>Y2005</v>
          </cell>
          <cell r="J658" t="str">
            <v>Y2006</v>
          </cell>
          <cell r="K658" t="str">
            <v>Y2007</v>
          </cell>
          <cell r="L658" t="str">
            <v>Y2008</v>
          </cell>
          <cell r="M658" t="str">
            <v>Y2009</v>
          </cell>
          <cell r="N658" t="str">
            <v>Y2010</v>
          </cell>
        </row>
        <row r="659">
          <cell r="D659">
            <v>229745.60939999999</v>
          </cell>
          <cell r="E659">
            <v>253344.20310000001</v>
          </cell>
          <cell r="F659">
            <v>250390</v>
          </cell>
          <cell r="G659">
            <v>279402.8125</v>
          </cell>
          <cell r="H659">
            <v>288893.375</v>
          </cell>
          <cell r="I659">
            <v>297738.40629999997</v>
          </cell>
          <cell r="J659">
            <v>325095.65629999997</v>
          </cell>
          <cell r="K659">
            <v>330732.875</v>
          </cell>
          <cell r="L659">
            <v>336065.03129999997</v>
          </cell>
          <cell r="M659">
            <v>339702.28129999997</v>
          </cell>
          <cell r="N659">
            <v>343101.875</v>
          </cell>
        </row>
        <row r="660">
          <cell r="D660">
            <v>125450.5</v>
          </cell>
          <cell r="E660">
            <v>138333.79689999999</v>
          </cell>
          <cell r="F660">
            <v>136437</v>
          </cell>
          <cell r="G660">
            <v>152246.01560000001</v>
          </cell>
          <cell r="H660">
            <v>157417.4063</v>
          </cell>
          <cell r="I660">
            <v>162237.04689999999</v>
          </cell>
          <cell r="J660">
            <v>177143.95310000001</v>
          </cell>
          <cell r="K660">
            <v>180215.6563</v>
          </cell>
          <cell r="L660">
            <v>183121.14060000001</v>
          </cell>
          <cell r="M660">
            <v>185103.07810000001</v>
          </cell>
          <cell r="N660">
            <v>186955.51560000001</v>
          </cell>
        </row>
        <row r="661">
          <cell r="D661">
            <v>40113.5</v>
          </cell>
          <cell r="E661">
            <v>44209.203099999999</v>
          </cell>
          <cell r="F661">
            <v>43435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D662">
            <v>55341.300799999997</v>
          </cell>
          <cell r="E662">
            <v>51577.398399999998</v>
          </cell>
          <cell r="F662">
            <v>14819</v>
          </cell>
          <cell r="G662">
            <v>16536.081999999999</v>
          </cell>
          <cell r="H662">
            <v>17097.769499999999</v>
          </cell>
          <cell r="I662">
            <v>17621.25</v>
          </cell>
          <cell r="J662">
            <v>19240.351600000002</v>
          </cell>
          <cell r="K662">
            <v>19573.984400000001</v>
          </cell>
          <cell r="L662">
            <v>19889.5605</v>
          </cell>
          <cell r="M662">
            <v>20104.8262</v>
          </cell>
          <cell r="N662">
            <v>20306.027300000002</v>
          </cell>
        </row>
        <row r="663">
          <cell r="D663">
            <v>25294.5</v>
          </cell>
          <cell r="E663">
            <v>27866.199199999999</v>
          </cell>
          <cell r="F663">
            <v>27594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D664">
            <v>35054.597699999998</v>
          </cell>
          <cell r="E664">
            <v>38669.199200000003</v>
          </cell>
          <cell r="F664">
            <v>38325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8">
          <cell r="C668" t="str">
            <v>YearLag</v>
          </cell>
          <cell r="D668" t="str">
            <v>Year01</v>
          </cell>
          <cell r="E668" t="str">
            <v>Year02</v>
          </cell>
          <cell r="F668" t="str">
            <v>Year03</v>
          </cell>
          <cell r="G668" t="str">
            <v>Year04</v>
          </cell>
          <cell r="H668" t="str">
            <v>Year05</v>
          </cell>
          <cell r="I668" t="str">
            <v>Year06</v>
          </cell>
          <cell r="J668" t="str">
            <v>Year07</v>
          </cell>
          <cell r="K668" t="str">
            <v>Year08</v>
          </cell>
          <cell r="L668" t="str">
            <v>Year09</v>
          </cell>
          <cell r="M668" t="str">
            <v>Year10</v>
          </cell>
          <cell r="N668" t="str">
            <v>Year11</v>
          </cell>
          <cell r="O668" t="str">
            <v>Year12</v>
          </cell>
          <cell r="P668" t="str">
            <v>Year13</v>
          </cell>
          <cell r="Q668" t="str">
            <v>Year14</v>
          </cell>
          <cell r="R668" t="str">
            <v>Year15</v>
          </cell>
          <cell r="S668" t="str">
            <v>Year16</v>
          </cell>
          <cell r="T668" t="str">
            <v>Year17</v>
          </cell>
          <cell r="U668" t="str">
            <v>Year18</v>
          </cell>
          <cell r="V668" t="str">
            <v>Year19</v>
          </cell>
          <cell r="W668" t="str">
            <v>Year20</v>
          </cell>
          <cell r="X668" t="str">
            <v>Year21</v>
          </cell>
          <cell r="Y668" t="str">
            <v>Year22</v>
          </cell>
        </row>
        <row r="669">
          <cell r="C669" t="str">
            <v>Y1999</v>
          </cell>
          <cell r="D669" t="str">
            <v>Y2000</v>
          </cell>
          <cell r="E669" t="str">
            <v>Y2001</v>
          </cell>
          <cell r="F669" t="str">
            <v>Y2002</v>
          </cell>
          <cell r="G669" t="str">
            <v>Y2003</v>
          </cell>
          <cell r="H669" t="str">
            <v>Y2004</v>
          </cell>
          <cell r="I669" t="str">
            <v>Y2005</v>
          </cell>
          <cell r="J669" t="str">
            <v>Y2006</v>
          </cell>
          <cell r="K669" t="str">
            <v>Y2007</v>
          </cell>
          <cell r="L669" t="str">
            <v>Y2008</v>
          </cell>
          <cell r="M669" t="str">
            <v>Y2009</v>
          </cell>
          <cell r="N669" t="str">
            <v>Y2010</v>
          </cell>
        </row>
        <row r="670">
          <cell r="C670">
            <v>80872</v>
          </cell>
          <cell r="D670">
            <v>86642</v>
          </cell>
          <cell r="E670">
            <v>86468</v>
          </cell>
          <cell r="F670">
            <v>78000</v>
          </cell>
          <cell r="G670">
            <v>78000</v>
          </cell>
          <cell r="H670">
            <v>78000</v>
          </cell>
          <cell r="I670">
            <v>78000</v>
          </cell>
          <cell r="J670">
            <v>78000</v>
          </cell>
          <cell r="K670">
            <v>78000</v>
          </cell>
          <cell r="L670">
            <v>78000</v>
          </cell>
          <cell r="M670">
            <v>78000</v>
          </cell>
          <cell r="N670">
            <v>78000</v>
          </cell>
        </row>
        <row r="671">
          <cell r="C671">
            <v>6000</v>
          </cell>
          <cell r="D671">
            <v>6000</v>
          </cell>
          <cell r="E671">
            <v>6000</v>
          </cell>
          <cell r="F671">
            <v>6000</v>
          </cell>
          <cell r="G671">
            <v>6000</v>
          </cell>
          <cell r="H671">
            <v>6000</v>
          </cell>
          <cell r="I671">
            <v>6000</v>
          </cell>
          <cell r="J671">
            <v>6000</v>
          </cell>
          <cell r="K671">
            <v>6000</v>
          </cell>
          <cell r="L671">
            <v>6000</v>
          </cell>
          <cell r="M671">
            <v>6000</v>
          </cell>
          <cell r="N671">
            <v>6000</v>
          </cell>
        </row>
        <row r="674">
          <cell r="C674" t="str">
            <v>YearLag</v>
          </cell>
          <cell r="D674" t="str">
            <v>Year01</v>
          </cell>
          <cell r="E674" t="str">
            <v>Year02</v>
          </cell>
          <cell r="F674" t="str">
            <v>Year03</v>
          </cell>
          <cell r="G674" t="str">
            <v>Year04</v>
          </cell>
          <cell r="H674" t="str">
            <v>Year05</v>
          </cell>
          <cell r="I674" t="str">
            <v>Year06</v>
          </cell>
          <cell r="J674" t="str">
            <v>Year07</v>
          </cell>
          <cell r="K674" t="str">
            <v>Year08</v>
          </cell>
          <cell r="L674" t="str">
            <v>Year09</v>
          </cell>
          <cell r="M674" t="str">
            <v>Year10</v>
          </cell>
          <cell r="N674" t="str">
            <v>Year11</v>
          </cell>
          <cell r="O674" t="str">
            <v>Year12</v>
          </cell>
          <cell r="P674" t="str">
            <v>Year13</v>
          </cell>
          <cell r="Q674" t="str">
            <v>Year14</v>
          </cell>
          <cell r="R674" t="str">
            <v>Year15</v>
          </cell>
          <cell r="S674" t="str">
            <v>Year16</v>
          </cell>
          <cell r="T674" t="str">
            <v>Year17</v>
          </cell>
          <cell r="U674" t="str">
            <v>Year18</v>
          </cell>
          <cell r="V674" t="str">
            <v>Year19</v>
          </cell>
          <cell r="W674" t="str">
            <v>Year20</v>
          </cell>
          <cell r="X674" t="str">
            <v>Year21</v>
          </cell>
          <cell r="Y674" t="str">
            <v>Year22</v>
          </cell>
        </row>
        <row r="675">
          <cell r="C675" t="str">
            <v>Y1999</v>
          </cell>
          <cell r="D675" t="str">
            <v>Y2000</v>
          </cell>
          <cell r="E675" t="str">
            <v>Y2001</v>
          </cell>
          <cell r="F675" t="str">
            <v>Y2002</v>
          </cell>
          <cell r="G675" t="str">
            <v>Y2003</v>
          </cell>
          <cell r="H675" t="str">
            <v>Y2004</v>
          </cell>
          <cell r="I675" t="str">
            <v>Y2005</v>
          </cell>
          <cell r="J675" t="str">
            <v>Y2006</v>
          </cell>
          <cell r="K675" t="str">
            <v>Y2007</v>
          </cell>
          <cell r="L675" t="str">
            <v>Y2008</v>
          </cell>
          <cell r="M675" t="str">
            <v>Y2009</v>
          </cell>
          <cell r="N675" t="str">
            <v>Y2010</v>
          </cell>
        </row>
        <row r="676">
          <cell r="C676">
            <v>4099.7934999999998</v>
          </cell>
          <cell r="D676">
            <v>4349.0780999999997</v>
          </cell>
          <cell r="E676">
            <v>-350.91129999999998</v>
          </cell>
          <cell r="F676">
            <v>4502.0364</v>
          </cell>
          <cell r="G676">
            <v>4766.6266999999998</v>
          </cell>
          <cell r="H676">
            <v>3510.1777000000002</v>
          </cell>
          <cell r="I676">
            <v>3640.99</v>
          </cell>
          <cell r="J676">
            <v>3797.6194</v>
          </cell>
          <cell r="K676">
            <v>3904.0441000000001</v>
          </cell>
          <cell r="L676">
            <v>4005.058</v>
          </cell>
          <cell r="M676">
            <v>3812.3090000000002</v>
          </cell>
          <cell r="N676">
            <v>3930.1835000000001</v>
          </cell>
        </row>
        <row r="677">
          <cell r="C677">
            <v>2382.1471000000001</v>
          </cell>
          <cell r="D677">
            <v>3314.5043000000001</v>
          </cell>
          <cell r="E677">
            <v>7595.9501</v>
          </cell>
          <cell r="F677">
            <v>4053.9436000000001</v>
          </cell>
          <cell r="G677">
            <v>4732.5910999999996</v>
          </cell>
          <cell r="H677">
            <v>5816.3602000000001</v>
          </cell>
          <cell r="I677">
            <v>6058.4732000000004</v>
          </cell>
          <cell r="J677">
            <v>6016.7290000000003</v>
          </cell>
          <cell r="K677">
            <v>5969.3586999999998</v>
          </cell>
          <cell r="L677">
            <v>5972.7619999999997</v>
          </cell>
          <cell r="M677">
            <v>6066.86</v>
          </cell>
          <cell r="N677">
            <v>6409.3491999999997</v>
          </cell>
        </row>
        <row r="678">
          <cell r="C678">
            <v>21.680599999999998</v>
          </cell>
          <cell r="D678">
            <v>15.026199999999999</v>
          </cell>
          <cell r="E678">
            <v>8.9999999999999998E-4</v>
          </cell>
          <cell r="F678">
            <v>8.0000000000000004E-4</v>
          </cell>
          <cell r="G678">
            <v>8.9999999999999998E-4</v>
          </cell>
          <cell r="H678">
            <v>8.9999999999999998E-4</v>
          </cell>
          <cell r="I678">
            <v>8.9999999999999998E-4</v>
          </cell>
          <cell r="J678">
            <v>8.9999999999999998E-4</v>
          </cell>
          <cell r="K678">
            <v>8.9999999999999998E-4</v>
          </cell>
          <cell r="L678">
            <v>8.9999999999999998E-4</v>
          </cell>
          <cell r="M678">
            <v>8.9999999999999998E-4</v>
          </cell>
          <cell r="N678">
            <v>8.9999999999999998E-4</v>
          </cell>
        </row>
        <row r="679">
          <cell r="C679">
            <v>544.4366</v>
          </cell>
          <cell r="D679">
            <v>0</v>
          </cell>
          <cell r="E679">
            <v>-107.89239999999999</v>
          </cell>
          <cell r="F679">
            <v>492.58530000000002</v>
          </cell>
          <cell r="G679">
            <v>519.31299999999999</v>
          </cell>
          <cell r="H679">
            <v>339.09500000000003</v>
          </cell>
          <cell r="I679">
            <v>353.7647</v>
          </cell>
          <cell r="J679">
            <v>369.57119999999998</v>
          </cell>
          <cell r="K679">
            <v>381.76069999999999</v>
          </cell>
          <cell r="L679">
            <v>393.44279999999998</v>
          </cell>
          <cell r="M679">
            <v>397.61500000000001</v>
          </cell>
          <cell r="N679">
            <v>410.50119999999998</v>
          </cell>
        </row>
        <row r="680">
          <cell r="C680">
            <v>488.25749999999999</v>
          </cell>
          <cell r="D680">
            <v>0</v>
          </cell>
          <cell r="E680">
            <v>467.11110000000002</v>
          </cell>
          <cell r="F680">
            <v>613.3877</v>
          </cell>
          <cell r="G680">
            <v>717.61159999999995</v>
          </cell>
          <cell r="H680">
            <v>888.40319999999997</v>
          </cell>
          <cell r="I680">
            <v>927.32439999999997</v>
          </cell>
          <cell r="J680">
            <v>919.87829999999997</v>
          </cell>
          <cell r="K680">
            <v>912.63549999999998</v>
          </cell>
          <cell r="L680">
            <v>913.15589999999997</v>
          </cell>
          <cell r="M680">
            <v>927.54259999999999</v>
          </cell>
          <cell r="N680">
            <v>979.90440000000001</v>
          </cell>
        </row>
        <row r="681">
          <cell r="C681">
            <v>4.4504000000000001</v>
          </cell>
          <cell r="D681">
            <v>0</v>
          </cell>
          <cell r="E681">
            <v>1E-4</v>
          </cell>
          <cell r="F681">
            <v>1E-4</v>
          </cell>
          <cell r="G681">
            <v>1E-4</v>
          </cell>
          <cell r="H681">
            <v>1E-4</v>
          </cell>
          <cell r="I681">
            <v>1E-4</v>
          </cell>
          <cell r="J681">
            <v>1E-4</v>
          </cell>
          <cell r="K681">
            <v>1E-4</v>
          </cell>
          <cell r="L681">
            <v>1E-4</v>
          </cell>
          <cell r="M681">
            <v>1E-4</v>
          </cell>
          <cell r="N681">
            <v>1E-4</v>
          </cell>
        </row>
        <row r="684">
          <cell r="C684" t="str">
            <v>YearLag</v>
          </cell>
          <cell r="D684" t="str">
            <v>Year01</v>
          </cell>
          <cell r="E684" t="str">
            <v>Year02</v>
          </cell>
          <cell r="F684" t="str">
            <v>Year03</v>
          </cell>
          <cell r="G684" t="str">
            <v>Year04</v>
          </cell>
          <cell r="H684" t="str">
            <v>Year05</v>
          </cell>
          <cell r="I684" t="str">
            <v>Year06</v>
          </cell>
          <cell r="J684" t="str">
            <v>Year07</v>
          </cell>
          <cell r="K684" t="str">
            <v>Year08</v>
          </cell>
          <cell r="L684" t="str">
            <v>Year09</v>
          </cell>
          <cell r="M684" t="str">
            <v>Year10</v>
          </cell>
          <cell r="N684" t="str">
            <v>Year11</v>
          </cell>
          <cell r="O684" t="str">
            <v>Year12</v>
          </cell>
          <cell r="P684" t="str">
            <v>Year13</v>
          </cell>
          <cell r="Q684" t="str">
            <v>Year14</v>
          </cell>
          <cell r="R684" t="str">
            <v>Year15</v>
          </cell>
          <cell r="S684" t="str">
            <v>Year16</v>
          </cell>
          <cell r="T684" t="str">
            <v>Year17</v>
          </cell>
          <cell r="U684" t="str">
            <v>Year18</v>
          </cell>
          <cell r="V684" t="str">
            <v>Year19</v>
          </cell>
          <cell r="W684" t="str">
            <v>Year20</v>
          </cell>
          <cell r="X684" t="str">
            <v>Year21</v>
          </cell>
          <cell r="Y684" t="str">
            <v>Year22</v>
          </cell>
        </row>
        <row r="685">
          <cell r="C685" t="str">
            <v>Y1999</v>
          </cell>
          <cell r="D685" t="str">
            <v>Y2000</v>
          </cell>
          <cell r="E685" t="str">
            <v>Y2001</v>
          </cell>
          <cell r="F685" t="str">
            <v>Y2002</v>
          </cell>
          <cell r="G685" t="str">
            <v>Y2003</v>
          </cell>
          <cell r="H685" t="str">
            <v>Y2004</v>
          </cell>
          <cell r="I685" t="str">
            <v>Y2005</v>
          </cell>
          <cell r="J685" t="str">
            <v>Y2006</v>
          </cell>
          <cell r="K685" t="str">
            <v>Y2007</v>
          </cell>
          <cell r="L685" t="str">
            <v>Y2008</v>
          </cell>
          <cell r="M685" t="str">
            <v>Y2009</v>
          </cell>
          <cell r="N685" t="str">
            <v>Y2010</v>
          </cell>
        </row>
        <row r="686">
          <cell r="C686">
            <v>1189916.2812000001</v>
          </cell>
          <cell r="D686">
            <v>900672.28269999998</v>
          </cell>
          <cell r="E686">
            <v>812839.32479999994</v>
          </cell>
          <cell r="F686">
            <v>1021844.2577</v>
          </cell>
          <cell r="G686">
            <v>954453.33490000002</v>
          </cell>
          <cell r="H686">
            <v>981258.82609999995</v>
          </cell>
          <cell r="I686">
            <v>1036960.16</v>
          </cell>
          <cell r="J686">
            <v>1061069.9121999999</v>
          </cell>
          <cell r="K686">
            <v>1055470.9014000001</v>
          </cell>
          <cell r="L686">
            <v>1056008.5168000001</v>
          </cell>
          <cell r="M686">
            <v>1055366.7919000001</v>
          </cell>
          <cell r="N686">
            <v>1059278.3881000001</v>
          </cell>
        </row>
        <row r="687">
          <cell r="C687">
            <v>633885.59400000004</v>
          </cell>
          <cell r="D687">
            <v>592980.01989999996</v>
          </cell>
          <cell r="E687">
            <v>959704.49129999999</v>
          </cell>
          <cell r="F687">
            <v>1211923.4475</v>
          </cell>
          <cell r="G687">
            <v>864124.95900000003</v>
          </cell>
          <cell r="H687">
            <v>792299.63899999997</v>
          </cell>
          <cell r="I687">
            <v>799225.57759999996</v>
          </cell>
          <cell r="J687">
            <v>810005.00549999997</v>
          </cell>
          <cell r="K687">
            <v>824002.14410000003</v>
          </cell>
          <cell r="L687">
            <v>841333.22349999996</v>
          </cell>
          <cell r="M687">
            <v>862538.86880000005</v>
          </cell>
          <cell r="N687">
            <v>889757.96539999999</v>
          </cell>
        </row>
        <row r="688">
          <cell r="C688">
            <v>338982.3174</v>
          </cell>
          <cell r="D688">
            <v>283128.47320000001</v>
          </cell>
          <cell r="E688">
            <v>216031.71109999999</v>
          </cell>
          <cell r="F688">
            <v>286805.73719999997</v>
          </cell>
          <cell r="G688">
            <v>286068.951</v>
          </cell>
          <cell r="H688">
            <v>314691.01360000001</v>
          </cell>
          <cell r="I688">
            <v>348947.6262</v>
          </cell>
          <cell r="J688">
            <v>377759.10499999998</v>
          </cell>
          <cell r="K688">
            <v>395646.02659999998</v>
          </cell>
          <cell r="L688">
            <v>415116.12119999999</v>
          </cell>
          <cell r="M688">
            <v>434134.49579999998</v>
          </cell>
          <cell r="N688">
            <v>454494.18699999998</v>
          </cell>
        </row>
        <row r="689">
          <cell r="C689">
            <v>805369.76839999994</v>
          </cell>
          <cell r="D689">
            <v>849816.54460000002</v>
          </cell>
          <cell r="E689">
            <v>1396073.9456</v>
          </cell>
          <cell r="F689">
            <v>1808341.0981999999</v>
          </cell>
          <cell r="G689">
            <v>1317057.2764999999</v>
          </cell>
          <cell r="H689">
            <v>1232488.5585</v>
          </cell>
          <cell r="I689">
            <v>1232625.1939000001</v>
          </cell>
          <cell r="J689">
            <v>1268822.8692999999</v>
          </cell>
          <cell r="K689">
            <v>1309294.2397</v>
          </cell>
          <cell r="L689">
            <v>1354900.5830999999</v>
          </cell>
          <cell r="M689">
            <v>1410730.7145</v>
          </cell>
          <cell r="N689">
            <v>1474959.5759999999</v>
          </cell>
        </row>
        <row r="690">
          <cell r="C690">
            <v>9336.6656000000003</v>
          </cell>
          <cell r="D690">
            <v>7038.3733000000002</v>
          </cell>
          <cell r="E690">
            <v>6507.6585999999998</v>
          </cell>
          <cell r="F690">
            <v>8189.4700999999995</v>
          </cell>
          <cell r="G690">
            <v>7693.1998000000003</v>
          </cell>
          <cell r="H690">
            <v>7941.5243</v>
          </cell>
          <cell r="I690">
            <v>8419.5079999999998</v>
          </cell>
          <cell r="J690">
            <v>8647.2540000000008</v>
          </cell>
          <cell r="K690">
            <v>8631.1411000000007</v>
          </cell>
          <cell r="L690">
            <v>8656.9835999999996</v>
          </cell>
          <cell r="M690">
            <v>8670.2738000000008</v>
          </cell>
          <cell r="N690">
            <v>8714.2829000000002</v>
          </cell>
        </row>
        <row r="691">
          <cell r="C691">
            <v>39956.266000000003</v>
          </cell>
          <cell r="D691">
            <v>38919.786399999997</v>
          </cell>
          <cell r="E691">
            <v>62514.716099999998</v>
          </cell>
          <cell r="F691">
            <v>78806.323699999994</v>
          </cell>
          <cell r="G691">
            <v>56333.905400000003</v>
          </cell>
          <cell r="H691">
            <v>51825.063000000002</v>
          </cell>
          <cell r="I691">
            <v>52367.896699999998</v>
          </cell>
          <cell r="J691">
            <v>53138.900600000001</v>
          </cell>
          <cell r="K691">
            <v>54040.547899999998</v>
          </cell>
          <cell r="L691">
            <v>54993.959699999999</v>
          </cell>
          <cell r="M691">
            <v>56020.191800000001</v>
          </cell>
          <cell r="N691">
            <v>57090.610200000003</v>
          </cell>
        </row>
        <row r="694">
          <cell r="C694" t="str">
            <v>YearLag</v>
          </cell>
          <cell r="D694" t="str">
            <v>Year01</v>
          </cell>
          <cell r="E694" t="str">
            <v>Year02</v>
          </cell>
          <cell r="F694" t="str">
            <v>Year03</v>
          </cell>
          <cell r="G694" t="str">
            <v>Year04</v>
          </cell>
          <cell r="H694" t="str">
            <v>Year05</v>
          </cell>
          <cell r="I694" t="str">
            <v>Year06</v>
          </cell>
          <cell r="J694" t="str">
            <v>Year07</v>
          </cell>
          <cell r="K694" t="str">
            <v>Year08</v>
          </cell>
          <cell r="L694" t="str">
            <v>Year09</v>
          </cell>
          <cell r="M694" t="str">
            <v>Year10</v>
          </cell>
          <cell r="N694" t="str">
            <v>Year11</v>
          </cell>
          <cell r="O694" t="str">
            <v>Year12</v>
          </cell>
          <cell r="P694" t="str">
            <v>Year13</v>
          </cell>
          <cell r="Q694" t="str">
            <v>Year14</v>
          </cell>
          <cell r="R694" t="str">
            <v>Year15</v>
          </cell>
          <cell r="S694" t="str">
            <v>Year16</v>
          </cell>
          <cell r="T694" t="str">
            <v>Year17</v>
          </cell>
          <cell r="U694" t="str">
            <v>Year18</v>
          </cell>
          <cell r="V694" t="str">
            <v>Year19</v>
          </cell>
          <cell r="W694" t="str">
            <v>Year20</v>
          </cell>
          <cell r="X694" t="str">
            <v>Year21</v>
          </cell>
          <cell r="Y694" t="str">
            <v>Year22</v>
          </cell>
        </row>
        <row r="695">
          <cell r="C695" t="str">
            <v>Y1999</v>
          </cell>
          <cell r="D695" t="str">
            <v>Y2000</v>
          </cell>
          <cell r="E695" t="str">
            <v>Y2001</v>
          </cell>
          <cell r="F695" t="str">
            <v>Y2002</v>
          </cell>
          <cell r="G695" t="str">
            <v>Y2003</v>
          </cell>
          <cell r="H695" t="str">
            <v>Y2004</v>
          </cell>
          <cell r="I695" t="str">
            <v>Y2005</v>
          </cell>
          <cell r="J695" t="str">
            <v>Y2006</v>
          </cell>
          <cell r="K695" t="str">
            <v>Y2007</v>
          </cell>
          <cell r="L695" t="str">
            <v>Y2008</v>
          </cell>
          <cell r="M695" t="str">
            <v>Y2009</v>
          </cell>
          <cell r="N695" t="str">
            <v>Y2010</v>
          </cell>
        </row>
        <row r="696">
          <cell r="C696">
            <v>922794.14210000006</v>
          </cell>
          <cell r="D696">
            <v>807137.1324</v>
          </cell>
          <cell r="E696">
            <v>1020916.7494</v>
          </cell>
          <cell r="F696">
            <v>958066.75520000001</v>
          </cell>
          <cell r="G696">
            <v>986300.50379999995</v>
          </cell>
          <cell r="H696">
            <v>1041315.9202000001</v>
          </cell>
          <cell r="I696">
            <v>1066061.3507999999</v>
          </cell>
          <cell r="J696">
            <v>1060319.5282999999</v>
          </cell>
          <cell r="K696">
            <v>1059748.2966</v>
          </cell>
          <cell r="L696">
            <v>1058792.8123999999</v>
          </cell>
          <cell r="M696">
            <v>1060683.9654000001</v>
          </cell>
          <cell r="N696">
            <v>1075637.3088</v>
          </cell>
        </row>
        <row r="697">
          <cell r="C697">
            <v>617471.07530000003</v>
          </cell>
          <cell r="D697">
            <v>952471.22409999999</v>
          </cell>
          <cell r="E697">
            <v>1209807.7390000001</v>
          </cell>
          <cell r="F697">
            <v>866331.27339999995</v>
          </cell>
          <cell r="G697">
            <v>794962.29009999998</v>
          </cell>
          <cell r="H697">
            <v>800598.41480000003</v>
          </cell>
          <cell r="I697">
            <v>810992.44799999997</v>
          </cell>
          <cell r="J697">
            <v>823748.96120000002</v>
          </cell>
          <cell r="K697">
            <v>838539.60649999999</v>
          </cell>
          <cell r="L697">
            <v>857033.15729999996</v>
          </cell>
          <cell r="M697">
            <v>879019.99430000002</v>
          </cell>
          <cell r="N697">
            <v>907558.65590000001</v>
          </cell>
        </row>
        <row r="698">
          <cell r="C698">
            <v>228209.804</v>
          </cell>
          <cell r="D698">
            <v>213456.8567</v>
          </cell>
          <cell r="E698">
            <v>281151.30680000002</v>
          </cell>
          <cell r="F698">
            <v>276971.59710000001</v>
          </cell>
          <cell r="G698">
            <v>303179.3504</v>
          </cell>
          <cell r="H698">
            <v>341827.86629999999</v>
          </cell>
          <cell r="I698">
            <v>367192.11499999999</v>
          </cell>
          <cell r="J698">
            <v>385866.32160000002</v>
          </cell>
          <cell r="K698">
            <v>405632.25819999998</v>
          </cell>
          <cell r="L698">
            <v>424550.55469999998</v>
          </cell>
          <cell r="M698">
            <v>444748.80829999998</v>
          </cell>
          <cell r="N698">
            <v>469971.37719999999</v>
          </cell>
        </row>
        <row r="700">
          <cell r="C700">
            <v>50355.167000000001</v>
          </cell>
          <cell r="D700">
            <v>0.14960000000000001</v>
          </cell>
          <cell r="E700">
            <v>0.18790000000000001</v>
          </cell>
          <cell r="F700">
            <v>0.1762</v>
          </cell>
          <cell r="G700">
            <v>0.18210000000000001</v>
          </cell>
          <cell r="H700">
            <v>0.19320000000000001</v>
          </cell>
          <cell r="I700">
            <v>0.1986</v>
          </cell>
          <cell r="J700">
            <v>0.19839999999999999</v>
          </cell>
          <cell r="K700">
            <v>0.19919999999999999</v>
          </cell>
          <cell r="L700">
            <v>0.19969999999999999</v>
          </cell>
          <cell r="M700">
            <v>0.20069999999999999</v>
          </cell>
          <cell r="N700">
            <v>0.20369999999999999</v>
          </cell>
        </row>
        <row r="704">
          <cell r="C704" t="str">
            <v>YearLag</v>
          </cell>
          <cell r="D704" t="str">
            <v>Year01</v>
          </cell>
          <cell r="E704" t="str">
            <v>Year02</v>
          </cell>
          <cell r="F704" t="str">
            <v>Year03</v>
          </cell>
          <cell r="G704" t="str">
            <v>Year04</v>
          </cell>
          <cell r="H704" t="str">
            <v>Year05</v>
          </cell>
          <cell r="I704" t="str">
            <v>Year06</v>
          </cell>
          <cell r="J704" t="str">
            <v>Year07</v>
          </cell>
          <cell r="K704" t="str">
            <v>Year08</v>
          </cell>
          <cell r="L704" t="str">
            <v>Year09</v>
          </cell>
          <cell r="M704" t="str">
            <v>Year10</v>
          </cell>
          <cell r="N704" t="str">
            <v>Year11</v>
          </cell>
          <cell r="O704" t="str">
            <v>Year12</v>
          </cell>
          <cell r="P704" t="str">
            <v>Year13</v>
          </cell>
          <cell r="Q704" t="str">
            <v>Year14</v>
          </cell>
          <cell r="R704" t="str">
            <v>Year15</v>
          </cell>
          <cell r="S704" t="str">
            <v>Year16</v>
          </cell>
          <cell r="T704" t="str">
            <v>Year17</v>
          </cell>
          <cell r="U704" t="str">
            <v>Year18</v>
          </cell>
          <cell r="V704" t="str">
            <v>Year19</v>
          </cell>
          <cell r="W704" t="str">
            <v>Year20</v>
          </cell>
          <cell r="X704" t="str">
            <v>Year21</v>
          </cell>
          <cell r="Y704" t="str">
            <v>Year22</v>
          </cell>
        </row>
        <row r="705">
          <cell r="C705" t="str">
            <v>Y1999</v>
          </cell>
          <cell r="D705" t="str">
            <v>Y2000</v>
          </cell>
          <cell r="E705" t="str">
            <v>Y2001</v>
          </cell>
          <cell r="F705" t="str">
            <v>Y2002</v>
          </cell>
          <cell r="G705" t="str">
            <v>Y2003</v>
          </cell>
          <cell r="H705" t="str">
            <v>Y2004</v>
          </cell>
          <cell r="I705" t="str">
            <v>Y2005</v>
          </cell>
          <cell r="J705" t="str">
            <v>Y2006</v>
          </cell>
          <cell r="K705" t="str">
            <v>Y2007</v>
          </cell>
          <cell r="L705" t="str">
            <v>Y2008</v>
          </cell>
          <cell r="M705" t="str">
            <v>Y2009</v>
          </cell>
          <cell r="N705" t="str">
            <v>Y2010</v>
          </cell>
        </row>
        <row r="706">
          <cell r="C706">
            <v>0.48</v>
          </cell>
          <cell r="D706">
            <v>0.19550000000000001</v>
          </cell>
          <cell r="E706">
            <v>0.36799999999999999</v>
          </cell>
          <cell r="F706">
            <v>0.36799999999999999</v>
          </cell>
          <cell r="G706">
            <v>0.36799999999999999</v>
          </cell>
          <cell r="H706">
            <v>0.36799999999999999</v>
          </cell>
          <cell r="I706">
            <v>0.36799999999999999</v>
          </cell>
          <cell r="J706">
            <v>0.36799999999999999</v>
          </cell>
          <cell r="K706">
            <v>0.36799999999999999</v>
          </cell>
          <cell r="L706">
            <v>0.36799999999999999</v>
          </cell>
          <cell r="M706">
            <v>0.36799999999999999</v>
          </cell>
          <cell r="N706">
            <v>0.36799999999999999</v>
          </cell>
        </row>
        <row r="709">
          <cell r="C709" t="str">
            <v>YearLag</v>
          </cell>
          <cell r="D709" t="str">
            <v>Year01</v>
          </cell>
          <cell r="E709" t="str">
            <v>Year02</v>
          </cell>
          <cell r="F709" t="str">
            <v>Year03</v>
          </cell>
          <cell r="G709" t="str">
            <v>Year04</v>
          </cell>
          <cell r="H709" t="str">
            <v>Year05</v>
          </cell>
          <cell r="I709" t="str">
            <v>Year06</v>
          </cell>
          <cell r="J709" t="str">
            <v>Year07</v>
          </cell>
          <cell r="K709" t="str">
            <v>Year08</v>
          </cell>
          <cell r="L709" t="str">
            <v>Year09</v>
          </cell>
          <cell r="M709" t="str">
            <v>Year10</v>
          </cell>
          <cell r="N709" t="str">
            <v>Year11</v>
          </cell>
          <cell r="O709" t="str">
            <v>Year12</v>
          </cell>
          <cell r="P709" t="str">
            <v>Year13</v>
          </cell>
          <cell r="Q709" t="str">
            <v>Year14</v>
          </cell>
          <cell r="R709" t="str">
            <v>Year15</v>
          </cell>
          <cell r="S709" t="str">
            <v>Year16</v>
          </cell>
          <cell r="T709" t="str">
            <v>Year17</v>
          </cell>
          <cell r="U709" t="str">
            <v>Year18</v>
          </cell>
          <cell r="V709" t="str">
            <v>Year19</v>
          </cell>
          <cell r="W709" t="str">
            <v>Year20</v>
          </cell>
          <cell r="X709" t="str">
            <v>Year21</v>
          </cell>
          <cell r="Y709" t="str">
            <v>Year22</v>
          </cell>
        </row>
        <row r="710">
          <cell r="C710" t="str">
            <v>Y1999</v>
          </cell>
          <cell r="D710" t="str">
            <v>Y2000</v>
          </cell>
          <cell r="E710" t="str">
            <v>Y2001</v>
          </cell>
          <cell r="F710" t="str">
            <v>Y2002</v>
          </cell>
          <cell r="G710" t="str">
            <v>Y2003</v>
          </cell>
          <cell r="H710" t="str">
            <v>Y2004</v>
          </cell>
          <cell r="I710" t="str">
            <v>Y2005</v>
          </cell>
          <cell r="J710" t="str">
            <v>Y2006</v>
          </cell>
          <cell r="K710" t="str">
            <v>Y2007</v>
          </cell>
          <cell r="L710" t="str">
            <v>Y2008</v>
          </cell>
          <cell r="M710" t="str">
            <v>Y2009</v>
          </cell>
          <cell r="N710" t="str">
            <v>Y2010</v>
          </cell>
        </row>
        <row r="711">
          <cell r="C711">
            <v>66526</v>
          </cell>
          <cell r="D711">
            <v>74490</v>
          </cell>
          <cell r="E711">
            <v>72417</v>
          </cell>
          <cell r="F711">
            <v>68003.5</v>
          </cell>
          <cell r="G711">
            <v>70836.515599999999</v>
          </cell>
          <cell r="H711">
            <v>72845.335900000005</v>
          </cell>
          <cell r="I711">
            <v>74350.398400000005</v>
          </cell>
          <cell r="J711">
            <v>75637.695300000007</v>
          </cell>
          <cell r="K711">
            <v>77084.875</v>
          </cell>
          <cell r="L711">
            <v>78490.703099999999</v>
          </cell>
          <cell r="M711">
            <v>78419.031300000002</v>
          </cell>
          <cell r="N711">
            <v>78009.6875</v>
          </cell>
        </row>
        <row r="712">
          <cell r="C712">
            <v>4616420</v>
          </cell>
          <cell r="D712">
            <v>4853788</v>
          </cell>
          <cell r="E712">
            <v>5165633.5</v>
          </cell>
          <cell r="F712">
            <v>5507789.5</v>
          </cell>
          <cell r="G712">
            <v>5859774</v>
          </cell>
          <cell r="H712">
            <v>6224772</v>
          </cell>
          <cell r="I712">
            <v>6600955.5</v>
          </cell>
          <cell r="J712">
            <v>6974013</v>
          </cell>
          <cell r="K712">
            <v>7346344</v>
          </cell>
          <cell r="L712">
            <v>7731135.5</v>
          </cell>
          <cell r="M712">
            <v>8130981</v>
          </cell>
          <cell r="N712">
            <v>8549299</v>
          </cell>
        </row>
        <row r="713">
          <cell r="C713">
            <v>80708</v>
          </cell>
          <cell r="D713">
            <v>80567</v>
          </cell>
          <cell r="E713">
            <v>80426</v>
          </cell>
          <cell r="F713">
            <v>77328</v>
          </cell>
          <cell r="G713">
            <v>74230</v>
          </cell>
          <cell r="H713">
            <v>71132</v>
          </cell>
          <cell r="I713">
            <v>68034</v>
          </cell>
          <cell r="J713">
            <v>64936</v>
          </cell>
          <cell r="K713">
            <v>61838</v>
          </cell>
          <cell r="L713">
            <v>58740</v>
          </cell>
          <cell r="M713">
            <v>55642</v>
          </cell>
          <cell r="N713">
            <v>52544</v>
          </cell>
        </row>
        <row r="714">
          <cell r="C714">
            <v>568016.625</v>
          </cell>
          <cell r="D714">
            <v>705352.625</v>
          </cell>
          <cell r="E714">
            <v>755418.875</v>
          </cell>
          <cell r="F714">
            <v>798783.875</v>
          </cell>
          <cell r="G714">
            <v>840113.625</v>
          </cell>
          <cell r="H714">
            <v>880074.375</v>
          </cell>
          <cell r="I714">
            <v>919315.375</v>
          </cell>
          <cell r="J714">
            <v>960981.5625</v>
          </cell>
          <cell r="K714">
            <v>1003853.0625</v>
          </cell>
          <cell r="L714">
            <v>1045648</v>
          </cell>
          <cell r="M714">
            <v>1084250</v>
          </cell>
          <cell r="N714">
            <v>1117258.5</v>
          </cell>
        </row>
        <row r="715">
          <cell r="C715">
            <v>42438.890599999999</v>
          </cell>
          <cell r="D715">
            <v>57154.5</v>
          </cell>
          <cell r="E715">
            <v>54402.917999999998</v>
          </cell>
          <cell r="F715">
            <v>55677.640599999999</v>
          </cell>
          <cell r="G715">
            <v>57118.734400000001</v>
          </cell>
          <cell r="H715">
            <v>58619.132799999999</v>
          </cell>
          <cell r="I715">
            <v>60046.980499999998</v>
          </cell>
          <cell r="J715">
            <v>61428.304700000001</v>
          </cell>
          <cell r="K715">
            <v>63526.957000000002</v>
          </cell>
          <cell r="L715">
            <v>64955.414100000002</v>
          </cell>
          <cell r="M715">
            <v>65725.843800000002</v>
          </cell>
          <cell r="N715">
            <v>67271.390599999999</v>
          </cell>
        </row>
        <row r="716">
          <cell r="C716">
            <v>-5356</v>
          </cell>
          <cell r="D716">
            <v>2</v>
          </cell>
          <cell r="E716">
            <v>2</v>
          </cell>
          <cell r="F716">
            <v>215002</v>
          </cell>
          <cell r="G716">
            <v>215002</v>
          </cell>
          <cell r="H716">
            <v>215002</v>
          </cell>
          <cell r="I716">
            <v>215002</v>
          </cell>
          <cell r="J716">
            <v>215002</v>
          </cell>
          <cell r="K716">
            <v>215002</v>
          </cell>
          <cell r="L716">
            <v>215002</v>
          </cell>
          <cell r="M716">
            <v>215002</v>
          </cell>
          <cell r="N716">
            <v>215002</v>
          </cell>
        </row>
        <row r="717">
          <cell r="C717">
            <v>11811402</v>
          </cell>
          <cell r="D717">
            <v>12342164</v>
          </cell>
          <cell r="E717">
            <v>12948858</v>
          </cell>
          <cell r="F717">
            <v>13565140</v>
          </cell>
          <cell r="G717">
            <v>14165568</v>
          </cell>
          <cell r="H717">
            <v>14740112</v>
          </cell>
          <cell r="I717">
            <v>15329439</v>
          </cell>
          <cell r="J717">
            <v>15921732</v>
          </cell>
          <cell r="K717">
            <v>16515978</v>
          </cell>
          <cell r="L717">
            <v>17123168</v>
          </cell>
          <cell r="M717">
            <v>17738290</v>
          </cell>
          <cell r="N717">
            <v>18369334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13176</v>
          </cell>
          <cell r="D719">
            <v>14754</v>
          </cell>
          <cell r="E719">
            <v>14343</v>
          </cell>
          <cell r="F719">
            <v>13468.6309</v>
          </cell>
          <cell r="G719">
            <v>14029.732400000001</v>
          </cell>
          <cell r="H719">
            <v>14427.5947</v>
          </cell>
          <cell r="I719">
            <v>14725.684600000001</v>
          </cell>
          <cell r="J719">
            <v>14980.6445</v>
          </cell>
          <cell r="K719">
            <v>15267.268599999999</v>
          </cell>
          <cell r="L719">
            <v>15545.704100000001</v>
          </cell>
          <cell r="M719">
            <v>15531.5098</v>
          </cell>
          <cell r="N719">
            <v>15450.4355</v>
          </cell>
        </row>
        <row r="720">
          <cell r="C720">
            <v>2356600</v>
          </cell>
          <cell r="D720">
            <v>2490155.25</v>
          </cell>
          <cell r="E720">
            <v>2666177</v>
          </cell>
          <cell r="F720">
            <v>2864817.25</v>
          </cell>
          <cell r="G720">
            <v>3066998</v>
          </cell>
          <cell r="H720">
            <v>3272968.75</v>
          </cell>
          <cell r="I720">
            <v>3482467.25</v>
          </cell>
          <cell r="J720">
            <v>3684209.5</v>
          </cell>
          <cell r="K720">
            <v>3879992.5</v>
          </cell>
          <cell r="L720">
            <v>4080814</v>
          </cell>
          <cell r="M720">
            <v>4287913</v>
          </cell>
          <cell r="N720">
            <v>4502296.5</v>
          </cell>
        </row>
        <row r="721">
          <cell r="C721">
            <v>35001</v>
          </cell>
          <cell r="D721">
            <v>35435</v>
          </cell>
          <cell r="E721">
            <v>35869</v>
          </cell>
          <cell r="F721">
            <v>34514</v>
          </cell>
          <cell r="G721">
            <v>33159</v>
          </cell>
          <cell r="H721">
            <v>31804</v>
          </cell>
          <cell r="I721">
            <v>30449</v>
          </cell>
          <cell r="J721">
            <v>29094</v>
          </cell>
          <cell r="K721">
            <v>27739</v>
          </cell>
          <cell r="L721">
            <v>26384</v>
          </cell>
          <cell r="M721">
            <v>25029</v>
          </cell>
          <cell r="N721">
            <v>23674</v>
          </cell>
        </row>
        <row r="722">
          <cell r="C722">
            <v>91981.640599999999</v>
          </cell>
          <cell r="D722">
            <v>148657.5313</v>
          </cell>
          <cell r="E722">
            <v>145084.5</v>
          </cell>
          <cell r="F722">
            <v>137617.1563</v>
          </cell>
          <cell r="G722">
            <v>127791.5156</v>
          </cell>
          <cell r="H722">
            <v>116123.64840000001</v>
          </cell>
          <cell r="I722">
            <v>103476.1719</v>
          </cell>
          <cell r="J722">
            <v>90874.390599999999</v>
          </cell>
          <cell r="K722">
            <v>76995.140599999999</v>
          </cell>
          <cell r="L722">
            <v>60453.339800000002</v>
          </cell>
          <cell r="M722">
            <v>40559.566400000003</v>
          </cell>
          <cell r="N722">
            <v>16819.257799999999</v>
          </cell>
        </row>
        <row r="723">
          <cell r="C723">
            <v>5449.7362999999996</v>
          </cell>
          <cell r="D723">
            <v>7753</v>
          </cell>
          <cell r="E723">
            <v>7415.2245999999996</v>
          </cell>
          <cell r="F723">
            <v>7588.9727000000003</v>
          </cell>
          <cell r="G723">
            <v>7785.3954999999996</v>
          </cell>
          <cell r="H723">
            <v>7989.9032999999999</v>
          </cell>
          <cell r="I723">
            <v>8184.5214999999998</v>
          </cell>
          <cell r="J723">
            <v>8372.7988000000005</v>
          </cell>
          <cell r="K723">
            <v>8658.8485999999994</v>
          </cell>
          <cell r="L723">
            <v>8853.5508000000009</v>
          </cell>
          <cell r="M723">
            <v>8958.5614999999998</v>
          </cell>
          <cell r="N723">
            <v>9169.2227000000003</v>
          </cell>
        </row>
        <row r="724">
          <cell r="C724">
            <v>0</v>
          </cell>
          <cell r="D724">
            <v>4</v>
          </cell>
          <cell r="E724">
            <v>4</v>
          </cell>
          <cell r="F724">
            <v>152004</v>
          </cell>
          <cell r="G724">
            <v>152004</v>
          </cell>
          <cell r="H724">
            <v>152004</v>
          </cell>
          <cell r="I724">
            <v>152004</v>
          </cell>
          <cell r="J724">
            <v>152004</v>
          </cell>
          <cell r="K724">
            <v>152004</v>
          </cell>
          <cell r="L724">
            <v>152004</v>
          </cell>
          <cell r="M724">
            <v>152004</v>
          </cell>
          <cell r="N724">
            <v>152004</v>
          </cell>
        </row>
        <row r="725">
          <cell r="C725">
            <v>4423539.5</v>
          </cell>
          <cell r="D725">
            <v>4573021</v>
          </cell>
          <cell r="E725">
            <v>4746806</v>
          </cell>
          <cell r="F725">
            <v>4930277.5</v>
          </cell>
          <cell r="G725">
            <v>5101941</v>
          </cell>
          <cell r="H725">
            <v>5256693</v>
          </cell>
          <cell r="I725">
            <v>5409521</v>
          </cell>
          <cell r="J725">
            <v>5552639</v>
          </cell>
          <cell r="K725">
            <v>5689801.5</v>
          </cell>
          <cell r="L725">
            <v>5830117</v>
          </cell>
          <cell r="M725">
            <v>5972533.5</v>
          </cell>
          <cell r="N725">
            <v>6119177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C728">
            <v>1036645.875</v>
          </cell>
          <cell r="D728">
            <v>1069434.75</v>
          </cell>
          <cell r="E728">
            <v>1125627.125</v>
          </cell>
          <cell r="F728">
            <v>1171847</v>
          </cell>
          <cell r="G728">
            <v>593484</v>
          </cell>
          <cell r="H728">
            <v>-24.2181</v>
          </cell>
          <cell r="I728">
            <v>-24.367000000000001</v>
          </cell>
          <cell r="J728">
            <v>-24.519300000000001</v>
          </cell>
          <cell r="K728">
            <v>-24.6769</v>
          </cell>
          <cell r="L728">
            <v>-24.838000000000001</v>
          </cell>
          <cell r="M728">
            <v>-25.001000000000001</v>
          </cell>
          <cell r="N728">
            <v>-25.167899999999999</v>
          </cell>
        </row>
        <row r="729">
          <cell r="C729">
            <v>14519</v>
          </cell>
          <cell r="D729">
            <v>14496.5</v>
          </cell>
          <cell r="E729">
            <v>14474</v>
          </cell>
          <cell r="F729">
            <v>13952</v>
          </cell>
          <cell r="G729">
            <v>6845.5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117113.2969</v>
          </cell>
          <cell r="D730">
            <v>207926.01560000001</v>
          </cell>
          <cell r="E730">
            <v>206812.4063</v>
          </cell>
          <cell r="F730">
            <v>206007.32810000001</v>
          </cell>
          <cell r="G730">
            <v>102929.08590000001</v>
          </cell>
          <cell r="H730">
            <v>-1.7188000000000001</v>
          </cell>
          <cell r="I730">
            <v>-1.7188000000000001</v>
          </cell>
          <cell r="J730">
            <v>-1.7188000000000001</v>
          </cell>
          <cell r="K730">
            <v>-1.7188000000000001</v>
          </cell>
          <cell r="L730">
            <v>-1.7188000000000001</v>
          </cell>
          <cell r="M730">
            <v>-1.7188000000000001</v>
          </cell>
          <cell r="N730">
            <v>-1.7188000000000001</v>
          </cell>
        </row>
        <row r="731">
          <cell r="C731">
            <v>15707.113300000001</v>
          </cell>
          <cell r="D731">
            <v>5960</v>
          </cell>
          <cell r="E731">
            <v>3855.2294999999999</v>
          </cell>
          <cell r="F731">
            <v>3945.5619999999999</v>
          </cell>
          <cell r="G731">
            <v>1996.8326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-815</v>
          </cell>
          <cell r="D732">
            <v>1217</v>
          </cell>
          <cell r="E732">
            <v>1217</v>
          </cell>
          <cell r="F732">
            <v>-102848.5625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2342208.5</v>
          </cell>
          <cell r="D733">
            <v>2504739.25</v>
          </cell>
          <cell r="E733">
            <v>2613804.5</v>
          </cell>
          <cell r="F733">
            <v>2854898.25</v>
          </cell>
          <cell r="G733">
            <v>1516792.875</v>
          </cell>
          <cell r="H733">
            <v>191.0564</v>
          </cell>
          <cell r="I733">
            <v>194.3382</v>
          </cell>
          <cell r="J733">
            <v>197.69640000000001</v>
          </cell>
          <cell r="K733">
            <v>201.16929999999999</v>
          </cell>
          <cell r="L733">
            <v>204.72040000000001</v>
          </cell>
          <cell r="M733">
            <v>208.3135</v>
          </cell>
          <cell r="N733">
            <v>211.99119999999999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C736">
            <v>913101.3125</v>
          </cell>
          <cell r="D736">
            <v>356313.625</v>
          </cell>
          <cell r="E736">
            <v>459577.5</v>
          </cell>
          <cell r="F736">
            <v>481479.25</v>
          </cell>
          <cell r="G736">
            <v>498693.25</v>
          </cell>
          <cell r="H736">
            <v>512866.375</v>
          </cell>
          <cell r="I736">
            <v>521848.375</v>
          </cell>
          <cell r="J736">
            <v>523545.9375</v>
          </cell>
          <cell r="K736">
            <v>524855.125</v>
          </cell>
          <cell r="L736">
            <v>526447.375</v>
          </cell>
          <cell r="M736">
            <v>528408.75</v>
          </cell>
          <cell r="N736">
            <v>530934.6875</v>
          </cell>
        </row>
        <row r="737">
          <cell r="C737">
            <v>9552</v>
          </cell>
          <cell r="D737">
            <v>-3804.5</v>
          </cell>
          <cell r="E737">
            <v>-4791</v>
          </cell>
          <cell r="F737">
            <v>-5347</v>
          </cell>
          <cell r="G737">
            <v>-5347</v>
          </cell>
          <cell r="H737">
            <v>-5347</v>
          </cell>
          <cell r="I737">
            <v>-5347</v>
          </cell>
          <cell r="J737">
            <v>-5347</v>
          </cell>
          <cell r="K737">
            <v>-5347</v>
          </cell>
          <cell r="L737">
            <v>-5347</v>
          </cell>
          <cell r="M737">
            <v>-5347</v>
          </cell>
          <cell r="N737">
            <v>-5347</v>
          </cell>
        </row>
        <row r="738">
          <cell r="C738">
            <v>-20518.828099999999</v>
          </cell>
          <cell r="D738">
            <v>-16787.910199999998</v>
          </cell>
          <cell r="E738">
            <v>-19300.347699999998</v>
          </cell>
          <cell r="F738">
            <v>-22891.945299999999</v>
          </cell>
          <cell r="G738">
            <v>-25949.546900000001</v>
          </cell>
          <cell r="H738">
            <v>-28486.636699999999</v>
          </cell>
          <cell r="I738">
            <v>-29326.2402</v>
          </cell>
          <cell r="J738">
            <v>-27514.5723</v>
          </cell>
          <cell r="K738">
            <v>-25449.8184</v>
          </cell>
          <cell r="L738">
            <v>-23450.283200000002</v>
          </cell>
          <cell r="M738">
            <v>-21595.398399999998</v>
          </cell>
          <cell r="N738">
            <v>-19967.668000000001</v>
          </cell>
        </row>
        <row r="739">
          <cell r="C739">
            <v>4958.5</v>
          </cell>
          <cell r="D739">
            <v>781.5</v>
          </cell>
          <cell r="E739">
            <v>389.26389999999998</v>
          </cell>
          <cell r="F739">
            <v>398.38479999999998</v>
          </cell>
          <cell r="G739">
            <v>408.6961</v>
          </cell>
          <cell r="H739">
            <v>419.43180000000001</v>
          </cell>
          <cell r="I739">
            <v>429.64830000000001</v>
          </cell>
          <cell r="J739">
            <v>439.53199999999998</v>
          </cell>
          <cell r="K739">
            <v>454.54829999999998</v>
          </cell>
          <cell r="L739">
            <v>464.76920000000001</v>
          </cell>
          <cell r="M739">
            <v>470.2817</v>
          </cell>
          <cell r="N739">
            <v>481.34039999999999</v>
          </cell>
        </row>
        <row r="740">
          <cell r="C740">
            <v>104024</v>
          </cell>
          <cell r="D740">
            <v>-17852</v>
          </cell>
          <cell r="E740">
            <v>-17852</v>
          </cell>
          <cell r="F740">
            <v>-17852</v>
          </cell>
          <cell r="G740">
            <v>-17852</v>
          </cell>
          <cell r="H740">
            <v>-17852</v>
          </cell>
          <cell r="I740">
            <v>-17852</v>
          </cell>
          <cell r="J740">
            <v>-17852</v>
          </cell>
          <cell r="K740">
            <v>-17852</v>
          </cell>
          <cell r="L740">
            <v>-17852</v>
          </cell>
          <cell r="M740">
            <v>-17852</v>
          </cell>
          <cell r="N740">
            <v>-17852</v>
          </cell>
        </row>
        <row r="741">
          <cell r="C741">
            <v>1182738</v>
          </cell>
          <cell r="D741">
            <v>238754.5625</v>
          </cell>
          <cell r="E741">
            <v>239794.9688</v>
          </cell>
          <cell r="F741">
            <v>245322.8125</v>
          </cell>
          <cell r="G741">
            <v>250873.8438</v>
          </cell>
          <cell r="H741">
            <v>257765.9375</v>
          </cell>
          <cell r="I741">
            <v>264645.53129999997</v>
          </cell>
          <cell r="J741">
            <v>271612.25</v>
          </cell>
          <cell r="K741">
            <v>278812.8125</v>
          </cell>
          <cell r="L741">
            <v>286173.84379999997</v>
          </cell>
          <cell r="M741">
            <v>293621.75</v>
          </cell>
          <cell r="N741">
            <v>301244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C744">
            <v>1182504</v>
          </cell>
          <cell r="D744">
            <v>1441250</v>
          </cell>
          <cell r="E744">
            <v>1631816.5</v>
          </cell>
          <cell r="F744">
            <v>1676496.375</v>
          </cell>
          <cell r="G744">
            <v>849027.125</v>
          </cell>
          <cell r="H744">
            <v>-4.5591999999999997</v>
          </cell>
          <cell r="I744">
            <v>-4.6855000000000002</v>
          </cell>
          <cell r="J744">
            <v>-4.8150000000000004</v>
          </cell>
          <cell r="K744">
            <v>-4.9496000000000002</v>
          </cell>
          <cell r="L744">
            <v>-5.0926999999999998</v>
          </cell>
          <cell r="M744">
            <v>-5.2462999999999997</v>
          </cell>
          <cell r="N744">
            <v>-5.4071999999999996</v>
          </cell>
        </row>
        <row r="745">
          <cell r="C745">
            <v>27412</v>
          </cell>
          <cell r="D745">
            <v>24234.5</v>
          </cell>
          <cell r="E745">
            <v>21057</v>
          </cell>
          <cell r="F745">
            <v>18792</v>
          </cell>
          <cell r="G745">
            <v>9202.75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236875.6875</v>
          </cell>
          <cell r="D746">
            <v>148507</v>
          </cell>
          <cell r="E746">
            <v>118551.2969</v>
          </cell>
          <cell r="F746">
            <v>113895.2344</v>
          </cell>
          <cell r="G746">
            <v>55686.734400000001</v>
          </cell>
          <cell r="H746">
            <v>-0.4138</v>
          </cell>
          <cell r="I746">
            <v>-0.4148</v>
          </cell>
          <cell r="J746">
            <v>-0.41930000000000001</v>
          </cell>
          <cell r="K746">
            <v>-0.42530000000000001</v>
          </cell>
          <cell r="L746">
            <v>-0.42959999999999998</v>
          </cell>
          <cell r="M746">
            <v>-0.43090000000000001</v>
          </cell>
          <cell r="N746">
            <v>-0.43090000000000001</v>
          </cell>
        </row>
        <row r="747">
          <cell r="C747">
            <v>3080.2419</v>
          </cell>
          <cell r="D747">
            <v>3174.5</v>
          </cell>
          <cell r="E747">
            <v>3499.3310999999999</v>
          </cell>
          <cell r="F747">
            <v>3581.3245000000002</v>
          </cell>
          <cell r="G747">
            <v>1812.4935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-150558</v>
          </cell>
          <cell r="D748">
            <v>-1567</v>
          </cell>
          <cell r="E748">
            <v>-1567</v>
          </cell>
          <cell r="F748">
            <v>-1567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2487596</v>
          </cell>
          <cell r="D749">
            <v>2406237.5</v>
          </cell>
          <cell r="E749">
            <v>2432401</v>
          </cell>
          <cell r="F749">
            <v>2487680</v>
          </cell>
          <cell r="G749">
            <v>1261972</v>
          </cell>
          <cell r="H749">
            <v>38.464500000000001</v>
          </cell>
          <cell r="I749">
            <v>39.464500000000001</v>
          </cell>
          <cell r="J749">
            <v>40.4878</v>
          </cell>
          <cell r="K749">
            <v>41.545999999999999</v>
          </cell>
          <cell r="L749">
            <v>42.628</v>
          </cell>
          <cell r="M749">
            <v>43.722900000000003</v>
          </cell>
          <cell r="N749">
            <v>44.843499999999999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876298.875</v>
          </cell>
          <cell r="D752">
            <v>889508</v>
          </cell>
          <cell r="E752">
            <v>908760.75</v>
          </cell>
          <cell r="F752">
            <v>921233.1875</v>
          </cell>
          <cell r="G752">
            <v>461309.0625</v>
          </cell>
          <cell r="H752">
            <v>-23.787500000000001</v>
          </cell>
          <cell r="I752">
            <v>-24.111799999999999</v>
          </cell>
          <cell r="J752">
            <v>-24.4437</v>
          </cell>
          <cell r="K752">
            <v>-24.786899999999999</v>
          </cell>
          <cell r="L752">
            <v>-25.137899999999998</v>
          </cell>
          <cell r="M752">
            <v>-25.492999999999999</v>
          </cell>
          <cell r="N752">
            <v>-25.856400000000001</v>
          </cell>
        </row>
        <row r="753">
          <cell r="C753">
            <v>11928</v>
          </cell>
          <cell r="D753">
            <v>11780</v>
          </cell>
          <cell r="E753">
            <v>11632</v>
          </cell>
          <cell r="F753">
            <v>11164</v>
          </cell>
          <cell r="G753">
            <v>5465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103893.5781</v>
          </cell>
          <cell r="D754">
            <v>185015.70310000001</v>
          </cell>
          <cell r="E754">
            <v>185499.1563</v>
          </cell>
          <cell r="F754">
            <v>187155.8125</v>
          </cell>
          <cell r="G754">
            <v>94223.929699999993</v>
          </cell>
          <cell r="H754">
            <v>-0.82809999999999995</v>
          </cell>
          <cell r="I754">
            <v>-0.82809999999999995</v>
          </cell>
          <cell r="J754">
            <v>-0.82809999999999995</v>
          </cell>
          <cell r="K754">
            <v>-0.82809999999999995</v>
          </cell>
          <cell r="L754">
            <v>-0.82809999999999995</v>
          </cell>
          <cell r="M754">
            <v>-0.82809999999999995</v>
          </cell>
          <cell r="N754">
            <v>-0.82809999999999995</v>
          </cell>
        </row>
        <row r="755">
          <cell r="C755">
            <v>3613.3024999999998</v>
          </cell>
          <cell r="D755">
            <v>7023</v>
          </cell>
          <cell r="E755">
            <v>4071.5994000000001</v>
          </cell>
          <cell r="F755">
            <v>4167.0020000000004</v>
          </cell>
          <cell r="G755">
            <v>2108.9023000000002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C756">
            <v>2104</v>
          </cell>
          <cell r="D756">
            <v>6166</v>
          </cell>
          <cell r="E756">
            <v>6166</v>
          </cell>
          <cell r="F756">
            <v>6166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1795976.75</v>
          </cell>
          <cell r="D757">
            <v>1791773.125</v>
          </cell>
          <cell r="E757">
            <v>1831311.25</v>
          </cell>
          <cell r="F757">
            <v>1930476.5</v>
          </cell>
          <cell r="G757">
            <v>999339.8125</v>
          </cell>
          <cell r="H757">
            <v>73.099299999999999</v>
          </cell>
          <cell r="I757">
            <v>77.349299999999999</v>
          </cell>
          <cell r="J757">
            <v>81.698099999999997</v>
          </cell>
          <cell r="K757">
            <v>86.195599999999999</v>
          </cell>
          <cell r="L757">
            <v>90.794200000000004</v>
          </cell>
          <cell r="M757">
            <v>95.447299999999998</v>
          </cell>
          <cell r="N757">
            <v>100.2099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121862.30469999999</v>
          </cell>
          <cell r="D760">
            <v>142554.1563</v>
          </cell>
          <cell r="E760">
            <v>163306.8438</v>
          </cell>
          <cell r="F760">
            <v>184652.4063</v>
          </cell>
          <cell r="G760">
            <v>97657.226599999995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48086.824200000003</v>
          </cell>
          <cell r="D762">
            <v>-3712.3737999999998</v>
          </cell>
          <cell r="E762">
            <v>3845.2991000000002</v>
          </cell>
          <cell r="F762">
            <v>11316.103499999999</v>
          </cell>
          <cell r="G762">
            <v>7470.9306999999999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C763">
            <v>2142.3379</v>
          </cell>
          <cell r="D763">
            <v>2151.8539999999998</v>
          </cell>
          <cell r="E763">
            <v>2207.8930999999998</v>
          </cell>
          <cell r="F763">
            <v>2259.6266999999998</v>
          </cell>
          <cell r="G763">
            <v>1143.5878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C764">
            <v>-2103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C765">
            <v>767995.75</v>
          </cell>
          <cell r="D765">
            <v>767319</v>
          </cell>
          <cell r="E765">
            <v>766529</v>
          </cell>
          <cell r="F765">
            <v>766345</v>
          </cell>
          <cell r="G765">
            <v>383123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9">
          <cell r="C769" t="str">
            <v>YearLag</v>
          </cell>
          <cell r="D769" t="str">
            <v>Year01</v>
          </cell>
          <cell r="E769" t="str">
            <v>Year02</v>
          </cell>
          <cell r="F769" t="str">
            <v>Year03</v>
          </cell>
          <cell r="G769" t="str">
            <v>Year04</v>
          </cell>
          <cell r="H769" t="str">
            <v>Year05</v>
          </cell>
          <cell r="I769" t="str">
            <v>Year06</v>
          </cell>
          <cell r="J769" t="str">
            <v>Year07</v>
          </cell>
          <cell r="K769" t="str">
            <v>Year08</v>
          </cell>
          <cell r="L769" t="str">
            <v>Year09</v>
          </cell>
          <cell r="M769" t="str">
            <v>Year10</v>
          </cell>
          <cell r="N769" t="str">
            <v>Year11</v>
          </cell>
          <cell r="O769" t="str">
            <v>Year12</v>
          </cell>
          <cell r="P769" t="str">
            <v>Year13</v>
          </cell>
          <cell r="Q769" t="str">
            <v>Year14</v>
          </cell>
          <cell r="R769" t="str">
            <v>Year15</v>
          </cell>
          <cell r="S769" t="str">
            <v>Year16</v>
          </cell>
          <cell r="T769" t="str">
            <v>Year17</v>
          </cell>
          <cell r="U769" t="str">
            <v>Year18</v>
          </cell>
          <cell r="V769" t="str">
            <v>Year19</v>
          </cell>
          <cell r="W769" t="str">
            <v>Year20</v>
          </cell>
          <cell r="X769" t="str">
            <v>Year21</v>
          </cell>
          <cell r="Y769" t="str">
            <v>Year22</v>
          </cell>
        </row>
        <row r="770">
          <cell r="C770" t="str">
            <v>Y1999</v>
          </cell>
          <cell r="D770" t="str">
            <v>Y2000</v>
          </cell>
          <cell r="E770" t="str">
            <v>Y2001</v>
          </cell>
          <cell r="F770" t="str">
            <v>Y2002</v>
          </cell>
          <cell r="G770" t="str">
            <v>Y2003</v>
          </cell>
          <cell r="H770" t="str">
            <v>Y2004</v>
          </cell>
          <cell r="I770" t="str">
            <v>Y2005</v>
          </cell>
          <cell r="J770" t="str">
            <v>Y2006</v>
          </cell>
          <cell r="K770" t="str">
            <v>Y2007</v>
          </cell>
          <cell r="L770" t="str">
            <v>Y2008</v>
          </cell>
          <cell r="M770" t="str">
            <v>Y2009</v>
          </cell>
          <cell r="N770" t="str">
            <v>Y2010</v>
          </cell>
        </row>
        <row r="771"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</row>
        <row r="772">
          <cell r="D772">
            <v>152866.7813</v>
          </cell>
          <cell r="E772">
            <v>151519.32810000001</v>
          </cell>
          <cell r="F772">
            <v>137049.3125</v>
          </cell>
          <cell r="G772">
            <v>134849.5625</v>
          </cell>
          <cell r="H772">
            <v>116964.4531</v>
          </cell>
          <cell r="I772">
            <v>107062.58590000001</v>
          </cell>
          <cell r="J772">
            <v>111667.19530000001</v>
          </cell>
          <cell r="K772">
            <v>140289.23439999999</v>
          </cell>
          <cell r="L772">
            <v>172103.6563</v>
          </cell>
          <cell r="M772">
            <v>205350.85939999999</v>
          </cell>
          <cell r="N772">
            <v>237454.8438</v>
          </cell>
        </row>
        <row r="773">
          <cell r="D773">
            <v>0.2248</v>
          </cell>
          <cell r="E773">
            <v>-2867.2710000000002</v>
          </cell>
          <cell r="F773">
            <v>-3072.3</v>
          </cell>
          <cell r="G773">
            <v>-3490.5392999999999</v>
          </cell>
          <cell r="H773">
            <v>-3072.2997999999998</v>
          </cell>
          <cell r="I773">
            <v>-3072.2997999999998</v>
          </cell>
          <cell r="J773">
            <v>-3072.2997999999998</v>
          </cell>
          <cell r="K773">
            <v>-3072.2997999999998</v>
          </cell>
          <cell r="L773">
            <v>-3072.2997999999998</v>
          </cell>
          <cell r="M773">
            <v>-3072.2997999999998</v>
          </cell>
          <cell r="N773">
            <v>-3072.2997999999998</v>
          </cell>
        </row>
        <row r="774">
          <cell r="D774">
            <v>2087.9827</v>
          </cell>
          <cell r="E774">
            <v>-1953.9961000000001</v>
          </cell>
          <cell r="F774">
            <v>-4868.3530000000001</v>
          </cell>
          <cell r="G774">
            <v>-4503.2974000000004</v>
          </cell>
          <cell r="H774">
            <v>-232.69059999999999</v>
          </cell>
          <cell r="I774">
            <v>2541.8779</v>
          </cell>
          <cell r="J774">
            <v>3760.8373999999999</v>
          </cell>
          <cell r="K774">
            <v>3010.0246999999999</v>
          </cell>
          <cell r="L774">
            <v>1076.7203</v>
          </cell>
          <cell r="M774">
            <v>-756.50040000000001</v>
          </cell>
          <cell r="N774">
            <v>-1991.5879</v>
          </cell>
        </row>
        <row r="775">
          <cell r="D775">
            <v>-58.672800000000002</v>
          </cell>
          <cell r="E775">
            <v>-120.6772</v>
          </cell>
          <cell r="F775">
            <v>-132.33619999999999</v>
          </cell>
          <cell r="G775">
            <v>-172.7244</v>
          </cell>
          <cell r="H775">
            <v>-177.26159999999999</v>
          </cell>
          <cell r="I775">
            <v>-181.57929999999999</v>
          </cell>
          <cell r="J775">
            <v>-185.75640000000001</v>
          </cell>
          <cell r="K775">
            <v>-192.1026</v>
          </cell>
          <cell r="L775">
            <v>-196.4222</v>
          </cell>
          <cell r="M775">
            <v>-198.75200000000001</v>
          </cell>
          <cell r="N775">
            <v>-203.4256</v>
          </cell>
        </row>
        <row r="776">
          <cell r="D776">
            <v>-2363.5473999999999</v>
          </cell>
          <cell r="E776">
            <v>-2404.0261</v>
          </cell>
          <cell r="F776">
            <v>-2575.9299000000001</v>
          </cell>
          <cell r="G776">
            <v>-2476.0063</v>
          </cell>
          <cell r="H776">
            <v>-2476.0063</v>
          </cell>
          <cell r="I776">
            <v>-2476.0063</v>
          </cell>
          <cell r="J776">
            <v>-2476.0063</v>
          </cell>
          <cell r="K776">
            <v>-2476.0063</v>
          </cell>
          <cell r="L776">
            <v>-2476.0063</v>
          </cell>
          <cell r="M776">
            <v>-2476.0063</v>
          </cell>
          <cell r="N776">
            <v>-2476.0063</v>
          </cell>
        </row>
        <row r="777">
          <cell r="D777">
            <v>439901.75</v>
          </cell>
          <cell r="E777">
            <v>460623.3125</v>
          </cell>
          <cell r="F777">
            <v>517600.65629999997</v>
          </cell>
          <cell r="G777">
            <v>615964.875</v>
          </cell>
          <cell r="H777">
            <v>570359.9375</v>
          </cell>
          <cell r="I777">
            <v>567007.625</v>
          </cell>
          <cell r="J777">
            <v>573577.25</v>
          </cell>
          <cell r="K777">
            <v>602409.4375</v>
          </cell>
          <cell r="L777">
            <v>632058.8125</v>
          </cell>
          <cell r="M777">
            <v>662326.125</v>
          </cell>
          <cell r="N777">
            <v>693834.25</v>
          </cell>
        </row>
        <row r="778"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</row>
        <row r="780">
          <cell r="D780">
            <v>83471.515599999999</v>
          </cell>
          <cell r="E780">
            <v>82734.257800000007</v>
          </cell>
          <cell r="F780">
            <v>74677.882800000007</v>
          </cell>
          <cell r="G780">
            <v>73479.242199999993</v>
          </cell>
          <cell r="H780">
            <v>63733.691400000003</v>
          </cell>
          <cell r="I780">
            <v>58338.183599999997</v>
          </cell>
          <cell r="J780">
            <v>60847.226600000002</v>
          </cell>
          <cell r="K780">
            <v>76443.3125</v>
          </cell>
          <cell r="L780">
            <v>93778.929699999993</v>
          </cell>
          <cell r="M780">
            <v>111895.25780000001</v>
          </cell>
          <cell r="N780">
            <v>129388.64840000001</v>
          </cell>
        </row>
        <row r="781">
          <cell r="D781">
            <v>0.1227</v>
          </cell>
          <cell r="E781">
            <v>-1565.6189999999999</v>
          </cell>
          <cell r="F781">
            <v>-1674.09</v>
          </cell>
          <cell r="G781">
            <v>-1901.9876999999999</v>
          </cell>
          <cell r="H781">
            <v>-1674.0898</v>
          </cell>
          <cell r="I781">
            <v>-1674.0898</v>
          </cell>
          <cell r="J781">
            <v>-1674.0898</v>
          </cell>
          <cell r="K781">
            <v>-1674.0898</v>
          </cell>
          <cell r="L781">
            <v>-1674.0898</v>
          </cell>
          <cell r="M781">
            <v>-1674.0898</v>
          </cell>
          <cell r="N781">
            <v>-1674.0898</v>
          </cell>
        </row>
        <row r="782">
          <cell r="D782">
            <v>1140.1239</v>
          </cell>
          <cell r="E782">
            <v>-1066.9425000000001</v>
          </cell>
          <cell r="F782">
            <v>-2652.7554</v>
          </cell>
          <cell r="G782">
            <v>-2453.8375999999998</v>
          </cell>
          <cell r="H782">
            <v>-126.79259999999999</v>
          </cell>
          <cell r="I782">
            <v>1385.0640000000001</v>
          </cell>
          <cell r="J782">
            <v>2049.2725</v>
          </cell>
          <cell r="K782">
            <v>1640.1563000000001</v>
          </cell>
          <cell r="L782">
            <v>586.70270000000005</v>
          </cell>
          <cell r="M782">
            <v>-412.21550000000002</v>
          </cell>
          <cell r="N782">
            <v>-1085.2121999999999</v>
          </cell>
        </row>
        <row r="783">
          <cell r="D783">
            <v>-32.037799999999997</v>
          </cell>
          <cell r="E783">
            <v>-65.893500000000003</v>
          </cell>
          <cell r="F783">
            <v>-72.109700000000004</v>
          </cell>
          <cell r="G783">
            <v>-94.117199999999997</v>
          </cell>
          <cell r="H783">
            <v>-96.589500000000001</v>
          </cell>
          <cell r="I783">
            <v>-98.9422</v>
          </cell>
          <cell r="J783">
            <v>-101.2183</v>
          </cell>
          <cell r="K783">
            <v>-104.6763</v>
          </cell>
          <cell r="L783">
            <v>-107.0301</v>
          </cell>
          <cell r="M783">
            <v>-108.29949999999999</v>
          </cell>
          <cell r="N783">
            <v>-110.8462</v>
          </cell>
        </row>
        <row r="784">
          <cell r="D784">
            <v>-1290.5934999999999</v>
          </cell>
          <cell r="E784">
            <v>-1312.6729</v>
          </cell>
          <cell r="F784">
            <v>-1403.6188999999999</v>
          </cell>
          <cell r="G784">
            <v>-1349.1706999999999</v>
          </cell>
          <cell r="H784">
            <v>-1349.1706999999999</v>
          </cell>
          <cell r="I784">
            <v>-1349.1706999999999</v>
          </cell>
          <cell r="J784">
            <v>-1349.1706999999999</v>
          </cell>
          <cell r="K784">
            <v>-1349.1706999999999</v>
          </cell>
          <cell r="L784">
            <v>-1349.1706999999999</v>
          </cell>
          <cell r="M784">
            <v>-1349.1706999999999</v>
          </cell>
          <cell r="N784">
            <v>-1349.1706999999999</v>
          </cell>
        </row>
        <row r="785">
          <cell r="D785">
            <v>240204.3438</v>
          </cell>
          <cell r="E785">
            <v>251514.625</v>
          </cell>
          <cell r="F785">
            <v>282039.53129999997</v>
          </cell>
          <cell r="G785">
            <v>335637.96879999997</v>
          </cell>
          <cell r="H785">
            <v>310787.9375</v>
          </cell>
          <cell r="I785">
            <v>308961.28129999997</v>
          </cell>
          <cell r="J785">
            <v>312541.0625</v>
          </cell>
          <cell r="K785">
            <v>328251.65629999997</v>
          </cell>
          <cell r="L785">
            <v>344407.5625</v>
          </cell>
          <cell r="M785">
            <v>360900.125</v>
          </cell>
          <cell r="N785">
            <v>378068.84379999997</v>
          </cell>
        </row>
        <row r="786"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</row>
        <row r="788">
          <cell r="D788">
            <v>26690.4863</v>
          </cell>
          <cell r="E788">
            <v>26440.5039</v>
          </cell>
          <cell r="F788">
            <v>23773.859400000001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D789">
            <v>3.9300000000000002E-2</v>
          </cell>
          <cell r="E789">
            <v>-500.346</v>
          </cell>
          <cell r="F789">
            <v>-532.95000000000005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D790">
            <v>364.56099999999998</v>
          </cell>
          <cell r="E790">
            <v>-340.97719999999998</v>
          </cell>
          <cell r="F790">
            <v>-844.51020000000005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D791">
            <v>-10.244300000000001</v>
          </cell>
          <cell r="E791">
            <v>-21.058499999999999</v>
          </cell>
          <cell r="F791">
            <v>-22.956299999999999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D792">
            <v>-412.67450000000002</v>
          </cell>
          <cell r="E792">
            <v>-419.5086</v>
          </cell>
          <cell r="F792">
            <v>-446.84500000000003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D793">
            <v>76806.6875</v>
          </cell>
          <cell r="E793">
            <v>80379.929699999993</v>
          </cell>
          <cell r="F793">
            <v>89787.867199999993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D796">
            <v>36822.671900000001</v>
          </cell>
          <cell r="E796">
            <v>30847.252</v>
          </cell>
          <cell r="F796">
            <v>8111.0815000000002</v>
          </cell>
          <cell r="G796">
            <v>7980.8905999999997</v>
          </cell>
          <cell r="H796">
            <v>6922.3852999999999</v>
          </cell>
          <cell r="I796">
            <v>6336.3563999999997</v>
          </cell>
          <cell r="J796">
            <v>6608.8739999999998</v>
          </cell>
          <cell r="K796">
            <v>8302.8310999999994</v>
          </cell>
          <cell r="L796">
            <v>10185.7256</v>
          </cell>
          <cell r="M796">
            <v>12153.415999999999</v>
          </cell>
          <cell r="N796">
            <v>14053.4473</v>
          </cell>
        </row>
        <row r="797">
          <cell r="D797">
            <v>5.4199999999999998E-2</v>
          </cell>
          <cell r="E797">
            <v>-583.73699999999997</v>
          </cell>
          <cell r="F797">
            <v>-181.83</v>
          </cell>
          <cell r="G797">
            <v>-206.5829</v>
          </cell>
          <cell r="H797">
            <v>-181.83</v>
          </cell>
          <cell r="I797">
            <v>-181.83</v>
          </cell>
          <cell r="J797">
            <v>-181.83</v>
          </cell>
          <cell r="K797">
            <v>-181.83</v>
          </cell>
          <cell r="L797">
            <v>-181.83</v>
          </cell>
          <cell r="M797">
            <v>-181.83</v>
          </cell>
          <cell r="N797">
            <v>-181.83</v>
          </cell>
        </row>
        <row r="798">
          <cell r="D798">
            <v>502.95490000000001</v>
          </cell>
          <cell r="E798">
            <v>-397.80669999999998</v>
          </cell>
          <cell r="F798">
            <v>-288.12700000000001</v>
          </cell>
          <cell r="G798">
            <v>-266.52170000000001</v>
          </cell>
          <cell r="H798">
            <v>-13.7715</v>
          </cell>
          <cell r="I798">
            <v>150.4376</v>
          </cell>
          <cell r="J798">
            <v>222.58009999999999</v>
          </cell>
          <cell r="K798">
            <v>178.14429999999999</v>
          </cell>
          <cell r="L798">
            <v>63.724299999999999</v>
          </cell>
          <cell r="M798">
            <v>-44.772500000000001</v>
          </cell>
          <cell r="N798">
            <v>-117.8695</v>
          </cell>
        </row>
        <row r="799">
          <cell r="D799">
            <v>-14.1332</v>
          </cell>
          <cell r="E799">
            <v>-24.568200000000001</v>
          </cell>
          <cell r="F799">
            <v>-7.8320999999999996</v>
          </cell>
          <cell r="G799">
            <v>-10.2225</v>
          </cell>
          <cell r="H799">
            <v>-10.491</v>
          </cell>
          <cell r="I799">
            <v>-10.746499999999999</v>
          </cell>
          <cell r="J799">
            <v>-10.9937</v>
          </cell>
          <cell r="K799">
            <v>-11.369300000000001</v>
          </cell>
          <cell r="L799">
            <v>-11.625</v>
          </cell>
          <cell r="M799">
            <v>-11.7629</v>
          </cell>
          <cell r="N799">
            <v>-12.0395</v>
          </cell>
        </row>
        <row r="800">
          <cell r="D800">
            <v>-569.33309999999994</v>
          </cell>
          <cell r="E800">
            <v>-489.42669999999998</v>
          </cell>
          <cell r="F800">
            <v>-152.453</v>
          </cell>
          <cell r="G800">
            <v>-146.53909999999999</v>
          </cell>
          <cell r="H800">
            <v>-146.53909999999999</v>
          </cell>
          <cell r="I800">
            <v>-146.53909999999999</v>
          </cell>
          <cell r="J800">
            <v>-146.53909999999999</v>
          </cell>
          <cell r="K800">
            <v>-146.53909999999999</v>
          </cell>
          <cell r="L800">
            <v>-146.53909999999999</v>
          </cell>
          <cell r="M800">
            <v>-146.53909999999999</v>
          </cell>
          <cell r="N800">
            <v>-146.53909999999999</v>
          </cell>
        </row>
        <row r="801">
          <cell r="D801">
            <v>105963.875</v>
          </cell>
          <cell r="E801">
            <v>93776.578099999999</v>
          </cell>
          <cell r="F801">
            <v>30633.507799999999</v>
          </cell>
          <cell r="G801">
            <v>36455.058599999997</v>
          </cell>
          <cell r="H801">
            <v>33755.992200000001</v>
          </cell>
          <cell r="I801">
            <v>33557.589800000002</v>
          </cell>
          <cell r="J801">
            <v>33946.406300000002</v>
          </cell>
          <cell r="K801">
            <v>35652.796900000001</v>
          </cell>
          <cell r="L801">
            <v>37407.558599999997</v>
          </cell>
          <cell r="M801">
            <v>39198.886700000003</v>
          </cell>
          <cell r="N801">
            <v>41063.652300000002</v>
          </cell>
        </row>
        <row r="802"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D804">
            <v>16830.3066</v>
          </cell>
          <cell r="E804">
            <v>16666.1309</v>
          </cell>
          <cell r="F804">
            <v>15103.393599999999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D805">
            <v>2.47E-2</v>
          </cell>
          <cell r="E805">
            <v>-315.38099999999997</v>
          </cell>
          <cell r="F805">
            <v>-338.58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D806">
            <v>229.88239999999999</v>
          </cell>
          <cell r="E806">
            <v>-214.92670000000001</v>
          </cell>
          <cell r="F806">
            <v>-536.51239999999996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D807">
            <v>-6.4598000000000004</v>
          </cell>
          <cell r="E807">
            <v>-13.2737</v>
          </cell>
          <cell r="F807">
            <v>-14.584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D808">
            <v>-260.22149999999999</v>
          </cell>
          <cell r="E808">
            <v>-264.4271</v>
          </cell>
          <cell r="F808">
            <v>-283.87799999999999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D809">
            <v>48432.242200000001</v>
          </cell>
          <cell r="E809">
            <v>50665.542999999998</v>
          </cell>
          <cell r="F809">
            <v>57041.707000000002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D812">
            <v>23324.4238</v>
          </cell>
          <cell r="E812">
            <v>23127.156299999999</v>
          </cell>
          <cell r="F812">
            <v>20976.9355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D813">
            <v>3.4299999999999997E-2</v>
          </cell>
          <cell r="E813">
            <v>-437.64600000000002</v>
          </cell>
          <cell r="F813">
            <v>-470.25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D814">
            <v>318.58449999999999</v>
          </cell>
          <cell r="E814">
            <v>-298.2482</v>
          </cell>
          <cell r="F814">
            <v>-745.15610000000004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D815">
            <v>-8.9522999999999993</v>
          </cell>
          <cell r="E815">
            <v>-18.419599999999999</v>
          </cell>
          <cell r="F815">
            <v>-20.255500000000001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D816">
            <v>-360.6302</v>
          </cell>
          <cell r="E816">
            <v>-366.93860000000001</v>
          </cell>
          <cell r="F816">
            <v>-394.27499999999998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D817">
            <v>67120.234400000001</v>
          </cell>
          <cell r="E817">
            <v>70307.25</v>
          </cell>
          <cell r="F817">
            <v>79224.593800000002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</row>
        <row r="823"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</row>
        <row r="824"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</row>
        <row r="825"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</row>
        <row r="829">
          <cell r="C829" t="str">
            <v>YearLag</v>
          </cell>
          <cell r="D829" t="str">
            <v>Year01</v>
          </cell>
          <cell r="E829" t="str">
            <v>Year02</v>
          </cell>
          <cell r="F829" t="str">
            <v>Year03</v>
          </cell>
          <cell r="G829" t="str">
            <v>Year04</v>
          </cell>
          <cell r="H829" t="str">
            <v>Year05</v>
          </cell>
          <cell r="I829" t="str">
            <v>Year06</v>
          </cell>
          <cell r="J829" t="str">
            <v>Year07</v>
          </cell>
          <cell r="K829" t="str">
            <v>Year08</v>
          </cell>
          <cell r="L829" t="str">
            <v>Year09</v>
          </cell>
          <cell r="M829" t="str">
            <v>Year10</v>
          </cell>
          <cell r="N829" t="str">
            <v>Year11</v>
          </cell>
          <cell r="O829" t="str">
            <v>Year12</v>
          </cell>
          <cell r="P829" t="str">
            <v>Year13</v>
          </cell>
          <cell r="Q829" t="str">
            <v>Year14</v>
          </cell>
          <cell r="R829" t="str">
            <v>Year15</v>
          </cell>
          <cell r="S829" t="str">
            <v>Year16</v>
          </cell>
          <cell r="T829" t="str">
            <v>Year17</v>
          </cell>
          <cell r="U829" t="str">
            <v>Year18</v>
          </cell>
          <cell r="V829" t="str">
            <v>Year19</v>
          </cell>
          <cell r="W829" t="str">
            <v>Year20</v>
          </cell>
          <cell r="X829" t="str">
            <v>Year21</v>
          </cell>
          <cell r="Y829" t="str">
            <v>Year22</v>
          </cell>
        </row>
        <row r="830">
          <cell r="C830" t="str">
            <v>Y1999</v>
          </cell>
          <cell r="D830" t="str">
            <v>Y2000</v>
          </cell>
          <cell r="E830" t="str">
            <v>Y2001</v>
          </cell>
          <cell r="F830" t="str">
            <v>Y2002</v>
          </cell>
          <cell r="G830" t="str">
            <v>Y2003</v>
          </cell>
          <cell r="H830" t="str">
            <v>Y2004</v>
          </cell>
          <cell r="I830" t="str">
            <v>Y2005</v>
          </cell>
          <cell r="J830" t="str">
            <v>Y2006</v>
          </cell>
          <cell r="K830" t="str">
            <v>Y2007</v>
          </cell>
          <cell r="L830" t="str">
            <v>Y2008</v>
          </cell>
          <cell r="M830" t="str">
            <v>Y2009</v>
          </cell>
          <cell r="N830" t="str">
            <v>Y2010</v>
          </cell>
        </row>
        <row r="831">
          <cell r="C831">
            <v>6.8000000000000005E-2</v>
          </cell>
          <cell r="D831">
            <v>8.0199999999999994E-2</v>
          </cell>
          <cell r="E831">
            <v>8.0799999999999997E-2</v>
          </cell>
          <cell r="F831">
            <v>8.0799999999999997E-2</v>
          </cell>
          <cell r="G831">
            <v>7.7299999999999994E-2</v>
          </cell>
          <cell r="H831">
            <v>7.7299999999999994E-2</v>
          </cell>
          <cell r="I831">
            <v>7.7299999999999994E-2</v>
          </cell>
          <cell r="J831">
            <v>7.7299999999999994E-2</v>
          </cell>
          <cell r="K831">
            <v>7.7299999999999994E-2</v>
          </cell>
          <cell r="L831">
            <v>7.7299999999999994E-2</v>
          </cell>
          <cell r="M831">
            <v>7.7299999999999994E-2</v>
          </cell>
          <cell r="N831">
            <v>7.7299999999999994E-2</v>
          </cell>
        </row>
        <row r="834">
          <cell r="C834" t="str">
            <v>YearLag</v>
          </cell>
          <cell r="D834" t="str">
            <v>Year01</v>
          </cell>
          <cell r="E834" t="str">
            <v>Year02</v>
          </cell>
          <cell r="F834" t="str">
            <v>Year03</v>
          </cell>
          <cell r="G834" t="str">
            <v>Year04</v>
          </cell>
          <cell r="H834" t="str">
            <v>Year05</v>
          </cell>
          <cell r="I834" t="str">
            <v>Year06</v>
          </cell>
          <cell r="J834" t="str">
            <v>Year07</v>
          </cell>
          <cell r="K834" t="str">
            <v>Year08</v>
          </cell>
          <cell r="L834" t="str">
            <v>Year09</v>
          </cell>
          <cell r="M834" t="str">
            <v>Year10</v>
          </cell>
          <cell r="N834" t="str">
            <v>Year11</v>
          </cell>
          <cell r="O834" t="str">
            <v>Year12</v>
          </cell>
          <cell r="P834" t="str">
            <v>Year13</v>
          </cell>
          <cell r="Q834" t="str">
            <v>Year14</v>
          </cell>
          <cell r="R834" t="str">
            <v>Year15</v>
          </cell>
          <cell r="S834" t="str">
            <v>Year16</v>
          </cell>
          <cell r="T834" t="str">
            <v>Year17</v>
          </cell>
          <cell r="U834" t="str">
            <v>Year18</v>
          </cell>
          <cell r="V834" t="str">
            <v>Year19</v>
          </cell>
          <cell r="W834" t="str">
            <v>Year20</v>
          </cell>
          <cell r="X834" t="str">
            <v>Year21</v>
          </cell>
          <cell r="Y834" t="str">
            <v>Year22</v>
          </cell>
        </row>
        <row r="835">
          <cell r="C835">
            <v>66526</v>
          </cell>
          <cell r="D835">
            <v>74490</v>
          </cell>
          <cell r="E835">
            <v>72417</v>
          </cell>
          <cell r="F835">
            <v>68003.5</v>
          </cell>
          <cell r="G835">
            <v>70836.515599999999</v>
          </cell>
          <cell r="H835">
            <v>72845.335900000005</v>
          </cell>
          <cell r="I835">
            <v>74350.398400000005</v>
          </cell>
          <cell r="J835">
            <v>75637.695300000007</v>
          </cell>
          <cell r="K835">
            <v>77084.875</v>
          </cell>
          <cell r="L835">
            <v>78490.703099999999</v>
          </cell>
          <cell r="M835">
            <v>78419.031300000002</v>
          </cell>
          <cell r="N835">
            <v>78009.6875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</row>
        <row r="836">
          <cell r="C836">
            <v>7748671.1875</v>
          </cell>
          <cell r="D836">
            <v>7953996.6211000001</v>
          </cell>
          <cell r="E836">
            <v>8608127.8399</v>
          </cell>
          <cell r="F836">
            <v>9021649.7719999999</v>
          </cell>
          <cell r="G836">
            <v>7943808.8280999996</v>
          </cell>
          <cell r="H836">
            <v>6861496.4360999996</v>
          </cell>
          <cell r="I836">
            <v>7236173.7648000009</v>
          </cell>
          <cell r="J836">
            <v>7615805.6724999994</v>
          </cell>
          <cell r="K836">
            <v>8019761.5640000002</v>
          </cell>
          <cell r="L836">
            <v>8439842.3262000009</v>
          </cell>
          <cell r="M836">
            <v>8876863.7780999988</v>
          </cell>
          <cell r="N836">
            <v>9331711.4035000019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C837">
            <v>132191</v>
          </cell>
          <cell r="D837">
            <v>115493.84299999999</v>
          </cell>
          <cell r="E837">
            <v>106899.26500000001</v>
          </cell>
          <cell r="F837">
            <v>100599.34</v>
          </cell>
          <cell r="G837">
            <v>81234.127800000002</v>
          </cell>
          <cell r="H837">
            <v>62530.870199999998</v>
          </cell>
          <cell r="I837">
            <v>59432.870199999998</v>
          </cell>
          <cell r="J837">
            <v>56334.870199999998</v>
          </cell>
          <cell r="K837">
            <v>53236.870199999998</v>
          </cell>
          <cell r="L837">
            <v>50138.870199999998</v>
          </cell>
          <cell r="M837">
            <v>47040.870199999998</v>
          </cell>
          <cell r="N837">
            <v>43942.870199999998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</row>
        <row r="838">
          <cell r="C838">
            <v>901486.78129999992</v>
          </cell>
          <cell r="D838">
            <v>1048183.1114000001</v>
          </cell>
          <cell r="E838">
            <v>1058574.5237999998</v>
          </cell>
          <cell r="F838">
            <v>1089256.9896000002</v>
          </cell>
          <cell r="G838">
            <v>968010.07929999998</v>
          </cell>
          <cell r="H838">
            <v>851339.14359999995</v>
          </cell>
          <cell r="I838">
            <v>892679.31669999985</v>
          </cell>
          <cell r="J838">
            <v>937448.2696</v>
          </cell>
          <cell r="K838">
            <v>981589.26899999997</v>
          </cell>
          <cell r="L838">
            <v>1023336.013</v>
          </cell>
          <cell r="M838">
            <v>1061851.179</v>
          </cell>
          <cell r="N838">
            <v>1095179.2249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C839">
            <v>66184.74579999999</v>
          </cell>
          <cell r="D839">
            <v>66980.9899</v>
          </cell>
          <cell r="E839">
            <v>61967.164900000003</v>
          </cell>
          <cell r="F839">
            <v>63425.203300000001</v>
          </cell>
          <cell r="G839">
            <v>61153.809699999998</v>
          </cell>
          <cell r="H839">
            <v>58850.811999999998</v>
          </cell>
          <cell r="I839">
            <v>60284.303</v>
          </cell>
          <cell r="J839">
            <v>61671.086600000002</v>
          </cell>
          <cell r="K839">
            <v>63778.033400000008</v>
          </cell>
          <cell r="L839">
            <v>65212.136100000003</v>
          </cell>
          <cell r="M839">
            <v>65985.610600000015</v>
          </cell>
          <cell r="N839">
            <v>67537.265899999999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C840">
            <v>-52705</v>
          </cell>
          <cell r="D840">
            <v>-21805.7765</v>
          </cell>
          <cell r="E840">
            <v>-21777.388500000001</v>
          </cell>
          <cell r="F840">
            <v>89275.331600000005</v>
          </cell>
          <cell r="G840">
            <v>194527.4546</v>
          </cell>
          <cell r="H840">
            <v>194527.4546</v>
          </cell>
          <cell r="I840">
            <v>194527.4546</v>
          </cell>
          <cell r="J840">
            <v>194527.4546</v>
          </cell>
          <cell r="K840">
            <v>194527.4546</v>
          </cell>
          <cell r="L840">
            <v>194527.4546</v>
          </cell>
          <cell r="M840">
            <v>194527.4546</v>
          </cell>
          <cell r="N840">
            <v>194527.4546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C841">
            <v>17823944.5</v>
          </cell>
          <cell r="D841">
            <v>18162999.867199998</v>
          </cell>
          <cell r="E841">
            <v>18920303.8321</v>
          </cell>
          <cell r="F841">
            <v>19848104.800799999</v>
          </cell>
          <cell r="G841">
            <v>17847626.652400002</v>
          </cell>
          <cell r="H841">
            <v>15602223.3881</v>
          </cell>
          <cell r="I841">
            <v>16194883.548800001</v>
          </cell>
          <cell r="J841">
            <v>16801106.090500001</v>
          </cell>
          <cell r="K841">
            <v>17433095.762199998</v>
          </cell>
          <cell r="L841">
            <v>18079055.563300002</v>
          </cell>
          <cell r="M841">
            <v>18733688.798099998</v>
          </cell>
          <cell r="N841">
            <v>19405732.737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C843">
            <v>13176</v>
          </cell>
          <cell r="D843">
            <v>14754</v>
          </cell>
          <cell r="E843">
            <v>14343</v>
          </cell>
          <cell r="F843">
            <v>13468.6309</v>
          </cell>
          <cell r="G843">
            <v>14029.732400000001</v>
          </cell>
          <cell r="H843">
            <v>14427.5947</v>
          </cell>
          <cell r="I843">
            <v>14725.684600000001</v>
          </cell>
          <cell r="J843">
            <v>14980.6445</v>
          </cell>
          <cell r="K843">
            <v>15267.268599999999</v>
          </cell>
          <cell r="L843">
            <v>15545.704100000001</v>
          </cell>
          <cell r="M843">
            <v>15531.5098</v>
          </cell>
          <cell r="N843">
            <v>15450.4355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C844">
            <v>3232898.875</v>
          </cell>
          <cell r="D844">
            <v>3486459.1894</v>
          </cell>
          <cell r="E844">
            <v>3680799.1640999997</v>
          </cell>
          <cell r="F844">
            <v>3881705.2557999999</v>
          </cell>
          <cell r="G844">
            <v>3601786.3047000002</v>
          </cell>
          <cell r="H844">
            <v>3336678.6538999998</v>
          </cell>
          <cell r="I844">
            <v>3540781.3218</v>
          </cell>
          <cell r="J844">
            <v>3745032.2829</v>
          </cell>
          <cell r="K844">
            <v>3956411.0255999998</v>
          </cell>
          <cell r="L844">
            <v>4174567.7918000002</v>
          </cell>
          <cell r="M844">
            <v>4399782.7648</v>
          </cell>
          <cell r="N844">
            <v>4631659.2920000004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C845">
            <v>46929</v>
          </cell>
          <cell r="D845">
            <v>47215.156999999999</v>
          </cell>
          <cell r="E845">
            <v>45497.735000000001</v>
          </cell>
          <cell r="F845">
            <v>43533.66</v>
          </cell>
          <cell r="G845">
            <v>36722.012300000002</v>
          </cell>
          <cell r="H845">
            <v>30129.910199999998</v>
          </cell>
          <cell r="I845">
            <v>28774.910199999998</v>
          </cell>
          <cell r="J845">
            <v>27419.910199999998</v>
          </cell>
          <cell r="K845">
            <v>26064.910199999998</v>
          </cell>
          <cell r="L845">
            <v>24709.910199999998</v>
          </cell>
          <cell r="M845">
            <v>23354.910199999998</v>
          </cell>
          <cell r="N845">
            <v>21999.910199999998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</row>
        <row r="846">
          <cell r="C846">
            <v>195875.2187</v>
          </cell>
          <cell r="D846">
            <v>335131.94280000002</v>
          </cell>
          <cell r="E846">
            <v>329218.46560000005</v>
          </cell>
          <cell r="F846">
            <v>321375.05729999999</v>
          </cell>
          <cell r="G846">
            <v>219561.60769999999</v>
          </cell>
          <cell r="H846">
            <v>115996.02770000001</v>
          </cell>
          <cell r="I846">
            <v>104860.4078</v>
          </cell>
          <cell r="J846">
            <v>92922.835000000006</v>
          </cell>
          <cell r="K846">
            <v>78634.468800000002</v>
          </cell>
          <cell r="L846">
            <v>61039.214400000004</v>
          </cell>
          <cell r="M846">
            <v>40146.522800000006</v>
          </cell>
          <cell r="N846">
            <v>15733.217500000001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</row>
        <row r="847">
          <cell r="C847">
            <v>9063.0387999999984</v>
          </cell>
          <cell r="D847">
            <v>14735.009899999999</v>
          </cell>
          <cell r="E847">
            <v>11402.510900000001</v>
          </cell>
          <cell r="F847">
            <v>11663.6095</v>
          </cell>
          <cell r="G847">
            <v>9800.1805999999997</v>
          </cell>
          <cell r="H847">
            <v>7893.3137999999999</v>
          </cell>
          <cell r="I847">
            <v>8085.5792999999994</v>
          </cell>
          <cell r="J847">
            <v>8271.5805</v>
          </cell>
          <cell r="K847">
            <v>8554.1723000000002</v>
          </cell>
          <cell r="L847">
            <v>8746.5207000000009</v>
          </cell>
          <cell r="M847">
            <v>8850.2620000000006</v>
          </cell>
          <cell r="N847">
            <v>9058.3765000000003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C848">
            <v>2104</v>
          </cell>
          <cell r="D848">
            <v>4518.7763000000004</v>
          </cell>
          <cell r="E848">
            <v>4490.3885</v>
          </cell>
          <cell r="F848">
            <v>156372.1061</v>
          </cell>
          <cell r="G848">
            <v>150654.82930000001</v>
          </cell>
          <cell r="H848">
            <v>150654.82930000001</v>
          </cell>
          <cell r="I848">
            <v>150654.82930000001</v>
          </cell>
          <cell r="J848">
            <v>150654.82930000001</v>
          </cell>
          <cell r="K848">
            <v>150654.82930000001</v>
          </cell>
          <cell r="L848">
            <v>150654.82930000001</v>
          </cell>
          <cell r="M848">
            <v>150654.82930000001</v>
          </cell>
          <cell r="N848">
            <v>150654.82930000001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C849">
            <v>6219516.25</v>
          </cell>
          <cell r="D849">
            <v>6672118.7032000003</v>
          </cell>
          <cell r="E849">
            <v>6899939.125</v>
          </cell>
          <cell r="F849">
            <v>7222018.1250999998</v>
          </cell>
          <cell r="G849">
            <v>6436918.7812999999</v>
          </cell>
          <cell r="H849">
            <v>5567554.0367999999</v>
          </cell>
          <cell r="I849">
            <v>5718559.6305999998</v>
          </cell>
          <cell r="J849">
            <v>5865261.7605999997</v>
          </cell>
          <cell r="K849">
            <v>6018139.3519000001</v>
          </cell>
          <cell r="L849">
            <v>6174615.3567000004</v>
          </cell>
          <cell r="M849">
            <v>6333529.0723000001</v>
          </cell>
          <cell r="N849">
            <v>6497346.0537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 t="e">
            <v>#DIV/0!</v>
          </cell>
          <cell r="P854" t="e">
            <v>#DIV/0!</v>
          </cell>
          <cell r="Q854" t="e">
            <v>#DIV/0!</v>
          </cell>
          <cell r="R854" t="e">
            <v>#DIV/0!</v>
          </cell>
          <cell r="S854" t="e">
            <v>#DIV/0!</v>
          </cell>
          <cell r="T854" t="e">
            <v>#DIV/0!</v>
          </cell>
          <cell r="U854" t="e">
            <v>#DIV/0!</v>
          </cell>
          <cell r="V854" t="e">
            <v>#DIV/0!</v>
          </cell>
          <cell r="W854" t="e">
            <v>#DIV/0!</v>
          </cell>
          <cell r="X854" t="e">
            <v>#DIV/0!</v>
          </cell>
          <cell r="Y854" t="e">
            <v>#DIV/0!</v>
          </cell>
        </row>
      </sheetData>
      <sheetData sheetId="2">
        <row r="3">
          <cell r="F3" t="str">
            <v>'11/24/01 18:02:41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>
            <v>1999</v>
          </cell>
        </row>
        <row r="9">
          <cell r="C9" t="str">
            <v>Base Year</v>
          </cell>
        </row>
        <row r="10">
          <cell r="C10" t="str">
            <v>Y1999</v>
          </cell>
        </row>
        <row r="11">
          <cell r="C11">
            <v>1</v>
          </cell>
        </row>
        <row r="12">
          <cell r="C12">
            <v>1</v>
          </cell>
        </row>
        <row r="15">
          <cell r="C15" t="str">
            <v>SYearLag</v>
          </cell>
          <cell r="D15" t="str">
            <v>SYear01</v>
          </cell>
          <cell r="E15" t="str">
            <v>SYear02</v>
          </cell>
          <cell r="F15" t="str">
            <v>SYear03</v>
          </cell>
          <cell r="G15" t="str">
            <v>SYear04</v>
          </cell>
          <cell r="H15" t="str">
            <v>SYear05</v>
          </cell>
          <cell r="I15" t="str">
            <v>SYear06</v>
          </cell>
          <cell r="J15" t="str">
            <v>SYear07</v>
          </cell>
          <cell r="K15" t="str">
            <v>SYear08</v>
          </cell>
          <cell r="L15" t="str">
            <v>SYear09</v>
          </cell>
          <cell r="M15" t="str">
            <v>SYear10</v>
          </cell>
          <cell r="N15" t="str">
            <v>SYear11</v>
          </cell>
          <cell r="O15" t="str">
            <v>SYear12</v>
          </cell>
          <cell r="P15" t="str">
            <v>SYear13</v>
          </cell>
          <cell r="Q15" t="str">
            <v>SYear14</v>
          </cell>
          <cell r="R15" t="str">
            <v>SYear15</v>
          </cell>
          <cell r="S15" t="str">
            <v>SYear16</v>
          </cell>
          <cell r="T15" t="str">
            <v>SYear17</v>
          </cell>
          <cell r="U15" t="str">
            <v>SYear18</v>
          </cell>
          <cell r="V15" t="str">
            <v>SYear19</v>
          </cell>
          <cell r="W15" t="str">
            <v>SYear20</v>
          </cell>
          <cell r="X15" t="str">
            <v>SYear21</v>
          </cell>
          <cell r="Y15" t="str">
            <v>SYear22</v>
          </cell>
        </row>
        <row r="16">
          <cell r="C16" t="str">
            <v>Y1999</v>
          </cell>
          <cell r="D16" t="str">
            <v>Y2000</v>
          </cell>
          <cell r="E16" t="str">
            <v>Y2001</v>
          </cell>
          <cell r="F16" t="str">
            <v>Y2002</v>
          </cell>
          <cell r="G16" t="str">
            <v>Y2003</v>
          </cell>
          <cell r="H16" t="str">
            <v>Y2004</v>
          </cell>
          <cell r="I16" t="str">
            <v>Y2005</v>
          </cell>
          <cell r="J16" t="str">
            <v>Y2006</v>
          </cell>
          <cell r="K16" t="str">
            <v>Y2007</v>
          </cell>
          <cell r="L16" t="str">
            <v>Y2008</v>
          </cell>
          <cell r="M16" t="str">
            <v>Y2009</v>
          </cell>
          <cell r="N16" t="str">
            <v>Y2010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119.5508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1">
          <cell r="C21" t="str">
            <v>YearLag</v>
          </cell>
          <cell r="D21" t="str">
            <v>Year01</v>
          </cell>
          <cell r="E21" t="str">
            <v>Year02</v>
          </cell>
          <cell r="F21" t="str">
            <v>Year03</v>
          </cell>
          <cell r="G21" t="str">
            <v>Year04</v>
          </cell>
          <cell r="H21" t="str">
            <v>Year05</v>
          </cell>
          <cell r="I21" t="str">
            <v>Year06</v>
          </cell>
          <cell r="J21" t="str">
            <v>Year07</v>
          </cell>
          <cell r="K21" t="str">
            <v>Year08</v>
          </cell>
          <cell r="L21" t="str">
            <v>Year09</v>
          </cell>
          <cell r="M21" t="str">
            <v>Year10</v>
          </cell>
          <cell r="N21" t="str">
            <v>Year11</v>
          </cell>
          <cell r="O21" t="str">
            <v>Year12</v>
          </cell>
          <cell r="P21" t="str">
            <v>Year13</v>
          </cell>
          <cell r="Q21" t="str">
            <v>Year14</v>
          </cell>
          <cell r="R21" t="str">
            <v>Year15</v>
          </cell>
          <cell r="S21" t="str">
            <v>Year16</v>
          </cell>
          <cell r="T21" t="str">
            <v>Year17</v>
          </cell>
          <cell r="U21" t="str">
            <v>Year18</v>
          </cell>
          <cell r="V21" t="str">
            <v>Year19</v>
          </cell>
          <cell r="W21" t="str">
            <v>Year20</v>
          </cell>
          <cell r="X21" t="str">
            <v>Year21</v>
          </cell>
          <cell r="Y21" t="str">
            <v>Year22</v>
          </cell>
        </row>
        <row r="22">
          <cell r="C22" t="str">
            <v>Y1999</v>
          </cell>
          <cell r="D22" t="str">
            <v>Y2000</v>
          </cell>
          <cell r="E22" t="str">
            <v>Y2001</v>
          </cell>
          <cell r="F22" t="str">
            <v>Y2002</v>
          </cell>
          <cell r="G22" t="str">
            <v>Y2003</v>
          </cell>
          <cell r="H22" t="str">
            <v>Y2004</v>
          </cell>
          <cell r="I22" t="str">
            <v>Y2005</v>
          </cell>
          <cell r="J22" t="str">
            <v>Y2006</v>
          </cell>
          <cell r="K22" t="str">
            <v>Y2007</v>
          </cell>
          <cell r="L22" t="str">
            <v>Y2008</v>
          </cell>
          <cell r="M22" t="str">
            <v>Y2009</v>
          </cell>
          <cell r="N22" t="str">
            <v>Y2010</v>
          </cell>
        </row>
        <row r="23">
          <cell r="C23">
            <v>227773</v>
          </cell>
          <cell r="D23">
            <v>222473</v>
          </cell>
          <cell r="E23">
            <v>224665</v>
          </cell>
          <cell r="F23">
            <v>225763</v>
          </cell>
          <cell r="G23">
            <v>226059</v>
          </cell>
          <cell r="H23">
            <v>226342</v>
          </cell>
          <cell r="I23">
            <v>226804</v>
          </cell>
          <cell r="J23">
            <v>227138</v>
          </cell>
          <cell r="K23">
            <v>227521</v>
          </cell>
          <cell r="L23">
            <v>228123</v>
          </cell>
          <cell r="M23">
            <v>228765</v>
          </cell>
          <cell r="N23">
            <v>229791</v>
          </cell>
        </row>
        <row r="24">
          <cell r="C24">
            <v>64049</v>
          </cell>
          <cell r="D24">
            <v>63905</v>
          </cell>
          <cell r="E24">
            <v>63848</v>
          </cell>
          <cell r="F24">
            <v>63109</v>
          </cell>
          <cell r="G24">
            <v>61819</v>
          </cell>
          <cell r="H24">
            <v>60155</v>
          </cell>
          <cell r="I24">
            <v>58558</v>
          </cell>
          <cell r="J24">
            <v>56916</v>
          </cell>
          <cell r="K24">
            <v>55218</v>
          </cell>
          <cell r="L24">
            <v>53541</v>
          </cell>
          <cell r="M24">
            <v>51825</v>
          </cell>
          <cell r="N24">
            <v>50147</v>
          </cell>
        </row>
        <row r="25">
          <cell r="C25">
            <v>3835</v>
          </cell>
          <cell r="D25">
            <v>2388</v>
          </cell>
          <cell r="E25">
            <v>2254</v>
          </cell>
          <cell r="F25">
            <v>2133</v>
          </cell>
          <cell r="G25">
            <v>2003</v>
          </cell>
          <cell r="H25">
            <v>1877</v>
          </cell>
          <cell r="I25">
            <v>1767</v>
          </cell>
          <cell r="J25">
            <v>1669</v>
          </cell>
          <cell r="K25">
            <v>1582</v>
          </cell>
          <cell r="L25">
            <v>1505</v>
          </cell>
          <cell r="M25">
            <v>1436</v>
          </cell>
          <cell r="N25">
            <v>1374</v>
          </cell>
        </row>
        <row r="26">
          <cell r="C26">
            <v>5283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395</v>
          </cell>
          <cell r="D27">
            <v>545</v>
          </cell>
          <cell r="E27">
            <v>742</v>
          </cell>
          <cell r="F27">
            <v>1014</v>
          </cell>
          <cell r="G27">
            <v>1394</v>
          </cell>
          <cell r="H27">
            <v>1925</v>
          </cell>
          <cell r="I27">
            <v>2672</v>
          </cell>
          <cell r="J27">
            <v>3725</v>
          </cell>
          <cell r="K27">
            <v>5216</v>
          </cell>
          <cell r="L27">
            <v>7333</v>
          </cell>
          <cell r="M27">
            <v>10343</v>
          </cell>
          <cell r="N27">
            <v>14630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126</v>
          </cell>
          <cell r="D29">
            <v>120</v>
          </cell>
          <cell r="E29">
            <v>120</v>
          </cell>
          <cell r="F29">
            <v>120</v>
          </cell>
          <cell r="G29">
            <v>120</v>
          </cell>
          <cell r="H29">
            <v>120</v>
          </cell>
          <cell r="I29">
            <v>120</v>
          </cell>
          <cell r="J29">
            <v>120</v>
          </cell>
          <cell r="K29">
            <v>120</v>
          </cell>
          <cell r="L29">
            <v>120</v>
          </cell>
          <cell r="M29">
            <v>120</v>
          </cell>
          <cell r="N29">
            <v>120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2119</v>
          </cell>
          <cell r="D33">
            <v>1689</v>
          </cell>
          <cell r="E33">
            <v>1723</v>
          </cell>
          <cell r="F33">
            <v>1752</v>
          </cell>
          <cell r="G33">
            <v>1765</v>
          </cell>
          <cell r="H33">
            <v>1778</v>
          </cell>
          <cell r="I33">
            <v>1793</v>
          </cell>
          <cell r="J33">
            <v>1805</v>
          </cell>
          <cell r="K33">
            <v>1820</v>
          </cell>
          <cell r="L33">
            <v>1838</v>
          </cell>
          <cell r="M33">
            <v>1866</v>
          </cell>
          <cell r="N33">
            <v>1903</v>
          </cell>
        </row>
        <row r="34">
          <cell r="C34">
            <v>10833</v>
          </cell>
          <cell r="D34">
            <v>6679</v>
          </cell>
          <cell r="E34">
            <v>6808</v>
          </cell>
          <cell r="F34">
            <v>6920</v>
          </cell>
          <cell r="G34">
            <v>6971</v>
          </cell>
          <cell r="H34">
            <v>7027</v>
          </cell>
          <cell r="I34">
            <v>7086</v>
          </cell>
          <cell r="J34">
            <v>7137</v>
          </cell>
          <cell r="K34">
            <v>7195</v>
          </cell>
          <cell r="L34">
            <v>7266</v>
          </cell>
          <cell r="M34">
            <v>7374</v>
          </cell>
          <cell r="N34">
            <v>7513</v>
          </cell>
        </row>
        <row r="35">
          <cell r="C35">
            <v>1821</v>
          </cell>
          <cell r="D35">
            <v>2116</v>
          </cell>
          <cell r="E35">
            <v>2819</v>
          </cell>
          <cell r="F35">
            <v>4219</v>
          </cell>
          <cell r="G35">
            <v>6692</v>
          </cell>
          <cell r="H35">
            <v>9514</v>
          </cell>
          <cell r="I35">
            <v>12271</v>
          </cell>
          <cell r="J35">
            <v>14941</v>
          </cell>
          <cell r="K35">
            <v>17527</v>
          </cell>
          <cell r="L35">
            <v>20034</v>
          </cell>
          <cell r="M35">
            <v>22444</v>
          </cell>
          <cell r="N35">
            <v>24787</v>
          </cell>
        </row>
        <row r="36">
          <cell r="C36">
            <v>14054</v>
          </cell>
          <cell r="D36">
            <v>14679</v>
          </cell>
          <cell r="E36">
            <v>15892</v>
          </cell>
          <cell r="F36">
            <v>17098</v>
          </cell>
          <cell r="G36">
            <v>18995</v>
          </cell>
          <cell r="H36">
            <v>21336</v>
          </cell>
          <cell r="I36">
            <v>23595</v>
          </cell>
          <cell r="J36">
            <v>25717</v>
          </cell>
          <cell r="K36">
            <v>27674</v>
          </cell>
          <cell r="L36">
            <v>29484</v>
          </cell>
          <cell r="M36">
            <v>31096</v>
          </cell>
          <cell r="N36">
            <v>32537</v>
          </cell>
        </row>
        <row r="37">
          <cell r="C37">
            <v>845</v>
          </cell>
          <cell r="D37">
            <v>556</v>
          </cell>
          <cell r="E37">
            <v>568</v>
          </cell>
          <cell r="F37">
            <v>586</v>
          </cell>
          <cell r="G37">
            <v>628</v>
          </cell>
          <cell r="H37">
            <v>678</v>
          </cell>
          <cell r="I37">
            <v>724</v>
          </cell>
          <cell r="J37">
            <v>767</v>
          </cell>
          <cell r="K37">
            <v>806</v>
          </cell>
          <cell r="L37">
            <v>841</v>
          </cell>
          <cell r="M37">
            <v>874</v>
          </cell>
          <cell r="N37">
            <v>904</v>
          </cell>
        </row>
        <row r="38">
          <cell r="C38">
            <v>202116</v>
          </cell>
          <cell r="D38">
            <v>189830</v>
          </cell>
          <cell r="E38">
            <v>194983</v>
          </cell>
          <cell r="F38">
            <v>198808</v>
          </cell>
          <cell r="G38">
            <v>202971</v>
          </cell>
          <cell r="H38">
            <v>206442</v>
          </cell>
          <cell r="I38">
            <v>209758</v>
          </cell>
          <cell r="J38">
            <v>212110</v>
          </cell>
          <cell r="K38">
            <v>214289</v>
          </cell>
          <cell r="L38">
            <v>216418</v>
          </cell>
          <cell r="M38">
            <v>218142</v>
          </cell>
          <cell r="N38">
            <v>220384</v>
          </cell>
        </row>
        <row r="39">
          <cell r="C39">
            <v>301</v>
          </cell>
          <cell r="D39">
            <v>530</v>
          </cell>
          <cell r="E39">
            <v>762</v>
          </cell>
          <cell r="F39">
            <v>1093</v>
          </cell>
          <cell r="G39">
            <v>1569</v>
          </cell>
          <cell r="H39">
            <v>2251</v>
          </cell>
          <cell r="I39">
            <v>3231</v>
          </cell>
          <cell r="J39">
            <v>4638</v>
          </cell>
          <cell r="K39">
            <v>6660</v>
          </cell>
          <cell r="L39">
            <v>9565</v>
          </cell>
          <cell r="M39">
            <v>13738</v>
          </cell>
          <cell r="N39">
            <v>19731</v>
          </cell>
        </row>
        <row r="40">
          <cell r="C40">
            <v>158045.7813</v>
          </cell>
          <cell r="D40">
            <v>212720</v>
          </cell>
          <cell r="E40">
            <v>217540</v>
          </cell>
          <cell r="F40">
            <v>222514</v>
          </cell>
          <cell r="G40">
            <v>220091</v>
          </cell>
          <cell r="H40">
            <v>217970</v>
          </cell>
          <cell r="I40">
            <v>215848</v>
          </cell>
          <cell r="J40">
            <v>213396</v>
          </cell>
          <cell r="K40">
            <v>211275</v>
          </cell>
          <cell r="L40">
            <v>209155</v>
          </cell>
          <cell r="M40">
            <v>209691</v>
          </cell>
          <cell r="N40">
            <v>210228</v>
          </cell>
        </row>
        <row r="41">
          <cell r="C41">
            <v>20262.212899999999</v>
          </cell>
          <cell r="D41">
            <v>15334.531300000001</v>
          </cell>
          <cell r="E41">
            <v>13171.9863</v>
          </cell>
          <cell r="F41">
            <v>13669.0635</v>
          </cell>
          <cell r="G41">
            <v>15001.4414</v>
          </cell>
          <cell r="H41">
            <v>15165.627</v>
          </cell>
          <cell r="I41">
            <v>3077.9468000000002</v>
          </cell>
          <cell r="J41">
            <v>3117.5488</v>
          </cell>
          <cell r="K41">
            <v>2879.6902</v>
          </cell>
          <cell r="L41">
            <v>3153.1875</v>
          </cell>
          <cell r="M41">
            <v>3094.8359</v>
          </cell>
          <cell r="N41">
            <v>2990.0333999999998</v>
          </cell>
        </row>
        <row r="42">
          <cell r="C42">
            <v>36</v>
          </cell>
          <cell r="D42">
            <v>36</v>
          </cell>
          <cell r="E42">
            <v>36</v>
          </cell>
          <cell r="F42">
            <v>36</v>
          </cell>
          <cell r="G42">
            <v>36</v>
          </cell>
          <cell r="H42">
            <v>36</v>
          </cell>
          <cell r="I42">
            <v>36</v>
          </cell>
          <cell r="J42">
            <v>36</v>
          </cell>
          <cell r="K42">
            <v>36</v>
          </cell>
          <cell r="L42">
            <v>36</v>
          </cell>
          <cell r="M42">
            <v>36</v>
          </cell>
          <cell r="N42">
            <v>36</v>
          </cell>
        </row>
        <row r="43">
          <cell r="C43">
            <v>4400</v>
          </cell>
          <cell r="D43">
            <v>4197</v>
          </cell>
          <cell r="E43">
            <v>4322</v>
          </cell>
          <cell r="F43">
            <v>4399</v>
          </cell>
          <cell r="G43">
            <v>4440</v>
          </cell>
          <cell r="H43">
            <v>4476</v>
          </cell>
          <cell r="I43">
            <v>4494</v>
          </cell>
          <cell r="J43">
            <v>4512</v>
          </cell>
          <cell r="K43">
            <v>4530</v>
          </cell>
          <cell r="L43">
            <v>4548</v>
          </cell>
          <cell r="M43">
            <v>4567</v>
          </cell>
          <cell r="N43">
            <v>4586</v>
          </cell>
        </row>
        <row r="44">
          <cell r="C44">
            <v>3512</v>
          </cell>
          <cell r="D44">
            <v>3512</v>
          </cell>
          <cell r="E44">
            <v>3512</v>
          </cell>
          <cell r="F44">
            <v>3512</v>
          </cell>
          <cell r="G44">
            <v>3512</v>
          </cell>
          <cell r="H44">
            <v>3512</v>
          </cell>
          <cell r="I44">
            <v>3512</v>
          </cell>
          <cell r="J44">
            <v>3512</v>
          </cell>
          <cell r="K44">
            <v>3512</v>
          </cell>
          <cell r="L44">
            <v>3512</v>
          </cell>
          <cell r="M44">
            <v>3512</v>
          </cell>
          <cell r="N44">
            <v>3512</v>
          </cell>
        </row>
        <row r="45">
          <cell r="C45">
            <v>5730</v>
          </cell>
          <cell r="D45">
            <v>4568</v>
          </cell>
          <cell r="E45">
            <v>4659</v>
          </cell>
          <cell r="F45">
            <v>4738</v>
          </cell>
          <cell r="G45">
            <v>4772</v>
          </cell>
          <cell r="H45">
            <v>4808</v>
          </cell>
          <cell r="I45">
            <v>4847</v>
          </cell>
          <cell r="J45">
            <v>4880</v>
          </cell>
          <cell r="K45">
            <v>4920</v>
          </cell>
          <cell r="L45">
            <v>4968</v>
          </cell>
          <cell r="M45">
            <v>5044</v>
          </cell>
          <cell r="N45">
            <v>5144</v>
          </cell>
        </row>
        <row r="46">
          <cell r="C46">
            <v>7222</v>
          </cell>
          <cell r="D46">
            <v>4452</v>
          </cell>
          <cell r="E46">
            <v>4539</v>
          </cell>
          <cell r="F46">
            <v>4614</v>
          </cell>
          <cell r="G46">
            <v>4648</v>
          </cell>
          <cell r="H46">
            <v>4685</v>
          </cell>
          <cell r="I46">
            <v>4724</v>
          </cell>
          <cell r="J46">
            <v>4758</v>
          </cell>
          <cell r="K46">
            <v>4797</v>
          </cell>
          <cell r="L46">
            <v>4844</v>
          </cell>
          <cell r="M46">
            <v>4916</v>
          </cell>
          <cell r="N46">
            <v>5008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>
            <v>21535</v>
          </cell>
          <cell r="D52">
            <v>21535</v>
          </cell>
          <cell r="E52">
            <v>21535</v>
          </cell>
          <cell r="F52">
            <v>21535</v>
          </cell>
          <cell r="G52">
            <v>21535</v>
          </cell>
          <cell r="H52">
            <v>21535</v>
          </cell>
          <cell r="I52">
            <v>21535</v>
          </cell>
          <cell r="J52">
            <v>21535</v>
          </cell>
          <cell r="K52">
            <v>21535</v>
          </cell>
          <cell r="L52">
            <v>21535</v>
          </cell>
          <cell r="M52">
            <v>21535</v>
          </cell>
          <cell r="N52">
            <v>21535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1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1">
          <cell r="C61" t="str">
            <v>YearLag</v>
          </cell>
          <cell r="D61" t="str">
            <v>Year01</v>
          </cell>
          <cell r="E61" t="str">
            <v>Year02</v>
          </cell>
          <cell r="F61" t="str">
            <v>Year03</v>
          </cell>
          <cell r="G61" t="str">
            <v>Year04</v>
          </cell>
          <cell r="H61" t="str">
            <v>Year05</v>
          </cell>
          <cell r="I61" t="str">
            <v>Year06</v>
          </cell>
          <cell r="J61" t="str">
            <v>Year07</v>
          </cell>
          <cell r="K61" t="str">
            <v>Year08</v>
          </cell>
          <cell r="L61" t="str">
            <v>Year09</v>
          </cell>
          <cell r="M61" t="str">
            <v>Year10</v>
          </cell>
          <cell r="N61" t="str">
            <v>Year11</v>
          </cell>
          <cell r="O61" t="str">
            <v>Year12</v>
          </cell>
          <cell r="P61" t="str">
            <v>Year13</v>
          </cell>
          <cell r="Q61" t="str">
            <v>Year14</v>
          </cell>
          <cell r="R61" t="str">
            <v>Year15</v>
          </cell>
          <cell r="S61" t="str">
            <v>Year16</v>
          </cell>
          <cell r="T61" t="str">
            <v>Year17</v>
          </cell>
          <cell r="U61" t="str">
            <v>Year18</v>
          </cell>
          <cell r="V61" t="str">
            <v>Year19</v>
          </cell>
          <cell r="W61" t="str">
            <v>Year20</v>
          </cell>
          <cell r="X61" t="str">
            <v>Year21</v>
          </cell>
          <cell r="Y61" t="str">
            <v>Year22</v>
          </cell>
        </row>
        <row r="62">
          <cell r="C62" t="str">
            <v>Y1999</v>
          </cell>
          <cell r="D62" t="str">
            <v>Y2000</v>
          </cell>
          <cell r="E62" t="str">
            <v>Y2001</v>
          </cell>
          <cell r="F62" t="str">
            <v>Y2002</v>
          </cell>
          <cell r="G62" t="str">
            <v>Y2003</v>
          </cell>
          <cell r="H62" t="str">
            <v>Y2004</v>
          </cell>
          <cell r="I62" t="str">
            <v>Y2005</v>
          </cell>
          <cell r="J62" t="str">
            <v>Y2006</v>
          </cell>
          <cell r="K62" t="str">
            <v>Y2007</v>
          </cell>
          <cell r="L62" t="str">
            <v>Y2008</v>
          </cell>
          <cell r="M62" t="str">
            <v>Y2009</v>
          </cell>
          <cell r="N62" t="str">
            <v>Y2010</v>
          </cell>
        </row>
        <row r="63">
          <cell r="C63">
            <v>1172905.2006000001</v>
          </cell>
          <cell r="D63">
            <v>1350266.3973999999</v>
          </cell>
          <cell r="E63">
            <v>1715969.0434000001</v>
          </cell>
          <cell r="F63">
            <v>1408055.1928999999</v>
          </cell>
          <cell r="G63">
            <v>1380858.5501999999</v>
          </cell>
          <cell r="H63">
            <v>1435808.0090999999</v>
          </cell>
          <cell r="I63">
            <v>1470687.7031</v>
          </cell>
          <cell r="J63">
            <v>1482945.1295</v>
          </cell>
          <cell r="K63">
            <v>1500147.9735000001</v>
          </cell>
          <cell r="L63">
            <v>1518528.3477</v>
          </cell>
          <cell r="M63">
            <v>1539794.1861</v>
          </cell>
          <cell r="N63">
            <v>1573514.7111</v>
          </cell>
        </row>
        <row r="64">
          <cell r="C64">
            <v>338215.73379999999</v>
          </cell>
          <cell r="D64">
            <v>395370.97369999997</v>
          </cell>
          <cell r="E64">
            <v>497086.88699999999</v>
          </cell>
          <cell r="F64">
            <v>402333.98849999998</v>
          </cell>
          <cell r="G64">
            <v>386452.45159999997</v>
          </cell>
          <cell r="H64">
            <v>390720.1997</v>
          </cell>
          <cell r="I64">
            <v>388844.49050000001</v>
          </cell>
          <cell r="J64">
            <v>380462.51850000001</v>
          </cell>
          <cell r="K64">
            <v>372713.86430000002</v>
          </cell>
          <cell r="L64">
            <v>364797.38709999999</v>
          </cell>
          <cell r="M64">
            <v>356994.33659999998</v>
          </cell>
          <cell r="N64">
            <v>351407.19140000001</v>
          </cell>
        </row>
        <row r="65">
          <cell r="C65">
            <v>14436.779</v>
          </cell>
          <cell r="D65">
            <v>11529.932000000001</v>
          </cell>
          <cell r="E65">
            <v>13702.6875</v>
          </cell>
          <cell r="F65">
            <v>10186.4539</v>
          </cell>
          <cell r="G65">
            <v>9210.8773999999994</v>
          </cell>
          <cell r="H65">
            <v>8899.6304</v>
          </cell>
          <cell r="I65">
            <v>8547.8387000000002</v>
          </cell>
          <cell r="J65">
            <v>8150.1796999999997</v>
          </cell>
          <cell r="K65">
            <v>7817.3657999999996</v>
          </cell>
          <cell r="L65">
            <v>7525.7979999999998</v>
          </cell>
          <cell r="M65">
            <v>7275.9242999999997</v>
          </cell>
          <cell r="N65">
            <v>7087.4005999999999</v>
          </cell>
        </row>
        <row r="66">
          <cell r="C66">
            <v>13402.1145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C67">
            <v>938.65120000000002</v>
          </cell>
          <cell r="D67">
            <v>1953.4767999999999</v>
          </cell>
          <cell r="E67">
            <v>3351.6678000000002</v>
          </cell>
          <cell r="F67">
            <v>3357.4203000000002</v>
          </cell>
          <cell r="G67">
            <v>4300.7921999999999</v>
          </cell>
          <cell r="H67">
            <v>6036.0546999999997</v>
          </cell>
          <cell r="I67">
            <v>8515.1103000000003</v>
          </cell>
          <cell r="J67">
            <v>12046.4112</v>
          </cell>
          <cell r="K67">
            <v>17137.9447</v>
          </cell>
          <cell r="L67">
            <v>24496.894400000001</v>
          </cell>
          <cell r="M67">
            <v>35154.6103</v>
          </cell>
          <cell r="N67">
            <v>50692.657500000001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366.73849999999999</v>
          </cell>
          <cell r="D69">
            <v>487.57659999999998</v>
          </cell>
          <cell r="E69">
            <v>614.20270000000005</v>
          </cell>
          <cell r="F69">
            <v>464.97300000000001</v>
          </cell>
          <cell r="G69">
            <v>440.1225</v>
          </cell>
          <cell r="H69">
            <v>450.44119999999998</v>
          </cell>
          <cell r="I69">
            <v>458.65629999999999</v>
          </cell>
          <cell r="J69">
            <v>464.25069999999999</v>
          </cell>
          <cell r="K69">
            <v>470.75470000000001</v>
          </cell>
          <cell r="L69">
            <v>477.54250000000002</v>
          </cell>
          <cell r="M69">
            <v>484.90230000000003</v>
          </cell>
          <cell r="N69">
            <v>494.00409999999999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C73">
            <v>5646.3189000000002</v>
          </cell>
          <cell r="D73">
            <v>5879.3253000000004</v>
          </cell>
          <cell r="E73">
            <v>9836.7682000000004</v>
          </cell>
          <cell r="F73">
            <v>13802.0234</v>
          </cell>
          <cell r="G73">
            <v>22620.786</v>
          </cell>
          <cell r="H73">
            <v>34125.1201</v>
          </cell>
          <cell r="I73">
            <v>45244.546600000001</v>
          </cell>
          <cell r="J73">
            <v>55043.801899999999</v>
          </cell>
          <cell r="K73">
            <v>64823.758500000004</v>
          </cell>
          <cell r="L73">
            <v>74279.245299999995</v>
          </cell>
          <cell r="M73">
            <v>83617.136400000003</v>
          </cell>
          <cell r="N73">
            <v>93748.306400000001</v>
          </cell>
        </row>
        <row r="74">
          <cell r="C74">
            <v>45419.708299999998</v>
          </cell>
          <cell r="D74">
            <v>42510.599600000001</v>
          </cell>
          <cell r="E74">
            <v>57799.603199999998</v>
          </cell>
          <cell r="F74">
            <v>58299.860399999998</v>
          </cell>
          <cell r="G74">
            <v>66923.714500000002</v>
          </cell>
          <cell r="H74">
            <v>79765.121799999994</v>
          </cell>
          <cell r="I74">
            <v>90676.601699999999</v>
          </cell>
          <cell r="J74">
            <v>98750.212100000004</v>
          </cell>
          <cell r="K74">
            <v>106681.1064</v>
          </cell>
          <cell r="L74">
            <v>113939.7243</v>
          </cell>
          <cell r="M74">
            <v>120750.3836</v>
          </cell>
          <cell r="N74">
            <v>128264.342</v>
          </cell>
        </row>
        <row r="75">
          <cell r="C75">
            <v>1449.7674</v>
          </cell>
          <cell r="D75">
            <v>854.81629999999996</v>
          </cell>
          <cell r="E75">
            <v>1096.7103</v>
          </cell>
          <cell r="F75">
            <v>1060.7599</v>
          </cell>
          <cell r="G75">
            <v>1174.6206999999999</v>
          </cell>
          <cell r="H75">
            <v>1345.6341</v>
          </cell>
          <cell r="I75">
            <v>1477.1041</v>
          </cell>
          <cell r="J75">
            <v>1563.5449000000001</v>
          </cell>
          <cell r="K75">
            <v>1649.4831999999999</v>
          </cell>
          <cell r="L75">
            <v>1725.3693000000001</v>
          </cell>
          <cell r="M75">
            <v>1801.7425000000001</v>
          </cell>
          <cell r="N75">
            <v>1891.8824999999999</v>
          </cell>
        </row>
        <row r="76">
          <cell r="C76">
            <v>104603.2668</v>
          </cell>
          <cell r="D76">
            <v>88037.108699999997</v>
          </cell>
          <cell r="E76">
            <v>113564.6586</v>
          </cell>
          <cell r="F76">
            <v>108556.5868</v>
          </cell>
          <cell r="G76">
            <v>114518.2916</v>
          </cell>
          <cell r="H76">
            <v>123594.2387</v>
          </cell>
          <cell r="I76">
            <v>129090.40270000001</v>
          </cell>
          <cell r="J76">
            <v>130430.45789999999</v>
          </cell>
          <cell r="K76">
            <v>132286.52059999999</v>
          </cell>
          <cell r="L76">
            <v>133931.36129999999</v>
          </cell>
          <cell r="M76">
            <v>135651.12460000001</v>
          </cell>
          <cell r="N76">
            <v>139126.1012</v>
          </cell>
        </row>
        <row r="77">
          <cell r="C77">
            <v>92.758300000000006</v>
          </cell>
          <cell r="D77">
            <v>146.3587</v>
          </cell>
          <cell r="E77">
            <v>264.26710000000003</v>
          </cell>
          <cell r="F77">
            <v>355.37279999999998</v>
          </cell>
          <cell r="G77">
            <v>527.11509999999998</v>
          </cell>
          <cell r="H77">
            <v>802.44880000000001</v>
          </cell>
          <cell r="I77">
            <v>1184.0062</v>
          </cell>
          <cell r="J77">
            <v>1698.2056</v>
          </cell>
          <cell r="K77">
            <v>2448.1136999999999</v>
          </cell>
          <cell r="L77">
            <v>3524.6462999999999</v>
          </cell>
          <cell r="M77">
            <v>5086.8541999999998</v>
          </cell>
          <cell r="N77">
            <v>7416.8464000000004</v>
          </cell>
        </row>
        <row r="78">
          <cell r="C78">
            <v>58692.965300000003</v>
          </cell>
          <cell r="D78">
            <v>70789.3364</v>
          </cell>
          <cell r="E78">
            <v>90916.811400000006</v>
          </cell>
          <cell r="F78">
            <v>87184.304499999998</v>
          </cell>
          <cell r="G78">
            <v>89104.938099999999</v>
          </cell>
          <cell r="H78">
            <v>93638.729800000001</v>
          </cell>
          <cell r="I78">
            <v>95319.5628</v>
          </cell>
          <cell r="J78">
            <v>94159.197199999995</v>
          </cell>
          <cell r="K78">
            <v>93588.488400000002</v>
          </cell>
          <cell r="L78">
            <v>92878.621700000003</v>
          </cell>
          <cell r="M78">
            <v>93566.957899999994</v>
          </cell>
          <cell r="N78">
            <v>95230.861199999999</v>
          </cell>
        </row>
        <row r="79">
          <cell r="C79">
            <v>9725.8619999999992</v>
          </cell>
          <cell r="D79">
            <v>2997.9009000000001</v>
          </cell>
          <cell r="E79">
            <v>4847.2910000000002</v>
          </cell>
          <cell r="F79">
            <v>5030.2154</v>
          </cell>
          <cell r="G79">
            <v>5520.5303999999996</v>
          </cell>
          <cell r="H79">
            <v>5580.9507000000003</v>
          </cell>
          <cell r="I79">
            <v>1132.6844000000001</v>
          </cell>
          <cell r="J79">
            <v>1147.258</v>
          </cell>
          <cell r="K79">
            <v>1059.7260000000001</v>
          </cell>
          <cell r="L79">
            <v>1160.373</v>
          </cell>
          <cell r="M79">
            <v>1138.8996</v>
          </cell>
          <cell r="N79">
            <v>1100.3323</v>
          </cell>
        </row>
        <row r="80">
          <cell r="C80">
            <v>17.570900000000002</v>
          </cell>
          <cell r="D80">
            <v>18.0989</v>
          </cell>
          <cell r="E80">
            <v>18.4998</v>
          </cell>
          <cell r="F80">
            <v>18.956499999999998</v>
          </cell>
          <cell r="G80">
            <v>19.4693</v>
          </cell>
          <cell r="H80">
            <v>19.965800000000002</v>
          </cell>
          <cell r="I80">
            <v>20.4298</v>
          </cell>
          <cell r="J80">
            <v>20.895099999999999</v>
          </cell>
          <cell r="K80">
            <v>21.841699999999999</v>
          </cell>
          <cell r="L80">
            <v>21.856100000000001</v>
          </cell>
          <cell r="M80">
            <v>22.36</v>
          </cell>
          <cell r="N80">
            <v>22.895800000000001</v>
          </cell>
        </row>
        <row r="81">
          <cell r="C81">
            <v>1744.5635</v>
          </cell>
          <cell r="D81">
            <v>1491.1778999999999</v>
          </cell>
          <cell r="E81">
            <v>1928.5051000000001</v>
          </cell>
          <cell r="F81">
            <v>1840.2036000000001</v>
          </cell>
          <cell r="G81">
            <v>1919.1699000000001</v>
          </cell>
          <cell r="H81">
            <v>2052.9569000000001</v>
          </cell>
          <cell r="I81">
            <v>2118.8395</v>
          </cell>
          <cell r="J81">
            <v>2125.5754999999999</v>
          </cell>
          <cell r="K81">
            <v>2142.4144999999999</v>
          </cell>
          <cell r="L81">
            <v>2156.2492000000002</v>
          </cell>
          <cell r="M81">
            <v>2175.7287000000001</v>
          </cell>
          <cell r="N81">
            <v>2217.9522999999999</v>
          </cell>
        </row>
        <row r="82">
          <cell r="C82">
            <v>817.02269999999999</v>
          </cell>
          <cell r="D82">
            <v>732.13390000000004</v>
          </cell>
          <cell r="E82">
            <v>878.19219999999996</v>
          </cell>
          <cell r="F82">
            <v>823.31389999999999</v>
          </cell>
          <cell r="G82">
            <v>850.71479999999997</v>
          </cell>
          <cell r="H82">
            <v>902.69970000000001</v>
          </cell>
          <cell r="I82">
            <v>927.93709999999999</v>
          </cell>
          <cell r="J82">
            <v>927.17340000000002</v>
          </cell>
          <cell r="K82">
            <v>930.80520000000001</v>
          </cell>
          <cell r="L82">
            <v>933.10820000000001</v>
          </cell>
          <cell r="M82">
            <v>937.62080000000003</v>
          </cell>
          <cell r="N82">
            <v>951.8569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0.16700000000000001</v>
          </cell>
          <cell r="D88">
            <v>0.14960000000000001</v>
          </cell>
          <cell r="E88">
            <v>0.18790000000000001</v>
          </cell>
          <cell r="F88">
            <v>0.1762</v>
          </cell>
          <cell r="G88">
            <v>0.18210000000000001</v>
          </cell>
          <cell r="H88">
            <v>0.19320000000000001</v>
          </cell>
          <cell r="I88">
            <v>0.1986</v>
          </cell>
          <cell r="J88">
            <v>0.19839999999999999</v>
          </cell>
          <cell r="K88">
            <v>0.19919999999999999</v>
          </cell>
          <cell r="L88">
            <v>0.19969999999999999</v>
          </cell>
          <cell r="M88">
            <v>0.20069999999999999</v>
          </cell>
          <cell r="N88">
            <v>0.20369999999999999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50355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5">
          <cell r="C95" t="str">
            <v>YearLag</v>
          </cell>
          <cell r="D95" t="str">
            <v>Year01</v>
          </cell>
          <cell r="E95" t="str">
            <v>Year02</v>
          </cell>
          <cell r="F95" t="str">
            <v>Year03</v>
          </cell>
          <cell r="G95" t="str">
            <v>Year04</v>
          </cell>
          <cell r="H95" t="str">
            <v>Year05</v>
          </cell>
          <cell r="I95" t="str">
            <v>Year06</v>
          </cell>
          <cell r="J95" t="str">
            <v>Year07</v>
          </cell>
          <cell r="K95" t="str">
            <v>Year08</v>
          </cell>
          <cell r="L95" t="str">
            <v>Year09</v>
          </cell>
          <cell r="M95" t="str">
            <v>Year10</v>
          </cell>
          <cell r="N95" t="str">
            <v>Year11</v>
          </cell>
          <cell r="O95" t="str">
            <v>Year12</v>
          </cell>
          <cell r="P95" t="str">
            <v>Year13</v>
          </cell>
          <cell r="Q95" t="str">
            <v>Year14</v>
          </cell>
          <cell r="R95" t="str">
            <v>Year15</v>
          </cell>
          <cell r="S95" t="str">
            <v>Year16</v>
          </cell>
          <cell r="T95" t="str">
            <v>Year17</v>
          </cell>
          <cell r="U95" t="str">
            <v>Year18</v>
          </cell>
          <cell r="V95" t="str">
            <v>Year19</v>
          </cell>
          <cell r="W95" t="str">
            <v>Year20</v>
          </cell>
          <cell r="X95" t="str">
            <v>Year21</v>
          </cell>
          <cell r="Y95" t="str">
            <v>Year22</v>
          </cell>
        </row>
        <row r="96">
          <cell r="C96" t="str">
            <v>Y1999</v>
          </cell>
          <cell r="D96" t="str">
            <v>Y2000</v>
          </cell>
          <cell r="E96" t="str">
            <v>Y2001</v>
          </cell>
          <cell r="F96" t="str">
            <v>Y2002</v>
          </cell>
          <cell r="G96" t="str">
            <v>Y2003</v>
          </cell>
          <cell r="H96" t="str">
            <v>Y2004</v>
          </cell>
          <cell r="I96" t="str">
            <v>Y2005</v>
          </cell>
          <cell r="J96" t="str">
            <v>Y2006</v>
          </cell>
          <cell r="K96" t="str">
            <v>Y2007</v>
          </cell>
          <cell r="L96" t="str">
            <v>Y2008</v>
          </cell>
          <cell r="M96" t="str">
            <v>Y2009</v>
          </cell>
          <cell r="N96" t="str">
            <v>Y2010</v>
          </cell>
        </row>
        <row r="97">
          <cell r="D97">
            <v>1009087.1977</v>
          </cell>
          <cell r="E97">
            <v>1094723.1975</v>
          </cell>
          <cell r="F97">
            <v>1278561.5708000001</v>
          </cell>
          <cell r="G97">
            <v>1178059.4828000001</v>
          </cell>
          <cell r="H97">
            <v>1199216.5308000001</v>
          </cell>
          <cell r="I97">
            <v>1202828.7997999999</v>
          </cell>
          <cell r="J97">
            <v>1226342.1148000001</v>
          </cell>
          <cell r="K97">
            <v>1250142.5630999999</v>
          </cell>
          <cell r="L97">
            <v>1268161.6776000001</v>
          </cell>
          <cell r="M97">
            <v>1292619.5467000001</v>
          </cell>
          <cell r="N97">
            <v>1317533.2849000001</v>
          </cell>
        </row>
        <row r="98">
          <cell r="D98">
            <v>445523.72570000001</v>
          </cell>
          <cell r="E98">
            <v>488662.95990000002</v>
          </cell>
          <cell r="F98">
            <v>570873.07409999997</v>
          </cell>
          <cell r="G98">
            <v>518093.38459999999</v>
          </cell>
          <cell r="H98">
            <v>528893.75520000001</v>
          </cell>
          <cell r="I98">
            <v>539471.62620000006</v>
          </cell>
          <cell r="J98">
            <v>550047.19140000001</v>
          </cell>
          <cell r="K98">
            <v>560815.43500000006</v>
          </cell>
          <cell r="L98">
            <v>571849.56330000004</v>
          </cell>
          <cell r="M98">
            <v>583105.45700000005</v>
          </cell>
          <cell r="N98">
            <v>594586.58860000002</v>
          </cell>
        </row>
        <row r="99">
          <cell r="D99">
            <v>145004.83009999999</v>
          </cell>
          <cell r="E99">
            <v>160366.47959999999</v>
          </cell>
          <cell r="F99">
            <v>180631.5521</v>
          </cell>
          <cell r="G99">
            <v>719011.42649999994</v>
          </cell>
          <cell r="H99">
            <v>821890.14560000005</v>
          </cell>
          <cell r="I99">
            <v>872374.79859999998</v>
          </cell>
          <cell r="J99">
            <v>924878.83700000006</v>
          </cell>
          <cell r="K99">
            <v>976373.18299999996</v>
          </cell>
          <cell r="L99">
            <v>1027867.466</v>
          </cell>
          <cell r="M99">
            <v>1077342.4885</v>
          </cell>
          <cell r="N99">
            <v>1127827.1409</v>
          </cell>
        </row>
        <row r="100">
          <cell r="D100">
            <v>110913.1559</v>
          </cell>
          <cell r="E100">
            <v>155675.40460000001</v>
          </cell>
          <cell r="F100">
            <v>132699.39499999999</v>
          </cell>
          <cell r="G100">
            <v>126814.613</v>
          </cell>
          <cell r="H100">
            <v>130067.004</v>
          </cell>
          <cell r="I100">
            <v>130773.18060000001</v>
          </cell>
          <cell r="J100">
            <v>131746.96460000001</v>
          </cell>
          <cell r="K100">
            <v>133145.22380000001</v>
          </cell>
          <cell r="L100">
            <v>132561.46890000001</v>
          </cell>
          <cell r="M100">
            <v>137482.81390000001</v>
          </cell>
          <cell r="N100">
            <v>138609.88260000001</v>
          </cell>
        </row>
        <row r="101">
          <cell r="D101">
            <v>113192.78479999999</v>
          </cell>
          <cell r="E101">
            <v>134697.8328</v>
          </cell>
          <cell r="F101">
            <v>142759.75779999999</v>
          </cell>
          <cell r="G101">
            <v>5746.8146999999999</v>
          </cell>
          <cell r="H101">
            <v>6357.6815999999999</v>
          </cell>
          <cell r="I101">
            <v>6216.0437000000002</v>
          </cell>
          <cell r="J101">
            <v>6359.5679</v>
          </cell>
          <cell r="K101">
            <v>6544.4</v>
          </cell>
          <cell r="L101">
            <v>6723.8554000000004</v>
          </cell>
          <cell r="M101">
            <v>6955.9889999999996</v>
          </cell>
          <cell r="N101">
            <v>7149.8215</v>
          </cell>
        </row>
        <row r="102">
          <cell r="D102">
            <v>132247.5392</v>
          </cell>
          <cell r="E102">
            <v>145998.99230000001</v>
          </cell>
          <cell r="F102">
            <v>151162.1514</v>
          </cell>
          <cell r="G102">
            <v>358232.97629999998</v>
          </cell>
          <cell r="H102">
            <v>330692.97409999999</v>
          </cell>
          <cell r="I102">
            <v>354098.49109999998</v>
          </cell>
          <cell r="J102">
            <v>356284.63280000002</v>
          </cell>
          <cell r="K102">
            <v>366576.64990000002</v>
          </cell>
          <cell r="L102">
            <v>371851.37199999997</v>
          </cell>
          <cell r="M102">
            <v>381219.4522</v>
          </cell>
          <cell r="N102">
            <v>407886.62150000001</v>
          </cell>
        </row>
        <row r="103">
          <cell r="D103">
            <v>10120.5627</v>
          </cell>
          <cell r="E103">
            <v>10262.966399999999</v>
          </cell>
          <cell r="F103">
            <v>9581.2047000000002</v>
          </cell>
          <cell r="G103">
            <v>112809.5251</v>
          </cell>
          <cell r="H103">
            <v>112827.6995</v>
          </cell>
          <cell r="I103">
            <v>112847.2663</v>
          </cell>
          <cell r="J103">
            <v>112867.9883</v>
          </cell>
          <cell r="K103">
            <v>112889.7864</v>
          </cell>
          <cell r="L103">
            <v>112912.2016</v>
          </cell>
          <cell r="M103">
            <v>112935.4635</v>
          </cell>
          <cell r="N103">
            <v>112959.6115</v>
          </cell>
        </row>
        <row r="106">
          <cell r="C106" t="str">
            <v>SYearLag</v>
          </cell>
          <cell r="D106" t="str">
            <v>SYear01</v>
          </cell>
          <cell r="E106" t="str">
            <v>SYear02</v>
          </cell>
          <cell r="F106" t="str">
            <v>SYear03</v>
          </cell>
          <cell r="G106" t="str">
            <v>SYear04</v>
          </cell>
          <cell r="H106" t="str">
            <v>SYear05</v>
          </cell>
          <cell r="I106" t="str">
            <v>SYear06</v>
          </cell>
          <cell r="J106" t="str">
            <v>SYear07</v>
          </cell>
          <cell r="K106" t="str">
            <v>SYear08</v>
          </cell>
          <cell r="L106" t="str">
            <v>SYear09</v>
          </cell>
          <cell r="M106" t="str">
            <v>SYear10</v>
          </cell>
          <cell r="N106" t="str">
            <v>SYear11</v>
          </cell>
          <cell r="O106" t="str">
            <v>SYear12</v>
          </cell>
          <cell r="P106" t="str">
            <v>SYear13</v>
          </cell>
          <cell r="Q106" t="str">
            <v>SYear14</v>
          </cell>
          <cell r="R106" t="str">
            <v>SYear15</v>
          </cell>
          <cell r="S106" t="str">
            <v>SYear16</v>
          </cell>
          <cell r="T106" t="str">
            <v>SYear17</v>
          </cell>
          <cell r="U106" t="str">
            <v>SYear18</v>
          </cell>
          <cell r="V106" t="str">
            <v>SYear19</v>
          </cell>
          <cell r="W106" t="str">
            <v>SYear20</v>
          </cell>
          <cell r="X106" t="str">
            <v>SYear21</v>
          </cell>
          <cell r="Y106" t="str">
            <v>SYear22</v>
          </cell>
        </row>
        <row r="107">
          <cell r="C107">
            <v>5.1093349308865825</v>
          </cell>
          <cell r="D107">
            <v>6.0795435060515288</v>
          </cell>
          <cell r="E107">
            <v>7.6491860836885213</v>
          </cell>
          <cell r="F107">
            <v>6.2449656793512682</v>
          </cell>
          <cell r="G107">
            <v>6.1128804334322835</v>
          </cell>
          <cell r="H107">
            <v>6.3422652619146813</v>
          </cell>
          <cell r="I107">
            <v>6.4743630123378439</v>
          </cell>
          <cell r="J107">
            <v>6.5064803072162665</v>
          </cell>
          <cell r="K107">
            <v>6.5535716485360274</v>
          </cell>
          <cell r="L107">
            <v>6.5921574061839783</v>
          </cell>
          <cell r="M107">
            <v>6.6317159264109087</v>
          </cell>
          <cell r="N107">
            <v>6.6985832855955847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</row>
        <row r="108">
          <cell r="C108">
            <v>0.6524854832639988</v>
          </cell>
          <cell r="D108">
            <v>0.45900238112878311</v>
          </cell>
          <cell r="E108">
            <v>0.59172225277674395</v>
          </cell>
          <cell r="F108">
            <v>0.56818328410701291</v>
          </cell>
          <cell r="G108">
            <v>0.61190236019597188</v>
          </cell>
          <cell r="H108">
            <v>0.67969265866538686</v>
          </cell>
          <cell r="I108">
            <v>0.73721265317701334</v>
          </cell>
          <cell r="J108">
            <v>0.7651807227891182</v>
          </cell>
          <cell r="K108">
            <v>0.79423074586799347</v>
          </cell>
          <cell r="L108">
            <v>0.81915138855006198</v>
          </cell>
          <cell r="M108">
            <v>0.84116495571495686</v>
          </cell>
          <cell r="N108">
            <v>0.8683398032212748</v>
          </cell>
          <cell r="O108" t="e">
            <v>#DIV/0!</v>
          </cell>
          <cell r="P108" t="e">
            <v>#DIV/0!</v>
          </cell>
          <cell r="Q108" t="e">
            <v>#DIV/0!</v>
          </cell>
          <cell r="R108" t="e">
            <v>#DIV/0!</v>
          </cell>
          <cell r="S108" t="e">
            <v>#DIV/0!</v>
          </cell>
          <cell r="T108" t="e">
            <v>#DIV/0!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</row>
        <row r="109">
          <cell r="C109">
            <v>2.4970554279752903</v>
          </cell>
          <cell r="D109">
            <v>2.6151447803158456</v>
          </cell>
          <cell r="E109">
            <v>3.2759184997849196</v>
          </cell>
          <cell r="F109">
            <v>2.6954182497369716</v>
          </cell>
          <cell r="G109">
            <v>2.6490454615611747</v>
          </cell>
          <cell r="H109">
            <v>2.7526119752995482</v>
          </cell>
          <cell r="I109">
            <v>2.8480174109927585</v>
          </cell>
          <cell r="J109">
            <v>2.8594020277913894</v>
          </cell>
          <cell r="K109">
            <v>2.8785306649818025</v>
          </cell>
          <cell r="L109">
            <v>2.8932717292574655</v>
          </cell>
          <cell r="M109">
            <v>2.9035536745656865</v>
          </cell>
          <cell r="N109">
            <v>2.9298828216941213</v>
          </cell>
          <cell r="O109" t="e">
            <v>#DIV/0!</v>
          </cell>
          <cell r="P109" t="e">
            <v>#DIV/0!</v>
          </cell>
          <cell r="Q109" t="e">
            <v>#DIV/0!</v>
          </cell>
          <cell r="R109" t="e">
            <v>#DIV/0!</v>
          </cell>
          <cell r="S109" t="e">
            <v>#DIV/0!</v>
          </cell>
          <cell r="T109" t="e">
            <v>#DIV/0!</v>
          </cell>
          <cell r="U109" t="e">
            <v>#DIV/0!</v>
          </cell>
          <cell r="V109" t="e">
            <v>#DIV/0!</v>
          </cell>
          <cell r="W109" t="e">
            <v>#DIV/0!</v>
          </cell>
          <cell r="X109" t="e">
            <v>#DIV/0!</v>
          </cell>
          <cell r="Y109" t="e">
            <v>#DIV/0!</v>
          </cell>
        </row>
        <row r="112">
          <cell r="C112">
            <v>8.1968657187594718E-2</v>
          </cell>
          <cell r="D112">
            <v>9.4906669961695292E-2</v>
          </cell>
          <cell r="E112">
            <v>0.12203738421244396</v>
          </cell>
          <cell r="F112">
            <v>0.12295351289368998</v>
          </cell>
          <cell r="G112">
            <v>0.11875471310412886</v>
          </cell>
          <cell r="H112">
            <v>0.12086399304809267</v>
          </cell>
          <cell r="I112">
            <v>0.11942223826567548</v>
          </cell>
          <cell r="J112">
            <v>0.11751599807018984</v>
          </cell>
          <cell r="K112">
            <v>0.11626134080140241</v>
          </cell>
          <cell r="L112">
            <v>0.11275928457733066</v>
          </cell>
          <cell r="M112">
            <v>0.11548622220127833</v>
          </cell>
          <cell r="N112">
            <v>0.11432634243352442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</row>
      </sheetData>
      <sheetData sheetId="3">
        <row r="6">
          <cell r="F6" t="str">
            <v>CYear03</v>
          </cell>
        </row>
        <row r="7">
          <cell r="C7" t="str">
            <v>Y1999</v>
          </cell>
          <cell r="D7" t="str">
            <v>Y2000</v>
          </cell>
          <cell r="E7" t="str">
            <v>Y2001</v>
          </cell>
          <cell r="F7" t="str">
            <v>Y2002</v>
          </cell>
          <cell r="G7" t="str">
            <v>Y2003</v>
          </cell>
          <cell r="H7" t="str">
            <v>Y2004</v>
          </cell>
          <cell r="I7" t="str">
            <v>Y2005</v>
          </cell>
          <cell r="J7" t="str">
            <v>Y2006</v>
          </cell>
          <cell r="K7" t="str">
            <v>Y2007</v>
          </cell>
          <cell r="L7" t="str">
            <v>Y2008</v>
          </cell>
          <cell r="M7" t="str">
            <v>Y2009</v>
          </cell>
          <cell r="N7" t="str">
            <v>Y2010</v>
          </cell>
        </row>
        <row r="8">
          <cell r="C8">
            <v>28565</v>
          </cell>
          <cell r="D8">
            <v>23231</v>
          </cell>
          <cell r="E8">
            <v>26325</v>
          </cell>
          <cell r="F8">
            <v>21386</v>
          </cell>
          <cell r="G8">
            <v>22347</v>
          </cell>
          <cell r="H8">
            <v>22766</v>
          </cell>
          <cell r="I8">
            <v>23249</v>
          </cell>
          <cell r="J8">
            <v>23756</v>
          </cell>
          <cell r="K8">
            <v>24951</v>
          </cell>
          <cell r="L8">
            <v>26214</v>
          </cell>
          <cell r="M8">
            <v>27549</v>
          </cell>
          <cell r="N8">
            <v>28961</v>
          </cell>
        </row>
        <row r="9">
          <cell r="C9">
            <v>90877</v>
          </cell>
          <cell r="D9">
            <v>41567</v>
          </cell>
          <cell r="E9">
            <v>189519</v>
          </cell>
          <cell r="F9">
            <v>162298</v>
          </cell>
          <cell r="G9">
            <v>173950</v>
          </cell>
          <cell r="H9">
            <v>101469</v>
          </cell>
          <cell r="I9">
            <v>96466</v>
          </cell>
          <cell r="J9">
            <v>98552</v>
          </cell>
          <cell r="K9">
            <v>103011</v>
          </cell>
          <cell r="L9">
            <v>103145</v>
          </cell>
          <cell r="M9">
            <v>105568</v>
          </cell>
          <cell r="N9">
            <v>108143</v>
          </cell>
        </row>
        <row r="10">
          <cell r="C10">
            <v>80682</v>
          </cell>
          <cell r="D10">
            <v>82210</v>
          </cell>
          <cell r="E10">
            <v>82787</v>
          </cell>
          <cell r="F10">
            <v>87067</v>
          </cell>
          <cell r="G10">
            <v>90741</v>
          </cell>
          <cell r="H10">
            <v>91806</v>
          </cell>
          <cell r="I10">
            <v>93118</v>
          </cell>
          <cell r="J10">
            <v>94492</v>
          </cell>
          <cell r="K10">
            <v>99863</v>
          </cell>
          <cell r="L10">
            <v>105543</v>
          </cell>
          <cell r="M10">
            <v>111558</v>
          </cell>
          <cell r="N10">
            <v>117926</v>
          </cell>
        </row>
        <row r="11">
          <cell r="C11">
            <v>719281</v>
          </cell>
          <cell r="D11">
            <v>722979</v>
          </cell>
          <cell r="E11">
            <v>688551</v>
          </cell>
          <cell r="F11">
            <v>720734</v>
          </cell>
          <cell r="G11">
            <v>665667</v>
          </cell>
          <cell r="H11">
            <v>666602</v>
          </cell>
          <cell r="I11">
            <v>698429</v>
          </cell>
          <cell r="J11">
            <v>701530</v>
          </cell>
          <cell r="K11">
            <v>733227</v>
          </cell>
          <cell r="L11">
            <v>734012</v>
          </cell>
          <cell r="M11">
            <v>751148</v>
          </cell>
          <cell r="N11">
            <v>769361</v>
          </cell>
        </row>
        <row r="12">
          <cell r="C12">
            <v>16705</v>
          </cell>
          <cell r="D12">
            <v>26852</v>
          </cell>
          <cell r="E12">
            <v>26737</v>
          </cell>
          <cell r="F12">
            <v>27840</v>
          </cell>
          <cell r="G12">
            <v>28707</v>
          </cell>
          <cell r="H12">
            <v>28727</v>
          </cell>
          <cell r="I12">
            <v>28804</v>
          </cell>
          <cell r="J12">
            <v>28880</v>
          </cell>
          <cell r="K12">
            <v>30550</v>
          </cell>
          <cell r="L12">
            <v>32318</v>
          </cell>
          <cell r="M12">
            <v>34192</v>
          </cell>
          <cell r="N12">
            <v>36178</v>
          </cell>
        </row>
        <row r="13">
          <cell r="C13">
            <v>202776</v>
          </cell>
          <cell r="D13">
            <v>233154</v>
          </cell>
          <cell r="E13">
            <v>203483</v>
          </cell>
          <cell r="F13">
            <v>213134</v>
          </cell>
          <cell r="G13">
            <v>182614</v>
          </cell>
          <cell r="H13">
            <v>179806</v>
          </cell>
          <cell r="I13">
            <v>179288</v>
          </cell>
          <cell r="J13">
            <v>179779</v>
          </cell>
          <cell r="K13">
            <v>187883</v>
          </cell>
          <cell r="L13">
            <v>188103</v>
          </cell>
          <cell r="M13">
            <v>192507</v>
          </cell>
          <cell r="N13">
            <v>197188</v>
          </cell>
        </row>
        <row r="14">
          <cell r="C14">
            <v>48156</v>
          </cell>
          <cell r="D14">
            <v>55518</v>
          </cell>
          <cell r="E14">
            <v>90574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161976</v>
          </cell>
          <cell r="D15">
            <v>132616</v>
          </cell>
          <cell r="E15">
            <v>185477</v>
          </cell>
          <cell r="F15">
            <v>308805</v>
          </cell>
          <cell r="G15">
            <v>3</v>
          </cell>
          <cell r="H15">
            <v>3</v>
          </cell>
          <cell r="I15">
            <v>3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</row>
        <row r="16">
          <cell r="C16">
            <v>1608</v>
          </cell>
          <cell r="D16">
            <v>206</v>
          </cell>
          <cell r="E16">
            <v>207</v>
          </cell>
          <cell r="F16">
            <v>210</v>
          </cell>
          <cell r="G16">
            <v>212</v>
          </cell>
          <cell r="H16">
            <v>213</v>
          </cell>
          <cell r="I16">
            <v>215</v>
          </cell>
          <cell r="J16">
            <v>217</v>
          </cell>
          <cell r="K16">
            <v>220</v>
          </cell>
          <cell r="L16">
            <v>222</v>
          </cell>
          <cell r="M16">
            <v>225</v>
          </cell>
          <cell r="N16">
            <v>229</v>
          </cell>
        </row>
        <row r="17">
          <cell r="C17">
            <v>10563</v>
          </cell>
          <cell r="D17">
            <v>3110</v>
          </cell>
          <cell r="E17">
            <v>7498</v>
          </cell>
          <cell r="F17">
            <v>4542</v>
          </cell>
          <cell r="G17">
            <v>7549</v>
          </cell>
          <cell r="H17">
            <v>7496</v>
          </cell>
          <cell r="I17">
            <v>7500</v>
          </cell>
          <cell r="J17">
            <v>7665</v>
          </cell>
          <cell r="K17">
            <v>8012</v>
          </cell>
          <cell r="L17">
            <v>8018</v>
          </cell>
          <cell r="M17">
            <v>8203</v>
          </cell>
          <cell r="N17">
            <v>8399</v>
          </cell>
        </row>
        <row r="18">
          <cell r="C18">
            <v>30771</v>
          </cell>
          <cell r="D18">
            <v>34476</v>
          </cell>
          <cell r="E18">
            <v>34650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32162</v>
          </cell>
          <cell r="D19">
            <v>34158</v>
          </cell>
          <cell r="E19">
            <v>44153</v>
          </cell>
          <cell r="F19">
            <v>46012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</row>
        <row r="20">
          <cell r="C20">
            <v>8442</v>
          </cell>
          <cell r="D20">
            <v>28256</v>
          </cell>
          <cell r="E20">
            <v>15718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40205</v>
          </cell>
          <cell r="D21">
            <v>67920</v>
          </cell>
          <cell r="E21">
            <v>77415</v>
          </cell>
          <cell r="F21">
            <v>169481</v>
          </cell>
          <cell r="G21">
            <v>4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275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1539</v>
          </cell>
          <cell r="D24">
            <v>6535</v>
          </cell>
          <cell r="E24">
            <v>6535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14000</v>
          </cell>
          <cell r="D25">
            <v>13736</v>
          </cell>
          <cell r="E25">
            <v>15000</v>
          </cell>
          <cell r="F25">
            <v>6553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</row>
        <row r="26">
          <cell r="C26">
            <v>214929</v>
          </cell>
          <cell r="D26">
            <v>250749</v>
          </cell>
          <cell r="E26">
            <v>276997</v>
          </cell>
          <cell r="F26">
            <v>136503</v>
          </cell>
          <cell r="G26">
            <v>142007</v>
          </cell>
          <cell r="H26">
            <v>143511</v>
          </cell>
          <cell r="I26">
            <v>145387</v>
          </cell>
          <cell r="J26">
            <v>147345</v>
          </cell>
          <cell r="K26">
            <v>155584</v>
          </cell>
          <cell r="L26">
            <v>164297</v>
          </cell>
          <cell r="M26">
            <v>173525</v>
          </cell>
          <cell r="N26">
            <v>183292</v>
          </cell>
        </row>
        <row r="27">
          <cell r="C27">
            <v>1258116</v>
          </cell>
          <cell r="D27">
            <v>1235505</v>
          </cell>
          <cell r="E27">
            <v>1396096</v>
          </cell>
          <cell r="F27">
            <v>1625006</v>
          </cell>
          <cell r="G27">
            <v>1029789</v>
          </cell>
          <cell r="H27">
            <v>955382</v>
          </cell>
          <cell r="I27">
            <v>981691</v>
          </cell>
          <cell r="J27">
            <v>987536</v>
          </cell>
          <cell r="K27">
            <v>1032144</v>
          </cell>
          <cell r="L27">
            <v>1033288</v>
          </cell>
          <cell r="M27">
            <v>1057436</v>
          </cell>
          <cell r="N27">
            <v>1083101</v>
          </cell>
        </row>
        <row r="30">
          <cell r="C30" t="str">
            <v>CYearLag</v>
          </cell>
          <cell r="D30" t="str">
            <v>CYear01</v>
          </cell>
          <cell r="E30" t="str">
            <v>CYear02</v>
          </cell>
          <cell r="F30" t="str">
            <v>CYear03</v>
          </cell>
          <cell r="G30" t="str">
            <v>CYear04</v>
          </cell>
          <cell r="H30" t="str">
            <v>CYear05</v>
          </cell>
          <cell r="I30" t="str">
            <v>CYear06</v>
          </cell>
          <cell r="J30" t="str">
            <v>CYear07</v>
          </cell>
          <cell r="K30" t="str">
            <v>CYear08</v>
          </cell>
          <cell r="L30" t="str">
            <v>CYear09</v>
          </cell>
          <cell r="M30" t="str">
            <v>CYear10</v>
          </cell>
          <cell r="N30" t="str">
            <v>CYear11</v>
          </cell>
          <cell r="O30" t="str">
            <v>CYear12</v>
          </cell>
          <cell r="P30" t="str">
            <v>CYear13</v>
          </cell>
          <cell r="Q30" t="str">
            <v>CYear14</v>
          </cell>
          <cell r="R30" t="str">
            <v>CYear15</v>
          </cell>
          <cell r="S30" t="str">
            <v>CYear16</v>
          </cell>
          <cell r="T30" t="str">
            <v>CYear17</v>
          </cell>
          <cell r="U30" t="str">
            <v>CYear18</v>
          </cell>
          <cell r="V30" t="str">
            <v>CYear19</v>
          </cell>
          <cell r="W30" t="str">
            <v>CYear20</v>
          </cell>
          <cell r="X30" t="str">
            <v>CYear21</v>
          </cell>
          <cell r="Y30" t="str">
            <v>CYear22</v>
          </cell>
        </row>
        <row r="31">
          <cell r="C31" t="str">
            <v>Y1999</v>
          </cell>
          <cell r="D31" t="str">
            <v>Y2000</v>
          </cell>
          <cell r="E31" t="str">
            <v>Y2001</v>
          </cell>
          <cell r="F31" t="str">
            <v>Y2002</v>
          </cell>
          <cell r="G31" t="str">
            <v>Y2003</v>
          </cell>
          <cell r="H31" t="str">
            <v>Y2004</v>
          </cell>
          <cell r="I31" t="str">
            <v>Y2005</v>
          </cell>
          <cell r="J31" t="str">
            <v>Y2006</v>
          </cell>
          <cell r="K31" t="str">
            <v>Y2007</v>
          </cell>
          <cell r="L31" t="str">
            <v>Y2008</v>
          </cell>
          <cell r="M31" t="str">
            <v>Y2009</v>
          </cell>
          <cell r="N31" t="str">
            <v>Y2010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313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595</v>
          </cell>
          <cell r="D35">
            <v>712</v>
          </cell>
          <cell r="E35">
            <v>22</v>
          </cell>
          <cell r="F35">
            <v>22</v>
          </cell>
          <cell r="G35">
            <v>22</v>
          </cell>
          <cell r="H35">
            <v>22</v>
          </cell>
          <cell r="I35">
            <v>22</v>
          </cell>
          <cell r="J35">
            <v>22</v>
          </cell>
          <cell r="K35">
            <v>22</v>
          </cell>
          <cell r="L35">
            <v>22</v>
          </cell>
          <cell r="M35">
            <v>22</v>
          </cell>
          <cell r="N35">
            <v>22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C38">
            <v>3800</v>
          </cell>
          <cell r="D38">
            <v>3283</v>
          </cell>
          <cell r="E38">
            <v>4299</v>
          </cell>
          <cell r="F38">
            <v>4299</v>
          </cell>
          <cell r="G38">
            <v>4299</v>
          </cell>
          <cell r="H38">
            <v>4299</v>
          </cell>
          <cell r="I38">
            <v>4299</v>
          </cell>
          <cell r="J38">
            <v>4299</v>
          </cell>
          <cell r="K38">
            <v>4299</v>
          </cell>
          <cell r="L38">
            <v>4299</v>
          </cell>
          <cell r="M38">
            <v>4299</v>
          </cell>
          <cell r="N38">
            <v>4299</v>
          </cell>
        </row>
        <row r="39">
          <cell r="C39">
            <v>31</v>
          </cell>
          <cell r="D39">
            <v>68</v>
          </cell>
          <cell r="E39">
            <v>291</v>
          </cell>
          <cell r="F39">
            <v>291</v>
          </cell>
          <cell r="G39">
            <v>291</v>
          </cell>
          <cell r="H39">
            <v>291</v>
          </cell>
          <cell r="I39">
            <v>291</v>
          </cell>
          <cell r="J39">
            <v>291</v>
          </cell>
          <cell r="K39">
            <v>291</v>
          </cell>
          <cell r="L39">
            <v>291</v>
          </cell>
          <cell r="M39">
            <v>291</v>
          </cell>
          <cell r="N39">
            <v>291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4">
          <cell r="C44" t="str">
            <v>CYearLag</v>
          </cell>
          <cell r="D44" t="str">
            <v>CYear01</v>
          </cell>
          <cell r="E44" t="str">
            <v>CYear02</v>
          </cell>
          <cell r="F44" t="str">
            <v>CYear03</v>
          </cell>
          <cell r="G44" t="str">
            <v>CYear04</v>
          </cell>
          <cell r="H44" t="str">
            <v>CYear05</v>
          </cell>
          <cell r="I44" t="str">
            <v>CYear06</v>
          </cell>
          <cell r="J44" t="str">
            <v>CYear07</v>
          </cell>
          <cell r="K44" t="str">
            <v>CYear08</v>
          </cell>
          <cell r="L44" t="str">
            <v>CYear09</v>
          </cell>
          <cell r="M44" t="str">
            <v>CYear10</v>
          </cell>
          <cell r="N44" t="str">
            <v>CYear11</v>
          </cell>
          <cell r="O44" t="str">
            <v>CYear12</v>
          </cell>
          <cell r="P44" t="str">
            <v>CYear13</v>
          </cell>
          <cell r="Q44" t="str">
            <v>CYear14</v>
          </cell>
          <cell r="R44" t="str">
            <v>CYear15</v>
          </cell>
          <cell r="S44" t="str">
            <v>CYear16</v>
          </cell>
          <cell r="T44" t="str">
            <v>CYear17</v>
          </cell>
          <cell r="U44" t="str">
            <v>CYear18</v>
          </cell>
          <cell r="V44" t="str">
            <v>CYear19</v>
          </cell>
          <cell r="W44" t="str">
            <v>CYear20</v>
          </cell>
          <cell r="X44" t="str">
            <v>CYear21</v>
          </cell>
          <cell r="Y44" t="str">
            <v>CYear22</v>
          </cell>
        </row>
        <row r="45">
          <cell r="C45" t="str">
            <v>Y1999</v>
          </cell>
          <cell r="D45" t="str">
            <v>Y2000</v>
          </cell>
          <cell r="E45" t="str">
            <v>Y2001</v>
          </cell>
          <cell r="F45" t="str">
            <v>Y2002</v>
          </cell>
          <cell r="G45" t="str">
            <v>Y2003</v>
          </cell>
          <cell r="H45" t="str">
            <v>Y2004</v>
          </cell>
          <cell r="I45" t="str">
            <v>Y2005</v>
          </cell>
          <cell r="J45" t="str">
            <v>Y2006</v>
          </cell>
          <cell r="K45" t="str">
            <v>Y2007</v>
          </cell>
          <cell r="L45" t="str">
            <v>Y2008</v>
          </cell>
          <cell r="M45" t="str">
            <v>Y2009</v>
          </cell>
          <cell r="N45" t="str">
            <v>Y2010</v>
          </cell>
        </row>
        <row r="46">
          <cell r="C46">
            <v>38322</v>
          </cell>
          <cell r="D46">
            <v>11033</v>
          </cell>
          <cell r="E46">
            <v>52473</v>
          </cell>
          <cell r="F46">
            <v>52981</v>
          </cell>
          <cell r="G46">
            <v>41538</v>
          </cell>
          <cell r="H46">
            <v>41235</v>
          </cell>
          <cell r="I46">
            <v>41254</v>
          </cell>
          <cell r="J46">
            <v>42167</v>
          </cell>
          <cell r="K46">
            <v>44077</v>
          </cell>
          <cell r="L46">
            <v>44107</v>
          </cell>
          <cell r="M46">
            <v>45125</v>
          </cell>
          <cell r="N46">
            <v>46208</v>
          </cell>
        </row>
        <row r="47">
          <cell r="C47">
            <v>6018</v>
          </cell>
          <cell r="D47">
            <v>-4093</v>
          </cell>
          <cell r="E47">
            <v>43247</v>
          </cell>
          <cell r="F47">
            <v>52652</v>
          </cell>
          <cell r="G47">
            <v>56117</v>
          </cell>
          <cell r="H47">
            <v>33737</v>
          </cell>
          <cell r="I47">
            <v>30999</v>
          </cell>
          <cell r="J47">
            <v>31663</v>
          </cell>
          <cell r="K47">
            <v>33106</v>
          </cell>
          <cell r="L47">
            <v>33127</v>
          </cell>
          <cell r="M47">
            <v>33891</v>
          </cell>
          <cell r="N47">
            <v>34704</v>
          </cell>
        </row>
        <row r="48">
          <cell r="C48">
            <v>16016</v>
          </cell>
          <cell r="D48">
            <v>15250</v>
          </cell>
          <cell r="E48">
            <v>11224</v>
          </cell>
          <cell r="F48">
            <v>11594</v>
          </cell>
          <cell r="G48">
            <v>9171</v>
          </cell>
          <cell r="H48">
            <v>8933</v>
          </cell>
          <cell r="I48">
            <v>8969</v>
          </cell>
          <cell r="J48">
            <v>9175</v>
          </cell>
          <cell r="K48">
            <v>9594</v>
          </cell>
          <cell r="L48">
            <v>9625</v>
          </cell>
          <cell r="M48">
            <v>9863</v>
          </cell>
          <cell r="N48">
            <v>10116</v>
          </cell>
        </row>
        <row r="49">
          <cell r="C49">
            <v>2325</v>
          </cell>
          <cell r="D49">
            <v>3739</v>
          </cell>
          <cell r="E49">
            <v>1498</v>
          </cell>
          <cell r="F49">
            <v>1527</v>
          </cell>
          <cell r="G49">
            <v>51235</v>
          </cell>
          <cell r="H49">
            <v>1178</v>
          </cell>
          <cell r="I49">
            <v>1179</v>
          </cell>
          <cell r="J49">
            <v>1204</v>
          </cell>
          <cell r="K49">
            <v>1258</v>
          </cell>
          <cell r="L49">
            <v>1260</v>
          </cell>
          <cell r="M49">
            <v>1290</v>
          </cell>
          <cell r="N49">
            <v>1322</v>
          </cell>
        </row>
        <row r="50">
          <cell r="C50">
            <v>25071</v>
          </cell>
          <cell r="D50">
            <v>12713</v>
          </cell>
          <cell r="E50">
            <v>43329</v>
          </cell>
          <cell r="F50">
            <v>38485</v>
          </cell>
          <cell r="G50">
            <v>15855</v>
          </cell>
          <cell r="H50">
            <v>16350</v>
          </cell>
          <cell r="I50">
            <v>14029</v>
          </cell>
          <cell r="J50">
            <v>14306</v>
          </cell>
          <cell r="K50">
            <v>14941</v>
          </cell>
          <cell r="L50">
            <v>14989</v>
          </cell>
          <cell r="M50">
            <v>15361</v>
          </cell>
          <cell r="N50">
            <v>15756</v>
          </cell>
        </row>
        <row r="51">
          <cell r="C51">
            <v>2954</v>
          </cell>
          <cell r="D51">
            <v>2922</v>
          </cell>
          <cell r="E51">
            <v>37745</v>
          </cell>
          <cell r="F51">
            <v>5054</v>
          </cell>
          <cell r="G51">
            <v>33</v>
          </cell>
          <cell r="H51">
            <v>33</v>
          </cell>
          <cell r="I51">
            <v>33</v>
          </cell>
          <cell r="J51">
            <v>34</v>
          </cell>
          <cell r="K51">
            <v>34</v>
          </cell>
          <cell r="L51">
            <v>34</v>
          </cell>
          <cell r="M51">
            <v>35</v>
          </cell>
          <cell r="N51">
            <v>35</v>
          </cell>
        </row>
        <row r="52">
          <cell r="C52">
            <v>171</v>
          </cell>
          <cell r="D52">
            <v>4</v>
          </cell>
          <cell r="E52">
            <v>3</v>
          </cell>
          <cell r="F52">
            <v>3</v>
          </cell>
          <cell r="G52">
            <v>3</v>
          </cell>
          <cell r="H52">
            <v>3</v>
          </cell>
          <cell r="I52">
            <v>3</v>
          </cell>
          <cell r="J52">
            <v>3</v>
          </cell>
          <cell r="K52">
            <v>3</v>
          </cell>
          <cell r="L52">
            <v>3</v>
          </cell>
          <cell r="M52">
            <v>3</v>
          </cell>
          <cell r="N52">
            <v>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1558</v>
          </cell>
          <cell r="D55">
            <v>15604</v>
          </cell>
          <cell r="E55">
            <v>80</v>
          </cell>
          <cell r="F55">
            <v>442</v>
          </cell>
          <cell r="G55">
            <v>101</v>
          </cell>
          <cell r="H55">
            <v>100</v>
          </cell>
          <cell r="I55">
            <v>100</v>
          </cell>
          <cell r="J55">
            <v>100</v>
          </cell>
          <cell r="K55">
            <v>105</v>
          </cell>
          <cell r="L55">
            <v>105</v>
          </cell>
          <cell r="M55">
            <v>107</v>
          </cell>
          <cell r="N55">
            <v>110</v>
          </cell>
        </row>
        <row r="56">
          <cell r="C56">
            <v>619</v>
          </cell>
          <cell r="D56">
            <v>3117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4379</v>
          </cell>
          <cell r="D57">
            <v>3514</v>
          </cell>
          <cell r="E57">
            <v>6487</v>
          </cell>
          <cell r="F57">
            <v>4445</v>
          </cell>
          <cell r="G57">
            <v>277</v>
          </cell>
          <cell r="H57">
            <v>1649</v>
          </cell>
          <cell r="I57">
            <v>275</v>
          </cell>
          <cell r="J57">
            <v>275</v>
          </cell>
          <cell r="K57">
            <v>287</v>
          </cell>
          <cell r="L57">
            <v>288</v>
          </cell>
          <cell r="M57">
            <v>294</v>
          </cell>
          <cell r="N57">
            <v>301</v>
          </cell>
        </row>
        <row r="58">
          <cell r="C58">
            <v>379</v>
          </cell>
          <cell r="D58">
            <v>2359</v>
          </cell>
          <cell r="E58">
            <v>2111</v>
          </cell>
          <cell r="F58">
            <v>277</v>
          </cell>
          <cell r="G58">
            <v>277</v>
          </cell>
          <cell r="H58">
            <v>275</v>
          </cell>
          <cell r="I58">
            <v>275</v>
          </cell>
          <cell r="J58">
            <v>291</v>
          </cell>
          <cell r="K58">
            <v>304</v>
          </cell>
          <cell r="L58">
            <v>304</v>
          </cell>
          <cell r="M58">
            <v>311</v>
          </cell>
          <cell r="N58">
            <v>319</v>
          </cell>
        </row>
        <row r="59">
          <cell r="C59">
            <v>687</v>
          </cell>
          <cell r="D59">
            <v>13461</v>
          </cell>
          <cell r="E59">
            <v>1456</v>
          </cell>
          <cell r="F59">
            <v>1470</v>
          </cell>
          <cell r="G59">
            <v>1467</v>
          </cell>
          <cell r="H59">
            <v>1456</v>
          </cell>
          <cell r="I59">
            <v>1457</v>
          </cell>
          <cell r="J59">
            <v>1457</v>
          </cell>
          <cell r="K59">
            <v>1523</v>
          </cell>
          <cell r="L59">
            <v>1524</v>
          </cell>
          <cell r="M59">
            <v>1559</v>
          </cell>
          <cell r="N59">
            <v>1596</v>
          </cell>
        </row>
        <row r="60">
          <cell r="C60">
            <v>39657</v>
          </cell>
          <cell r="D60">
            <v>3026</v>
          </cell>
          <cell r="E60">
            <v>1039</v>
          </cell>
          <cell r="F60">
            <v>2195</v>
          </cell>
          <cell r="G60">
            <v>2259</v>
          </cell>
          <cell r="H60">
            <v>2300</v>
          </cell>
          <cell r="I60">
            <v>2361</v>
          </cell>
          <cell r="J60">
            <v>2421</v>
          </cell>
          <cell r="K60">
            <v>2531</v>
          </cell>
          <cell r="L60">
            <v>2533</v>
          </cell>
          <cell r="M60">
            <v>2591</v>
          </cell>
          <cell r="N60">
            <v>2654</v>
          </cell>
        </row>
        <row r="61">
          <cell r="D61">
            <v>36254</v>
          </cell>
          <cell r="E61">
            <v>32709</v>
          </cell>
          <cell r="F61">
            <v>27507</v>
          </cell>
          <cell r="G61">
            <v>8</v>
          </cell>
          <cell r="H61">
            <v>8</v>
          </cell>
          <cell r="I61">
            <v>8</v>
          </cell>
          <cell r="J61">
            <v>8</v>
          </cell>
          <cell r="K61">
            <v>9</v>
          </cell>
          <cell r="L61">
            <v>9</v>
          </cell>
          <cell r="M61">
            <v>9</v>
          </cell>
          <cell r="N61">
            <v>9</v>
          </cell>
        </row>
        <row r="62">
          <cell r="C62">
            <v>671899</v>
          </cell>
          <cell r="D62">
            <v>645628</v>
          </cell>
          <cell r="E62">
            <v>644652</v>
          </cell>
          <cell r="F62">
            <v>684380</v>
          </cell>
          <cell r="G62">
            <v>661261</v>
          </cell>
          <cell r="H62">
            <v>660795</v>
          </cell>
          <cell r="I62">
            <v>693934</v>
          </cell>
          <cell r="J62">
            <v>696959</v>
          </cell>
          <cell r="K62">
            <v>728450</v>
          </cell>
          <cell r="L62">
            <v>729232</v>
          </cell>
          <cell r="M62">
            <v>746257</v>
          </cell>
          <cell r="N62">
            <v>764353</v>
          </cell>
        </row>
        <row r="63">
          <cell r="C63">
            <v>103</v>
          </cell>
          <cell r="D63">
            <v>17</v>
          </cell>
          <cell r="E63">
            <v>16</v>
          </cell>
          <cell r="F63">
            <v>18</v>
          </cell>
          <cell r="G63">
            <v>18</v>
          </cell>
          <cell r="H63">
            <v>18</v>
          </cell>
          <cell r="I63">
            <v>18</v>
          </cell>
          <cell r="J63">
            <v>18</v>
          </cell>
          <cell r="K63">
            <v>18</v>
          </cell>
          <cell r="L63">
            <v>19</v>
          </cell>
          <cell r="M63">
            <v>19</v>
          </cell>
          <cell r="N63">
            <v>19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0</v>
          </cell>
          <cell r="D66">
            <v>14640</v>
          </cell>
          <cell r="E66">
            <v>1299</v>
          </cell>
          <cell r="F66">
            <v>2730</v>
          </cell>
          <cell r="G66">
            <v>4027</v>
          </cell>
          <cell r="H66">
            <v>3999</v>
          </cell>
          <cell r="I66">
            <v>4001</v>
          </cell>
          <cell r="J66">
            <v>4001</v>
          </cell>
          <cell r="K66">
            <v>4182</v>
          </cell>
          <cell r="L66">
            <v>4185</v>
          </cell>
          <cell r="M66">
            <v>4281</v>
          </cell>
          <cell r="N66">
            <v>4384</v>
          </cell>
        </row>
        <row r="67">
          <cell r="C67">
            <v>339</v>
          </cell>
          <cell r="D67">
            <v>-33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C68">
            <v>2396</v>
          </cell>
          <cell r="D68">
            <v>1506</v>
          </cell>
          <cell r="E68">
            <v>5308</v>
          </cell>
          <cell r="F68">
            <v>3637</v>
          </cell>
          <cell r="G68">
            <v>227</v>
          </cell>
          <cell r="H68">
            <v>1350</v>
          </cell>
          <cell r="I68">
            <v>225</v>
          </cell>
          <cell r="J68">
            <v>225</v>
          </cell>
          <cell r="K68">
            <v>235</v>
          </cell>
          <cell r="L68">
            <v>235</v>
          </cell>
          <cell r="M68">
            <v>241</v>
          </cell>
          <cell r="N68">
            <v>247</v>
          </cell>
        </row>
        <row r="69">
          <cell r="C69">
            <v>1054</v>
          </cell>
          <cell r="D69">
            <v>1974</v>
          </cell>
          <cell r="E69">
            <v>1727</v>
          </cell>
          <cell r="F69">
            <v>227</v>
          </cell>
          <cell r="G69">
            <v>227</v>
          </cell>
          <cell r="H69">
            <v>225</v>
          </cell>
          <cell r="I69">
            <v>225</v>
          </cell>
          <cell r="J69">
            <v>238</v>
          </cell>
          <cell r="K69">
            <v>249</v>
          </cell>
          <cell r="L69">
            <v>249</v>
          </cell>
          <cell r="M69">
            <v>255</v>
          </cell>
          <cell r="N69">
            <v>261</v>
          </cell>
        </row>
        <row r="70">
          <cell r="C70">
            <v>376</v>
          </cell>
          <cell r="D70">
            <v>10948</v>
          </cell>
          <cell r="E70">
            <v>1191</v>
          </cell>
          <cell r="F70">
            <v>1203</v>
          </cell>
          <cell r="G70">
            <v>1200</v>
          </cell>
          <cell r="H70">
            <v>1192</v>
          </cell>
          <cell r="I70">
            <v>1192</v>
          </cell>
          <cell r="J70">
            <v>1192</v>
          </cell>
          <cell r="K70">
            <v>1246</v>
          </cell>
          <cell r="L70">
            <v>1247</v>
          </cell>
          <cell r="M70">
            <v>1276</v>
          </cell>
          <cell r="N70">
            <v>1306</v>
          </cell>
        </row>
        <row r="71">
          <cell r="C71">
            <v>21697</v>
          </cell>
          <cell r="D71">
            <v>1363</v>
          </cell>
          <cell r="E71">
            <v>809</v>
          </cell>
          <cell r="F71">
            <v>1708</v>
          </cell>
          <cell r="G71">
            <v>1758</v>
          </cell>
          <cell r="H71">
            <v>1790</v>
          </cell>
          <cell r="I71">
            <v>1838</v>
          </cell>
          <cell r="J71">
            <v>1884</v>
          </cell>
          <cell r="K71">
            <v>1969</v>
          </cell>
          <cell r="L71">
            <v>1971</v>
          </cell>
          <cell r="M71">
            <v>2016</v>
          </cell>
          <cell r="N71">
            <v>2065</v>
          </cell>
        </row>
        <row r="72">
          <cell r="D72">
            <v>29288</v>
          </cell>
          <cell r="E72">
            <v>26762</v>
          </cell>
          <cell r="F72">
            <v>22511</v>
          </cell>
          <cell r="G72">
            <v>7</v>
          </cell>
          <cell r="H72">
            <v>7</v>
          </cell>
          <cell r="I72">
            <v>8</v>
          </cell>
          <cell r="J72">
            <v>8</v>
          </cell>
          <cell r="K72">
            <v>8</v>
          </cell>
          <cell r="L72">
            <v>8</v>
          </cell>
          <cell r="M72">
            <v>8</v>
          </cell>
          <cell r="N72">
            <v>8</v>
          </cell>
        </row>
        <row r="74">
          <cell r="C74">
            <v>176913</v>
          </cell>
          <cell r="D74">
            <v>173467</v>
          </cell>
          <cell r="E74">
            <v>166385</v>
          </cell>
          <cell r="F74">
            <v>181116</v>
          </cell>
          <cell r="G74">
            <v>175167</v>
          </cell>
          <cell r="H74">
            <v>171242</v>
          </cell>
          <cell r="I74">
            <v>171798</v>
          </cell>
          <cell r="J74">
            <v>172231</v>
          </cell>
          <cell r="K74">
            <v>179993</v>
          </cell>
          <cell r="L74">
            <v>180207</v>
          </cell>
          <cell r="M74">
            <v>184429</v>
          </cell>
          <cell r="N74">
            <v>188916</v>
          </cell>
        </row>
        <row r="75">
          <cell r="C75">
            <v>1</v>
          </cell>
          <cell r="D75">
            <v>1</v>
          </cell>
          <cell r="E75">
            <v>1</v>
          </cell>
          <cell r="F75">
            <v>2</v>
          </cell>
          <cell r="G75">
            <v>2</v>
          </cell>
          <cell r="H75">
            <v>2</v>
          </cell>
          <cell r="I75">
            <v>2</v>
          </cell>
          <cell r="J75">
            <v>2</v>
          </cell>
          <cell r="K75">
            <v>2</v>
          </cell>
          <cell r="L75">
            <v>2</v>
          </cell>
          <cell r="M75">
            <v>2</v>
          </cell>
          <cell r="N75">
            <v>2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8">
          <cell r="C78">
            <v>225</v>
          </cell>
          <cell r="D78">
            <v>3080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2252</v>
          </cell>
          <cell r="D79">
            <v>2053</v>
          </cell>
          <cell r="E79">
            <v>0</v>
          </cell>
          <cell r="F79">
            <v>101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</row>
        <row r="80">
          <cell r="C80">
            <v>1849</v>
          </cell>
          <cell r="D80">
            <v>3080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389</v>
          </cell>
          <cell r="D81">
            <v>1771</v>
          </cell>
          <cell r="E81">
            <v>380</v>
          </cell>
          <cell r="F81">
            <v>1503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</row>
        <row r="82">
          <cell r="C82">
            <v>8</v>
          </cell>
          <cell r="D82">
            <v>1</v>
          </cell>
          <cell r="E82">
            <v>1</v>
          </cell>
          <cell r="F82">
            <v>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>
            <v>1906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155347</v>
          </cell>
          <cell r="D84">
            <v>122629</v>
          </cell>
          <cell r="E84">
            <v>185096</v>
          </cell>
          <cell r="F84">
            <v>307200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7">
          <cell r="C87">
            <v>25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56</v>
          </cell>
          <cell r="D88">
            <v>500</v>
          </cell>
          <cell r="E88">
            <v>500</v>
          </cell>
          <cell r="F88">
            <v>504</v>
          </cell>
          <cell r="G88">
            <v>503</v>
          </cell>
          <cell r="H88">
            <v>500</v>
          </cell>
          <cell r="I88">
            <v>500</v>
          </cell>
          <cell r="J88">
            <v>511</v>
          </cell>
          <cell r="K88">
            <v>534</v>
          </cell>
          <cell r="L88">
            <v>534</v>
          </cell>
          <cell r="M88">
            <v>547</v>
          </cell>
          <cell r="N88">
            <v>560</v>
          </cell>
        </row>
        <row r="89">
          <cell r="C89">
            <v>37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1</v>
          </cell>
          <cell r="D90">
            <v>1</v>
          </cell>
          <cell r="E90">
            <v>1</v>
          </cell>
          <cell r="F90">
            <v>1</v>
          </cell>
          <cell r="G90">
            <v>1</v>
          </cell>
          <cell r="H90">
            <v>1</v>
          </cell>
          <cell r="I90">
            <v>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</row>
        <row r="91">
          <cell r="C91">
            <v>2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10438</v>
          </cell>
          <cell r="D92">
            <v>344</v>
          </cell>
          <cell r="E92">
            <v>6996</v>
          </cell>
          <cell r="F92">
            <v>4036</v>
          </cell>
          <cell r="G92">
            <v>7044</v>
          </cell>
          <cell r="H92">
            <v>6995</v>
          </cell>
          <cell r="I92">
            <v>6998</v>
          </cell>
          <cell r="J92">
            <v>7153</v>
          </cell>
          <cell r="K92">
            <v>7477</v>
          </cell>
          <cell r="L92">
            <v>7482</v>
          </cell>
          <cell r="M92">
            <v>7654</v>
          </cell>
          <cell r="N92">
            <v>7838</v>
          </cell>
        </row>
        <row r="93">
          <cell r="C93">
            <v>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C94">
            <v>0</v>
          </cell>
          <cell r="D94">
            <v>2266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</row>
        <row r="95">
          <cell r="C95">
            <v>0</v>
          </cell>
          <cell r="D95">
            <v>7187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167</v>
          </cell>
          <cell r="D96">
            <v>2053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C97">
            <v>237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470</v>
          </cell>
          <cell r="D98">
            <v>2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C101">
            <v>289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C102">
            <v>30999</v>
          </cell>
          <cell r="D102">
            <v>23735</v>
          </cell>
          <cell r="E102">
            <v>44143</v>
          </cell>
          <cell r="F102">
            <v>46004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</row>
        <row r="103">
          <cell r="C103">
            <v>0</v>
          </cell>
          <cell r="D103">
            <v>1181</v>
          </cell>
          <cell r="E103">
            <v>9</v>
          </cell>
          <cell r="F103">
            <v>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C104">
            <v>0</v>
          </cell>
          <cell r="D104">
            <v>1335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>
            <v>32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24</v>
          </cell>
          <cell r="D106">
            <v>0</v>
          </cell>
          <cell r="E106">
            <v>310</v>
          </cell>
          <cell r="F106">
            <v>1645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</row>
        <row r="107">
          <cell r="C107">
            <v>166</v>
          </cell>
          <cell r="D107">
            <v>0</v>
          </cell>
          <cell r="E107">
            <v>634</v>
          </cell>
          <cell r="F107">
            <v>303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</row>
        <row r="108">
          <cell r="C108">
            <v>329</v>
          </cell>
          <cell r="D108">
            <v>0</v>
          </cell>
          <cell r="E108">
            <v>50</v>
          </cell>
          <cell r="F108">
            <v>53</v>
          </cell>
          <cell r="G108">
            <v>1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</row>
        <row r="109">
          <cell r="C109">
            <v>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>
            <v>1398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2">
          <cell r="C112">
            <v>37791</v>
          </cell>
          <cell r="D112">
            <v>61862</v>
          </cell>
          <cell r="E112">
            <v>76420</v>
          </cell>
          <cell r="F112">
            <v>167479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</row>
        <row r="114">
          <cell r="C114">
            <v>464</v>
          </cell>
          <cell r="D114">
            <v>4723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20">
          <cell r="C120">
            <v>275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14000</v>
          </cell>
          <cell r="D121">
            <v>13736</v>
          </cell>
          <cell r="E121">
            <v>15000</v>
          </cell>
          <cell r="F121">
            <v>6553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</row>
      </sheetData>
      <sheetData sheetId="4">
        <row r="3">
          <cell r="F3" t="str">
            <v>'11/24/01 18:02:39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5">
          <cell r="F5">
            <v>37346</v>
          </cell>
        </row>
        <row r="6">
          <cell r="F6">
            <v>37346</v>
          </cell>
        </row>
        <row r="7">
          <cell r="E7" t="str">
            <v>ICIP ends:</v>
          </cell>
          <cell r="F7">
            <v>40910</v>
          </cell>
        </row>
        <row r="9">
          <cell r="C9" t="str">
            <v>FYearLag</v>
          </cell>
          <cell r="D9" t="str">
            <v>FYear01</v>
          </cell>
          <cell r="E9" t="str">
            <v>FYear02</v>
          </cell>
          <cell r="F9" t="str">
            <v>FYear03</v>
          </cell>
          <cell r="G9" t="str">
            <v>FYear04</v>
          </cell>
          <cell r="H9" t="str">
            <v>FYear05</v>
          </cell>
          <cell r="I9" t="str">
            <v>FYear06</v>
          </cell>
          <cell r="J9" t="str">
            <v>FYear07</v>
          </cell>
          <cell r="K9" t="str">
            <v>FYear08</v>
          </cell>
          <cell r="L9" t="str">
            <v>FYear09</v>
          </cell>
          <cell r="M9" t="str">
            <v>FYear10</v>
          </cell>
          <cell r="N9" t="str">
            <v>FYear11</v>
          </cell>
          <cell r="O9" t="str">
            <v>FYear12</v>
          </cell>
          <cell r="P9" t="str">
            <v>FYear13</v>
          </cell>
          <cell r="Q9" t="str">
            <v>FYear14</v>
          </cell>
          <cell r="R9" t="str">
            <v>FYear15</v>
          </cell>
          <cell r="S9" t="str">
            <v>FYear16</v>
          </cell>
          <cell r="T9" t="str">
            <v>FYear17</v>
          </cell>
          <cell r="U9" t="str">
            <v>FYear18</v>
          </cell>
          <cell r="V9" t="str">
            <v>FYear19</v>
          </cell>
          <cell r="W9" t="str">
            <v>FYear20</v>
          </cell>
          <cell r="X9" t="str">
            <v>FYear21</v>
          </cell>
          <cell r="Y9" t="str">
            <v>FYear22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1135349.875</v>
          </cell>
          <cell r="D11">
            <v>3980894.25</v>
          </cell>
          <cell r="E11">
            <v>4085874.5</v>
          </cell>
          <cell r="F11">
            <v>4085882.25</v>
          </cell>
          <cell r="G11">
            <v>1011937.875</v>
          </cell>
          <cell r="H11">
            <v>1050460</v>
          </cell>
          <cell r="I11">
            <v>1082256.25</v>
          </cell>
          <cell r="J11">
            <v>1100618.25</v>
          </cell>
          <cell r="K11">
            <v>1120186.75</v>
          </cell>
          <cell r="L11">
            <v>1139556.5</v>
          </cell>
          <cell r="M11">
            <v>1160941.25</v>
          </cell>
          <cell r="N11">
            <v>1187858.125</v>
          </cell>
        </row>
        <row r="12">
          <cell r="C12">
            <v>-10048.526400000001</v>
          </cell>
          <cell r="D12">
            <v>-919428.75</v>
          </cell>
          <cell r="E12">
            <v>603178.75</v>
          </cell>
          <cell r="F12">
            <v>588038.3125</v>
          </cell>
          <cell r="G12">
            <v>567828.8125</v>
          </cell>
          <cell r="H12">
            <v>540656.1875</v>
          </cell>
          <cell r="I12">
            <v>543802.3125</v>
          </cell>
          <cell r="J12">
            <v>544555.875</v>
          </cell>
          <cell r="K12">
            <v>545782.5</v>
          </cell>
          <cell r="L12">
            <v>534128.3125</v>
          </cell>
          <cell r="M12">
            <v>536245.4375</v>
          </cell>
          <cell r="N12">
            <v>537687.1875</v>
          </cell>
        </row>
        <row r="13">
          <cell r="C13">
            <v>23148.830099999999</v>
          </cell>
          <cell r="D13">
            <v>21996.732400000001</v>
          </cell>
          <cell r="E13">
            <v>24775.982400000001</v>
          </cell>
          <cell r="F13">
            <v>49882.328099999999</v>
          </cell>
          <cell r="G13">
            <v>26799.796900000001</v>
          </cell>
          <cell r="H13">
            <v>15064.073200000001</v>
          </cell>
          <cell r="I13">
            <v>16176.5098</v>
          </cell>
          <cell r="J13">
            <v>16334.084000000001</v>
          </cell>
          <cell r="K13">
            <v>16971.929700000001</v>
          </cell>
          <cell r="L13">
            <v>17365.718799999999</v>
          </cell>
          <cell r="M13">
            <v>18040.804700000001</v>
          </cell>
          <cell r="N13">
            <v>18744.648399999998</v>
          </cell>
        </row>
        <row r="14">
          <cell r="C14">
            <v>3.1800000000000002E-2</v>
          </cell>
          <cell r="D14">
            <v>-6.1000000000000004E-3</v>
          </cell>
          <cell r="E14">
            <v>1.37E-2</v>
          </cell>
          <cell r="F14">
            <v>4.4699999999999997E-2</v>
          </cell>
          <cell r="G14">
            <v>6.9099999999999995E-2</v>
          </cell>
          <cell r="H14">
            <v>3.2599999999999997E-2</v>
          </cell>
          <cell r="I14">
            <v>3.0700000000000002E-2</v>
          </cell>
          <cell r="J14">
            <v>3.0099999999999998E-2</v>
          </cell>
          <cell r="K14">
            <v>3.0499999999999999E-2</v>
          </cell>
          <cell r="L14">
            <v>3.0700000000000002E-2</v>
          </cell>
          <cell r="M14">
            <v>3.15E-2</v>
          </cell>
          <cell r="N14">
            <v>3.2300000000000002E-2</v>
          </cell>
        </row>
        <row r="15">
          <cell r="C15">
            <v>1215021.75</v>
          </cell>
          <cell r="D15">
            <v>1689493.875</v>
          </cell>
          <cell r="E15">
            <v>1629029.5</v>
          </cell>
          <cell r="F15">
            <v>1626289.25</v>
          </cell>
          <cell r="G15">
            <v>1731384.875</v>
          </cell>
          <cell r="H15">
            <v>1770285.125</v>
          </cell>
          <cell r="I15">
            <v>1801721.5</v>
          </cell>
          <cell r="J15">
            <v>1820100.375</v>
          </cell>
          <cell r="K15">
            <v>1839460.375</v>
          </cell>
          <cell r="L15">
            <v>1858193.625</v>
          </cell>
          <cell r="M15">
            <v>1879861.875</v>
          </cell>
          <cell r="N15">
            <v>1906648</v>
          </cell>
        </row>
        <row r="16">
          <cell r="C16">
            <v>22017102</v>
          </cell>
          <cell r="D16">
            <v>20212618</v>
          </cell>
          <cell r="E16">
            <v>19816840</v>
          </cell>
          <cell r="F16">
            <v>20512836</v>
          </cell>
          <cell r="G16">
            <v>18266152</v>
          </cell>
          <cell r="H16">
            <v>15688943</v>
          </cell>
          <cell r="I16">
            <v>15600994</v>
          </cell>
          <cell r="J16">
            <v>15509457</v>
          </cell>
          <cell r="K16">
            <v>15417420</v>
          </cell>
          <cell r="L16">
            <v>15468398</v>
          </cell>
          <cell r="M16">
            <v>15652739</v>
          </cell>
          <cell r="N16">
            <v>15840560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199632.0313</v>
          </cell>
          <cell r="D18">
            <v>169775.23439999999</v>
          </cell>
          <cell r="E18">
            <v>157911.6875</v>
          </cell>
          <cell r="F18">
            <v>157290</v>
          </cell>
          <cell r="G18">
            <v>109269.60159999999</v>
          </cell>
          <cell r="H18">
            <v>110826.8906</v>
          </cell>
          <cell r="I18">
            <v>112145.25780000001</v>
          </cell>
          <cell r="J18">
            <v>113699.41409999999</v>
          </cell>
          <cell r="K18">
            <v>115237.0938</v>
          </cell>
          <cell r="L18">
            <v>116748.3125</v>
          </cell>
          <cell r="M18">
            <v>118170.02340000001</v>
          </cell>
          <cell r="N18">
            <v>119517.7344</v>
          </cell>
        </row>
        <row r="19">
          <cell r="C19">
            <v>3838.2150999999999</v>
          </cell>
          <cell r="D19">
            <v>161963</v>
          </cell>
          <cell r="E19">
            <v>115785.3281</v>
          </cell>
          <cell r="F19">
            <v>364361.59379999997</v>
          </cell>
          <cell r="G19">
            <v>29092.664100000002</v>
          </cell>
          <cell r="H19">
            <v>28887.078099999999</v>
          </cell>
          <cell r="I19">
            <v>28620.8711</v>
          </cell>
          <cell r="J19">
            <v>28402.9238</v>
          </cell>
          <cell r="K19">
            <v>28210.597699999998</v>
          </cell>
          <cell r="L19">
            <v>28022.8184</v>
          </cell>
          <cell r="M19">
            <v>27840.972699999998</v>
          </cell>
          <cell r="N19">
            <v>27664.105500000001</v>
          </cell>
        </row>
        <row r="20">
          <cell r="C20">
            <v>643.49300000000005</v>
          </cell>
          <cell r="D20">
            <v>187972</v>
          </cell>
          <cell r="E20">
            <v>0</v>
          </cell>
          <cell r="F20">
            <v>1693.2581</v>
          </cell>
          <cell r="G20">
            <v>4.3250000000000002</v>
          </cell>
          <cell r="H20">
            <v>5.6079999999999997</v>
          </cell>
          <cell r="I20">
            <v>5.27</v>
          </cell>
          <cell r="J20">
            <v>4.9859999999999998</v>
          </cell>
          <cell r="K20">
            <v>4.9489999999999998</v>
          </cell>
          <cell r="L20">
            <v>4.7869999999999999</v>
          </cell>
          <cell r="M20">
            <v>5.1630000000000003</v>
          </cell>
          <cell r="N20">
            <v>4.74</v>
          </cell>
        </row>
        <row r="22">
          <cell r="C22">
            <v>-1285722.625</v>
          </cell>
          <cell r="D22">
            <v>2582385.5</v>
          </cell>
          <cell r="E22">
            <v>-2390971.5</v>
          </cell>
          <cell r="F22">
            <v>-182097.5</v>
          </cell>
          <cell r="G22">
            <v>1419348.625</v>
          </cell>
          <cell r="H22">
            <v>-67511.242199999993</v>
          </cell>
          <cell r="I22">
            <v>-166930.5313</v>
          </cell>
          <cell r="J22">
            <v>-196749.89060000001</v>
          </cell>
          <cell r="K22">
            <v>-125550.35159999999</v>
          </cell>
          <cell r="L22">
            <v>-326825.15629999997</v>
          </cell>
          <cell r="M22">
            <v>-286715.6875</v>
          </cell>
          <cell r="N22">
            <v>-330797.90629999997</v>
          </cell>
        </row>
        <row r="23">
          <cell r="C23">
            <v>15336.473599999999</v>
          </cell>
          <cell r="D23">
            <v>-1029283.75</v>
          </cell>
          <cell r="E23">
            <v>1522607.5</v>
          </cell>
          <cell r="F23">
            <v>-15140.481400000001</v>
          </cell>
          <cell r="G23">
            <v>-20209.482400000001</v>
          </cell>
          <cell r="H23">
            <v>-27172.609400000001</v>
          </cell>
          <cell r="I23">
            <v>3146.0996</v>
          </cell>
          <cell r="J23">
            <v>753.58640000000003</v>
          </cell>
          <cell r="K23">
            <v>1226.6122</v>
          </cell>
          <cell r="L23">
            <v>-11654.175800000001</v>
          </cell>
          <cell r="M23">
            <v>2117.1325999999999</v>
          </cell>
          <cell r="N23">
            <v>1441.7122999999999</v>
          </cell>
        </row>
        <row r="24">
          <cell r="C24">
            <v>93135.281300000002</v>
          </cell>
          <cell r="D24">
            <v>310693</v>
          </cell>
          <cell r="E24">
            <v>-141794.32810000001</v>
          </cell>
          <cell r="F24">
            <v>-246883</v>
          </cell>
          <cell r="G24">
            <v>333580</v>
          </cell>
          <cell r="H24">
            <v>206.869</v>
          </cell>
          <cell r="I24">
            <v>265.87</v>
          </cell>
          <cell r="J24">
            <v>217.66300000000001</v>
          </cell>
          <cell r="K24">
            <v>192.28899999999999</v>
          </cell>
          <cell r="L24">
            <v>187.61699999999999</v>
          </cell>
          <cell r="M24">
            <v>182.22300000000001</v>
          </cell>
          <cell r="N24">
            <v>176.44300000000001</v>
          </cell>
        </row>
        <row r="25">
          <cell r="C25">
            <v>458.59100000000001</v>
          </cell>
          <cell r="D25">
            <v>153790</v>
          </cell>
          <cell r="E25">
            <v>299643.84379999997</v>
          </cell>
          <cell r="F25">
            <v>252145.54689999999</v>
          </cell>
          <cell r="G25">
            <v>1731.3199</v>
          </cell>
          <cell r="H25">
            <v>39.603999999999999</v>
          </cell>
          <cell r="I25">
            <v>40.430999999999997</v>
          </cell>
          <cell r="J25">
            <v>44.569000000000003</v>
          </cell>
          <cell r="K25">
            <v>45.829000000000001</v>
          </cell>
          <cell r="L25">
            <v>51.448</v>
          </cell>
          <cell r="M25">
            <v>52.475000000000001</v>
          </cell>
          <cell r="N25">
            <v>55.533000000000001</v>
          </cell>
        </row>
        <row r="26">
          <cell r="C26">
            <v>93593.867199999993</v>
          </cell>
          <cell r="D26">
            <v>464483</v>
          </cell>
          <cell r="E26">
            <v>157849.51560000001</v>
          </cell>
          <cell r="F26">
            <v>5262.5532000000003</v>
          </cell>
          <cell r="G26">
            <v>335311.3125</v>
          </cell>
          <cell r="H26">
            <v>246.47300000000001</v>
          </cell>
          <cell r="I26">
            <v>306.30099999999999</v>
          </cell>
          <cell r="J26">
            <v>262.23200000000003</v>
          </cell>
          <cell r="K26">
            <v>238.11799999999999</v>
          </cell>
          <cell r="L26">
            <v>239.065</v>
          </cell>
          <cell r="M26">
            <v>234.69800000000001</v>
          </cell>
          <cell r="N26">
            <v>231.976</v>
          </cell>
        </row>
        <row r="27">
          <cell r="C27">
            <v>4423.8945000000003</v>
          </cell>
          <cell r="D27">
            <v>3029559.25</v>
          </cell>
          <cell r="E27">
            <v>104980.14840000001</v>
          </cell>
          <cell r="F27">
            <v>7.8348000000000004</v>
          </cell>
          <cell r="G27">
            <v>-3073944.5</v>
          </cell>
          <cell r="H27">
            <v>38522.191400000003</v>
          </cell>
          <cell r="I27">
            <v>31796.205099999999</v>
          </cell>
          <cell r="J27">
            <v>18362.033200000002</v>
          </cell>
          <cell r="K27">
            <v>19568.396499999999</v>
          </cell>
          <cell r="L27">
            <v>19369.7988</v>
          </cell>
          <cell r="M27">
            <v>21384.710899999998</v>
          </cell>
          <cell r="N27">
            <v>26916.900399999999</v>
          </cell>
        </row>
        <row r="28">
          <cell r="C28">
            <v>-152666.6875</v>
          </cell>
          <cell r="D28">
            <v>653143.8125</v>
          </cell>
          <cell r="E28">
            <v>-60464.316400000003</v>
          </cell>
          <cell r="F28">
            <v>-2740.2314000000001</v>
          </cell>
          <cell r="G28">
            <v>105095.64840000001</v>
          </cell>
          <cell r="H28">
            <v>38900.132799999999</v>
          </cell>
          <cell r="I28">
            <v>31436.400399999999</v>
          </cell>
          <cell r="J28">
            <v>18378.906299999999</v>
          </cell>
          <cell r="K28">
            <v>19360.035199999998</v>
          </cell>
          <cell r="L28">
            <v>18733.158200000002</v>
          </cell>
          <cell r="M28">
            <v>21668.2598</v>
          </cell>
          <cell r="N28">
            <v>26786.208999999999</v>
          </cell>
        </row>
        <row r="29">
          <cell r="C29">
            <v>7627.1396000000004</v>
          </cell>
          <cell r="D29">
            <v>-2339.3872000000001</v>
          </cell>
          <cell r="E29">
            <v>-35493.425799999997</v>
          </cell>
          <cell r="F29">
            <v>-23337.603500000001</v>
          </cell>
          <cell r="G29">
            <v>61761.679700000001</v>
          </cell>
          <cell r="H29">
            <v>4773.6704</v>
          </cell>
          <cell r="I29">
            <v>-1035.2723000000001</v>
          </cell>
          <cell r="J29">
            <v>-976.73800000000006</v>
          </cell>
          <cell r="K29">
            <v>-1036.1353999999999</v>
          </cell>
          <cell r="L29">
            <v>-974.45209999999997</v>
          </cell>
          <cell r="M29">
            <v>-781.29899999999998</v>
          </cell>
          <cell r="N29">
            <v>-807.0095</v>
          </cell>
        </row>
        <row r="30">
          <cell r="C30">
            <v>-3531.4834000000001</v>
          </cell>
          <cell r="D30">
            <v>14287.4023</v>
          </cell>
          <cell r="E30">
            <v>18996.002</v>
          </cell>
          <cell r="F30">
            <v>-4770.1801999999998</v>
          </cell>
          <cell r="G30">
            <v>-248753.60939999999</v>
          </cell>
          <cell r="H30">
            <v>-1158.5871999999999</v>
          </cell>
          <cell r="I30">
            <v>1968.1472000000001</v>
          </cell>
          <cell r="J30">
            <v>3425.3476999999998</v>
          </cell>
          <cell r="K30">
            <v>5695.835</v>
          </cell>
          <cell r="L30">
            <v>2919.1758</v>
          </cell>
          <cell r="M30">
            <v>4794.1747999999998</v>
          </cell>
          <cell r="N30">
            <v>5121.7046</v>
          </cell>
        </row>
        <row r="31">
          <cell r="C31">
            <v>0</v>
          </cell>
          <cell r="D31">
            <v>9724</v>
          </cell>
          <cell r="E31">
            <v>-44198</v>
          </cell>
          <cell r="F31">
            <v>26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265895.21879999997</v>
          </cell>
          <cell r="D32">
            <v>1347000</v>
          </cell>
          <cell r="E32">
            <v>-2514100</v>
          </cell>
          <cell r="F32">
            <v>-498600.0625</v>
          </cell>
          <cell r="G32">
            <v>1317600</v>
          </cell>
          <cell r="H32">
            <v>-2840</v>
          </cell>
          <cell r="I32">
            <v>400</v>
          </cell>
          <cell r="J32">
            <v>1900</v>
          </cell>
          <cell r="K32">
            <v>2500</v>
          </cell>
          <cell r="L32">
            <v>2870</v>
          </cell>
          <cell r="M32">
            <v>3090</v>
          </cell>
          <cell r="N32">
            <v>3310</v>
          </cell>
        </row>
        <row r="33">
          <cell r="C33">
            <v>9107748</v>
          </cell>
          <cell r="D33">
            <v>9180085</v>
          </cell>
          <cell r="E33">
            <v>12479167</v>
          </cell>
          <cell r="F33">
            <v>11924343</v>
          </cell>
          <cell r="G33">
            <v>11643650</v>
          </cell>
          <cell r="H33">
            <v>12146515</v>
          </cell>
          <cell r="I33">
            <v>12319094</v>
          </cell>
          <cell r="J33">
            <v>12437977</v>
          </cell>
          <cell r="K33">
            <v>12593035</v>
          </cell>
          <cell r="L33">
            <v>12542433</v>
          </cell>
          <cell r="M33">
            <v>13035908</v>
          </cell>
          <cell r="N33">
            <v>13226810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0.51390000000000002</v>
          </cell>
          <cell r="D35">
            <v>0.12</v>
          </cell>
          <cell r="E35">
            <v>0.34100000000000003</v>
          </cell>
          <cell r="F35">
            <v>0.43909999999999999</v>
          </cell>
          <cell r="G35">
            <v>0.46789999999999998</v>
          </cell>
          <cell r="H35">
            <v>0.47239999999999999</v>
          </cell>
          <cell r="I35">
            <v>0.47249999999999998</v>
          </cell>
          <cell r="J35">
            <v>0.47270000000000001</v>
          </cell>
          <cell r="K35">
            <v>0.4728</v>
          </cell>
          <cell r="L35">
            <v>0.47270000000000001</v>
          </cell>
          <cell r="M35">
            <v>0.47270000000000001</v>
          </cell>
          <cell r="N35">
            <v>0.47249999999999998</v>
          </cell>
        </row>
        <row r="37">
          <cell r="C37">
            <v>-408023.34379999997</v>
          </cell>
          <cell r="D37">
            <v>159349.60939999999</v>
          </cell>
          <cell r="E37">
            <v>155324.57810000001</v>
          </cell>
          <cell r="F37">
            <v>-132898.23439999999</v>
          </cell>
          <cell r="G37">
            <v>-431296.4375</v>
          </cell>
          <cell r="H37">
            <v>-96534.609400000001</v>
          </cell>
          <cell r="I37">
            <v>-85061.617199999993</v>
          </cell>
          <cell r="J37">
            <v>-81551.609400000001</v>
          </cell>
          <cell r="K37">
            <v>-88033.945300000007</v>
          </cell>
          <cell r="L37">
            <v>25618.6289</v>
          </cell>
          <cell r="M37">
            <v>9466.7744000000002</v>
          </cell>
          <cell r="N37">
            <v>-654.71699999999998</v>
          </cell>
        </row>
        <row r="38">
          <cell r="C38">
            <v>184340.35939999999</v>
          </cell>
          <cell r="D38">
            <v>-452728.71879999997</v>
          </cell>
          <cell r="E38">
            <v>8797.0293000000001</v>
          </cell>
          <cell r="F38">
            <v>1294732.25</v>
          </cell>
          <cell r="G38">
            <v>46889.968800000002</v>
          </cell>
          <cell r="H38">
            <v>48140.496099999997</v>
          </cell>
          <cell r="I38">
            <v>49622.769500000002</v>
          </cell>
          <cell r="J38">
            <v>51015.257799999999</v>
          </cell>
          <cell r="K38">
            <v>52578.558599999997</v>
          </cell>
          <cell r="L38">
            <v>53531.539100000002</v>
          </cell>
          <cell r="M38">
            <v>54508.230499999998</v>
          </cell>
          <cell r="N38">
            <v>54508.230499999998</v>
          </cell>
        </row>
        <row r="39">
          <cell r="C39">
            <v>203130.1563</v>
          </cell>
          <cell r="D39">
            <v>257283.76560000001</v>
          </cell>
          <cell r="E39">
            <v>283532.53129999997</v>
          </cell>
          <cell r="F39">
            <v>136503.0625</v>
          </cell>
          <cell r="G39">
            <v>142006.85939999999</v>
          </cell>
          <cell r="H39">
            <v>143511.48439999999</v>
          </cell>
          <cell r="I39">
            <v>145386.54689999999</v>
          </cell>
          <cell r="J39">
            <v>147344.64060000001</v>
          </cell>
          <cell r="K39">
            <v>155583.8125</v>
          </cell>
          <cell r="L39">
            <v>164297.2188</v>
          </cell>
          <cell r="M39">
            <v>173524.89060000001</v>
          </cell>
          <cell r="N39">
            <v>183292.48439999999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0.50190000000000001</v>
          </cell>
          <cell r="D41">
            <v>0.56810000000000005</v>
          </cell>
          <cell r="E41">
            <v>0.42109999999999997</v>
          </cell>
          <cell r="F41">
            <v>0.3947</v>
          </cell>
          <cell r="G41">
            <v>0.48559999999999998</v>
          </cell>
          <cell r="H41">
            <v>0.48509999999999998</v>
          </cell>
          <cell r="I41">
            <v>0.4849</v>
          </cell>
          <cell r="J41">
            <v>0.48480000000000001</v>
          </cell>
          <cell r="K41">
            <v>0.48470000000000002</v>
          </cell>
          <cell r="L41">
            <v>0.48470000000000002</v>
          </cell>
          <cell r="M41">
            <v>0.48470000000000002</v>
          </cell>
          <cell r="N41">
            <v>0.48470000000000002</v>
          </cell>
        </row>
        <row r="42">
          <cell r="C42">
            <v>5027.4834000000001</v>
          </cell>
          <cell r="D42">
            <v>234236.48439999999</v>
          </cell>
          <cell r="E42">
            <v>212161.0938</v>
          </cell>
          <cell r="F42">
            <v>-144266.79689999999</v>
          </cell>
          <cell r="G42">
            <v>17716.355500000001</v>
          </cell>
          <cell r="H42">
            <v>-118119.85159999999</v>
          </cell>
          <cell r="I42">
            <v>-118095.8125</v>
          </cell>
          <cell r="J42">
            <v>-118115.4531</v>
          </cell>
          <cell r="K42">
            <v>-118125.7969</v>
          </cell>
          <cell r="L42">
            <v>76.446399999999997</v>
          </cell>
          <cell r="M42">
            <v>74.248599999999996</v>
          </cell>
          <cell r="N42">
            <v>71.893500000000003</v>
          </cell>
        </row>
        <row r="43">
          <cell r="C43">
            <v>2012221</v>
          </cell>
          <cell r="D43">
            <v>3121849.5</v>
          </cell>
          <cell r="E43">
            <v>909508.5</v>
          </cell>
          <cell r="F43">
            <v>923707.0625</v>
          </cell>
          <cell r="G43">
            <v>707668.75</v>
          </cell>
          <cell r="H43">
            <v>738124.5625</v>
          </cell>
          <cell r="I43">
            <v>752679.625</v>
          </cell>
          <cell r="J43">
            <v>772108.1875</v>
          </cell>
          <cell r="K43">
            <v>793124.375</v>
          </cell>
          <cell r="L43">
            <v>817171.1875</v>
          </cell>
          <cell r="M43">
            <v>844086.5625</v>
          </cell>
          <cell r="N43">
            <v>871606</v>
          </cell>
        </row>
        <row r="44">
          <cell r="C44">
            <v>32873.515599999999</v>
          </cell>
          <cell r="D44">
            <v>32879.5</v>
          </cell>
          <cell r="E44">
            <v>0</v>
          </cell>
          <cell r="F44">
            <v>0</v>
          </cell>
          <cell r="G44">
            <v>79108.710900000005</v>
          </cell>
          <cell r="H44">
            <v>22895.535199999998</v>
          </cell>
          <cell r="I44">
            <v>23732.982400000001</v>
          </cell>
          <cell r="J44">
            <v>24142.1914</v>
          </cell>
          <cell r="K44">
            <v>24613.640599999999</v>
          </cell>
          <cell r="L44">
            <v>25517.765599999999</v>
          </cell>
          <cell r="M44">
            <v>26480.6816</v>
          </cell>
          <cell r="N44">
            <v>27443.507799999999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>
            <v>0.42699999999999999</v>
          </cell>
          <cell r="D47">
            <v>0.80330000000000001</v>
          </cell>
          <cell r="E47">
            <v>0.60980000000000001</v>
          </cell>
          <cell r="F47">
            <v>0.51500000000000001</v>
          </cell>
          <cell r="G47">
            <v>0.48970000000000002</v>
          </cell>
          <cell r="H47">
            <v>0.48520000000000002</v>
          </cell>
          <cell r="I47">
            <v>0.48509999999999998</v>
          </cell>
          <cell r="J47">
            <v>0.48470000000000002</v>
          </cell>
          <cell r="K47">
            <v>0.48470000000000002</v>
          </cell>
          <cell r="L47">
            <v>0.48470000000000002</v>
          </cell>
          <cell r="M47">
            <v>0.48470000000000002</v>
          </cell>
          <cell r="N47">
            <v>0.4849</v>
          </cell>
        </row>
        <row r="48">
          <cell r="C48">
            <v>-1.0916999999999999</v>
          </cell>
          <cell r="D48">
            <v>3.3210999999999999</v>
          </cell>
          <cell r="E48">
            <v>-1.0073000000000001</v>
          </cell>
          <cell r="F48">
            <v>-0.25190000000000001</v>
          </cell>
          <cell r="G48">
            <v>1.4169</v>
          </cell>
          <cell r="H48">
            <v>-8.1699999999999995E-2</v>
          </cell>
          <cell r="I48">
            <v>-0.17460000000000001</v>
          </cell>
          <cell r="J48">
            <v>-0.1996</v>
          </cell>
          <cell r="K48">
            <v>-0.12</v>
          </cell>
          <cell r="L48">
            <v>-0.30409999999999998</v>
          </cell>
          <cell r="M48">
            <v>-0.2475</v>
          </cell>
          <cell r="N48">
            <v>-0.29249999999999998</v>
          </cell>
        </row>
        <row r="49">
          <cell r="C49">
            <v>16920.831999999999</v>
          </cell>
          <cell r="D49">
            <v>16870.9277</v>
          </cell>
          <cell r="E49">
            <v>20491.377</v>
          </cell>
          <cell r="F49">
            <v>13893.646500000001</v>
          </cell>
          <cell r="G49">
            <v>22147.779299999998</v>
          </cell>
          <cell r="H49">
            <v>23213.646499999999</v>
          </cell>
          <cell r="I49">
            <v>19427.429700000001</v>
          </cell>
          <cell r="J49">
            <v>19763.998</v>
          </cell>
          <cell r="K49">
            <v>20349.978500000001</v>
          </cell>
          <cell r="L49">
            <v>21059.0605</v>
          </cell>
          <cell r="M49">
            <v>21688.345700000002</v>
          </cell>
          <cell r="N49">
            <v>22467.345700000002</v>
          </cell>
        </row>
        <row r="50">
          <cell r="C50">
            <v>6.7799999999999999E-2</v>
          </cell>
          <cell r="D50">
            <v>7.85E-2</v>
          </cell>
          <cell r="E50">
            <v>7.8600000000000003E-2</v>
          </cell>
          <cell r="F50">
            <v>7.8600000000000003E-2</v>
          </cell>
          <cell r="G50">
            <v>7.2099999999999997E-2</v>
          </cell>
          <cell r="H50">
            <v>7.22E-2</v>
          </cell>
          <cell r="I50">
            <v>7.2400000000000006E-2</v>
          </cell>
          <cell r="J50">
            <v>7.2499999999999995E-2</v>
          </cell>
          <cell r="K50">
            <v>7.2599999999999998E-2</v>
          </cell>
          <cell r="L50">
            <v>7.2700000000000001E-2</v>
          </cell>
          <cell r="M50">
            <v>7.2800000000000004E-2</v>
          </cell>
          <cell r="N50">
            <v>7.2900000000000006E-2</v>
          </cell>
        </row>
        <row r="51">
          <cell r="C51">
            <v>5.4399999999999997E-2</v>
          </cell>
          <cell r="D51">
            <v>5.4399999999999997E-2</v>
          </cell>
          <cell r="E51">
            <v>5.3600000000000002E-2</v>
          </cell>
          <cell r="F51">
            <v>5.3600000000000002E-2</v>
          </cell>
          <cell r="G51">
            <v>5.3499999999999999E-2</v>
          </cell>
          <cell r="H51">
            <v>5.3900000000000003E-2</v>
          </cell>
          <cell r="I51">
            <v>5.4300000000000001E-2</v>
          </cell>
          <cell r="J51">
            <v>5.21E-2</v>
          </cell>
          <cell r="K51">
            <v>5.33E-2</v>
          </cell>
          <cell r="L51">
            <v>5.3699999999999998E-2</v>
          </cell>
          <cell r="M51">
            <v>5.5199999999999999E-2</v>
          </cell>
          <cell r="N51">
            <v>5.5599999999999997E-2</v>
          </cell>
        </row>
        <row r="53">
          <cell r="C53">
            <v>6297208</v>
          </cell>
          <cell r="D53">
            <v>1131438.5</v>
          </cell>
          <cell r="E53">
            <v>2935072.5</v>
          </cell>
          <cell r="F53">
            <v>4049887</v>
          </cell>
          <cell r="G53">
            <v>4637555.5</v>
          </cell>
          <cell r="H53">
            <v>4843818.5</v>
          </cell>
          <cell r="I53">
            <v>4991792</v>
          </cell>
          <cell r="J53">
            <v>5134384.5</v>
          </cell>
          <cell r="K53">
            <v>5289977</v>
          </cell>
          <cell r="L53">
            <v>5385638</v>
          </cell>
          <cell r="M53">
            <v>5483115.5</v>
          </cell>
          <cell r="N53">
            <v>5582715</v>
          </cell>
        </row>
        <row r="54">
          <cell r="C54">
            <v>0.44729999999999998</v>
          </cell>
          <cell r="D54">
            <v>0.38529999999999998</v>
          </cell>
          <cell r="E54">
            <v>0.51649999999999996</v>
          </cell>
          <cell r="F54">
            <v>0.54</v>
          </cell>
          <cell r="G54">
            <v>0.47199999999999998</v>
          </cell>
          <cell r="H54">
            <v>0.47239999999999999</v>
          </cell>
          <cell r="I54">
            <v>0.47260000000000002</v>
          </cell>
          <cell r="J54">
            <v>0.4728</v>
          </cell>
          <cell r="K54">
            <v>0.47289999999999999</v>
          </cell>
          <cell r="L54">
            <v>0.47289999999999999</v>
          </cell>
          <cell r="M54">
            <v>0.47289999999999999</v>
          </cell>
          <cell r="N54">
            <v>0.4728</v>
          </cell>
        </row>
        <row r="55">
          <cell r="C55">
            <v>727885.0625</v>
          </cell>
          <cell r="D55">
            <v>-3603320.5</v>
          </cell>
          <cell r="E55">
            <v>1803634.125</v>
          </cell>
          <cell r="F55">
            <v>1114814.5</v>
          </cell>
          <cell r="G55">
            <v>387668.4375</v>
          </cell>
          <cell r="H55">
            <v>462762.71879999997</v>
          </cell>
          <cell r="I55">
            <v>526273.5</v>
          </cell>
          <cell r="J55">
            <v>542892.75</v>
          </cell>
          <cell r="K55">
            <v>556392.5</v>
          </cell>
          <cell r="L55">
            <v>566460.875</v>
          </cell>
          <cell r="M55">
            <v>573077.375</v>
          </cell>
          <cell r="N55">
            <v>579499.75</v>
          </cell>
        </row>
        <row r="56">
          <cell r="C56">
            <v>-1285722.625</v>
          </cell>
          <cell r="D56">
            <v>1277000</v>
          </cell>
          <cell r="E56">
            <v>-2476100</v>
          </cell>
          <cell r="F56">
            <v>-459600.0625</v>
          </cell>
          <cell r="G56">
            <v>1579776.75</v>
          </cell>
          <cell r="H56">
            <v>-81340</v>
          </cell>
          <cell r="I56">
            <v>-177900</v>
          </cell>
          <cell r="J56">
            <v>-205400</v>
          </cell>
          <cell r="K56">
            <v>-135300</v>
          </cell>
          <cell r="L56">
            <v>-325930</v>
          </cell>
          <cell r="M56">
            <v>-283510</v>
          </cell>
          <cell r="N56">
            <v>-328590</v>
          </cell>
        </row>
        <row r="57">
          <cell r="C57">
            <v>1.8047</v>
          </cell>
          <cell r="D57">
            <v>-0.7369</v>
          </cell>
          <cell r="E57">
            <v>1.5835999999999999</v>
          </cell>
          <cell r="F57">
            <v>1.1998</v>
          </cell>
          <cell r="G57">
            <v>0.90139999999999998</v>
          </cell>
          <cell r="H57">
            <v>1.4436</v>
          </cell>
          <cell r="I57">
            <v>1.4948999999999999</v>
          </cell>
          <cell r="J57">
            <v>1.526</v>
          </cell>
          <cell r="K57">
            <v>1.4865999999999999</v>
          </cell>
          <cell r="L57">
            <v>1.3469</v>
          </cell>
          <cell r="M57">
            <v>1.3319000000000001</v>
          </cell>
          <cell r="N57">
            <v>1.3217000000000001</v>
          </cell>
        </row>
        <row r="58">
          <cell r="C58">
            <v>835818.375</v>
          </cell>
          <cell r="D58">
            <v>90781.3125</v>
          </cell>
          <cell r="E58">
            <v>-532115</v>
          </cell>
          <cell r="F58">
            <v>692488.75</v>
          </cell>
          <cell r="G58">
            <v>611149.5</v>
          </cell>
          <cell r="H58">
            <v>319552.03129999997</v>
          </cell>
          <cell r="I58">
            <v>307642.40629999997</v>
          </cell>
          <cell r="J58">
            <v>312564.65629999997</v>
          </cell>
          <cell r="K58">
            <v>320131.875</v>
          </cell>
          <cell r="L58">
            <v>236602.8438</v>
          </cell>
          <cell r="M58">
            <v>243993.5938</v>
          </cell>
          <cell r="N58">
            <v>256724.98439999999</v>
          </cell>
        </row>
        <row r="59">
          <cell r="C59">
            <v>2831952.25</v>
          </cell>
          <cell r="D59">
            <v>6820655</v>
          </cell>
          <cell r="E59">
            <v>6214835.5</v>
          </cell>
          <cell r="F59">
            <v>5525069</v>
          </cell>
          <cell r="G59">
            <v>9540969</v>
          </cell>
          <cell r="H59">
            <v>6706756</v>
          </cell>
          <cell r="I59">
            <v>6672225</v>
          </cell>
          <cell r="J59">
            <v>6660706</v>
          </cell>
          <cell r="K59">
            <v>6686604</v>
          </cell>
          <cell r="L59">
            <v>6796257</v>
          </cell>
          <cell r="M59">
            <v>7147207</v>
          </cell>
          <cell r="N59">
            <v>7177300</v>
          </cell>
        </row>
        <row r="60">
          <cell r="C60">
            <v>2296595.5</v>
          </cell>
          <cell r="D60">
            <v>-920612.3125</v>
          </cell>
          <cell r="E60">
            <v>2234610.25</v>
          </cell>
          <cell r="F60">
            <v>1957590.375</v>
          </cell>
          <cell r="G60">
            <v>928298.9375</v>
          </cell>
          <cell r="H60">
            <v>1379181.75</v>
          </cell>
          <cell r="I60">
            <v>1467549.125</v>
          </cell>
          <cell r="J60">
            <v>1506997.625</v>
          </cell>
          <cell r="K60">
            <v>1534418.75</v>
          </cell>
          <cell r="L60">
            <v>1391697.375</v>
          </cell>
          <cell r="M60">
            <v>1408407.625</v>
          </cell>
          <cell r="N60">
            <v>1431530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2.0916999999999999</v>
          </cell>
          <cell r="D62">
            <v>-2.3210999999999999</v>
          </cell>
          <cell r="E62">
            <v>2.0072999999999999</v>
          </cell>
          <cell r="F62">
            <v>1.2519</v>
          </cell>
          <cell r="G62">
            <v>-0.41689999999999999</v>
          </cell>
          <cell r="H62">
            <v>1.0817000000000001</v>
          </cell>
          <cell r="I62">
            <v>1.1746000000000001</v>
          </cell>
          <cell r="J62">
            <v>1.1996</v>
          </cell>
          <cell r="K62">
            <v>1.1200000000000001</v>
          </cell>
          <cell r="L62">
            <v>1.3041</v>
          </cell>
          <cell r="M62">
            <v>1.2475000000000001</v>
          </cell>
          <cell r="N62">
            <v>1.2925</v>
          </cell>
        </row>
        <row r="63">
          <cell r="C63">
            <v>470356.375</v>
          </cell>
          <cell r="D63">
            <v>-1316966</v>
          </cell>
          <cell r="E63">
            <v>1096963</v>
          </cell>
          <cell r="F63">
            <v>794296.4375</v>
          </cell>
          <cell r="G63">
            <v>239092.625</v>
          </cell>
          <cell r="H63">
            <v>295298.59379999997</v>
          </cell>
          <cell r="I63">
            <v>337957.625</v>
          </cell>
          <cell r="J63">
            <v>347265.75</v>
          </cell>
          <cell r="K63">
            <v>351518.9375</v>
          </cell>
          <cell r="L63">
            <v>356795.15629999997</v>
          </cell>
          <cell r="M63">
            <v>362710.46879999997</v>
          </cell>
          <cell r="N63">
            <v>367909.625</v>
          </cell>
        </row>
        <row r="64">
          <cell r="C64">
            <v>35216.859400000001</v>
          </cell>
          <cell r="D64">
            <v>40101.386700000003</v>
          </cell>
          <cell r="E64">
            <v>75594.8125</v>
          </cell>
          <cell r="F64">
            <v>98932.414099999995</v>
          </cell>
          <cell r="G64">
            <v>37170.738299999997</v>
          </cell>
          <cell r="H64">
            <v>32397.0664</v>
          </cell>
          <cell r="I64">
            <v>33432.339800000002</v>
          </cell>
          <cell r="J64">
            <v>34409.078099999999</v>
          </cell>
          <cell r="K64">
            <v>35445.214800000002</v>
          </cell>
          <cell r="L64">
            <v>36419.664100000002</v>
          </cell>
          <cell r="M64">
            <v>37200.964800000002</v>
          </cell>
          <cell r="N64">
            <v>38007.972699999998</v>
          </cell>
        </row>
        <row r="65">
          <cell r="C65">
            <v>396434.71879999997</v>
          </cell>
          <cell r="D65">
            <v>495627.59379999997</v>
          </cell>
          <cell r="E65">
            <v>587637.125</v>
          </cell>
          <cell r="F65">
            <v>659071.875</v>
          </cell>
          <cell r="G65">
            <v>377768.78129999997</v>
          </cell>
          <cell r="H65">
            <v>359187.34379999997</v>
          </cell>
          <cell r="I65">
            <v>363512.1875</v>
          </cell>
          <cell r="J65">
            <v>374916.03129999997</v>
          </cell>
          <cell r="K65">
            <v>386587.03129999997</v>
          </cell>
          <cell r="L65">
            <v>396585.5</v>
          </cell>
          <cell r="M65">
            <v>404421.09379999997</v>
          </cell>
          <cell r="N65">
            <v>412335.59379999997</v>
          </cell>
        </row>
        <row r="66">
          <cell r="C66">
            <v>2463500.75</v>
          </cell>
          <cell r="D66">
            <v>-892493</v>
          </cell>
          <cell r="E66">
            <v>4934323</v>
          </cell>
          <cell r="F66">
            <v>2283934.75</v>
          </cell>
          <cell r="G66">
            <v>-464859.4375</v>
          </cell>
          <cell r="H66">
            <v>1077219.625</v>
          </cell>
          <cell r="I66">
            <v>1197078</v>
          </cell>
          <cell r="J66">
            <v>1234247.5</v>
          </cell>
          <cell r="K66">
            <v>1262755.375</v>
          </cell>
          <cell r="L66">
            <v>1397648</v>
          </cell>
          <cell r="M66">
            <v>1428800.375</v>
          </cell>
          <cell r="N66">
            <v>1451948.25</v>
          </cell>
        </row>
        <row r="67">
          <cell r="C67">
            <v>4203984</v>
          </cell>
          <cell r="D67">
            <v>6167131</v>
          </cell>
          <cell r="E67">
            <v>5894890</v>
          </cell>
          <cell r="F67">
            <v>4608990.5</v>
          </cell>
          <cell r="G67">
            <v>4642107</v>
          </cell>
          <cell r="H67">
            <v>4765909</v>
          </cell>
          <cell r="I67">
            <v>4912654</v>
          </cell>
          <cell r="J67">
            <v>5050510.5</v>
          </cell>
          <cell r="K67">
            <v>5205277.5</v>
          </cell>
          <cell r="L67">
            <v>5299622.5</v>
          </cell>
          <cell r="M67">
            <v>5396315</v>
          </cell>
          <cell r="N67">
            <v>5499339.5</v>
          </cell>
        </row>
        <row r="68">
          <cell r="C68">
            <v>1804273</v>
          </cell>
          <cell r="D68">
            <v>1641630</v>
          </cell>
          <cell r="E68">
            <v>1825205.75</v>
          </cell>
          <cell r="F68">
            <v>2071269.75</v>
          </cell>
          <cell r="G68">
            <v>1345160.75</v>
          </cell>
          <cell r="H68">
            <v>1373344.25</v>
          </cell>
          <cell r="I68">
            <v>1380861.875</v>
          </cell>
          <cell r="J68">
            <v>1408934</v>
          </cell>
          <cell r="K68">
            <v>1437451.375</v>
          </cell>
          <cell r="L68">
            <v>1460334.875</v>
          </cell>
          <cell r="M68">
            <v>1489695.75</v>
          </cell>
          <cell r="N68">
            <v>1519635.125</v>
          </cell>
        </row>
        <row r="70">
          <cell r="C70">
            <v>-209393.79689999999</v>
          </cell>
          <cell r="D70">
            <v>447788.96879999997</v>
          </cell>
          <cell r="E70">
            <v>298131.78129999997</v>
          </cell>
          <cell r="F70">
            <v>286578.65629999997</v>
          </cell>
          <cell r="G70">
            <v>-4232785</v>
          </cell>
          <cell r="H70">
            <v>288534.78129999997</v>
          </cell>
          <cell r="I70">
            <v>288058.75</v>
          </cell>
          <cell r="J70">
            <v>289056.59379999997</v>
          </cell>
          <cell r="K70">
            <v>287675.9375</v>
          </cell>
          <cell r="L70">
            <v>-944.81079999999997</v>
          </cell>
          <cell r="M70">
            <v>1116.2764</v>
          </cell>
          <cell r="N70">
            <v>-135.37520000000001</v>
          </cell>
        </row>
        <row r="71">
          <cell r="C71">
            <v>54610</v>
          </cell>
          <cell r="D71">
            <v>50300</v>
          </cell>
          <cell r="E71">
            <v>55151</v>
          </cell>
          <cell r="F71">
            <v>105254.0156</v>
          </cell>
          <cell r="G71">
            <v>1212384.125</v>
          </cell>
          <cell r="H71">
            <v>1288012.875</v>
          </cell>
          <cell r="I71">
            <v>1361933.375</v>
          </cell>
          <cell r="J71">
            <v>1416862.625</v>
          </cell>
          <cell r="K71">
            <v>1478820</v>
          </cell>
          <cell r="L71">
            <v>1535796</v>
          </cell>
          <cell r="M71">
            <v>1594792.25</v>
          </cell>
          <cell r="N71">
            <v>1671808.25</v>
          </cell>
        </row>
        <row r="72">
          <cell r="C72">
            <v>219661</v>
          </cell>
          <cell r="D72">
            <v>198960</v>
          </cell>
          <cell r="E72">
            <v>198960</v>
          </cell>
          <cell r="F72">
            <v>198277</v>
          </cell>
          <cell r="G72">
            <v>198277</v>
          </cell>
          <cell r="H72">
            <v>198277</v>
          </cell>
          <cell r="I72">
            <v>201251.1563</v>
          </cell>
          <cell r="J72">
            <v>204269.92189999999</v>
          </cell>
          <cell r="K72">
            <v>207333.9688</v>
          </cell>
          <cell r="L72">
            <v>210443.9688</v>
          </cell>
          <cell r="M72">
            <v>213600.625</v>
          </cell>
          <cell r="N72">
            <v>216804.64060000001</v>
          </cell>
        </row>
        <row r="73">
          <cell r="C73">
            <v>171316</v>
          </cell>
          <cell r="D73">
            <v>148713</v>
          </cell>
          <cell r="E73">
            <v>147940</v>
          </cell>
          <cell r="F73">
            <v>150898.79689999999</v>
          </cell>
          <cell r="G73">
            <v>120978.58590000001</v>
          </cell>
          <cell r="H73">
            <v>123398.14840000001</v>
          </cell>
          <cell r="I73">
            <v>125866.1094</v>
          </cell>
          <cell r="J73">
            <v>128383.4375</v>
          </cell>
          <cell r="K73">
            <v>130951.10159999999</v>
          </cell>
          <cell r="L73">
            <v>133570.125</v>
          </cell>
          <cell r="M73">
            <v>136241.5313</v>
          </cell>
          <cell r="N73">
            <v>138966.3438</v>
          </cell>
        </row>
        <row r="74">
          <cell r="C74">
            <v>32803</v>
          </cell>
          <cell r="D74">
            <v>24193</v>
          </cell>
          <cell r="E74">
            <v>24000</v>
          </cell>
          <cell r="F74">
            <v>24000</v>
          </cell>
          <cell r="G74">
            <v>24000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C75">
            <v>2374973.75</v>
          </cell>
          <cell r="D75">
            <v>1974486.125</v>
          </cell>
          <cell r="E75">
            <v>2382416</v>
          </cell>
          <cell r="F75">
            <v>2659234</v>
          </cell>
          <cell r="G75">
            <v>2995483</v>
          </cell>
          <cell r="H75">
            <v>3106740.25</v>
          </cell>
          <cell r="I75">
            <v>3194772.25</v>
          </cell>
          <cell r="J75">
            <v>3284305.25</v>
          </cell>
          <cell r="K75">
            <v>3380909.25</v>
          </cell>
          <cell r="L75">
            <v>3467088.25</v>
          </cell>
          <cell r="M75">
            <v>3564446.75</v>
          </cell>
          <cell r="N75">
            <v>3677316.75</v>
          </cell>
        </row>
        <row r="76">
          <cell r="C76">
            <v>6828.2323999999999</v>
          </cell>
          <cell r="D76">
            <v>13385.450199999999</v>
          </cell>
          <cell r="E76">
            <v>15029.882799999999</v>
          </cell>
          <cell r="F76">
            <v>8398.4580000000005</v>
          </cell>
          <cell r="G76">
            <v>16187.126</v>
          </cell>
          <cell r="H76">
            <v>17182.2539</v>
          </cell>
          <cell r="I76">
            <v>17836.089800000002</v>
          </cell>
          <cell r="J76">
            <v>18152.4902</v>
          </cell>
          <cell r="K76">
            <v>18819.498</v>
          </cell>
          <cell r="L76">
            <v>19421.144499999999</v>
          </cell>
          <cell r="M76">
            <v>20064.543000000001</v>
          </cell>
          <cell r="N76">
            <v>20873.0098</v>
          </cell>
        </row>
        <row r="77">
          <cell r="C77">
            <v>104993.64840000001</v>
          </cell>
          <cell r="D77">
            <v>120626.9063</v>
          </cell>
          <cell r="E77">
            <v>142920.29689999999</v>
          </cell>
          <cell r="F77">
            <v>121201.0469</v>
          </cell>
          <cell r="G77">
            <v>119559.2344</v>
          </cell>
          <cell r="H77">
            <v>124069.3594</v>
          </cell>
          <cell r="I77">
            <v>125798.0469</v>
          </cell>
          <cell r="J77">
            <v>126902.8438</v>
          </cell>
          <cell r="K77">
            <v>128502.4063</v>
          </cell>
          <cell r="L77">
            <v>128124.6719</v>
          </cell>
          <cell r="M77">
            <v>133025.64060000001</v>
          </cell>
          <cell r="N77">
            <v>135123.48439999999</v>
          </cell>
        </row>
        <row r="78">
          <cell r="C78">
            <v>29949</v>
          </cell>
          <cell r="D78">
            <v>29700</v>
          </cell>
          <cell r="E78">
            <v>29700</v>
          </cell>
          <cell r="F78">
            <v>30121</v>
          </cell>
          <cell r="G78">
            <v>30121</v>
          </cell>
          <cell r="H78">
            <v>30121</v>
          </cell>
          <cell r="I78">
            <v>30572.8145</v>
          </cell>
          <cell r="J78">
            <v>31031.406299999999</v>
          </cell>
          <cell r="K78">
            <v>31496.877</v>
          </cell>
          <cell r="L78">
            <v>31969.330099999999</v>
          </cell>
          <cell r="M78">
            <v>32448.8711</v>
          </cell>
          <cell r="N78">
            <v>32935.601600000002</v>
          </cell>
        </row>
        <row r="79">
          <cell r="C79">
            <v>2296595.5</v>
          </cell>
          <cell r="D79">
            <v>-920612.3125</v>
          </cell>
          <cell r="E79">
            <v>2234610.25</v>
          </cell>
          <cell r="F79">
            <v>1957590.375</v>
          </cell>
          <cell r="G79">
            <v>928298.9375</v>
          </cell>
          <cell r="H79">
            <v>1379181.75</v>
          </cell>
          <cell r="I79">
            <v>1467549.125</v>
          </cell>
          <cell r="J79">
            <v>1506997.625</v>
          </cell>
          <cell r="K79">
            <v>1534418.75</v>
          </cell>
          <cell r="L79">
            <v>1391697.375</v>
          </cell>
          <cell r="M79">
            <v>1408407.625</v>
          </cell>
          <cell r="N79">
            <v>1431530</v>
          </cell>
        </row>
        <row r="80">
          <cell r="C80">
            <v>0.18740000000000001</v>
          </cell>
          <cell r="D80">
            <v>-9.7600000000000006E-2</v>
          </cell>
          <cell r="E80">
            <v>0.2596</v>
          </cell>
          <cell r="F80">
            <v>0.2122</v>
          </cell>
          <cell r="G80">
            <v>9.3700000000000006E-2</v>
          </cell>
          <cell r="H80">
            <v>0.13450000000000001</v>
          </cell>
          <cell r="I80">
            <v>0.1389</v>
          </cell>
          <cell r="J80">
            <v>0.13869999999999999</v>
          </cell>
          <cell r="K80">
            <v>0.1371</v>
          </cell>
          <cell r="L80">
            <v>0.1222</v>
          </cell>
          <cell r="M80">
            <v>0.12139999999999999</v>
          </cell>
          <cell r="N80">
            <v>0.1212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3174073.25</v>
          </cell>
          <cell r="D82">
            <v>619460.0625</v>
          </cell>
          <cell r="E82">
            <v>4350011.5</v>
          </cell>
          <cell r="F82">
            <v>2444223</v>
          </cell>
          <cell r="G82">
            <v>1123874.5</v>
          </cell>
          <cell r="H82">
            <v>1387541.125</v>
          </cell>
          <cell r="I82">
            <v>1512072.625</v>
          </cell>
          <cell r="J82">
            <v>1546805.5</v>
          </cell>
          <cell r="K82">
            <v>1575203.625</v>
          </cell>
          <cell r="L82">
            <v>1422563.125</v>
          </cell>
          <cell r="M82">
            <v>1449633.625</v>
          </cell>
          <cell r="N82">
            <v>1475111.125</v>
          </cell>
        </row>
        <row r="83">
          <cell r="C83">
            <v>5204.3706000000002</v>
          </cell>
          <cell r="D83">
            <v>-0.29320000000000002</v>
          </cell>
          <cell r="E83">
            <v>-0.12139999999999999</v>
          </cell>
          <cell r="F83">
            <v>0.158</v>
          </cell>
          <cell r="G83">
            <v>-0.2656</v>
          </cell>
          <cell r="H83">
            <v>0.17979999999999999</v>
          </cell>
          <cell r="I83">
            <v>-0.3211</v>
          </cell>
          <cell r="J83">
            <v>0.16159999999999999</v>
          </cell>
          <cell r="K83">
            <v>-3.7199999999999997E-2</v>
          </cell>
          <cell r="L83">
            <v>-0.30349999999999999</v>
          </cell>
          <cell r="M83">
            <v>4.7699999999999999E-2</v>
          </cell>
          <cell r="N83">
            <v>8.5300000000000001E-2</v>
          </cell>
        </row>
        <row r="84">
          <cell r="C84">
            <v>-1863520</v>
          </cell>
          <cell r="D84">
            <v>653973.25</v>
          </cell>
          <cell r="E84">
            <v>-2914915.25</v>
          </cell>
          <cell r="F84">
            <v>-788664.375</v>
          </cell>
          <cell r="G84">
            <v>-70084.554699999993</v>
          </cell>
          <cell r="H84">
            <v>-432157.90629999997</v>
          </cell>
          <cell r="I84">
            <v>-530380.6875</v>
          </cell>
          <cell r="J84">
            <v>-559268.1875</v>
          </cell>
          <cell r="K84">
            <v>-543058.6875</v>
          </cell>
          <cell r="L84">
            <v>-389274.625</v>
          </cell>
          <cell r="M84">
            <v>-392196.5</v>
          </cell>
          <cell r="N84">
            <v>-392008.9375</v>
          </cell>
        </row>
        <row r="85">
          <cell r="C85">
            <v>-1305348.875</v>
          </cell>
          <cell r="D85">
            <v>-1273433.625</v>
          </cell>
          <cell r="E85">
            <v>-1435096.25</v>
          </cell>
          <cell r="F85">
            <v>-1655558.5</v>
          </cell>
          <cell r="G85">
            <v>-1053790.25</v>
          </cell>
          <cell r="H85">
            <v>-955383</v>
          </cell>
          <cell r="I85">
            <v>-981692.1875</v>
          </cell>
          <cell r="J85">
            <v>-987537.1875</v>
          </cell>
          <cell r="K85">
            <v>-1032144.9375</v>
          </cell>
          <cell r="L85">
            <v>-1033288.8125</v>
          </cell>
          <cell r="M85">
            <v>-1057437.125</v>
          </cell>
          <cell r="N85">
            <v>-1083102.125</v>
          </cell>
        </row>
        <row r="86">
          <cell r="C86">
            <v>767239.8125</v>
          </cell>
          <cell r="D86">
            <v>-3563963.5</v>
          </cell>
          <cell r="E86">
            <v>1834662.375</v>
          </cell>
          <cell r="F86">
            <v>1137514.25</v>
          </cell>
          <cell r="G86">
            <v>410253.8125</v>
          </cell>
          <cell r="H86">
            <v>485720.3125</v>
          </cell>
          <cell r="I86">
            <v>550161.5625</v>
          </cell>
          <cell r="J86">
            <v>567085.75</v>
          </cell>
          <cell r="K86">
            <v>581090.3125</v>
          </cell>
          <cell r="L86">
            <v>592142.625</v>
          </cell>
          <cell r="M86">
            <v>599717.875</v>
          </cell>
          <cell r="N86">
            <v>607103.875</v>
          </cell>
        </row>
        <row r="87">
          <cell r="C87">
            <v>15988463</v>
          </cell>
          <cell r="D87">
            <v>13918258</v>
          </cell>
          <cell r="E87">
            <v>14329266</v>
          </cell>
          <cell r="F87">
            <v>15154419</v>
          </cell>
          <cell r="G87">
            <v>10894139</v>
          </cell>
          <cell r="H87">
            <v>11049067</v>
          </cell>
          <cell r="I87">
            <v>11223913</v>
          </cell>
          <cell r="J87">
            <v>11387152</v>
          </cell>
          <cell r="K87">
            <v>11562982</v>
          </cell>
          <cell r="L87">
            <v>11715547</v>
          </cell>
          <cell r="M87">
            <v>11865609</v>
          </cell>
          <cell r="N87">
            <v>12013823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Y1999</v>
          </cell>
          <cell r="D91" t="str">
            <v>Y2000</v>
          </cell>
          <cell r="E91" t="str">
            <v>Y2001</v>
          </cell>
          <cell r="F91" t="str">
            <v>Y2002</v>
          </cell>
          <cell r="G91" t="str">
            <v>Y2003</v>
          </cell>
          <cell r="H91" t="str">
            <v>Y2004</v>
          </cell>
          <cell r="I91" t="str">
            <v>Y2005</v>
          </cell>
          <cell r="J91" t="str">
            <v>Y2006</v>
          </cell>
          <cell r="K91" t="str">
            <v>Y2007</v>
          </cell>
          <cell r="L91" t="str">
            <v>Y2008</v>
          </cell>
          <cell r="M91" t="str">
            <v>Y2009</v>
          </cell>
          <cell r="N91" t="str">
            <v>Y2010</v>
          </cell>
        </row>
        <row r="92">
          <cell r="C92">
            <v>-1060617.75</v>
          </cell>
          <cell r="D92">
            <v>680000</v>
          </cell>
          <cell r="E92">
            <v>338000</v>
          </cell>
          <cell r="F92">
            <v>39000</v>
          </cell>
          <cell r="G92">
            <v>62176.75</v>
          </cell>
          <cell r="H92">
            <v>156000</v>
          </cell>
          <cell r="I92">
            <v>180000</v>
          </cell>
          <cell r="J92">
            <v>172000</v>
          </cell>
          <cell r="K92">
            <v>190000</v>
          </cell>
          <cell r="L92">
            <v>130000</v>
          </cell>
          <cell r="M92">
            <v>133000</v>
          </cell>
          <cell r="N92">
            <v>139000</v>
          </cell>
        </row>
        <row r="93">
          <cell r="C93">
            <v>0</v>
          </cell>
          <cell r="D93">
            <v>0</v>
          </cell>
          <cell r="E93">
            <v>-300000</v>
          </cell>
          <cell r="F93">
            <v>0</v>
          </cell>
          <cell r="G93">
            <v>0</v>
          </cell>
          <cell r="H93">
            <v>22000</v>
          </cell>
          <cell r="I93">
            <v>20000</v>
          </cell>
          <cell r="J93">
            <v>21000</v>
          </cell>
          <cell r="K93">
            <v>73000</v>
          </cell>
          <cell r="L93">
            <v>12000</v>
          </cell>
          <cell r="M93">
            <v>56000</v>
          </cell>
          <cell r="N93">
            <v>9000</v>
          </cell>
        </row>
        <row r="94">
          <cell r="C94">
            <v>-491000.03129999997</v>
          </cell>
          <cell r="D94">
            <v>-750000</v>
          </cell>
          <cell r="E94">
            <v>-8.6999999999999994E-3</v>
          </cell>
          <cell r="F94">
            <v>4.0000000000000002E-4</v>
          </cell>
          <cell r="G94">
            <v>200000</v>
          </cell>
          <cell r="H94">
            <v>-256500</v>
          </cell>
          <cell r="I94">
            <v>-378300</v>
          </cell>
          <cell r="J94">
            <v>-400300</v>
          </cell>
          <cell r="K94">
            <v>-400800</v>
          </cell>
          <cell r="L94">
            <v>-470800</v>
          </cell>
          <cell r="M94">
            <v>-475600</v>
          </cell>
          <cell r="N94">
            <v>-479900</v>
          </cell>
        </row>
        <row r="95">
          <cell r="C95">
            <v>0.39529999999999998</v>
          </cell>
          <cell r="D95">
            <v>-0.1386</v>
          </cell>
          <cell r="E95">
            <v>0.34849999999999998</v>
          </cell>
          <cell r="F95">
            <v>0.39150000000000001</v>
          </cell>
          <cell r="G95">
            <v>0.20979999999999999</v>
          </cell>
          <cell r="H95">
            <v>0.2853</v>
          </cell>
          <cell r="I95">
            <v>0.29530000000000001</v>
          </cell>
          <cell r="J95">
            <v>0.29480000000000001</v>
          </cell>
          <cell r="K95">
            <v>0.29170000000000001</v>
          </cell>
          <cell r="L95">
            <v>0.25890000000000002</v>
          </cell>
          <cell r="M95">
            <v>0.25750000000000001</v>
          </cell>
          <cell r="N95">
            <v>0.25700000000000001</v>
          </cell>
        </row>
        <row r="96">
          <cell r="C96">
            <v>7.0929000000000002</v>
          </cell>
          <cell r="D96">
            <v>-0.80620000000000003</v>
          </cell>
          <cell r="E96">
            <v>4.774</v>
          </cell>
          <cell r="F96">
            <v>3.9674</v>
          </cell>
          <cell r="G96">
            <v>3.7042000000000002</v>
          </cell>
          <cell r="H96">
            <v>4.9566999999999997</v>
          </cell>
          <cell r="I96">
            <v>5.0925000000000002</v>
          </cell>
          <cell r="J96">
            <v>5.0739000000000001</v>
          </cell>
          <cell r="K96">
            <v>5.0228999999999999</v>
          </cell>
          <cell r="L96">
            <v>4.5663</v>
          </cell>
          <cell r="M96">
            <v>4.5426000000000002</v>
          </cell>
          <cell r="N96">
            <v>4.5327999999999999</v>
          </cell>
        </row>
        <row r="97">
          <cell r="C97">
            <v>0</v>
          </cell>
          <cell r="D97">
            <v>-221266</v>
          </cell>
          <cell r="E97">
            <v>243604.5938</v>
          </cell>
          <cell r="F97">
            <v>141306.4063</v>
          </cell>
          <cell r="G97">
            <v>-1119705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465397</v>
          </cell>
          <cell r="D98">
            <v>610444</v>
          </cell>
          <cell r="E98">
            <v>610444</v>
          </cell>
          <cell r="F98">
            <v>610444</v>
          </cell>
          <cell r="G98">
            <v>610444</v>
          </cell>
          <cell r="H98">
            <v>610444</v>
          </cell>
          <cell r="I98">
            <v>610444</v>
          </cell>
          <cell r="J98">
            <v>610444</v>
          </cell>
          <cell r="K98">
            <v>610444</v>
          </cell>
          <cell r="L98">
            <v>610444</v>
          </cell>
          <cell r="M98">
            <v>610444</v>
          </cell>
          <cell r="N98">
            <v>610444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C100">
            <v>58233</v>
          </cell>
          <cell r="D100">
            <v>64428</v>
          </cell>
          <cell r="E100">
            <v>64428</v>
          </cell>
          <cell r="F100">
            <v>64428</v>
          </cell>
          <cell r="G100">
            <v>64428</v>
          </cell>
          <cell r="H100">
            <v>64428</v>
          </cell>
          <cell r="I100">
            <v>64428</v>
          </cell>
          <cell r="J100">
            <v>64428</v>
          </cell>
          <cell r="K100">
            <v>64428</v>
          </cell>
          <cell r="L100">
            <v>64428</v>
          </cell>
          <cell r="M100">
            <v>64428</v>
          </cell>
          <cell r="N100">
            <v>64428</v>
          </cell>
        </row>
        <row r="101">
          <cell r="C101">
            <v>537501</v>
          </cell>
          <cell r="D101">
            <v>-187925</v>
          </cell>
          <cell r="E101">
            <v>253488.5938</v>
          </cell>
          <cell r="F101">
            <v>168846.6563</v>
          </cell>
          <cell r="G101">
            <v>3427179.75</v>
          </cell>
          <cell r="H101">
            <v>1565.375</v>
          </cell>
          <cell r="I101">
            <v>2040.9296999999999</v>
          </cell>
          <cell r="J101">
            <v>1043.5859</v>
          </cell>
          <cell r="K101">
            <v>2424.0156000000002</v>
          </cell>
          <cell r="L101">
            <v>944.50779999999997</v>
          </cell>
          <cell r="M101">
            <v>-1116.2344000000001</v>
          </cell>
          <cell r="N101">
            <v>135.39840000000001</v>
          </cell>
        </row>
        <row r="102">
          <cell r="C102">
            <v>1007211.6875</v>
          </cell>
          <cell r="D102">
            <v>-190629.8125</v>
          </cell>
          <cell r="E102">
            <v>666603.3125</v>
          </cell>
          <cell r="F102">
            <v>124318.99219999999</v>
          </cell>
          <cell r="G102">
            <v>3353120.25</v>
          </cell>
          <cell r="H102">
            <v>-47919.304700000001</v>
          </cell>
          <cell r="I102">
            <v>-52567.984400000001</v>
          </cell>
          <cell r="J102">
            <v>-52256.574200000003</v>
          </cell>
          <cell r="K102">
            <v>-51994.644500000002</v>
          </cell>
          <cell r="L102">
            <v>-51850.4375</v>
          </cell>
          <cell r="M102">
            <v>-51654.460899999998</v>
          </cell>
          <cell r="N102">
            <v>-51462.234400000001</v>
          </cell>
        </row>
        <row r="103">
          <cell r="C103">
            <v>-14108.242200000001</v>
          </cell>
          <cell r="D103">
            <v>-194213.10939999999</v>
          </cell>
          <cell r="E103">
            <v>48663.074200000003</v>
          </cell>
          <cell r="F103">
            <v>611.9</v>
          </cell>
          <cell r="G103">
            <v>-5238.3540000000003</v>
          </cell>
          <cell r="H103">
            <v>-4835.7007000000003</v>
          </cell>
          <cell r="I103">
            <v>880.18899999999996</v>
          </cell>
          <cell r="J103">
            <v>925.91309999999999</v>
          </cell>
          <cell r="K103">
            <v>952.0104</v>
          </cell>
          <cell r="L103">
            <v>810.45209999999997</v>
          </cell>
          <cell r="M103">
            <v>621.51559999999995</v>
          </cell>
          <cell r="N103">
            <v>646.40110000000004</v>
          </cell>
        </row>
        <row r="104">
          <cell r="C104">
            <v>0</v>
          </cell>
          <cell r="D104">
            <v>6879.5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>
            <v>-32803</v>
          </cell>
          <cell r="D105">
            <v>-24193</v>
          </cell>
          <cell r="E105">
            <v>-24000</v>
          </cell>
          <cell r="F105">
            <v>-24000</v>
          </cell>
          <cell r="G105">
            <v>-24000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723495</v>
          </cell>
          <cell r="D107">
            <v>723495</v>
          </cell>
          <cell r="E107">
            <v>423495</v>
          </cell>
          <cell r="F107">
            <v>423495</v>
          </cell>
          <cell r="G107">
            <v>419745</v>
          </cell>
          <cell r="H107">
            <v>434870</v>
          </cell>
          <cell r="I107">
            <v>447995</v>
          </cell>
          <cell r="J107">
            <v>462120</v>
          </cell>
          <cell r="K107">
            <v>475745</v>
          </cell>
          <cell r="L107">
            <v>484620</v>
          </cell>
          <cell r="M107">
            <v>493745</v>
          </cell>
          <cell r="N107">
            <v>502745</v>
          </cell>
        </row>
        <row r="108">
          <cell r="C108">
            <v>5.0900000000000001E-2</v>
          </cell>
          <cell r="D108">
            <v>4.6600000000000003E-2</v>
          </cell>
          <cell r="E108">
            <v>6.2399999999999997E-2</v>
          </cell>
          <cell r="F108">
            <v>6.5299999999999997E-2</v>
          </cell>
          <cell r="G108">
            <v>4.24E-2</v>
          </cell>
          <cell r="H108">
            <v>4.24E-2</v>
          </cell>
          <cell r="I108">
            <v>4.24E-2</v>
          </cell>
          <cell r="J108">
            <v>4.2500000000000003E-2</v>
          </cell>
          <cell r="K108">
            <v>4.2500000000000003E-2</v>
          </cell>
          <cell r="L108">
            <v>4.2500000000000003E-2</v>
          </cell>
          <cell r="M108">
            <v>4.2500000000000003E-2</v>
          </cell>
          <cell r="N108">
            <v>4.2500000000000003E-2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3750</v>
          </cell>
          <cell r="H109">
            <v>6875</v>
          </cell>
          <cell r="I109">
            <v>6875</v>
          </cell>
          <cell r="J109">
            <v>6875</v>
          </cell>
          <cell r="K109">
            <v>59375</v>
          </cell>
          <cell r="L109">
            <v>3125</v>
          </cell>
          <cell r="M109">
            <v>46875</v>
          </cell>
          <cell r="N109">
            <v>0</v>
          </cell>
        </row>
        <row r="110">
          <cell r="C110">
            <v>0.6</v>
          </cell>
          <cell r="D110">
            <v>0.6</v>
          </cell>
          <cell r="E110">
            <v>0.6</v>
          </cell>
          <cell r="F110">
            <v>0.6</v>
          </cell>
          <cell r="G110">
            <v>0.6</v>
          </cell>
          <cell r="H110">
            <v>0.6</v>
          </cell>
          <cell r="I110">
            <v>0.6</v>
          </cell>
          <cell r="J110">
            <v>0.6</v>
          </cell>
          <cell r="K110">
            <v>0.6</v>
          </cell>
          <cell r="L110">
            <v>0.6</v>
          </cell>
          <cell r="M110">
            <v>0.6</v>
          </cell>
          <cell r="N110">
            <v>0.6</v>
          </cell>
        </row>
        <row r="111">
          <cell r="C111">
            <v>39354.617200000001</v>
          </cell>
          <cell r="D111">
            <v>39357</v>
          </cell>
          <cell r="E111">
            <v>31028.351600000002</v>
          </cell>
          <cell r="F111">
            <v>22699.703099999999</v>
          </cell>
          <cell r="G111">
            <v>22585.3848</v>
          </cell>
          <cell r="H111">
            <v>22957.5664</v>
          </cell>
          <cell r="I111">
            <v>23888.0664</v>
          </cell>
          <cell r="J111">
            <v>24193.015599999999</v>
          </cell>
          <cell r="K111">
            <v>24697.765599999999</v>
          </cell>
          <cell r="L111">
            <v>25681.765599999999</v>
          </cell>
          <cell r="M111">
            <v>26640.464800000002</v>
          </cell>
          <cell r="N111">
            <v>27604.1152</v>
          </cell>
        </row>
        <row r="112">
          <cell r="C112">
            <v>5.8999999999999997E-2</v>
          </cell>
          <cell r="D112">
            <v>7.6700000000000004E-2</v>
          </cell>
          <cell r="E112">
            <v>4.9200000000000001E-2</v>
          </cell>
          <cell r="F112">
            <v>4.5900000000000003E-2</v>
          </cell>
          <cell r="G112">
            <v>4.24E-2</v>
          </cell>
          <cell r="H112">
            <v>4.24E-2</v>
          </cell>
          <cell r="I112">
            <v>4.24E-2</v>
          </cell>
          <cell r="J112">
            <v>4.2500000000000003E-2</v>
          </cell>
          <cell r="K112">
            <v>4.2500000000000003E-2</v>
          </cell>
          <cell r="L112">
            <v>4.2500000000000003E-2</v>
          </cell>
          <cell r="M112">
            <v>4.2599999999999999E-2</v>
          </cell>
          <cell r="N112">
            <v>4.2599999999999999E-2</v>
          </cell>
        </row>
        <row r="113">
          <cell r="C113">
            <v>27742</v>
          </cell>
          <cell r="D113">
            <v>44172</v>
          </cell>
          <cell r="E113">
            <v>-26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4.6329000000000002</v>
          </cell>
          <cell r="D114">
            <v>-9.1224000000000007</v>
          </cell>
          <cell r="E114">
            <v>6.0297000000000001</v>
          </cell>
          <cell r="F114">
            <v>3.7208999999999999</v>
          </cell>
          <cell r="G114">
            <v>2.5973999999999999</v>
          </cell>
          <cell r="H114">
            <v>3.0634999999999999</v>
          </cell>
          <cell r="I114">
            <v>3.2993000000000001</v>
          </cell>
          <cell r="J114">
            <v>3.3035999999999999</v>
          </cell>
          <cell r="K114">
            <v>3.2845</v>
          </cell>
          <cell r="L114">
            <v>3.2706</v>
          </cell>
          <cell r="M114">
            <v>3.2578</v>
          </cell>
          <cell r="N114">
            <v>3.2414999999999998</v>
          </cell>
        </row>
        <row r="115">
          <cell r="C115">
            <v>217179</v>
          </cell>
          <cell r="D115">
            <v>271674</v>
          </cell>
          <cell r="E115">
            <v>111000</v>
          </cell>
          <cell r="F115">
            <v>0</v>
          </cell>
          <cell r="G115">
            <v>1237938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>
            <v>5.9400000000000001E-2</v>
          </cell>
          <cell r="D116">
            <v>-0.14499999999999999</v>
          </cell>
          <cell r="E116">
            <v>0.12870000000000001</v>
          </cell>
          <cell r="F116">
            <v>9.2700000000000005E-2</v>
          </cell>
          <cell r="G116">
            <v>4.7600000000000003E-2</v>
          </cell>
          <cell r="H116">
            <v>5.79E-2</v>
          </cell>
          <cell r="I116">
            <v>6.1800000000000001E-2</v>
          </cell>
          <cell r="J116">
            <v>6.2799999999999995E-2</v>
          </cell>
          <cell r="K116">
            <v>6.3600000000000004E-2</v>
          </cell>
          <cell r="L116">
            <v>6.4000000000000001E-2</v>
          </cell>
          <cell r="M116">
            <v>6.4199999999999993E-2</v>
          </cell>
          <cell r="N116">
            <v>6.4399999999999999E-2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37644.855499999998</v>
          </cell>
          <cell r="D118">
            <v>35252.769500000002</v>
          </cell>
          <cell r="E118">
            <v>37715.054700000001</v>
          </cell>
          <cell r="F118">
            <v>38964.335899999998</v>
          </cell>
          <cell r="G118">
            <v>38964.570299999999</v>
          </cell>
          <cell r="H118">
            <v>30947.3809</v>
          </cell>
          <cell r="I118">
            <v>31772.728500000001</v>
          </cell>
          <cell r="J118">
            <v>32751.027300000002</v>
          </cell>
          <cell r="K118">
            <v>33670.070299999999</v>
          </cell>
          <cell r="L118">
            <v>34701.847699999998</v>
          </cell>
          <cell r="M118">
            <v>35330.816400000003</v>
          </cell>
          <cell r="N118">
            <v>35975.433599999997</v>
          </cell>
        </row>
        <row r="119">
          <cell r="C119">
            <v>37644.855499999998</v>
          </cell>
          <cell r="D119">
            <v>35252.769500000002</v>
          </cell>
          <cell r="E119">
            <v>37715.054700000001</v>
          </cell>
          <cell r="F119">
            <v>38964.335899999998</v>
          </cell>
          <cell r="G119">
            <v>42714.570299999999</v>
          </cell>
          <cell r="H119">
            <v>37822.378900000003</v>
          </cell>
          <cell r="I119">
            <v>38647.726600000002</v>
          </cell>
          <cell r="J119">
            <v>39626.027300000002</v>
          </cell>
          <cell r="K119">
            <v>93045.070300000007</v>
          </cell>
          <cell r="L119">
            <v>37826.847699999998</v>
          </cell>
          <cell r="M119">
            <v>82205.8125</v>
          </cell>
          <cell r="N119">
            <v>35975.433599999997</v>
          </cell>
        </row>
        <row r="120">
          <cell r="C120">
            <v>193644.67189999999</v>
          </cell>
          <cell r="D120">
            <v>22459.992200000001</v>
          </cell>
          <cell r="E120">
            <v>-3831.5916000000002</v>
          </cell>
          <cell r="F120">
            <v>157907.8438</v>
          </cell>
          <cell r="G120">
            <v>42221.304700000001</v>
          </cell>
          <cell r="H120">
            <v>69055.828099999999</v>
          </cell>
          <cell r="I120">
            <v>82107.726599999995</v>
          </cell>
          <cell r="J120">
            <v>87113.875</v>
          </cell>
          <cell r="K120">
            <v>91339.742199999993</v>
          </cell>
          <cell r="L120">
            <v>71207.804699999993</v>
          </cell>
          <cell r="M120">
            <v>71217.070300000007</v>
          </cell>
          <cell r="N120">
            <v>73578.218800000002</v>
          </cell>
        </row>
        <row r="121">
          <cell r="C121">
            <v>844111.1875</v>
          </cell>
          <cell r="D121">
            <v>1859320</v>
          </cell>
          <cell r="E121">
            <v>-654780.0625</v>
          </cell>
          <cell r="F121">
            <v>-1153380.125</v>
          </cell>
          <cell r="G121">
            <v>164219.82810000001</v>
          </cell>
          <cell r="H121">
            <v>161379.82810000001</v>
          </cell>
          <cell r="I121">
            <v>161779.82810000001</v>
          </cell>
          <cell r="J121">
            <v>163679.82810000001</v>
          </cell>
          <cell r="K121">
            <v>166179.82810000001</v>
          </cell>
          <cell r="L121">
            <v>169049.82810000001</v>
          </cell>
          <cell r="M121">
            <v>172139.82810000001</v>
          </cell>
          <cell r="N121">
            <v>175449.82810000001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76121.25</v>
          </cell>
          <cell r="D124">
            <v>280571.3125</v>
          </cell>
          <cell r="E124">
            <v>-50931.476600000002</v>
          </cell>
          <cell r="F124">
            <v>7401.5888999999997</v>
          </cell>
          <cell r="G124">
            <v>2113.4780000000001</v>
          </cell>
          <cell r="H124">
            <v>1381.0645</v>
          </cell>
          <cell r="I124">
            <v>1343.8130000000001</v>
          </cell>
          <cell r="J124">
            <v>1302.0814</v>
          </cell>
          <cell r="K124">
            <v>1264.5153</v>
          </cell>
          <cell r="L124">
            <v>1223.6043999999999</v>
          </cell>
          <cell r="M124">
            <v>1186.8492000000001</v>
          </cell>
          <cell r="N124">
            <v>1146.5864999999999</v>
          </cell>
        </row>
        <row r="125">
          <cell r="C125">
            <v>727885.1875</v>
          </cell>
          <cell r="D125">
            <v>-3603320.5</v>
          </cell>
          <cell r="E125">
            <v>1803634.125</v>
          </cell>
          <cell r="F125">
            <v>1114814.5</v>
          </cell>
          <cell r="G125">
            <v>387668.4375</v>
          </cell>
          <cell r="H125">
            <v>462762.71879999997</v>
          </cell>
          <cell r="I125">
            <v>526273.5</v>
          </cell>
          <cell r="J125">
            <v>542892.75</v>
          </cell>
          <cell r="K125">
            <v>556392.5</v>
          </cell>
          <cell r="L125">
            <v>566460.875</v>
          </cell>
          <cell r="M125">
            <v>573077.375</v>
          </cell>
          <cell r="N125">
            <v>579499.75</v>
          </cell>
        </row>
        <row r="126">
          <cell r="C126">
            <v>21265780</v>
          </cell>
          <cell r="D126">
            <v>19403406</v>
          </cell>
          <cell r="E126">
            <v>20230274</v>
          </cell>
          <cell r="F126">
            <v>20795398</v>
          </cell>
          <cell r="G126">
            <v>15736906</v>
          </cell>
          <cell r="H126">
            <v>15640981</v>
          </cell>
          <cell r="I126">
            <v>15561007</v>
          </cell>
          <cell r="J126">
            <v>15457907</v>
          </cell>
          <cell r="K126">
            <v>15376933</v>
          </cell>
          <cell r="L126">
            <v>15559863</v>
          </cell>
          <cell r="M126">
            <v>15745615</v>
          </cell>
          <cell r="N126">
            <v>15935505</v>
          </cell>
        </row>
        <row r="127">
          <cell r="C127">
            <v>8988082</v>
          </cell>
          <cell r="D127">
            <v>9851624</v>
          </cell>
          <cell r="E127">
            <v>12439195</v>
          </cell>
          <cell r="F127">
            <v>11935496</v>
          </cell>
          <cell r="G127">
            <v>11770894</v>
          </cell>
          <cell r="H127">
            <v>12208628</v>
          </cell>
          <cell r="I127">
            <v>12369957</v>
          </cell>
          <cell r="J127">
            <v>12476120</v>
          </cell>
          <cell r="K127">
            <v>12632745</v>
          </cell>
          <cell r="L127">
            <v>12582225</v>
          </cell>
          <cell r="M127">
            <v>13079265</v>
          </cell>
          <cell r="N127">
            <v>13276063</v>
          </cell>
        </row>
        <row r="128">
          <cell r="C128">
            <v>13545487</v>
          </cell>
          <cell r="D128">
            <v>10052764</v>
          </cell>
          <cell r="E128">
            <v>10994058</v>
          </cell>
          <cell r="F128">
            <v>10532873</v>
          </cell>
          <cell r="G128">
            <v>10859808</v>
          </cell>
          <cell r="H128">
            <v>10914897</v>
          </cell>
          <cell r="I128">
            <v>10932641</v>
          </cell>
          <cell r="J128">
            <v>10937115</v>
          </cell>
          <cell r="K128">
            <v>10970999</v>
          </cell>
          <cell r="L128">
            <v>11169880</v>
          </cell>
          <cell r="M128">
            <v>11373175</v>
          </cell>
          <cell r="N128">
            <v>11584800</v>
          </cell>
        </row>
        <row r="129">
          <cell r="C129">
            <v>-413050.84379999997</v>
          </cell>
          <cell r="D129">
            <v>-74886.875</v>
          </cell>
          <cell r="E129">
            <v>-56836.515599999999</v>
          </cell>
          <cell r="F129">
            <v>11368.5605</v>
          </cell>
          <cell r="G129">
            <v>-449012.8125</v>
          </cell>
          <cell r="H129">
            <v>21585.2441</v>
          </cell>
          <cell r="I129">
            <v>33034.195299999999</v>
          </cell>
          <cell r="J129">
            <v>36563.843800000002</v>
          </cell>
          <cell r="K129">
            <v>30091.845700000002</v>
          </cell>
          <cell r="L129">
            <v>25542.1816</v>
          </cell>
          <cell r="M129">
            <v>9392.5254000000004</v>
          </cell>
          <cell r="N129">
            <v>-726.6105</v>
          </cell>
        </row>
        <row r="130">
          <cell r="C130">
            <v>1272545.875</v>
          </cell>
          <cell r="D130">
            <v>1249240.625</v>
          </cell>
          <cell r="E130">
            <v>1411096.25</v>
          </cell>
          <cell r="F130">
            <v>1631558.5</v>
          </cell>
          <cell r="G130">
            <v>1029790.1875</v>
          </cell>
          <cell r="H130">
            <v>955383</v>
          </cell>
          <cell r="I130">
            <v>981692.1875</v>
          </cell>
          <cell r="J130">
            <v>987537.1875</v>
          </cell>
          <cell r="K130">
            <v>1032144.9375</v>
          </cell>
          <cell r="L130">
            <v>1033288.8125</v>
          </cell>
          <cell r="M130">
            <v>1057437.125</v>
          </cell>
          <cell r="N130">
            <v>1083102.125</v>
          </cell>
        </row>
        <row r="131">
          <cell r="C131">
            <v>1249397.125</v>
          </cell>
          <cell r="D131">
            <v>1227243.875</v>
          </cell>
          <cell r="E131">
            <v>1386320.25</v>
          </cell>
          <cell r="F131">
            <v>1581676.125</v>
          </cell>
          <cell r="G131">
            <v>1002990.4375</v>
          </cell>
          <cell r="H131">
            <v>940318.9375</v>
          </cell>
          <cell r="I131">
            <v>965515.6875</v>
          </cell>
          <cell r="J131">
            <v>971203.0625</v>
          </cell>
          <cell r="K131">
            <v>1015173</v>
          </cell>
          <cell r="L131">
            <v>1015923.0625</v>
          </cell>
          <cell r="M131">
            <v>1039396.3125</v>
          </cell>
          <cell r="N131">
            <v>1064357.625</v>
          </cell>
        </row>
        <row r="132">
          <cell r="C132">
            <v>0.42699999999999999</v>
          </cell>
          <cell r="D132">
            <v>0.80330000000000001</v>
          </cell>
          <cell r="E132">
            <v>0.60980000000000001</v>
          </cell>
          <cell r="F132">
            <v>0.51500000000000001</v>
          </cell>
          <cell r="G132">
            <v>0.48970000000000002</v>
          </cell>
          <cell r="H132">
            <v>0.48520000000000002</v>
          </cell>
          <cell r="I132">
            <v>0.48509999999999998</v>
          </cell>
          <cell r="J132">
            <v>0.48470000000000002</v>
          </cell>
          <cell r="K132">
            <v>0.48470000000000002</v>
          </cell>
          <cell r="L132">
            <v>0.48470000000000002</v>
          </cell>
          <cell r="M132">
            <v>0.48470000000000002</v>
          </cell>
          <cell r="N132">
            <v>0.4849</v>
          </cell>
        </row>
        <row r="133">
          <cell r="C133">
            <v>3300273.25</v>
          </cell>
          <cell r="D133">
            <v>2776279.5</v>
          </cell>
          <cell r="E133">
            <v>3438765.5</v>
          </cell>
          <cell r="F133">
            <v>3331585</v>
          </cell>
          <cell r="G133">
            <v>2673215</v>
          </cell>
          <cell r="H133">
            <v>2383115</v>
          </cell>
          <cell r="I133">
            <v>2093014.875</v>
          </cell>
          <cell r="J133">
            <v>1802914.875</v>
          </cell>
          <cell r="K133">
            <v>1512814.875</v>
          </cell>
          <cell r="L133">
            <v>1512814.875</v>
          </cell>
          <cell r="M133">
            <v>1512814.875</v>
          </cell>
          <cell r="N133">
            <v>1512814.875</v>
          </cell>
        </row>
        <row r="134">
          <cell r="C134">
            <v>2807017.5</v>
          </cell>
          <cell r="D134">
            <v>8738484</v>
          </cell>
          <cell r="E134">
            <v>6289938</v>
          </cell>
          <cell r="F134">
            <v>5486541</v>
          </cell>
          <cell r="G134">
            <v>6506601.5</v>
          </cell>
          <cell r="H134">
            <v>6730297</v>
          </cell>
          <cell r="I134">
            <v>6688775.5</v>
          </cell>
          <cell r="J134">
            <v>6663566.5</v>
          </cell>
          <cell r="K134">
            <v>6688141</v>
          </cell>
          <cell r="L134">
            <v>6801848</v>
          </cell>
          <cell r="M134">
            <v>7151592.5</v>
          </cell>
          <cell r="N134">
            <v>7185319.5</v>
          </cell>
        </row>
        <row r="135">
          <cell r="C135">
            <v>540460</v>
          </cell>
          <cell r="D135">
            <v>632394.6875</v>
          </cell>
          <cell r="E135">
            <v>714912.375</v>
          </cell>
          <cell r="F135">
            <v>764472.125</v>
          </cell>
          <cell r="G135">
            <v>458936.75</v>
          </cell>
          <cell r="H135">
            <v>422180.65629999997</v>
          </cell>
          <cell r="I135">
            <v>413586.0625</v>
          </cell>
          <cell r="J135">
            <v>406436.625</v>
          </cell>
          <cell r="K135">
            <v>399288.09379999997</v>
          </cell>
          <cell r="L135">
            <v>397395.9375</v>
          </cell>
          <cell r="M135">
            <v>405042.59379999997</v>
          </cell>
          <cell r="N135">
            <v>412982</v>
          </cell>
        </row>
        <row r="136">
          <cell r="C136">
            <v>472276.5</v>
          </cell>
          <cell r="D136">
            <v>466255.40629999997</v>
          </cell>
          <cell r="E136">
            <v>485251.40629999997</v>
          </cell>
          <cell r="F136">
            <v>480481.1875</v>
          </cell>
          <cell r="G136">
            <v>231727.60939999999</v>
          </cell>
          <cell r="H136">
            <v>230569.0313</v>
          </cell>
          <cell r="I136">
            <v>232537.1563</v>
          </cell>
          <cell r="J136">
            <v>235962.51560000001</v>
          </cell>
          <cell r="K136">
            <v>241658.3438</v>
          </cell>
          <cell r="L136">
            <v>244577.5313</v>
          </cell>
          <cell r="M136">
            <v>249371.70310000001</v>
          </cell>
          <cell r="N136">
            <v>254493.4063</v>
          </cell>
        </row>
        <row r="137">
          <cell r="C137">
            <v>2410777.5</v>
          </cell>
          <cell r="D137">
            <v>2200737.5</v>
          </cell>
          <cell r="E137">
            <v>2408847.25</v>
          </cell>
          <cell r="F137">
            <v>2692623.25</v>
          </cell>
          <cell r="G137">
            <v>3034293.75</v>
          </cell>
          <cell r="H137">
            <v>3120040.5</v>
          </cell>
          <cell r="I137">
            <v>3208447.25</v>
          </cell>
          <cell r="J137">
            <v>3298231.75</v>
          </cell>
          <cell r="K137">
            <v>3395736.25</v>
          </cell>
          <cell r="L137">
            <v>3480818</v>
          </cell>
          <cell r="M137">
            <v>3579740</v>
          </cell>
          <cell r="N137">
            <v>3694400.25</v>
          </cell>
        </row>
        <row r="138">
          <cell r="C138">
            <v>2882.6642999999999</v>
          </cell>
          <cell r="D138">
            <v>24001.882799999999</v>
          </cell>
          <cell r="E138">
            <v>416914.59379999997</v>
          </cell>
          <cell r="F138">
            <v>-16968.718799999999</v>
          </cell>
          <cell r="G138">
            <v>-47085.683599999997</v>
          </cell>
          <cell r="H138">
            <v>-47919.304700000001</v>
          </cell>
          <cell r="I138">
            <v>-52567.984400000001</v>
          </cell>
          <cell r="J138">
            <v>-52256.574200000003</v>
          </cell>
          <cell r="K138">
            <v>-51994.644500000002</v>
          </cell>
          <cell r="L138">
            <v>-51850.4375</v>
          </cell>
          <cell r="M138">
            <v>-51654.460899999998</v>
          </cell>
          <cell r="N138">
            <v>-51462.234400000001</v>
          </cell>
        </row>
        <row r="139">
          <cell r="C139">
            <v>1309719.75</v>
          </cell>
          <cell r="D139">
            <v>-2928697.75</v>
          </cell>
          <cell r="E139">
            <v>2551865.75</v>
          </cell>
          <cell r="F139">
            <v>1903795.375</v>
          </cell>
          <cell r="G139">
            <v>870662.5625</v>
          </cell>
          <cell r="H139">
            <v>909007.9375</v>
          </cell>
          <cell r="I139">
            <v>964854.6875</v>
          </cell>
          <cell r="J139">
            <v>974439.375</v>
          </cell>
          <cell r="K139">
            <v>980724.375</v>
          </cell>
          <cell r="L139">
            <v>989538.625</v>
          </cell>
          <cell r="M139">
            <v>1004760.5</v>
          </cell>
          <cell r="N139">
            <v>1020085.875</v>
          </cell>
        </row>
        <row r="140">
          <cell r="C140">
            <v>9047283</v>
          </cell>
          <cell r="D140">
            <v>10115324</v>
          </cell>
          <cell r="E140">
            <v>12367772</v>
          </cell>
          <cell r="F140">
            <v>11929004</v>
          </cell>
          <cell r="G140">
            <v>11750859</v>
          </cell>
          <cell r="H140">
            <v>12186796</v>
          </cell>
          <cell r="I140">
            <v>12351874</v>
          </cell>
          <cell r="J140">
            <v>12457658</v>
          </cell>
          <cell r="K140">
            <v>12613659</v>
          </cell>
          <cell r="L140">
            <v>12562390</v>
          </cell>
          <cell r="M140">
            <v>13058764</v>
          </cell>
          <cell r="N140">
            <v>13254743</v>
          </cell>
        </row>
        <row r="141">
          <cell r="C141">
            <v>16083176</v>
          </cell>
          <cell r="D141">
            <v>18907436</v>
          </cell>
          <cell r="E141">
            <v>19603552</v>
          </cell>
          <cell r="F141">
            <v>20199260</v>
          </cell>
          <cell r="G141">
            <v>9901096</v>
          </cell>
          <cell r="H141">
            <v>10495254</v>
          </cell>
          <cell r="I141">
            <v>11058657</v>
          </cell>
          <cell r="J141">
            <v>11663020</v>
          </cell>
          <cell r="K141">
            <v>12289326</v>
          </cell>
          <cell r="L141">
            <v>12939495</v>
          </cell>
          <cell r="M141">
            <v>13613798</v>
          </cell>
          <cell r="N141">
            <v>14312943</v>
          </cell>
        </row>
        <row r="142">
          <cell r="C142">
            <v>21265780</v>
          </cell>
          <cell r="D142">
            <v>19403406</v>
          </cell>
          <cell r="E142">
            <v>20230274</v>
          </cell>
          <cell r="F142">
            <v>20795398</v>
          </cell>
          <cell r="G142">
            <v>15736906</v>
          </cell>
          <cell r="H142">
            <v>15640981</v>
          </cell>
          <cell r="I142">
            <v>15561007</v>
          </cell>
          <cell r="J142">
            <v>15457907</v>
          </cell>
          <cell r="K142">
            <v>15376933</v>
          </cell>
          <cell r="L142">
            <v>15559863</v>
          </cell>
          <cell r="M142">
            <v>15745615</v>
          </cell>
          <cell r="N142">
            <v>15935505</v>
          </cell>
        </row>
        <row r="143">
          <cell r="C143">
            <v>1715680.75</v>
          </cell>
          <cell r="D143">
            <v>2387156.25</v>
          </cell>
          <cell r="E143">
            <v>2114281</v>
          </cell>
          <cell r="F143">
            <v>2108463.75</v>
          </cell>
          <cell r="G143">
            <v>1963116.875</v>
          </cell>
          <cell r="H143">
            <v>2000859.75</v>
          </cell>
          <cell r="I143">
            <v>2034263.875</v>
          </cell>
          <cell r="J143">
            <v>2056067.875</v>
          </cell>
          <cell r="K143">
            <v>2081123.75</v>
          </cell>
          <cell r="L143">
            <v>2102776</v>
          </cell>
          <cell r="M143">
            <v>2129238.75</v>
          </cell>
          <cell r="N143">
            <v>2161146.25</v>
          </cell>
        </row>
        <row r="144">
          <cell r="C144">
            <v>2658205</v>
          </cell>
          <cell r="D144">
            <v>5280565.5</v>
          </cell>
          <cell r="E144">
            <v>4844894.5</v>
          </cell>
          <cell r="F144">
            <v>5889010.5</v>
          </cell>
          <cell r="G144">
            <v>2467584</v>
          </cell>
          <cell r="H144">
            <v>2472364.75</v>
          </cell>
          <cell r="I144">
            <v>2509958.5</v>
          </cell>
          <cell r="J144">
            <v>2533125.25</v>
          </cell>
          <cell r="K144">
            <v>2558827.5</v>
          </cell>
          <cell r="L144">
            <v>2571152.75</v>
          </cell>
          <cell r="M144">
            <v>2599320.75</v>
          </cell>
          <cell r="N144">
            <v>2631619.5</v>
          </cell>
        </row>
        <row r="145">
          <cell r="C145">
            <v>8817784</v>
          </cell>
          <cell r="D145">
            <v>11571841</v>
          </cell>
          <cell r="E145">
            <v>10754799</v>
          </cell>
          <cell r="F145">
            <v>11866564</v>
          </cell>
          <cell r="G145">
            <v>16416119</v>
          </cell>
          <cell r="H145">
            <v>12031084</v>
          </cell>
          <cell r="I145">
            <v>12099595</v>
          </cell>
          <cell r="J145">
            <v>12188971</v>
          </cell>
          <cell r="K145">
            <v>12415490</v>
          </cell>
          <cell r="L145">
            <v>12163758</v>
          </cell>
          <cell r="M145">
            <v>12697538</v>
          </cell>
          <cell r="N145">
            <v>12844550</v>
          </cell>
        </row>
        <row r="146">
          <cell r="C146">
            <v>3638580.5</v>
          </cell>
          <cell r="D146">
            <v>3012484.25</v>
          </cell>
          <cell r="E146">
            <v>3139415.75</v>
          </cell>
          <cell r="F146">
            <v>3006517.5</v>
          </cell>
          <cell r="G146">
            <v>2135481.5</v>
          </cell>
          <cell r="H146">
            <v>2038947</v>
          </cell>
          <cell r="I146">
            <v>1953885.375</v>
          </cell>
          <cell r="J146">
            <v>1872333.75</v>
          </cell>
          <cell r="K146">
            <v>1784299.75</v>
          </cell>
          <cell r="L146">
            <v>1809918.5</v>
          </cell>
          <cell r="M146">
            <v>1819385.25</v>
          </cell>
          <cell r="N146">
            <v>1818730.5</v>
          </cell>
        </row>
        <row r="147">
          <cell r="C147">
            <v>8096424</v>
          </cell>
          <cell r="D147">
            <v>13169456</v>
          </cell>
          <cell r="E147">
            <v>10194598</v>
          </cell>
          <cell r="F147">
            <v>10161657</v>
          </cell>
          <cell r="G147">
            <v>10896309</v>
          </cell>
          <cell r="H147">
            <v>11284687</v>
          </cell>
          <cell r="I147">
            <v>11390106</v>
          </cell>
          <cell r="J147">
            <v>11484972</v>
          </cell>
          <cell r="K147">
            <v>11633858</v>
          </cell>
          <cell r="L147">
            <v>11573381</v>
          </cell>
          <cell r="M147">
            <v>12056300</v>
          </cell>
          <cell r="N147">
            <v>12238753</v>
          </cell>
        </row>
        <row r="148">
          <cell r="C148">
            <v>-1551617.75</v>
          </cell>
          <cell r="D148">
            <v>-70000</v>
          </cell>
          <cell r="E148">
            <v>37999.992200000001</v>
          </cell>
          <cell r="F148">
            <v>39000</v>
          </cell>
          <cell r="G148">
            <v>262176.75</v>
          </cell>
          <cell r="H148">
            <v>-78500</v>
          </cell>
          <cell r="I148">
            <v>-178300</v>
          </cell>
          <cell r="J148">
            <v>-207300</v>
          </cell>
          <cell r="K148">
            <v>-137800</v>
          </cell>
          <cell r="L148">
            <v>-328800</v>
          </cell>
          <cell r="M148">
            <v>-286600</v>
          </cell>
          <cell r="N148">
            <v>-331900</v>
          </cell>
        </row>
        <row r="149">
          <cell r="C149">
            <v>1137287.375</v>
          </cell>
          <cell r="D149">
            <v>1040285.0625</v>
          </cell>
          <cell r="E149">
            <v>974401.375</v>
          </cell>
          <cell r="F149">
            <v>944384.125</v>
          </cell>
          <cell r="G149">
            <v>703621.5625</v>
          </cell>
          <cell r="H149">
            <v>670824.75</v>
          </cell>
          <cell r="I149">
            <v>673697.3125</v>
          </cell>
          <cell r="J149">
            <v>675166.0625</v>
          </cell>
          <cell r="K149">
            <v>678577.8125</v>
          </cell>
          <cell r="L149">
            <v>679907.125</v>
          </cell>
          <cell r="M149">
            <v>678336.125</v>
          </cell>
          <cell r="N149">
            <v>678526.6875</v>
          </cell>
        </row>
        <row r="150">
          <cell r="C150">
            <v>10114959</v>
          </cell>
          <cell r="D150">
            <v>8989455</v>
          </cell>
          <cell r="E150">
            <v>13145771</v>
          </cell>
          <cell r="F150">
            <v>12048662</v>
          </cell>
          <cell r="G150">
            <v>14996771</v>
          </cell>
          <cell r="H150">
            <v>12098595</v>
          </cell>
          <cell r="I150">
            <v>12266526</v>
          </cell>
          <cell r="J150">
            <v>12385721</v>
          </cell>
          <cell r="K150">
            <v>12541040</v>
          </cell>
          <cell r="L150">
            <v>12490583</v>
          </cell>
          <cell r="M150">
            <v>12984254</v>
          </cell>
          <cell r="N150">
            <v>13175348</v>
          </cell>
        </row>
        <row r="151">
          <cell r="C151">
            <v>1177778.25</v>
          </cell>
          <cell r="D151">
            <v>384506.96879999997</v>
          </cell>
          <cell r="E151">
            <v>2458223</v>
          </cell>
          <cell r="F151">
            <v>1824334.75</v>
          </cell>
          <cell r="G151">
            <v>1114917.25</v>
          </cell>
          <cell r="H151">
            <v>995879.6875</v>
          </cell>
          <cell r="I151">
            <v>1019178.0625</v>
          </cell>
          <cell r="J151">
            <v>1028847.5</v>
          </cell>
          <cell r="K151">
            <v>1127455.375</v>
          </cell>
          <cell r="L151">
            <v>1071718</v>
          </cell>
          <cell r="M151">
            <v>1145290.375</v>
          </cell>
          <cell r="N151">
            <v>1123358.25</v>
          </cell>
        </row>
        <row r="152">
          <cell r="C152">
            <v>32071640</v>
          </cell>
          <cell r="D152">
            <v>32825696</v>
          </cell>
          <cell r="E152">
            <v>33932816</v>
          </cell>
          <cell r="F152">
            <v>35353680</v>
          </cell>
          <cell r="G152">
            <v>20795236</v>
          </cell>
          <cell r="H152">
            <v>21544322</v>
          </cell>
          <cell r="I152">
            <v>22282570</v>
          </cell>
          <cell r="J152">
            <v>23050172</v>
          </cell>
          <cell r="K152">
            <v>23852308</v>
          </cell>
          <cell r="L152">
            <v>24655042</v>
          </cell>
          <cell r="M152">
            <v>25479408</v>
          </cell>
          <cell r="N152">
            <v>26326766</v>
          </cell>
        </row>
        <row r="153">
          <cell r="C153">
            <v>1177778.25</v>
          </cell>
          <cell r="D153">
            <v>384506.96879999997</v>
          </cell>
          <cell r="E153">
            <v>2458223</v>
          </cell>
          <cell r="F153">
            <v>1824334.75</v>
          </cell>
          <cell r="G153">
            <v>1114917.25</v>
          </cell>
          <cell r="H153">
            <v>995879.6875</v>
          </cell>
          <cell r="I153">
            <v>1019178.0625</v>
          </cell>
          <cell r="J153">
            <v>1028847.5</v>
          </cell>
          <cell r="K153">
            <v>1127455.375</v>
          </cell>
          <cell r="L153">
            <v>1071718</v>
          </cell>
          <cell r="M153">
            <v>1145290.375</v>
          </cell>
          <cell r="N153">
            <v>1123358.25</v>
          </cell>
        </row>
        <row r="154">
          <cell r="C154">
            <v>286219.8125</v>
          </cell>
          <cell r="D154">
            <v>17306.982400000001</v>
          </cell>
          <cell r="E154">
            <v>277504.03129999997</v>
          </cell>
          <cell r="F154">
            <v>422613.5625</v>
          </cell>
          <cell r="G154">
            <v>-429588.90629999997</v>
          </cell>
          <cell r="H154">
            <v>-456053.0625</v>
          </cell>
          <cell r="I154">
            <v>-509175.15629999997</v>
          </cell>
          <cell r="J154">
            <v>-559833.375</v>
          </cell>
          <cell r="K154">
            <v>-615771.4375</v>
          </cell>
          <cell r="L154">
            <v>-670995.5625</v>
          </cell>
          <cell r="M154">
            <v>-724602.0625</v>
          </cell>
          <cell r="N154">
            <v>-778171.3125</v>
          </cell>
        </row>
        <row r="155">
          <cell r="C155">
            <v>950858.8125</v>
          </cell>
          <cell r="D155">
            <v>-3054132.5</v>
          </cell>
          <cell r="E155">
            <v>2173173.5</v>
          </cell>
          <cell r="F155">
            <v>1767347.25</v>
          </cell>
          <cell r="G155">
            <v>854550.4375</v>
          </cell>
          <cell r="H155">
            <v>902108.5</v>
          </cell>
          <cell r="I155">
            <v>961768.25</v>
          </cell>
          <cell r="J155">
            <v>972686.6875</v>
          </cell>
          <cell r="K155">
            <v>979801.625</v>
          </cell>
          <cell r="L155">
            <v>989009</v>
          </cell>
          <cell r="M155">
            <v>1002463.875</v>
          </cell>
          <cell r="N155">
            <v>1015989.4375</v>
          </cell>
        </row>
        <row r="156">
          <cell r="C156">
            <v>115623</v>
          </cell>
          <cell r="D156">
            <v>526388</v>
          </cell>
          <cell r="E156">
            <v>0</v>
          </cell>
          <cell r="F156">
            <v>0</v>
          </cell>
          <cell r="G156">
            <v>9283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9">
          <cell r="C159" t="str">
            <v>YearLag</v>
          </cell>
          <cell r="D159" t="str">
            <v>Year01</v>
          </cell>
          <cell r="E159" t="str">
            <v>Year02</v>
          </cell>
          <cell r="F159" t="str">
            <v>Year03</v>
          </cell>
          <cell r="G159" t="str">
            <v>Year04</v>
          </cell>
          <cell r="H159" t="str">
            <v>Year05</v>
          </cell>
          <cell r="I159" t="str">
            <v>Year06</v>
          </cell>
          <cell r="J159" t="str">
            <v>Year07</v>
          </cell>
          <cell r="K159" t="str">
            <v>Year08</v>
          </cell>
          <cell r="L159" t="str">
            <v>Year09</v>
          </cell>
          <cell r="M159" t="str">
            <v>Year10</v>
          </cell>
          <cell r="N159" t="str">
            <v>Year11</v>
          </cell>
          <cell r="O159" t="str">
            <v>Year12</v>
          </cell>
          <cell r="P159" t="str">
            <v>Year13</v>
          </cell>
          <cell r="Q159" t="str">
            <v>Year14</v>
          </cell>
          <cell r="R159" t="str">
            <v>Year15</v>
          </cell>
          <cell r="S159" t="str">
            <v>Year16</v>
          </cell>
          <cell r="T159" t="str">
            <v>Year17</v>
          </cell>
          <cell r="U159" t="str">
            <v>Year18</v>
          </cell>
          <cell r="V159" t="str">
            <v>Year19</v>
          </cell>
          <cell r="W159" t="str">
            <v>Year20</v>
          </cell>
          <cell r="X159" t="str">
            <v>Year21</v>
          </cell>
          <cell r="Y159" t="str">
            <v>Year22</v>
          </cell>
        </row>
        <row r="160">
          <cell r="C160" t="str">
            <v>Y1999</v>
          </cell>
          <cell r="D160" t="str">
            <v>Y2000</v>
          </cell>
          <cell r="E160" t="str">
            <v>Y2001</v>
          </cell>
          <cell r="F160" t="str">
            <v>Y2002</v>
          </cell>
          <cell r="G160" t="str">
            <v>Y2003</v>
          </cell>
          <cell r="H160" t="str">
            <v>Y2004</v>
          </cell>
          <cell r="I160" t="str">
            <v>Y2005</v>
          </cell>
          <cell r="J160" t="str">
            <v>Y2006</v>
          </cell>
          <cell r="K160" t="str">
            <v>Y2007</v>
          </cell>
          <cell r="L160" t="str">
            <v>Y2008</v>
          </cell>
          <cell r="M160" t="str">
            <v>Y2009</v>
          </cell>
          <cell r="N160" t="str">
            <v>Y2010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D165">
            <v>5686827</v>
          </cell>
          <cell r="E165">
            <v>5096436</v>
          </cell>
          <cell r="F165">
            <v>4542438.5</v>
          </cell>
          <cell r="G165">
            <v>7615447.5</v>
          </cell>
          <cell r="H165">
            <v>4523619</v>
          </cell>
          <cell r="I165">
            <v>4438889.5</v>
          </cell>
          <cell r="J165">
            <v>4381679.5</v>
          </cell>
          <cell r="K165">
            <v>4351791.5</v>
          </cell>
          <cell r="L165">
            <v>4399507.5</v>
          </cell>
          <cell r="M165">
            <v>4722386</v>
          </cell>
          <cell r="N165">
            <v>4644775</v>
          </cell>
        </row>
        <row r="166">
          <cell r="D166">
            <v>25985.083999999999</v>
          </cell>
          <cell r="E166">
            <v>40975</v>
          </cell>
          <cell r="F166">
            <v>37558.332000000002</v>
          </cell>
          <cell r="G166">
            <v>546373.5</v>
          </cell>
          <cell r="H166">
            <v>650449.8125</v>
          </cell>
          <cell r="I166">
            <v>642307.875</v>
          </cell>
          <cell r="J166">
            <v>654667.3125</v>
          </cell>
          <cell r="K166">
            <v>673381.5</v>
          </cell>
          <cell r="L166">
            <v>691942.125</v>
          </cell>
          <cell r="M166">
            <v>715438.5625</v>
          </cell>
          <cell r="N166">
            <v>735764.5</v>
          </cell>
        </row>
        <row r="167">
          <cell r="D167">
            <v>1012111.125</v>
          </cell>
          <cell r="E167">
            <v>1010536.625</v>
          </cell>
          <cell r="F167">
            <v>868483.625</v>
          </cell>
          <cell r="G167">
            <v>785632.625</v>
          </cell>
          <cell r="H167">
            <v>791327.5</v>
          </cell>
          <cell r="I167">
            <v>804899.625</v>
          </cell>
          <cell r="J167">
            <v>818997.25</v>
          </cell>
          <cell r="K167">
            <v>834268</v>
          </cell>
          <cell r="L167">
            <v>852768.125</v>
          </cell>
          <cell r="M167">
            <v>874599.25</v>
          </cell>
          <cell r="N167">
            <v>902671.8125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D169">
            <v>99768</v>
          </cell>
          <cell r="E169">
            <v>72185.148400000005</v>
          </cell>
          <cell r="F169">
            <v>82080.984400000001</v>
          </cell>
          <cell r="G169">
            <v>599436.875</v>
          </cell>
          <cell r="H169">
            <v>747384.75</v>
          </cell>
          <cell r="I169">
            <v>788089.6875</v>
          </cell>
          <cell r="J169">
            <v>806971.9375</v>
          </cell>
          <cell r="K169">
            <v>828699.8125</v>
          </cell>
          <cell r="L169">
            <v>853668.0625</v>
          </cell>
          <cell r="M169">
            <v>836408</v>
          </cell>
          <cell r="N169">
            <v>895685.4375</v>
          </cell>
        </row>
        <row r="170">
          <cell r="D170">
            <v>6720887</v>
          </cell>
          <cell r="E170">
            <v>6142650.5</v>
          </cell>
          <cell r="F170">
            <v>5442988</v>
          </cell>
          <cell r="G170">
            <v>8941532</v>
          </cell>
          <cell r="H170">
            <v>5959371</v>
          </cell>
          <cell r="I170">
            <v>5884135.5</v>
          </cell>
          <cell r="J170">
            <v>5853734</v>
          </cell>
          <cell r="K170">
            <v>5857904</v>
          </cell>
          <cell r="L170">
            <v>5942589</v>
          </cell>
          <cell r="M170">
            <v>6310799</v>
          </cell>
          <cell r="N170">
            <v>6281614.5</v>
          </cell>
        </row>
        <row r="173">
          <cell r="C173" t="str">
            <v>YearLag</v>
          </cell>
          <cell r="D173" t="str">
            <v>Year01</v>
          </cell>
          <cell r="E173" t="str">
            <v>Year02</v>
          </cell>
          <cell r="F173" t="str">
            <v>Year03</v>
          </cell>
          <cell r="G173" t="str">
            <v>Year04</v>
          </cell>
          <cell r="H173" t="str">
            <v>Year05</v>
          </cell>
          <cell r="I173" t="str">
            <v>Year06</v>
          </cell>
          <cell r="J173" t="str">
            <v>Year07</v>
          </cell>
          <cell r="K173" t="str">
            <v>Year08</v>
          </cell>
          <cell r="L173" t="str">
            <v>Year09</v>
          </cell>
          <cell r="M173" t="str">
            <v>Year10</v>
          </cell>
          <cell r="N173" t="str">
            <v>Year11</v>
          </cell>
          <cell r="O173" t="str">
            <v>Year12</v>
          </cell>
          <cell r="P173" t="str">
            <v>Year13</v>
          </cell>
          <cell r="Q173" t="str">
            <v>Year14</v>
          </cell>
          <cell r="R173" t="str">
            <v>Year15</v>
          </cell>
          <cell r="S173" t="str">
            <v>Year16</v>
          </cell>
          <cell r="T173" t="str">
            <v>Year17</v>
          </cell>
          <cell r="U173" t="str">
            <v>Year18</v>
          </cell>
          <cell r="V173" t="str">
            <v>Year19</v>
          </cell>
          <cell r="W173" t="str">
            <v>Year20</v>
          </cell>
          <cell r="X173" t="str">
            <v>Year21</v>
          </cell>
          <cell r="Y173" t="str">
            <v>Year22</v>
          </cell>
        </row>
        <row r="174">
          <cell r="C174" t="str">
            <v>Y1999</v>
          </cell>
          <cell r="D174" t="str">
            <v>Y2000</v>
          </cell>
          <cell r="E174" t="str">
            <v>Y2001</v>
          </cell>
          <cell r="F174" t="str">
            <v>Y2002</v>
          </cell>
          <cell r="G174" t="str">
            <v>Y2003</v>
          </cell>
          <cell r="H174" t="str">
            <v>Y2004</v>
          </cell>
          <cell r="I174" t="str">
            <v>Y2005</v>
          </cell>
          <cell r="J174" t="str">
            <v>Y2006</v>
          </cell>
          <cell r="K174" t="str">
            <v>Y2007</v>
          </cell>
          <cell r="L174" t="str">
            <v>Y2008</v>
          </cell>
          <cell r="M174" t="str">
            <v>Y2009</v>
          </cell>
          <cell r="N174" t="str">
            <v>Y2010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C179">
            <v>1293</v>
          </cell>
          <cell r="D179">
            <v>1842.241</v>
          </cell>
          <cell r="E179">
            <v>1842.241</v>
          </cell>
          <cell r="F179">
            <v>1842.241</v>
          </cell>
          <cell r="G179">
            <v>1842.241</v>
          </cell>
          <cell r="H179">
            <v>1842.241</v>
          </cell>
          <cell r="I179">
            <v>1842.241</v>
          </cell>
          <cell r="J179">
            <v>1842.241</v>
          </cell>
          <cell r="K179">
            <v>1842.241</v>
          </cell>
          <cell r="L179">
            <v>1842.241</v>
          </cell>
          <cell r="M179">
            <v>1842.241</v>
          </cell>
          <cell r="N179">
            <v>1842.241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137121</v>
          </cell>
          <cell r="D181">
            <v>150586.45310000001</v>
          </cell>
          <cell r="E181">
            <v>178947.73439999999</v>
          </cell>
          <cell r="F181">
            <v>174347.5313</v>
          </cell>
          <cell r="G181">
            <v>163981.67189999999</v>
          </cell>
          <cell r="H181">
            <v>161142.23439999999</v>
          </cell>
          <cell r="I181">
            <v>161539.7188</v>
          </cell>
          <cell r="J181">
            <v>163390.1563</v>
          </cell>
          <cell r="K181">
            <v>165881.82810000001</v>
          </cell>
          <cell r="L181">
            <v>168752.26560000001</v>
          </cell>
          <cell r="M181">
            <v>171840.75</v>
          </cell>
          <cell r="N181">
            <v>175148.60939999999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158277</v>
          </cell>
          <cell r="D183">
            <v>178129</v>
          </cell>
          <cell r="E183">
            <v>165317</v>
          </cell>
          <cell r="F183">
            <v>160000</v>
          </cell>
          <cell r="G183">
            <v>1E-4</v>
          </cell>
          <cell r="H183">
            <v>1E-4</v>
          </cell>
          <cell r="I183">
            <v>1E-4</v>
          </cell>
          <cell r="J183">
            <v>1E-4</v>
          </cell>
          <cell r="K183">
            <v>1E-4</v>
          </cell>
          <cell r="L183">
            <v>1E-4</v>
          </cell>
          <cell r="M183">
            <v>1E-4</v>
          </cell>
          <cell r="N183">
            <v>1E-4</v>
          </cell>
        </row>
        <row r="184">
          <cell r="C184">
            <v>138414</v>
          </cell>
          <cell r="D184">
            <v>152428.6875</v>
          </cell>
          <cell r="E184">
            <v>180789.9688</v>
          </cell>
          <cell r="F184">
            <v>176189.76560000001</v>
          </cell>
          <cell r="G184">
            <v>165823.9063</v>
          </cell>
          <cell r="H184">
            <v>162984.4688</v>
          </cell>
          <cell r="I184">
            <v>163381.95310000001</v>
          </cell>
          <cell r="J184">
            <v>165232.39060000001</v>
          </cell>
          <cell r="K184">
            <v>167724.0625</v>
          </cell>
          <cell r="L184">
            <v>170594.5</v>
          </cell>
          <cell r="M184">
            <v>173682.98439999999</v>
          </cell>
          <cell r="N184">
            <v>176990.8438</v>
          </cell>
        </row>
        <row r="187">
          <cell r="C187" t="str">
            <v>YearLag</v>
          </cell>
          <cell r="D187" t="str">
            <v>Year01</v>
          </cell>
          <cell r="E187" t="str">
            <v>Year02</v>
          </cell>
          <cell r="F187" t="str">
            <v>Year03</v>
          </cell>
          <cell r="G187" t="str">
            <v>Year04</v>
          </cell>
          <cell r="H187" t="str">
            <v>Year05</v>
          </cell>
          <cell r="I187" t="str">
            <v>Year06</v>
          </cell>
          <cell r="J187" t="str">
            <v>Year07</v>
          </cell>
          <cell r="K187" t="str">
            <v>Year08</v>
          </cell>
          <cell r="L187" t="str">
            <v>Year09</v>
          </cell>
          <cell r="M187" t="str">
            <v>Year10</v>
          </cell>
          <cell r="N187" t="str">
            <v>Year11</v>
          </cell>
          <cell r="O187" t="str">
            <v>Year12</v>
          </cell>
          <cell r="P187" t="str">
            <v>Year13</v>
          </cell>
          <cell r="Q187" t="str">
            <v>Year14</v>
          </cell>
          <cell r="R187" t="str">
            <v>Year15</v>
          </cell>
          <cell r="S187" t="str">
            <v>Year16</v>
          </cell>
          <cell r="T187" t="str">
            <v>Year17</v>
          </cell>
          <cell r="U187" t="str">
            <v>Year18</v>
          </cell>
          <cell r="V187" t="str">
            <v>Year19</v>
          </cell>
          <cell r="W187" t="str">
            <v>Year20</v>
          </cell>
          <cell r="X187" t="str">
            <v>Year21</v>
          </cell>
          <cell r="Y187" t="str">
            <v>Year22</v>
          </cell>
        </row>
        <row r="188">
          <cell r="C188" t="str">
            <v>Y1999</v>
          </cell>
          <cell r="D188" t="str">
            <v>Y2000</v>
          </cell>
          <cell r="E188" t="str">
            <v>Y2001</v>
          </cell>
          <cell r="F188" t="str">
            <v>Y2002</v>
          </cell>
          <cell r="G188" t="str">
            <v>Y2003</v>
          </cell>
          <cell r="H188" t="str">
            <v>Y2004</v>
          </cell>
          <cell r="I188" t="str">
            <v>Y2005</v>
          </cell>
          <cell r="J188" t="str">
            <v>Y2006</v>
          </cell>
          <cell r="K188" t="str">
            <v>Y2007</v>
          </cell>
          <cell r="L188" t="str">
            <v>Y2008</v>
          </cell>
          <cell r="M188" t="str">
            <v>Y2009</v>
          </cell>
          <cell r="N188" t="str">
            <v>Y2010</v>
          </cell>
        </row>
        <row r="189">
          <cell r="C189">
            <v>154736</v>
          </cell>
          <cell r="D189">
            <v>148713</v>
          </cell>
          <cell r="E189">
            <v>147940</v>
          </cell>
          <cell r="F189">
            <v>150898.79689999999</v>
          </cell>
          <cell r="G189">
            <v>120978.58590000001</v>
          </cell>
          <cell r="H189">
            <v>123398.14840000001</v>
          </cell>
          <cell r="I189">
            <v>125866.1094</v>
          </cell>
          <cell r="J189">
            <v>128383.4375</v>
          </cell>
          <cell r="K189">
            <v>130951.10159999999</v>
          </cell>
          <cell r="L189">
            <v>133570.125</v>
          </cell>
          <cell r="M189">
            <v>136241.5313</v>
          </cell>
          <cell r="N189">
            <v>138966.3438</v>
          </cell>
        </row>
        <row r="192">
          <cell r="C192" t="str">
            <v>YearLag</v>
          </cell>
          <cell r="D192" t="str">
            <v>Year01</v>
          </cell>
          <cell r="E192" t="str">
            <v>Year02</v>
          </cell>
          <cell r="F192" t="str">
            <v>Year03</v>
          </cell>
          <cell r="G192" t="str">
            <v>Year04</v>
          </cell>
          <cell r="H192" t="str">
            <v>Year05</v>
          </cell>
          <cell r="I192" t="str">
            <v>Year06</v>
          </cell>
          <cell r="J192" t="str">
            <v>Year07</v>
          </cell>
          <cell r="K192" t="str">
            <v>Year08</v>
          </cell>
          <cell r="L192" t="str">
            <v>Year09</v>
          </cell>
          <cell r="M192" t="str">
            <v>Year10</v>
          </cell>
          <cell r="N192" t="str">
            <v>Year11</v>
          </cell>
          <cell r="O192" t="str">
            <v>Year12</v>
          </cell>
          <cell r="P192" t="str">
            <v>Year13</v>
          </cell>
          <cell r="Q192" t="str">
            <v>Year14</v>
          </cell>
          <cell r="R192" t="str">
            <v>Year15</v>
          </cell>
          <cell r="S192" t="str">
            <v>Year16</v>
          </cell>
          <cell r="T192" t="str">
            <v>Year17</v>
          </cell>
          <cell r="U192" t="str">
            <v>Year18</v>
          </cell>
          <cell r="V192" t="str">
            <v>Year19</v>
          </cell>
          <cell r="W192" t="str">
            <v>Year20</v>
          </cell>
          <cell r="X192" t="str">
            <v>Year21</v>
          </cell>
          <cell r="Y192" t="str">
            <v>Year22</v>
          </cell>
        </row>
        <row r="193">
          <cell r="C193" t="str">
            <v>Y1999</v>
          </cell>
          <cell r="D193" t="str">
            <v>Y2000</v>
          </cell>
          <cell r="E193" t="str">
            <v>Y2001</v>
          </cell>
          <cell r="F193" t="str">
            <v>Y2002</v>
          </cell>
          <cell r="G193" t="str">
            <v>Y2003</v>
          </cell>
          <cell r="H193" t="str">
            <v>Y2004</v>
          </cell>
          <cell r="I193" t="str">
            <v>Y2005</v>
          </cell>
          <cell r="J193" t="str">
            <v>Y2006</v>
          </cell>
          <cell r="K193" t="str">
            <v>Y2007</v>
          </cell>
          <cell r="L193" t="str">
            <v>Y2008</v>
          </cell>
          <cell r="M193" t="str">
            <v>Y2009</v>
          </cell>
          <cell r="N193" t="str">
            <v>Y2010</v>
          </cell>
        </row>
        <row r="194">
          <cell r="C194">
            <v>0</v>
          </cell>
          <cell r="D194">
            <v>0.31169999999999998</v>
          </cell>
          <cell r="E194">
            <v>13148.9267</v>
          </cell>
          <cell r="F194">
            <v>21853.292099999999</v>
          </cell>
          <cell r="G194">
            <v>95549.255099999995</v>
          </cell>
          <cell r="H194">
            <v>93105.690799999997</v>
          </cell>
          <cell r="I194">
            <v>93145.312399999995</v>
          </cell>
          <cell r="J194">
            <v>93163.691900000005</v>
          </cell>
          <cell r="K194">
            <v>93184.841499999995</v>
          </cell>
          <cell r="L194">
            <v>93209.145199999999</v>
          </cell>
          <cell r="M194">
            <v>93192.344500000007</v>
          </cell>
          <cell r="N194">
            <v>93250.044200000004</v>
          </cell>
        </row>
        <row r="195">
          <cell r="C195">
            <v>42364</v>
          </cell>
          <cell r="D195">
            <v>84801.186700000006</v>
          </cell>
          <cell r="E195">
            <v>-8489.2443999999996</v>
          </cell>
          <cell r="F195">
            <v>-15998.676600000001</v>
          </cell>
          <cell r="G195">
            <v>-18660.929199999999</v>
          </cell>
          <cell r="H195">
            <v>-11257.6119</v>
          </cell>
          <cell r="I195">
            <v>-11311.7178</v>
          </cell>
          <cell r="J195">
            <v>-11311.653200000001</v>
          </cell>
          <cell r="K195">
            <v>-11311.6502</v>
          </cell>
          <cell r="L195">
            <v>-11311.6512</v>
          </cell>
          <cell r="M195">
            <v>-11311.651099999999</v>
          </cell>
          <cell r="N195">
            <v>-11311.6507</v>
          </cell>
        </row>
        <row r="196">
          <cell r="C196">
            <v>6.4699999999999994E-2</v>
          </cell>
          <cell r="D196">
            <v>1.6E-2</v>
          </cell>
          <cell r="E196">
            <v>1.6199999999999999E-2</v>
          </cell>
          <cell r="F196">
            <v>1.6199999999999999E-2</v>
          </cell>
          <cell r="G196">
            <v>1.5699999999999999E-2</v>
          </cell>
          <cell r="H196">
            <v>1.5699999999999999E-2</v>
          </cell>
          <cell r="I196">
            <v>1.5699999999999999E-2</v>
          </cell>
          <cell r="J196">
            <v>1.6E-2</v>
          </cell>
          <cell r="K196">
            <v>1.6199999999999999E-2</v>
          </cell>
          <cell r="L196">
            <v>1.6400000000000001E-2</v>
          </cell>
          <cell r="M196">
            <v>1.67E-2</v>
          </cell>
          <cell r="N196">
            <v>1.7000000000000001E-2</v>
          </cell>
        </row>
        <row r="197">
          <cell r="C197">
            <v>6.8599999999999994E-2</v>
          </cell>
          <cell r="D197">
            <v>6.6600000000000006E-2</v>
          </cell>
          <cell r="E197">
            <v>7.3400000000000007E-2</v>
          </cell>
          <cell r="F197">
            <v>6.7699999999999996E-2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C198">
            <v>2779904.8897000002</v>
          </cell>
          <cell r="D198">
            <v>1706574.3418000001</v>
          </cell>
          <cell r="E198">
            <v>764963.20510000002</v>
          </cell>
          <cell r="F198">
            <v>424915.15139999997</v>
          </cell>
          <cell r="G198">
            <v>261251.51269999999</v>
          </cell>
          <cell r="H198">
            <v>94323.462100000004</v>
          </cell>
          <cell r="I198">
            <v>93126.860199999996</v>
          </cell>
          <cell r="J198">
            <v>93157.022599999997</v>
          </cell>
          <cell r="K198">
            <v>93177.986399999994</v>
          </cell>
          <cell r="L198">
            <v>93201.937999999995</v>
          </cell>
          <cell r="M198">
            <v>93206.927599999995</v>
          </cell>
          <cell r="N198">
            <v>93228.645499999999</v>
          </cell>
        </row>
        <row r="199">
          <cell r="C199">
            <v>-714279.77520000003</v>
          </cell>
          <cell r="D199">
            <v>-491815.3591</v>
          </cell>
          <cell r="E199">
            <v>-150878.5907</v>
          </cell>
          <cell r="F199">
            <v>11046.732599999999</v>
          </cell>
          <cell r="G199">
            <v>-307106.5148</v>
          </cell>
          <cell r="H199">
            <v>-6463.3128999999999</v>
          </cell>
          <cell r="I199">
            <v>125.0232</v>
          </cell>
          <cell r="J199">
            <v>71.675899999999999</v>
          </cell>
          <cell r="K199">
            <v>71.757400000000004</v>
          </cell>
          <cell r="L199">
            <v>71.774600000000007</v>
          </cell>
          <cell r="M199">
            <v>71.795900000000003</v>
          </cell>
          <cell r="N199">
            <v>71.828299999999999</v>
          </cell>
        </row>
        <row r="200">
          <cell r="C200">
            <v>484307.13089999999</v>
          </cell>
          <cell r="D200">
            <v>428280.6496</v>
          </cell>
          <cell r="E200">
            <v>378607.89529999997</v>
          </cell>
          <cell r="F200">
            <v>352727.78710000002</v>
          </cell>
          <cell r="G200">
            <v>799737.77139999997</v>
          </cell>
          <cell r="H200">
            <v>754777.51989999996</v>
          </cell>
          <cell r="I200">
            <v>795878.67339999997</v>
          </cell>
          <cell r="J200">
            <v>814944.71860000002</v>
          </cell>
          <cell r="K200">
            <v>836884.08970000001</v>
          </cell>
          <cell r="L200">
            <v>862095.3763</v>
          </cell>
          <cell r="M200">
            <v>844667.30729999999</v>
          </cell>
          <cell r="N200">
            <v>904521.74159999995</v>
          </cell>
        </row>
        <row r="201">
          <cell r="C201">
            <v>404880.50060000003</v>
          </cell>
          <cell r="D201">
            <v>767846.43400000001</v>
          </cell>
          <cell r="E201">
            <v>17711.0903</v>
          </cell>
          <cell r="F201">
            <v>-31284.8315</v>
          </cell>
          <cell r="G201">
            <v>-73550.945699999997</v>
          </cell>
          <cell r="H201">
            <v>502.40390000000002</v>
          </cell>
          <cell r="I201">
            <v>-38.6631</v>
          </cell>
          <cell r="J201">
            <v>-38.003599999999999</v>
          </cell>
          <cell r="K201">
            <v>-37.979300000000002</v>
          </cell>
          <cell r="L201">
            <v>-37.9876</v>
          </cell>
          <cell r="M201">
            <v>-37.986499999999999</v>
          </cell>
          <cell r="N201">
            <v>-37.983400000000003</v>
          </cell>
        </row>
        <row r="202">
          <cell r="C202">
            <v>1156801.4501</v>
          </cell>
          <cell r="D202">
            <v>2193846.9917000001</v>
          </cell>
          <cell r="E202">
            <v>50603.116000000002</v>
          </cell>
          <cell r="F202">
            <v>-89385.234500000006</v>
          </cell>
          <cell r="G202">
            <v>-210145.56270000001</v>
          </cell>
          <cell r="H202">
            <v>1435.4395999999999</v>
          </cell>
          <cell r="I202">
            <v>-110.4659</v>
          </cell>
          <cell r="J202">
            <v>-108.5817</v>
          </cell>
          <cell r="K202">
            <v>-108.5124</v>
          </cell>
          <cell r="L202">
            <v>-108.536</v>
          </cell>
          <cell r="M202">
            <v>-108.53279999999999</v>
          </cell>
          <cell r="N202">
            <v>-108.5241</v>
          </cell>
        </row>
        <row r="203">
          <cell r="C203">
            <v>1788092.0614</v>
          </cell>
          <cell r="D203">
            <v>2767958.2700999998</v>
          </cell>
          <cell r="E203">
            <v>644529.79689999996</v>
          </cell>
          <cell r="F203">
            <v>353880.2586</v>
          </cell>
          <cell r="G203">
            <v>799849.7156</v>
          </cell>
          <cell r="H203">
            <v>754658.47959999996</v>
          </cell>
          <cell r="I203">
            <v>795759.72699999996</v>
          </cell>
          <cell r="J203">
            <v>814825.62120000005</v>
          </cell>
          <cell r="K203">
            <v>836765.05039999995</v>
          </cell>
          <cell r="L203">
            <v>861976.31669999997</v>
          </cell>
          <cell r="M203">
            <v>844548.24979999999</v>
          </cell>
          <cell r="N203">
            <v>904402.69279999996</v>
          </cell>
        </row>
        <row r="204">
          <cell r="C204">
            <v>7076.8671000000004</v>
          </cell>
          <cell r="D204">
            <v>42437.186699999998</v>
          </cell>
          <cell r="E204">
            <v>-93290.431100000002</v>
          </cell>
          <cell r="F204">
            <v>-7509.4322000000002</v>
          </cell>
          <cell r="G204">
            <v>-2662.2525999999998</v>
          </cell>
          <cell r="H204">
            <v>7403.3172000000004</v>
          </cell>
          <cell r="I204">
            <v>-54.105899999999998</v>
          </cell>
          <cell r="J204">
            <v>6.4600000000000005E-2</v>
          </cell>
          <cell r="K204">
            <v>2.8999999999999998E-3</v>
          </cell>
          <cell r="L204">
            <v>-1E-3</v>
          </cell>
          <cell r="M204">
            <v>1E-4</v>
          </cell>
          <cell r="N204">
            <v>4.0000000000000002E-4</v>
          </cell>
        </row>
        <row r="205">
          <cell r="C205">
            <v>-7919.4206999999997</v>
          </cell>
          <cell r="D205">
            <v>-0.31169999999999998</v>
          </cell>
          <cell r="E205">
            <v>-13148.615</v>
          </cell>
          <cell r="F205">
            <v>-8704.3654000000006</v>
          </cell>
          <cell r="G205">
            <v>-73695.963000000003</v>
          </cell>
          <cell r="H205">
            <v>2443.5644000000002</v>
          </cell>
          <cell r="I205">
            <v>-39.621600000000001</v>
          </cell>
          <cell r="J205">
            <v>-18.3795</v>
          </cell>
          <cell r="K205">
            <v>-21.1496</v>
          </cell>
          <cell r="L205">
            <v>-24.303699999999999</v>
          </cell>
          <cell r="M205">
            <v>16.800699999999999</v>
          </cell>
          <cell r="N205">
            <v>-57.6997</v>
          </cell>
        </row>
        <row r="206">
          <cell r="C206">
            <v>-11453</v>
          </cell>
          <cell r="D206">
            <v>833100</v>
          </cell>
          <cell r="E206">
            <v>-668800</v>
          </cell>
          <cell r="F206">
            <v>0</v>
          </cell>
          <cell r="G206">
            <v>-103759.2188</v>
          </cell>
          <cell r="H206">
            <v>-2435.0938000000001</v>
          </cell>
          <cell r="I206">
            <v>39.625</v>
          </cell>
          <cell r="J206">
            <v>18.3828</v>
          </cell>
          <cell r="K206">
            <v>21.148399999999999</v>
          </cell>
          <cell r="L206">
            <v>24.3047</v>
          </cell>
          <cell r="M206">
            <v>-16.8047</v>
          </cell>
          <cell r="N206">
            <v>57.703099999999999</v>
          </cell>
        </row>
        <row r="207">
          <cell r="C207">
            <v>-200.75819999999999</v>
          </cell>
          <cell r="D207">
            <v>-123.72790000000001</v>
          </cell>
          <cell r="E207">
            <v>-1811.3429000000001</v>
          </cell>
          <cell r="F207">
            <v>733.39469999999994</v>
          </cell>
          <cell r="G207">
            <v>5467.5276999999996</v>
          </cell>
          <cell r="H207">
            <v>319.49329999999998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155871</v>
          </cell>
          <cell r="D208">
            <v>28303</v>
          </cell>
          <cell r="E208">
            <v>-26701</v>
          </cell>
          <cell r="F208">
            <v>-5291</v>
          </cell>
          <cell r="G208">
            <v>-160000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0.48299999999999998</v>
          </cell>
          <cell r="D210">
            <v>0.34720000000000001</v>
          </cell>
          <cell r="E210">
            <v>0.4889</v>
          </cell>
          <cell r="F210">
            <v>0.42659999999999998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</row>
        <row r="211">
          <cell r="C211">
            <v>0.43120000000000003</v>
          </cell>
          <cell r="D211">
            <v>0.29020000000000001</v>
          </cell>
          <cell r="E211">
            <v>0.34260000000000002</v>
          </cell>
          <cell r="F211">
            <v>0.30430000000000001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</row>
        <row r="212">
          <cell r="C212">
            <v>1147677.7438999999</v>
          </cell>
          <cell r="D212">
            <v>2185898.5893000001</v>
          </cell>
          <cell r="E212">
            <v>118376.3079</v>
          </cell>
          <cell r="F212">
            <v>-176854.46599999999</v>
          </cell>
          <cell r="G212">
            <v>112.0359</v>
          </cell>
          <cell r="H212">
            <v>-119.0402</v>
          </cell>
          <cell r="I212">
            <v>-118.9464</v>
          </cell>
          <cell r="J212">
            <v>-119.09739999999999</v>
          </cell>
          <cell r="K212">
            <v>-119.0393</v>
          </cell>
          <cell r="L212">
            <v>-119.0596</v>
          </cell>
          <cell r="M212">
            <v>-119.0575</v>
          </cell>
          <cell r="N212">
            <v>-119.0488</v>
          </cell>
        </row>
        <row r="213">
          <cell r="C213">
            <v>-327213.49329999997</v>
          </cell>
          <cell r="D213">
            <v>-556322.70200000005</v>
          </cell>
          <cell r="E213">
            <v>55308.505599999997</v>
          </cell>
          <cell r="F213">
            <v>47019.144099999998</v>
          </cell>
          <cell r="G213">
            <v>73586.941900000005</v>
          </cell>
          <cell r="H213">
            <v>-540.38480000000004</v>
          </cell>
          <cell r="I213">
            <v>0.71199999999999997</v>
          </cell>
          <cell r="J213">
            <v>4.4000000000000003E-3</v>
          </cell>
          <cell r="K213">
            <v>-1.2999999999999999E-3</v>
          </cell>
          <cell r="L213">
            <v>4.0000000000000002E-4</v>
          </cell>
          <cell r="M213">
            <v>0</v>
          </cell>
          <cell r="N213">
            <v>-2.9999999999999997E-4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>
            <v>57298</v>
          </cell>
          <cell r="D215">
            <v>28654</v>
          </cell>
          <cell r="E215">
            <v>4.5</v>
          </cell>
          <cell r="F215">
            <v>4.5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C216">
            <v>702742</v>
          </cell>
          <cell r="D216">
            <v>-207944.12580000001</v>
          </cell>
          <cell r="E216">
            <v>-123986.1202</v>
          </cell>
          <cell r="F216">
            <v>-76966.9761</v>
          </cell>
          <cell r="G216">
            <v>-3380.2842000000001</v>
          </cell>
          <cell r="H216">
            <v>-3920.6689999999999</v>
          </cell>
          <cell r="I216">
            <v>-3919.9569999999999</v>
          </cell>
          <cell r="J216">
            <v>-3919.9526000000001</v>
          </cell>
          <cell r="K216">
            <v>-3919.9539</v>
          </cell>
          <cell r="L216">
            <v>-3919.9535000000001</v>
          </cell>
          <cell r="M216">
            <v>-3919.9535000000001</v>
          </cell>
          <cell r="N216">
            <v>-3919.9537999999998</v>
          </cell>
        </row>
        <row r="217">
          <cell r="C217">
            <v>5810.2876999999999</v>
          </cell>
          <cell r="D217">
            <v>6174.1666999999998</v>
          </cell>
          <cell r="E217">
            <v>0</v>
          </cell>
          <cell r="F217">
            <v>0</v>
          </cell>
          <cell r="G217">
            <v>5386.7542999999996</v>
          </cell>
          <cell r="H217">
            <v>19.453099999999999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0.43070000000000003</v>
          </cell>
          <cell r="D218">
            <v>0.52300000000000002</v>
          </cell>
          <cell r="E218">
            <v>0.50080000000000002</v>
          </cell>
          <cell r="F218">
            <v>0.56330000000000002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C219">
            <v>0.49170000000000003</v>
          </cell>
          <cell r="D219">
            <v>0.60129999999999995</v>
          </cell>
          <cell r="E219">
            <v>0.65010000000000001</v>
          </cell>
          <cell r="F219">
            <v>0.6885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C221">
            <v>6.4899999999999999E-2</v>
          </cell>
          <cell r="D221">
            <v>5.96E-2</v>
          </cell>
          <cell r="E221">
            <v>2.5000000000000001E-2</v>
          </cell>
          <cell r="F221">
            <v>3.2599999999999997E-2</v>
          </cell>
          <cell r="G221">
            <v>7.85E-2</v>
          </cell>
          <cell r="H221">
            <v>7.8700000000000006E-2</v>
          </cell>
          <cell r="I221">
            <v>7.85E-2</v>
          </cell>
          <cell r="J221">
            <v>0.08</v>
          </cell>
          <cell r="K221">
            <v>8.1199999999999994E-2</v>
          </cell>
          <cell r="L221">
            <v>8.2000000000000003E-2</v>
          </cell>
          <cell r="M221">
            <v>8.3699999999999997E-2</v>
          </cell>
          <cell r="N221">
            <v>8.5199999999999998E-2</v>
          </cell>
        </row>
        <row r="222">
          <cell r="C222">
            <v>5.8400000000000001E-2</v>
          </cell>
          <cell r="D222">
            <v>5.8400000000000001E-2</v>
          </cell>
          <cell r="E222">
            <v>5.8400000000000001E-2</v>
          </cell>
          <cell r="F222">
            <v>5.8400000000000001E-2</v>
          </cell>
          <cell r="G222">
            <v>6.3200000000000006E-2</v>
          </cell>
          <cell r="H222">
            <v>6.4500000000000002E-2</v>
          </cell>
          <cell r="I222">
            <v>6.6699999999999995E-2</v>
          </cell>
          <cell r="J222">
            <v>6.8900000000000003E-2</v>
          </cell>
          <cell r="K222">
            <v>7.1199999999999999E-2</v>
          </cell>
          <cell r="L222">
            <v>7.3200000000000001E-2</v>
          </cell>
          <cell r="M222">
            <v>7.4999999999999997E-2</v>
          </cell>
          <cell r="N222">
            <v>7.6700000000000004E-2</v>
          </cell>
        </row>
        <row r="223">
          <cell r="C223">
            <v>448362</v>
          </cell>
          <cell r="D223">
            <v>339664.592</v>
          </cell>
          <cell r="E223">
            <v>189280.77309999999</v>
          </cell>
          <cell r="F223">
            <v>169863.86720000001</v>
          </cell>
          <cell r="G223">
            <v>-50.340499999999999</v>
          </cell>
          <cell r="H223">
            <v>-120.8767</v>
          </cell>
          <cell r="I223">
            <v>-191.3571</v>
          </cell>
          <cell r="J223">
            <v>-261.9271</v>
          </cell>
          <cell r="K223">
            <v>-332.46269999999998</v>
          </cell>
          <cell r="L223">
            <v>-403.0102</v>
          </cell>
          <cell r="M223">
            <v>-473.55650000000003</v>
          </cell>
          <cell r="N223">
            <v>-544.09770000000003</v>
          </cell>
        </row>
        <row r="224">
          <cell r="C224">
            <v>0.48299999999999998</v>
          </cell>
          <cell r="D224">
            <v>0.48</v>
          </cell>
          <cell r="E224">
            <v>0.48</v>
          </cell>
          <cell r="F224">
            <v>0.48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</row>
        <row r="225">
          <cell r="C225">
            <v>152674.84969999999</v>
          </cell>
          <cell r="D225">
            <v>45302.591999999997</v>
          </cell>
          <cell r="E225">
            <v>159350.65849999999</v>
          </cell>
          <cell r="F225">
            <v>-39.097700000000003</v>
          </cell>
          <cell r="G225">
            <v>-50.332799999999999</v>
          </cell>
          <cell r="H225">
            <v>-70.536100000000005</v>
          </cell>
          <cell r="I225">
            <v>-70.480500000000006</v>
          </cell>
          <cell r="J225">
            <v>-70.569999999999993</v>
          </cell>
          <cell r="K225">
            <v>-70.535499999999999</v>
          </cell>
          <cell r="L225">
            <v>-70.547600000000003</v>
          </cell>
          <cell r="M225">
            <v>-70.546300000000002</v>
          </cell>
          <cell r="N225">
            <v>-70.541200000000003</v>
          </cell>
        </row>
        <row r="226">
          <cell r="C226">
            <v>-714279.77520000003</v>
          </cell>
          <cell r="D226">
            <v>-326697</v>
          </cell>
          <cell r="E226">
            <v>-158048.47750000001</v>
          </cell>
          <cell r="F226">
            <v>55331.191800000001</v>
          </cell>
          <cell r="G226">
            <v>-556687.125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435336</v>
          </cell>
          <cell r="D227">
            <v>767846.43400000001</v>
          </cell>
          <cell r="E227">
            <v>17711.0903</v>
          </cell>
          <cell r="F227">
            <v>-31284.8315</v>
          </cell>
          <cell r="G227">
            <v>-73551.195699999997</v>
          </cell>
          <cell r="H227">
            <v>502.40390000000002</v>
          </cell>
          <cell r="I227">
            <v>-38.6631</v>
          </cell>
          <cell r="J227">
            <v>-38.003599999999999</v>
          </cell>
          <cell r="K227">
            <v>-37.979300000000002</v>
          </cell>
          <cell r="L227">
            <v>-37.9876</v>
          </cell>
          <cell r="M227">
            <v>-37.986499999999999</v>
          </cell>
          <cell r="N227">
            <v>-37.983400000000003</v>
          </cell>
        </row>
        <row r="228">
          <cell r="C228">
            <v>399473.05690000003</v>
          </cell>
          <cell r="D228">
            <v>734595.39060000004</v>
          </cell>
          <cell r="E228">
            <v>92724.6247</v>
          </cell>
          <cell r="F228">
            <v>-26385.239399999999</v>
          </cell>
          <cell r="G228">
            <v>-69324.559299999994</v>
          </cell>
          <cell r="H228">
            <v>-6902.9561000000003</v>
          </cell>
          <cell r="I228">
            <v>15.4436</v>
          </cell>
          <cell r="J228">
            <v>-38.069499999999998</v>
          </cell>
          <cell r="K228">
            <v>-37.9818</v>
          </cell>
          <cell r="L228">
            <v>-37.986800000000002</v>
          </cell>
          <cell r="M228">
            <v>-37.986600000000003</v>
          </cell>
          <cell r="N228">
            <v>-37.983699999999999</v>
          </cell>
        </row>
        <row r="229">
          <cell r="C229">
            <v>747329.2034</v>
          </cell>
          <cell r="D229">
            <v>1284892.7538000001</v>
          </cell>
          <cell r="E229">
            <v>233925.12729999999</v>
          </cell>
          <cell r="F229">
            <v>47837.800600000002</v>
          </cell>
          <cell r="G229">
            <v>73536.609200000006</v>
          </cell>
          <cell r="H229">
            <v>-610.92100000000005</v>
          </cell>
          <cell r="I229">
            <v>-69.7684</v>
          </cell>
          <cell r="J229">
            <v>-70.565600000000003</v>
          </cell>
          <cell r="K229">
            <v>-70.536900000000003</v>
          </cell>
          <cell r="L229">
            <v>-70.5471</v>
          </cell>
          <cell r="M229">
            <v>-70.546300000000002</v>
          </cell>
          <cell r="N229">
            <v>-70.541399999999996</v>
          </cell>
        </row>
        <row r="230">
          <cell r="C230">
            <v>4595</v>
          </cell>
          <cell r="D230">
            <v>4718.7278999999999</v>
          </cell>
          <cell r="E230">
            <v>6530.0708000000004</v>
          </cell>
          <cell r="F230">
            <v>5796.6761999999999</v>
          </cell>
          <cell r="G230">
            <v>329.14839999999998</v>
          </cell>
          <cell r="H230">
            <v>9.6550999999999991</v>
          </cell>
          <cell r="I230">
            <v>9.6550999999999991</v>
          </cell>
          <cell r="J230">
            <v>9.6550999999999991</v>
          </cell>
          <cell r="K230">
            <v>9.6550999999999991</v>
          </cell>
          <cell r="L230">
            <v>9.6550999999999991</v>
          </cell>
          <cell r="M230">
            <v>9.6550999999999991</v>
          </cell>
          <cell r="N230">
            <v>9.6550999999999991</v>
          </cell>
        </row>
        <row r="231">
          <cell r="C231">
            <v>60057.279900000001</v>
          </cell>
          <cell r="D231">
            <v>54068.4395</v>
          </cell>
          <cell r="E231">
            <v>31631.355299999999</v>
          </cell>
          <cell r="F231">
            <v>17543.713199999998</v>
          </cell>
          <cell r="G231">
            <v>8785.8361999999997</v>
          </cell>
          <cell r="H231">
            <v>415.9015</v>
          </cell>
          <cell r="I231">
            <v>115.8613</v>
          </cell>
          <cell r="J231">
            <v>115.8613</v>
          </cell>
          <cell r="K231">
            <v>115.8613</v>
          </cell>
          <cell r="L231">
            <v>115.8613</v>
          </cell>
          <cell r="M231">
            <v>115.8613</v>
          </cell>
          <cell r="N231">
            <v>115.8613</v>
          </cell>
        </row>
        <row r="232">
          <cell r="C232">
            <v>56076</v>
          </cell>
          <cell r="D232">
            <v>41806.734799999998</v>
          </cell>
          <cell r="E232">
            <v>17688.227800000001</v>
          </cell>
          <cell r="F232">
            <v>6086.2470000000003</v>
          </cell>
          <cell r="G232">
            <v>3716.3440999999998</v>
          </cell>
          <cell r="H232">
            <v>115.8613</v>
          </cell>
          <cell r="I232">
            <v>115.8613</v>
          </cell>
          <cell r="J232">
            <v>115.8613</v>
          </cell>
          <cell r="K232">
            <v>115.8613</v>
          </cell>
          <cell r="L232">
            <v>115.8613</v>
          </cell>
          <cell r="M232">
            <v>115.8613</v>
          </cell>
          <cell r="N232">
            <v>115.8613</v>
          </cell>
        </row>
        <row r="233">
          <cell r="C233">
            <v>797915.53599999996</v>
          </cell>
          <cell r="D233">
            <v>1417225.0767000001</v>
          </cell>
          <cell r="E233">
            <v>103042.73299999999</v>
          </cell>
          <cell r="F233">
            <v>40376.7353</v>
          </cell>
          <cell r="G233">
            <v>70874.356599999999</v>
          </cell>
          <cell r="H233">
            <v>6792.3963000000003</v>
          </cell>
          <cell r="I233">
            <v>-123.87430000000001</v>
          </cell>
          <cell r="J233">
            <v>-70.501000000000005</v>
          </cell>
          <cell r="K233">
            <v>-70.533900000000003</v>
          </cell>
          <cell r="L233">
            <v>-70.548100000000005</v>
          </cell>
          <cell r="M233">
            <v>-70.546199999999999</v>
          </cell>
          <cell r="N233">
            <v>-70.5411</v>
          </cell>
        </row>
        <row r="234">
          <cell r="C234">
            <v>795553</v>
          </cell>
          <cell r="D234">
            <v>511675.35019999999</v>
          </cell>
          <cell r="E234">
            <v>193884.2929</v>
          </cell>
          <cell r="F234">
            <v>224303.65659999999</v>
          </cell>
          <cell r="G234">
            <v>2.3999999999999998E-3</v>
          </cell>
          <cell r="H234">
            <v>2.3999999999999998E-3</v>
          </cell>
          <cell r="I234">
            <v>2.3999999999999998E-3</v>
          </cell>
          <cell r="J234">
            <v>2.3999999999999998E-3</v>
          </cell>
          <cell r="K234">
            <v>2.3999999999999998E-3</v>
          </cell>
          <cell r="L234">
            <v>2.3E-3</v>
          </cell>
          <cell r="M234">
            <v>2.3E-3</v>
          </cell>
          <cell r="N234">
            <v>2.3E-3</v>
          </cell>
        </row>
        <row r="235">
          <cell r="C235">
            <v>19953.800800000001</v>
          </cell>
          <cell r="D235">
            <v>141659.3591</v>
          </cell>
          <cell r="E235">
            <v>6405.1131999999998</v>
          </cell>
          <cell r="F235">
            <v>49575.459199999998</v>
          </cell>
          <cell r="G235">
            <v>-89306.610199999996</v>
          </cell>
          <cell r="H235">
            <v>6463.3128999999999</v>
          </cell>
          <cell r="I235">
            <v>-125.0232</v>
          </cell>
          <cell r="J235">
            <v>-71.675899999999999</v>
          </cell>
          <cell r="K235">
            <v>-71.757400000000004</v>
          </cell>
          <cell r="L235">
            <v>-71.774600000000007</v>
          </cell>
          <cell r="M235">
            <v>-71.795900000000003</v>
          </cell>
          <cell r="N235">
            <v>-71.828299999999999</v>
          </cell>
        </row>
        <row r="236">
          <cell r="C236">
            <v>3803.2525000000001</v>
          </cell>
          <cell r="D236">
            <v>11150.5993</v>
          </cell>
          <cell r="E236">
            <v>11933.251899999999</v>
          </cell>
          <cell r="F236">
            <v>10490.634400000001</v>
          </cell>
          <cell r="G236">
            <v>4872.0001000000002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C237">
            <v>309887.78639999998</v>
          </cell>
          <cell r="D237">
            <v>223229.80549999999</v>
          </cell>
          <cell r="E237">
            <v>234943.65210000001</v>
          </cell>
          <cell r="F237">
            <v>234626.5558</v>
          </cell>
          <cell r="G237">
            <v>52016.588100000001</v>
          </cell>
          <cell r="H237">
            <v>9720.4719999999998</v>
          </cell>
          <cell r="I237">
            <v>7633.5020000000004</v>
          </cell>
          <cell r="J237">
            <v>7838.5393000000004</v>
          </cell>
          <cell r="K237">
            <v>8047.2653</v>
          </cell>
          <cell r="L237">
            <v>8287.1478999999999</v>
          </cell>
          <cell r="M237">
            <v>8160.2456000000002</v>
          </cell>
          <cell r="N237">
            <v>8662.7420999999995</v>
          </cell>
        </row>
        <row r="238">
          <cell r="C238">
            <v>747329.2034</v>
          </cell>
          <cell r="D238">
            <v>1284892.7538000001</v>
          </cell>
          <cell r="E238">
            <v>233925.12729999999</v>
          </cell>
          <cell r="F238">
            <v>47837.800600000002</v>
          </cell>
          <cell r="G238">
            <v>73536.609200000006</v>
          </cell>
          <cell r="H238">
            <v>-610.92100000000005</v>
          </cell>
          <cell r="I238">
            <v>-69.7684</v>
          </cell>
          <cell r="J238">
            <v>-70.565600000000003</v>
          </cell>
          <cell r="K238">
            <v>-70.536900000000003</v>
          </cell>
          <cell r="L238">
            <v>-70.5471</v>
          </cell>
          <cell r="M238">
            <v>-70.546300000000002</v>
          </cell>
          <cell r="N238">
            <v>-70.541399999999996</v>
          </cell>
        </row>
        <row r="239">
          <cell r="C239">
            <v>865554.14610000001</v>
          </cell>
          <cell r="D239">
            <v>595337.28300000005</v>
          </cell>
          <cell r="E239">
            <v>822586.69099999999</v>
          </cell>
          <cell r="F239">
            <v>74377.706000000006</v>
          </cell>
          <cell r="G239">
            <v>497974.76490000001</v>
          </cell>
          <cell r="H239">
            <v>6483.8855000000003</v>
          </cell>
          <cell r="I239">
            <v>-123.8777</v>
          </cell>
          <cell r="J239">
            <v>-70.504300000000001</v>
          </cell>
          <cell r="K239">
            <v>-70.532799999999995</v>
          </cell>
          <cell r="L239">
            <v>-70.549199999999999</v>
          </cell>
          <cell r="M239">
            <v>-70.542199999999994</v>
          </cell>
          <cell r="N239">
            <v>-70.544499999999999</v>
          </cell>
        </row>
        <row r="240">
          <cell r="C240">
            <v>19953.944299999999</v>
          </cell>
          <cell r="D240">
            <v>141659.3591</v>
          </cell>
          <cell r="E240">
            <v>6405.1131999999998</v>
          </cell>
          <cell r="F240">
            <v>49575.459199999998</v>
          </cell>
          <cell r="G240">
            <v>-89580.610199999996</v>
          </cell>
          <cell r="H240">
            <v>6463.3128999999999</v>
          </cell>
          <cell r="I240">
            <v>-125.0232</v>
          </cell>
          <cell r="J240">
            <v>-71.675899999999999</v>
          </cell>
          <cell r="K240">
            <v>-71.757400000000004</v>
          </cell>
          <cell r="L240">
            <v>-71.774600000000007</v>
          </cell>
          <cell r="M240">
            <v>-71.795900000000003</v>
          </cell>
          <cell r="N240">
            <v>-71.828299999999999</v>
          </cell>
        </row>
        <row r="241">
          <cell r="C241">
            <v>-798797.21059999999</v>
          </cell>
          <cell r="D241">
            <v>-415748.81650000002</v>
          </cell>
          <cell r="E241">
            <v>-777181.53480000002</v>
          </cell>
          <cell r="F241">
            <v>5750.5554000000002</v>
          </cell>
          <cell r="G241">
            <v>-563554.28350000002</v>
          </cell>
          <cell r="H241">
            <v>-19.453099999999999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C242">
            <v>-46802.991199999997</v>
          </cell>
          <cell r="D242">
            <v>-37929.107400000001</v>
          </cell>
          <cell r="E242">
            <v>-39000.042999999998</v>
          </cell>
          <cell r="F242">
            <v>-30552.802199999998</v>
          </cell>
          <cell r="G242">
            <v>-24001.0916</v>
          </cell>
          <cell r="H242">
            <v>-1.1194999999999999</v>
          </cell>
          <cell r="I242">
            <v>-1.1455</v>
          </cell>
          <cell r="J242">
            <v>-1.1716</v>
          </cell>
          <cell r="K242">
            <v>-1.2246999999999999</v>
          </cell>
          <cell r="L242">
            <v>-1.2255</v>
          </cell>
          <cell r="M242">
            <v>-1.2537</v>
          </cell>
          <cell r="N242">
            <v>-1.2838000000000001</v>
          </cell>
        </row>
        <row r="243">
          <cell r="C243">
            <v>159647.33850000001</v>
          </cell>
          <cell r="D243">
            <v>52711.591999999997</v>
          </cell>
          <cell r="E243">
            <v>163171.87700000001</v>
          </cell>
          <cell r="F243">
            <v>194.33940000000001</v>
          </cell>
          <cell r="G243">
            <v>66.385800000000003</v>
          </cell>
          <cell r="H243">
            <v>-70.536100000000005</v>
          </cell>
          <cell r="I243">
            <v>-70.480500000000006</v>
          </cell>
          <cell r="J243">
            <v>-70.569999999999993</v>
          </cell>
          <cell r="K243">
            <v>-70.535499999999999</v>
          </cell>
          <cell r="L243">
            <v>-70.547600000000003</v>
          </cell>
          <cell r="M243">
            <v>-70.546300000000002</v>
          </cell>
          <cell r="N243">
            <v>-70.541200000000003</v>
          </cell>
        </row>
        <row r="244">
          <cell r="C244">
            <v>-25860</v>
          </cell>
          <cell r="D244">
            <v>-201000</v>
          </cell>
          <cell r="E244">
            <v>301342</v>
          </cell>
          <cell r="F244">
            <v>80000</v>
          </cell>
          <cell r="G244">
            <v>-222823.25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>
            <v>0</v>
          </cell>
          <cell r="D245">
            <v>0</v>
          </cell>
          <cell r="E245">
            <v>-122955</v>
          </cell>
          <cell r="F245">
            <v>0</v>
          </cell>
          <cell r="G245">
            <v>-4000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>
            <v>-576505.77610000002</v>
          </cell>
          <cell r="D246">
            <v>-154000</v>
          </cell>
          <cell r="E246">
            <v>-309734.47749999998</v>
          </cell>
          <cell r="F246">
            <v>-19377.808199999999</v>
          </cell>
          <cell r="G246">
            <v>-169863.875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>
            <v>-25642.854800000001</v>
          </cell>
          <cell r="D247">
            <v>-33847.551899999999</v>
          </cell>
          <cell r="E247">
            <v>-28349.035</v>
          </cell>
          <cell r="F247">
            <v>-5289.0196999999998</v>
          </cell>
          <cell r="G247">
            <v>-2740.1678000000002</v>
          </cell>
          <cell r="H247">
            <v>-36.966700000000003</v>
          </cell>
          <cell r="I247">
            <v>-36.966700000000003</v>
          </cell>
          <cell r="J247">
            <v>-36.966700000000003</v>
          </cell>
          <cell r="K247">
            <v>-36.966700000000003</v>
          </cell>
          <cell r="L247">
            <v>-36.966700000000003</v>
          </cell>
          <cell r="M247">
            <v>-36.966700000000003</v>
          </cell>
          <cell r="N247">
            <v>-36.966700000000003</v>
          </cell>
        </row>
        <row r="248">
          <cell r="C248">
            <v>8590.4151000000002</v>
          </cell>
          <cell r="D248">
            <v>-14867.291300000001</v>
          </cell>
          <cell r="E248">
            <v>858.47149999999999</v>
          </cell>
          <cell r="F248">
            <v>-15111.485199999999</v>
          </cell>
          <cell r="G248">
            <v>-7829.0510999999997</v>
          </cell>
          <cell r="H248">
            <v>-105.6191</v>
          </cell>
          <cell r="I248">
            <v>-105.6191</v>
          </cell>
          <cell r="J248">
            <v>-105.6191</v>
          </cell>
          <cell r="K248">
            <v>-105.6191</v>
          </cell>
          <cell r="L248">
            <v>-105.6191</v>
          </cell>
          <cell r="M248">
            <v>-105.6191</v>
          </cell>
          <cell r="N248">
            <v>-105.6191</v>
          </cell>
        </row>
        <row r="249">
          <cell r="C249">
            <v>9423.4478999999992</v>
          </cell>
          <cell r="D249">
            <v>-16309.0075</v>
          </cell>
          <cell r="E249">
            <v>941.71950000000004</v>
          </cell>
          <cell r="F249">
            <v>-16576.8815</v>
          </cell>
          <cell r="G249">
            <v>-8588.2525999999998</v>
          </cell>
          <cell r="H249">
            <v>-115.8613</v>
          </cell>
          <cell r="I249">
            <v>-115.8613</v>
          </cell>
          <cell r="J249">
            <v>-115.8613</v>
          </cell>
          <cell r="K249">
            <v>-115.8613</v>
          </cell>
          <cell r="L249">
            <v>-115.8613</v>
          </cell>
          <cell r="M249">
            <v>-115.8613</v>
          </cell>
          <cell r="N249">
            <v>-115.8613</v>
          </cell>
        </row>
        <row r="250">
          <cell r="C250">
            <v>833.03279999999995</v>
          </cell>
          <cell r="D250">
            <v>-1441.7162000000001</v>
          </cell>
          <cell r="E250">
            <v>83.248000000000005</v>
          </cell>
          <cell r="F250">
            <v>-1465.3963000000001</v>
          </cell>
          <cell r="G250">
            <v>-759.20150000000001</v>
          </cell>
          <cell r="H250">
            <v>-10.242100000000001</v>
          </cell>
          <cell r="I250">
            <v>-10.242100000000001</v>
          </cell>
          <cell r="J250">
            <v>-10.242100000000001</v>
          </cell>
          <cell r="K250">
            <v>-10.242100000000001</v>
          </cell>
          <cell r="L250">
            <v>-10.242100000000001</v>
          </cell>
          <cell r="M250">
            <v>-10.242100000000001</v>
          </cell>
          <cell r="N250">
            <v>-10.242100000000001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C252">
            <v>36603</v>
          </cell>
          <cell r="D252">
            <v>5000</v>
          </cell>
          <cell r="E252">
            <v>-23393</v>
          </cell>
          <cell r="F252">
            <v>-23393</v>
          </cell>
          <cell r="G252">
            <v>12077.929700000001</v>
          </cell>
          <cell r="H252">
            <v>12077.929700000001</v>
          </cell>
          <cell r="I252">
            <v>12077.929700000001</v>
          </cell>
          <cell r="J252">
            <v>12077.929700000001</v>
          </cell>
          <cell r="K252">
            <v>12077.929700000001</v>
          </cell>
          <cell r="L252">
            <v>12077.929700000001</v>
          </cell>
          <cell r="M252">
            <v>12077.929700000001</v>
          </cell>
          <cell r="N252">
            <v>12077.929700000001</v>
          </cell>
        </row>
        <row r="253">
          <cell r="C253">
            <v>11016</v>
          </cell>
          <cell r="D253">
            <v>9342</v>
          </cell>
          <cell r="E253">
            <v>-1674</v>
          </cell>
          <cell r="F253">
            <v>-1674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C254">
            <v>32803</v>
          </cell>
          <cell r="D254">
            <v>27656</v>
          </cell>
          <cell r="E254">
            <v>-13696</v>
          </cell>
          <cell r="F254">
            <v>24000</v>
          </cell>
          <cell r="G254">
            <v>23726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C255">
            <v>-961.29939999999999</v>
          </cell>
          <cell r="D255">
            <v>-1881.1053999999999</v>
          </cell>
          <cell r="E255">
            <v>-1246.8756000000001</v>
          </cell>
          <cell r="F255">
            <v>-992.83169999999996</v>
          </cell>
          <cell r="G255">
            <v>-197.49189999999999</v>
          </cell>
          <cell r="H255">
            <v>-300.04020000000003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C256">
            <v>-32803</v>
          </cell>
          <cell r="D256">
            <v>-24193</v>
          </cell>
          <cell r="E256">
            <v>-24000</v>
          </cell>
          <cell r="F256">
            <v>-24000</v>
          </cell>
          <cell r="G256">
            <v>-24000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C257">
            <v>126955</v>
          </cell>
          <cell r="D257">
            <v>126955</v>
          </cell>
          <cell r="E257">
            <v>4000</v>
          </cell>
          <cell r="F257">
            <v>4000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C258">
            <v>8.6300000000000002E-2</v>
          </cell>
          <cell r="D258">
            <v>0.1298</v>
          </cell>
          <cell r="E258">
            <v>1.03E-2</v>
          </cell>
          <cell r="F258">
            <v>0.01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C259">
            <v>7409</v>
          </cell>
          <cell r="D259">
            <v>7409</v>
          </cell>
          <cell r="E259">
            <v>3821.2184999999999</v>
          </cell>
          <cell r="F259">
            <v>233.43700000000001</v>
          </cell>
          <cell r="G259">
            <v>116.71850000000001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C260">
            <v>7.6999999999999999E-2</v>
          </cell>
          <cell r="D260">
            <v>0.1085</v>
          </cell>
          <cell r="E260">
            <v>7.1999999999999998E-3</v>
          </cell>
          <cell r="F260">
            <v>7.1999999999999998E-3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C261">
            <v>6.7324999999999999</v>
          </cell>
          <cell r="D261">
            <v>9.6384000000000007</v>
          </cell>
          <cell r="E261">
            <v>9.3269000000000002</v>
          </cell>
          <cell r="F261">
            <v>1.0178</v>
          </cell>
          <cell r="G261">
            <v>1.0129999999999999</v>
          </cell>
          <cell r="H261">
            <v>-2.7400000000000001E-2</v>
          </cell>
          <cell r="I261">
            <v>-2.6599999999999999E-2</v>
          </cell>
          <cell r="J261">
            <v>-2.7900000000000001E-2</v>
          </cell>
          <cell r="K261">
            <v>-2.7400000000000001E-2</v>
          </cell>
          <cell r="L261">
            <v>-2.76E-2</v>
          </cell>
          <cell r="M261">
            <v>-2.76E-2</v>
          </cell>
          <cell r="N261">
            <v>-2.75E-2</v>
          </cell>
        </row>
        <row r="262">
          <cell r="C262">
            <v>7.8700000000000006E-2</v>
          </cell>
          <cell r="D262">
            <v>6.1899999999999997E-2</v>
          </cell>
          <cell r="E262">
            <v>0.252</v>
          </cell>
          <cell r="F262">
            <v>3.95E-2</v>
          </cell>
          <cell r="G262">
            <v>3.3099999999999997E-2</v>
          </cell>
          <cell r="H262">
            <v>5.0000000000000001E-4</v>
          </cell>
          <cell r="I262">
            <v>5.0000000000000001E-4</v>
          </cell>
          <cell r="J262">
            <v>5.0000000000000001E-4</v>
          </cell>
          <cell r="K262">
            <v>5.0000000000000001E-4</v>
          </cell>
          <cell r="L262">
            <v>5.0000000000000001E-4</v>
          </cell>
          <cell r="M262">
            <v>5.0000000000000001E-4</v>
          </cell>
          <cell r="N262">
            <v>5.0000000000000001E-4</v>
          </cell>
        </row>
        <row r="263">
          <cell r="C263">
            <v>0.182</v>
          </cell>
          <cell r="D263">
            <v>0.115</v>
          </cell>
          <cell r="E263">
            <v>0.60250000000000004</v>
          </cell>
          <cell r="F263">
            <v>-2.0000000000000001E-4</v>
          </cell>
          <cell r="G263">
            <v>-5.9999999999999995E-4</v>
          </cell>
          <cell r="H263">
            <v>0.82389999999999997</v>
          </cell>
          <cell r="I263">
            <v>0.45150000000000001</v>
          </cell>
          <cell r="J263">
            <v>0.31140000000000001</v>
          </cell>
          <cell r="K263">
            <v>0.23730000000000001</v>
          </cell>
          <cell r="L263">
            <v>0.1918</v>
          </cell>
          <cell r="M263">
            <v>0.161</v>
          </cell>
          <cell r="N263">
            <v>0.1386</v>
          </cell>
        </row>
        <row r="264">
          <cell r="C264">
            <v>0.25929999999999997</v>
          </cell>
          <cell r="D264">
            <v>0.18490000000000001</v>
          </cell>
          <cell r="E264">
            <v>6.5949</v>
          </cell>
          <cell r="F264">
            <v>0.28670000000000001</v>
          </cell>
          <cell r="G264">
            <v>0.1048</v>
          </cell>
          <cell r="H264">
            <v>-2.8917999999999999</v>
          </cell>
          <cell r="I264">
            <v>-1.0247999999999999</v>
          </cell>
          <cell r="J264">
            <v>-0.65169999999999995</v>
          </cell>
          <cell r="K264">
            <v>-0.45479999999999998</v>
          </cell>
          <cell r="L264">
            <v>-0.35320000000000001</v>
          </cell>
          <cell r="M264">
            <v>-0.28670000000000001</v>
          </cell>
          <cell r="N264">
            <v>-0.2399</v>
          </cell>
        </row>
        <row r="265">
          <cell r="C265">
            <v>0.16120000000000001</v>
          </cell>
          <cell r="D265">
            <v>0.12089999999999999</v>
          </cell>
          <cell r="E265">
            <v>3.1884999999999999</v>
          </cell>
          <cell r="F265">
            <v>0.15429999999999999</v>
          </cell>
          <cell r="G265">
            <v>0.1048</v>
          </cell>
          <cell r="H265">
            <v>-2.8917999999999999</v>
          </cell>
          <cell r="I265">
            <v>-1.0247999999999999</v>
          </cell>
          <cell r="J265">
            <v>-0.65169999999999995</v>
          </cell>
          <cell r="K265">
            <v>-0.45479999999999998</v>
          </cell>
          <cell r="L265">
            <v>-0.35320000000000001</v>
          </cell>
          <cell r="M265">
            <v>-0.28670000000000001</v>
          </cell>
          <cell r="N265">
            <v>-0.2399</v>
          </cell>
        </row>
        <row r="266">
          <cell r="C266">
            <v>6048.1476000000002</v>
          </cell>
          <cell r="D266">
            <v>5250.6498000000001</v>
          </cell>
          <cell r="E266">
            <v>3377.0572999999999</v>
          </cell>
          <cell r="F266">
            <v>1279.6362999999999</v>
          </cell>
          <cell r="G266">
            <v>1480.4041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C267">
            <v>109082</v>
          </cell>
          <cell r="D267">
            <v>193233.43280000001</v>
          </cell>
          <cell r="E267">
            <v>10464.4655</v>
          </cell>
          <cell r="F267">
            <v>-15633.934600000001</v>
          </cell>
          <cell r="G267">
            <v>9.9039999999999999</v>
          </cell>
          <cell r="H267">
            <v>-10.523199999999999</v>
          </cell>
          <cell r="I267">
            <v>-10.514900000000001</v>
          </cell>
          <cell r="J267">
            <v>-10.5282</v>
          </cell>
          <cell r="K267">
            <v>-10.523099999999999</v>
          </cell>
          <cell r="L267">
            <v>-10.524900000000001</v>
          </cell>
          <cell r="M267">
            <v>-10.524699999999999</v>
          </cell>
          <cell r="N267">
            <v>-10.523899999999999</v>
          </cell>
        </row>
        <row r="268">
          <cell r="C268">
            <v>6048.1476000000002</v>
          </cell>
          <cell r="D268">
            <v>5250.6498000000001</v>
          </cell>
          <cell r="E268">
            <v>3377.0572999999999</v>
          </cell>
          <cell r="F268">
            <v>1279.6362999999999</v>
          </cell>
          <cell r="G268">
            <v>1480.4041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C269">
            <v>109082</v>
          </cell>
          <cell r="D269">
            <v>184818.28950000001</v>
          </cell>
          <cell r="E269">
            <v>28741.3622</v>
          </cell>
          <cell r="F269">
            <v>-13024.0946</v>
          </cell>
          <cell r="G269">
            <v>-1554.4799</v>
          </cell>
          <cell r="H269">
            <v>-8.4803999999999995</v>
          </cell>
          <cell r="I269">
            <v>-10.515700000000001</v>
          </cell>
          <cell r="J269">
            <v>-10.526899999999999</v>
          </cell>
          <cell r="K269">
            <v>-10.5236</v>
          </cell>
          <cell r="L269">
            <v>-10.524699999999999</v>
          </cell>
          <cell r="M269">
            <v>-10.524699999999999</v>
          </cell>
          <cell r="N269">
            <v>-10.523999999999999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107871</v>
          </cell>
          <cell r="D271">
            <v>109082</v>
          </cell>
          <cell r="E271">
            <v>184818.28950000001</v>
          </cell>
          <cell r="F271">
            <v>28741.3622</v>
          </cell>
          <cell r="G271">
            <v>-13024.0946</v>
          </cell>
          <cell r="H271">
            <v>-1554.4799</v>
          </cell>
          <cell r="I271">
            <v>-8.4803999999999995</v>
          </cell>
          <cell r="J271">
            <v>-10.515700000000001</v>
          </cell>
          <cell r="K271">
            <v>-10.526899999999999</v>
          </cell>
          <cell r="L271">
            <v>-10.5236</v>
          </cell>
          <cell r="M271">
            <v>-10.524699999999999</v>
          </cell>
          <cell r="N271">
            <v>-10.524699999999999</v>
          </cell>
        </row>
        <row r="272">
          <cell r="C272">
            <v>152674.9932</v>
          </cell>
          <cell r="D272">
            <v>45302.591999999997</v>
          </cell>
          <cell r="E272">
            <v>159350.65849999999</v>
          </cell>
          <cell r="F272">
            <v>-39.097700000000003</v>
          </cell>
          <cell r="G272">
            <v>-50.332799999999999</v>
          </cell>
          <cell r="H272">
            <v>-70.536100000000005</v>
          </cell>
          <cell r="I272">
            <v>-70.480500000000006</v>
          </cell>
          <cell r="J272">
            <v>-70.569999999999993</v>
          </cell>
          <cell r="K272">
            <v>-70.535499999999999</v>
          </cell>
          <cell r="L272">
            <v>-70.547600000000003</v>
          </cell>
          <cell r="M272">
            <v>-70.546300000000002</v>
          </cell>
          <cell r="N272">
            <v>-70.541200000000003</v>
          </cell>
        </row>
        <row r="273">
          <cell r="C273">
            <v>2306090</v>
          </cell>
          <cell r="D273">
            <v>1107058.6836000001</v>
          </cell>
          <cell r="E273">
            <v>422867.72659999999</v>
          </cell>
          <cell r="F273">
            <v>426962.57620000001</v>
          </cell>
          <cell r="G273">
            <v>95540.449200000003</v>
          </cell>
          <cell r="H273">
            <v>93106.474900000001</v>
          </cell>
          <cell r="I273">
            <v>93147.2454</v>
          </cell>
          <cell r="J273">
            <v>93166.799799999993</v>
          </cell>
          <cell r="K273">
            <v>93189.172900000005</v>
          </cell>
          <cell r="L273">
            <v>93214.703099999999</v>
          </cell>
          <cell r="M273">
            <v>93199.152100000007</v>
          </cell>
          <cell r="N273">
            <v>93258.138999999996</v>
          </cell>
        </row>
        <row r="274">
          <cell r="C274">
            <v>1370870</v>
          </cell>
          <cell r="D274">
            <v>978294.94220000005</v>
          </cell>
          <cell r="E274">
            <v>387165.06599999999</v>
          </cell>
          <cell r="F274">
            <v>398167.52380000002</v>
          </cell>
          <cell r="G274">
            <v>-50.338099999999997</v>
          </cell>
          <cell r="H274">
            <v>-120.8742</v>
          </cell>
          <cell r="I274">
            <v>-191.35470000000001</v>
          </cell>
          <cell r="J274">
            <v>-261.92469999999997</v>
          </cell>
          <cell r="K274">
            <v>-332.46030000000002</v>
          </cell>
          <cell r="L274">
            <v>-403.00790000000001</v>
          </cell>
          <cell r="M274">
            <v>-473.55419999999998</v>
          </cell>
          <cell r="N274">
            <v>-544.09540000000004</v>
          </cell>
        </row>
        <row r="275">
          <cell r="C275">
            <v>-327213.49329999997</v>
          </cell>
          <cell r="D275">
            <v>-556322.70200000005</v>
          </cell>
          <cell r="E275">
            <v>55308.505599999997</v>
          </cell>
          <cell r="F275">
            <v>47019.144099999998</v>
          </cell>
          <cell r="G275">
            <v>73586.941900000005</v>
          </cell>
          <cell r="H275">
            <v>-540.38480000000004</v>
          </cell>
          <cell r="I275">
            <v>0.71199999999999997</v>
          </cell>
          <cell r="J275">
            <v>4.4000000000000003E-3</v>
          </cell>
          <cell r="K275">
            <v>-1.2999999999999999E-3</v>
          </cell>
          <cell r="L275">
            <v>4.0000000000000002E-4</v>
          </cell>
          <cell r="M275">
            <v>0</v>
          </cell>
          <cell r="N275">
            <v>-2.9999999999999997E-4</v>
          </cell>
        </row>
        <row r="276">
          <cell r="C276">
            <v>59096.009599999998</v>
          </cell>
          <cell r="D276">
            <v>52957.3341</v>
          </cell>
          <cell r="E276">
            <v>29621.4797</v>
          </cell>
          <cell r="F276">
            <v>16576.8815</v>
          </cell>
          <cell r="G276">
            <v>8588.3441999999995</v>
          </cell>
          <cell r="H276">
            <v>115.8613</v>
          </cell>
          <cell r="I276">
            <v>115.8613</v>
          </cell>
          <cell r="J276">
            <v>115.8613</v>
          </cell>
          <cell r="K276">
            <v>115.8613</v>
          </cell>
          <cell r="L276">
            <v>115.8613</v>
          </cell>
          <cell r="M276">
            <v>115.8613</v>
          </cell>
          <cell r="N276">
            <v>115.8613</v>
          </cell>
        </row>
        <row r="277">
          <cell r="C277">
            <v>0</v>
          </cell>
          <cell r="D277">
            <v>-13501.198200000001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C278">
            <v>218743.3481</v>
          </cell>
          <cell r="D278">
            <v>105668.9261</v>
          </cell>
          <cell r="E278">
            <v>192793.3567</v>
          </cell>
          <cell r="F278">
            <v>16771.220799999999</v>
          </cell>
          <cell r="G278">
            <v>8654.73</v>
          </cell>
          <cell r="H278">
            <v>45.325200000000002</v>
          </cell>
          <cell r="I278">
            <v>45.380800000000001</v>
          </cell>
          <cell r="J278">
            <v>45.2913</v>
          </cell>
          <cell r="K278">
            <v>45.325699999999998</v>
          </cell>
          <cell r="L278">
            <v>45.313699999999997</v>
          </cell>
          <cell r="M278">
            <v>45.314999999999998</v>
          </cell>
          <cell r="N278">
            <v>45.320099999999996</v>
          </cell>
        </row>
        <row r="279">
          <cell r="C279">
            <v>2306090</v>
          </cell>
          <cell r="D279">
            <v>1107058.6836000001</v>
          </cell>
          <cell r="E279">
            <v>422867.72659999999</v>
          </cell>
          <cell r="F279">
            <v>426962.57620000001</v>
          </cell>
          <cell r="G279">
            <v>95540.449200000003</v>
          </cell>
          <cell r="H279">
            <v>93106.474900000001</v>
          </cell>
          <cell r="I279">
            <v>93147.2454</v>
          </cell>
          <cell r="J279">
            <v>93166.799799999993</v>
          </cell>
          <cell r="K279">
            <v>93189.172900000005</v>
          </cell>
          <cell r="L279">
            <v>93214.703099999999</v>
          </cell>
          <cell r="M279">
            <v>93199.152100000007</v>
          </cell>
          <cell r="N279">
            <v>93258.138999999996</v>
          </cell>
        </row>
        <row r="280">
          <cell r="C280">
            <v>255535</v>
          </cell>
          <cell r="D280">
            <v>1107177</v>
          </cell>
          <cell r="E280">
            <v>427356</v>
          </cell>
          <cell r="F280">
            <v>425300</v>
          </cell>
          <cell r="G280">
            <v>95540.781400000007</v>
          </cell>
          <cell r="H280">
            <v>93105.687600000005</v>
          </cell>
          <cell r="I280">
            <v>93145.312600000005</v>
          </cell>
          <cell r="J280">
            <v>93163.695399999997</v>
          </cell>
          <cell r="K280">
            <v>93184.843900000007</v>
          </cell>
          <cell r="L280">
            <v>93209.148499999996</v>
          </cell>
          <cell r="M280">
            <v>93192.343900000007</v>
          </cell>
          <cell r="N280">
            <v>93250.047000000006</v>
          </cell>
        </row>
        <row r="281">
          <cell r="C281">
            <v>218691</v>
          </cell>
          <cell r="D281">
            <v>281512.22629999998</v>
          </cell>
          <cell r="E281">
            <v>176480.7531</v>
          </cell>
          <cell r="F281">
            <v>171651.2917</v>
          </cell>
          <cell r="G281">
            <v>77217.474400000006</v>
          </cell>
          <cell r="H281">
            <v>81857.733900000007</v>
          </cell>
          <cell r="I281">
            <v>81843.2497</v>
          </cell>
          <cell r="J281">
            <v>81861.693799999994</v>
          </cell>
          <cell r="K281">
            <v>81882.846399999995</v>
          </cell>
          <cell r="L281">
            <v>81907.149000000005</v>
          </cell>
          <cell r="M281">
            <v>81890.348499999993</v>
          </cell>
          <cell r="N281">
            <v>81948.048599999995</v>
          </cell>
        </row>
        <row r="282">
          <cell r="C282">
            <v>705513</v>
          </cell>
          <cell r="D282">
            <v>-174290.12580000001</v>
          </cell>
          <cell r="E282">
            <v>-147374.6202</v>
          </cell>
          <cell r="F282">
            <v>-100355.4761</v>
          </cell>
          <cell r="G282">
            <v>8697.6455000000005</v>
          </cell>
          <cell r="H282">
            <v>8157.2605999999996</v>
          </cell>
          <cell r="I282">
            <v>8157.9727000000003</v>
          </cell>
          <cell r="J282">
            <v>8157.9771000000001</v>
          </cell>
          <cell r="K282">
            <v>8157.9757</v>
          </cell>
          <cell r="L282">
            <v>8157.9762000000001</v>
          </cell>
          <cell r="M282">
            <v>8157.9762000000001</v>
          </cell>
          <cell r="N282">
            <v>8157.9759000000004</v>
          </cell>
        </row>
        <row r="283">
          <cell r="C283">
            <v>1073812.2862</v>
          </cell>
          <cell r="D283">
            <v>1433004.7128000001</v>
          </cell>
          <cell r="E283">
            <v>1124755.2061999999</v>
          </cell>
          <cell r="F283">
            <v>364926.99109999998</v>
          </cell>
          <cell r="G283">
            <v>596228.51119999995</v>
          </cell>
          <cell r="H283">
            <v>750630.26049999997</v>
          </cell>
          <cell r="I283">
            <v>795845.12529999996</v>
          </cell>
          <cell r="J283">
            <v>814878.91429999995</v>
          </cell>
          <cell r="K283">
            <v>836815.6594</v>
          </cell>
          <cell r="L283">
            <v>862023.78670000006</v>
          </cell>
          <cell r="M283">
            <v>844636.8504</v>
          </cell>
          <cell r="N283">
            <v>904416.81799999997</v>
          </cell>
        </row>
        <row r="284">
          <cell r="C284">
            <v>-870150.77520000003</v>
          </cell>
          <cell r="D284">
            <v>-355000</v>
          </cell>
          <cell r="E284">
            <v>-131347.47750000001</v>
          </cell>
          <cell r="F284">
            <v>60622.191800000001</v>
          </cell>
          <cell r="G284">
            <v>-396687.125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11016</v>
          </cell>
          <cell r="D285">
            <v>9342</v>
          </cell>
          <cell r="E285">
            <v>-1674</v>
          </cell>
          <cell r="F285">
            <v>-1674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83635.760699999999</v>
          </cell>
          <cell r="D286">
            <v>1090528.0767000001</v>
          </cell>
          <cell r="E286">
            <v>-55005.744400000003</v>
          </cell>
          <cell r="F286">
            <v>95707.926999999996</v>
          </cell>
          <cell r="G286">
            <v>-485812.7684</v>
          </cell>
          <cell r="H286">
            <v>6792.3963000000003</v>
          </cell>
          <cell r="I286">
            <v>-123.87430000000001</v>
          </cell>
          <cell r="J286">
            <v>-70.501000000000005</v>
          </cell>
          <cell r="K286">
            <v>-70.533900000000003</v>
          </cell>
          <cell r="L286">
            <v>-70.548100000000005</v>
          </cell>
          <cell r="M286">
            <v>-70.546199999999999</v>
          </cell>
          <cell r="N286">
            <v>-70.5411</v>
          </cell>
        </row>
        <row r="287">
          <cell r="C287">
            <v>83635.760699999999</v>
          </cell>
          <cell r="D287">
            <v>1090528.0767000001</v>
          </cell>
          <cell r="E287">
            <v>-55005.744400000003</v>
          </cell>
          <cell r="F287">
            <v>95707.926999999996</v>
          </cell>
          <cell r="G287">
            <v>-485812.7684</v>
          </cell>
          <cell r="H287">
            <v>6792.3963000000003</v>
          </cell>
          <cell r="I287">
            <v>-123.87430000000001</v>
          </cell>
          <cell r="J287">
            <v>-70.501000000000005</v>
          </cell>
          <cell r="K287">
            <v>-70.533900000000003</v>
          </cell>
          <cell r="L287">
            <v>-70.548100000000005</v>
          </cell>
          <cell r="M287">
            <v>-70.546199999999999</v>
          </cell>
          <cell r="N287">
            <v>-70.5411</v>
          </cell>
        </row>
        <row r="288">
          <cell r="C288">
            <v>0</v>
          </cell>
          <cell r="D288">
            <v>12199.6409</v>
          </cell>
          <cell r="E288">
            <v>8270.5277000000006</v>
          </cell>
          <cell r="F288">
            <v>-40826.763099999996</v>
          </cell>
          <cell r="G288">
            <v>9675.6674999999996</v>
          </cell>
          <cell r="H288">
            <v>3212.3546000000001</v>
          </cell>
          <cell r="I288">
            <v>3337.3778000000002</v>
          </cell>
          <cell r="J288">
            <v>3409.0536999999999</v>
          </cell>
          <cell r="K288">
            <v>3480.8110999999999</v>
          </cell>
          <cell r="L288">
            <v>3552.5857000000001</v>
          </cell>
          <cell r="M288">
            <v>3624.3816000000002</v>
          </cell>
          <cell r="N288">
            <v>3696.2098999999998</v>
          </cell>
        </row>
        <row r="291">
          <cell r="C291" t="str">
            <v>YearLag</v>
          </cell>
          <cell r="D291" t="str">
            <v>Year01</v>
          </cell>
          <cell r="E291" t="str">
            <v>Year02</v>
          </cell>
          <cell r="F291" t="str">
            <v>Year03</v>
          </cell>
          <cell r="G291" t="str">
            <v>Year04</v>
          </cell>
          <cell r="H291" t="str">
            <v>Year05</v>
          </cell>
          <cell r="I291" t="str">
            <v>Year06</v>
          </cell>
          <cell r="J291" t="str">
            <v>Year07</v>
          </cell>
          <cell r="K291" t="str">
            <v>Year08</v>
          </cell>
          <cell r="L291" t="str">
            <v>Year09</v>
          </cell>
          <cell r="M291" t="str">
            <v>Year10</v>
          </cell>
          <cell r="N291" t="str">
            <v>Year11</v>
          </cell>
          <cell r="O291" t="str">
            <v>Year12</v>
          </cell>
          <cell r="P291" t="str">
            <v>Year13</v>
          </cell>
          <cell r="Q291" t="str">
            <v>Year14</v>
          </cell>
          <cell r="R291" t="str">
            <v>Year15</v>
          </cell>
          <cell r="S291" t="str">
            <v>Year16</v>
          </cell>
          <cell r="T291" t="str">
            <v>Year17</v>
          </cell>
          <cell r="U291" t="str">
            <v>Year18</v>
          </cell>
          <cell r="V291" t="str">
            <v>Year19</v>
          </cell>
          <cell r="W291" t="str">
            <v>Year20</v>
          </cell>
          <cell r="X291" t="str">
            <v>Year21</v>
          </cell>
          <cell r="Y291" t="str">
            <v>Year22</v>
          </cell>
        </row>
        <row r="292">
          <cell r="C292" t="str">
            <v>Y1999</v>
          </cell>
          <cell r="D292" t="str">
            <v>Y2000</v>
          </cell>
          <cell r="E292" t="str">
            <v>Y2001</v>
          </cell>
          <cell r="F292" t="str">
            <v>Y2002</v>
          </cell>
          <cell r="G292" t="str">
            <v>Y2003</v>
          </cell>
          <cell r="H292" t="str">
            <v>Y2004</v>
          </cell>
          <cell r="I292" t="str">
            <v>Y2005</v>
          </cell>
          <cell r="J292" t="str">
            <v>Y2006</v>
          </cell>
          <cell r="K292" t="str">
            <v>Y2007</v>
          </cell>
          <cell r="L292" t="str">
            <v>Y2008</v>
          </cell>
          <cell r="M292" t="str">
            <v>Y2009</v>
          </cell>
          <cell r="N292" t="str">
            <v>Y2010</v>
          </cell>
        </row>
        <row r="293">
          <cell r="C293">
            <v>951335</v>
          </cell>
          <cell r="D293">
            <v>3980894.0309000001</v>
          </cell>
          <cell r="E293">
            <v>4072725.5617</v>
          </cell>
          <cell r="F293">
            <v>4064029.0310999998</v>
          </cell>
          <cell r="G293">
            <v>916388.61679999996</v>
          </cell>
          <cell r="H293">
            <v>957354.37100000004</v>
          </cell>
          <cell r="I293">
            <v>989110.95369999995</v>
          </cell>
          <cell r="J293">
            <v>1007454.6075</v>
          </cell>
          <cell r="K293">
            <v>1027001.8543</v>
          </cell>
          <cell r="L293">
            <v>1046347.3496</v>
          </cell>
          <cell r="M293">
            <v>1067748.8611999999</v>
          </cell>
          <cell r="N293">
            <v>1094608.0628</v>
          </cell>
        </row>
        <row r="294">
          <cell r="C294">
            <v>67491</v>
          </cell>
          <cell r="D294">
            <v>-1004229.925</v>
          </cell>
          <cell r="E294">
            <v>611668.02170000004</v>
          </cell>
          <cell r="F294">
            <v>604036.97270000004</v>
          </cell>
          <cell r="G294">
            <v>586489.74239999999</v>
          </cell>
          <cell r="H294">
            <v>551913.81530000002</v>
          </cell>
          <cell r="I294">
            <v>555114.02080000006</v>
          </cell>
          <cell r="J294">
            <v>555867.54260000004</v>
          </cell>
          <cell r="K294">
            <v>557094.15179999999</v>
          </cell>
          <cell r="L294">
            <v>545439.97719999996</v>
          </cell>
          <cell r="M294">
            <v>547557.10970000003</v>
          </cell>
          <cell r="N294">
            <v>548998.82160000002</v>
          </cell>
        </row>
        <row r="295">
          <cell r="C295">
            <v>8.7300000000000003E-2</v>
          </cell>
          <cell r="D295">
            <v>8.6699999999999999E-2</v>
          </cell>
          <cell r="E295">
            <v>0.17249999999999999</v>
          </cell>
          <cell r="F295">
            <v>0.1502</v>
          </cell>
          <cell r="G295">
            <v>8.6400000000000005E-2</v>
          </cell>
          <cell r="H295">
            <v>9.0899999999999995E-2</v>
          </cell>
          <cell r="I295">
            <v>9.0999999999999998E-2</v>
          </cell>
          <cell r="J295">
            <v>9.11E-2</v>
          </cell>
          <cell r="K295">
            <v>9.0999999999999998E-2</v>
          </cell>
          <cell r="L295">
            <v>9.11E-2</v>
          </cell>
          <cell r="M295">
            <v>9.1200000000000003E-2</v>
          </cell>
          <cell r="N295">
            <v>9.1300000000000006E-2</v>
          </cell>
        </row>
        <row r="296">
          <cell r="C296">
            <v>8.7800000000000003E-2</v>
          </cell>
          <cell r="D296">
            <v>8.6699999999999999E-2</v>
          </cell>
          <cell r="E296">
            <v>0.1731</v>
          </cell>
          <cell r="F296">
            <v>0.15090000000000001</v>
          </cell>
          <cell r="G296">
            <v>8.6900000000000005E-2</v>
          </cell>
          <cell r="H296">
            <v>9.1399999999999995E-2</v>
          </cell>
          <cell r="I296">
            <v>9.1499999999999998E-2</v>
          </cell>
          <cell r="J296">
            <v>9.1499999999999998E-2</v>
          </cell>
          <cell r="K296">
            <v>9.1600000000000001E-2</v>
          </cell>
          <cell r="L296">
            <v>9.1600000000000001E-2</v>
          </cell>
          <cell r="M296">
            <v>9.1700000000000004E-2</v>
          </cell>
          <cell r="N296">
            <v>9.1700000000000004E-2</v>
          </cell>
        </row>
        <row r="297">
          <cell r="C297">
            <v>19237196.5352</v>
          </cell>
          <cell r="D297">
            <v>18506043.632300001</v>
          </cell>
          <cell r="E297">
            <v>19051876.372200001</v>
          </cell>
          <cell r="F297">
            <v>20087920.768199999</v>
          </cell>
          <cell r="G297">
            <v>18004900.671700001</v>
          </cell>
          <cell r="H297">
            <v>15594619.831</v>
          </cell>
          <cell r="I297">
            <v>15507866.971000001</v>
          </cell>
          <cell r="J297">
            <v>15416299.837099999</v>
          </cell>
          <cell r="K297">
            <v>15324241.9047</v>
          </cell>
          <cell r="L297">
            <v>15375196.057700001</v>
          </cell>
          <cell r="M297">
            <v>15559532.233999999</v>
          </cell>
          <cell r="N297">
            <v>15747331.3848</v>
          </cell>
        </row>
        <row r="298">
          <cell r="C298">
            <v>-571442.81059999997</v>
          </cell>
          <cell r="D298">
            <v>3074200.7420999999</v>
          </cell>
          <cell r="E298">
            <v>-2240092.8339</v>
          </cell>
          <cell r="F298">
            <v>-193144.22949999999</v>
          </cell>
          <cell r="G298">
            <v>1726455.1712</v>
          </cell>
          <cell r="H298">
            <v>-61047.930399999997</v>
          </cell>
          <cell r="I298">
            <v>-167055.5477</v>
          </cell>
          <cell r="J298">
            <v>-196821.56080000001</v>
          </cell>
          <cell r="K298">
            <v>-125622.10619999999</v>
          </cell>
          <cell r="L298">
            <v>-326896.91690000001</v>
          </cell>
          <cell r="M298">
            <v>-286787.48859999998</v>
          </cell>
          <cell r="N298">
            <v>-330869.72369999997</v>
          </cell>
        </row>
        <row r="299">
          <cell r="C299">
            <v>5739701.8476</v>
          </cell>
          <cell r="D299">
            <v>12085846.871099999</v>
          </cell>
          <cell r="E299">
            <v>8755289.7347999997</v>
          </cell>
          <cell r="F299">
            <v>8650365.5282000005</v>
          </cell>
          <cell r="G299">
            <v>10153070.100199999</v>
          </cell>
          <cell r="H299">
            <v>9804297.4804999996</v>
          </cell>
          <cell r="I299">
            <v>9807065.0760999992</v>
          </cell>
          <cell r="J299">
            <v>9846740.8245000001</v>
          </cell>
          <cell r="K299">
            <v>9940673.0021000002</v>
          </cell>
          <cell r="L299">
            <v>10113519.1743</v>
          </cell>
          <cell r="M299">
            <v>10588676.686100001</v>
          </cell>
          <cell r="N299">
            <v>10686490.770099999</v>
          </cell>
        </row>
        <row r="300">
          <cell r="C300">
            <v>444944.09139999998</v>
          </cell>
          <cell r="D300">
            <v>-2020144.0345000001</v>
          </cell>
          <cell r="E300">
            <v>782491.81530000002</v>
          </cell>
          <cell r="F300">
            <v>711805.36730000004</v>
          </cell>
          <cell r="G300">
            <v>680083.82270000002</v>
          </cell>
          <cell r="H300">
            <v>287506.33250000002</v>
          </cell>
          <cell r="I300">
            <v>309862.59889999998</v>
          </cell>
          <cell r="J300">
            <v>312907.1715</v>
          </cell>
          <cell r="K300">
            <v>320976.81349999999</v>
          </cell>
          <cell r="L300">
            <v>227270.15789999999</v>
          </cell>
          <cell r="M300">
            <v>245893.96090000001</v>
          </cell>
          <cell r="N300">
            <v>257970.6361</v>
          </cell>
        </row>
        <row r="301">
          <cell r="C301">
            <v>1271268.8544000001</v>
          </cell>
          <cell r="D301">
            <v>-5771840.1968</v>
          </cell>
          <cell r="E301">
            <v>2235690.9388000001</v>
          </cell>
          <cell r="F301">
            <v>2033729.6554</v>
          </cell>
          <cell r="G301">
            <v>1943096.6695000001</v>
          </cell>
          <cell r="H301">
            <v>821446.67819999997</v>
          </cell>
          <cell r="I301">
            <v>885321.72620000003</v>
          </cell>
          <cell r="J301">
            <v>894020.50529999996</v>
          </cell>
          <cell r="K301">
            <v>917076.62549999997</v>
          </cell>
          <cell r="L301">
            <v>649343.31949999998</v>
          </cell>
          <cell r="M301">
            <v>702554.18599999999</v>
          </cell>
          <cell r="N301">
            <v>737058.97279999999</v>
          </cell>
        </row>
        <row r="302">
          <cell r="C302">
            <v>7289073.2019999996</v>
          </cell>
          <cell r="D302">
            <v>7356622.8618000001</v>
          </cell>
          <cell r="E302">
            <v>11734448.876700001</v>
          </cell>
          <cell r="F302">
            <v>11586655.292300001</v>
          </cell>
          <cell r="G302">
            <v>11295962.082900001</v>
          </cell>
          <cell r="H302">
            <v>11442017.942500001</v>
          </cell>
          <cell r="I302">
            <v>11565546.1109</v>
          </cell>
          <cell r="J302">
            <v>11652576.2577</v>
          </cell>
          <cell r="K302">
            <v>11786899.5272</v>
          </cell>
          <cell r="L302">
            <v>11710563.137800001</v>
          </cell>
          <cell r="M302">
            <v>12224560.8928</v>
          </cell>
          <cell r="N302">
            <v>12360877.774</v>
          </cell>
        </row>
        <row r="303">
          <cell r="C303">
            <v>8259.6062999999995</v>
          </cell>
          <cell r="D303">
            <v>-1071720.925</v>
          </cell>
          <cell r="E303">
            <v>1615897.9467</v>
          </cell>
          <cell r="F303">
            <v>-7631.049</v>
          </cell>
          <cell r="G303">
            <v>-17547.230200000002</v>
          </cell>
          <cell r="H303">
            <v>-34575.927100000001</v>
          </cell>
          <cell r="I303">
            <v>3200.2055</v>
          </cell>
          <cell r="J303">
            <v>753.52170000000001</v>
          </cell>
          <cell r="K303">
            <v>1226.6092000000001</v>
          </cell>
          <cell r="L303">
            <v>-11654.174499999999</v>
          </cell>
          <cell r="M303">
            <v>2117.1325000000002</v>
          </cell>
          <cell r="N303">
            <v>1441.7119</v>
          </cell>
        </row>
        <row r="304">
          <cell r="C304">
            <v>3495.5261999999998</v>
          </cell>
          <cell r="D304">
            <v>-3029559.0309000001</v>
          </cell>
          <cell r="E304">
            <v>-91831.530899999998</v>
          </cell>
          <cell r="F304">
            <v>8696.5306999999993</v>
          </cell>
          <cell r="G304">
            <v>3147640.4142</v>
          </cell>
          <cell r="H304">
            <v>-40965.754099999998</v>
          </cell>
          <cell r="I304">
            <v>-31756.5828</v>
          </cell>
          <cell r="J304">
            <v>-18343.6538</v>
          </cell>
          <cell r="K304">
            <v>-19547.246800000001</v>
          </cell>
          <cell r="L304">
            <v>-19345.495299999999</v>
          </cell>
          <cell r="M304">
            <v>-21401.511500000001</v>
          </cell>
          <cell r="N304">
            <v>-26859.2016</v>
          </cell>
        </row>
        <row r="305">
          <cell r="C305">
            <v>-141213.68239999999</v>
          </cell>
          <cell r="D305">
            <v>-179956.16510000001</v>
          </cell>
          <cell r="E305">
            <v>608335.68279999995</v>
          </cell>
          <cell r="F305">
            <v>-2740.2316000000001</v>
          </cell>
          <cell r="G305">
            <v>208854.8652</v>
          </cell>
          <cell r="H305">
            <v>41335.226699999999</v>
          </cell>
          <cell r="I305">
            <v>31396.775399999999</v>
          </cell>
          <cell r="J305">
            <v>18360.523399999998</v>
          </cell>
          <cell r="K305">
            <v>19338.886200000001</v>
          </cell>
          <cell r="L305">
            <v>18708.8531</v>
          </cell>
          <cell r="M305">
            <v>21685.064399999999</v>
          </cell>
          <cell r="N305">
            <v>26728.506600000001</v>
          </cell>
        </row>
        <row r="306">
          <cell r="C306">
            <v>7827.8978999999999</v>
          </cell>
          <cell r="D306">
            <v>-2215.6594</v>
          </cell>
          <cell r="E306">
            <v>-33682.082399999999</v>
          </cell>
          <cell r="F306">
            <v>-24070.997599999999</v>
          </cell>
          <cell r="G306">
            <v>56294.150099999999</v>
          </cell>
          <cell r="H306">
            <v>4454.1770999999999</v>
          </cell>
          <cell r="I306">
            <v>-1035.2723000000001</v>
          </cell>
          <cell r="J306">
            <v>-976.73810000000003</v>
          </cell>
          <cell r="K306">
            <v>-1036.1353999999999</v>
          </cell>
          <cell r="L306">
            <v>-974.45209999999997</v>
          </cell>
          <cell r="M306">
            <v>-781.29899999999998</v>
          </cell>
          <cell r="N306">
            <v>-807.0095</v>
          </cell>
        </row>
        <row r="307">
          <cell r="C307">
            <v>110024.2139</v>
          </cell>
          <cell r="D307">
            <v>1318697</v>
          </cell>
          <cell r="E307">
            <v>-2487399.0781</v>
          </cell>
          <cell r="F307">
            <v>-493309.0675</v>
          </cell>
          <cell r="G307">
            <v>1477599.9756</v>
          </cell>
          <cell r="H307">
            <v>-2839.9998999999998</v>
          </cell>
          <cell r="I307">
            <v>400</v>
          </cell>
          <cell r="J307">
            <v>1900</v>
          </cell>
          <cell r="K307">
            <v>2500</v>
          </cell>
          <cell r="L307">
            <v>2869.9998999999998</v>
          </cell>
          <cell r="M307">
            <v>3089.9998999999998</v>
          </cell>
          <cell r="N307">
            <v>3309.9998999999998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C309">
            <v>0.56079999999999997</v>
          </cell>
          <cell r="D309">
            <v>0.1201</v>
          </cell>
          <cell r="E309">
            <v>0.30940000000000001</v>
          </cell>
          <cell r="F309">
            <v>0.38879999999999998</v>
          </cell>
          <cell r="G309">
            <v>0.4758</v>
          </cell>
          <cell r="H309">
            <v>0.47989999999999999</v>
          </cell>
          <cell r="I309">
            <v>0.47989999999999999</v>
          </cell>
          <cell r="J309">
            <v>0.48</v>
          </cell>
          <cell r="K309">
            <v>0.47989999999999999</v>
          </cell>
          <cell r="L309">
            <v>0.47989999999999999</v>
          </cell>
          <cell r="M309">
            <v>0.4798</v>
          </cell>
          <cell r="N309">
            <v>0.47970000000000002</v>
          </cell>
        </row>
        <row r="310">
          <cell r="C310">
            <v>0.52510000000000001</v>
          </cell>
          <cell r="D310">
            <v>9.5899999999999999E-2</v>
          </cell>
          <cell r="E310">
            <v>0.34089999999999998</v>
          </cell>
          <cell r="F310">
            <v>0.44779999999999998</v>
          </cell>
          <cell r="G310">
            <v>0.46789999999999998</v>
          </cell>
          <cell r="H310">
            <v>0.47239999999999999</v>
          </cell>
          <cell r="I310">
            <v>0.47249999999999998</v>
          </cell>
          <cell r="J310">
            <v>0.47270000000000001</v>
          </cell>
          <cell r="K310">
            <v>0.4728</v>
          </cell>
          <cell r="L310">
            <v>0.4728</v>
          </cell>
          <cell r="M310">
            <v>0.47270000000000001</v>
          </cell>
          <cell r="N310">
            <v>0.47249999999999998</v>
          </cell>
        </row>
        <row r="311">
          <cell r="C311">
            <v>1057921.0623999999</v>
          </cell>
          <cell r="D311">
            <v>-5716211.9468</v>
          </cell>
          <cell r="E311">
            <v>1990877.517</v>
          </cell>
          <cell r="F311">
            <v>1927257.2016</v>
          </cell>
          <cell r="G311">
            <v>336083.84379999997</v>
          </cell>
          <cell r="H311">
            <v>830735.64939999999</v>
          </cell>
          <cell r="I311">
            <v>939850.90980000002</v>
          </cell>
          <cell r="J311">
            <v>990650.05819999997</v>
          </cell>
          <cell r="K311">
            <v>1038121.2126</v>
          </cell>
          <cell r="L311">
            <v>779805.71349999995</v>
          </cell>
          <cell r="M311">
            <v>808623.83169999998</v>
          </cell>
          <cell r="N311">
            <v>835099.44140000001</v>
          </cell>
        </row>
        <row r="312">
          <cell r="C312">
            <v>-80809.863899999997</v>
          </cell>
          <cell r="D312">
            <v>715672.30489999999</v>
          </cell>
          <cell r="E312">
            <v>100016.06909999999</v>
          </cell>
          <cell r="F312">
            <v>-179917.37909999999</v>
          </cell>
          <cell r="G312">
            <v>-504883.39500000002</v>
          </cell>
          <cell r="H312">
            <v>-95994.224900000001</v>
          </cell>
          <cell r="I312">
            <v>-85062.328500000003</v>
          </cell>
          <cell r="J312">
            <v>-81551.6152</v>
          </cell>
          <cell r="K312">
            <v>-88033.946899999995</v>
          </cell>
          <cell r="L312">
            <v>25618.627799999998</v>
          </cell>
          <cell r="M312">
            <v>9466.7741999999998</v>
          </cell>
          <cell r="N312">
            <v>-654.71680000000003</v>
          </cell>
        </row>
        <row r="313">
          <cell r="C313">
            <v>465160</v>
          </cell>
          <cell r="D313">
            <v>-452728.73119999998</v>
          </cell>
          <cell r="E313">
            <v>8797.0288</v>
          </cell>
          <cell r="F313">
            <v>1294732.1917999999</v>
          </cell>
          <cell r="G313">
            <v>46889.970200000003</v>
          </cell>
          <cell r="H313">
            <v>48140.496400000004</v>
          </cell>
          <cell r="I313">
            <v>49622.769099999998</v>
          </cell>
          <cell r="J313">
            <v>51015.258800000003</v>
          </cell>
          <cell r="K313">
            <v>52578.558100000002</v>
          </cell>
          <cell r="L313">
            <v>53531.539599999996</v>
          </cell>
          <cell r="M313">
            <v>54508.231399999997</v>
          </cell>
          <cell r="N313">
            <v>54508.231399999997</v>
          </cell>
        </row>
        <row r="314">
          <cell r="C314">
            <v>173723</v>
          </cell>
          <cell r="D314">
            <v>163410</v>
          </cell>
          <cell r="E314">
            <v>153098</v>
          </cell>
          <cell r="F314">
            <v>146882</v>
          </cell>
          <cell r="G314">
            <v>103835.28</v>
          </cell>
          <cell r="H314">
            <v>99382.28</v>
          </cell>
          <cell r="I314">
            <v>94929.279999999999</v>
          </cell>
          <cell r="J314">
            <v>90476.28</v>
          </cell>
          <cell r="K314">
            <v>86023.28</v>
          </cell>
          <cell r="L314">
            <v>81570.28</v>
          </cell>
          <cell r="M314">
            <v>77117.279999999999</v>
          </cell>
          <cell r="N314">
            <v>72664.28</v>
          </cell>
        </row>
        <row r="315">
          <cell r="C315">
            <v>919025</v>
          </cell>
          <cell r="D315">
            <v>1301343.3049000001</v>
          </cell>
          <cell r="E315">
            <v>1411671.3740000001</v>
          </cell>
          <cell r="F315">
            <v>1237969.9948</v>
          </cell>
          <cell r="G315">
            <v>733106.81980000006</v>
          </cell>
          <cell r="H315">
            <v>641565.59490000003</v>
          </cell>
          <cell r="I315">
            <v>560956.26639999996</v>
          </cell>
          <cell r="J315">
            <v>483857.65120000002</v>
          </cell>
          <cell r="K315">
            <v>400276.70429999998</v>
          </cell>
          <cell r="L315">
            <v>430348.3321</v>
          </cell>
          <cell r="M315">
            <v>444268.10629999998</v>
          </cell>
          <cell r="N315">
            <v>448066.38959999999</v>
          </cell>
        </row>
        <row r="316">
          <cell r="C316">
            <v>27063.226699999999</v>
          </cell>
          <cell r="D316">
            <v>26705.333299999998</v>
          </cell>
          <cell r="E316">
            <v>0</v>
          </cell>
          <cell r="F316">
            <v>0</v>
          </cell>
          <cell r="G316">
            <v>73721.953800000003</v>
          </cell>
          <cell r="H316">
            <v>22876.0825</v>
          </cell>
          <cell r="I316">
            <v>23732.982499999998</v>
          </cell>
          <cell r="J316">
            <v>24142.190699999999</v>
          </cell>
          <cell r="K316">
            <v>24613.640599999999</v>
          </cell>
          <cell r="L316">
            <v>25517.765599999999</v>
          </cell>
          <cell r="M316">
            <v>26480.6823</v>
          </cell>
          <cell r="N316">
            <v>27443.507399999999</v>
          </cell>
        </row>
        <row r="317">
          <cell r="C317">
            <v>0.37869999999999998</v>
          </cell>
          <cell r="D317">
            <v>0.78939999999999999</v>
          </cell>
          <cell r="E317">
            <v>0.64339999999999997</v>
          </cell>
          <cell r="F317">
            <v>0.56910000000000005</v>
          </cell>
          <cell r="G317">
            <v>0.48110000000000003</v>
          </cell>
          <cell r="H317">
            <v>0.47699999999999998</v>
          </cell>
          <cell r="I317">
            <v>0.47699999999999998</v>
          </cell>
          <cell r="J317">
            <v>0.47689999999999999</v>
          </cell>
          <cell r="K317">
            <v>0.47699999999999998</v>
          </cell>
          <cell r="L317">
            <v>0.47689999999999999</v>
          </cell>
          <cell r="M317">
            <v>0.47699999999999998</v>
          </cell>
          <cell r="N317">
            <v>0.47710000000000002</v>
          </cell>
        </row>
        <row r="318">
          <cell r="C318">
            <v>0.41830000000000001</v>
          </cell>
          <cell r="D318">
            <v>0.83189999999999997</v>
          </cell>
          <cell r="E318">
            <v>0.60699999999999998</v>
          </cell>
          <cell r="F318">
            <v>0.50380000000000003</v>
          </cell>
          <cell r="G318">
            <v>0.48970000000000002</v>
          </cell>
          <cell r="H318">
            <v>0.48520000000000002</v>
          </cell>
          <cell r="I318">
            <v>0.48499999999999999</v>
          </cell>
          <cell r="J318">
            <v>0.48470000000000002</v>
          </cell>
          <cell r="K318">
            <v>0.48470000000000002</v>
          </cell>
          <cell r="L318">
            <v>0.48470000000000002</v>
          </cell>
          <cell r="M318">
            <v>0.48470000000000002</v>
          </cell>
          <cell r="N318">
            <v>0.4849</v>
          </cell>
        </row>
        <row r="319">
          <cell r="C319">
            <v>70726</v>
          </cell>
          <cell r="D319">
            <v>16870.9277</v>
          </cell>
          <cell r="E319">
            <v>20491.376499999998</v>
          </cell>
          <cell r="F319">
            <v>13893.6464</v>
          </cell>
          <cell r="G319">
            <v>22147.778900000001</v>
          </cell>
          <cell r="H319">
            <v>23213.645799999998</v>
          </cell>
          <cell r="I319">
            <v>19427.4306</v>
          </cell>
          <cell r="J319">
            <v>19763.998899999999</v>
          </cell>
          <cell r="K319">
            <v>20349.9787</v>
          </cell>
          <cell r="L319">
            <v>21059.060099999999</v>
          </cell>
          <cell r="M319">
            <v>21688.3449</v>
          </cell>
          <cell r="N319">
            <v>22467.3462</v>
          </cell>
        </row>
        <row r="320">
          <cell r="C320">
            <v>6.7199999999999996E-2</v>
          </cell>
          <cell r="D320">
            <v>8.0299999999999996E-2</v>
          </cell>
          <cell r="E320">
            <v>8.0399999999999999E-2</v>
          </cell>
          <cell r="F320">
            <v>8.0399999999999999E-2</v>
          </cell>
          <cell r="G320">
            <v>7.2099999999999997E-2</v>
          </cell>
          <cell r="H320">
            <v>7.22E-2</v>
          </cell>
          <cell r="I320">
            <v>7.2400000000000006E-2</v>
          </cell>
          <cell r="J320">
            <v>7.2499999999999995E-2</v>
          </cell>
          <cell r="K320">
            <v>7.2599999999999998E-2</v>
          </cell>
          <cell r="L320">
            <v>7.2700000000000001E-2</v>
          </cell>
          <cell r="M320">
            <v>7.2800000000000004E-2</v>
          </cell>
          <cell r="N320">
            <v>7.2900000000000006E-2</v>
          </cell>
        </row>
        <row r="321">
          <cell r="C321">
            <v>5.3100000000000001E-2</v>
          </cell>
          <cell r="D321">
            <v>5.3600000000000002E-2</v>
          </cell>
          <cell r="E321">
            <v>5.3600000000000002E-2</v>
          </cell>
          <cell r="F321">
            <v>5.3600000000000002E-2</v>
          </cell>
          <cell r="G321">
            <v>5.3499999999999999E-2</v>
          </cell>
          <cell r="H321">
            <v>5.3900000000000003E-2</v>
          </cell>
          <cell r="I321">
            <v>5.4300000000000001E-2</v>
          </cell>
          <cell r="J321">
            <v>5.21E-2</v>
          </cell>
          <cell r="K321">
            <v>5.33E-2</v>
          </cell>
          <cell r="L321">
            <v>5.3699999999999998E-2</v>
          </cell>
          <cell r="M321">
            <v>5.5199999999999999E-2</v>
          </cell>
          <cell r="N321">
            <v>5.5599999999999997E-2</v>
          </cell>
        </row>
        <row r="322">
          <cell r="C322">
            <v>5036397</v>
          </cell>
          <cell r="D322">
            <v>791773.89370000002</v>
          </cell>
          <cell r="E322">
            <v>2745791.7779000001</v>
          </cell>
          <cell r="F322">
            <v>3880023.2418999998</v>
          </cell>
          <cell r="G322">
            <v>4637605.8890000004</v>
          </cell>
          <cell r="H322">
            <v>4843939.1571000004</v>
          </cell>
          <cell r="I322">
            <v>4991983.1551999999</v>
          </cell>
          <cell r="J322">
            <v>5134646.4825999998</v>
          </cell>
          <cell r="K322">
            <v>5290309.5361000001</v>
          </cell>
          <cell r="L322">
            <v>5386040.9681000002</v>
          </cell>
          <cell r="M322">
            <v>5483588.9199999999</v>
          </cell>
          <cell r="N322">
            <v>5583259.1906000003</v>
          </cell>
        </row>
        <row r="323">
          <cell r="C323">
            <v>0.48</v>
          </cell>
          <cell r="D323">
            <v>0.48</v>
          </cell>
          <cell r="E323">
            <v>0.48</v>
          </cell>
          <cell r="F323">
            <v>0.48</v>
          </cell>
          <cell r="G323">
            <v>0.48</v>
          </cell>
          <cell r="H323">
            <v>0.48</v>
          </cell>
          <cell r="I323">
            <v>0.48</v>
          </cell>
          <cell r="J323">
            <v>0.48</v>
          </cell>
          <cell r="K323">
            <v>0.48</v>
          </cell>
          <cell r="L323">
            <v>0.48</v>
          </cell>
          <cell r="M323">
            <v>0.48</v>
          </cell>
          <cell r="N323">
            <v>0.48</v>
          </cell>
        </row>
        <row r="324">
          <cell r="C324">
            <v>575210.20239999995</v>
          </cell>
          <cell r="D324">
            <v>-3648623.1063000001</v>
          </cell>
          <cell r="E324">
            <v>1644283.4154000001</v>
          </cell>
          <cell r="F324">
            <v>1114853.6554</v>
          </cell>
          <cell r="G324">
            <v>387718.7721</v>
          </cell>
          <cell r="H324">
            <v>462833.26809999999</v>
          </cell>
          <cell r="I324">
            <v>526343.99820000003</v>
          </cell>
          <cell r="J324">
            <v>542963.32739999995</v>
          </cell>
          <cell r="K324">
            <v>556463.05350000004</v>
          </cell>
          <cell r="L324">
            <v>566531.43200000003</v>
          </cell>
          <cell r="M324">
            <v>573147.95189999999</v>
          </cell>
          <cell r="N324">
            <v>579570.27069999999</v>
          </cell>
        </row>
        <row r="325">
          <cell r="C325">
            <v>-571442.81059999997</v>
          </cell>
          <cell r="D325">
            <v>1603697</v>
          </cell>
          <cell r="E325">
            <v>-2318051.6094</v>
          </cell>
          <cell r="F325">
            <v>-514931.25890000002</v>
          </cell>
          <cell r="G325">
            <v>2136463.8506</v>
          </cell>
          <cell r="H325">
            <v>-81339.999899999995</v>
          </cell>
          <cell r="I325">
            <v>-177900</v>
          </cell>
          <cell r="J325">
            <v>-205400</v>
          </cell>
          <cell r="K325">
            <v>-135300</v>
          </cell>
          <cell r="L325">
            <v>-325930.0001</v>
          </cell>
          <cell r="M325">
            <v>-283510.0001</v>
          </cell>
          <cell r="N325">
            <v>-328590.0001</v>
          </cell>
        </row>
        <row r="326">
          <cell r="C326">
            <v>472477</v>
          </cell>
          <cell r="D326">
            <v>-2020144.0345000001</v>
          </cell>
          <cell r="E326">
            <v>782491.81530000002</v>
          </cell>
          <cell r="F326">
            <v>711805.36730000004</v>
          </cell>
          <cell r="G326">
            <v>676992.82270000002</v>
          </cell>
          <cell r="H326">
            <v>287506.33250000002</v>
          </cell>
          <cell r="I326">
            <v>309862.59889999998</v>
          </cell>
          <cell r="J326">
            <v>312907.1715</v>
          </cell>
          <cell r="K326">
            <v>320976.81349999999</v>
          </cell>
          <cell r="L326">
            <v>227270.15789999999</v>
          </cell>
          <cell r="M326">
            <v>245893.96090000001</v>
          </cell>
          <cell r="N326">
            <v>257970.6361</v>
          </cell>
        </row>
        <row r="327">
          <cell r="C327">
            <v>436345.3187</v>
          </cell>
          <cell r="D327">
            <v>-643814.07499999995</v>
          </cell>
          <cell r="E327">
            <v>-624839.60739999998</v>
          </cell>
          <cell r="F327">
            <v>718874.01249999995</v>
          </cell>
          <cell r="G327">
            <v>680474.08070000005</v>
          </cell>
          <cell r="H327">
            <v>326454.98149999999</v>
          </cell>
          <cell r="I327">
            <v>307626.97230000002</v>
          </cell>
          <cell r="J327">
            <v>312602.71419999999</v>
          </cell>
          <cell r="K327">
            <v>320169.8493</v>
          </cell>
          <cell r="L327">
            <v>236640.8235</v>
          </cell>
          <cell r="M327">
            <v>244031.58059999999</v>
          </cell>
          <cell r="N327">
            <v>256762.96859999999</v>
          </cell>
        </row>
        <row r="328">
          <cell r="C328">
            <v>1468469.4464</v>
          </cell>
          <cell r="D328">
            <v>-1939703.7731000001</v>
          </cell>
          <cell r="E328">
            <v>2751560.3657</v>
          </cell>
          <cell r="F328">
            <v>2054786.2507</v>
          </cell>
          <cell r="G328">
            <v>230124.34409999999</v>
          </cell>
          <cell r="H328">
            <v>1089692.6635</v>
          </cell>
          <cell r="I328">
            <v>1177518.9151999999</v>
          </cell>
          <cell r="J328">
            <v>1216968.1527</v>
          </cell>
          <cell r="K328">
            <v>1244389.2627999999</v>
          </cell>
          <cell r="L328">
            <v>1391767.912</v>
          </cell>
          <cell r="M328">
            <v>1408478.2605000001</v>
          </cell>
          <cell r="N328">
            <v>1431600.4620999999</v>
          </cell>
        </row>
        <row r="329">
          <cell r="C329">
            <v>33167</v>
          </cell>
          <cell r="D329">
            <v>35382.659399999997</v>
          </cell>
          <cell r="E329">
            <v>69064.741800000003</v>
          </cell>
          <cell r="F329">
            <v>93135.739400000006</v>
          </cell>
          <cell r="G329">
            <v>36841.5893</v>
          </cell>
          <cell r="H329">
            <v>32387.4123</v>
          </cell>
          <cell r="I329">
            <v>33422.684600000001</v>
          </cell>
          <cell r="J329">
            <v>34399.422599999998</v>
          </cell>
          <cell r="K329">
            <v>35435.557999999997</v>
          </cell>
          <cell r="L329">
            <v>36410.0101</v>
          </cell>
          <cell r="M329">
            <v>37191.309099999999</v>
          </cell>
          <cell r="N329">
            <v>37998.318500000001</v>
          </cell>
        </row>
        <row r="330">
          <cell r="C330">
            <v>336377.44880000001</v>
          </cell>
          <cell r="D330">
            <v>441559.16850000003</v>
          </cell>
          <cell r="E330">
            <v>556005.74109999998</v>
          </cell>
          <cell r="F330">
            <v>641528.14320000005</v>
          </cell>
          <cell r="G330">
            <v>368982.95689999999</v>
          </cell>
          <cell r="H330">
            <v>358771.45209999999</v>
          </cell>
          <cell r="I330">
            <v>363396.32579999999</v>
          </cell>
          <cell r="J330">
            <v>374800.17170000001</v>
          </cell>
          <cell r="K330">
            <v>386471.16859999998</v>
          </cell>
          <cell r="L330">
            <v>396469.64179999998</v>
          </cell>
          <cell r="M330">
            <v>404305.22739999997</v>
          </cell>
          <cell r="N330">
            <v>412219.74719999998</v>
          </cell>
        </row>
        <row r="331">
          <cell r="C331">
            <v>312131</v>
          </cell>
          <cell r="D331">
            <v>360695.91259999998</v>
          </cell>
          <cell r="E331">
            <v>438395.3063</v>
          </cell>
          <cell r="F331">
            <v>457652.08689999999</v>
          </cell>
          <cell r="G331">
            <v>397161.7402</v>
          </cell>
          <cell r="H331">
            <v>342733.81550000003</v>
          </cell>
          <cell r="I331">
            <v>353296.0833</v>
          </cell>
          <cell r="J331">
            <v>364407.04019999999</v>
          </cell>
          <cell r="K331">
            <v>375831.16480000003</v>
          </cell>
          <cell r="L331">
            <v>385556.59009999997</v>
          </cell>
          <cell r="M331">
            <v>393014.77740000002</v>
          </cell>
          <cell r="N331">
            <v>400771.5907</v>
          </cell>
        </row>
        <row r="332">
          <cell r="C332">
            <v>1665585.2858</v>
          </cell>
          <cell r="D332">
            <v>-2309718.1014</v>
          </cell>
          <cell r="E332">
            <v>4831280.3629000001</v>
          </cell>
          <cell r="F332">
            <v>2243558.1230000001</v>
          </cell>
          <cell r="G332">
            <v>-535733.7831</v>
          </cell>
          <cell r="H332">
            <v>1070427.2826</v>
          </cell>
          <cell r="I332">
            <v>1197201.9310999999</v>
          </cell>
          <cell r="J332">
            <v>1234317.9904</v>
          </cell>
          <cell r="K332">
            <v>1262825.9198</v>
          </cell>
          <cell r="L332">
            <v>1397718.5208000001</v>
          </cell>
          <cell r="M332">
            <v>1428870.8959999999</v>
          </cell>
          <cell r="N332">
            <v>1452018.7988</v>
          </cell>
        </row>
        <row r="333">
          <cell r="C333">
            <v>4080616</v>
          </cell>
          <cell r="D333">
            <v>5655455.6096000001</v>
          </cell>
          <cell r="E333">
            <v>5701005.8521999996</v>
          </cell>
          <cell r="F333">
            <v>4384686.9901999999</v>
          </cell>
          <cell r="G333">
            <v>4642107.0451999996</v>
          </cell>
          <cell r="H333">
            <v>4765909.1387</v>
          </cell>
          <cell r="I333">
            <v>4912654.1383999996</v>
          </cell>
          <cell r="J333">
            <v>5050510.6211000001</v>
          </cell>
          <cell r="K333">
            <v>5205277.2510000002</v>
          </cell>
          <cell r="L333">
            <v>5299622.4210999999</v>
          </cell>
          <cell r="M333">
            <v>5396314.9132000003</v>
          </cell>
          <cell r="N333">
            <v>5499339.4803999998</v>
          </cell>
        </row>
        <row r="334">
          <cell r="C334">
            <v>-229347.6024</v>
          </cell>
          <cell r="D334">
            <v>306129.59989999997</v>
          </cell>
          <cell r="E334">
            <v>291726.65700000001</v>
          </cell>
          <cell r="F334">
            <v>237003.1924</v>
          </cell>
          <cell r="G334">
            <v>-4143478.3777000001</v>
          </cell>
          <cell r="H334">
            <v>282071.46090000001</v>
          </cell>
          <cell r="I334">
            <v>288183.77519999997</v>
          </cell>
          <cell r="J334">
            <v>289128.25679999997</v>
          </cell>
          <cell r="K334">
            <v>287747.67989999999</v>
          </cell>
          <cell r="L334">
            <v>-873.03620000000001</v>
          </cell>
          <cell r="M334">
            <v>1188.0723</v>
          </cell>
          <cell r="N334">
            <v>-63.546900000000001</v>
          </cell>
        </row>
        <row r="335">
          <cell r="C335">
            <v>34629.787199999999</v>
          </cell>
          <cell r="D335">
            <v>77836.248600000006</v>
          </cell>
          <cell r="E335">
            <v>124085.3842</v>
          </cell>
          <cell r="F335">
            <v>185480.78810000001</v>
          </cell>
          <cell r="G335">
            <v>-33219.645499999999</v>
          </cell>
          <cell r="H335">
            <v>11501.976199999999</v>
          </cell>
          <cell r="I335">
            <v>10980.431500000001</v>
          </cell>
          <cell r="J335">
            <v>11319.044599999999</v>
          </cell>
          <cell r="K335">
            <v>11592.0142</v>
          </cell>
          <cell r="L335">
            <v>11723.5038</v>
          </cell>
          <cell r="M335">
            <v>11911.965700000001</v>
          </cell>
          <cell r="N335">
            <v>12094.557699999999</v>
          </cell>
        </row>
        <row r="336">
          <cell r="C336">
            <v>2065085.9604</v>
          </cell>
          <cell r="D336">
            <v>1751256.3399</v>
          </cell>
          <cell r="E336">
            <v>2147472.355</v>
          </cell>
          <cell r="F336">
            <v>2424607.5372000001</v>
          </cell>
          <cell r="G336">
            <v>2943466.4722000002</v>
          </cell>
          <cell r="H336">
            <v>3097019.7930000001</v>
          </cell>
          <cell r="I336">
            <v>3187138.7102000001</v>
          </cell>
          <cell r="J336">
            <v>3276466.5907999999</v>
          </cell>
          <cell r="K336">
            <v>3372862.0939000002</v>
          </cell>
          <cell r="L336">
            <v>3458801.1954000001</v>
          </cell>
          <cell r="M336">
            <v>3556286.4920000001</v>
          </cell>
          <cell r="N336">
            <v>3668654.0329999998</v>
          </cell>
        </row>
        <row r="337">
          <cell r="C337">
            <v>1561604.7243999999</v>
          </cell>
          <cell r="D337">
            <v>-1634020.7731000001</v>
          </cell>
          <cell r="E337">
            <v>2692071.0386999999</v>
          </cell>
          <cell r="F337">
            <v>2060136.2516999999</v>
          </cell>
          <cell r="G337">
            <v>229166.33009999999</v>
          </cell>
          <cell r="H337">
            <v>1089899.5325</v>
          </cell>
          <cell r="I337">
            <v>1177784.7852</v>
          </cell>
          <cell r="J337">
            <v>1217185.8156999999</v>
          </cell>
          <cell r="K337">
            <v>1244581.5518</v>
          </cell>
          <cell r="L337">
            <v>1391955.5290000001</v>
          </cell>
          <cell r="M337">
            <v>1408660.4835000001</v>
          </cell>
          <cell r="N337">
            <v>1431776.9051000001</v>
          </cell>
        </row>
        <row r="338">
          <cell r="C338">
            <v>2308519.0468000001</v>
          </cell>
          <cell r="D338">
            <v>24122.802599999999</v>
          </cell>
          <cell r="E338">
            <v>3527424.6222000001</v>
          </cell>
          <cell r="F338">
            <v>2369845.4067000002</v>
          </cell>
          <cell r="G338">
            <v>625899.73939999996</v>
          </cell>
          <cell r="H338">
            <v>1381057.2046999999</v>
          </cell>
          <cell r="I338">
            <v>1512196.4746999999</v>
          </cell>
          <cell r="J338">
            <v>1546876.0558</v>
          </cell>
          <cell r="K338">
            <v>1575274.1192000001</v>
          </cell>
          <cell r="L338">
            <v>1422633.6476</v>
          </cell>
          <cell r="M338">
            <v>1449704.2171</v>
          </cell>
          <cell r="N338">
            <v>1475181.7287999999</v>
          </cell>
        </row>
        <row r="339">
          <cell r="C339">
            <v>-14749.5735</v>
          </cell>
          <cell r="D339">
            <v>-141659.65229999999</v>
          </cell>
          <cell r="E339">
            <v>-6405.2345999999998</v>
          </cell>
          <cell r="F339">
            <v>-49575.301200000002</v>
          </cell>
          <cell r="G339">
            <v>89580.344700000001</v>
          </cell>
          <cell r="H339">
            <v>-6463.1329999999998</v>
          </cell>
          <cell r="I339">
            <v>124.7021</v>
          </cell>
          <cell r="J339">
            <v>71.837400000000002</v>
          </cell>
          <cell r="K339">
            <v>71.720299999999995</v>
          </cell>
          <cell r="L339">
            <v>71.471100000000007</v>
          </cell>
          <cell r="M339">
            <v>71.843599999999995</v>
          </cell>
          <cell r="N339">
            <v>71.913600000000002</v>
          </cell>
        </row>
        <row r="340">
          <cell r="C340">
            <v>-1064722.7453000001</v>
          </cell>
          <cell r="D340">
            <v>1069722.0451</v>
          </cell>
          <cell r="E340">
            <v>-2137733.6068000002</v>
          </cell>
          <cell r="F340">
            <v>-794414.95790000004</v>
          </cell>
          <cell r="G340">
            <v>493469.73019999999</v>
          </cell>
          <cell r="H340">
            <v>-432138.46269999997</v>
          </cell>
          <cell r="I340">
            <v>-530380.71</v>
          </cell>
          <cell r="J340">
            <v>-559268.21829999995</v>
          </cell>
          <cell r="K340">
            <v>-543058.71140000003</v>
          </cell>
          <cell r="L340">
            <v>-389274.614</v>
          </cell>
          <cell r="M340">
            <v>-392196.49849999999</v>
          </cell>
          <cell r="N340">
            <v>-392008.94020000001</v>
          </cell>
        </row>
        <row r="341">
          <cell r="C341">
            <v>-1258545.875</v>
          </cell>
          <cell r="D341">
            <v>-1235504.5</v>
          </cell>
          <cell r="E341">
            <v>-1396096.25</v>
          </cell>
          <cell r="F341">
            <v>-1625005.75</v>
          </cell>
          <cell r="G341">
            <v>-1029789.125</v>
          </cell>
          <cell r="H341">
            <v>-955381.875</v>
          </cell>
          <cell r="I341">
            <v>-981691.0625</v>
          </cell>
          <cell r="J341">
            <v>-987536</v>
          </cell>
          <cell r="K341">
            <v>-1032143.6875</v>
          </cell>
          <cell r="L341">
            <v>-1033287.5625</v>
          </cell>
          <cell r="M341">
            <v>-1057435.875</v>
          </cell>
          <cell r="N341">
            <v>-1083100.875</v>
          </cell>
        </row>
        <row r="342">
          <cell r="C342">
            <v>607592.45250000001</v>
          </cell>
          <cell r="D342">
            <v>-3616675.1063000001</v>
          </cell>
          <cell r="E342">
            <v>1671490.5484</v>
          </cell>
          <cell r="F342">
            <v>1137319.9213</v>
          </cell>
          <cell r="G342">
            <v>410187.43800000002</v>
          </cell>
          <cell r="H342">
            <v>485790.83399999997</v>
          </cell>
          <cell r="I342">
            <v>550232.06389999995</v>
          </cell>
          <cell r="J342">
            <v>567156.34310000006</v>
          </cell>
          <cell r="K342">
            <v>581160.81909999996</v>
          </cell>
          <cell r="L342">
            <v>592213.19750000001</v>
          </cell>
          <cell r="M342">
            <v>599788.41760000004</v>
          </cell>
          <cell r="N342">
            <v>607174.38639999996</v>
          </cell>
        </row>
        <row r="343">
          <cell r="C343">
            <v>-119943</v>
          </cell>
          <cell r="D343">
            <v>881000</v>
          </cell>
          <cell r="E343">
            <v>36658</v>
          </cell>
          <cell r="F343">
            <v>-41000</v>
          </cell>
          <cell r="G343">
            <v>285000</v>
          </cell>
          <cell r="H343">
            <v>156000</v>
          </cell>
          <cell r="I343">
            <v>180000</v>
          </cell>
          <cell r="J343">
            <v>172000</v>
          </cell>
          <cell r="K343">
            <v>190000</v>
          </cell>
          <cell r="L343">
            <v>130000</v>
          </cell>
          <cell r="M343">
            <v>133000</v>
          </cell>
          <cell r="N343">
            <v>139000</v>
          </cell>
        </row>
        <row r="344">
          <cell r="C344">
            <v>0</v>
          </cell>
          <cell r="D344">
            <v>0</v>
          </cell>
          <cell r="E344">
            <v>-177045</v>
          </cell>
          <cell r="F344">
            <v>0</v>
          </cell>
          <cell r="G344">
            <v>4000</v>
          </cell>
          <cell r="H344">
            <v>22000</v>
          </cell>
          <cell r="I344">
            <v>20000</v>
          </cell>
          <cell r="J344">
            <v>21000</v>
          </cell>
          <cell r="K344">
            <v>73000</v>
          </cell>
          <cell r="L344">
            <v>12000</v>
          </cell>
          <cell r="M344">
            <v>56000</v>
          </cell>
          <cell r="N344">
            <v>9000</v>
          </cell>
        </row>
        <row r="345">
          <cell r="C345">
            <v>85505.75</v>
          </cell>
          <cell r="D345">
            <v>-596000</v>
          </cell>
          <cell r="E345">
            <v>309734.46879999997</v>
          </cell>
          <cell r="F345">
            <v>19377.8086</v>
          </cell>
          <cell r="G345">
            <v>369863.875</v>
          </cell>
          <cell r="H345">
            <v>-256500</v>
          </cell>
          <cell r="I345">
            <v>-378300</v>
          </cell>
          <cell r="J345">
            <v>-400300</v>
          </cell>
          <cell r="K345">
            <v>-400800</v>
          </cell>
          <cell r="L345">
            <v>-470800</v>
          </cell>
          <cell r="M345">
            <v>-475600</v>
          </cell>
          <cell r="N345">
            <v>-479900</v>
          </cell>
        </row>
        <row r="346">
          <cell r="C346">
            <v>144977.45559999999</v>
          </cell>
          <cell r="D346">
            <v>-36806.1607</v>
          </cell>
          <cell r="E346">
            <v>69226.696200000006</v>
          </cell>
          <cell r="F346">
            <v>-77131.906799999997</v>
          </cell>
          <cell r="G346">
            <v>-26435.8302</v>
          </cell>
          <cell r="H346">
            <v>-32058.879000000001</v>
          </cell>
          <cell r="I346">
            <v>-31842.159800000001</v>
          </cell>
          <cell r="J346">
            <v>-30430.534</v>
          </cell>
          <cell r="K346">
            <v>-29076.105</v>
          </cell>
          <cell r="L346">
            <v>-28346.943599999999</v>
          </cell>
          <cell r="M346">
            <v>-29048.524000000001</v>
          </cell>
          <cell r="N346">
            <v>-29756.169000000002</v>
          </cell>
        </row>
        <row r="347">
          <cell r="C347">
            <v>480898.45280000003</v>
          </cell>
          <cell r="D347">
            <v>-75697.603400000007</v>
          </cell>
          <cell r="E347">
            <v>227253.42170000001</v>
          </cell>
          <cell r="F347">
            <v>-202616.88</v>
          </cell>
          <cell r="G347">
            <v>-66641.744699999996</v>
          </cell>
          <cell r="H347">
            <v>-78873.941300000006</v>
          </cell>
          <cell r="I347">
            <v>-78254.743499999997</v>
          </cell>
          <cell r="J347">
            <v>-74221.527100000007</v>
          </cell>
          <cell r="K347">
            <v>-70351.729800000001</v>
          </cell>
          <cell r="L347">
            <v>-68268.411399999997</v>
          </cell>
          <cell r="M347">
            <v>-70272.926999999996</v>
          </cell>
          <cell r="N347">
            <v>-72294.769899999999</v>
          </cell>
        </row>
        <row r="348">
          <cell r="C348">
            <v>527532.30819999997</v>
          </cell>
          <cell r="D348">
            <v>-83038.178199999995</v>
          </cell>
          <cell r="E348">
            <v>249290.7212</v>
          </cell>
          <cell r="F348">
            <v>-222265.1159</v>
          </cell>
          <cell r="G348">
            <v>-73104.151599999997</v>
          </cell>
          <cell r="H348">
            <v>-86522.533100000001</v>
          </cell>
          <cell r="I348">
            <v>-85843.290200000003</v>
          </cell>
          <cell r="J348">
            <v>-81418.963300000003</v>
          </cell>
          <cell r="K348">
            <v>-77173.902700000006</v>
          </cell>
          <cell r="L348">
            <v>-74888.56</v>
          </cell>
          <cell r="M348">
            <v>-77087.458199999994</v>
          </cell>
          <cell r="N348">
            <v>-79305.364000000001</v>
          </cell>
        </row>
        <row r="349">
          <cell r="C349">
            <v>46633.8554</v>
          </cell>
          <cell r="D349">
            <v>-7340.5748999999996</v>
          </cell>
          <cell r="E349">
            <v>22037.299500000001</v>
          </cell>
          <cell r="F349">
            <v>-19648.236000000001</v>
          </cell>
          <cell r="G349">
            <v>-6462.4069</v>
          </cell>
          <cell r="H349">
            <v>-7648.5918000000001</v>
          </cell>
          <cell r="I349">
            <v>-7588.5468000000001</v>
          </cell>
          <cell r="J349">
            <v>-7197.4363000000003</v>
          </cell>
          <cell r="K349">
            <v>-6822.1728999999996</v>
          </cell>
          <cell r="L349">
            <v>-6620.1486000000004</v>
          </cell>
          <cell r="M349">
            <v>-6814.5312000000004</v>
          </cell>
          <cell r="N349">
            <v>-7010.5941000000003</v>
          </cell>
        </row>
        <row r="350">
          <cell r="C350">
            <v>430093</v>
          </cell>
          <cell r="D350">
            <v>610444</v>
          </cell>
          <cell r="E350">
            <v>610444</v>
          </cell>
          <cell r="F350">
            <v>610444</v>
          </cell>
          <cell r="G350">
            <v>610444</v>
          </cell>
          <cell r="H350">
            <v>610444</v>
          </cell>
          <cell r="I350">
            <v>610444</v>
          </cell>
          <cell r="J350">
            <v>610444</v>
          </cell>
          <cell r="K350">
            <v>610444</v>
          </cell>
          <cell r="L350">
            <v>610444</v>
          </cell>
          <cell r="M350">
            <v>610444</v>
          </cell>
          <cell r="N350">
            <v>610444</v>
          </cell>
        </row>
        <row r="351">
          <cell r="C351">
            <v>1217635</v>
          </cell>
          <cell r="D351">
            <v>1722021</v>
          </cell>
          <cell r="E351">
            <v>1722021</v>
          </cell>
          <cell r="F351">
            <v>1722021</v>
          </cell>
          <cell r="G351">
            <v>1289841.8500999999</v>
          </cell>
          <cell r="H351">
            <v>1289841.8500999999</v>
          </cell>
          <cell r="I351">
            <v>1289841.8500999999</v>
          </cell>
          <cell r="J351">
            <v>1289841.8500999999</v>
          </cell>
          <cell r="K351">
            <v>1289841.8500999999</v>
          </cell>
          <cell r="L351">
            <v>1289841.8500999999</v>
          </cell>
          <cell r="M351">
            <v>1289841.8500999999</v>
          </cell>
          <cell r="N351">
            <v>1289841.8500999999</v>
          </cell>
        </row>
        <row r="352">
          <cell r="C352">
            <v>763727</v>
          </cell>
          <cell r="D352">
            <v>898898</v>
          </cell>
          <cell r="E352">
            <v>863898</v>
          </cell>
          <cell r="F352">
            <v>828898</v>
          </cell>
          <cell r="G352">
            <v>581890</v>
          </cell>
          <cell r="H352">
            <v>546890</v>
          </cell>
          <cell r="I352">
            <v>546890</v>
          </cell>
          <cell r="J352">
            <v>546890</v>
          </cell>
          <cell r="K352">
            <v>546890</v>
          </cell>
          <cell r="L352">
            <v>546890</v>
          </cell>
          <cell r="M352">
            <v>546890</v>
          </cell>
          <cell r="N352">
            <v>546890</v>
          </cell>
        </row>
        <row r="353">
          <cell r="C353">
            <v>504698</v>
          </cell>
          <cell r="D353">
            <v>-215581</v>
          </cell>
          <cell r="E353">
            <v>267184.59379999997</v>
          </cell>
          <cell r="F353">
            <v>144846.6563</v>
          </cell>
          <cell r="G353">
            <v>3403453.6935000001</v>
          </cell>
          <cell r="H353">
            <v>1565.375</v>
          </cell>
          <cell r="I353">
            <v>2040.9296999999999</v>
          </cell>
          <cell r="J353">
            <v>1043.5859</v>
          </cell>
          <cell r="K353">
            <v>2424.0156000000002</v>
          </cell>
          <cell r="L353">
            <v>944.50779999999997</v>
          </cell>
          <cell r="M353">
            <v>-1116.2344000000001</v>
          </cell>
          <cell r="N353">
            <v>135.39840000000001</v>
          </cell>
        </row>
        <row r="354">
          <cell r="C354">
            <v>-13146.9432</v>
          </cell>
          <cell r="D354">
            <v>-192332.0073</v>
          </cell>
          <cell r="E354">
            <v>49909.949500000002</v>
          </cell>
          <cell r="F354">
            <v>1604.7317</v>
          </cell>
          <cell r="G354">
            <v>-5040.8621999999996</v>
          </cell>
          <cell r="H354">
            <v>-4535.6603999999998</v>
          </cell>
          <cell r="I354">
            <v>880.18899999999996</v>
          </cell>
          <cell r="J354">
            <v>925.91309999999999</v>
          </cell>
          <cell r="K354">
            <v>952.0104</v>
          </cell>
          <cell r="L354">
            <v>810.45209999999997</v>
          </cell>
          <cell r="M354">
            <v>621.51559999999995</v>
          </cell>
          <cell r="N354">
            <v>646.40110000000004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C356">
            <v>596540</v>
          </cell>
          <cell r="D356">
            <v>596540</v>
          </cell>
          <cell r="E356">
            <v>419495</v>
          </cell>
          <cell r="F356">
            <v>419495</v>
          </cell>
          <cell r="G356">
            <v>419745</v>
          </cell>
          <cell r="H356">
            <v>434870</v>
          </cell>
          <cell r="I356">
            <v>447995</v>
          </cell>
          <cell r="J356">
            <v>462120</v>
          </cell>
          <cell r="K356">
            <v>475745</v>
          </cell>
          <cell r="L356">
            <v>484620</v>
          </cell>
          <cell r="M356">
            <v>493745</v>
          </cell>
          <cell r="N356">
            <v>502745</v>
          </cell>
        </row>
        <row r="357">
          <cell r="C357">
            <v>6.0499999999999998E-2</v>
          </cell>
          <cell r="D357">
            <v>9.0499999999999997E-2</v>
          </cell>
          <cell r="E357">
            <v>4.7300000000000002E-2</v>
          </cell>
          <cell r="F357">
            <v>4.2000000000000003E-2</v>
          </cell>
          <cell r="G357">
            <v>4.3099999999999999E-2</v>
          </cell>
          <cell r="H357">
            <v>4.3099999999999999E-2</v>
          </cell>
          <cell r="I357">
            <v>4.3099999999999999E-2</v>
          </cell>
          <cell r="J357">
            <v>4.3200000000000002E-2</v>
          </cell>
          <cell r="K357">
            <v>4.3200000000000002E-2</v>
          </cell>
          <cell r="L357">
            <v>4.3200000000000002E-2</v>
          </cell>
          <cell r="M357">
            <v>4.3200000000000002E-2</v>
          </cell>
          <cell r="N357">
            <v>4.3200000000000002E-2</v>
          </cell>
        </row>
        <row r="358">
          <cell r="C358">
            <v>31948</v>
          </cell>
          <cell r="D358">
            <v>31948</v>
          </cell>
          <cell r="E358">
            <v>27207.133000000002</v>
          </cell>
          <cell r="F358">
            <v>22466.265899999999</v>
          </cell>
          <cell r="G358">
            <v>22468.6659</v>
          </cell>
          <cell r="H358">
            <v>22957.565900000001</v>
          </cell>
          <cell r="I358">
            <v>23888.0658</v>
          </cell>
          <cell r="J358">
            <v>24193.0157</v>
          </cell>
          <cell r="K358">
            <v>24697.765599999999</v>
          </cell>
          <cell r="L358">
            <v>25681.765599999999</v>
          </cell>
          <cell r="M358">
            <v>26640.465700000001</v>
          </cell>
          <cell r="N358">
            <v>27604.115699999998</v>
          </cell>
        </row>
        <row r="359">
          <cell r="C359">
            <v>5.6599999999999998E-2</v>
          </cell>
          <cell r="D359">
            <v>7.22E-2</v>
          </cell>
          <cell r="E359">
            <v>5.21E-2</v>
          </cell>
          <cell r="F359">
            <v>4.8399999999999999E-2</v>
          </cell>
          <cell r="G359">
            <v>4.24E-2</v>
          </cell>
          <cell r="H359">
            <v>4.24E-2</v>
          </cell>
          <cell r="I359">
            <v>4.24E-2</v>
          </cell>
          <cell r="J359">
            <v>4.2500000000000003E-2</v>
          </cell>
          <cell r="K359">
            <v>4.2500000000000003E-2</v>
          </cell>
          <cell r="L359">
            <v>4.2500000000000003E-2</v>
          </cell>
          <cell r="M359">
            <v>4.2599999999999999E-2</v>
          </cell>
          <cell r="N359">
            <v>4.2599999999999999E-2</v>
          </cell>
        </row>
        <row r="360">
          <cell r="C360">
            <v>3.2044999999999999</v>
          </cell>
          <cell r="D360">
            <v>-8.3041</v>
          </cell>
          <cell r="E360">
            <v>4.9965999999999999</v>
          </cell>
          <cell r="F360">
            <v>3.4382999999999999</v>
          </cell>
          <cell r="G360">
            <v>2.3563999999999998</v>
          </cell>
          <cell r="H360">
            <v>2.7519999999999998</v>
          </cell>
          <cell r="I360">
            <v>3.0472999999999999</v>
          </cell>
          <cell r="J360">
            <v>3.153</v>
          </cell>
          <cell r="K360">
            <v>3.2446999999999999</v>
          </cell>
          <cell r="L360">
            <v>3.3008000000000002</v>
          </cell>
          <cell r="M360">
            <v>3.2884000000000002</v>
          </cell>
          <cell r="N360">
            <v>3.2726999999999999</v>
          </cell>
        </row>
        <row r="361">
          <cell r="C361">
            <v>5.67E-2</v>
          </cell>
          <cell r="D361">
            <v>-0.16400000000000001</v>
          </cell>
          <cell r="E361">
            <v>0.12379999999999999</v>
          </cell>
          <cell r="F361">
            <v>9.3899999999999997E-2</v>
          </cell>
          <cell r="G361">
            <v>4.7899999999999998E-2</v>
          </cell>
          <cell r="H361">
            <v>5.8299999999999998E-2</v>
          </cell>
          <cell r="I361">
            <v>6.2199999999999998E-2</v>
          </cell>
          <cell r="J361">
            <v>6.3200000000000006E-2</v>
          </cell>
          <cell r="K361">
            <v>6.4000000000000001E-2</v>
          </cell>
          <cell r="L361">
            <v>6.4399999999999999E-2</v>
          </cell>
          <cell r="M361">
            <v>6.4600000000000005E-2</v>
          </cell>
          <cell r="N361">
            <v>6.4799999999999996E-2</v>
          </cell>
        </row>
        <row r="362">
          <cell r="C362">
            <v>0.1077</v>
          </cell>
          <cell r="D362">
            <v>-1.2521</v>
          </cell>
          <cell r="E362">
            <v>0.92959999999999998</v>
          </cell>
          <cell r="F362">
            <v>0.33650000000000002</v>
          </cell>
          <cell r="G362">
            <v>9.0999999999999998E-2</v>
          </cell>
          <cell r="H362">
            <v>9.7600000000000006E-2</v>
          </cell>
          <cell r="I362">
            <v>0.107</v>
          </cell>
          <cell r="J362">
            <v>0.1072</v>
          </cell>
          <cell r="K362">
            <v>0.10680000000000001</v>
          </cell>
          <cell r="L362">
            <v>0.1061</v>
          </cell>
          <cell r="M362">
            <v>0.1055</v>
          </cell>
          <cell r="N362">
            <v>0.1047</v>
          </cell>
        </row>
        <row r="363">
          <cell r="C363">
            <v>2.29E-2</v>
          </cell>
          <cell r="D363">
            <v>-0.62639999999999996</v>
          </cell>
          <cell r="E363">
            <v>0.2286</v>
          </cell>
          <cell r="F363">
            <v>0.1724</v>
          </cell>
          <cell r="G363">
            <v>5.1200000000000002E-2</v>
          </cell>
          <cell r="H363">
            <v>9.3100000000000002E-2</v>
          </cell>
          <cell r="I363">
            <v>0.10639999999999999</v>
          </cell>
          <cell r="J363">
            <v>0.10970000000000001</v>
          </cell>
          <cell r="K363">
            <v>0.1123</v>
          </cell>
          <cell r="L363">
            <v>0.1137</v>
          </cell>
          <cell r="M363">
            <v>0.1137</v>
          </cell>
          <cell r="N363">
            <v>0.1135</v>
          </cell>
        </row>
        <row r="364">
          <cell r="C364">
            <v>5.8299999999999998E-2</v>
          </cell>
          <cell r="D364">
            <v>-0.25190000000000001</v>
          </cell>
          <cell r="E364">
            <v>0.15989999999999999</v>
          </cell>
          <cell r="F364">
            <v>0.13089999999999999</v>
          </cell>
          <cell r="G364">
            <v>7.0499999999999993E-2</v>
          </cell>
          <cell r="H364">
            <v>8.8099999999999998E-2</v>
          </cell>
          <cell r="I364">
            <v>9.2700000000000005E-2</v>
          </cell>
          <cell r="J364">
            <v>9.2499999999999999E-2</v>
          </cell>
          <cell r="K364">
            <v>9.1899999999999996E-2</v>
          </cell>
          <cell r="L364">
            <v>9.1499999999999998E-2</v>
          </cell>
          <cell r="M364">
            <v>9.1600000000000001E-2</v>
          </cell>
          <cell r="N364">
            <v>9.1600000000000001E-2</v>
          </cell>
        </row>
        <row r="365">
          <cell r="C365">
            <v>31596.707999999999</v>
          </cell>
          <cell r="D365">
            <v>30002.121599999999</v>
          </cell>
          <cell r="E365">
            <v>34337.9974</v>
          </cell>
          <cell r="F365">
            <v>37684.699000000001</v>
          </cell>
          <cell r="G365">
            <v>37484.166599999997</v>
          </cell>
          <cell r="H365">
            <v>30947.380300000001</v>
          </cell>
          <cell r="I365">
            <v>31772.727599999998</v>
          </cell>
          <cell r="J365">
            <v>32751.027600000001</v>
          </cell>
          <cell r="K365">
            <v>33670.070800000001</v>
          </cell>
          <cell r="L365">
            <v>34701.848299999998</v>
          </cell>
          <cell r="M365">
            <v>35330.816099999996</v>
          </cell>
          <cell r="N365">
            <v>35975.432800000002</v>
          </cell>
        </row>
        <row r="366">
          <cell r="C366">
            <v>115518</v>
          </cell>
          <cell r="D366">
            <v>-364877.26240000001</v>
          </cell>
          <cell r="E366">
            <v>175993.57019999999</v>
          </cell>
          <cell r="F366">
            <v>170369.5344</v>
          </cell>
          <cell r="G366">
            <v>29709.811399999999</v>
          </cell>
          <cell r="H366">
            <v>73437.030400000003</v>
          </cell>
          <cell r="I366">
            <v>83082.819300000003</v>
          </cell>
          <cell r="J366">
            <v>87573.464000000007</v>
          </cell>
          <cell r="K366">
            <v>91769.914000000004</v>
          </cell>
          <cell r="L366">
            <v>68934.824200000003</v>
          </cell>
          <cell r="M366">
            <v>71482.345799999996</v>
          </cell>
          <cell r="N366">
            <v>73822.789699999994</v>
          </cell>
        </row>
        <row r="367">
          <cell r="C367">
            <v>31596.707999999999</v>
          </cell>
          <cell r="D367">
            <v>30002.121599999999</v>
          </cell>
          <cell r="E367">
            <v>34337.9974</v>
          </cell>
          <cell r="F367">
            <v>37684.699000000001</v>
          </cell>
          <cell r="G367">
            <v>41234.166599999997</v>
          </cell>
          <cell r="H367">
            <v>37822.380299999997</v>
          </cell>
          <cell r="I367">
            <v>38647.727599999998</v>
          </cell>
          <cell r="J367">
            <v>39626.027600000001</v>
          </cell>
          <cell r="K367">
            <v>93045.070800000001</v>
          </cell>
          <cell r="L367">
            <v>37826.848299999998</v>
          </cell>
          <cell r="M367">
            <v>82205.816099999996</v>
          </cell>
          <cell r="N367">
            <v>35975.432800000002</v>
          </cell>
        </row>
        <row r="368">
          <cell r="C368">
            <v>115518</v>
          </cell>
          <cell r="D368">
            <v>-162358.29689999999</v>
          </cell>
          <cell r="E368">
            <v>-32572.953799999999</v>
          </cell>
          <cell r="F368">
            <v>170931.9382</v>
          </cell>
          <cell r="G368">
            <v>43775.7837</v>
          </cell>
          <cell r="H368">
            <v>69064.308499999999</v>
          </cell>
          <cell r="I368">
            <v>82118.240399999995</v>
          </cell>
          <cell r="J368">
            <v>87124.3995</v>
          </cell>
          <cell r="K368">
            <v>91350.269</v>
          </cell>
          <cell r="L368">
            <v>71218.333199999994</v>
          </cell>
          <cell r="M368">
            <v>71227.593599999993</v>
          </cell>
          <cell r="N368">
            <v>73588.745299999995</v>
          </cell>
        </row>
        <row r="369">
          <cell r="D369">
            <v>-1588641.0511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>
            <v>75694</v>
          </cell>
          <cell r="D370">
            <v>115518</v>
          </cell>
          <cell r="E370">
            <v>-162358.29689999999</v>
          </cell>
          <cell r="F370">
            <v>-32572.953799999999</v>
          </cell>
          <cell r="G370">
            <v>170931.9382</v>
          </cell>
          <cell r="H370">
            <v>43775.7837</v>
          </cell>
          <cell r="I370">
            <v>69064.308499999999</v>
          </cell>
          <cell r="J370">
            <v>82118.240399999995</v>
          </cell>
          <cell r="K370">
            <v>87124.3995</v>
          </cell>
          <cell r="L370">
            <v>91350.269</v>
          </cell>
          <cell r="M370">
            <v>71218.333199999994</v>
          </cell>
          <cell r="N370">
            <v>71227.593599999993</v>
          </cell>
        </row>
        <row r="371">
          <cell r="C371">
            <v>575210.18050000002</v>
          </cell>
          <cell r="D371">
            <v>-3648623.1063000001</v>
          </cell>
          <cell r="E371">
            <v>1644283.4154000001</v>
          </cell>
          <cell r="F371">
            <v>1114853.6554</v>
          </cell>
          <cell r="G371">
            <v>387718.7721</v>
          </cell>
          <cell r="H371">
            <v>462833.26809999999</v>
          </cell>
          <cell r="I371">
            <v>526343.99820000003</v>
          </cell>
          <cell r="J371">
            <v>542963.32739999995</v>
          </cell>
          <cell r="K371">
            <v>556463.05350000004</v>
          </cell>
          <cell r="L371">
            <v>566531.43200000003</v>
          </cell>
          <cell r="M371">
            <v>573147.95189999999</v>
          </cell>
          <cell r="N371">
            <v>579570.27069999999</v>
          </cell>
        </row>
        <row r="372">
          <cell r="C372">
            <v>18715740</v>
          </cell>
          <cell r="D372">
            <v>18296347.264600001</v>
          </cell>
          <cell r="E372">
            <v>19807405.479899999</v>
          </cell>
          <cell r="F372">
            <v>20368436.056499999</v>
          </cell>
          <cell r="G372">
            <v>15641365.286900001</v>
          </cell>
          <cell r="H372">
            <v>15547874.3752</v>
          </cell>
          <cell r="I372">
            <v>15467859.5668</v>
          </cell>
          <cell r="J372">
            <v>15364740.1073</v>
          </cell>
          <cell r="K372">
            <v>15283743.702199999</v>
          </cell>
          <cell r="L372">
            <v>15466648.4133</v>
          </cell>
          <cell r="M372">
            <v>15652416.0547</v>
          </cell>
          <cell r="N372">
            <v>15842246.7149</v>
          </cell>
        </row>
        <row r="373">
          <cell r="C373">
            <v>12034353</v>
          </cell>
          <cell r="D373">
            <v>9074469.5033</v>
          </cell>
          <cell r="E373">
            <v>10606892.630100001</v>
          </cell>
          <cell r="F373">
            <v>10134705.232000001</v>
          </cell>
          <cell r="G373">
            <v>10859857.9342</v>
          </cell>
          <cell r="H373">
            <v>10915018.2958</v>
          </cell>
          <cell r="I373">
            <v>10932832.2937</v>
          </cell>
          <cell r="J373">
            <v>10937377.103700001</v>
          </cell>
          <cell r="K373">
            <v>10971331.7871</v>
          </cell>
          <cell r="L373">
            <v>11170283.3892</v>
          </cell>
          <cell r="M373">
            <v>11373648.8331</v>
          </cell>
          <cell r="N373">
            <v>11585343.6711</v>
          </cell>
        </row>
        <row r="374">
          <cell r="C374">
            <v>-85837.347500000003</v>
          </cell>
          <cell r="D374">
            <v>481435.82620000001</v>
          </cell>
          <cell r="E374">
            <v>-112145.0211</v>
          </cell>
          <cell r="F374">
            <v>-35650.583299999998</v>
          </cell>
          <cell r="G374">
            <v>-522599.74979999999</v>
          </cell>
          <cell r="H374">
            <v>22125.628499999999</v>
          </cell>
          <cell r="I374">
            <v>33033.484299999996</v>
          </cell>
          <cell r="J374">
            <v>36563.839999999997</v>
          </cell>
          <cell r="K374">
            <v>30091.8472</v>
          </cell>
          <cell r="L374">
            <v>25542.181400000001</v>
          </cell>
          <cell r="M374">
            <v>9392.5256000000008</v>
          </cell>
          <cell r="N374">
            <v>-726.61019999999996</v>
          </cell>
        </row>
        <row r="375">
          <cell r="C375">
            <v>483384.00900000002</v>
          </cell>
          <cell r="D375">
            <v>582308.34869999997</v>
          </cell>
          <cell r="E375">
            <v>687581.90150000004</v>
          </cell>
          <cell r="F375">
            <v>749704.23430000001</v>
          </cell>
          <cell r="G375">
            <v>451820.38380000001</v>
          </cell>
          <cell r="H375">
            <v>423171.7917</v>
          </cell>
          <cell r="I375">
            <v>414577.2218</v>
          </cell>
          <cell r="J375">
            <v>407237.75670000003</v>
          </cell>
          <cell r="K375">
            <v>399518.22970000003</v>
          </cell>
          <cell r="L375">
            <v>397280.09389999998</v>
          </cell>
          <cell r="M375">
            <v>404926.74300000002</v>
          </cell>
          <cell r="N375">
            <v>412866.1483</v>
          </cell>
        </row>
        <row r="376">
          <cell r="C376">
            <v>2882.6642999999999</v>
          </cell>
          <cell r="D376">
            <v>37503.082000000002</v>
          </cell>
          <cell r="E376">
            <v>416914.58500000002</v>
          </cell>
          <cell r="F376">
            <v>-16968.718499999999</v>
          </cell>
          <cell r="G376">
            <v>-47085.682999999997</v>
          </cell>
          <cell r="H376">
            <v>-47919.306600000004</v>
          </cell>
          <cell r="I376">
            <v>-52567.984700000001</v>
          </cell>
          <cell r="J376">
            <v>-52256.5746</v>
          </cell>
          <cell r="K376">
            <v>-51994.643799999998</v>
          </cell>
          <cell r="L376">
            <v>-51850.436699999998</v>
          </cell>
          <cell r="M376">
            <v>-51654.460800000001</v>
          </cell>
          <cell r="N376">
            <v>-51462.234700000001</v>
          </cell>
        </row>
        <row r="377">
          <cell r="C377">
            <v>1090976.4615</v>
          </cell>
          <cell r="D377">
            <v>-3034366.7576000001</v>
          </cell>
          <cell r="E377">
            <v>2359072.4498000001</v>
          </cell>
          <cell r="F377">
            <v>1887024.1555999999</v>
          </cell>
          <cell r="G377">
            <v>862007.82180000003</v>
          </cell>
          <cell r="H377">
            <v>908962.62560000003</v>
          </cell>
          <cell r="I377">
            <v>964809.28570000001</v>
          </cell>
          <cell r="J377">
            <v>974394.09979999997</v>
          </cell>
          <cell r="K377">
            <v>980679.04879999999</v>
          </cell>
          <cell r="L377">
            <v>989493.29139999999</v>
          </cell>
          <cell r="M377">
            <v>1004715.1605999999</v>
          </cell>
          <cell r="N377">
            <v>1020040.5348</v>
          </cell>
        </row>
        <row r="378">
          <cell r="C378">
            <v>18715740</v>
          </cell>
          <cell r="D378">
            <v>18296347.264600001</v>
          </cell>
          <cell r="E378">
            <v>19807405.479899999</v>
          </cell>
          <cell r="F378">
            <v>20368436.056499999</v>
          </cell>
          <cell r="G378">
            <v>15641365.286900001</v>
          </cell>
          <cell r="H378">
            <v>15547874.3752</v>
          </cell>
          <cell r="I378">
            <v>15467859.5668</v>
          </cell>
          <cell r="J378">
            <v>15364740.1073</v>
          </cell>
          <cell r="K378">
            <v>15283743.702199999</v>
          </cell>
          <cell r="L378">
            <v>15466648.4133</v>
          </cell>
          <cell r="M378">
            <v>15652416.0547</v>
          </cell>
          <cell r="N378">
            <v>15842246.7149</v>
          </cell>
        </row>
        <row r="379">
          <cell r="C379">
            <v>1292874</v>
          </cell>
          <cell r="D379">
            <v>1279979.2334</v>
          </cell>
          <cell r="E379">
            <v>1686924.9161</v>
          </cell>
          <cell r="F379">
            <v>1683163.7629</v>
          </cell>
          <cell r="G379">
            <v>1867576.0858</v>
          </cell>
          <cell r="H379">
            <v>1907754.0094999999</v>
          </cell>
          <cell r="I379">
            <v>1941118.5876</v>
          </cell>
          <cell r="J379">
            <v>1962904.1786</v>
          </cell>
          <cell r="K379">
            <v>1987938.8637000001</v>
          </cell>
          <cell r="L379">
            <v>2009566.7267</v>
          </cell>
          <cell r="M379">
            <v>2036046.3467000001</v>
          </cell>
          <cell r="N379">
            <v>2067896.1333999999</v>
          </cell>
        </row>
        <row r="380">
          <cell r="C380">
            <v>2629995</v>
          </cell>
          <cell r="D380">
            <v>4999053.034</v>
          </cell>
          <cell r="E380">
            <v>4668413.6029000003</v>
          </cell>
          <cell r="F380">
            <v>5717359.3733999999</v>
          </cell>
          <cell r="G380">
            <v>2390366.4136999999</v>
          </cell>
          <cell r="H380">
            <v>2390507.0038999999</v>
          </cell>
          <cell r="I380">
            <v>2428115.1291999999</v>
          </cell>
          <cell r="J380">
            <v>2451263.5855</v>
          </cell>
          <cell r="K380">
            <v>2476944.5501999999</v>
          </cell>
          <cell r="L380">
            <v>2489245.5255</v>
          </cell>
          <cell r="M380">
            <v>2517430.3132000002</v>
          </cell>
          <cell r="N380">
            <v>2549671.3700999999</v>
          </cell>
        </row>
        <row r="381">
          <cell r="C381">
            <v>3170370</v>
          </cell>
          <cell r="D381">
            <v>3186774.3048999999</v>
          </cell>
          <cell r="E381">
            <v>3286790.3739999998</v>
          </cell>
          <cell r="F381">
            <v>3106872.9948</v>
          </cell>
          <cell r="G381">
            <v>2126783.9498999999</v>
          </cell>
          <cell r="H381">
            <v>2030789.7250000001</v>
          </cell>
          <cell r="I381">
            <v>1945727.3965</v>
          </cell>
          <cell r="J381">
            <v>1864175.7812999999</v>
          </cell>
          <cell r="K381">
            <v>1776141.8344000001</v>
          </cell>
          <cell r="L381">
            <v>1801760.4622</v>
          </cell>
          <cell r="M381">
            <v>1811227.2364000001</v>
          </cell>
          <cell r="N381">
            <v>1810572.5196</v>
          </cell>
        </row>
        <row r="382">
          <cell r="C382">
            <v>7743971.3926999997</v>
          </cell>
          <cell r="D382">
            <v>10138835.859200001</v>
          </cell>
          <cell r="E382">
            <v>9630044.1885000002</v>
          </cell>
          <cell r="F382">
            <v>11501637.4188</v>
          </cell>
          <cell r="G382">
            <v>15819890.6614</v>
          </cell>
          <cell r="H382">
            <v>11280453.7214</v>
          </cell>
          <cell r="I382">
            <v>11303749.9739</v>
          </cell>
          <cell r="J382">
            <v>11374092.0912</v>
          </cell>
          <cell r="K382">
            <v>11578674.019200001</v>
          </cell>
          <cell r="L382">
            <v>11301733.763900001</v>
          </cell>
          <cell r="M382">
            <v>11852901.4913</v>
          </cell>
          <cell r="N382">
            <v>11940132.956800001</v>
          </cell>
        </row>
        <row r="383">
          <cell r="C383">
            <v>-681467.02450000006</v>
          </cell>
          <cell r="D383">
            <v>285000</v>
          </cell>
          <cell r="E383">
            <v>169347.4688</v>
          </cell>
          <cell r="F383">
            <v>-21622.1914</v>
          </cell>
          <cell r="G383">
            <v>658863.875</v>
          </cell>
          <cell r="H383">
            <v>-78500</v>
          </cell>
          <cell r="I383">
            <v>-178300</v>
          </cell>
          <cell r="J383">
            <v>-207300</v>
          </cell>
          <cell r="K383">
            <v>-137800</v>
          </cell>
          <cell r="L383">
            <v>-328800</v>
          </cell>
          <cell r="M383">
            <v>-286600</v>
          </cell>
          <cell r="N383">
            <v>-331900</v>
          </cell>
        </row>
        <row r="384">
          <cell r="C384">
            <v>881021</v>
          </cell>
          <cell r="D384">
            <v>1030943.0817</v>
          </cell>
          <cell r="E384">
            <v>976075.37639999995</v>
          </cell>
          <cell r="F384">
            <v>946058.14080000005</v>
          </cell>
          <cell r="G384">
            <v>703621.55709999998</v>
          </cell>
          <cell r="H384">
            <v>670824.7598</v>
          </cell>
          <cell r="I384">
            <v>673697.28670000006</v>
          </cell>
          <cell r="J384">
            <v>675166.08799999999</v>
          </cell>
          <cell r="K384">
            <v>678577.79579999996</v>
          </cell>
          <cell r="L384">
            <v>679907.15549999999</v>
          </cell>
          <cell r="M384">
            <v>678336.10030000005</v>
          </cell>
          <cell r="N384">
            <v>678526.66949999996</v>
          </cell>
        </row>
        <row r="385">
          <cell r="C385">
            <v>1094142.4752</v>
          </cell>
          <cell r="D385">
            <v>-706021.10140000004</v>
          </cell>
          <cell r="E385">
            <v>2513228.7535000001</v>
          </cell>
          <cell r="F385">
            <v>1728626.8640999999</v>
          </cell>
          <cell r="G385">
            <v>1600730.0674999999</v>
          </cell>
          <cell r="H385">
            <v>989087.28269999998</v>
          </cell>
          <cell r="I385">
            <v>1019301.9311</v>
          </cell>
          <cell r="J385">
            <v>1028917.9904</v>
          </cell>
          <cell r="K385">
            <v>1127525.9198</v>
          </cell>
          <cell r="L385">
            <v>1071788.5207</v>
          </cell>
          <cell r="M385">
            <v>1145360.8958999999</v>
          </cell>
          <cell r="N385">
            <v>1123428.7988</v>
          </cell>
        </row>
        <row r="386">
          <cell r="C386">
            <v>1094142.4752</v>
          </cell>
          <cell r="D386">
            <v>-706021.10140000004</v>
          </cell>
          <cell r="E386">
            <v>2513228.7535000001</v>
          </cell>
          <cell r="F386">
            <v>1728626.8640999999</v>
          </cell>
          <cell r="G386">
            <v>1600730.0674999999</v>
          </cell>
          <cell r="H386">
            <v>989087.28269999998</v>
          </cell>
          <cell r="I386">
            <v>1019301.9311</v>
          </cell>
          <cell r="J386">
            <v>1028917.9904</v>
          </cell>
          <cell r="K386">
            <v>1127525.9198</v>
          </cell>
          <cell r="L386">
            <v>1071788.5207</v>
          </cell>
          <cell r="M386">
            <v>1145360.8958999999</v>
          </cell>
          <cell r="N386">
            <v>1123428.7988</v>
          </cell>
        </row>
        <row r="387">
          <cell r="C387">
            <v>0</v>
          </cell>
          <cell r="D387">
            <v>5107.3406000000004</v>
          </cell>
          <cell r="E387">
            <v>269233.49650000001</v>
          </cell>
          <cell r="F387">
            <v>463440.31550000003</v>
          </cell>
          <cell r="G387">
            <v>-439264.56809999997</v>
          </cell>
          <cell r="H387">
            <v>-459265.4094</v>
          </cell>
          <cell r="I387">
            <v>-512512.5392</v>
          </cell>
          <cell r="J387">
            <v>-563242.45129999996</v>
          </cell>
          <cell r="K387">
            <v>-619252.26529999997</v>
          </cell>
          <cell r="L387">
            <v>-674548.11910000001</v>
          </cell>
          <cell r="M387">
            <v>-728226.42830000003</v>
          </cell>
          <cell r="N387">
            <v>-781867.51540000003</v>
          </cell>
        </row>
        <row r="390">
          <cell r="C390" t="str">
            <v>YearLag</v>
          </cell>
          <cell r="D390" t="str">
            <v>Year01</v>
          </cell>
          <cell r="E390" t="str">
            <v>Year02</v>
          </cell>
          <cell r="F390" t="str">
            <v>Year03</v>
          </cell>
          <cell r="G390" t="str">
            <v>Year04</v>
          </cell>
          <cell r="H390" t="str">
            <v>Year05</v>
          </cell>
          <cell r="I390" t="str">
            <v>Year06</v>
          </cell>
          <cell r="J390" t="str">
            <v>Year07</v>
          </cell>
          <cell r="K390" t="str">
            <v>Year08</v>
          </cell>
          <cell r="L390" t="str">
            <v>Year09</v>
          </cell>
          <cell r="M390" t="str">
            <v>Year10</v>
          </cell>
          <cell r="N390" t="str">
            <v>Year11</v>
          </cell>
          <cell r="O390" t="str">
            <v>Year12</v>
          </cell>
          <cell r="P390" t="str">
            <v>Year13</v>
          </cell>
          <cell r="Q390" t="str">
            <v>Year14</v>
          </cell>
          <cell r="R390" t="str">
            <v>Year15</v>
          </cell>
          <cell r="S390" t="str">
            <v>Year16</v>
          </cell>
          <cell r="T390" t="str">
            <v>Year17</v>
          </cell>
          <cell r="U390" t="str">
            <v>Year18</v>
          </cell>
          <cell r="V390" t="str">
            <v>Year19</v>
          </cell>
          <cell r="W390" t="str">
            <v>Year20</v>
          </cell>
          <cell r="X390" t="str">
            <v>Year21</v>
          </cell>
          <cell r="Y390" t="str">
            <v>Year22</v>
          </cell>
        </row>
        <row r="391">
          <cell r="C391" t="str">
            <v>Y1999</v>
          </cell>
          <cell r="D391" t="str">
            <v>Y2000</v>
          </cell>
          <cell r="E391" t="str">
            <v>Y2001</v>
          </cell>
          <cell r="F391" t="str">
            <v>Y2002</v>
          </cell>
          <cell r="G391" t="str">
            <v>Y2003</v>
          </cell>
          <cell r="H391" t="str">
            <v>Y2004</v>
          </cell>
          <cell r="I391" t="str">
            <v>Y2005</v>
          </cell>
          <cell r="J391" t="str">
            <v>Y2006</v>
          </cell>
          <cell r="K391" t="str">
            <v>Y2007</v>
          </cell>
          <cell r="L391" t="str">
            <v>Y2008</v>
          </cell>
          <cell r="M391" t="str">
            <v>Y2009</v>
          </cell>
          <cell r="N391" t="str">
            <v>Y2010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C393">
            <v>0.46500000000000002</v>
          </cell>
          <cell r="D393">
            <v>0.46200000000000002</v>
          </cell>
          <cell r="E393">
            <v>0.46200000000000002</v>
          </cell>
          <cell r="F393">
            <v>0.46200000000000002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C394">
            <v>-20605</v>
          </cell>
          <cell r="D394">
            <v>-22224</v>
          </cell>
          <cell r="E394">
            <v>-28149</v>
          </cell>
          <cell r="F394">
            <v>0</v>
          </cell>
          <cell r="G394">
            <v>130008.4219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C396">
            <v>5.1999999999999998E-2</v>
          </cell>
          <cell r="D396">
            <v>5.8000000000000003E-2</v>
          </cell>
          <cell r="E396">
            <v>5.8000000000000003E-2</v>
          </cell>
          <cell r="F396">
            <v>5.8000000000000003E-2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C398">
            <v>72659</v>
          </cell>
          <cell r="D398">
            <v>77627</v>
          </cell>
          <cell r="E398">
            <v>615756</v>
          </cell>
          <cell r="F398">
            <v>48301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C399">
            <v>-19827</v>
          </cell>
          <cell r="D399">
            <v>-21446</v>
          </cell>
          <cell r="E399">
            <v>-27371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C401">
            <v>0.46500000000000002</v>
          </cell>
          <cell r="D401">
            <v>0.46200000000000002</v>
          </cell>
          <cell r="E401">
            <v>0.46200000000000002</v>
          </cell>
          <cell r="F401">
            <v>0.46200000000000002</v>
          </cell>
          <cell r="G401">
            <v>0.47689999999999999</v>
          </cell>
          <cell r="H401">
            <v>0.47689999999999999</v>
          </cell>
          <cell r="I401">
            <v>0.47689999999999999</v>
          </cell>
          <cell r="J401">
            <v>0.47689999999999999</v>
          </cell>
          <cell r="K401">
            <v>0.47689999999999999</v>
          </cell>
          <cell r="L401">
            <v>0.47689999999999999</v>
          </cell>
          <cell r="M401">
            <v>0.47689999999999999</v>
          </cell>
          <cell r="N401">
            <v>0.47689999999999999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-344232.4375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C404">
            <v>5.5E-2</v>
          </cell>
          <cell r="D404">
            <v>5.8000000000000003E-2</v>
          </cell>
          <cell r="E404">
            <v>5.8000000000000003E-2</v>
          </cell>
          <cell r="F404">
            <v>5.8000000000000003E-2</v>
          </cell>
          <cell r="G404">
            <v>4.3099999999999999E-2</v>
          </cell>
          <cell r="H404">
            <v>4.3099999999999999E-2</v>
          </cell>
          <cell r="I404">
            <v>4.3099999999999999E-2</v>
          </cell>
          <cell r="J404">
            <v>4.3099999999999999E-2</v>
          </cell>
          <cell r="K404">
            <v>4.3099999999999999E-2</v>
          </cell>
          <cell r="L404">
            <v>4.3099999999999999E-2</v>
          </cell>
          <cell r="M404">
            <v>4.3099999999999999E-2</v>
          </cell>
          <cell r="N404">
            <v>4.3099999999999999E-2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3750</v>
          </cell>
          <cell r="H405">
            <v>6875</v>
          </cell>
          <cell r="I405">
            <v>6875</v>
          </cell>
          <cell r="J405">
            <v>6875</v>
          </cell>
          <cell r="K405">
            <v>59375</v>
          </cell>
          <cell r="L405">
            <v>3125</v>
          </cell>
          <cell r="M405">
            <v>46875</v>
          </cell>
          <cell r="N405">
            <v>0</v>
          </cell>
        </row>
        <row r="406">
          <cell r="C406">
            <v>144520</v>
          </cell>
          <cell r="D406">
            <v>194047</v>
          </cell>
          <cell r="E406">
            <v>-504756</v>
          </cell>
          <cell r="F406">
            <v>-48301</v>
          </cell>
          <cell r="G406">
            <v>1237938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10">
          <cell r="C410" t="str">
            <v>YearLag</v>
          </cell>
          <cell r="D410" t="str">
            <v>Year01</v>
          </cell>
          <cell r="E410" t="str">
            <v>Year02</v>
          </cell>
          <cell r="F410" t="str">
            <v>Year03</v>
          </cell>
          <cell r="G410" t="str">
            <v>Year04</v>
          </cell>
          <cell r="H410" t="str">
            <v>Year05</v>
          </cell>
          <cell r="I410" t="str">
            <v>Year06</v>
          </cell>
          <cell r="J410" t="str">
            <v>Year07</v>
          </cell>
          <cell r="K410" t="str">
            <v>Year08</v>
          </cell>
          <cell r="L410" t="str">
            <v>Year09</v>
          </cell>
          <cell r="M410" t="str">
            <v>Year10</v>
          </cell>
          <cell r="N410" t="str">
            <v>Year11</v>
          </cell>
          <cell r="O410" t="str">
            <v>Year12</v>
          </cell>
          <cell r="P410" t="str">
            <v>Year13</v>
          </cell>
          <cell r="Q410" t="str">
            <v>Year14</v>
          </cell>
          <cell r="R410" t="str">
            <v>Year15</v>
          </cell>
          <cell r="S410" t="str">
            <v>Year16</v>
          </cell>
          <cell r="T410" t="str">
            <v>Year17</v>
          </cell>
          <cell r="U410" t="str">
            <v>Year18</v>
          </cell>
          <cell r="V410" t="str">
            <v>Year19</v>
          </cell>
          <cell r="W410" t="str">
            <v>Year20</v>
          </cell>
          <cell r="X410" t="str">
            <v>Year21</v>
          </cell>
          <cell r="Y410" t="str">
            <v>Year22</v>
          </cell>
        </row>
        <row r="411">
          <cell r="C411" t="str">
            <v>Y1999</v>
          </cell>
          <cell r="D411" t="str">
            <v>Y2000</v>
          </cell>
          <cell r="E411" t="str">
            <v>Y2001</v>
          </cell>
          <cell r="F411" t="str">
            <v>Y2002</v>
          </cell>
          <cell r="G411" t="str">
            <v>Y2003</v>
          </cell>
          <cell r="H411" t="str">
            <v>Y2004</v>
          </cell>
          <cell r="I411" t="str">
            <v>Y2005</v>
          </cell>
          <cell r="J411" t="str">
            <v>Y2006</v>
          </cell>
          <cell r="K411" t="str">
            <v>Y2007</v>
          </cell>
          <cell r="L411" t="str">
            <v>Y2008</v>
          </cell>
          <cell r="M411" t="str">
            <v>Y2009</v>
          </cell>
          <cell r="N411" t="str">
            <v>Y2010</v>
          </cell>
        </row>
        <row r="412">
          <cell r="C412">
            <v>361.46550000000002</v>
          </cell>
          <cell r="D412">
            <v>136.1362</v>
          </cell>
          <cell r="E412">
            <v>104.0368</v>
          </cell>
          <cell r="F412">
            <v>48.366900000000001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C413">
            <v>35000</v>
          </cell>
          <cell r="D413">
            <v>868100</v>
          </cell>
          <cell r="E413">
            <v>199300</v>
          </cell>
          <cell r="F413">
            <v>199300</v>
          </cell>
          <cell r="G413">
            <v>95540.781300000002</v>
          </cell>
          <cell r="H413">
            <v>93105.6875</v>
          </cell>
          <cell r="I413">
            <v>93145.3125</v>
          </cell>
          <cell r="J413">
            <v>93163.695300000007</v>
          </cell>
          <cell r="K413">
            <v>93184.843800000002</v>
          </cell>
          <cell r="L413">
            <v>93209.148400000005</v>
          </cell>
          <cell r="M413">
            <v>93192.343800000002</v>
          </cell>
          <cell r="N413">
            <v>93250.046900000001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C417">
            <v>1789165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-8501</v>
          </cell>
          <cell r="D421">
            <v>19852</v>
          </cell>
          <cell r="E421">
            <v>-12812</v>
          </cell>
          <cell r="F421">
            <v>-5317</v>
          </cell>
          <cell r="G421">
            <v>-159999.9999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C422">
            <v>-951</v>
          </cell>
          <cell r="D422">
            <v>-1343</v>
          </cell>
          <cell r="E422">
            <v>1791</v>
          </cell>
          <cell r="F422">
            <v>3261</v>
          </cell>
          <cell r="G422">
            <v>-66000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0</v>
          </cell>
          <cell r="D423">
            <v>770</v>
          </cell>
          <cell r="E423">
            <v>-763</v>
          </cell>
          <cell r="F423">
            <v>26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C425">
            <v>11453</v>
          </cell>
          <cell r="D425">
            <v>-833100</v>
          </cell>
          <cell r="E425">
            <v>668800</v>
          </cell>
          <cell r="F425">
            <v>0</v>
          </cell>
          <cell r="G425">
            <v>103759.2188</v>
          </cell>
          <cell r="H425">
            <v>2435.0938000000001</v>
          </cell>
          <cell r="I425">
            <v>-39.625</v>
          </cell>
          <cell r="J425">
            <v>-18.3828</v>
          </cell>
          <cell r="K425">
            <v>-21.148399999999999</v>
          </cell>
          <cell r="L425">
            <v>-24.3047</v>
          </cell>
          <cell r="M425">
            <v>16.8047</v>
          </cell>
          <cell r="N425">
            <v>-57.703099999999999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C427">
            <v>465081.04960000003</v>
          </cell>
          <cell r="D427">
            <v>383327.6421</v>
          </cell>
          <cell r="E427">
            <v>350900.11469999998</v>
          </cell>
          <cell r="F427">
            <v>336150.9056</v>
          </cell>
          <cell r="G427">
            <v>791149.42709999997</v>
          </cell>
          <cell r="H427">
            <v>754661.65859999997</v>
          </cell>
          <cell r="I427">
            <v>795762.81209999998</v>
          </cell>
          <cell r="J427">
            <v>814828.85730000003</v>
          </cell>
          <cell r="K427">
            <v>836768.22840000002</v>
          </cell>
          <cell r="L427">
            <v>861979.51500000001</v>
          </cell>
          <cell r="M427">
            <v>844551.446</v>
          </cell>
          <cell r="N427">
            <v>904405.88029999996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C431">
            <v>159687.83619999999</v>
          </cell>
          <cell r="D431">
            <v>370386.55940000003</v>
          </cell>
          <cell r="E431">
            <v>87505.292799999996</v>
          </cell>
          <cell r="F431">
            <v>5367.6202999999996</v>
          </cell>
          <cell r="G431">
            <v>2775.9140000000002</v>
          </cell>
          <cell r="H431">
            <v>-1.0143</v>
          </cell>
          <cell r="I431">
            <v>-0.98429999999999995</v>
          </cell>
          <cell r="J431">
            <v>-1.0325</v>
          </cell>
          <cell r="K431">
            <v>-1.014</v>
          </cell>
          <cell r="L431">
            <v>-1.0205</v>
          </cell>
          <cell r="M431">
            <v>-1.0198</v>
          </cell>
          <cell r="N431">
            <v>-1.0169999999999999</v>
          </cell>
        </row>
        <row r="432">
          <cell r="C432">
            <v>159687.83619999999</v>
          </cell>
          <cell r="D432">
            <v>251421.70989999999</v>
          </cell>
          <cell r="E432">
            <v>87505.292799999996</v>
          </cell>
          <cell r="F432">
            <v>5367.6202999999996</v>
          </cell>
          <cell r="G432">
            <v>2775.9140000000002</v>
          </cell>
          <cell r="H432">
            <v>-1.0143</v>
          </cell>
          <cell r="I432">
            <v>-0.98429999999999995</v>
          </cell>
          <cell r="J432">
            <v>-1.0325</v>
          </cell>
          <cell r="K432">
            <v>-1.014</v>
          </cell>
          <cell r="L432">
            <v>-1.0205</v>
          </cell>
          <cell r="M432">
            <v>-1.0198</v>
          </cell>
          <cell r="N432">
            <v>-1.0169999999999999</v>
          </cell>
        </row>
        <row r="433">
          <cell r="C433">
            <v>456250.96840000001</v>
          </cell>
          <cell r="D433">
            <v>718347.75470000005</v>
          </cell>
          <cell r="E433">
            <v>250015.12650000001</v>
          </cell>
          <cell r="F433">
            <v>15336.058199999999</v>
          </cell>
          <cell r="G433">
            <v>7931.183</v>
          </cell>
          <cell r="H433">
            <v>-2.8978999999999999</v>
          </cell>
          <cell r="I433">
            <v>-2.8123999999999998</v>
          </cell>
          <cell r="J433">
            <v>-2.95</v>
          </cell>
          <cell r="K433">
            <v>-2.8971</v>
          </cell>
          <cell r="L433">
            <v>-2.9156</v>
          </cell>
          <cell r="M433">
            <v>-2.9137</v>
          </cell>
          <cell r="N433">
            <v>-2.9056999999999999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C435">
            <v>0</v>
          </cell>
          <cell r="D435">
            <v>248033.11730000001</v>
          </cell>
          <cell r="E435">
            <v>233489.2671</v>
          </cell>
          <cell r="F435">
            <v>234752.92129999999</v>
          </cell>
          <cell r="G435">
            <v>31712.551100000001</v>
          </cell>
          <cell r="H435">
            <v>7276.9075999999995</v>
          </cell>
          <cell r="I435">
            <v>7673.1235999999999</v>
          </cell>
          <cell r="J435">
            <v>7856.9188000000004</v>
          </cell>
          <cell r="K435">
            <v>8068.4148999999998</v>
          </cell>
          <cell r="L435">
            <v>8311.4514999999992</v>
          </cell>
          <cell r="M435">
            <v>8143.4449999999997</v>
          </cell>
          <cell r="N435">
            <v>8720.4418000000005</v>
          </cell>
        </row>
        <row r="436">
          <cell r="C436">
            <v>1778718</v>
          </cell>
          <cell r="D436">
            <v>-8591</v>
          </cell>
          <cell r="E436">
            <v>-12961</v>
          </cell>
          <cell r="F436">
            <v>-275</v>
          </cell>
          <cell r="G436">
            <v>9.1600000000000001E-2</v>
          </cell>
          <cell r="H436">
            <v>1.2111000000000001</v>
          </cell>
          <cell r="I436">
            <v>2.3565999999999998</v>
          </cell>
          <cell r="J436">
            <v>3.5282</v>
          </cell>
          <cell r="K436">
            <v>4.7529000000000003</v>
          </cell>
          <cell r="L436">
            <v>5.9782999999999999</v>
          </cell>
          <cell r="M436">
            <v>7.2320000000000002</v>
          </cell>
          <cell r="N436">
            <v>8.5158000000000005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C440">
            <v>0</v>
          </cell>
          <cell r="D440">
            <v>-10038.198200000001</v>
          </cell>
          <cell r="E440">
            <v>-37696</v>
          </cell>
          <cell r="F440">
            <v>0</v>
          </cell>
          <cell r="G440">
            <v>-273.90839999999997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C441">
            <v>-33</v>
          </cell>
          <cell r="D441">
            <v>737</v>
          </cell>
          <cell r="E441">
            <v>-26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C443">
            <v>500494.69929999998</v>
          </cell>
          <cell r="D443">
            <v>788007.62809999997</v>
          </cell>
          <cell r="E443">
            <v>274259.68209999998</v>
          </cell>
          <cell r="F443">
            <v>16823.231899999999</v>
          </cell>
          <cell r="G443">
            <v>8700.2885000000006</v>
          </cell>
          <cell r="H443">
            <v>-3.1789999999999998</v>
          </cell>
          <cell r="I443">
            <v>-3.0851000000000002</v>
          </cell>
          <cell r="J443">
            <v>-3.2361</v>
          </cell>
          <cell r="K443">
            <v>-3.1779999999999999</v>
          </cell>
          <cell r="L443">
            <v>-3.1983000000000001</v>
          </cell>
          <cell r="M443">
            <v>-3.1962000000000002</v>
          </cell>
          <cell r="N443">
            <v>-3.1875</v>
          </cell>
        </row>
        <row r="444">
          <cell r="C444">
            <v>163689</v>
          </cell>
          <cell r="D444">
            <v>191992</v>
          </cell>
          <cell r="E444">
            <v>165291</v>
          </cell>
          <cell r="F444">
            <v>160000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C446">
            <v>44243.730799999998</v>
          </cell>
          <cell r="D446">
            <v>69659.873399999997</v>
          </cell>
          <cell r="E446">
            <v>24244.5556</v>
          </cell>
          <cell r="F446">
            <v>1487.1737000000001</v>
          </cell>
          <cell r="G446">
            <v>769.10550000000001</v>
          </cell>
          <cell r="H446">
            <v>-0.28100000000000003</v>
          </cell>
          <cell r="I446">
            <v>-0.2727</v>
          </cell>
          <cell r="J446">
            <v>-0.28610000000000002</v>
          </cell>
          <cell r="K446">
            <v>-0.28089999999999998</v>
          </cell>
          <cell r="L446">
            <v>-0.28270000000000001</v>
          </cell>
          <cell r="M446">
            <v>-0.28249999999999997</v>
          </cell>
          <cell r="N446">
            <v>-0.28179999999999999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13638.5257</v>
          </cell>
          <cell r="D449">
            <v>13599.9712</v>
          </cell>
          <cell r="E449">
            <v>14896.006100000001</v>
          </cell>
          <cell r="F449">
            <v>6504.4353000000001</v>
          </cell>
          <cell r="G449">
            <v>1.0915999999999999</v>
          </cell>
          <cell r="H449">
            <v>1.1194999999999999</v>
          </cell>
          <cell r="I449">
            <v>1.1455</v>
          </cell>
          <cell r="J449">
            <v>1.1716</v>
          </cell>
          <cell r="K449">
            <v>1.2246999999999999</v>
          </cell>
          <cell r="L449">
            <v>1.2255</v>
          </cell>
          <cell r="M449">
            <v>1.2537</v>
          </cell>
          <cell r="N449">
            <v>1.2838000000000001</v>
          </cell>
        </row>
        <row r="450">
          <cell r="C450">
            <v>270298</v>
          </cell>
          <cell r="D450">
            <v>1937.5762</v>
          </cell>
          <cell r="E450">
            <v>1937.5762</v>
          </cell>
          <cell r="F450">
            <v>1937.5762</v>
          </cell>
          <cell r="G450">
            <v>-0.42380000000000001</v>
          </cell>
          <cell r="H450">
            <v>-0.42380000000000001</v>
          </cell>
          <cell r="I450">
            <v>-0.42380000000000001</v>
          </cell>
          <cell r="J450">
            <v>-0.42380000000000001</v>
          </cell>
          <cell r="K450">
            <v>-0.42380000000000001</v>
          </cell>
          <cell r="L450">
            <v>-0.42380000000000001</v>
          </cell>
          <cell r="M450">
            <v>-0.42380000000000001</v>
          </cell>
          <cell r="N450">
            <v>-0.42380000000000001</v>
          </cell>
        </row>
        <row r="451">
          <cell r="C451">
            <v>1788092.0614</v>
          </cell>
          <cell r="D451">
            <v>2767958.2700999998</v>
          </cell>
          <cell r="E451">
            <v>644529.79689999996</v>
          </cell>
          <cell r="F451">
            <v>353880.2586</v>
          </cell>
          <cell r="G451">
            <v>799849.7156</v>
          </cell>
          <cell r="H451">
            <v>754658.47959999996</v>
          </cell>
          <cell r="I451">
            <v>795759.72699999996</v>
          </cell>
          <cell r="J451">
            <v>814825.62120000005</v>
          </cell>
          <cell r="K451">
            <v>836765.05039999995</v>
          </cell>
          <cell r="L451">
            <v>861976.31669999997</v>
          </cell>
          <cell r="M451">
            <v>844548.24979999999</v>
          </cell>
          <cell r="N451">
            <v>904402.69279999996</v>
          </cell>
        </row>
        <row r="452">
          <cell r="C452">
            <v>1594520.0008</v>
          </cell>
          <cell r="D452">
            <v>2684213.5501000001</v>
          </cell>
          <cell r="E452">
            <v>480106.26390000002</v>
          </cell>
          <cell r="F452">
            <v>343911.82059999998</v>
          </cell>
          <cell r="G452">
            <v>794694.44660000002</v>
          </cell>
          <cell r="H452">
            <v>754660.36329999997</v>
          </cell>
          <cell r="I452">
            <v>795761.5551</v>
          </cell>
          <cell r="J452">
            <v>814827.53879999998</v>
          </cell>
          <cell r="K452">
            <v>836766.93350000004</v>
          </cell>
          <cell r="L452">
            <v>861978.21189999999</v>
          </cell>
          <cell r="M452">
            <v>844550.14370000002</v>
          </cell>
          <cell r="N452">
            <v>904404.58149999997</v>
          </cell>
        </row>
        <row r="453">
          <cell r="C453">
            <v>1780257</v>
          </cell>
          <cell r="D453">
            <v>-2055.8926000000001</v>
          </cell>
          <cell r="E453">
            <v>-6425.8495999999996</v>
          </cell>
          <cell r="F453">
            <v>-275</v>
          </cell>
          <cell r="G453">
            <v>9.1600000000000001E-2</v>
          </cell>
          <cell r="H453">
            <v>1.2111000000000001</v>
          </cell>
          <cell r="I453">
            <v>2.3565999999999998</v>
          </cell>
          <cell r="J453">
            <v>3.5282</v>
          </cell>
          <cell r="K453">
            <v>4.7529000000000003</v>
          </cell>
          <cell r="L453">
            <v>5.9782999999999999</v>
          </cell>
          <cell r="M453">
            <v>7.2320000000000002</v>
          </cell>
          <cell r="N453">
            <v>8.5158000000000005</v>
          </cell>
        </row>
        <row r="454">
          <cell r="C454">
            <v>11453</v>
          </cell>
          <cell r="D454">
            <v>-843138.19819999998</v>
          </cell>
          <cell r="E454">
            <v>631104</v>
          </cell>
          <cell r="F454">
            <v>0</v>
          </cell>
          <cell r="G454">
            <v>103485.3104</v>
          </cell>
          <cell r="H454">
            <v>2435.0938000000001</v>
          </cell>
          <cell r="I454">
            <v>-39.625</v>
          </cell>
          <cell r="J454">
            <v>-18.3828</v>
          </cell>
          <cell r="K454">
            <v>-21.148399999999999</v>
          </cell>
          <cell r="L454">
            <v>-24.3047</v>
          </cell>
          <cell r="M454">
            <v>16.8047</v>
          </cell>
          <cell r="N454">
            <v>-57.703099999999999</v>
          </cell>
        </row>
        <row r="455">
          <cell r="C455">
            <v>17237.207200000001</v>
          </cell>
          <cell r="D455">
            <v>26683.117300000002</v>
          </cell>
          <cell r="E455">
            <v>6213.2671</v>
          </cell>
          <cell r="F455">
            <v>3411.4056</v>
          </cell>
          <cell r="G455">
            <v>7710.5510999999997</v>
          </cell>
          <cell r="H455">
            <v>7274.9075999999995</v>
          </cell>
          <cell r="I455">
            <v>7671.1235999999999</v>
          </cell>
          <cell r="J455">
            <v>7854.9188000000004</v>
          </cell>
          <cell r="K455">
            <v>8066.4148999999998</v>
          </cell>
          <cell r="L455">
            <v>8309.4514999999992</v>
          </cell>
          <cell r="M455">
            <v>8141.4449999999997</v>
          </cell>
          <cell r="N455">
            <v>8718.4418000000005</v>
          </cell>
        </row>
        <row r="456">
          <cell r="C456">
            <v>1765</v>
          </cell>
          <cell r="D456">
            <v>1765</v>
          </cell>
          <cell r="E456">
            <v>1765</v>
          </cell>
          <cell r="F456">
            <v>1765</v>
          </cell>
          <cell r="G456">
            <v>1765</v>
          </cell>
          <cell r="H456">
            <v>1765</v>
          </cell>
          <cell r="I456">
            <v>1765</v>
          </cell>
          <cell r="J456">
            <v>1765</v>
          </cell>
          <cell r="K456">
            <v>1765</v>
          </cell>
          <cell r="L456">
            <v>1765</v>
          </cell>
          <cell r="M456">
            <v>1765</v>
          </cell>
          <cell r="N456">
            <v>1765</v>
          </cell>
        </row>
        <row r="457">
          <cell r="C457">
            <v>193572.0606</v>
          </cell>
          <cell r="D457">
            <v>83744.72</v>
          </cell>
          <cell r="E457">
            <v>164423.53289999999</v>
          </cell>
          <cell r="F457">
            <v>9968.4379000000008</v>
          </cell>
          <cell r="G457">
            <v>5155.2690000000002</v>
          </cell>
          <cell r="H457">
            <v>-1.8836999999999999</v>
          </cell>
          <cell r="I457">
            <v>-1.8280000000000001</v>
          </cell>
          <cell r="J457">
            <v>-1.9175</v>
          </cell>
          <cell r="K457">
            <v>-1.8831</v>
          </cell>
          <cell r="L457">
            <v>-1.8951</v>
          </cell>
          <cell r="M457">
            <v>-1.8938999999999999</v>
          </cell>
          <cell r="N457">
            <v>-1.8887</v>
          </cell>
        </row>
        <row r="458">
          <cell r="C458">
            <v>43148</v>
          </cell>
          <cell r="D458">
            <v>86296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0</v>
          </cell>
          <cell r="D459">
            <v>469303.42379999999</v>
          </cell>
          <cell r="E459">
            <v>469303.42379999999</v>
          </cell>
          <cell r="F459">
            <v>469303.42379999999</v>
          </cell>
          <cell r="G459">
            <v>469303.42379999999</v>
          </cell>
          <cell r="H459">
            <v>469303.42379999999</v>
          </cell>
          <cell r="I459">
            <v>469303.42379999999</v>
          </cell>
          <cell r="J459">
            <v>469303.42379999999</v>
          </cell>
          <cell r="K459">
            <v>469303.42379999999</v>
          </cell>
          <cell r="L459">
            <v>469303.42379999999</v>
          </cell>
          <cell r="M459">
            <v>469303.42379999999</v>
          </cell>
          <cell r="N459">
            <v>469303.42379999999</v>
          </cell>
        </row>
        <row r="460">
          <cell r="C460">
            <v>22787.364099999999</v>
          </cell>
          <cell r="D460">
            <v>21860.596699999998</v>
          </cell>
          <cell r="E460">
            <v>24671.9457</v>
          </cell>
          <cell r="F460">
            <v>49833.962099999997</v>
          </cell>
          <cell r="G460">
            <v>26799.796999999999</v>
          </cell>
          <cell r="H460">
            <v>15064.0733</v>
          </cell>
          <cell r="I460">
            <v>16176.509400000001</v>
          </cell>
          <cell r="J460">
            <v>16334.084000000001</v>
          </cell>
          <cell r="K460">
            <v>16971.929700000001</v>
          </cell>
          <cell r="L460">
            <v>17365.7183</v>
          </cell>
          <cell r="M460">
            <v>18040.805</v>
          </cell>
          <cell r="N460">
            <v>18744.6489</v>
          </cell>
        </row>
        <row r="461">
          <cell r="C461">
            <v>1001350</v>
          </cell>
          <cell r="D461">
            <v>821393.83490000002</v>
          </cell>
          <cell r="E461">
            <v>1429729.5177</v>
          </cell>
          <cell r="F461">
            <v>1426989.2860999999</v>
          </cell>
          <cell r="G461">
            <v>1635844.1514000001</v>
          </cell>
          <cell r="H461">
            <v>1677179.3781000001</v>
          </cell>
          <cell r="I461">
            <v>1708576.1535</v>
          </cell>
          <cell r="J461">
            <v>1726936.6769000001</v>
          </cell>
          <cell r="K461">
            <v>1746275.5630999999</v>
          </cell>
          <cell r="L461">
            <v>1764984.4162999999</v>
          </cell>
          <cell r="M461">
            <v>1786669.4805999999</v>
          </cell>
          <cell r="N461">
            <v>1813397.9872000001</v>
          </cell>
        </row>
        <row r="462">
          <cell r="C462">
            <v>25644</v>
          </cell>
          <cell r="D462">
            <v>187972</v>
          </cell>
          <cell r="E462">
            <v>0</v>
          </cell>
          <cell r="F462">
            <v>1693.258</v>
          </cell>
          <cell r="G462">
            <v>4.3250000000000002</v>
          </cell>
          <cell r="H462">
            <v>5.6079999999999997</v>
          </cell>
          <cell r="I462">
            <v>5.27</v>
          </cell>
          <cell r="J462">
            <v>4.9859999999999998</v>
          </cell>
          <cell r="K462">
            <v>4.9489999999999998</v>
          </cell>
          <cell r="L462">
            <v>4.7869999999999999</v>
          </cell>
          <cell r="M462">
            <v>5.1630000000000003</v>
          </cell>
          <cell r="N462">
            <v>4.74</v>
          </cell>
        </row>
        <row r="463">
          <cell r="C463">
            <v>289585</v>
          </cell>
          <cell r="D463">
            <v>161963</v>
          </cell>
          <cell r="E463">
            <v>115785.327</v>
          </cell>
          <cell r="F463">
            <v>364361.58399999997</v>
          </cell>
          <cell r="G463">
            <v>29092.665000000001</v>
          </cell>
          <cell r="H463">
            <v>28887.079000000002</v>
          </cell>
          <cell r="I463">
            <v>28620.870999999999</v>
          </cell>
          <cell r="J463">
            <v>28402.923999999999</v>
          </cell>
          <cell r="K463">
            <v>28210.598000000002</v>
          </cell>
          <cell r="L463">
            <v>28022.819</v>
          </cell>
          <cell r="M463">
            <v>27840.972000000002</v>
          </cell>
          <cell r="N463">
            <v>27664.106</v>
          </cell>
        </row>
        <row r="464">
          <cell r="C464">
            <v>62131.963100000001</v>
          </cell>
          <cell r="D464">
            <v>249872.4172</v>
          </cell>
          <cell r="E464">
            <v>165271.5111</v>
          </cell>
          <cell r="F464">
            <v>7401.5499</v>
          </cell>
          <cell r="G464">
            <v>2113.806</v>
          </cell>
          <cell r="H464">
            <v>1380.9645</v>
          </cell>
          <cell r="I464">
            <v>1343.5319999999999</v>
          </cell>
          <cell r="J464">
            <v>1302.3704</v>
          </cell>
          <cell r="K464">
            <v>1263.5672999999999</v>
          </cell>
          <cell r="L464">
            <v>1225.0112999999999</v>
          </cell>
          <cell r="M464">
            <v>1186.4253000000001</v>
          </cell>
          <cell r="N464">
            <v>1145.7574999999999</v>
          </cell>
        </row>
        <row r="465">
          <cell r="C465">
            <v>8260253</v>
          </cell>
          <cell r="D465">
            <v>9851623.6359999999</v>
          </cell>
          <cell r="E465">
            <v>12439194.5372</v>
          </cell>
          <cell r="F465">
            <v>11935496.3269</v>
          </cell>
          <cell r="G465">
            <v>11770893.7829</v>
          </cell>
          <cell r="H465">
            <v>12208628.310699999</v>
          </cell>
          <cell r="I465">
            <v>12369957.439300001</v>
          </cell>
          <cell r="J465">
            <v>12476120.370200001</v>
          </cell>
          <cell r="K465">
            <v>12632744.684599999</v>
          </cell>
          <cell r="L465">
            <v>12582225.3474</v>
          </cell>
          <cell r="M465">
            <v>13079265.0998</v>
          </cell>
          <cell r="N465">
            <v>13276063.4607</v>
          </cell>
        </row>
        <row r="466">
          <cell r="C466">
            <v>93135.278000000006</v>
          </cell>
          <cell r="D466">
            <v>310693</v>
          </cell>
          <cell r="E466">
            <v>-141794.32699999999</v>
          </cell>
          <cell r="F466">
            <v>-246882.99900000001</v>
          </cell>
          <cell r="G466">
            <v>333579.98599999998</v>
          </cell>
          <cell r="H466">
            <v>206.869</v>
          </cell>
          <cell r="I466">
            <v>265.87</v>
          </cell>
          <cell r="J466">
            <v>217.66300000000001</v>
          </cell>
          <cell r="K466">
            <v>192.28899999999999</v>
          </cell>
          <cell r="L466">
            <v>187.61699999999999</v>
          </cell>
          <cell r="M466">
            <v>182.22300000000001</v>
          </cell>
          <cell r="N466">
            <v>176.44300000000001</v>
          </cell>
        </row>
        <row r="467">
          <cell r="C467">
            <v>458.59100000000001</v>
          </cell>
          <cell r="D467">
            <v>153790</v>
          </cell>
          <cell r="E467">
            <v>299643.83799999999</v>
          </cell>
          <cell r="F467">
            <v>252145.552</v>
          </cell>
          <cell r="G467">
            <v>1731.32</v>
          </cell>
          <cell r="H467">
            <v>39.603999999999999</v>
          </cell>
          <cell r="I467">
            <v>40.430999999999997</v>
          </cell>
          <cell r="J467">
            <v>44.569000000000003</v>
          </cell>
          <cell r="K467">
            <v>45.829000000000001</v>
          </cell>
          <cell r="L467">
            <v>51.448</v>
          </cell>
          <cell r="M467">
            <v>52.475000000000001</v>
          </cell>
          <cell r="N467">
            <v>55.533000000000001</v>
          </cell>
        </row>
        <row r="468">
          <cell r="C468">
            <v>93593.869000000006</v>
          </cell>
          <cell r="D468">
            <v>464483</v>
          </cell>
          <cell r="E468">
            <v>157849.511</v>
          </cell>
          <cell r="F468">
            <v>5262.5529999999999</v>
          </cell>
          <cell r="G468">
            <v>335311.30599999998</v>
          </cell>
          <cell r="H468">
            <v>246.47300000000001</v>
          </cell>
          <cell r="I468">
            <v>306.30099999999999</v>
          </cell>
          <cell r="J468">
            <v>262.23200000000003</v>
          </cell>
          <cell r="K468">
            <v>238.11799999999999</v>
          </cell>
          <cell r="L468">
            <v>239.065</v>
          </cell>
          <cell r="M468">
            <v>234.69800000000001</v>
          </cell>
          <cell r="N468">
            <v>231.976</v>
          </cell>
        </row>
        <row r="469">
          <cell r="C469">
            <v>11414.5378</v>
          </cell>
          <cell r="D469">
            <v>14014.694100000001</v>
          </cell>
          <cell r="E469">
            <v>28361.281299999999</v>
          </cell>
          <cell r="F469">
            <v>-4600.2030999999997</v>
          </cell>
          <cell r="G469">
            <v>-10365.859399999999</v>
          </cell>
          <cell r="H469">
            <v>-2839.4375</v>
          </cell>
          <cell r="I469">
            <v>397.48439999999999</v>
          </cell>
          <cell r="J469">
            <v>1850.4375</v>
          </cell>
          <cell r="K469">
            <v>2491.6718999999998</v>
          </cell>
          <cell r="L469">
            <v>2870.4375</v>
          </cell>
          <cell r="M469">
            <v>3088.4843999999998</v>
          </cell>
          <cell r="N469">
            <v>3307.8593999999998</v>
          </cell>
        </row>
        <row r="470">
          <cell r="C470">
            <v>-5494.0212000000001</v>
          </cell>
          <cell r="D470">
            <v>-18236.291700000002</v>
          </cell>
          <cell r="E470">
            <v>1655.7212999999999</v>
          </cell>
          <cell r="F470">
            <v>1886.0227</v>
          </cell>
          <cell r="G470">
            <v>-12387.7515</v>
          </cell>
          <cell r="H470">
            <v>1680.8503000000001</v>
          </cell>
          <cell r="I470">
            <v>1570.6629</v>
          </cell>
          <cell r="J470">
            <v>1574.9103</v>
          </cell>
          <cell r="K470">
            <v>3204.1628999999998</v>
          </cell>
          <cell r="L470">
            <v>48.738300000000002</v>
          </cell>
          <cell r="M470">
            <v>1705.6905999999999</v>
          </cell>
          <cell r="N470">
            <v>1813.8451</v>
          </cell>
        </row>
        <row r="471">
          <cell r="C471">
            <v>0</v>
          </cell>
          <cell r="D471">
            <v>8954</v>
          </cell>
          <cell r="E471">
            <v>-43435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C472">
            <v>117294</v>
          </cell>
          <cell r="D472">
            <v>132045.08170000001</v>
          </cell>
          <cell r="E472">
            <v>112177.37639999999</v>
          </cell>
          <cell r="F472">
            <v>117160.14079999999</v>
          </cell>
          <cell r="G472">
            <v>121731.55710000001</v>
          </cell>
          <cell r="H472">
            <v>123934.7598</v>
          </cell>
          <cell r="I472">
            <v>126807.2867</v>
          </cell>
          <cell r="J472">
            <v>128276.088</v>
          </cell>
          <cell r="K472">
            <v>131687.79579999999</v>
          </cell>
          <cell r="L472">
            <v>133017.15549999999</v>
          </cell>
          <cell r="M472">
            <v>131446.10029999999</v>
          </cell>
          <cell r="N472">
            <v>131636.66949999999</v>
          </cell>
        </row>
        <row r="473">
          <cell r="C473">
            <v>9096294.6004000008</v>
          </cell>
          <cell r="D473">
            <v>10013185.0001</v>
          </cell>
          <cell r="E473">
            <v>11810367.478</v>
          </cell>
          <cell r="F473">
            <v>11924342.912</v>
          </cell>
          <cell r="G473">
            <v>11539891.138900001</v>
          </cell>
          <cell r="H473">
            <v>12144079.437999999</v>
          </cell>
          <cell r="I473">
            <v>12319133.2333</v>
          </cell>
          <cell r="J473">
            <v>12437995.847899999</v>
          </cell>
          <cell r="K473">
            <v>12593055.819599999</v>
          </cell>
          <cell r="L473">
            <v>12542457.4342</v>
          </cell>
          <cell r="M473">
            <v>13035891.6905</v>
          </cell>
          <cell r="N473">
            <v>13226867.607899999</v>
          </cell>
        </row>
        <row r="474">
          <cell r="C474">
            <v>5027.4835999999996</v>
          </cell>
          <cell r="D474">
            <v>234236.47870000001</v>
          </cell>
          <cell r="E474">
            <v>212161.0901</v>
          </cell>
          <cell r="F474">
            <v>-144266.79579999999</v>
          </cell>
          <cell r="G474">
            <v>17716.354800000001</v>
          </cell>
          <cell r="H474">
            <v>-118119.85340000001</v>
          </cell>
          <cell r="I474">
            <v>-118095.8128</v>
          </cell>
          <cell r="J474">
            <v>-118115.4552</v>
          </cell>
          <cell r="K474">
            <v>-118125.7941</v>
          </cell>
          <cell r="L474">
            <v>76.446399999999997</v>
          </cell>
          <cell r="M474">
            <v>74.248599999999996</v>
          </cell>
          <cell r="N474">
            <v>71.893500000000003</v>
          </cell>
        </row>
        <row r="475">
          <cell r="C475">
            <v>5725381.8936999999</v>
          </cell>
          <cell r="D475">
            <v>11412047.399900001</v>
          </cell>
          <cell r="E475">
            <v>8466597.4791999999</v>
          </cell>
          <cell r="F475">
            <v>8770651.5537</v>
          </cell>
          <cell r="G475">
            <v>9691533.3157000002</v>
          </cell>
          <cell r="H475">
            <v>9997787.3848999999</v>
          </cell>
          <cell r="I475">
            <v>10001623.900599999</v>
          </cell>
          <cell r="J475">
            <v>10045460.772700001</v>
          </cell>
          <cell r="K475">
            <v>10143401.4542</v>
          </cell>
          <cell r="L475">
            <v>10028293.434</v>
          </cell>
          <cell r="M475">
            <v>10501061.4658</v>
          </cell>
          <cell r="N475">
            <v>10596471.197699999</v>
          </cell>
        </row>
        <row r="476">
          <cell r="C476">
            <v>80796.683600000004</v>
          </cell>
          <cell r="D476">
            <v>-270811.1875</v>
          </cell>
          <cell r="E476">
            <v>-668570.3125</v>
          </cell>
          <cell r="F476">
            <v>107199.3928</v>
          </cell>
          <cell r="G476">
            <v>290100</v>
          </cell>
          <cell r="H476">
            <v>290100</v>
          </cell>
          <cell r="I476">
            <v>290100</v>
          </cell>
          <cell r="J476">
            <v>290100</v>
          </cell>
          <cell r="K476">
            <v>290100</v>
          </cell>
          <cell r="L476">
            <v>0</v>
          </cell>
          <cell r="M476">
            <v>0</v>
          </cell>
          <cell r="N476">
            <v>0</v>
          </cell>
        </row>
        <row r="477">
          <cell r="C477">
            <v>894238</v>
          </cell>
          <cell r="D477">
            <v>989674.875</v>
          </cell>
          <cell r="E477">
            <v>1652161.0012000001</v>
          </cell>
          <cell r="F477">
            <v>1544980.3092</v>
          </cell>
          <cell r="G477">
            <v>1254880.3092</v>
          </cell>
          <cell r="H477">
            <v>964780.30920000002</v>
          </cell>
          <cell r="I477">
            <v>674680.30920000002</v>
          </cell>
          <cell r="J477">
            <v>384580.30920000002</v>
          </cell>
          <cell r="K477">
            <v>94480.309200000003</v>
          </cell>
          <cell r="L477">
            <v>94480.309200000003</v>
          </cell>
          <cell r="M477">
            <v>94480.309200000003</v>
          </cell>
          <cell r="N477">
            <v>94480.309200000003</v>
          </cell>
        </row>
        <row r="478">
          <cell r="C478">
            <v>-29264</v>
          </cell>
          <cell r="D478">
            <v>219466</v>
          </cell>
          <cell r="E478">
            <v>2103.011</v>
          </cell>
          <cell r="F478">
            <v>2103.0500000000002</v>
          </cell>
          <cell r="G478">
            <v>257.71499999999997</v>
          </cell>
          <cell r="H478">
            <v>257.80200000000002</v>
          </cell>
          <cell r="I478">
            <v>258.07799999999997</v>
          </cell>
          <cell r="J478">
            <v>257.779</v>
          </cell>
          <cell r="K478">
            <v>258.74</v>
          </cell>
          <cell r="L478">
            <v>257.339</v>
          </cell>
          <cell r="M478">
            <v>257.73700000000002</v>
          </cell>
          <cell r="N478">
            <v>258.57900000000001</v>
          </cell>
        </row>
        <row r="479">
          <cell r="C479">
            <v>236836.25709999999</v>
          </cell>
          <cell r="D479">
            <v>-1439423.3866000001</v>
          </cell>
          <cell r="E479">
            <v>783269.74450000003</v>
          </cell>
          <cell r="F479">
            <v>627877.39099999995</v>
          </cell>
          <cell r="G479">
            <v>195646.3414</v>
          </cell>
          <cell r="H479">
            <v>240223.6177</v>
          </cell>
          <cell r="I479">
            <v>272168.63890000002</v>
          </cell>
          <cell r="J479">
            <v>277305.84980000003</v>
          </cell>
          <cell r="K479">
            <v>277816.60849999997</v>
          </cell>
          <cell r="L479">
            <v>280529.60119999998</v>
          </cell>
          <cell r="M479">
            <v>283779.71110000001</v>
          </cell>
          <cell r="N479">
            <v>286520.99619999999</v>
          </cell>
        </row>
        <row r="480">
          <cell r="C480">
            <v>167434.81099999999</v>
          </cell>
          <cell r="D480">
            <v>-1643059.2402999999</v>
          </cell>
          <cell r="E480">
            <v>783269.74450000003</v>
          </cell>
          <cell r="F480">
            <v>627877.39099999995</v>
          </cell>
          <cell r="G480">
            <v>195646.3414</v>
          </cell>
          <cell r="H480">
            <v>240223.6177</v>
          </cell>
          <cell r="I480">
            <v>272168.63890000002</v>
          </cell>
          <cell r="J480">
            <v>277305.84980000003</v>
          </cell>
          <cell r="K480">
            <v>277816.60849999997</v>
          </cell>
          <cell r="L480">
            <v>280529.60119999998</v>
          </cell>
          <cell r="M480">
            <v>283779.71110000001</v>
          </cell>
          <cell r="N480">
            <v>286520.99619999999</v>
          </cell>
        </row>
        <row r="481">
          <cell r="C481">
            <v>478385.18239999999</v>
          </cell>
          <cell r="D481">
            <v>-4694455.0522999996</v>
          </cell>
          <cell r="E481">
            <v>2237913.5939000002</v>
          </cell>
          <cell r="F481">
            <v>1793935.4332999999</v>
          </cell>
          <cell r="G481">
            <v>558989.55619999999</v>
          </cell>
          <cell r="H481">
            <v>686353.20510000002</v>
          </cell>
          <cell r="I481">
            <v>777624.69570000004</v>
          </cell>
          <cell r="J481">
            <v>792302.44160000002</v>
          </cell>
          <cell r="K481">
            <v>793761.75210000004</v>
          </cell>
          <cell r="L481">
            <v>801513.15980000002</v>
          </cell>
          <cell r="M481">
            <v>810799.18839999998</v>
          </cell>
          <cell r="N481">
            <v>818631.43180000002</v>
          </cell>
        </row>
        <row r="482">
          <cell r="C482">
            <v>13989.285</v>
          </cell>
          <cell r="D482">
            <v>30698.901000000002</v>
          </cell>
          <cell r="E482">
            <v>-216202.989</v>
          </cell>
          <cell r="F482">
            <v>3.9E-2</v>
          </cell>
          <cell r="G482">
            <v>-0.32800000000000001</v>
          </cell>
          <cell r="H482">
            <v>0.1</v>
          </cell>
          <cell r="I482">
            <v>0.28100000000000003</v>
          </cell>
          <cell r="J482">
            <v>-0.28899999999999998</v>
          </cell>
          <cell r="K482">
            <v>0.94799999999999995</v>
          </cell>
          <cell r="L482">
            <v>-1.407</v>
          </cell>
          <cell r="M482">
            <v>0.42399999999999999</v>
          </cell>
          <cell r="N482">
            <v>0.82899999999999996</v>
          </cell>
        </row>
        <row r="483">
          <cell r="C483">
            <v>0</v>
          </cell>
          <cell r="D483">
            <v>1952704.3387</v>
          </cell>
          <cell r="E483">
            <v>2175357.9575999998</v>
          </cell>
          <cell r="F483">
            <v>2457870.2488000002</v>
          </cell>
          <cell r="G483">
            <v>3002581.0981000001</v>
          </cell>
          <cell r="H483">
            <v>3112763.5293000001</v>
          </cell>
          <cell r="I483">
            <v>3200774.1258</v>
          </cell>
          <cell r="J483">
            <v>3290374.8275000001</v>
          </cell>
          <cell r="K483">
            <v>3387667.7379999999</v>
          </cell>
          <cell r="L483">
            <v>3472506.4678000002</v>
          </cell>
          <cell r="M483">
            <v>3571596.6368</v>
          </cell>
          <cell r="N483">
            <v>3685679.8717</v>
          </cell>
        </row>
        <row r="484">
          <cell r="C484">
            <v>14112006</v>
          </cell>
          <cell r="D484">
            <v>13926849.5</v>
          </cell>
          <cell r="E484">
            <v>14342227.1875</v>
          </cell>
          <cell r="F484">
            <v>15154693.9219</v>
          </cell>
          <cell r="G484">
            <v>10894139.032500001</v>
          </cell>
          <cell r="H484">
            <v>11049065.572000001</v>
          </cell>
          <cell r="I484">
            <v>11223911.1231</v>
          </cell>
          <cell r="J484">
            <v>11387147.9789</v>
          </cell>
          <cell r="K484">
            <v>11562977.716700001</v>
          </cell>
          <cell r="L484">
            <v>11715541.158600001</v>
          </cell>
          <cell r="M484">
            <v>11865601.508099999</v>
          </cell>
          <cell r="N484">
            <v>12013814.787900001</v>
          </cell>
        </row>
        <row r="485">
          <cell r="C485">
            <v>29882.6643</v>
          </cell>
          <cell r="D485">
            <v>9257.1054000000004</v>
          </cell>
          <cell r="E485">
            <v>11206.9913</v>
          </cell>
          <cell r="F485">
            <v>11531.281499999999</v>
          </cell>
          <cell r="G485">
            <v>344952.31699999998</v>
          </cell>
          <cell r="H485">
            <v>9880.6934000000001</v>
          </cell>
          <cell r="I485">
            <v>9432.0152999999991</v>
          </cell>
          <cell r="J485">
            <v>9743.4254000000001</v>
          </cell>
          <cell r="K485">
            <v>10005.3562</v>
          </cell>
          <cell r="L485">
            <v>10149.5633</v>
          </cell>
          <cell r="M485">
            <v>10345.539199999999</v>
          </cell>
          <cell r="N485">
            <v>10537.765299999999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C487">
            <v>64428</v>
          </cell>
          <cell r="D487">
            <v>64428</v>
          </cell>
          <cell r="E487">
            <v>64428</v>
          </cell>
          <cell r="F487">
            <v>64428</v>
          </cell>
          <cell r="G487">
            <v>64428</v>
          </cell>
          <cell r="H487">
            <v>64428</v>
          </cell>
          <cell r="I487">
            <v>64428</v>
          </cell>
          <cell r="J487">
            <v>64428</v>
          </cell>
          <cell r="K487">
            <v>64428</v>
          </cell>
          <cell r="L487">
            <v>64428</v>
          </cell>
          <cell r="M487">
            <v>64428</v>
          </cell>
          <cell r="N487">
            <v>64428</v>
          </cell>
        </row>
        <row r="488">
          <cell r="C488">
            <v>1007211.6642999999</v>
          </cell>
          <cell r="D488">
            <v>-180591.6128</v>
          </cell>
          <cell r="E488">
            <v>704299.34140000003</v>
          </cell>
          <cell r="F488">
            <v>124318.995</v>
          </cell>
          <cell r="G488">
            <v>3353394.0669999998</v>
          </cell>
          <cell r="H488">
            <v>-47919.306600000004</v>
          </cell>
          <cell r="I488">
            <v>-52567.984700000001</v>
          </cell>
          <cell r="J488">
            <v>-52256.5746</v>
          </cell>
          <cell r="K488">
            <v>-51994.643799999998</v>
          </cell>
          <cell r="L488">
            <v>-51850.436699999998</v>
          </cell>
          <cell r="M488">
            <v>-51654.460800000001</v>
          </cell>
          <cell r="N488">
            <v>-51462.234700000001</v>
          </cell>
        </row>
        <row r="489">
          <cell r="C489">
            <v>34480</v>
          </cell>
          <cell r="D489">
            <v>43435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C490">
            <v>-1475</v>
          </cell>
          <cell r="D490">
            <v>-1475</v>
          </cell>
          <cell r="E490">
            <v>-1475</v>
          </cell>
          <cell r="F490">
            <v>-1475</v>
          </cell>
          <cell r="G490">
            <v>-1475</v>
          </cell>
          <cell r="H490">
            <v>-1475</v>
          </cell>
          <cell r="I490">
            <v>-1475</v>
          </cell>
          <cell r="J490">
            <v>-1475</v>
          </cell>
          <cell r="K490">
            <v>-1475</v>
          </cell>
          <cell r="L490">
            <v>-1475</v>
          </cell>
          <cell r="M490">
            <v>-1475</v>
          </cell>
          <cell r="N490">
            <v>-1475</v>
          </cell>
        </row>
        <row r="491">
          <cell r="C491">
            <v>334712.27439999999</v>
          </cell>
          <cell r="D491">
            <v>-3592635.6658000001</v>
          </cell>
          <cell r="E491">
            <v>2284427.6475999998</v>
          </cell>
          <cell r="F491">
            <v>1805025.7634000001</v>
          </cell>
          <cell r="G491">
            <v>451371.73509999999</v>
          </cell>
          <cell r="H491">
            <v>623034.69830000005</v>
          </cell>
          <cell r="I491">
            <v>744233.37009999994</v>
          </cell>
          <cell r="J491">
            <v>791416.51190000004</v>
          </cell>
          <cell r="K491">
            <v>833751.41529999999</v>
          </cell>
          <cell r="L491">
            <v>862747.13439999998</v>
          </cell>
          <cell r="M491">
            <v>892896.58109999995</v>
          </cell>
          <cell r="N491">
            <v>920700.55940000003</v>
          </cell>
        </row>
        <row r="492">
          <cell r="C492">
            <v>348631</v>
          </cell>
          <cell r="D492">
            <v>1667328</v>
          </cell>
          <cell r="E492">
            <v>-820071.07810000004</v>
          </cell>
          <cell r="F492">
            <v>-1313380.1455999999</v>
          </cell>
          <cell r="G492">
            <v>164219.82990000001</v>
          </cell>
          <cell r="H492">
            <v>161379.82999999999</v>
          </cell>
          <cell r="I492">
            <v>161779.82999999999</v>
          </cell>
          <cell r="J492">
            <v>163679.82999999999</v>
          </cell>
          <cell r="K492">
            <v>166179.82999999999</v>
          </cell>
          <cell r="L492">
            <v>169049.82990000001</v>
          </cell>
          <cell r="M492">
            <v>172139.82980000001</v>
          </cell>
          <cell r="N492">
            <v>175449.8297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29588.564699999999</v>
          </cell>
          <cell r="D494">
            <v>-317588.98869999999</v>
          </cell>
          <cell r="E494">
            <v>201943.4014</v>
          </cell>
          <cell r="F494">
            <v>159564.27540000001</v>
          </cell>
          <cell r="G494">
            <v>39901.260900000001</v>
          </cell>
          <cell r="H494">
            <v>55076.266600000003</v>
          </cell>
          <cell r="I494">
            <v>65790.229099999997</v>
          </cell>
          <cell r="J494">
            <v>69961.218699999998</v>
          </cell>
          <cell r="K494">
            <v>73703.624100000001</v>
          </cell>
          <cell r="L494">
            <v>76266.845700000005</v>
          </cell>
          <cell r="M494">
            <v>78932.056700000001</v>
          </cell>
          <cell r="N494">
            <v>81389.928400000004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0</v>
          </cell>
          <cell r="D496">
            <v>280571.31819999998</v>
          </cell>
          <cell r="E496">
            <v>-50931.477899999998</v>
          </cell>
          <cell r="F496">
            <v>7401.5888999999997</v>
          </cell>
          <cell r="G496">
            <v>2113.4780000000001</v>
          </cell>
          <cell r="H496">
            <v>1381.0645</v>
          </cell>
          <cell r="I496">
            <v>1343.8130000000001</v>
          </cell>
          <cell r="J496">
            <v>1302.0814</v>
          </cell>
          <cell r="K496">
            <v>1264.5153</v>
          </cell>
          <cell r="L496">
            <v>1223.6043</v>
          </cell>
          <cell r="M496">
            <v>1186.8493000000001</v>
          </cell>
          <cell r="N496">
            <v>1146.5864999999999</v>
          </cell>
        </row>
        <row r="497">
          <cell r="C497">
            <v>1235758.5617</v>
          </cell>
          <cell r="D497">
            <v>1213643.8459000001</v>
          </cell>
          <cell r="E497">
            <v>1371424.2579000001</v>
          </cell>
          <cell r="F497">
            <v>1575171.7293</v>
          </cell>
          <cell r="G497">
            <v>1002989.3569</v>
          </cell>
          <cell r="H497">
            <v>940317.83279999997</v>
          </cell>
          <cell r="I497">
            <v>965514.5503</v>
          </cell>
          <cell r="J497">
            <v>971201.91070000001</v>
          </cell>
          <cell r="K497">
            <v>1015171.7825</v>
          </cell>
          <cell r="L497">
            <v>1015921.8436</v>
          </cell>
          <cell r="M497">
            <v>1039395.0757</v>
          </cell>
          <cell r="N497">
            <v>1064356.2881</v>
          </cell>
        </row>
        <row r="498">
          <cell r="C498">
            <v>2988462</v>
          </cell>
          <cell r="D498">
            <v>2774341.875</v>
          </cell>
          <cell r="E498">
            <v>3436828.0011999998</v>
          </cell>
          <cell r="F498">
            <v>3329647.3092</v>
          </cell>
          <cell r="G498">
            <v>2673215.3092</v>
          </cell>
          <cell r="H498">
            <v>2383115.3092</v>
          </cell>
          <cell r="I498">
            <v>2093015.3092</v>
          </cell>
          <cell r="J498">
            <v>1802915.3092</v>
          </cell>
          <cell r="K498">
            <v>1512815.3092</v>
          </cell>
          <cell r="L498">
            <v>1512815.3092</v>
          </cell>
          <cell r="M498">
            <v>1512815.3092</v>
          </cell>
          <cell r="N498">
            <v>1512815.3092</v>
          </cell>
        </row>
        <row r="499">
          <cell r="C499">
            <v>7259190.5377000002</v>
          </cell>
          <cell r="D499">
            <v>7347365.7564000003</v>
          </cell>
          <cell r="E499">
            <v>11723241.885500001</v>
          </cell>
          <cell r="F499">
            <v>11575124.0108</v>
          </cell>
          <cell r="G499">
            <v>10951009.765900001</v>
          </cell>
          <cell r="H499">
            <v>11432137.249</v>
          </cell>
          <cell r="I499">
            <v>11556114.0956</v>
          </cell>
          <cell r="J499">
            <v>11642832.8323</v>
          </cell>
          <cell r="K499">
            <v>11776894.171</v>
          </cell>
          <cell r="L499">
            <v>11700413.5745</v>
          </cell>
          <cell r="M499">
            <v>12214215.353599999</v>
          </cell>
          <cell r="N499">
            <v>12350340.0087</v>
          </cell>
        </row>
        <row r="500">
          <cell r="C500">
            <v>6501903.7926000003</v>
          </cell>
          <cell r="D500">
            <v>10485242.928300001</v>
          </cell>
          <cell r="E500">
            <v>9714491.9712000005</v>
          </cell>
          <cell r="F500">
            <v>9817745.2103000004</v>
          </cell>
          <cell r="G500">
            <v>10101614.625600001</v>
          </cell>
          <cell r="H500">
            <v>10530026.861400001</v>
          </cell>
          <cell r="I500">
            <v>10594344.040200001</v>
          </cell>
          <cell r="J500">
            <v>10670144.2114</v>
          </cell>
          <cell r="K500">
            <v>10797090.685799999</v>
          </cell>
          <cell r="L500">
            <v>10711402.657400001</v>
          </cell>
          <cell r="M500">
            <v>11211749.5932</v>
          </cell>
          <cell r="N500">
            <v>11334348.650800001</v>
          </cell>
        </row>
        <row r="501">
          <cell r="C501">
            <v>14388870</v>
          </cell>
          <cell r="D501">
            <v>14242026.1569</v>
          </cell>
          <cell r="E501">
            <v>14683652.5644</v>
          </cell>
          <cell r="F501">
            <v>15355624.981899999</v>
          </cell>
          <cell r="G501">
            <v>11100573.8939</v>
          </cell>
          <cell r="H501">
            <v>11257005.049699999</v>
          </cell>
          <cell r="I501">
            <v>11433725.671</v>
          </cell>
          <cell r="J501">
            <v>11598920.626399999</v>
          </cell>
          <cell r="K501">
            <v>11782989.535499999</v>
          </cell>
          <cell r="L501">
            <v>11944266.378</v>
          </cell>
          <cell r="M501">
            <v>12103554.405400001</v>
          </cell>
          <cell r="N501">
            <v>12261535.2706</v>
          </cell>
        </row>
        <row r="502">
          <cell r="C502">
            <v>10103506.264699999</v>
          </cell>
          <cell r="D502">
            <v>9832593.3872999996</v>
          </cell>
          <cell r="E502">
            <v>12514666.8193</v>
          </cell>
          <cell r="F502">
            <v>12048661.9069</v>
          </cell>
          <cell r="G502">
            <v>14893285.205800001</v>
          </cell>
          <cell r="H502">
            <v>12096160.1314</v>
          </cell>
          <cell r="I502">
            <v>12266565.2487</v>
          </cell>
          <cell r="J502">
            <v>12385739.2733</v>
          </cell>
          <cell r="K502">
            <v>12541061.175799999</v>
          </cell>
          <cell r="L502">
            <v>12490606.997500001</v>
          </cell>
          <cell r="M502">
            <v>12984237.229699999</v>
          </cell>
          <cell r="N502">
            <v>13175405.373299999</v>
          </cell>
        </row>
        <row r="503">
          <cell r="C503">
            <v>87756.44</v>
          </cell>
          <cell r="D503">
            <v>93943.7889</v>
          </cell>
          <cell r="E503">
            <v>136707.02789999999</v>
          </cell>
          <cell r="F503">
            <v>117789.6443</v>
          </cell>
          <cell r="G503">
            <v>111848.6851</v>
          </cell>
          <cell r="H503">
            <v>116794.45510000001</v>
          </cell>
          <cell r="I503">
            <v>118126.92660000001</v>
          </cell>
          <cell r="J503">
            <v>119047.9271</v>
          </cell>
          <cell r="K503">
            <v>120435.9939</v>
          </cell>
          <cell r="L503">
            <v>119815.22169999999</v>
          </cell>
          <cell r="M503">
            <v>124884.2032</v>
          </cell>
          <cell r="N503">
            <v>126405.04549999999</v>
          </cell>
        </row>
        <row r="504">
          <cell r="C504">
            <v>406930</v>
          </cell>
          <cell r="D504">
            <v>406929</v>
          </cell>
          <cell r="E504">
            <v>406929</v>
          </cell>
          <cell r="F504">
            <v>406929</v>
          </cell>
          <cell r="G504">
            <v>406929</v>
          </cell>
          <cell r="H504">
            <v>406929</v>
          </cell>
          <cell r="I504">
            <v>406929</v>
          </cell>
          <cell r="J504">
            <v>406929</v>
          </cell>
          <cell r="K504">
            <v>406929</v>
          </cell>
          <cell r="L504">
            <v>406929</v>
          </cell>
          <cell r="M504">
            <v>406929</v>
          </cell>
          <cell r="N504">
            <v>406929</v>
          </cell>
        </row>
        <row r="505">
          <cell r="C505">
            <v>757286.74410000001</v>
          </cell>
          <cell r="D505">
            <v>-3137877.1719</v>
          </cell>
          <cell r="E505">
            <v>2008749.9147999999</v>
          </cell>
          <cell r="F505">
            <v>1757378.8004999999</v>
          </cell>
          <cell r="G505">
            <v>849395.14080000005</v>
          </cell>
          <cell r="H505">
            <v>902110.38809999998</v>
          </cell>
          <cell r="I505">
            <v>961770.05449999997</v>
          </cell>
          <cell r="J505">
            <v>972688.62</v>
          </cell>
          <cell r="K505">
            <v>979803.48499999999</v>
          </cell>
          <cell r="L505">
            <v>989010.91760000004</v>
          </cell>
          <cell r="M505">
            <v>1002465.7611999999</v>
          </cell>
          <cell r="N505">
            <v>1015991.3574</v>
          </cell>
        </row>
        <row r="506">
          <cell r="C506">
            <v>72475</v>
          </cell>
          <cell r="D506">
            <v>440092</v>
          </cell>
          <cell r="E506">
            <v>0</v>
          </cell>
          <cell r="F506">
            <v>0</v>
          </cell>
          <cell r="G506">
            <v>9283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C507">
            <v>0</v>
          </cell>
          <cell r="D507">
            <v>783758</v>
          </cell>
          <cell r="E507">
            <v>783758</v>
          </cell>
          <cell r="F507">
            <v>783758</v>
          </cell>
          <cell r="G507">
            <v>793041</v>
          </cell>
          <cell r="H507">
            <v>793041</v>
          </cell>
          <cell r="I507">
            <v>793041</v>
          </cell>
          <cell r="J507">
            <v>793041</v>
          </cell>
          <cell r="K507">
            <v>793041</v>
          </cell>
          <cell r="L507">
            <v>793041</v>
          </cell>
          <cell r="M507">
            <v>793041</v>
          </cell>
          <cell r="N507">
            <v>793041</v>
          </cell>
        </row>
        <row r="510">
          <cell r="C510" t="str">
            <v>YearLag</v>
          </cell>
          <cell r="D510" t="str">
            <v>Year01</v>
          </cell>
          <cell r="E510" t="str">
            <v>Year02</v>
          </cell>
          <cell r="F510" t="str">
            <v>Year03</v>
          </cell>
          <cell r="G510" t="str">
            <v>Year04</v>
          </cell>
          <cell r="H510" t="str">
            <v>Year05</v>
          </cell>
          <cell r="I510" t="str">
            <v>Year06</v>
          </cell>
          <cell r="J510" t="str">
            <v>Year07</v>
          </cell>
          <cell r="K510" t="str">
            <v>Year08</v>
          </cell>
          <cell r="L510" t="str">
            <v>Year09</v>
          </cell>
          <cell r="M510" t="str">
            <v>Year10</v>
          </cell>
          <cell r="N510" t="str">
            <v>Year11</v>
          </cell>
          <cell r="O510" t="str">
            <v>Year12</v>
          </cell>
          <cell r="P510" t="str">
            <v>Year13</v>
          </cell>
          <cell r="Q510" t="str">
            <v>Year14</v>
          </cell>
          <cell r="R510" t="str">
            <v>Year15</v>
          </cell>
          <cell r="S510" t="str">
            <v>Year16</v>
          </cell>
          <cell r="T510" t="str">
            <v>Year17</v>
          </cell>
          <cell r="U510" t="str">
            <v>Year18</v>
          </cell>
          <cell r="V510" t="str">
            <v>Year19</v>
          </cell>
          <cell r="W510" t="str">
            <v>Year20</v>
          </cell>
          <cell r="X510" t="str">
            <v>Year21</v>
          </cell>
          <cell r="Y510" t="str">
            <v>Year22</v>
          </cell>
        </row>
        <row r="511">
          <cell r="C511" t="str">
            <v>Y1999</v>
          </cell>
          <cell r="D511" t="str">
            <v>Y2000</v>
          </cell>
          <cell r="E511" t="str">
            <v>Y2001</v>
          </cell>
          <cell r="F511" t="str">
            <v>Y2002</v>
          </cell>
          <cell r="G511" t="str">
            <v>Y2003</v>
          </cell>
          <cell r="H511" t="str">
            <v>Y2004</v>
          </cell>
          <cell r="I511" t="str">
            <v>Y2005</v>
          </cell>
          <cell r="J511" t="str">
            <v>Y2006</v>
          </cell>
          <cell r="K511" t="str">
            <v>Y2007</v>
          </cell>
          <cell r="L511" t="str">
            <v>Y2008</v>
          </cell>
          <cell r="M511" t="str">
            <v>Y2009</v>
          </cell>
          <cell r="N511" t="str">
            <v>Y2010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0.25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0</v>
          </cell>
          <cell r="D514">
            <v>173</v>
          </cell>
          <cell r="E514">
            <v>173</v>
          </cell>
          <cell r="F514">
            <v>173</v>
          </cell>
          <cell r="G514">
            <v>-1765</v>
          </cell>
          <cell r="H514">
            <v>-1765</v>
          </cell>
          <cell r="I514">
            <v>-1765</v>
          </cell>
          <cell r="J514">
            <v>-1765</v>
          </cell>
          <cell r="K514">
            <v>-1765</v>
          </cell>
          <cell r="L514">
            <v>-1765</v>
          </cell>
          <cell r="M514">
            <v>-1765</v>
          </cell>
          <cell r="N514">
            <v>-1765</v>
          </cell>
        </row>
        <row r="515">
          <cell r="C515">
            <v>0</v>
          </cell>
          <cell r="D515">
            <v>3463</v>
          </cell>
          <cell r="E515">
            <v>-37696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C517">
            <v>268533</v>
          </cell>
          <cell r="D517">
            <v>469303</v>
          </cell>
          <cell r="E517">
            <v>469303</v>
          </cell>
          <cell r="F517">
            <v>469303</v>
          </cell>
          <cell r="G517">
            <v>469303</v>
          </cell>
          <cell r="H517">
            <v>469303</v>
          </cell>
          <cell r="I517">
            <v>469303</v>
          </cell>
          <cell r="J517">
            <v>469303</v>
          </cell>
          <cell r="K517">
            <v>469303</v>
          </cell>
          <cell r="L517">
            <v>469303</v>
          </cell>
          <cell r="M517">
            <v>469303</v>
          </cell>
          <cell r="N517">
            <v>469303</v>
          </cell>
        </row>
        <row r="518">
          <cell r="C518">
            <v>0</v>
          </cell>
          <cell r="D518">
            <v>200771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3091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C521">
            <v>969494</v>
          </cell>
          <cell r="D521">
            <v>1091944</v>
          </cell>
          <cell r="E521">
            <v>1091944</v>
          </cell>
          <cell r="F521">
            <v>1091944</v>
          </cell>
          <cell r="G521">
            <v>801690</v>
          </cell>
          <cell r="H521">
            <v>801690</v>
          </cell>
          <cell r="I521">
            <v>801690</v>
          </cell>
          <cell r="J521">
            <v>801690</v>
          </cell>
          <cell r="K521">
            <v>801690</v>
          </cell>
          <cell r="L521">
            <v>801690</v>
          </cell>
          <cell r="M521">
            <v>801690</v>
          </cell>
          <cell r="N521">
            <v>801690</v>
          </cell>
        </row>
        <row r="522">
          <cell r="C522">
            <v>0</v>
          </cell>
          <cell r="D522">
            <v>-224729</v>
          </cell>
          <cell r="E522">
            <v>281300.59379999997</v>
          </cell>
          <cell r="F522">
            <v>141306.4063</v>
          </cell>
          <cell r="G522">
            <v>-1119705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C523">
            <v>0</v>
          </cell>
          <cell r="D523">
            <v>6879.5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717800</v>
          </cell>
          <cell r="D524">
            <v>1069552</v>
          </cell>
          <cell r="E524">
            <v>1069552</v>
          </cell>
          <cell r="F524">
            <v>1069552</v>
          </cell>
          <cell r="G524">
            <v>1002757</v>
          </cell>
          <cell r="H524">
            <v>1002757</v>
          </cell>
          <cell r="I524">
            <v>1002757</v>
          </cell>
          <cell r="J524">
            <v>1002757</v>
          </cell>
          <cell r="K524">
            <v>1002757</v>
          </cell>
          <cell r="L524">
            <v>1002757</v>
          </cell>
          <cell r="M524">
            <v>1002757</v>
          </cell>
          <cell r="N524">
            <v>1002757</v>
          </cell>
        </row>
        <row r="525">
          <cell r="C525">
            <v>117125.33590000001</v>
          </cell>
          <cell r="D525">
            <v>343666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8">
          <cell r="C528" t="str">
            <v>YearLag</v>
          </cell>
          <cell r="D528" t="str">
            <v>Year01</v>
          </cell>
          <cell r="E528" t="str">
            <v>Year02</v>
          </cell>
          <cell r="F528" t="str">
            <v>Year03</v>
          </cell>
          <cell r="G528" t="str">
            <v>Year04</v>
          </cell>
          <cell r="H528" t="str">
            <v>Year05</v>
          </cell>
          <cell r="I528" t="str">
            <v>Year06</v>
          </cell>
          <cell r="J528" t="str">
            <v>Year07</v>
          </cell>
          <cell r="K528" t="str">
            <v>Year08</v>
          </cell>
          <cell r="L528" t="str">
            <v>Year09</v>
          </cell>
          <cell r="M528" t="str">
            <v>Year10</v>
          </cell>
          <cell r="N528" t="str">
            <v>Year11</v>
          </cell>
          <cell r="O528" t="str">
            <v>Year12</v>
          </cell>
          <cell r="P528" t="str">
            <v>Year13</v>
          </cell>
          <cell r="Q528" t="str">
            <v>Year14</v>
          </cell>
          <cell r="R528" t="str">
            <v>Year15</v>
          </cell>
          <cell r="S528" t="str">
            <v>Year16</v>
          </cell>
          <cell r="T528" t="str">
            <v>Year17</v>
          </cell>
          <cell r="U528" t="str">
            <v>Year18</v>
          </cell>
          <cell r="V528" t="str">
            <v>Year19</v>
          </cell>
          <cell r="W528" t="str">
            <v>Year20</v>
          </cell>
          <cell r="X528" t="str">
            <v>Year21</v>
          </cell>
          <cell r="Y528" t="str">
            <v>Year22</v>
          </cell>
        </row>
        <row r="529">
          <cell r="C529" t="str">
            <v>Y1999</v>
          </cell>
          <cell r="D529" t="str">
            <v>Y2000</v>
          </cell>
          <cell r="E529" t="str">
            <v>Y2001</v>
          </cell>
          <cell r="F529" t="str">
            <v>Y2002</v>
          </cell>
          <cell r="G529" t="str">
            <v>Y2003</v>
          </cell>
          <cell r="H529" t="str">
            <v>Y2004</v>
          </cell>
          <cell r="I529" t="str">
            <v>Y2005</v>
          </cell>
          <cell r="J529" t="str">
            <v>Y2006</v>
          </cell>
          <cell r="K529" t="str">
            <v>Y2007</v>
          </cell>
          <cell r="L529" t="str">
            <v>Y2008</v>
          </cell>
          <cell r="M529" t="str">
            <v>Y2009</v>
          </cell>
          <cell r="N529" t="str">
            <v>Y2010</v>
          </cell>
        </row>
        <row r="530">
          <cell r="C530">
            <v>37005</v>
          </cell>
          <cell r="D530">
            <v>33873</v>
          </cell>
          <cell r="E530">
            <v>30500</v>
          </cell>
          <cell r="F530">
            <v>14000</v>
          </cell>
          <cell r="G530">
            <v>1E-3</v>
          </cell>
          <cell r="H530">
            <v>1E-3</v>
          </cell>
          <cell r="I530">
            <v>1E-3</v>
          </cell>
          <cell r="J530">
            <v>1E-3</v>
          </cell>
          <cell r="K530">
            <v>1E-3</v>
          </cell>
          <cell r="L530">
            <v>1E-3</v>
          </cell>
          <cell r="M530">
            <v>1E-3</v>
          </cell>
          <cell r="N530">
            <v>1E-3</v>
          </cell>
        </row>
        <row r="531">
          <cell r="C531">
            <v>4997526</v>
          </cell>
          <cell r="D531">
            <v>6793575</v>
          </cell>
          <cell r="E531">
            <v>6812945</v>
          </cell>
          <cell r="F531">
            <v>6813851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984189</v>
          </cell>
          <cell r="D533">
            <v>1796049</v>
          </cell>
          <cell r="E533">
            <v>19370</v>
          </cell>
          <cell r="F533">
            <v>906.12099999999998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71623</v>
          </cell>
          <cell r="D534">
            <v>42976.25</v>
          </cell>
          <cell r="E534">
            <v>14329.5</v>
          </cell>
          <cell r="F534">
            <v>4.75</v>
          </cell>
          <cell r="G534">
            <v>2.375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C535">
            <v>407913</v>
          </cell>
          <cell r="D535">
            <v>-48591.093800000002</v>
          </cell>
          <cell r="E535">
            <v>-43780.976600000002</v>
          </cell>
          <cell r="F535">
            <v>-32645.613300000001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59717.480499999998</v>
          </cell>
          <cell r="D536">
            <v>58972.628900000003</v>
          </cell>
          <cell r="E536">
            <v>58649.496099999997</v>
          </cell>
          <cell r="F536">
            <v>61796.343800000002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C537">
            <v>822516.3125</v>
          </cell>
          <cell r="D537">
            <v>1596623</v>
          </cell>
          <cell r="E537">
            <v>19370</v>
          </cell>
          <cell r="F537">
            <v>906.12099999999998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C538">
            <v>62291</v>
          </cell>
          <cell r="D538">
            <v>60948</v>
          </cell>
          <cell r="E538">
            <v>62739</v>
          </cell>
          <cell r="F538">
            <v>66000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6776244</v>
          </cell>
          <cell r="D539">
            <v>6784984</v>
          </cell>
          <cell r="E539">
            <v>6799984</v>
          </cell>
          <cell r="F539">
            <v>6813576</v>
          </cell>
          <cell r="G539">
            <v>9.1600000000000001E-2</v>
          </cell>
          <cell r="H539">
            <v>1.2111000000000001</v>
          </cell>
          <cell r="I539">
            <v>2.3565999999999998</v>
          </cell>
          <cell r="J539">
            <v>3.5282</v>
          </cell>
          <cell r="K539">
            <v>4.7529000000000003</v>
          </cell>
          <cell r="L539">
            <v>5.9782999999999999</v>
          </cell>
          <cell r="M539">
            <v>7.2320000000000002</v>
          </cell>
          <cell r="N539">
            <v>8.5158000000000005</v>
          </cell>
        </row>
        <row r="540">
          <cell r="C540">
            <v>175934.0313</v>
          </cell>
          <cell r="D540">
            <v>175225.0313</v>
          </cell>
          <cell r="E540">
            <v>174916.5938</v>
          </cell>
          <cell r="F540">
            <v>178006.9375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162627.0313</v>
          </cell>
          <cell r="D542">
            <v>135902.23439999999</v>
          </cell>
          <cell r="E542">
            <v>127411.6875</v>
          </cell>
          <cell r="F542">
            <v>143290</v>
          </cell>
          <cell r="G542">
            <v>109269.60159999999</v>
          </cell>
          <cell r="H542">
            <v>110826.8906</v>
          </cell>
          <cell r="I542">
            <v>112145.25780000001</v>
          </cell>
          <cell r="J542">
            <v>113699.41409999999</v>
          </cell>
          <cell r="K542">
            <v>115237.0938</v>
          </cell>
          <cell r="L542">
            <v>116748.3125</v>
          </cell>
          <cell r="M542">
            <v>118170.02340000001</v>
          </cell>
          <cell r="N542">
            <v>119517.7344</v>
          </cell>
        </row>
        <row r="543">
          <cell r="C543">
            <v>11052158</v>
          </cell>
          <cell r="D543">
            <v>12113862</v>
          </cell>
          <cell r="E543">
            <v>12790606</v>
          </cell>
          <cell r="F543">
            <v>13385409</v>
          </cell>
          <cell r="G543">
            <v>9901096</v>
          </cell>
          <cell r="H543">
            <v>10495254</v>
          </cell>
          <cell r="I543">
            <v>11058657</v>
          </cell>
          <cell r="J543">
            <v>11663020</v>
          </cell>
          <cell r="K543">
            <v>12289326</v>
          </cell>
          <cell r="L543">
            <v>12939495</v>
          </cell>
          <cell r="M543">
            <v>13613798</v>
          </cell>
          <cell r="N543">
            <v>14312943</v>
          </cell>
        </row>
        <row r="544">
          <cell r="C544">
            <v>84670</v>
          </cell>
          <cell r="D544">
            <v>93818</v>
          </cell>
          <cell r="E544">
            <v>79702</v>
          </cell>
          <cell r="F544">
            <v>83242.25</v>
          </cell>
          <cell r="G544">
            <v>86490.242199999993</v>
          </cell>
          <cell r="H544">
            <v>88055.617199999993</v>
          </cell>
          <cell r="I544">
            <v>90096.546900000001</v>
          </cell>
          <cell r="J544">
            <v>91140.132800000007</v>
          </cell>
          <cell r="K544">
            <v>93564.148400000005</v>
          </cell>
          <cell r="L544">
            <v>94508.656300000002</v>
          </cell>
          <cell r="M544">
            <v>93392.421900000001</v>
          </cell>
          <cell r="N544">
            <v>93527.820300000007</v>
          </cell>
        </row>
        <row r="545">
          <cell r="C545">
            <v>1037344</v>
          </cell>
          <cell r="D545">
            <v>1325800.625</v>
          </cell>
          <cell r="E545">
            <v>890138.5</v>
          </cell>
          <cell r="F545">
            <v>922800.9375</v>
          </cell>
          <cell r="G545">
            <v>707668.75</v>
          </cell>
          <cell r="H545">
            <v>738124.5625</v>
          </cell>
          <cell r="I545">
            <v>752679.625</v>
          </cell>
          <cell r="J545">
            <v>772108.1875</v>
          </cell>
          <cell r="K545">
            <v>793124.375</v>
          </cell>
          <cell r="L545">
            <v>817171.1875</v>
          </cell>
          <cell r="M545">
            <v>844086.5625</v>
          </cell>
          <cell r="N545">
            <v>871606</v>
          </cell>
        </row>
        <row r="546">
          <cell r="C546">
            <v>0</v>
          </cell>
          <cell r="D546">
            <v>162709</v>
          </cell>
          <cell r="E546">
            <v>152397</v>
          </cell>
          <cell r="F546">
            <v>144133</v>
          </cell>
          <cell r="G546">
            <v>117956.1406</v>
          </cell>
          <cell r="H546">
            <v>92660.781300000002</v>
          </cell>
          <cell r="I546">
            <v>88207.781300000002</v>
          </cell>
          <cell r="J546">
            <v>83754.781300000002</v>
          </cell>
          <cell r="K546">
            <v>79301.781300000002</v>
          </cell>
          <cell r="L546">
            <v>74848.781300000002</v>
          </cell>
          <cell r="M546">
            <v>70395.781300000002</v>
          </cell>
          <cell r="N546">
            <v>65942.781300000002</v>
          </cell>
        </row>
        <row r="547">
          <cell r="C547">
            <v>1383148</v>
          </cell>
          <cell r="D547">
            <v>1376056.5</v>
          </cell>
          <cell r="E547">
            <v>1407220.125</v>
          </cell>
          <cell r="F547">
            <v>1436676.125</v>
          </cell>
          <cell r="G547">
            <v>953409.125</v>
          </cell>
          <cell r="H547">
            <v>981261.25</v>
          </cell>
          <cell r="I547">
            <v>1013818.125</v>
          </cell>
          <cell r="J547">
            <v>1046924.0625</v>
          </cell>
          <cell r="K547">
            <v>1073523.375</v>
          </cell>
          <cell r="L547">
            <v>1095227</v>
          </cell>
          <cell r="M547">
            <v>1108768.25</v>
          </cell>
          <cell r="N547">
            <v>1113056.75</v>
          </cell>
        </row>
        <row r="548">
          <cell r="C548">
            <v>947340.5</v>
          </cell>
          <cell r="D548">
            <v>927098.1875</v>
          </cell>
          <cell r="E548">
            <v>905826.5</v>
          </cell>
          <cell r="F548">
            <v>935133.0625</v>
          </cell>
          <cell r="G548">
            <v>760384.8125</v>
          </cell>
          <cell r="H548">
            <v>772498</v>
          </cell>
          <cell r="I548">
            <v>804095</v>
          </cell>
          <cell r="J548">
            <v>829696.6875</v>
          </cell>
          <cell r="K548">
            <v>842025.5</v>
          </cell>
          <cell r="L548">
            <v>856350.375</v>
          </cell>
          <cell r="M548">
            <v>862111.6875</v>
          </cell>
          <cell r="N548">
            <v>866100.4375</v>
          </cell>
        </row>
        <row r="549">
          <cell r="C549">
            <v>1025834.75</v>
          </cell>
          <cell r="D549">
            <v>947362.5625</v>
          </cell>
          <cell r="E549">
            <v>816787.5</v>
          </cell>
          <cell r="F549">
            <v>850972.9375</v>
          </cell>
          <cell r="G549">
            <v>660585.6875</v>
          </cell>
          <cell r="H549">
            <v>692920.4375</v>
          </cell>
          <cell r="I549">
            <v>711075.25</v>
          </cell>
          <cell r="J549">
            <v>735108.375</v>
          </cell>
          <cell r="K549">
            <v>766027.375</v>
          </cell>
          <cell r="L549">
            <v>794340</v>
          </cell>
          <cell r="M549">
            <v>823422.625</v>
          </cell>
          <cell r="N549">
            <v>853847.4375</v>
          </cell>
        </row>
        <row r="550">
          <cell r="C550">
            <v>92986</v>
          </cell>
          <cell r="D550">
            <v>74749.710900000005</v>
          </cell>
          <cell r="E550">
            <v>76405.429699999993</v>
          </cell>
          <cell r="F550">
            <v>78291.453099999999</v>
          </cell>
          <cell r="G550">
            <v>65903.703099999999</v>
          </cell>
          <cell r="H550">
            <v>67584.554699999993</v>
          </cell>
          <cell r="I550">
            <v>69155.210900000005</v>
          </cell>
          <cell r="J550">
            <v>70730.125</v>
          </cell>
          <cell r="K550">
            <v>73934.289099999995</v>
          </cell>
          <cell r="L550">
            <v>73983.023400000005</v>
          </cell>
          <cell r="M550">
            <v>75688.718800000002</v>
          </cell>
          <cell r="N550">
            <v>77502.5625</v>
          </cell>
        </row>
        <row r="551">
          <cell r="C551">
            <v>25164164</v>
          </cell>
          <cell r="D551">
            <v>26040712</v>
          </cell>
          <cell r="E551">
            <v>27132834</v>
          </cell>
          <cell r="F551">
            <v>28540102</v>
          </cell>
          <cell r="G551">
            <v>20795236</v>
          </cell>
          <cell r="H551">
            <v>21544320</v>
          </cell>
          <cell r="I551">
            <v>22282568</v>
          </cell>
          <cell r="J551">
            <v>23050168</v>
          </cell>
          <cell r="K551">
            <v>23852304</v>
          </cell>
          <cell r="L551">
            <v>24655036</v>
          </cell>
          <cell r="M551">
            <v>25479400</v>
          </cell>
          <cell r="N551">
            <v>26326758</v>
          </cell>
        </row>
        <row r="552">
          <cell r="C552">
            <v>991081.3125</v>
          </cell>
          <cell r="D552">
            <v>986987.9375</v>
          </cell>
          <cell r="E552">
            <v>988281.625</v>
          </cell>
          <cell r="F552">
            <v>1009032.5625</v>
          </cell>
          <cell r="G552">
            <v>806808.4375</v>
          </cell>
          <cell r="H552">
            <v>806984.8125</v>
          </cell>
          <cell r="I552">
            <v>818630.125</v>
          </cell>
          <cell r="J552">
            <v>815185.375</v>
          </cell>
          <cell r="K552">
            <v>808105.3125</v>
          </cell>
          <cell r="L552">
            <v>817238.25</v>
          </cell>
          <cell r="M552">
            <v>827260.375</v>
          </cell>
          <cell r="N552">
            <v>839287.5625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6">
          <cell r="C556" t="str">
            <v>YearLag</v>
          </cell>
          <cell r="D556" t="str">
            <v>Year01</v>
          </cell>
          <cell r="E556" t="str">
            <v>Year02</v>
          </cell>
          <cell r="F556" t="str">
            <v>Year03</v>
          </cell>
          <cell r="G556" t="str">
            <v>Year04</v>
          </cell>
          <cell r="H556" t="str">
            <v>Year05</v>
          </cell>
          <cell r="I556" t="str">
            <v>Year06</v>
          </cell>
          <cell r="J556" t="str">
            <v>Year07</v>
          </cell>
          <cell r="K556" t="str">
            <v>Year08</v>
          </cell>
          <cell r="L556" t="str">
            <v>Year09</v>
          </cell>
          <cell r="M556" t="str">
            <v>Year10</v>
          </cell>
          <cell r="N556" t="str">
            <v>Year11</v>
          </cell>
          <cell r="O556" t="str">
            <v>Year12</v>
          </cell>
          <cell r="P556" t="str">
            <v>Year13</v>
          </cell>
          <cell r="Q556" t="str">
            <v>Year14</v>
          </cell>
          <cell r="R556" t="str">
            <v>Year15</v>
          </cell>
          <cell r="S556" t="str">
            <v>Year16</v>
          </cell>
          <cell r="T556" t="str">
            <v>Year17</v>
          </cell>
          <cell r="U556" t="str">
            <v>Year18</v>
          </cell>
          <cell r="V556" t="str">
            <v>Year19</v>
          </cell>
          <cell r="W556" t="str">
            <v>Year20</v>
          </cell>
          <cell r="X556" t="str">
            <v>Year21</v>
          </cell>
          <cell r="Y556" t="str">
            <v>Year22</v>
          </cell>
        </row>
        <row r="557">
          <cell r="C557" t="str">
            <v>Y1999</v>
          </cell>
          <cell r="D557" t="str">
            <v>Y2000</v>
          </cell>
          <cell r="E557" t="str">
            <v>Y2001</v>
          </cell>
          <cell r="F557" t="str">
            <v>Y2002</v>
          </cell>
          <cell r="G557" t="str">
            <v>Y2003</v>
          </cell>
          <cell r="H557" t="str">
            <v>Y2004</v>
          </cell>
          <cell r="I557" t="str">
            <v>Y2005</v>
          </cell>
          <cell r="J557" t="str">
            <v>Y2006</v>
          </cell>
          <cell r="K557" t="str">
            <v>Y2007</v>
          </cell>
          <cell r="L557" t="str">
            <v>Y2008</v>
          </cell>
          <cell r="M557" t="str">
            <v>Y2009</v>
          </cell>
          <cell r="N557" t="str">
            <v>Y2010</v>
          </cell>
        </row>
        <row r="558">
          <cell r="C558">
            <v>6.7699999999999996E-2</v>
          </cell>
          <cell r="D558">
            <v>6.7699999999999996E-2</v>
          </cell>
          <cell r="E558">
            <v>6.7699999999999996E-2</v>
          </cell>
          <cell r="F558">
            <v>6.7699999999999996E-2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0.48</v>
          </cell>
          <cell r="D559">
            <v>0.48</v>
          </cell>
          <cell r="E559">
            <v>0.48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>
            <v>1</v>
          </cell>
          <cell r="K559">
            <v>1</v>
          </cell>
          <cell r="L559">
            <v>1</v>
          </cell>
          <cell r="M559">
            <v>1</v>
          </cell>
          <cell r="N559">
            <v>1</v>
          </cell>
        </row>
        <row r="560">
          <cell r="C560">
            <v>0.46500000000000002</v>
          </cell>
          <cell r="D560">
            <v>0.46200000000000002</v>
          </cell>
          <cell r="E560">
            <v>0.46200000000000002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C566">
            <v>7.1400000000000005E-2</v>
          </cell>
          <cell r="D566">
            <v>6.7199999999999996E-2</v>
          </cell>
          <cell r="E566">
            <v>8.0299999999999996E-2</v>
          </cell>
          <cell r="F566">
            <v>8.0399999999999999E-2</v>
          </cell>
          <cell r="G566">
            <v>8.0399999999999999E-2</v>
          </cell>
          <cell r="H566">
            <v>7.2099999999999997E-2</v>
          </cell>
          <cell r="I566">
            <v>7.22E-2</v>
          </cell>
          <cell r="J566">
            <v>7.2400000000000006E-2</v>
          </cell>
          <cell r="K566">
            <v>7.2499999999999995E-2</v>
          </cell>
          <cell r="L566">
            <v>7.2599999999999998E-2</v>
          </cell>
          <cell r="M566">
            <v>7.2700000000000001E-2</v>
          </cell>
          <cell r="N566">
            <v>7.2800000000000004E-2</v>
          </cell>
        </row>
        <row r="567">
          <cell r="C567">
            <v>5.2999999999999999E-2</v>
          </cell>
          <cell r="D567">
            <v>5.3100000000000001E-2</v>
          </cell>
          <cell r="E567">
            <v>6.5000000000000002E-2</v>
          </cell>
          <cell r="F567">
            <v>6.5000000000000002E-2</v>
          </cell>
          <cell r="G567">
            <v>6.5000000000000002E-2</v>
          </cell>
          <cell r="H567">
            <v>6.5000000000000002E-2</v>
          </cell>
          <cell r="I567">
            <v>6.5000000000000002E-2</v>
          </cell>
          <cell r="J567">
            <v>6.5000000000000002E-2</v>
          </cell>
          <cell r="K567">
            <v>6.5000000000000002E-2</v>
          </cell>
          <cell r="L567">
            <v>6.5000000000000002E-2</v>
          </cell>
          <cell r="M567">
            <v>6.5000000000000002E-2</v>
          </cell>
          <cell r="N567">
            <v>6.5000000000000002E-2</v>
          </cell>
        </row>
        <row r="568">
          <cell r="C568">
            <v>260217</v>
          </cell>
          <cell r="D568">
            <v>197157</v>
          </cell>
          <cell r="E568">
            <v>203276</v>
          </cell>
          <cell r="F568">
            <v>207341.51560000001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</row>
        <row r="569">
          <cell r="C569">
            <v>77948.914099999995</v>
          </cell>
          <cell r="D569">
            <v>79916</v>
          </cell>
          <cell r="E569">
            <v>84997.148400000005</v>
          </cell>
          <cell r="F569">
            <v>87397.984400000001</v>
          </cell>
          <cell r="G569">
            <v>759436.875</v>
          </cell>
          <cell r="H569">
            <v>747384.75</v>
          </cell>
          <cell r="I569">
            <v>788089.6875</v>
          </cell>
          <cell r="J569">
            <v>806971.9375</v>
          </cell>
          <cell r="K569">
            <v>828699.8125</v>
          </cell>
          <cell r="L569">
            <v>853668.0625</v>
          </cell>
          <cell r="M569">
            <v>836408</v>
          </cell>
          <cell r="N569">
            <v>895685.4375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C571">
            <v>28649.5</v>
          </cell>
          <cell r="D571">
            <v>28644</v>
          </cell>
          <cell r="E571">
            <v>28649.5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C574">
            <v>5.5E-2</v>
          </cell>
          <cell r="D574">
            <v>5.8000000000000003E-2</v>
          </cell>
          <cell r="E574">
            <v>5.8000000000000003E-2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0.1077</v>
          </cell>
          <cell r="D578">
            <v>0.1095</v>
          </cell>
          <cell r="E578">
            <v>0.27550000000000002</v>
          </cell>
          <cell r="F578">
            <v>0.2291</v>
          </cell>
          <cell r="G578">
            <v>9.5299999999999996E-2</v>
          </cell>
          <cell r="H578">
            <v>0.113</v>
          </cell>
          <cell r="I578">
            <v>0.113</v>
          </cell>
          <cell r="J578">
            <v>0.113</v>
          </cell>
          <cell r="K578">
            <v>0.113</v>
          </cell>
          <cell r="L578">
            <v>0.1129</v>
          </cell>
          <cell r="M578">
            <v>0.1129</v>
          </cell>
          <cell r="N578">
            <v>0.1129</v>
          </cell>
        </row>
        <row r="579">
          <cell r="C579">
            <v>0.48</v>
          </cell>
          <cell r="D579">
            <v>0.48</v>
          </cell>
          <cell r="E579">
            <v>0.48</v>
          </cell>
          <cell r="F579">
            <v>0.48</v>
          </cell>
          <cell r="G579">
            <v>0.48</v>
          </cell>
          <cell r="H579">
            <v>0.48</v>
          </cell>
          <cell r="I579">
            <v>0.48</v>
          </cell>
          <cell r="J579">
            <v>0.48</v>
          </cell>
          <cell r="K579">
            <v>0.48</v>
          </cell>
          <cell r="L579">
            <v>0.48</v>
          </cell>
          <cell r="M579">
            <v>0.48</v>
          </cell>
          <cell r="N579">
            <v>0.48</v>
          </cell>
        </row>
        <row r="580">
          <cell r="C580">
            <v>0.46500000000000002</v>
          </cell>
          <cell r="D580">
            <v>0.46200000000000002</v>
          </cell>
          <cell r="E580">
            <v>0.46200000000000002</v>
          </cell>
          <cell r="F580">
            <v>0.46200000000000002</v>
          </cell>
          <cell r="G580">
            <v>0.47689999999999999</v>
          </cell>
          <cell r="H580">
            <v>0.47689999999999999</v>
          </cell>
          <cell r="I580">
            <v>0.47689999999999999</v>
          </cell>
          <cell r="J580">
            <v>0.47689999999999999</v>
          </cell>
          <cell r="K580">
            <v>0.47689999999999999</v>
          </cell>
          <cell r="L580">
            <v>0.47689999999999999</v>
          </cell>
          <cell r="M580">
            <v>0.47689999999999999</v>
          </cell>
          <cell r="N580">
            <v>0.47689999999999999</v>
          </cell>
        </row>
        <row r="581">
          <cell r="C581">
            <v>54610</v>
          </cell>
          <cell r="D581">
            <v>50300</v>
          </cell>
          <cell r="E581">
            <v>55151</v>
          </cell>
          <cell r="F581">
            <v>105254.01949999999</v>
          </cell>
          <cell r="G581">
            <v>1212383.1602</v>
          </cell>
          <cell r="H581">
            <v>1288011.8866999999</v>
          </cell>
          <cell r="I581">
            <v>1361932.3398</v>
          </cell>
          <cell r="J581">
            <v>1416861.6484000001</v>
          </cell>
          <cell r="K581">
            <v>1478818.9413999999</v>
          </cell>
          <cell r="L581">
            <v>1535795.0547</v>
          </cell>
          <cell r="M581">
            <v>1594791.2812999999</v>
          </cell>
          <cell r="N581">
            <v>1671807.1991999999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219661</v>
          </cell>
          <cell r="D583">
            <v>198960</v>
          </cell>
          <cell r="E583">
            <v>198960</v>
          </cell>
          <cell r="F583">
            <v>198277</v>
          </cell>
          <cell r="G583">
            <v>198277</v>
          </cell>
          <cell r="H583">
            <v>198277</v>
          </cell>
          <cell r="I583">
            <v>201251.14840000001</v>
          </cell>
          <cell r="J583">
            <v>204269.916</v>
          </cell>
          <cell r="K583">
            <v>207333.9687</v>
          </cell>
          <cell r="L583">
            <v>210443.97459999999</v>
          </cell>
          <cell r="M583">
            <v>213600.63279999999</v>
          </cell>
          <cell r="N583">
            <v>216804.64060000001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C585">
            <v>29949</v>
          </cell>
          <cell r="D585">
            <v>29700</v>
          </cell>
          <cell r="E585">
            <v>29700</v>
          </cell>
          <cell r="F585">
            <v>30121</v>
          </cell>
          <cell r="G585">
            <v>30121</v>
          </cell>
          <cell r="H585">
            <v>30121</v>
          </cell>
          <cell r="I585">
            <v>30572.8148</v>
          </cell>
          <cell r="J585">
            <v>31031.4061</v>
          </cell>
          <cell r="K585">
            <v>31496.877400000001</v>
          </cell>
          <cell r="L585">
            <v>31969.3302</v>
          </cell>
          <cell r="M585">
            <v>32448.8701</v>
          </cell>
          <cell r="N585">
            <v>32935.602800000001</v>
          </cell>
        </row>
        <row r="586">
          <cell r="C586">
            <v>7.1400000000000005E-2</v>
          </cell>
          <cell r="D586">
            <v>6.7199999999999996E-2</v>
          </cell>
          <cell r="E586">
            <v>8.0299999999999996E-2</v>
          </cell>
          <cell r="F586">
            <v>8.0399999999999999E-2</v>
          </cell>
          <cell r="G586">
            <v>8.0399999999999999E-2</v>
          </cell>
          <cell r="H586">
            <v>7.2099999999999997E-2</v>
          </cell>
          <cell r="I586">
            <v>7.22E-2</v>
          </cell>
          <cell r="J586">
            <v>7.2400000000000006E-2</v>
          </cell>
          <cell r="K586">
            <v>7.2499999999999995E-2</v>
          </cell>
          <cell r="L586">
            <v>7.2599999999999998E-2</v>
          </cell>
          <cell r="M586">
            <v>7.2700000000000001E-2</v>
          </cell>
          <cell r="N586">
            <v>7.2800000000000004E-2</v>
          </cell>
        </row>
        <row r="587">
          <cell r="C587">
            <v>5.2999999999999999E-2</v>
          </cell>
          <cell r="D587">
            <v>5.3100000000000001E-2</v>
          </cell>
          <cell r="E587">
            <v>6.5000000000000002E-2</v>
          </cell>
          <cell r="F587">
            <v>6.5000000000000002E-2</v>
          </cell>
          <cell r="G587">
            <v>6.5000000000000002E-2</v>
          </cell>
          <cell r="H587">
            <v>6.5000000000000002E-2</v>
          </cell>
          <cell r="I587">
            <v>6.5000000000000002E-2</v>
          </cell>
          <cell r="J587">
            <v>6.5000000000000002E-2</v>
          </cell>
          <cell r="K587">
            <v>6.5000000000000002E-2</v>
          </cell>
          <cell r="L587">
            <v>6.5000000000000002E-2</v>
          </cell>
          <cell r="M587">
            <v>6.5000000000000002E-2</v>
          </cell>
          <cell r="N587">
            <v>6.5000000000000002E-2</v>
          </cell>
        </row>
        <row r="588">
          <cell r="C588">
            <v>1544056</v>
          </cell>
          <cell r="D588">
            <v>1444473</v>
          </cell>
          <cell r="E588">
            <v>1621929.8125</v>
          </cell>
          <cell r="F588">
            <v>1863928.2344</v>
          </cell>
          <cell r="G588">
            <v>1345159.7969</v>
          </cell>
          <cell r="H588">
            <v>1373343.2969</v>
          </cell>
          <cell r="I588">
            <v>1380860.8672</v>
          </cell>
          <cell r="J588">
            <v>1408932.9609000001</v>
          </cell>
          <cell r="K588">
            <v>1437450.3594</v>
          </cell>
          <cell r="L588">
            <v>1460333.8984000001</v>
          </cell>
          <cell r="M588">
            <v>1489694.6875</v>
          </cell>
          <cell r="N588">
            <v>1519634.1094</v>
          </cell>
        </row>
        <row r="589">
          <cell r="C589">
            <v>2729068.3369</v>
          </cell>
          <cell r="D589">
            <v>8658567.3350000009</v>
          </cell>
          <cell r="E589">
            <v>6204941.0062999995</v>
          </cell>
          <cell r="F589">
            <v>5399142.8114999998</v>
          </cell>
          <cell r="G589">
            <v>5747164.4721999997</v>
          </cell>
          <cell r="H589">
            <v>5982911.9829000002</v>
          </cell>
          <cell r="I589">
            <v>5900686.1593000004</v>
          </cell>
          <cell r="J589">
            <v>5856594.7412999999</v>
          </cell>
          <cell r="K589">
            <v>5859441.2067999998</v>
          </cell>
          <cell r="L589">
            <v>5948180.2719999999</v>
          </cell>
          <cell r="M589">
            <v>6315184.5104999999</v>
          </cell>
          <cell r="N589">
            <v>6289634.0385999996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23337</v>
          </cell>
          <cell r="D591">
            <v>10312</v>
          </cell>
          <cell r="E591">
            <v>10312</v>
          </cell>
          <cell r="F591">
            <v>6216</v>
          </cell>
          <cell r="G591">
            <v>3111.22</v>
          </cell>
          <cell r="H591">
            <v>4453</v>
          </cell>
          <cell r="I591">
            <v>4453</v>
          </cell>
          <cell r="J591">
            <v>4453</v>
          </cell>
          <cell r="K591">
            <v>4453</v>
          </cell>
          <cell r="L591">
            <v>4453</v>
          </cell>
          <cell r="M591">
            <v>4453</v>
          </cell>
          <cell r="N591">
            <v>4453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5.5E-2</v>
          </cell>
          <cell r="D594">
            <v>5.8000000000000003E-2</v>
          </cell>
          <cell r="E594">
            <v>5.8000000000000003E-2</v>
          </cell>
          <cell r="F594">
            <v>5.8000000000000003E-2</v>
          </cell>
          <cell r="G594">
            <v>4.3099999999999999E-2</v>
          </cell>
          <cell r="H594">
            <v>4.3099999999999999E-2</v>
          </cell>
          <cell r="I594">
            <v>4.3099999999999999E-2</v>
          </cell>
          <cell r="J594">
            <v>4.3099999999999999E-2</v>
          </cell>
          <cell r="K594">
            <v>4.3099999999999999E-2</v>
          </cell>
          <cell r="L594">
            <v>4.3099999999999999E-2</v>
          </cell>
          <cell r="M594">
            <v>4.3099999999999999E-2</v>
          </cell>
          <cell r="N594">
            <v>4.3099999999999999E-2</v>
          </cell>
        </row>
        <row r="595">
          <cell r="C595">
            <v>75109</v>
          </cell>
          <cell r="D595">
            <v>41059.5861</v>
          </cell>
          <cell r="E595">
            <v>107499.1066</v>
          </cell>
          <cell r="F595">
            <v>118741.1066</v>
          </cell>
          <cell r="G595">
            <v>116616.4268</v>
          </cell>
          <cell r="H595">
            <v>116616.4268</v>
          </cell>
          <cell r="I595">
            <v>116616.4268</v>
          </cell>
          <cell r="J595">
            <v>116616.4268</v>
          </cell>
          <cell r="K595">
            <v>116616.4268</v>
          </cell>
          <cell r="L595">
            <v>116616.4268</v>
          </cell>
          <cell r="M595">
            <v>116616.4268</v>
          </cell>
          <cell r="N595">
            <v>116616.4268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600">
          <cell r="C600" t="str">
            <v>YearLag</v>
          </cell>
          <cell r="D600" t="str">
            <v>Year01</v>
          </cell>
          <cell r="E600" t="str">
            <v>Year02</v>
          </cell>
          <cell r="F600" t="str">
            <v>Year03</v>
          </cell>
          <cell r="G600" t="str">
            <v>Year04</v>
          </cell>
          <cell r="H600" t="str">
            <v>Year05</v>
          </cell>
          <cell r="I600" t="str">
            <v>Year06</v>
          </cell>
          <cell r="J600" t="str">
            <v>Year07</v>
          </cell>
          <cell r="K600" t="str">
            <v>Year08</v>
          </cell>
          <cell r="L600" t="str">
            <v>Year09</v>
          </cell>
          <cell r="M600" t="str">
            <v>Year10</v>
          </cell>
          <cell r="N600" t="str">
            <v>Year11</v>
          </cell>
          <cell r="O600" t="str">
            <v>Year12</v>
          </cell>
          <cell r="P600" t="str">
            <v>Year13</v>
          </cell>
          <cell r="Q600" t="str">
            <v>Year14</v>
          </cell>
          <cell r="R600" t="str">
            <v>Year15</v>
          </cell>
          <cell r="S600" t="str">
            <v>Year16</v>
          </cell>
          <cell r="T600" t="str">
            <v>Year17</v>
          </cell>
          <cell r="U600" t="str">
            <v>Year18</v>
          </cell>
          <cell r="V600" t="str">
            <v>Year19</v>
          </cell>
          <cell r="W600" t="str">
            <v>Year20</v>
          </cell>
          <cell r="X600" t="str">
            <v>Year21</v>
          </cell>
          <cell r="Y600" t="str">
            <v>Year22</v>
          </cell>
        </row>
        <row r="601">
          <cell r="C601" t="str">
            <v>Y1999</v>
          </cell>
          <cell r="D601" t="str">
            <v>Y2000</v>
          </cell>
          <cell r="E601" t="str">
            <v>Y2001</v>
          </cell>
          <cell r="F601" t="str">
            <v>Y2002</v>
          </cell>
          <cell r="G601" t="str">
            <v>Y2003</v>
          </cell>
          <cell r="H601" t="str">
            <v>Y2004</v>
          </cell>
          <cell r="I601" t="str">
            <v>Y2005</v>
          </cell>
          <cell r="J601" t="str">
            <v>Y2006</v>
          </cell>
          <cell r="K601" t="str">
            <v>Y2007</v>
          </cell>
          <cell r="L601" t="str">
            <v>Y2008</v>
          </cell>
          <cell r="M601" t="str">
            <v>Y2009</v>
          </cell>
          <cell r="N601" t="str">
            <v>Y2010</v>
          </cell>
        </row>
        <row r="602">
          <cell r="D602">
            <v>2167133.1302999998</v>
          </cell>
          <cell r="E602">
            <v>24233.612000000001</v>
          </cell>
          <cell r="F602">
            <v>24233.612000000001</v>
          </cell>
          <cell r="G602">
            <v>24233.612000000001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D603">
            <v>592128.93119999999</v>
          </cell>
          <cell r="E603">
            <v>618330.02249999996</v>
          </cell>
          <cell r="F603">
            <v>328601.76049999997</v>
          </cell>
          <cell r="G603">
            <v>773157.6213</v>
          </cell>
          <cell r="H603">
            <v>752266.42700000003</v>
          </cell>
          <cell r="I603">
            <v>793237.39520000003</v>
          </cell>
          <cell r="J603">
            <v>812242.85589999997</v>
          </cell>
          <cell r="K603">
            <v>834112.74329999997</v>
          </cell>
          <cell r="L603">
            <v>859244.09710000001</v>
          </cell>
          <cell r="M603">
            <v>841871.27220000001</v>
          </cell>
          <cell r="N603">
            <v>901535.99369999999</v>
          </cell>
        </row>
        <row r="604">
          <cell r="D604">
            <v>8696.2085999999999</v>
          </cell>
          <cell r="E604">
            <v>1966.1623999999999</v>
          </cell>
          <cell r="F604">
            <v>1044.8860999999999</v>
          </cell>
          <cell r="G604">
            <v>2458.4823000000001</v>
          </cell>
          <cell r="H604">
            <v>2392.0526</v>
          </cell>
          <cell r="I604">
            <v>2522.3319000000001</v>
          </cell>
          <cell r="J604">
            <v>2582.7653</v>
          </cell>
          <cell r="K604">
            <v>2652.3071</v>
          </cell>
          <cell r="L604">
            <v>2732.2195999999999</v>
          </cell>
          <cell r="M604">
            <v>2676.9776000000002</v>
          </cell>
          <cell r="N604">
            <v>2866.6990999999998</v>
          </cell>
        </row>
        <row r="605">
          <cell r="D605">
            <v>1654111.3395</v>
          </cell>
          <cell r="E605">
            <v>2834332.3352999999</v>
          </cell>
          <cell r="F605">
            <v>2358747.0054000001</v>
          </cell>
          <cell r="G605">
            <v>771343.65630000003</v>
          </cell>
          <cell r="H605">
            <v>784034.40630000003</v>
          </cell>
          <cell r="I605">
            <v>821496.4375</v>
          </cell>
          <cell r="J605">
            <v>867379.91269999999</v>
          </cell>
          <cell r="K605">
            <v>886527.86049999995</v>
          </cell>
          <cell r="L605">
            <v>900121.8308</v>
          </cell>
          <cell r="M605">
            <v>915046.99470000004</v>
          </cell>
          <cell r="N605">
            <v>946808.35589999997</v>
          </cell>
        </row>
        <row r="606">
          <cell r="D606">
            <v>1006494.0651</v>
          </cell>
          <cell r="E606">
            <v>1036617.6926</v>
          </cell>
          <cell r="F606">
            <v>903790.95259999996</v>
          </cell>
          <cell r="G606">
            <v>1393378.0774999999</v>
          </cell>
          <cell r="H606">
            <v>1462656.692</v>
          </cell>
          <cell r="I606">
            <v>1458296.7589</v>
          </cell>
          <cell r="J606">
            <v>1486008.4121000001</v>
          </cell>
          <cell r="K606">
            <v>1520052.4032000001</v>
          </cell>
          <cell r="L606">
            <v>1557240.2112</v>
          </cell>
          <cell r="M606">
            <v>1603408.4410000001</v>
          </cell>
          <cell r="N606">
            <v>1652137.3814000001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10">
          <cell r="C610" t="str">
            <v>YearLag</v>
          </cell>
          <cell r="D610" t="str">
            <v>Year01</v>
          </cell>
          <cell r="E610" t="str">
            <v>Year02</v>
          </cell>
          <cell r="F610" t="str">
            <v>Year03</v>
          </cell>
          <cell r="G610" t="str">
            <v>Year04</v>
          </cell>
          <cell r="H610" t="str">
            <v>Year05</v>
          </cell>
          <cell r="I610" t="str">
            <v>Year06</v>
          </cell>
          <cell r="J610" t="str">
            <v>Year07</v>
          </cell>
          <cell r="K610" t="str">
            <v>Year08</v>
          </cell>
          <cell r="L610" t="str">
            <v>Year09</v>
          </cell>
          <cell r="M610" t="str">
            <v>Year10</v>
          </cell>
          <cell r="N610" t="str">
            <v>Year11</v>
          </cell>
          <cell r="O610" t="str">
            <v>Year12</v>
          </cell>
          <cell r="P610" t="str">
            <v>Year13</v>
          </cell>
          <cell r="Q610" t="str">
            <v>Year14</v>
          </cell>
          <cell r="R610" t="str">
            <v>Year15</v>
          </cell>
          <cell r="S610" t="str">
            <v>Year16</v>
          </cell>
          <cell r="T610" t="str">
            <v>Year17</v>
          </cell>
          <cell r="U610" t="str">
            <v>Year18</v>
          </cell>
          <cell r="V610" t="str">
            <v>Year19</v>
          </cell>
          <cell r="W610" t="str">
            <v>Year20</v>
          </cell>
          <cell r="X610" t="str">
            <v>Year21</v>
          </cell>
          <cell r="Y610" t="str">
            <v>Year22</v>
          </cell>
        </row>
        <row r="611">
          <cell r="C611" t="str">
            <v>Y1999</v>
          </cell>
          <cell r="D611" t="str">
            <v>Y2000</v>
          </cell>
          <cell r="E611" t="str">
            <v>Y2001</v>
          </cell>
          <cell r="F611" t="str">
            <v>Y2002</v>
          </cell>
          <cell r="G611" t="str">
            <v>Y2003</v>
          </cell>
          <cell r="H611" t="str">
            <v>Y2004</v>
          </cell>
          <cell r="I611" t="str">
            <v>Y2005</v>
          </cell>
          <cell r="J611" t="str">
            <v>Y2006</v>
          </cell>
          <cell r="K611" t="str">
            <v>Y2007</v>
          </cell>
          <cell r="L611" t="str">
            <v>Y2008</v>
          </cell>
          <cell r="M611" t="str">
            <v>Y2009</v>
          </cell>
          <cell r="N611" t="str">
            <v>Y2010</v>
          </cell>
        </row>
        <row r="612">
          <cell r="C612">
            <v>33.700000000000003</v>
          </cell>
          <cell r="D612">
            <v>34.299999999999997</v>
          </cell>
          <cell r="E612">
            <v>34.9</v>
          </cell>
          <cell r="F612">
            <v>19.690000000000001</v>
          </cell>
          <cell r="G612">
            <v>45.556199999999997</v>
          </cell>
          <cell r="H612">
            <v>46.53</v>
          </cell>
          <cell r="I612">
            <v>46.73</v>
          </cell>
          <cell r="J612">
            <v>47.86</v>
          </cell>
          <cell r="K612">
            <v>49.14</v>
          </cell>
          <cell r="L612">
            <v>50.48</v>
          </cell>
          <cell r="M612">
            <v>52.23</v>
          </cell>
          <cell r="N612">
            <v>53.11</v>
          </cell>
        </row>
        <row r="613">
          <cell r="C613">
            <v>32803</v>
          </cell>
          <cell r="D613">
            <v>24193</v>
          </cell>
          <cell r="E613">
            <v>24000</v>
          </cell>
          <cell r="F613">
            <v>24000</v>
          </cell>
          <cell r="G613">
            <v>24000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C614">
            <v>-1471.6577</v>
          </cell>
          <cell r="D614">
            <v>6006.8926000000001</v>
          </cell>
          <cell r="E614">
            <v>19742.956999999999</v>
          </cell>
          <cell r="F614">
            <v>-5646.6812</v>
          </cell>
          <cell r="G614">
            <v>-1.0915999999999999</v>
          </cell>
          <cell r="H614">
            <v>-1.1194999999999999</v>
          </cell>
          <cell r="I614">
            <v>-1.1455</v>
          </cell>
          <cell r="J614">
            <v>-1.1716</v>
          </cell>
          <cell r="K614">
            <v>-1.2246999999999999</v>
          </cell>
          <cell r="L614">
            <v>-1.2255</v>
          </cell>
          <cell r="M614">
            <v>-1.2537</v>
          </cell>
          <cell r="N614">
            <v>-1.2838000000000001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C616">
            <v>76262</v>
          </cell>
          <cell r="D616">
            <v>53845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9">
          <cell r="D619">
            <v>0.60127762245829153</v>
          </cell>
          <cell r="E619">
            <v>0.65014272628151393</v>
          </cell>
          <cell r="F619">
            <v>0.68850952485315475</v>
          </cell>
          <cell r="G619">
            <v>-4.767760404147157E-5</v>
          </cell>
          <cell r="H619">
            <v>-1.9855353747946211E-5</v>
          </cell>
          <cell r="I619">
            <v>-1.2542153393671542E-5</v>
          </cell>
          <cell r="J619">
            <v>-9.1629388140942794E-6</v>
          </cell>
          <cell r="K619">
            <v>-7.2189070394269625E-6</v>
          </cell>
          <cell r="L619">
            <v>-5.7070841539334586E-6</v>
          </cell>
          <cell r="M619">
            <v>-4.8568886095825991E-6</v>
          </cell>
          <cell r="N619">
            <v>-4.227199862377075E-6</v>
          </cell>
          <cell r="O619" t="e">
            <v>#DIV/0!</v>
          </cell>
          <cell r="P619" t="e">
            <v>#DIV/0!</v>
          </cell>
          <cell r="Q619" t="e">
            <v>#DIV/0!</v>
          </cell>
          <cell r="R619" t="e">
            <v>#DIV/0!</v>
          </cell>
          <cell r="S619" t="e">
            <v>#DIV/0!</v>
          </cell>
          <cell r="T619" t="e">
            <v>#DIV/0!</v>
          </cell>
          <cell r="U619" t="e">
            <v>#DIV/0!</v>
          </cell>
          <cell r="V619" t="e">
            <v>#DIV/0!</v>
          </cell>
          <cell r="W619" t="e">
            <v>#DIV/0!</v>
          </cell>
          <cell r="X619" t="e">
            <v>#DIV/0!</v>
          </cell>
          <cell r="Y619" t="e">
            <v>#DIV/0!</v>
          </cell>
        </row>
        <row r="620">
          <cell r="D620">
            <v>25.168820862151367</v>
          </cell>
          <cell r="E620">
            <v>8.4942871743169537</v>
          </cell>
          <cell r="F620">
            <v>3.2529669467686069</v>
          </cell>
          <cell r="G620">
            <v>9.6223096880537238</v>
          </cell>
          <cell r="H620">
            <v>-4.104965160929491</v>
          </cell>
          <cell r="I620">
            <v>0.39782826534830873</v>
          </cell>
          <cell r="J620">
            <v>0.39094762444405506</v>
          </cell>
          <cell r="K620">
            <v>0.39119533442141591</v>
          </cell>
          <cell r="L620">
            <v>0.39110729812284173</v>
          </cell>
          <cell r="M620">
            <v>0.39111420293057303</v>
          </cell>
          <cell r="N620">
            <v>0.39115649487792736</v>
          </cell>
          <cell r="O620" t="e">
            <v>#DIV/0!</v>
          </cell>
          <cell r="P620" t="e">
            <v>#DIV/0!</v>
          </cell>
          <cell r="Q620" t="e">
            <v>#DIV/0!</v>
          </cell>
          <cell r="R620" t="e">
            <v>#DIV/0!</v>
          </cell>
          <cell r="S620" t="e">
            <v>#DIV/0!</v>
          </cell>
          <cell r="T620" t="e">
            <v>#DIV/0!</v>
          </cell>
          <cell r="U620" t="e">
            <v>#DIV/0!</v>
          </cell>
          <cell r="V620" t="e">
            <v>#DIV/0!</v>
          </cell>
          <cell r="W620" t="e">
            <v>#DIV/0!</v>
          </cell>
          <cell r="X620" t="e">
            <v>#DIV/0!</v>
          </cell>
          <cell r="Y620" t="e">
            <v>#DIV/0!</v>
          </cell>
        </row>
        <row r="621">
          <cell r="D621">
            <v>1.5527808780974404</v>
          </cell>
          <cell r="E621">
            <v>0.44018769630414728</v>
          </cell>
          <cell r="F621">
            <v>0.12868636195327815</v>
          </cell>
          <cell r="G621">
            <v>0.41073438491513303</v>
          </cell>
          <cell r="H621">
            <v>-246444.9583333334</v>
          </cell>
          <cell r="I621">
            <v>-29070.166666666668</v>
          </cell>
          <cell r="J621">
            <v>-29402.333333333336</v>
          </cell>
          <cell r="K621">
            <v>-29390.375000000004</v>
          </cell>
          <cell r="L621">
            <v>-30020.042553191495</v>
          </cell>
          <cell r="M621">
            <v>-30672.304347826088</v>
          </cell>
          <cell r="N621">
            <v>-30670.173913043476</v>
          </cell>
          <cell r="O621">
            <v>0</v>
          </cell>
          <cell r="P621" t="e">
            <v>#DIV/0!</v>
          </cell>
          <cell r="Q621" t="e">
            <v>#DIV/0!</v>
          </cell>
          <cell r="R621" t="e">
            <v>#DIV/0!</v>
          </cell>
          <cell r="S621" t="e">
            <v>#DIV/0!</v>
          </cell>
          <cell r="T621" t="e">
            <v>#DIV/0!</v>
          </cell>
          <cell r="U621" t="e">
            <v>#DIV/0!</v>
          </cell>
          <cell r="V621" t="e">
            <v>#DIV/0!</v>
          </cell>
          <cell r="W621" t="e">
            <v>#DIV/0!</v>
          </cell>
          <cell r="X621" t="e">
            <v>#DIV/0!</v>
          </cell>
          <cell r="Y621" t="e">
            <v>#DIV/0!</v>
          </cell>
        </row>
        <row r="622">
          <cell r="D622">
            <v>0.66770424326727684</v>
          </cell>
          <cell r="E622">
            <v>0.49917539791557086</v>
          </cell>
          <cell r="F622">
            <v>0.43159493034986751</v>
          </cell>
          <cell r="G622">
            <v>0.43837331674843522</v>
          </cell>
          <cell r="H622">
            <v>0.44724816318863686</v>
          </cell>
          <cell r="I622">
            <v>0.45979439475118383</v>
          </cell>
          <cell r="J622">
            <v>0.47212801522581244</v>
          </cell>
          <cell r="K622">
            <v>0.48471777744213368</v>
          </cell>
          <cell r="L622">
            <v>0.48470721873381734</v>
          </cell>
          <cell r="M622">
            <v>0.48472578121366333</v>
          </cell>
          <cell r="N622">
            <v>0.48490488616859118</v>
          </cell>
          <cell r="O622" t="e">
            <v>#DIV/0!</v>
          </cell>
          <cell r="P622" t="e">
            <v>#DIV/0!</v>
          </cell>
          <cell r="Q622" t="e">
            <v>#DIV/0!</v>
          </cell>
          <cell r="R622" t="e">
            <v>#DIV/0!</v>
          </cell>
          <cell r="S622" t="e">
            <v>#DIV/0!</v>
          </cell>
          <cell r="T622" t="e">
            <v>#DIV/0!</v>
          </cell>
          <cell r="U622" t="e">
            <v>#DIV/0!</v>
          </cell>
          <cell r="V622" t="e">
            <v>#DIV/0!</v>
          </cell>
          <cell r="W622" t="e">
            <v>#DIV/0!</v>
          </cell>
          <cell r="X622" t="e">
            <v>#DIV/0!</v>
          </cell>
          <cell r="Y622" t="e">
            <v>#DIV/0!</v>
          </cell>
        </row>
        <row r="623">
          <cell r="D623">
            <v>-2.1408237233470393</v>
          </cell>
          <cell r="E623">
            <v>4.552863212616133</v>
          </cell>
          <cell r="F623">
            <v>3.3583755078439204</v>
          </cell>
          <cell r="G623">
            <v>1.549398940818659</v>
          </cell>
          <cell r="H623">
            <v>3.4395237561861332</v>
          </cell>
          <cell r="I623">
            <v>3.7503600517398228</v>
          </cell>
          <cell r="J623">
            <v>3.9429915821457024</v>
          </cell>
          <cell r="K623">
            <v>4.1175251463124907</v>
          </cell>
          <cell r="L623">
            <v>4.5384350043821815</v>
          </cell>
          <cell r="M623">
            <v>4.5147819322963318</v>
          </cell>
          <cell r="N623">
            <v>4.5050726751481651</v>
          </cell>
          <cell r="O623" t="e">
            <v>#DIV/0!</v>
          </cell>
          <cell r="P623" t="e">
            <v>#DIV/0!</v>
          </cell>
          <cell r="Q623" t="e">
            <v>#DIV/0!</v>
          </cell>
          <cell r="R623" t="e">
            <v>#DIV/0!</v>
          </cell>
          <cell r="S623" t="e">
            <v>#DIV/0!</v>
          </cell>
          <cell r="T623" t="e">
            <v>#DIV/0!</v>
          </cell>
          <cell r="U623" t="e">
            <v>#DIV/0!</v>
          </cell>
          <cell r="V623" t="e">
            <v>#DIV/0!</v>
          </cell>
          <cell r="W623" t="e">
            <v>#DIV/0!</v>
          </cell>
          <cell r="X623" t="e">
            <v>#DIV/0!</v>
          </cell>
          <cell r="Y623" t="e">
            <v>#DIV/0!</v>
          </cell>
        </row>
        <row r="624">
          <cell r="D624">
            <v>-0.27324929204812887</v>
          </cell>
          <cell r="E624">
            <v>0.45784351564486064</v>
          </cell>
          <cell r="F624">
            <v>0.4451571430339788</v>
          </cell>
          <cell r="G624">
            <v>6.5707750774382109E-2</v>
          </cell>
          <cell r="H624">
            <v>0.2264351732389713</v>
          </cell>
          <cell r="I624">
            <v>0.23793641450605335</v>
          </cell>
          <cell r="J624">
            <v>0.23896364399007988</v>
          </cell>
          <cell r="K624">
            <v>0.23747151943926045</v>
          </cell>
          <cell r="L624">
            <v>0.25898817647895145</v>
          </cell>
          <cell r="M624">
            <v>0.25753605954230868</v>
          </cell>
          <cell r="N624">
            <v>0.25708014900754134</v>
          </cell>
          <cell r="O624">
            <v>0</v>
          </cell>
          <cell r="P624" t="e">
            <v>#DIV/0!</v>
          </cell>
          <cell r="Q624" t="e">
            <v>#DIV/0!</v>
          </cell>
          <cell r="R624" t="e">
            <v>#DIV/0!</v>
          </cell>
          <cell r="S624" t="e">
            <v>#DIV/0!</v>
          </cell>
          <cell r="T624" t="e">
            <v>#DIV/0!</v>
          </cell>
          <cell r="U624" t="e">
            <v>#DIV/0!</v>
          </cell>
          <cell r="V624" t="e">
            <v>#DIV/0!</v>
          </cell>
          <cell r="W624" t="e">
            <v>#DIV/0!</v>
          </cell>
          <cell r="X624" t="e">
            <v>#DIV/0!</v>
          </cell>
          <cell r="Y624" t="e">
            <v>#DIV/0!</v>
          </cell>
        </row>
        <row r="626">
          <cell r="D626" t="e">
            <v>#NAME?</v>
          </cell>
        </row>
        <row r="627">
          <cell r="D627">
            <v>3.3211361655820268</v>
          </cell>
        </row>
        <row r="628">
          <cell r="D628">
            <v>-2.3211360844391544</v>
          </cell>
        </row>
        <row r="631">
          <cell r="C631" t="str">
            <v>FYearLag</v>
          </cell>
          <cell r="D631" t="str">
            <v>FYear01</v>
          </cell>
          <cell r="E631" t="str">
            <v>FYear02</v>
          </cell>
          <cell r="F631" t="str">
            <v>FYear03</v>
          </cell>
          <cell r="G631" t="str">
            <v>FYear04</v>
          </cell>
          <cell r="H631" t="str">
            <v>FYear05</v>
          </cell>
          <cell r="I631" t="str">
            <v>FYear06</v>
          </cell>
          <cell r="J631" t="str">
            <v>FYear07</v>
          </cell>
          <cell r="K631" t="str">
            <v>FYear08</v>
          </cell>
          <cell r="L631" t="str">
            <v>FYear09</v>
          </cell>
          <cell r="M631" t="str">
            <v>FYear10</v>
          </cell>
          <cell r="N631" t="str">
            <v>FYear11</v>
          </cell>
          <cell r="O631" t="str">
            <v>FYear12</v>
          </cell>
          <cell r="P631" t="str">
            <v>FYear13</v>
          </cell>
          <cell r="Q631" t="str">
            <v>FYear14</v>
          </cell>
          <cell r="R631" t="str">
            <v>FYear15</v>
          </cell>
          <cell r="S631" t="str">
            <v>FYear16</v>
          </cell>
          <cell r="T631" t="str">
            <v>FYear17</v>
          </cell>
          <cell r="U631" t="str">
            <v>FYear18</v>
          </cell>
          <cell r="V631" t="str">
            <v>FYear19</v>
          </cell>
          <cell r="W631" t="str">
            <v>FYear20</v>
          </cell>
          <cell r="X631" t="str">
            <v>FYear21</v>
          </cell>
          <cell r="Y631" t="str">
            <v>FYear22</v>
          </cell>
        </row>
        <row r="632">
          <cell r="C632" t="str">
            <v>Y1999</v>
          </cell>
          <cell r="D632" t="str">
            <v>Y2000</v>
          </cell>
          <cell r="E632" t="str">
            <v>Y2001</v>
          </cell>
          <cell r="F632" t="str">
            <v>Y2002</v>
          </cell>
          <cell r="G632" t="str">
            <v>Y2003</v>
          </cell>
          <cell r="H632" t="str">
            <v>Y2004</v>
          </cell>
          <cell r="I632" t="str">
            <v>Y2005</v>
          </cell>
          <cell r="J632" t="str">
            <v>Y2006</v>
          </cell>
          <cell r="K632" t="str">
            <v>Y2007</v>
          </cell>
          <cell r="L632" t="str">
            <v>Y2008</v>
          </cell>
          <cell r="M632" t="str">
            <v>Y2009</v>
          </cell>
          <cell r="N632" t="str">
            <v>Y2010</v>
          </cell>
        </row>
        <row r="633">
          <cell r="C633">
            <v>0.13120000000000001</v>
          </cell>
          <cell r="D633">
            <v>0.13120000000000001</v>
          </cell>
          <cell r="E633">
            <v>0.13120000000000001</v>
          </cell>
          <cell r="F633">
            <v>0.13120000000000001</v>
          </cell>
          <cell r="G633">
            <v>0.13120000000000001</v>
          </cell>
          <cell r="H633">
            <v>0.13120000000000001</v>
          </cell>
          <cell r="I633">
            <v>0.13120000000000001</v>
          </cell>
          <cell r="J633">
            <v>0.13120000000000001</v>
          </cell>
          <cell r="K633">
            <v>0.13120000000000001</v>
          </cell>
          <cell r="L633">
            <v>0</v>
          </cell>
          <cell r="M633">
            <v>0</v>
          </cell>
          <cell r="N633">
            <v>0</v>
          </cell>
        </row>
        <row r="634">
          <cell r="C634">
            <v>9.6500000000000002E-2</v>
          </cell>
          <cell r="D634">
            <v>9.6500000000000002E-2</v>
          </cell>
          <cell r="E634">
            <v>9.6500000000000002E-2</v>
          </cell>
          <cell r="F634">
            <v>9.6500000000000002E-2</v>
          </cell>
          <cell r="G634">
            <v>9.6500000000000002E-2</v>
          </cell>
          <cell r="H634">
            <v>9.6500000000000002E-2</v>
          </cell>
          <cell r="I634">
            <v>9.6500000000000002E-2</v>
          </cell>
          <cell r="J634">
            <v>9.6500000000000002E-2</v>
          </cell>
          <cell r="K634">
            <v>9.6500000000000002E-2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-63566.335899999998</v>
          </cell>
          <cell r="G635">
            <v>-69334.429699999993</v>
          </cell>
          <cell r="H635">
            <v>-53894.976600000002</v>
          </cell>
          <cell r="I635">
            <v>-38445.773399999998</v>
          </cell>
          <cell r="J635">
            <v>-22991.4902</v>
          </cell>
          <cell r="K635">
            <v>-7516.8662000000004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3617</v>
          </cell>
          <cell r="D636">
            <v>2871</v>
          </cell>
          <cell r="E636">
            <v>2291</v>
          </cell>
          <cell r="F636">
            <v>1809</v>
          </cell>
          <cell r="G636">
            <v>1472</v>
          </cell>
          <cell r="H636">
            <v>1107</v>
          </cell>
          <cell r="I636">
            <v>1107</v>
          </cell>
          <cell r="J636">
            <v>917</v>
          </cell>
          <cell r="K636">
            <v>346</v>
          </cell>
          <cell r="L636">
            <v>0</v>
          </cell>
          <cell r="M636">
            <v>0</v>
          </cell>
          <cell r="N636">
            <v>0</v>
          </cell>
        </row>
        <row r="637">
          <cell r="C637">
            <v>11920</v>
          </cell>
          <cell r="D637">
            <v>9049</v>
          </cell>
          <cell r="E637">
            <v>6758</v>
          </cell>
          <cell r="F637">
            <v>4949</v>
          </cell>
          <cell r="G637">
            <v>3477</v>
          </cell>
          <cell r="H637">
            <v>2370</v>
          </cell>
          <cell r="I637">
            <v>1263</v>
          </cell>
          <cell r="J637">
            <v>346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C638">
            <v>-1656.905</v>
          </cell>
          <cell r="D638">
            <v>-1011.7542999999999</v>
          </cell>
          <cell r="E638">
            <v>-762.68769999999995</v>
          </cell>
          <cell r="F638">
            <v>-564.86270000000002</v>
          </cell>
          <cell r="G638">
            <v>-406.55450000000002</v>
          </cell>
          <cell r="H638">
            <v>-282.11779999999999</v>
          </cell>
          <cell r="I638">
            <v>-175.29230000000001</v>
          </cell>
          <cell r="J638">
            <v>-77.634299999999996</v>
          </cell>
          <cell r="K638">
            <v>-16.694500000000001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429282.46879999997</v>
          </cell>
          <cell r="D639">
            <v>152122.5625</v>
          </cell>
          <cell r="E639">
            <v>-194851.4063</v>
          </cell>
          <cell r="F639">
            <v>-56.622799999999998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401584.25</v>
          </cell>
          <cell r="D640">
            <v>401584.25</v>
          </cell>
          <cell r="E640">
            <v>401584.25</v>
          </cell>
          <cell r="F640">
            <v>100396.0625</v>
          </cell>
          <cell r="G640">
            <v>40.837499999999999</v>
          </cell>
          <cell r="H640">
            <v>40.837499999999999</v>
          </cell>
          <cell r="I640">
            <v>40.837499999999999</v>
          </cell>
          <cell r="J640">
            <v>40.837499999999999</v>
          </cell>
          <cell r="K640">
            <v>40.837499999999999</v>
          </cell>
          <cell r="L640">
            <v>0</v>
          </cell>
          <cell r="M640">
            <v>0</v>
          </cell>
          <cell r="N640">
            <v>0</v>
          </cell>
        </row>
        <row r="641">
          <cell r="C641">
            <v>29749</v>
          </cell>
          <cell r="D641">
            <v>188505.875</v>
          </cell>
          <cell r="E641">
            <v>-261.37619999999998</v>
          </cell>
          <cell r="F641">
            <v>-336.68419999999998</v>
          </cell>
          <cell r="G641">
            <v>-336.68419999999998</v>
          </cell>
          <cell r="H641">
            <v>-336.68419999999998</v>
          </cell>
          <cell r="I641">
            <v>-336.68419999999998</v>
          </cell>
          <cell r="J641">
            <v>-336.68419999999998</v>
          </cell>
          <cell r="K641">
            <v>-336.68419999999998</v>
          </cell>
          <cell r="L641">
            <v>-336.68419999999998</v>
          </cell>
          <cell r="M641">
            <v>-336.68419999999998</v>
          </cell>
          <cell r="N641">
            <v>-336.68419999999998</v>
          </cell>
        </row>
        <row r="642">
          <cell r="C642">
            <v>-19937.277300000002</v>
          </cell>
          <cell r="D642">
            <v>6634.3051999999998</v>
          </cell>
          <cell r="E642">
            <v>6084.1548000000003</v>
          </cell>
          <cell r="F642">
            <v>-18.684999999999999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C643">
            <v>9928.2461000000003</v>
          </cell>
          <cell r="D643">
            <v>197.1917</v>
          </cell>
          <cell r="E643">
            <v>351.30669999999998</v>
          </cell>
          <cell r="F643">
            <v>394.96820000000002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C644">
            <v>0</v>
          </cell>
          <cell r="D644">
            <v>-69755.9375</v>
          </cell>
          <cell r="E644">
            <v>-7.7999999999999996E-3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C646">
            <v>939037.8125</v>
          </cell>
          <cell r="D646">
            <v>822003.5</v>
          </cell>
          <cell r="E646">
            <v>704732.875</v>
          </cell>
          <cell r="F646">
            <v>587265.8125</v>
          </cell>
          <cell r="G646">
            <v>469661.4375</v>
          </cell>
          <cell r="H646">
            <v>351908.34379999997</v>
          </cell>
          <cell r="I646">
            <v>234155.26560000001</v>
          </cell>
          <cell r="J646">
            <v>116324.7656</v>
          </cell>
          <cell r="K646">
            <v>-1738.3945000000001</v>
          </cell>
          <cell r="L646">
            <v>-1738.3945000000001</v>
          </cell>
          <cell r="M646">
            <v>-1738.3945000000001</v>
          </cell>
          <cell r="N646">
            <v>-1738.3945000000001</v>
          </cell>
        </row>
        <row r="647">
          <cell r="C647">
            <v>-41727.656300000002</v>
          </cell>
          <cell r="D647">
            <v>-28930.531299999999</v>
          </cell>
          <cell r="E647">
            <v>-11803.421899999999</v>
          </cell>
          <cell r="F647">
            <v>-6680.9395000000004</v>
          </cell>
          <cell r="G647">
            <v>-5715.0937999999996</v>
          </cell>
          <cell r="H647">
            <v>-5664.7969000000003</v>
          </cell>
          <cell r="I647">
            <v>-3900.7577999999999</v>
          </cell>
          <cell r="J647">
            <v>-2145.9375</v>
          </cell>
          <cell r="K647">
            <v>-398.55470000000003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-159276.7188</v>
          </cell>
          <cell r="D648">
            <v>-163871.76560000001</v>
          </cell>
          <cell r="E648">
            <v>-162948.17189999999</v>
          </cell>
          <cell r="F648">
            <v>27540.166000000001</v>
          </cell>
          <cell r="G648">
            <v>86844.210900000005</v>
          </cell>
          <cell r="H648">
            <v>86894.507800000007</v>
          </cell>
          <cell r="I648">
            <v>88658.546900000001</v>
          </cell>
          <cell r="J648">
            <v>90413.367199999993</v>
          </cell>
          <cell r="K648">
            <v>92160.75</v>
          </cell>
          <cell r="L648">
            <v>0</v>
          </cell>
          <cell r="M648">
            <v>0</v>
          </cell>
          <cell r="N648">
            <v>0</v>
          </cell>
        </row>
        <row r="649">
          <cell r="C649">
            <v>117549.0625</v>
          </cell>
          <cell r="D649">
            <v>134941.23439999999</v>
          </cell>
          <cell r="E649">
            <v>151144.75</v>
          </cell>
          <cell r="F649">
            <v>-34221.105499999998</v>
          </cell>
          <cell r="G649">
            <v>-92559.304699999993</v>
          </cell>
          <cell r="H649">
            <v>-92559.304699999993</v>
          </cell>
          <cell r="I649">
            <v>-92559.304699999993</v>
          </cell>
          <cell r="J649">
            <v>-92559.304699999993</v>
          </cell>
          <cell r="K649">
            <v>-92559.304699999993</v>
          </cell>
          <cell r="L649">
            <v>0</v>
          </cell>
          <cell r="M649">
            <v>0</v>
          </cell>
          <cell r="N649">
            <v>0</v>
          </cell>
        </row>
        <row r="650">
          <cell r="C650">
            <v>91914.804699999993</v>
          </cell>
          <cell r="D650">
            <v>91643.281300000002</v>
          </cell>
          <cell r="E650">
            <v>91828.335900000005</v>
          </cell>
          <cell r="F650">
            <v>91982.125</v>
          </cell>
          <cell r="G650">
            <v>92089.648400000005</v>
          </cell>
          <cell r="H650">
            <v>92206.101599999995</v>
          </cell>
          <cell r="I650">
            <v>92206.101599999995</v>
          </cell>
          <cell r="J650">
            <v>92266.726599999995</v>
          </cell>
          <cell r="K650">
            <v>92448.906300000002</v>
          </cell>
          <cell r="L650">
            <v>0</v>
          </cell>
          <cell r="M650">
            <v>0</v>
          </cell>
          <cell r="N650">
            <v>0</v>
          </cell>
        </row>
        <row r="651">
          <cell r="C651">
            <v>450253.5</v>
          </cell>
          <cell r="D651">
            <v>433876.1875</v>
          </cell>
          <cell r="E651">
            <v>415201.21879999997</v>
          </cell>
          <cell r="F651">
            <v>396671.375</v>
          </cell>
          <cell r="G651">
            <v>377978.28129999997</v>
          </cell>
          <cell r="H651">
            <v>359036</v>
          </cell>
          <cell r="I651">
            <v>340400.71879999997</v>
          </cell>
          <cell r="J651">
            <v>321611.6875</v>
          </cell>
          <cell r="K651">
            <v>302195.0625</v>
          </cell>
          <cell r="L651">
            <v>0</v>
          </cell>
          <cell r="M651">
            <v>0</v>
          </cell>
          <cell r="N651">
            <v>0</v>
          </cell>
        </row>
        <row r="652">
          <cell r="C652">
            <v>450253.5</v>
          </cell>
          <cell r="D652">
            <v>433876.1875</v>
          </cell>
          <cell r="E652">
            <v>415201.21879999997</v>
          </cell>
          <cell r="F652">
            <v>333105.03129999997</v>
          </cell>
          <cell r="G652">
            <v>311648.1875</v>
          </cell>
          <cell r="H652">
            <v>308111.28129999997</v>
          </cell>
          <cell r="I652">
            <v>304894.1875</v>
          </cell>
          <cell r="J652">
            <v>301526.96879999997</v>
          </cell>
          <cell r="K652">
            <v>297546.59379999997</v>
          </cell>
          <cell r="L652">
            <v>0</v>
          </cell>
          <cell r="M652">
            <v>0</v>
          </cell>
          <cell r="N652">
            <v>0</v>
          </cell>
        </row>
        <row r="653">
          <cell r="C653">
            <v>903768.75</v>
          </cell>
          <cell r="D653">
            <v>502184.5</v>
          </cell>
          <cell r="E653">
            <v>100600.25</v>
          </cell>
          <cell r="F653">
            <v>204.1875</v>
          </cell>
          <cell r="G653">
            <v>163.35</v>
          </cell>
          <cell r="H653">
            <v>122.5125</v>
          </cell>
          <cell r="I653">
            <v>81.674999999999997</v>
          </cell>
          <cell r="J653">
            <v>40.837499999999999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C654">
            <v>106590.125</v>
          </cell>
          <cell r="D654">
            <v>67837.242199999993</v>
          </cell>
          <cell r="E654">
            <v>29084.3652</v>
          </cell>
          <cell r="F654">
            <v>4863.8140000000003</v>
          </cell>
          <cell r="G654">
            <v>17.733699999999999</v>
          </cell>
          <cell r="H654">
            <v>13.792899999999999</v>
          </cell>
          <cell r="I654">
            <v>9.8520000000000003</v>
          </cell>
          <cell r="J654">
            <v>5.9112</v>
          </cell>
          <cell r="K654">
            <v>1.9703999999999999</v>
          </cell>
          <cell r="L654">
            <v>0</v>
          </cell>
          <cell r="M654">
            <v>0</v>
          </cell>
          <cell r="N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C657">
            <v>96280.789099999995</v>
          </cell>
          <cell r="D657">
            <v>84970.242199999993</v>
          </cell>
          <cell r="E657">
            <v>73665.031300000002</v>
          </cell>
          <cell r="F657">
            <v>62338.9375</v>
          </cell>
          <cell r="G657">
            <v>50996.742200000001</v>
          </cell>
          <cell r="H657">
            <v>39640.742200000001</v>
          </cell>
          <cell r="I657">
            <v>28277.570299999999</v>
          </cell>
          <cell r="J657">
            <v>16910.662100000001</v>
          </cell>
          <cell r="K657">
            <v>5528.7924999999996</v>
          </cell>
          <cell r="L657">
            <v>0</v>
          </cell>
          <cell r="M657">
            <v>0</v>
          </cell>
          <cell r="N657">
            <v>0</v>
          </cell>
        </row>
        <row r="658">
          <cell r="C658">
            <v>12000</v>
          </cell>
          <cell r="D658">
            <v>61000</v>
          </cell>
          <cell r="E658">
            <v>62000</v>
          </cell>
          <cell r="F658">
            <v>63000</v>
          </cell>
          <cell r="G658">
            <v>64000</v>
          </cell>
          <cell r="H658">
            <v>65000</v>
          </cell>
          <cell r="I658">
            <v>66000</v>
          </cell>
          <cell r="J658">
            <v>67000</v>
          </cell>
          <cell r="K658">
            <v>68000</v>
          </cell>
          <cell r="L658">
            <v>69000</v>
          </cell>
          <cell r="M658">
            <v>70000</v>
          </cell>
          <cell r="N658">
            <v>71000</v>
          </cell>
        </row>
        <row r="659">
          <cell r="C659">
            <v>88000</v>
          </cell>
          <cell r="D659">
            <v>27000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C660">
            <v>88000</v>
          </cell>
          <cell r="D660">
            <v>27000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91147.679699999993</v>
          </cell>
          <cell r="D661">
            <v>94989.023400000005</v>
          </cell>
          <cell r="E661">
            <v>94421.390599999999</v>
          </cell>
          <cell r="F661">
            <v>68374.460900000005</v>
          </cell>
          <cell r="G661">
            <v>63652.519500000002</v>
          </cell>
          <cell r="H661">
            <v>63788.328099999999</v>
          </cell>
          <cell r="I661">
            <v>62150.285199999998</v>
          </cell>
          <cell r="J661">
            <v>60615.800799999997</v>
          </cell>
          <cell r="K661">
            <v>59278.734400000001</v>
          </cell>
          <cell r="L661">
            <v>0</v>
          </cell>
          <cell r="M661">
            <v>0</v>
          </cell>
          <cell r="N661">
            <v>0</v>
          </cell>
        </row>
        <row r="662">
          <cell r="C662">
            <v>91147.679699999993</v>
          </cell>
          <cell r="D662">
            <v>94989.023400000005</v>
          </cell>
          <cell r="E662">
            <v>94421.390599999999</v>
          </cell>
          <cell r="F662">
            <v>68374.460900000005</v>
          </cell>
          <cell r="G662">
            <v>63652.519500000002</v>
          </cell>
          <cell r="H662">
            <v>63788.328099999999</v>
          </cell>
          <cell r="I662">
            <v>62150.285199999998</v>
          </cell>
          <cell r="J662">
            <v>60615.800799999997</v>
          </cell>
          <cell r="K662">
            <v>59278.734400000001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-80000</v>
          </cell>
          <cell r="D663">
            <v>-68675.023400000005</v>
          </cell>
          <cell r="E663">
            <v>-71322.523400000005</v>
          </cell>
          <cell r="F663">
            <v>-60588.667999999998</v>
          </cell>
          <cell r="G663">
            <v>-51422.164100000002</v>
          </cell>
          <cell r="H663">
            <v>-36140.320299999999</v>
          </cell>
          <cell r="I663">
            <v>-26219.9863</v>
          </cell>
          <cell r="J663">
            <v>-16265.679700000001</v>
          </cell>
          <cell r="K663">
            <v>-6267.7114000000001</v>
          </cell>
          <cell r="L663">
            <v>0</v>
          </cell>
          <cell r="M663">
            <v>0</v>
          </cell>
          <cell r="N663">
            <v>0</v>
          </cell>
        </row>
        <row r="664">
          <cell r="C664">
            <v>25000</v>
          </cell>
          <cell r="D664">
            <v>25000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C666">
            <v>419052.65629999997</v>
          </cell>
          <cell r="D666">
            <v>438506.84379999997</v>
          </cell>
          <cell r="E666">
            <v>456934.5625</v>
          </cell>
          <cell r="F666">
            <v>101637.92969999999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2320800</v>
          </cell>
          <cell r="D667">
            <v>2030700</v>
          </cell>
          <cell r="E667">
            <v>1740600</v>
          </cell>
          <cell r="F667">
            <v>1450500</v>
          </cell>
          <cell r="G667">
            <v>1160400</v>
          </cell>
          <cell r="H667">
            <v>870300</v>
          </cell>
          <cell r="I667">
            <v>580200</v>
          </cell>
          <cell r="J667">
            <v>290100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2502112.5</v>
          </cell>
          <cell r="D668">
            <v>2212012.5</v>
          </cell>
          <cell r="E668">
            <v>1921912.5</v>
          </cell>
          <cell r="F668">
            <v>1631812.5</v>
          </cell>
          <cell r="G668">
            <v>1341712.5</v>
          </cell>
          <cell r="H668">
            <v>1051612.5</v>
          </cell>
          <cell r="I668">
            <v>761512.5</v>
          </cell>
          <cell r="J668">
            <v>471412.5</v>
          </cell>
          <cell r="K668">
            <v>181312.5</v>
          </cell>
          <cell r="L668">
            <v>0</v>
          </cell>
          <cell r="M668">
            <v>0</v>
          </cell>
          <cell r="N668">
            <v>0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C670">
            <v>161647</v>
          </cell>
          <cell r="D670">
            <v>140905.1875</v>
          </cell>
          <cell r="E670">
            <v>122810.21090000001</v>
          </cell>
          <cell r="F670">
            <v>104762.3594</v>
          </cell>
          <cell r="G670">
            <v>86406.289099999995</v>
          </cell>
          <cell r="H670">
            <v>67829</v>
          </cell>
          <cell r="I670">
            <v>49193.707000000002</v>
          </cell>
          <cell r="J670">
            <v>30594.671900000001</v>
          </cell>
          <cell r="K670">
            <v>11749.050800000001</v>
          </cell>
          <cell r="L670">
            <v>0</v>
          </cell>
          <cell r="M670">
            <v>0</v>
          </cell>
          <cell r="N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C672">
            <v>290100</v>
          </cell>
          <cell r="D672">
            <v>290100</v>
          </cell>
          <cell r="E672">
            <v>290100</v>
          </cell>
          <cell r="F672">
            <v>290100</v>
          </cell>
          <cell r="G672">
            <v>290100</v>
          </cell>
          <cell r="H672">
            <v>290100</v>
          </cell>
          <cell r="I672">
            <v>290100</v>
          </cell>
          <cell r="J672">
            <v>290100</v>
          </cell>
          <cell r="K672">
            <v>290100</v>
          </cell>
          <cell r="L672">
            <v>0</v>
          </cell>
          <cell r="M672">
            <v>0</v>
          </cell>
          <cell r="N672">
            <v>0</v>
          </cell>
        </row>
        <row r="673">
          <cell r="C673">
            <v>6.3200000000000006E-2</v>
          </cell>
          <cell r="D673">
            <v>6.3700000000000007E-2</v>
          </cell>
          <cell r="E673">
            <v>6.3899999999999998E-2</v>
          </cell>
          <cell r="F673">
            <v>6.4199999999999993E-2</v>
          </cell>
          <cell r="G673">
            <v>6.4399999999999999E-2</v>
          </cell>
          <cell r="H673">
            <v>6.4500000000000002E-2</v>
          </cell>
          <cell r="I673">
            <v>6.4600000000000005E-2</v>
          </cell>
          <cell r="J673">
            <v>6.4899999999999999E-2</v>
          </cell>
          <cell r="K673">
            <v>6.4799999999999996E-2</v>
          </cell>
          <cell r="L673">
            <v>0</v>
          </cell>
          <cell r="M673">
            <v>0</v>
          </cell>
          <cell r="N673">
            <v>0</v>
          </cell>
        </row>
        <row r="674">
          <cell r="C674">
            <v>6255.2812999999996</v>
          </cell>
          <cell r="D674">
            <v>5530.0312999999996</v>
          </cell>
          <cell r="E674">
            <v>4804.7812999999996</v>
          </cell>
          <cell r="F674">
            <v>4079.5313000000001</v>
          </cell>
          <cell r="G674">
            <v>3354.2813000000001</v>
          </cell>
          <cell r="H674">
            <v>2629.0313000000001</v>
          </cell>
          <cell r="I674">
            <v>1903.7813000000001</v>
          </cell>
          <cell r="J674">
            <v>1178.5313000000001</v>
          </cell>
          <cell r="K674">
            <v>453.28129999999999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1</v>
          </cell>
          <cell r="D675">
            <v>1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</row>
        <row r="676">
          <cell r="C676">
            <v>-755247</v>
          </cell>
          <cell r="D676">
            <v>-1178180.75</v>
          </cell>
          <cell r="E676">
            <v>-1651899.625</v>
          </cell>
          <cell r="F676">
            <v>-1544643.625</v>
          </cell>
          <cell r="G676">
            <v>-1254543.625</v>
          </cell>
          <cell r="H676">
            <v>-964443.625</v>
          </cell>
          <cell r="I676">
            <v>-674343.625</v>
          </cell>
          <cell r="J676">
            <v>-384243.625</v>
          </cell>
          <cell r="K676">
            <v>-94143.625</v>
          </cell>
          <cell r="L676">
            <v>-94143.625</v>
          </cell>
          <cell r="M676">
            <v>-94143.625</v>
          </cell>
          <cell r="N676">
            <v>-94143.625</v>
          </cell>
        </row>
        <row r="677">
          <cell r="C677">
            <v>-368423.0625</v>
          </cell>
          <cell r="D677">
            <v>-422933.75</v>
          </cell>
          <cell r="E677">
            <v>-473718.90629999997</v>
          </cell>
          <cell r="F677">
            <v>107256.0156</v>
          </cell>
          <cell r="G677">
            <v>290100</v>
          </cell>
          <cell r="H677">
            <v>290100</v>
          </cell>
          <cell r="I677">
            <v>290100</v>
          </cell>
          <cell r="J677">
            <v>290100</v>
          </cell>
          <cell r="K677">
            <v>290100</v>
          </cell>
          <cell r="L677">
            <v>0</v>
          </cell>
          <cell r="M677">
            <v>0</v>
          </cell>
          <cell r="N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C682">
            <v>-11561.2266</v>
          </cell>
          <cell r="D682">
            <v>-8015.6054999999997</v>
          </cell>
          <cell r="E682">
            <v>-3270.3008</v>
          </cell>
          <cell r="F682">
            <v>-1851.0463999999999</v>
          </cell>
          <cell r="G682">
            <v>-1583.4473</v>
          </cell>
          <cell r="H682">
            <v>-1569.5117</v>
          </cell>
          <cell r="I682">
            <v>-1080.7578000000001</v>
          </cell>
          <cell r="J682">
            <v>-594.56050000000005</v>
          </cell>
          <cell r="K682">
            <v>-110.4258</v>
          </cell>
          <cell r="L682">
            <v>0</v>
          </cell>
          <cell r="M682">
            <v>0</v>
          </cell>
          <cell r="N682">
            <v>0</v>
          </cell>
        </row>
        <row r="683">
          <cell r="C683">
            <v>-44129.824200000003</v>
          </cell>
          <cell r="D683">
            <v>-45402.949200000003</v>
          </cell>
          <cell r="E683">
            <v>-45147.050799999997</v>
          </cell>
          <cell r="F683">
            <v>7630.3852999999999</v>
          </cell>
          <cell r="G683">
            <v>24061.392599999999</v>
          </cell>
          <cell r="H683">
            <v>24075.328099999999</v>
          </cell>
          <cell r="I683">
            <v>24564.081999999999</v>
          </cell>
          <cell r="J683">
            <v>25050.279299999998</v>
          </cell>
          <cell r="K683">
            <v>25534.414100000002</v>
          </cell>
          <cell r="L683">
            <v>0</v>
          </cell>
          <cell r="M683">
            <v>0</v>
          </cell>
          <cell r="N683">
            <v>0</v>
          </cell>
        </row>
        <row r="684">
          <cell r="C684">
            <v>32568.597699999998</v>
          </cell>
          <cell r="D684">
            <v>37387.343800000002</v>
          </cell>
          <cell r="E684">
            <v>41876.75</v>
          </cell>
          <cell r="F684">
            <v>-9481.4315999999999</v>
          </cell>
          <cell r="G684">
            <v>-25644.839800000002</v>
          </cell>
          <cell r="H684">
            <v>-25644.839800000002</v>
          </cell>
          <cell r="I684">
            <v>-25644.839800000002</v>
          </cell>
          <cell r="J684">
            <v>-25644.839800000002</v>
          </cell>
          <cell r="K684">
            <v>-25644.839800000002</v>
          </cell>
          <cell r="L684">
            <v>0</v>
          </cell>
          <cell r="M684">
            <v>0</v>
          </cell>
          <cell r="N684">
            <v>0</v>
          </cell>
        </row>
        <row r="685">
          <cell r="C685">
            <v>25466.271499999999</v>
          </cell>
          <cell r="D685">
            <v>25391.043000000001</v>
          </cell>
          <cell r="E685">
            <v>25442.3145</v>
          </cell>
          <cell r="F685">
            <v>25484.9238</v>
          </cell>
          <cell r="G685">
            <v>25514.714800000002</v>
          </cell>
          <cell r="H685">
            <v>25546.980500000001</v>
          </cell>
          <cell r="I685">
            <v>25546.980500000001</v>
          </cell>
          <cell r="J685">
            <v>25563.777300000002</v>
          </cell>
          <cell r="K685">
            <v>25614.2539</v>
          </cell>
          <cell r="L685">
            <v>0</v>
          </cell>
          <cell r="M685">
            <v>0</v>
          </cell>
          <cell r="N685">
            <v>0</v>
          </cell>
        </row>
        <row r="686"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3004.3499000000002</v>
          </cell>
          <cell r="H686">
            <v>2970.2532000000001</v>
          </cell>
          <cell r="I686">
            <v>2939.2397000000001</v>
          </cell>
          <cell r="J686">
            <v>2906.7793000000001</v>
          </cell>
          <cell r="K686">
            <v>2868.4077000000002</v>
          </cell>
          <cell r="L686">
            <v>0</v>
          </cell>
          <cell r="M686">
            <v>0</v>
          </cell>
          <cell r="N686">
            <v>0</v>
          </cell>
        </row>
        <row r="687">
          <cell r="C687">
            <v>1.0097</v>
          </cell>
          <cell r="D687">
            <v>1.0097</v>
          </cell>
          <cell r="E687">
            <v>1.0097</v>
          </cell>
          <cell r="F687">
            <v>1.0097</v>
          </cell>
          <cell r="G687">
            <v>1.0097</v>
          </cell>
          <cell r="H687">
            <v>1.0097</v>
          </cell>
          <cell r="I687">
            <v>1.0097</v>
          </cell>
          <cell r="J687">
            <v>1.0097</v>
          </cell>
          <cell r="K687">
            <v>1.0097</v>
          </cell>
          <cell r="L687">
            <v>0</v>
          </cell>
          <cell r="M687">
            <v>0</v>
          </cell>
          <cell r="N687">
            <v>0</v>
          </cell>
        </row>
        <row r="690">
          <cell r="C690" t="str">
            <v>FYearLag</v>
          </cell>
          <cell r="D690" t="str">
            <v>FYear01</v>
          </cell>
          <cell r="E690" t="str">
            <v>FYear02</v>
          </cell>
          <cell r="F690" t="str">
            <v>FYear03</v>
          </cell>
          <cell r="G690" t="str">
            <v>FYear04</v>
          </cell>
          <cell r="H690" t="str">
            <v>FYear05</v>
          </cell>
          <cell r="I690" t="str">
            <v>FYear06</v>
          </cell>
          <cell r="J690" t="str">
            <v>FYear07</v>
          </cell>
          <cell r="K690" t="str">
            <v>FYear08</v>
          </cell>
          <cell r="L690" t="str">
            <v>FYear09</v>
          </cell>
          <cell r="M690" t="str">
            <v>FYear10</v>
          </cell>
          <cell r="N690" t="str">
            <v>FYear11</v>
          </cell>
          <cell r="O690" t="str">
            <v>FYear12</v>
          </cell>
          <cell r="P690" t="str">
            <v>FYear13</v>
          </cell>
          <cell r="Q690" t="str">
            <v>FYear14</v>
          </cell>
          <cell r="R690" t="str">
            <v>FYear15</v>
          </cell>
          <cell r="S690" t="str">
            <v>FYear16</v>
          </cell>
          <cell r="T690" t="str">
            <v>FYear17</v>
          </cell>
          <cell r="U690" t="str">
            <v>FYear18</v>
          </cell>
          <cell r="V690" t="str">
            <v>FYear19</v>
          </cell>
          <cell r="W690" t="str">
            <v>FYear20</v>
          </cell>
          <cell r="X690" t="str">
            <v>FYear21</v>
          </cell>
          <cell r="Y690" t="str">
            <v>FYear22</v>
          </cell>
        </row>
        <row r="691">
          <cell r="C691" t="str">
            <v>Y1999</v>
          </cell>
          <cell r="D691" t="str">
            <v>Y2000</v>
          </cell>
          <cell r="E691" t="str">
            <v>Y2001</v>
          </cell>
          <cell r="F691" t="str">
            <v>Y2002</v>
          </cell>
          <cell r="G691" t="str">
            <v>Y2003</v>
          </cell>
          <cell r="H691" t="str">
            <v>Y2004</v>
          </cell>
          <cell r="I691" t="str">
            <v>Y2005</v>
          </cell>
          <cell r="J691" t="str">
            <v>Y2006</v>
          </cell>
          <cell r="K691" t="str">
            <v>Y2007</v>
          </cell>
          <cell r="L691" t="str">
            <v>Y2008</v>
          </cell>
          <cell r="M691" t="str">
            <v>Y2009</v>
          </cell>
          <cell r="N691" t="str">
            <v>Y2010</v>
          </cell>
        </row>
        <row r="692">
          <cell r="C692">
            <v>1004329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C693">
            <v>499631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44167.378900000003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C695">
            <v>159412.26560000001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C696">
            <v>744932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C697">
            <v>245267.60939999999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C698">
            <v>24891.343799999999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C699">
            <v>60964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C700">
            <v>11715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C701">
            <v>499631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42201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499631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825806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0.125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1.0999999999999999E-2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3.9899999999999998E-2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318212.28129999997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111374.28909999999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111374.2969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18405.5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0.125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C716">
            <v>0</v>
          </cell>
          <cell r="D716">
            <v>6938000</v>
          </cell>
          <cell r="E716">
            <v>213000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0.125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1004329</v>
          </cell>
          <cell r="D718">
            <v>0</v>
          </cell>
          <cell r="E718">
            <v>0</v>
          </cell>
          <cell r="F718">
            <v>0</v>
          </cell>
          <cell r="G718">
            <v>4519911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499631</v>
          </cell>
          <cell r="D719">
            <v>0</v>
          </cell>
          <cell r="E719">
            <v>0</v>
          </cell>
          <cell r="F719">
            <v>0</v>
          </cell>
          <cell r="G719">
            <v>0.29870000000000002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C720">
            <v>44167.378900000003</v>
          </cell>
          <cell r="D720">
            <v>0</v>
          </cell>
          <cell r="E720">
            <v>0</v>
          </cell>
          <cell r="F720">
            <v>0</v>
          </cell>
          <cell r="G720">
            <v>2.64E-2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C721">
            <v>159412.26560000001</v>
          </cell>
          <cell r="D721">
            <v>0</v>
          </cell>
          <cell r="E721">
            <v>0</v>
          </cell>
          <cell r="F721">
            <v>0</v>
          </cell>
          <cell r="G721">
            <v>9.5299999999999996E-2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C722">
            <v>744932</v>
          </cell>
          <cell r="D722">
            <v>0</v>
          </cell>
          <cell r="E722">
            <v>0</v>
          </cell>
          <cell r="F722">
            <v>0</v>
          </cell>
          <cell r="G722">
            <v>1387289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C723">
            <v>245267.60939999999</v>
          </cell>
          <cell r="D723">
            <v>0</v>
          </cell>
          <cell r="E723">
            <v>0</v>
          </cell>
          <cell r="F723">
            <v>0</v>
          </cell>
          <cell r="G723">
            <v>485551.15629999997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C724">
            <v>24891.343799999999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C725">
            <v>60964</v>
          </cell>
          <cell r="D725">
            <v>0</v>
          </cell>
          <cell r="E725">
            <v>0</v>
          </cell>
          <cell r="F725">
            <v>0</v>
          </cell>
          <cell r="G725">
            <v>485551.125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C726">
            <v>11715</v>
          </cell>
          <cell r="D726">
            <v>0</v>
          </cell>
          <cell r="E726">
            <v>0</v>
          </cell>
          <cell r="F726">
            <v>0</v>
          </cell>
          <cell r="G726">
            <v>43031.25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C727">
            <v>499631</v>
          </cell>
          <cell r="D727">
            <v>0</v>
          </cell>
          <cell r="E727">
            <v>0</v>
          </cell>
          <cell r="F727">
            <v>0</v>
          </cell>
          <cell r="G727">
            <v>0.36120000000000002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3.1300000000000001E-2</v>
          </cell>
          <cell r="G728">
            <v>3.1300000000000001E-2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C729">
            <v>42201</v>
          </cell>
          <cell r="D729">
            <v>6938000</v>
          </cell>
          <cell r="E729">
            <v>213000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499631</v>
          </cell>
          <cell r="D730">
            <v>0</v>
          </cell>
          <cell r="E730">
            <v>0</v>
          </cell>
          <cell r="F730">
            <v>-3.1300000000000001E-2</v>
          </cell>
          <cell r="G730">
            <v>0.32990000000000003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201376.5625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3.8999999999999998E-3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2.9999999999999997E-4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1.1999999999999999E-3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-6944.4219000000003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-2430.5479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-2430.5486000000001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3.8999999999999998E-3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3.8999999999999998E-3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1846194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0.125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1.0999999999999999E-2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3.9899999999999998E-2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588176.125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205861.64060000001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205861.60939999999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13691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0.125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0.125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1075876.625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-6.25E-2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-5.4999999999999997E-3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-1.9900000000000001E-2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538427.1875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188449.51560000001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188449.51560000001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10930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3.1300000000000001E-2</v>
          </cell>
          <cell r="G793">
            <v>3.1300000000000001E-2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-3.1300000000000001E-2</v>
          </cell>
          <cell r="G795">
            <v>-3.1300000000000001E-2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570931.5625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1.5599999999999999E-2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1.4E-3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5.0000000000000001E-3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42691.0625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14941.8711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14941.8613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1.5599999999999999E-2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1.5599999999999999E-2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-273.90839999999997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9.1600000000000001E-2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8.0999999999999996E-3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2.92E-2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-93273.179699999993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-32645.6152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-32645.613300000001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4.75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9.1600000000000001E-2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9.1600000000000001E-2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</sheetData>
      <sheetData sheetId="5">
        <row r="3">
          <cell r="F3" t="str">
            <v>'11/24/01 18:02:40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9">
          <cell r="C9" t="str">
            <v>BYearLag</v>
          </cell>
          <cell r="D9" t="str">
            <v>BYear01</v>
          </cell>
          <cell r="E9" t="str">
            <v>BYear02</v>
          </cell>
          <cell r="F9" t="str">
            <v>BYear03</v>
          </cell>
          <cell r="G9" t="str">
            <v>BYear04</v>
          </cell>
          <cell r="H9" t="str">
            <v>BYear05</v>
          </cell>
          <cell r="I9" t="str">
            <v>BYear06</v>
          </cell>
          <cell r="J9" t="str">
            <v>BYear07</v>
          </cell>
          <cell r="K9" t="str">
            <v>BYear08</v>
          </cell>
          <cell r="L9" t="str">
            <v>BYear09</v>
          </cell>
          <cell r="M9" t="str">
            <v>BYear10</v>
          </cell>
          <cell r="N9" t="str">
            <v>BYear11</v>
          </cell>
          <cell r="O9" t="str">
            <v>BYear12</v>
          </cell>
          <cell r="P9" t="str">
            <v>BYear13</v>
          </cell>
          <cell r="Q9" t="str">
            <v>BYear14</v>
          </cell>
          <cell r="R9" t="str">
            <v>BYear15</v>
          </cell>
          <cell r="S9" t="str">
            <v>BYear16</v>
          </cell>
          <cell r="T9" t="str">
            <v>BYear17</v>
          </cell>
          <cell r="U9" t="str">
            <v>BYear18</v>
          </cell>
          <cell r="V9" t="str">
            <v>BYear19</v>
          </cell>
          <cell r="W9" t="str">
            <v>BYear20</v>
          </cell>
          <cell r="X9" t="str">
            <v>BYear21</v>
          </cell>
          <cell r="Y9" t="str">
            <v>BYear22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118026</v>
          </cell>
          <cell r="D11">
            <v>152499.56</v>
          </cell>
          <cell r="E11">
            <v>168308.44010000001</v>
          </cell>
          <cell r="F11">
            <v>185758.39189999999</v>
          </cell>
          <cell r="G11">
            <v>150796.3732</v>
          </cell>
          <cell r="H11">
            <v>151456.24429999999</v>
          </cell>
          <cell r="I11">
            <v>152128.64009999999</v>
          </cell>
          <cell r="J11">
            <v>152842.83360000001</v>
          </cell>
          <cell r="K11">
            <v>153530.2133</v>
          </cell>
          <cell r="L11">
            <v>154244.41450000001</v>
          </cell>
          <cell r="M11">
            <v>154963.0724</v>
          </cell>
          <cell r="N11">
            <v>155695.3052</v>
          </cell>
        </row>
        <row r="12">
          <cell r="C12">
            <v>-66351</v>
          </cell>
          <cell r="D12">
            <v>-54595.525500000003</v>
          </cell>
          <cell r="E12">
            <v>-58170.722300000001</v>
          </cell>
          <cell r="F12">
            <v>-68733.7068</v>
          </cell>
          <cell r="G12">
            <v>-58477.839</v>
          </cell>
          <cell r="H12">
            <v>-57112.2886</v>
          </cell>
          <cell r="I12">
            <v>-57616.6947</v>
          </cell>
          <cell r="J12">
            <v>-55725.279300000002</v>
          </cell>
          <cell r="K12">
            <v>-55328.234499999999</v>
          </cell>
          <cell r="L12">
            <v>-55408.924299999999</v>
          </cell>
          <cell r="M12">
            <v>-55513.3531</v>
          </cell>
          <cell r="N12">
            <v>-55653.362099999998</v>
          </cell>
        </row>
        <row r="13">
          <cell r="C13">
            <v>1458.6280999999999</v>
          </cell>
          <cell r="D13">
            <v>1604.5162</v>
          </cell>
          <cell r="E13">
            <v>2865.3425000000002</v>
          </cell>
          <cell r="F13">
            <v>5005.4755999999998</v>
          </cell>
          <cell r="G13">
            <v>4205.1553000000004</v>
          </cell>
          <cell r="H13">
            <v>1792.4541999999999</v>
          </cell>
          <cell r="I13">
            <v>1854.1631</v>
          </cell>
          <cell r="J13">
            <v>1897.8054</v>
          </cell>
          <cell r="K13">
            <v>1981.2405000000001</v>
          </cell>
          <cell r="L13">
            <v>2037.059</v>
          </cell>
          <cell r="M13">
            <v>2122.3425000000002</v>
          </cell>
          <cell r="N13">
            <v>2211.3308000000002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-13659.0247</v>
          </cell>
          <cell r="D22">
            <v>-34473.56</v>
          </cell>
          <cell r="E22">
            <v>-15808.8801</v>
          </cell>
          <cell r="F22">
            <v>-17449.9519</v>
          </cell>
          <cell r="G22">
            <v>34962.018799999998</v>
          </cell>
          <cell r="H22">
            <v>-659.87120000000004</v>
          </cell>
          <cell r="I22">
            <v>-672.39570000000003</v>
          </cell>
          <cell r="J22">
            <v>-714.19349999999997</v>
          </cell>
          <cell r="K22">
            <v>-687.37980000000005</v>
          </cell>
          <cell r="L22">
            <v>-714.2011</v>
          </cell>
          <cell r="M22">
            <v>-718.65800000000002</v>
          </cell>
          <cell r="N22">
            <v>-732.2328</v>
          </cell>
        </row>
        <row r="23">
          <cell r="C23">
            <v>-7491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20891.921600000001</v>
          </cell>
          <cell r="D24">
            <v>73379.415399999998</v>
          </cell>
          <cell r="E24">
            <v>54312.6466</v>
          </cell>
          <cell r="F24">
            <v>43110.761299999998</v>
          </cell>
          <cell r="G24">
            <v>-40991.746899999998</v>
          </cell>
          <cell r="H24">
            <v>5359.5843999999997</v>
          </cell>
          <cell r="I24">
            <v>839.73810000000003</v>
          </cell>
          <cell r="J24">
            <v>767.43629999999996</v>
          </cell>
          <cell r="K24">
            <v>1504.8801000000001</v>
          </cell>
          <cell r="L24">
            <v>-693.82640000000004</v>
          </cell>
          <cell r="M24">
            <v>174.74969999999999</v>
          </cell>
          <cell r="N24">
            <v>2106.1806999999999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>
            <v>247.7363</v>
          </cell>
          <cell r="D26">
            <v>-261</v>
          </cell>
          <cell r="E26">
            <v>-5.7812000000000001</v>
          </cell>
          <cell r="F26">
            <v>-6.5853000000000002</v>
          </cell>
          <cell r="G26">
            <v>-7.3952</v>
          </cell>
          <cell r="H26">
            <v>-7.1607000000000003</v>
          </cell>
          <cell r="I26">
            <v>-6.6913</v>
          </cell>
          <cell r="J26">
            <v>-6.7093999999999996</v>
          </cell>
          <cell r="K26">
            <v>-13.6503</v>
          </cell>
          <cell r="L26">
            <v>-0.20760000000000001</v>
          </cell>
          <cell r="M26">
            <v>-7.2664999999999997</v>
          </cell>
          <cell r="N26">
            <v>-7.7272999999999996</v>
          </cell>
        </row>
        <row r="27">
          <cell r="C27">
            <v>5818.0977999999996</v>
          </cell>
          <cell r="D27">
            <v>11477.595499999999</v>
          </cell>
          <cell r="E27">
            <v>6818.4704000000002</v>
          </cell>
          <cell r="F27">
            <v>5412.1732000000002</v>
          </cell>
          <cell r="G27">
            <v>-17539.5232</v>
          </cell>
          <cell r="H27">
            <v>484.37419999999997</v>
          </cell>
          <cell r="I27">
            <v>75.891599999999997</v>
          </cell>
          <cell r="J27">
            <v>69.357299999999995</v>
          </cell>
          <cell r="K27">
            <v>136.00409999999999</v>
          </cell>
          <cell r="L27">
            <v>-62.704799999999999</v>
          </cell>
          <cell r="M27">
            <v>15.793100000000001</v>
          </cell>
          <cell r="N27">
            <v>190.3468</v>
          </cell>
        </row>
        <row r="28">
          <cell r="C28">
            <v>5643.3510999999999</v>
          </cell>
          <cell r="D28">
            <v>28457.663499999999</v>
          </cell>
          <cell r="E28">
            <v>107471.6085</v>
          </cell>
          <cell r="F28">
            <v>219897.8118</v>
          </cell>
          <cell r="G28">
            <v>-32805.167099999999</v>
          </cell>
          <cell r="H28">
            <v>22136.880000000001</v>
          </cell>
          <cell r="I28">
            <v>17327.697199999999</v>
          </cell>
          <cell r="J28">
            <v>-3451.4938000000002</v>
          </cell>
          <cell r="K28">
            <v>-2856.6756999999998</v>
          </cell>
          <cell r="L28">
            <v>-5078.9309999999996</v>
          </cell>
          <cell r="M28">
            <v>-4163.6165000000001</v>
          </cell>
          <cell r="N28">
            <v>-2334.4657999999999</v>
          </cell>
        </row>
        <row r="29">
          <cell r="C29">
            <v>106841</v>
          </cell>
          <cell r="D29">
            <v>111</v>
          </cell>
          <cell r="E29">
            <v>-111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-12320.5576</v>
          </cell>
          <cell r="D31">
            <v>-27951.4323</v>
          </cell>
          <cell r="E31">
            <v>-11885.4686</v>
          </cell>
          <cell r="F31">
            <v>6358.8337000000001</v>
          </cell>
          <cell r="G31">
            <v>9110.3852999999999</v>
          </cell>
          <cell r="H31">
            <v>-2234.9394000000002</v>
          </cell>
          <cell r="I31">
            <v>2879.0972999999999</v>
          </cell>
          <cell r="J31">
            <v>-1061.4146000000001</v>
          </cell>
          <cell r="K31">
            <v>-4433.2390999999998</v>
          </cell>
          <cell r="L31">
            <v>-3388.0218</v>
          </cell>
          <cell r="M31">
            <v>-2554.6621</v>
          </cell>
          <cell r="N31">
            <v>-1251.3445999999999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12541</v>
          </cell>
          <cell r="D33">
            <v>0</v>
          </cell>
          <cell r="E33">
            <v>0</v>
          </cell>
          <cell r="F33">
            <v>0</v>
          </cell>
          <cell r="G33">
            <v>1341.78</v>
          </cell>
          <cell r="H33">
            <v>1341.78</v>
          </cell>
          <cell r="I33">
            <v>1341.78</v>
          </cell>
          <cell r="J33">
            <v>1341.78</v>
          </cell>
          <cell r="K33">
            <v>1341.78</v>
          </cell>
          <cell r="L33">
            <v>1341.78</v>
          </cell>
          <cell r="M33">
            <v>1341.78</v>
          </cell>
          <cell r="N33">
            <v>1341.78</v>
          </cell>
        </row>
        <row r="34">
          <cell r="C34">
            <v>15650</v>
          </cell>
          <cell r="D34">
            <v>239.5677</v>
          </cell>
          <cell r="E34">
            <v>-11645.900900000001</v>
          </cell>
          <cell r="F34">
            <v>-5287.0672000000004</v>
          </cell>
          <cell r="G34">
            <v>2481.5381000000002</v>
          </cell>
          <cell r="H34">
            <v>246.59870000000001</v>
          </cell>
          <cell r="I34">
            <v>3125.6959999999999</v>
          </cell>
          <cell r="J34">
            <v>2064.2813999999998</v>
          </cell>
          <cell r="K34">
            <v>-2368.9576999999999</v>
          </cell>
          <cell r="L34">
            <v>-5756.9795000000004</v>
          </cell>
          <cell r="M34">
            <v>-8311.6416000000008</v>
          </cell>
          <cell r="N34">
            <v>-9562.9863000000005</v>
          </cell>
        </row>
        <row r="35">
          <cell r="C35">
            <v>1415.4844000000001</v>
          </cell>
          <cell r="D35">
            <v>1616.7652</v>
          </cell>
          <cell r="E35">
            <v>2461.8852999999999</v>
          </cell>
          <cell r="F35">
            <v>2901.3436999999999</v>
          </cell>
          <cell r="G35">
            <v>2316.4225000000001</v>
          </cell>
          <cell r="H35">
            <v>2064.6895</v>
          </cell>
          <cell r="I35">
            <v>2054.5336000000002</v>
          </cell>
          <cell r="J35">
            <v>2060.1361000000002</v>
          </cell>
          <cell r="K35">
            <v>2064.2664</v>
          </cell>
          <cell r="L35">
            <v>2064.0974000000001</v>
          </cell>
          <cell r="M35">
            <v>2059.6176999999998</v>
          </cell>
          <cell r="N35">
            <v>2061.1336000000001</v>
          </cell>
        </row>
        <row r="36">
          <cell r="C36">
            <v>4</v>
          </cell>
          <cell r="D36">
            <v>322.553</v>
          </cell>
          <cell r="E36">
            <v>427.86649999999997</v>
          </cell>
          <cell r="F36">
            <v>494.69540000000001</v>
          </cell>
          <cell r="G36">
            <v>364.34539999999998</v>
          </cell>
          <cell r="H36">
            <v>340.06880000000001</v>
          </cell>
          <cell r="I36">
            <v>342.89299999999997</v>
          </cell>
          <cell r="J36">
            <v>343.4486</v>
          </cell>
          <cell r="K36">
            <v>344.16359999999997</v>
          </cell>
          <cell r="L36">
            <v>343.98680000000002</v>
          </cell>
          <cell r="M36">
            <v>343.12619999999998</v>
          </cell>
          <cell r="N36">
            <v>343.60149999999999</v>
          </cell>
        </row>
        <row r="37">
          <cell r="C37">
            <v>269281</v>
          </cell>
          <cell r="D37">
            <v>307527.68920000002</v>
          </cell>
          <cell r="E37">
            <v>363956.41019999998</v>
          </cell>
          <cell r="F37">
            <v>408746.80930000002</v>
          </cell>
          <cell r="G37">
            <v>354717.94689999998</v>
          </cell>
          <cell r="H37">
            <v>360112.37</v>
          </cell>
          <cell r="I37">
            <v>360957.56660000002</v>
          </cell>
          <cell r="J37">
            <v>361729.9914</v>
          </cell>
          <cell r="K37">
            <v>363244.65370000002</v>
          </cell>
          <cell r="L37">
            <v>362546.3173</v>
          </cell>
          <cell r="M37">
            <v>362722.20280000003</v>
          </cell>
          <cell r="N37">
            <v>364842.07429999998</v>
          </cell>
        </row>
        <row r="38">
          <cell r="C38">
            <v>433279.74170000001</v>
          </cell>
          <cell r="D38">
            <v>373586.97460000002</v>
          </cell>
          <cell r="E38">
            <v>537066.21230000001</v>
          </cell>
          <cell r="F38">
            <v>716256.80530000001</v>
          </cell>
          <cell r="G38">
            <v>367843.84470000002</v>
          </cell>
          <cell r="H38">
            <v>369401.18780000001</v>
          </cell>
          <cell r="I38">
            <v>376284.70770000003</v>
          </cell>
          <cell r="J38">
            <v>383653.67210000003</v>
          </cell>
          <cell r="K38">
            <v>390781.02600000001</v>
          </cell>
          <cell r="L38">
            <v>397947.27439999999</v>
          </cell>
          <cell r="M38">
            <v>405132.24070000002</v>
          </cell>
          <cell r="N38">
            <v>412568.48050000001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12304.746999999999</v>
          </cell>
          <cell r="D41">
            <v>22104.119600000002</v>
          </cell>
          <cell r="E41">
            <v>-15535.9157</v>
          </cell>
          <cell r="F41">
            <v>-84449.8747</v>
          </cell>
          <cell r="G41">
            <v>7629.2821000000004</v>
          </cell>
          <cell r="H41">
            <v>10388.4383</v>
          </cell>
          <cell r="I41">
            <v>11275.884599999999</v>
          </cell>
          <cell r="J41">
            <v>22300.157800000001</v>
          </cell>
          <cell r="K41">
            <v>22020.055199999999</v>
          </cell>
          <cell r="L41">
            <v>22069.470799999999</v>
          </cell>
          <cell r="M41">
            <v>22009.949799999999</v>
          </cell>
          <cell r="N41">
            <v>22245.374199999998</v>
          </cell>
        </row>
        <row r="42">
          <cell r="C42">
            <v>12304.746999999999</v>
          </cell>
          <cell r="D42">
            <v>22104.119600000002</v>
          </cell>
          <cell r="E42">
            <v>-15535.9157</v>
          </cell>
          <cell r="F42">
            <v>-84449.8747</v>
          </cell>
          <cell r="G42">
            <v>7629.2821000000004</v>
          </cell>
          <cell r="H42">
            <v>10388.4383</v>
          </cell>
          <cell r="I42">
            <v>11275.884599999999</v>
          </cell>
          <cell r="J42">
            <v>22300.157800000001</v>
          </cell>
          <cell r="K42">
            <v>22020.055199999999</v>
          </cell>
          <cell r="L42">
            <v>22069.470799999999</v>
          </cell>
          <cell r="M42">
            <v>22009.949799999999</v>
          </cell>
          <cell r="N42">
            <v>22245.374199999998</v>
          </cell>
        </row>
        <row r="43">
          <cell r="C43">
            <v>-85838</v>
          </cell>
          <cell r="D43">
            <v>14223.570299999999</v>
          </cell>
          <cell r="E43">
            <v>-14442.084000000001</v>
          </cell>
          <cell r="F43">
            <v>-100184.5243</v>
          </cell>
          <cell r="G43">
            <v>-18752.6577</v>
          </cell>
          <cell r="H43">
            <v>-6065.6185999999998</v>
          </cell>
          <cell r="I43">
            <v>-11637.6837</v>
          </cell>
          <cell r="J43">
            <v>3321.1190000000001</v>
          </cell>
          <cell r="K43">
            <v>6402.9696999999996</v>
          </cell>
          <cell r="L43">
            <v>5393.0564999999997</v>
          </cell>
          <cell r="M43">
            <v>4485.4813999999997</v>
          </cell>
          <cell r="N43">
            <v>3402.0389</v>
          </cell>
        </row>
        <row r="44">
          <cell r="C44">
            <v>35156.420599999998</v>
          </cell>
          <cell r="D44">
            <v>63154.628400000001</v>
          </cell>
          <cell r="E44">
            <v>-44388.331400000003</v>
          </cell>
          <cell r="F44">
            <v>-241285.3603</v>
          </cell>
          <cell r="G44">
            <v>21797.949199999999</v>
          </cell>
          <cell r="H44">
            <v>29681.252899999999</v>
          </cell>
          <cell r="I44">
            <v>32216.813600000001</v>
          </cell>
          <cell r="J44">
            <v>63714.7376</v>
          </cell>
          <cell r="K44">
            <v>62914.4444</v>
          </cell>
          <cell r="L44">
            <v>63055.6319</v>
          </cell>
          <cell r="M44">
            <v>62885.572</v>
          </cell>
          <cell r="N44">
            <v>63558.213000000003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>
            <v>1581</v>
          </cell>
          <cell r="D46">
            <v>1692.7760000000001</v>
          </cell>
          <cell r="E46">
            <v>2182.4886999999999</v>
          </cell>
          <cell r="F46">
            <v>2509.8708999999999</v>
          </cell>
          <cell r="G46">
            <v>2562.0409</v>
          </cell>
          <cell r="H46">
            <v>2150.4452999999999</v>
          </cell>
          <cell r="I46">
            <v>2173.1545999999998</v>
          </cell>
          <cell r="J46">
            <v>2182.5864000000001</v>
          </cell>
          <cell r="K46">
            <v>2193.5245</v>
          </cell>
          <cell r="L46">
            <v>2200.3103000000001</v>
          </cell>
          <cell r="M46">
            <v>2201.2566999999999</v>
          </cell>
          <cell r="N46">
            <v>2210.6635999999999</v>
          </cell>
        </row>
        <row r="47">
          <cell r="C47">
            <v>0</v>
          </cell>
          <cell r="D47">
            <v>347345.60019999999</v>
          </cell>
          <cell r="E47">
            <v>505492.21279999998</v>
          </cell>
          <cell r="F47">
            <v>680057.58459999994</v>
          </cell>
          <cell r="G47">
            <v>330511.34869999997</v>
          </cell>
          <cell r="H47">
            <v>337181.66769999999</v>
          </cell>
          <cell r="I47">
            <v>343972.53810000001</v>
          </cell>
          <cell r="J47">
            <v>351181.56709999999</v>
          </cell>
          <cell r="K47">
            <v>358191.86800000002</v>
          </cell>
          <cell r="L47">
            <v>365335.95539999998</v>
          </cell>
          <cell r="M47">
            <v>372595.20049999998</v>
          </cell>
          <cell r="N47">
            <v>379994.80160000001</v>
          </cell>
        </row>
        <row r="48">
          <cell r="C48">
            <v>222616</v>
          </cell>
          <cell r="D48">
            <v>295995.4154</v>
          </cell>
          <cell r="E48">
            <v>350308.06199999998</v>
          </cell>
          <cell r="F48">
            <v>393418.82329999999</v>
          </cell>
          <cell r="G48">
            <v>352427.07640000002</v>
          </cell>
          <cell r="H48">
            <v>357786.66080000001</v>
          </cell>
          <cell r="I48">
            <v>358626.39889999997</v>
          </cell>
          <cell r="J48">
            <v>359393.83510000003</v>
          </cell>
          <cell r="K48">
            <v>360898.71529999998</v>
          </cell>
          <cell r="L48">
            <v>360204.88890000002</v>
          </cell>
          <cell r="M48">
            <v>360379.63860000001</v>
          </cell>
          <cell r="N48">
            <v>362485.81920000003</v>
          </cell>
        </row>
        <row r="49">
          <cell r="C49">
            <v>90072.093999999997</v>
          </cell>
          <cell r="D49">
            <v>-125109.145</v>
          </cell>
          <cell r="E49">
            <v>19382.3089</v>
          </cell>
          <cell r="F49">
            <v>-67780.073000000004</v>
          </cell>
          <cell r="G49">
            <v>85575.54</v>
          </cell>
          <cell r="H49">
            <v>48827.522799999999</v>
          </cell>
          <cell r="I49">
            <v>55597.336900000002</v>
          </cell>
          <cell r="J49">
            <v>75646.695800000001</v>
          </cell>
          <cell r="K49">
            <v>72131.225999999995</v>
          </cell>
          <cell r="L49">
            <v>73868.177800000005</v>
          </cell>
          <cell r="M49">
            <v>73583.109700000001</v>
          </cell>
          <cell r="N49">
            <v>73027.365600000005</v>
          </cell>
        </row>
        <row r="50">
          <cell r="C50">
            <v>804.77319999999997</v>
          </cell>
          <cell r="D50">
            <v>118688.4093</v>
          </cell>
          <cell r="E50">
            <v>166029.8401</v>
          </cell>
          <cell r="F50">
            <v>265519.40259999997</v>
          </cell>
          <cell r="G50">
            <v>-93652.859700000001</v>
          </cell>
          <cell r="H50">
            <v>25916.149099999999</v>
          </cell>
          <cell r="I50">
            <v>16188.793299999999</v>
          </cell>
          <cell r="J50">
            <v>-4674.8362999999999</v>
          </cell>
          <cell r="K50">
            <v>-3280.0578999999998</v>
          </cell>
          <cell r="L50">
            <v>-7899.5595999999996</v>
          </cell>
          <cell r="M50">
            <v>-6032.6914999999999</v>
          </cell>
          <cell r="N50">
            <v>-2099.0718000000002</v>
          </cell>
        </row>
        <row r="51">
          <cell r="C51">
            <v>-90876.867199999993</v>
          </cell>
          <cell r="D51">
            <v>-41567.050799999997</v>
          </cell>
          <cell r="E51">
            <v>-189519.4375</v>
          </cell>
          <cell r="F51">
            <v>-162298.4063</v>
          </cell>
          <cell r="G51">
            <v>-173950.07810000001</v>
          </cell>
          <cell r="H51">
            <v>-101468.57030000001</v>
          </cell>
          <cell r="I51">
            <v>-96465.835900000005</v>
          </cell>
          <cell r="J51">
            <v>-98551.593800000002</v>
          </cell>
          <cell r="K51">
            <v>-103011.4375</v>
          </cell>
          <cell r="L51">
            <v>-103145.1719</v>
          </cell>
          <cell r="M51">
            <v>-105568.11719999999</v>
          </cell>
          <cell r="N51">
            <v>-108142.91409999999</v>
          </cell>
        </row>
        <row r="52">
          <cell r="C52">
            <v>7955.7456000000002</v>
          </cell>
          <cell r="D52">
            <v>11724.3439</v>
          </cell>
          <cell r="E52">
            <v>-48475.688800000004</v>
          </cell>
          <cell r="F52">
            <v>-172139.24</v>
          </cell>
          <cell r="G52">
            <v>-19037.622800000001</v>
          </cell>
          <cell r="H52">
            <v>-14702.044</v>
          </cell>
          <cell r="I52">
            <v>-14425.142900000001</v>
          </cell>
          <cell r="J52">
            <v>6284.6103000000003</v>
          </cell>
          <cell r="K52">
            <v>6436.3193000000001</v>
          </cell>
          <cell r="L52">
            <v>6444.5151999999998</v>
          </cell>
          <cell r="M52">
            <v>6398.2592000000004</v>
          </cell>
          <cell r="N52">
            <v>6515.9461000000001</v>
          </cell>
        </row>
        <row r="53">
          <cell r="C53">
            <v>653876</v>
          </cell>
          <cell r="D53">
            <v>622969.84380000003</v>
          </cell>
          <cell r="E53">
            <v>728895.5</v>
          </cell>
          <cell r="F53">
            <v>824375.29689999996</v>
          </cell>
          <cell r="G53">
            <v>719121</v>
          </cell>
          <cell r="H53">
            <v>735445.64060000004</v>
          </cell>
          <cell r="I53">
            <v>740133.125</v>
          </cell>
          <cell r="J53">
            <v>741749.78130000003</v>
          </cell>
          <cell r="K53">
            <v>740807.14060000004</v>
          </cell>
          <cell r="L53">
            <v>734804.125</v>
          </cell>
          <cell r="M53">
            <v>731247.125</v>
          </cell>
          <cell r="N53">
            <v>732892.625</v>
          </cell>
        </row>
        <row r="54">
          <cell r="C54">
            <v>-8162.2992000000004</v>
          </cell>
          <cell r="D54">
            <v>-35831.981500000002</v>
          </cell>
          <cell r="E54">
            <v>-10791.6368</v>
          </cell>
          <cell r="F54">
            <v>-9375.8158999999996</v>
          </cell>
          <cell r="G54">
            <v>-17271.554499999998</v>
          </cell>
          <cell r="H54">
            <v>-18688.9964</v>
          </cell>
          <cell r="I54">
            <v>-20034.471000000001</v>
          </cell>
          <cell r="J54">
            <v>-20040.453399999999</v>
          </cell>
          <cell r="K54">
            <v>-20050.324700000001</v>
          </cell>
          <cell r="L54">
            <v>-20064.436099999999</v>
          </cell>
          <cell r="M54">
            <v>-20079.130499999999</v>
          </cell>
          <cell r="N54">
            <v>-20094.68</v>
          </cell>
        </row>
        <row r="55">
          <cell r="C55">
            <v>-23320.855299999999</v>
          </cell>
          <cell r="D55">
            <v>-66545.662700000001</v>
          </cell>
          <cell r="E55">
            <v>-30833.248599999999</v>
          </cell>
          <cell r="F55">
            <v>-26788.0458</v>
          </cell>
          <cell r="G55">
            <v>-53180.956700000002</v>
          </cell>
          <cell r="H55">
            <v>-53397.133300000001</v>
          </cell>
          <cell r="I55">
            <v>-57241.346599999997</v>
          </cell>
          <cell r="J55">
            <v>-57258.439299999998</v>
          </cell>
          <cell r="K55">
            <v>-57286.642899999999</v>
          </cell>
          <cell r="L55">
            <v>-57326.961300000003</v>
          </cell>
          <cell r="M55">
            <v>-57368.945399999997</v>
          </cell>
          <cell r="N55">
            <v>-57413.372300000003</v>
          </cell>
        </row>
        <row r="56">
          <cell r="C56">
            <v>2189.3389000000002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354.0908</v>
          </cell>
          <cell r="D57">
            <v>804.03809999999999</v>
          </cell>
          <cell r="E57">
            <v>919.51390000000004</v>
          </cell>
          <cell r="F57">
            <v>885.74570000000006</v>
          </cell>
          <cell r="G57">
            <v>838.04319999999996</v>
          </cell>
          <cell r="H57">
            <v>775.17909999999995</v>
          </cell>
          <cell r="I57">
            <v>792.17470000000003</v>
          </cell>
          <cell r="J57">
            <v>810.92499999999995</v>
          </cell>
          <cell r="K57">
            <v>841.86350000000004</v>
          </cell>
          <cell r="L57">
            <v>886.09169999999995</v>
          </cell>
          <cell r="M57">
            <v>932.14710000000002</v>
          </cell>
          <cell r="N57">
            <v>980.88220000000001</v>
          </cell>
        </row>
        <row r="58">
          <cell r="C58">
            <v>-25582.333500000001</v>
          </cell>
          <cell r="D58">
            <v>-72998.752299999993</v>
          </cell>
          <cell r="E58">
            <v>-33823.221299999997</v>
          </cell>
          <cell r="F58">
            <v>-29385.745699999999</v>
          </cell>
          <cell r="G58">
            <v>-58338.039299999997</v>
          </cell>
          <cell r="H58">
            <v>-58575.179100000001</v>
          </cell>
          <cell r="I58">
            <v>-62792.174700000003</v>
          </cell>
          <cell r="J58">
            <v>-62810.925000000003</v>
          </cell>
          <cell r="K58">
            <v>-62841.863499999999</v>
          </cell>
          <cell r="L58">
            <v>-62886.091699999997</v>
          </cell>
          <cell r="M58">
            <v>-62932.147100000002</v>
          </cell>
          <cell r="N58">
            <v>-62980.8822</v>
          </cell>
        </row>
        <row r="59">
          <cell r="C59">
            <v>-2261.4783000000002</v>
          </cell>
          <cell r="D59">
            <v>-6453.0896000000002</v>
          </cell>
          <cell r="E59">
            <v>-2989.9726999999998</v>
          </cell>
          <cell r="F59">
            <v>-2597.6999000000001</v>
          </cell>
          <cell r="G59">
            <v>-5157.0825999999997</v>
          </cell>
          <cell r="H59">
            <v>-5178.0457999999999</v>
          </cell>
          <cell r="I59">
            <v>-5550.8281999999999</v>
          </cell>
          <cell r="J59">
            <v>-5552.4857000000002</v>
          </cell>
          <cell r="K59">
            <v>-5555.2206999999999</v>
          </cell>
          <cell r="L59">
            <v>-5559.1304</v>
          </cell>
          <cell r="M59">
            <v>-5563.2016999999996</v>
          </cell>
          <cell r="N59">
            <v>-5567.5099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-2422</v>
          </cell>
          <cell r="D62">
            <v>6524</v>
          </cell>
          <cell r="E62">
            <v>6524</v>
          </cell>
          <cell r="F62">
            <v>6524</v>
          </cell>
          <cell r="G62">
            <v>6524</v>
          </cell>
          <cell r="H62">
            <v>6524</v>
          </cell>
          <cell r="I62">
            <v>6524</v>
          </cell>
          <cell r="J62">
            <v>6524</v>
          </cell>
          <cell r="K62">
            <v>6524</v>
          </cell>
          <cell r="L62">
            <v>6524</v>
          </cell>
          <cell r="M62">
            <v>6524</v>
          </cell>
          <cell r="N62">
            <v>6524</v>
          </cell>
        </row>
        <row r="63">
          <cell r="C63">
            <v>53690</v>
          </cell>
          <cell r="D63">
            <v>53690</v>
          </cell>
          <cell r="E63">
            <v>53690</v>
          </cell>
          <cell r="F63">
            <v>53690</v>
          </cell>
          <cell r="G63">
            <v>53690</v>
          </cell>
          <cell r="H63">
            <v>53690</v>
          </cell>
          <cell r="I63">
            <v>53690</v>
          </cell>
          <cell r="J63">
            <v>53690</v>
          </cell>
          <cell r="K63">
            <v>53690</v>
          </cell>
          <cell r="L63">
            <v>53690</v>
          </cell>
          <cell r="M63">
            <v>53690</v>
          </cell>
          <cell r="N63">
            <v>53690</v>
          </cell>
        </row>
        <row r="64">
          <cell r="C64">
            <v>66603</v>
          </cell>
          <cell r="D64">
            <v>3</v>
          </cell>
          <cell r="E64">
            <v>3</v>
          </cell>
          <cell r="F64">
            <v>3</v>
          </cell>
          <cell r="G64">
            <v>3</v>
          </cell>
          <cell r="H64">
            <v>3</v>
          </cell>
          <cell r="I64">
            <v>3</v>
          </cell>
          <cell r="J64">
            <v>3</v>
          </cell>
          <cell r="K64">
            <v>3</v>
          </cell>
          <cell r="L64">
            <v>3</v>
          </cell>
          <cell r="M64">
            <v>3</v>
          </cell>
          <cell r="N64">
            <v>3</v>
          </cell>
        </row>
        <row r="65">
          <cell r="C65">
            <v>0</v>
          </cell>
          <cell r="D65">
            <v>-224729</v>
          </cell>
          <cell r="E65">
            <v>0</v>
          </cell>
          <cell r="F65">
            <v>28440</v>
          </cell>
          <cell r="G65">
            <v>60376.558599999997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485.72980000000001</v>
          </cell>
          <cell r="D66">
            <v>2296.7759999999998</v>
          </cell>
          <cell r="E66">
            <v>600.71259999999995</v>
          </cell>
          <cell r="F66">
            <v>327.38220000000001</v>
          </cell>
          <cell r="G66">
            <v>52.170099999999998</v>
          </cell>
          <cell r="H66">
            <v>-411.59559999999999</v>
          </cell>
          <cell r="I66">
            <v>22.709299999999999</v>
          </cell>
          <cell r="J66">
            <v>9.4318000000000008</v>
          </cell>
          <cell r="K66">
            <v>10.9381</v>
          </cell>
          <cell r="L66">
            <v>6.7857000000000003</v>
          </cell>
          <cell r="M66">
            <v>0.94640000000000002</v>
          </cell>
          <cell r="N66">
            <v>9.4069000000000003</v>
          </cell>
        </row>
        <row r="67">
          <cell r="C67">
            <v>25682</v>
          </cell>
          <cell r="D67">
            <v>37159.595500000003</v>
          </cell>
          <cell r="E67">
            <v>43978.065900000001</v>
          </cell>
          <cell r="F67">
            <v>49390.239099999999</v>
          </cell>
          <cell r="G67">
            <v>31850.715899999999</v>
          </cell>
          <cell r="H67">
            <v>32335.090199999999</v>
          </cell>
          <cell r="I67">
            <v>32410.981800000001</v>
          </cell>
          <cell r="J67">
            <v>32480.339100000001</v>
          </cell>
          <cell r="K67">
            <v>32616.343199999999</v>
          </cell>
          <cell r="L67">
            <v>32553.6384</v>
          </cell>
          <cell r="M67">
            <v>32569.431400000001</v>
          </cell>
          <cell r="N67">
            <v>32759.778200000001</v>
          </cell>
        </row>
        <row r="68">
          <cell r="C68">
            <v>1974.6985999999999</v>
          </cell>
          <cell r="D68">
            <v>1935.3181999999999</v>
          </cell>
          <cell r="E68">
            <v>2567.1988000000001</v>
          </cell>
          <cell r="F68">
            <v>2968.1725999999999</v>
          </cell>
          <cell r="G68">
            <v>2186.0725000000002</v>
          </cell>
          <cell r="H68">
            <v>2040.4129</v>
          </cell>
          <cell r="I68">
            <v>2057.3578000000002</v>
          </cell>
          <cell r="J68">
            <v>2060.6916999999999</v>
          </cell>
          <cell r="K68">
            <v>2064.9812999999999</v>
          </cell>
          <cell r="L68">
            <v>2063.9205999999999</v>
          </cell>
          <cell r="M68">
            <v>2058.7570999999998</v>
          </cell>
          <cell r="N68">
            <v>2061.6089000000002</v>
          </cell>
        </row>
        <row r="69">
          <cell r="C69">
            <v>2296</v>
          </cell>
          <cell r="D69">
            <v>111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>
            <v>3.3220000000000001</v>
          </cell>
          <cell r="D70">
            <v>4.3746999999999998</v>
          </cell>
          <cell r="E70">
            <v>-2.91</v>
          </cell>
          <cell r="F70">
            <v>-16.410499999999999</v>
          </cell>
          <cell r="G70">
            <v>1.3635999999999999</v>
          </cell>
          <cell r="H70">
            <v>1.3628</v>
          </cell>
          <cell r="I70">
            <v>1.4112</v>
          </cell>
          <cell r="J70">
            <v>3.9157999999999999</v>
          </cell>
          <cell r="K70">
            <v>3.9443000000000001</v>
          </cell>
          <cell r="L70">
            <v>3.9658000000000002</v>
          </cell>
          <cell r="M70">
            <v>3.9784000000000002</v>
          </cell>
          <cell r="N70">
            <v>4.0042999999999997</v>
          </cell>
        </row>
        <row r="71">
          <cell r="C71">
            <v>-16531</v>
          </cell>
          <cell r="D71">
            <v>962.17460000000005</v>
          </cell>
          <cell r="E71">
            <v>-6124.1388999999999</v>
          </cell>
          <cell r="F71">
            <v>-26011.543300000001</v>
          </cell>
          <cell r="G71">
            <v>-4884.732</v>
          </cell>
          <cell r="H71">
            <v>-3916.2676999999999</v>
          </cell>
          <cell r="I71">
            <v>-3388.2635</v>
          </cell>
          <cell r="J71">
            <v>567.08770000000004</v>
          </cell>
          <cell r="K71">
            <v>1455.6849999999999</v>
          </cell>
          <cell r="L71">
            <v>1658.7003</v>
          </cell>
          <cell r="M71">
            <v>1521.9881</v>
          </cell>
          <cell r="N71">
            <v>1205.3398999999999</v>
          </cell>
        </row>
        <row r="72">
          <cell r="C72">
            <v>-16531</v>
          </cell>
          <cell r="D72">
            <v>-15665.0429</v>
          </cell>
          <cell r="E72">
            <v>96.217500000000001</v>
          </cell>
          <cell r="F72">
            <v>-6124.1388999999999</v>
          </cell>
          <cell r="G72">
            <v>-26011.543300000001</v>
          </cell>
          <cell r="H72">
            <v>-4884.732</v>
          </cell>
          <cell r="I72">
            <v>-3916.2676999999999</v>
          </cell>
          <cell r="J72">
            <v>-2877.8845999999999</v>
          </cell>
          <cell r="K72">
            <v>1366.8253</v>
          </cell>
          <cell r="L72">
            <v>1638.3987</v>
          </cell>
          <cell r="M72">
            <v>1535.6593</v>
          </cell>
          <cell r="N72">
            <v>1237.0047999999999</v>
          </cell>
        </row>
        <row r="73">
          <cell r="C73">
            <v>44372.457499999997</v>
          </cell>
          <cell r="D73">
            <v>83883.080100000006</v>
          </cell>
          <cell r="E73">
            <v>-35454.368600000002</v>
          </cell>
          <cell r="F73">
            <v>-264862.48499999999</v>
          </cell>
          <cell r="G73">
            <v>3080.8896</v>
          </cell>
          <cell r="H73">
            <v>14273.5075</v>
          </cell>
          <cell r="I73">
            <v>24463.401699999999</v>
          </cell>
          <cell r="J73">
            <v>69225.943799999994</v>
          </cell>
          <cell r="K73">
            <v>79308.889200000005</v>
          </cell>
          <cell r="L73">
            <v>81649.669699999999</v>
          </cell>
          <cell r="M73">
            <v>80149.2071</v>
          </cell>
          <cell r="N73">
            <v>76615.949600000007</v>
          </cell>
        </row>
        <row r="74">
          <cell r="C74">
            <v>0</v>
          </cell>
          <cell r="D74">
            <v>111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C75">
            <v>417.58159999999998</v>
          </cell>
          <cell r="D75">
            <v>3.4798</v>
          </cell>
          <cell r="E75">
            <v>3.7073999999999998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3922.5252</v>
          </cell>
          <cell r="D77">
            <v>7415.2641999999996</v>
          </cell>
          <cell r="E77">
            <v>-3134.1660999999999</v>
          </cell>
          <cell r="F77">
            <v>-23413.843400000002</v>
          </cell>
          <cell r="G77">
            <v>272.35059999999999</v>
          </cell>
          <cell r="H77">
            <v>1261.778</v>
          </cell>
          <cell r="I77">
            <v>2162.5646999999999</v>
          </cell>
          <cell r="J77">
            <v>6119.5734000000002</v>
          </cell>
          <cell r="K77">
            <v>7010.9057000000003</v>
          </cell>
          <cell r="L77">
            <v>7217.8307000000004</v>
          </cell>
          <cell r="M77">
            <v>7085.1898000000001</v>
          </cell>
          <cell r="N77">
            <v>6772.8499000000002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753568</v>
          </cell>
          <cell r="D80">
            <v>711256.87890000001</v>
          </cell>
          <cell r="E80">
            <v>820159.56449999998</v>
          </cell>
          <cell r="F80">
            <v>910694.01630000002</v>
          </cell>
          <cell r="G80">
            <v>806392.77740000002</v>
          </cell>
          <cell r="H80">
            <v>823129.56590000005</v>
          </cell>
          <cell r="I80">
            <v>828293.25340000005</v>
          </cell>
          <cell r="J80">
            <v>830410.23160000006</v>
          </cell>
          <cell r="K80">
            <v>830649.28830000001</v>
          </cell>
          <cell r="L80">
            <v>825908.55519999994</v>
          </cell>
          <cell r="M80">
            <v>823679.57779999997</v>
          </cell>
          <cell r="N80">
            <v>826729.02040000004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15482</v>
          </cell>
          <cell r="D82">
            <v>11516</v>
          </cell>
          <cell r="E82">
            <v>11516</v>
          </cell>
          <cell r="F82">
            <v>11516</v>
          </cell>
          <cell r="G82">
            <v>11516</v>
          </cell>
          <cell r="H82">
            <v>11516</v>
          </cell>
          <cell r="I82">
            <v>11516</v>
          </cell>
          <cell r="J82">
            <v>11516</v>
          </cell>
          <cell r="K82">
            <v>11516</v>
          </cell>
          <cell r="L82">
            <v>11516</v>
          </cell>
          <cell r="M82">
            <v>11516</v>
          </cell>
          <cell r="N82">
            <v>11516</v>
          </cell>
        </row>
        <row r="83">
          <cell r="C83">
            <v>23262.914499999999</v>
          </cell>
          <cell r="D83">
            <v>20316.7922</v>
          </cell>
          <cell r="E83">
            <v>26193.571499999998</v>
          </cell>
          <cell r="F83">
            <v>30118.4503</v>
          </cell>
          <cell r="G83">
            <v>30744.491399999999</v>
          </cell>
          <cell r="H83">
            <v>25805.343700000001</v>
          </cell>
          <cell r="I83">
            <v>26077.855</v>
          </cell>
          <cell r="J83">
            <v>26191.036800000002</v>
          </cell>
          <cell r="K83">
            <v>26322.2945</v>
          </cell>
          <cell r="L83">
            <v>26403.7232</v>
          </cell>
          <cell r="M83">
            <v>26415.080399999999</v>
          </cell>
          <cell r="N83">
            <v>26527.963500000002</v>
          </cell>
        </row>
        <row r="84">
          <cell r="C84">
            <v>-24810.661100000001</v>
          </cell>
          <cell r="D84">
            <v>-72191.234400000001</v>
          </cell>
          <cell r="E84">
            <v>-32900</v>
          </cell>
          <cell r="F84">
            <v>-28500</v>
          </cell>
          <cell r="G84">
            <v>-57500</v>
          </cell>
          <cell r="H84">
            <v>-57800</v>
          </cell>
          <cell r="I84">
            <v>-62000</v>
          </cell>
          <cell r="J84">
            <v>-62000</v>
          </cell>
          <cell r="K84">
            <v>-62000</v>
          </cell>
          <cell r="L84">
            <v>-62000</v>
          </cell>
          <cell r="M84">
            <v>-62000</v>
          </cell>
          <cell r="N84">
            <v>-62000</v>
          </cell>
        </row>
        <row r="85">
          <cell r="C85">
            <v>31218.66</v>
          </cell>
          <cell r="D85">
            <v>32041.1361</v>
          </cell>
          <cell r="E85">
            <v>-22282.117300000002</v>
          </cell>
          <cell r="F85">
            <v>-142020.7898</v>
          </cell>
          <cell r="G85">
            <v>11706.8686</v>
          </cell>
          <cell r="H85">
            <v>11103.2997</v>
          </cell>
          <cell r="I85">
            <v>11652.7122</v>
          </cell>
          <cell r="J85">
            <v>32475.647099999998</v>
          </cell>
          <cell r="K85">
            <v>32758.613799999999</v>
          </cell>
          <cell r="L85">
            <v>32848.238400000002</v>
          </cell>
          <cell r="M85">
            <v>32813.339599999999</v>
          </cell>
          <cell r="N85">
            <v>33043.909599999999</v>
          </cell>
        </row>
        <row r="86">
          <cell r="C86">
            <v>531967</v>
          </cell>
          <cell r="D86">
            <v>511000</v>
          </cell>
          <cell r="E86">
            <v>554000</v>
          </cell>
          <cell r="F86">
            <v>511000</v>
          </cell>
          <cell r="G86">
            <v>448184.90629999997</v>
          </cell>
          <cell r="H86">
            <v>463408.5625</v>
          </cell>
          <cell r="I86">
            <v>477596.71879999997</v>
          </cell>
          <cell r="J86">
            <v>521479.94400000002</v>
          </cell>
          <cell r="K86">
            <v>530522.51670000004</v>
          </cell>
          <cell r="L86">
            <v>539075.73699999996</v>
          </cell>
          <cell r="M86">
            <v>544910.18220000004</v>
          </cell>
          <cell r="N86">
            <v>550363.41839999997</v>
          </cell>
        </row>
        <row r="87">
          <cell r="C87">
            <v>2296</v>
          </cell>
          <cell r="D87">
            <v>-150</v>
          </cell>
          <cell r="E87">
            <v>-266.78120000000001</v>
          </cell>
          <cell r="F87">
            <v>-273.36649999999997</v>
          </cell>
          <cell r="G87">
            <v>-280.76170000000002</v>
          </cell>
          <cell r="H87">
            <v>-287.92239999999998</v>
          </cell>
          <cell r="I87">
            <v>-294.61369999999999</v>
          </cell>
          <cell r="J87">
            <v>-301.32310000000001</v>
          </cell>
          <cell r="K87">
            <v>-314.97340000000003</v>
          </cell>
          <cell r="L87">
            <v>-315.18110000000001</v>
          </cell>
          <cell r="M87">
            <v>-322.44760000000002</v>
          </cell>
          <cell r="N87">
            <v>-330.17489999999998</v>
          </cell>
        </row>
        <row r="88">
          <cell r="C88">
            <v>487820.08429999999</v>
          </cell>
          <cell r="D88">
            <v>450657.2169</v>
          </cell>
          <cell r="E88">
            <v>560029.06940000004</v>
          </cell>
          <cell r="F88">
            <v>641499.78110000002</v>
          </cell>
          <cell r="G88">
            <v>405611.83399999997</v>
          </cell>
          <cell r="H88">
            <v>420164.75910000002</v>
          </cell>
          <cell r="I88">
            <v>431383.46879999997</v>
          </cell>
          <cell r="J88">
            <v>454495.04139999999</v>
          </cell>
          <cell r="K88">
            <v>463350.6887</v>
          </cell>
          <cell r="L88">
            <v>471888.12410000002</v>
          </cell>
          <cell r="M88">
            <v>477861.51740000001</v>
          </cell>
          <cell r="N88">
            <v>483193.0295</v>
          </cell>
        </row>
        <row r="89">
          <cell r="C89">
            <v>735791</v>
          </cell>
          <cell r="D89">
            <v>699890.87890000001</v>
          </cell>
          <cell r="E89">
            <v>808910.34569999995</v>
          </cell>
          <cell r="F89">
            <v>899451.38280000002</v>
          </cell>
          <cell r="G89">
            <v>795157.53910000005</v>
          </cell>
          <cell r="H89">
            <v>811901.48829999997</v>
          </cell>
          <cell r="I89">
            <v>817071.86719999998</v>
          </cell>
          <cell r="J89">
            <v>819195.55469999998</v>
          </cell>
          <cell r="K89">
            <v>819448.26170000003</v>
          </cell>
          <cell r="L89">
            <v>814707.73629999999</v>
          </cell>
          <cell r="M89">
            <v>812486.02540000004</v>
          </cell>
          <cell r="N89">
            <v>815543.19530000002</v>
          </cell>
        </row>
        <row r="90">
          <cell r="C90">
            <v>5106.8833999999997</v>
          </cell>
          <cell r="D90">
            <v>4905.6001999999999</v>
          </cell>
          <cell r="E90">
            <v>5318.4003000000002</v>
          </cell>
          <cell r="F90">
            <v>4905.6001999999999</v>
          </cell>
          <cell r="G90">
            <v>4302.5753000000004</v>
          </cell>
          <cell r="H90">
            <v>4448.7223999999997</v>
          </cell>
          <cell r="I90">
            <v>4584.9287000000004</v>
          </cell>
          <cell r="J90">
            <v>5006.2076999999999</v>
          </cell>
          <cell r="K90">
            <v>5093.0164000000004</v>
          </cell>
          <cell r="L90">
            <v>5175.1273000000001</v>
          </cell>
          <cell r="M90">
            <v>5231.1379999999999</v>
          </cell>
          <cell r="N90">
            <v>5283.4890999999998</v>
          </cell>
        </row>
        <row r="91">
          <cell r="C91">
            <v>0</v>
          </cell>
          <cell r="D91">
            <v>-36222.752500000002</v>
          </cell>
          <cell r="E91">
            <v>-45712.145700000001</v>
          </cell>
          <cell r="F91">
            <v>-62131.039799999999</v>
          </cell>
          <cell r="G91">
            <v>-38198.200599999996</v>
          </cell>
          <cell r="H91">
            <v>-32054.403699999999</v>
          </cell>
          <cell r="I91">
            <v>-31724.162799999998</v>
          </cell>
          <cell r="J91">
            <v>-32770.584799999997</v>
          </cell>
          <cell r="K91">
            <v>-32349.913</v>
          </cell>
          <cell r="L91">
            <v>-32887.877</v>
          </cell>
          <cell r="M91">
            <v>-33542.935700000002</v>
          </cell>
          <cell r="N91">
            <v>-34260.653400000003</v>
          </cell>
        </row>
        <row r="92">
          <cell r="C92">
            <v>2479</v>
          </cell>
          <cell r="D92">
            <v>2479</v>
          </cell>
          <cell r="E92">
            <v>2479</v>
          </cell>
          <cell r="F92">
            <v>2479</v>
          </cell>
          <cell r="G92">
            <v>2479</v>
          </cell>
          <cell r="H92">
            <v>2479</v>
          </cell>
          <cell r="I92">
            <v>2479</v>
          </cell>
          <cell r="J92">
            <v>2479</v>
          </cell>
          <cell r="K92">
            <v>2479</v>
          </cell>
          <cell r="L92">
            <v>2479</v>
          </cell>
          <cell r="M92">
            <v>2479</v>
          </cell>
          <cell r="N92">
            <v>2479</v>
          </cell>
        </row>
        <row r="93">
          <cell r="C93">
            <v>44146.915699999998</v>
          </cell>
          <cell r="D93">
            <v>60342.783100000001</v>
          </cell>
          <cell r="E93">
            <v>-6029.0694000000003</v>
          </cell>
          <cell r="F93">
            <v>-130499.78109999999</v>
          </cell>
          <cell r="G93">
            <v>42573.0723</v>
          </cell>
          <cell r="H93">
            <v>43243.803399999997</v>
          </cell>
          <cell r="I93">
            <v>46213.25</v>
          </cell>
          <cell r="J93">
            <v>66984.902600000001</v>
          </cell>
          <cell r="K93">
            <v>67171.827999999994</v>
          </cell>
          <cell r="L93">
            <v>67187.612899999993</v>
          </cell>
          <cell r="M93">
            <v>67048.664799999999</v>
          </cell>
          <cell r="N93">
            <v>67170.388900000005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159329</v>
          </cell>
          <cell r="D96">
            <v>237926.06109999999</v>
          </cell>
          <cell r="E96">
            <v>240181.997</v>
          </cell>
          <cell r="F96">
            <v>249716.78400000001</v>
          </cell>
          <cell r="G96">
            <v>253909.5667</v>
          </cell>
          <cell r="H96">
            <v>257085.67110000001</v>
          </cell>
          <cell r="I96">
            <v>258403.01199999999</v>
          </cell>
          <cell r="J96">
            <v>261688.1159</v>
          </cell>
          <cell r="K96">
            <v>266445.239</v>
          </cell>
          <cell r="L96">
            <v>267844.58750000002</v>
          </cell>
          <cell r="M96">
            <v>271335.87329999998</v>
          </cell>
          <cell r="N96">
            <v>274958.98479999998</v>
          </cell>
        </row>
        <row r="97">
          <cell r="C97">
            <v>141357</v>
          </cell>
          <cell r="D97">
            <v>109919.34540000001</v>
          </cell>
          <cell r="E97">
            <v>105867.8357</v>
          </cell>
          <cell r="F97">
            <v>106011.452</v>
          </cell>
          <cell r="G97">
            <v>106444.83530000001</v>
          </cell>
          <cell r="H97">
            <v>109631.6292</v>
          </cell>
          <cell r="I97">
            <v>112957.40889999999</v>
          </cell>
          <cell r="J97">
            <v>112167.8544</v>
          </cell>
          <cell r="K97">
            <v>112659.78230000001</v>
          </cell>
          <cell r="L97">
            <v>113377.5086</v>
          </cell>
          <cell r="M97">
            <v>114567.28449999999</v>
          </cell>
          <cell r="N97">
            <v>115762.8677</v>
          </cell>
        </row>
        <row r="98">
          <cell r="C98">
            <v>11251.9336</v>
          </cell>
          <cell r="D98">
            <v>10497.481400000001</v>
          </cell>
          <cell r="E98">
            <v>10149.017599999999</v>
          </cell>
          <cell r="F98">
            <v>20652.199199999999</v>
          </cell>
          <cell r="G98">
            <v>17403.605500000001</v>
          </cell>
          <cell r="H98">
            <v>10253.415999999999</v>
          </cell>
          <cell r="I98">
            <v>11152.020500000001</v>
          </cell>
          <cell r="J98">
            <v>11253.5762</v>
          </cell>
          <cell r="K98">
            <v>11696.367200000001</v>
          </cell>
          <cell r="L98">
            <v>11954.1631</v>
          </cell>
          <cell r="M98">
            <v>12409.9023</v>
          </cell>
          <cell r="N98">
            <v>12884.8652</v>
          </cell>
        </row>
        <row r="99">
          <cell r="C99">
            <v>271007</v>
          </cell>
          <cell r="D99">
            <v>258933</v>
          </cell>
          <cell r="E99">
            <v>317846.67109999998</v>
          </cell>
          <cell r="F99">
            <v>332914.96049999999</v>
          </cell>
          <cell r="G99">
            <v>345582.34610000002</v>
          </cell>
          <cell r="H99">
            <v>357060.8138</v>
          </cell>
          <cell r="I99">
            <v>373228.93099999998</v>
          </cell>
          <cell r="J99">
            <v>382166.71029999998</v>
          </cell>
          <cell r="K99">
            <v>390478.15350000001</v>
          </cell>
          <cell r="L99">
            <v>398483.78230000002</v>
          </cell>
          <cell r="M99">
            <v>407724.0392</v>
          </cell>
          <cell r="N99">
            <v>416932.93719999999</v>
          </cell>
        </row>
        <row r="100">
          <cell r="C100">
            <v>7771</v>
          </cell>
          <cell r="D100">
            <v>13974</v>
          </cell>
          <cell r="E100">
            <v>461.91300000000001</v>
          </cell>
          <cell r="F100">
            <v>10.319000000000001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4.3250000000000002</v>
          </cell>
          <cell r="H101">
            <v>5.6079999999999997</v>
          </cell>
          <cell r="I101">
            <v>5.27</v>
          </cell>
          <cell r="J101">
            <v>4.9859999999999998</v>
          </cell>
          <cell r="K101">
            <v>4.9489999999999998</v>
          </cell>
          <cell r="L101">
            <v>4.7869999999999999</v>
          </cell>
          <cell r="M101">
            <v>5.1630000000000003</v>
          </cell>
          <cell r="N101">
            <v>4.74</v>
          </cell>
        </row>
        <row r="102">
          <cell r="C102">
            <v>58763.4395</v>
          </cell>
          <cell r="D102">
            <v>2685.6406000000002</v>
          </cell>
          <cell r="E102">
            <v>13978.9863</v>
          </cell>
          <cell r="F102">
            <v>466.66019999999997</v>
          </cell>
          <cell r="G102">
            <v>15.1172</v>
          </cell>
          <cell r="H102">
            <v>1.2851999999999999</v>
          </cell>
          <cell r="I102">
            <v>-0.36330000000000001</v>
          </cell>
          <cell r="J102">
            <v>-0.29099999999999998</v>
          </cell>
          <cell r="K102">
            <v>-3.5200000000000002E-2</v>
          </cell>
          <cell r="L102">
            <v>-0.15429999999999999</v>
          </cell>
          <cell r="M102">
            <v>0.377</v>
          </cell>
          <cell r="N102">
            <v>-0.4199</v>
          </cell>
        </row>
        <row r="103">
          <cell r="C103">
            <v>-2686</v>
          </cell>
          <cell r="D103">
            <v>-13979</v>
          </cell>
          <cell r="E103">
            <v>-466.91300000000001</v>
          </cell>
          <cell r="F103">
            <v>-15.319000000000001</v>
          </cell>
          <cell r="G103">
            <v>-0.67500000000000004</v>
          </cell>
          <cell r="H103">
            <v>0.60799999999999998</v>
          </cell>
          <cell r="I103">
            <v>0.27</v>
          </cell>
          <cell r="J103">
            <v>-1.4E-2</v>
          </cell>
          <cell r="K103">
            <v>-5.0999999999999997E-2</v>
          </cell>
          <cell r="L103">
            <v>-0.21299999999999999</v>
          </cell>
          <cell r="M103">
            <v>0.16300000000000001</v>
          </cell>
          <cell r="N103">
            <v>-0.26</v>
          </cell>
        </row>
        <row r="104">
          <cell r="C104">
            <v>-1433.807</v>
          </cell>
          <cell r="D104">
            <v>-84.216999999999999</v>
          </cell>
          <cell r="E104">
            <v>-466.899</v>
          </cell>
          <cell r="F104">
            <v>-15.066000000000001</v>
          </cell>
          <cell r="G104">
            <v>-0.47299999999999998</v>
          </cell>
          <cell r="H104">
            <v>-2E-3</v>
          </cell>
          <cell r="I104">
            <v>2.5000000000000001E-2</v>
          </cell>
          <cell r="J104">
            <v>7.0000000000000001E-3</v>
          </cell>
          <cell r="K104">
            <v>-2E-3</v>
          </cell>
          <cell r="L104">
            <v>-8.0000000000000002E-3</v>
          </cell>
          <cell r="M104">
            <v>-1E-3</v>
          </cell>
          <cell r="N104">
            <v>-3.0000000000000001E-3</v>
          </cell>
        </row>
        <row r="105">
          <cell r="C105">
            <v>2237546</v>
          </cell>
          <cell r="D105">
            <v>2368060.9687000001</v>
          </cell>
          <cell r="E105">
            <v>2395366.2168000001</v>
          </cell>
          <cell r="F105">
            <v>2508924.3398000002</v>
          </cell>
          <cell r="G105">
            <v>2604388.6952999998</v>
          </cell>
          <cell r="H105">
            <v>2690893.0898000002</v>
          </cell>
          <cell r="I105">
            <v>2812739.7694999999</v>
          </cell>
          <cell r="J105">
            <v>2880096.9473000001</v>
          </cell>
          <cell r="K105">
            <v>2942733.9101999998</v>
          </cell>
          <cell r="L105">
            <v>3003066.1855000001</v>
          </cell>
          <cell r="M105">
            <v>3072702.9043000001</v>
          </cell>
          <cell r="N105">
            <v>3142103.2949000001</v>
          </cell>
        </row>
        <row r="106">
          <cell r="C106">
            <v>76681.631999999998</v>
          </cell>
          <cell r="D106">
            <v>-6203</v>
          </cell>
          <cell r="E106">
            <v>13512.087</v>
          </cell>
          <cell r="F106">
            <v>451.59399999999999</v>
          </cell>
          <cell r="G106">
            <v>14.644</v>
          </cell>
          <cell r="H106">
            <v>1.2829999999999999</v>
          </cell>
          <cell r="I106">
            <v>-0.33800000000000002</v>
          </cell>
          <cell r="J106">
            <v>-0.28399999999999997</v>
          </cell>
          <cell r="K106">
            <v>-3.6999999999999998E-2</v>
          </cell>
          <cell r="L106">
            <v>-0.16200000000000001</v>
          </cell>
          <cell r="M106">
            <v>0.376</v>
          </cell>
          <cell r="N106">
            <v>-0.42299999999999999</v>
          </cell>
        </row>
        <row r="107">
          <cell r="C107">
            <v>-15083.4581</v>
          </cell>
          <cell r="D107">
            <v>-78597.061100000006</v>
          </cell>
          <cell r="E107">
            <v>-2255.9358999999999</v>
          </cell>
          <cell r="F107">
            <v>-9534.7870000000003</v>
          </cell>
          <cell r="G107">
            <v>-4192.7826999999997</v>
          </cell>
          <cell r="H107">
            <v>-3176.1044000000002</v>
          </cell>
          <cell r="I107">
            <v>-1317.3408999999999</v>
          </cell>
          <cell r="J107">
            <v>-3285.1039000000001</v>
          </cell>
          <cell r="K107">
            <v>-4757.1230999999998</v>
          </cell>
          <cell r="L107">
            <v>-1399.3484000000001</v>
          </cell>
          <cell r="M107">
            <v>-3491.2858000000001</v>
          </cell>
          <cell r="N107">
            <v>-3623.1116000000002</v>
          </cell>
        </row>
        <row r="108">
          <cell r="C108">
            <v>-64442.794199999997</v>
          </cell>
          <cell r="D108">
            <v>-12074</v>
          </cell>
          <cell r="E108">
            <v>58913.6711</v>
          </cell>
          <cell r="F108">
            <v>15068.2894</v>
          </cell>
          <cell r="G108">
            <v>12667.3856</v>
          </cell>
          <cell r="H108">
            <v>11478.467699999999</v>
          </cell>
          <cell r="I108">
            <v>16168.117099999999</v>
          </cell>
          <cell r="J108">
            <v>8937.7793999999994</v>
          </cell>
          <cell r="K108">
            <v>8311.4431999999997</v>
          </cell>
          <cell r="L108">
            <v>8005.6288000000004</v>
          </cell>
          <cell r="M108">
            <v>9240.2569000000003</v>
          </cell>
          <cell r="N108">
            <v>9208.8979999999992</v>
          </cell>
        </row>
        <row r="109">
          <cell r="C109">
            <v>194023.12330000001</v>
          </cell>
          <cell r="D109">
            <v>206482.10149999999</v>
          </cell>
          <cell r="E109">
            <v>110146.2531</v>
          </cell>
          <cell r="F109">
            <v>212769.13020000001</v>
          </cell>
          <cell r="G109">
            <v>199021.23360000001</v>
          </cell>
          <cell r="H109">
            <v>80610.587700000004</v>
          </cell>
          <cell r="I109">
            <v>89272.660499999998</v>
          </cell>
          <cell r="J109">
            <v>84417.924599999998</v>
          </cell>
          <cell r="K109">
            <v>93147.420899999997</v>
          </cell>
          <cell r="L109">
            <v>87357.702000000005</v>
          </cell>
          <cell r="M109">
            <v>90491.287200000006</v>
          </cell>
          <cell r="N109">
            <v>91647.633700000006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>
            <v>805.77729999999997</v>
          </cell>
          <cell r="D111">
            <v>-6695</v>
          </cell>
          <cell r="E111">
            <v>1191.8359</v>
          </cell>
          <cell r="F111">
            <v>1357.6133</v>
          </cell>
          <cell r="G111">
            <v>1524.5663999999999</v>
          </cell>
          <cell r="H111">
            <v>1476.2344000000001</v>
          </cell>
          <cell r="I111">
            <v>1379.4609</v>
          </cell>
          <cell r="J111">
            <v>1383.1913999999999</v>
          </cell>
          <cell r="K111">
            <v>2814.1093999999998</v>
          </cell>
          <cell r="L111">
            <v>42.804699999999997</v>
          </cell>
          <cell r="M111">
            <v>1498.0508</v>
          </cell>
          <cell r="N111">
            <v>1593.0391</v>
          </cell>
        </row>
        <row r="112">
          <cell r="C112">
            <v>-16877.420399999999</v>
          </cell>
          <cell r="D112">
            <v>-11807.840700000001</v>
          </cell>
          <cell r="E112">
            <v>13827.8838</v>
          </cell>
          <cell r="F112">
            <v>26711.274600000001</v>
          </cell>
          <cell r="G112">
            <v>-105392.05680000001</v>
          </cell>
          <cell r="H112">
            <v>7285.2091</v>
          </cell>
          <cell r="I112">
            <v>8068.0468000000001</v>
          </cell>
          <cell r="J112">
            <v>7629.2983999999997</v>
          </cell>
          <cell r="K112">
            <v>8418.2296000000006</v>
          </cell>
          <cell r="L112">
            <v>7894.9817999999996</v>
          </cell>
          <cell r="M112">
            <v>8178.1805999999997</v>
          </cell>
          <cell r="N112">
            <v>8282.6857999999993</v>
          </cell>
        </row>
        <row r="113">
          <cell r="C113">
            <v>-149845.43350000001</v>
          </cell>
          <cell r="D113">
            <v>-360297.49219999998</v>
          </cell>
          <cell r="E113">
            <v>-242533.49170000001</v>
          </cell>
          <cell r="F113">
            <v>-137508.2138</v>
          </cell>
          <cell r="G113">
            <v>-279068.09049999999</v>
          </cell>
          <cell r="H113">
            <v>-316001.39130000002</v>
          </cell>
          <cell r="I113">
            <v>-360284.97100000002</v>
          </cell>
          <cell r="J113">
            <v>-363394.77059999999</v>
          </cell>
          <cell r="K113">
            <v>-364387.70280000003</v>
          </cell>
          <cell r="L113">
            <v>-380897.07530000003</v>
          </cell>
          <cell r="M113">
            <v>-388091.90419999999</v>
          </cell>
          <cell r="N113">
            <v>-396736.73190000001</v>
          </cell>
        </row>
        <row r="114">
          <cell r="C114">
            <v>3574</v>
          </cell>
          <cell r="D114">
            <v>7570</v>
          </cell>
          <cell r="E114">
            <v>-7570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C115">
            <v>97902</v>
          </cell>
          <cell r="D115">
            <v>110215.3772</v>
          </cell>
          <cell r="E115">
            <v>93632.683499999999</v>
          </cell>
          <cell r="F115">
            <v>97791.716799999995</v>
          </cell>
          <cell r="G115">
            <v>101607.4069</v>
          </cell>
          <cell r="H115">
            <v>103446.38529999999</v>
          </cell>
          <cell r="I115">
            <v>105844.0374</v>
          </cell>
          <cell r="J115">
            <v>107070.023</v>
          </cell>
          <cell r="K115">
            <v>109917.72139999999</v>
          </cell>
          <cell r="L115">
            <v>111027.3167</v>
          </cell>
          <cell r="M115">
            <v>109715.98179999999</v>
          </cell>
          <cell r="N115">
            <v>109875.0468</v>
          </cell>
        </row>
        <row r="116">
          <cell r="C116">
            <v>53966.228000000003</v>
          </cell>
          <cell r="D116">
            <v>50751.216899999999</v>
          </cell>
          <cell r="E116">
            <v>48172.089399999997</v>
          </cell>
          <cell r="F116">
            <v>38668.642800000001</v>
          </cell>
          <cell r="G116">
            <v>38082.996299999999</v>
          </cell>
          <cell r="H116">
            <v>32723.805700000001</v>
          </cell>
          <cell r="I116">
            <v>33937.938600000001</v>
          </cell>
          <cell r="J116">
            <v>39639.354099999997</v>
          </cell>
          <cell r="K116">
            <v>38714.8747</v>
          </cell>
          <cell r="L116">
            <v>37218.975899999998</v>
          </cell>
          <cell r="M116">
            <v>32187.0131</v>
          </cell>
          <cell r="N116">
            <v>25871.494200000001</v>
          </cell>
        </row>
        <row r="117">
          <cell r="C117">
            <v>31244.6973</v>
          </cell>
          <cell r="D117">
            <v>-2527.4742999999999</v>
          </cell>
          <cell r="E117">
            <v>5505.6349</v>
          </cell>
          <cell r="F117">
            <v>184.00649999999999</v>
          </cell>
          <cell r="G117">
            <v>5.9668000000000001</v>
          </cell>
          <cell r="H117">
            <v>0.52280000000000004</v>
          </cell>
          <cell r="I117">
            <v>-0.13769999999999999</v>
          </cell>
          <cell r="J117">
            <v>-0.1157</v>
          </cell>
          <cell r="K117">
            <v>-1.5100000000000001E-2</v>
          </cell>
          <cell r="L117">
            <v>-6.6000000000000003E-2</v>
          </cell>
          <cell r="M117">
            <v>0.1532</v>
          </cell>
          <cell r="N117">
            <v>-0.1724</v>
          </cell>
        </row>
        <row r="118">
          <cell r="C118">
            <v>76644</v>
          </cell>
          <cell r="D118">
            <v>79460</v>
          </cell>
          <cell r="E118">
            <v>76362</v>
          </cell>
          <cell r="F118">
            <v>73264</v>
          </cell>
          <cell r="G118">
            <v>70166</v>
          </cell>
          <cell r="H118">
            <v>67068</v>
          </cell>
          <cell r="I118">
            <v>63970</v>
          </cell>
          <cell r="J118">
            <v>60872</v>
          </cell>
          <cell r="K118">
            <v>57774</v>
          </cell>
          <cell r="L118">
            <v>54676</v>
          </cell>
          <cell r="M118">
            <v>51578</v>
          </cell>
          <cell r="N118">
            <v>48480</v>
          </cell>
        </row>
        <row r="119">
          <cell r="C119">
            <v>598998</v>
          </cell>
          <cell r="D119">
            <v>684585.7426</v>
          </cell>
          <cell r="E119">
            <v>741361.4669</v>
          </cell>
          <cell r="F119">
            <v>783312.11620000005</v>
          </cell>
          <cell r="G119">
            <v>824499.07929999998</v>
          </cell>
          <cell r="H119">
            <v>860321.40780000004</v>
          </cell>
          <cell r="I119">
            <v>897357.20869999996</v>
          </cell>
          <cell r="J119">
            <v>940094.44700000004</v>
          </cell>
          <cell r="K119">
            <v>981907.30660000001</v>
          </cell>
          <cell r="L119">
            <v>1022224.2165</v>
          </cell>
          <cell r="M119">
            <v>1057509.3828</v>
          </cell>
          <cell r="N119">
            <v>1086478.7046000001</v>
          </cell>
        </row>
        <row r="120">
          <cell r="C120">
            <v>13609.618899999999</v>
          </cell>
          <cell r="D120">
            <v>17214.367999999999</v>
          </cell>
          <cell r="E120">
            <v>25201.235100000002</v>
          </cell>
          <cell r="F120">
            <v>27551.750400000001</v>
          </cell>
          <cell r="G120">
            <v>22365.430199999999</v>
          </cell>
          <cell r="H120">
            <v>21673.001499999998</v>
          </cell>
          <cell r="I120">
            <v>22166.434300000001</v>
          </cell>
          <cell r="J120">
            <v>22671.045399999999</v>
          </cell>
          <cell r="K120">
            <v>23182.1914</v>
          </cell>
          <cell r="L120">
            <v>23696.459500000001</v>
          </cell>
          <cell r="M120">
            <v>24203.903999999999</v>
          </cell>
          <cell r="N120">
            <v>24719.597099999999</v>
          </cell>
        </row>
        <row r="121">
          <cell r="C121">
            <v>57</v>
          </cell>
          <cell r="D121">
            <v>3431.4735999999998</v>
          </cell>
          <cell r="E121">
            <v>4353.9522999999999</v>
          </cell>
          <cell r="F121">
            <v>4639.5595999999996</v>
          </cell>
          <cell r="G121">
            <v>3545.1741000000002</v>
          </cell>
          <cell r="H121">
            <v>3625.5655000000002</v>
          </cell>
          <cell r="I121">
            <v>3708.1738</v>
          </cell>
          <cell r="J121">
            <v>3792.5743000000002</v>
          </cell>
          <cell r="K121">
            <v>3877.9234000000001</v>
          </cell>
          <cell r="L121">
            <v>3963.7071999999998</v>
          </cell>
          <cell r="M121">
            <v>4048.0394000000001</v>
          </cell>
          <cell r="N121">
            <v>4134.3116</v>
          </cell>
        </row>
        <row r="122">
          <cell r="C122">
            <v>3276486</v>
          </cell>
          <cell r="D122">
            <v>3309684.0984999998</v>
          </cell>
          <cell r="E122">
            <v>3424121.7585</v>
          </cell>
          <cell r="F122">
            <v>3645180.5841000001</v>
          </cell>
          <cell r="G122">
            <v>3731607.5128000001</v>
          </cell>
          <cell r="H122">
            <v>3812742.091</v>
          </cell>
          <cell r="I122">
            <v>3902595.0477999998</v>
          </cell>
          <cell r="J122">
            <v>3987561.7115000002</v>
          </cell>
          <cell r="K122">
            <v>4081314.6157</v>
          </cell>
          <cell r="L122">
            <v>4169240.1661999999</v>
          </cell>
          <cell r="M122">
            <v>4260319.6710000001</v>
          </cell>
          <cell r="N122">
            <v>4352563.0389999999</v>
          </cell>
        </row>
        <row r="123">
          <cell r="C123">
            <v>1516438.3462</v>
          </cell>
          <cell r="D123">
            <v>1390318.8282000001</v>
          </cell>
          <cell r="E123">
            <v>1538694.2006999999</v>
          </cell>
          <cell r="F123">
            <v>1656834.5019</v>
          </cell>
          <cell r="G123">
            <v>1731912.878</v>
          </cell>
          <cell r="H123">
            <v>1736491.5396</v>
          </cell>
          <cell r="I123">
            <v>1753372.2204</v>
          </cell>
          <cell r="J123">
            <v>1808671.3262</v>
          </cell>
          <cell r="K123">
            <v>1842732.1909</v>
          </cell>
          <cell r="L123">
            <v>1870727.088</v>
          </cell>
          <cell r="M123">
            <v>1903030.8012999999</v>
          </cell>
          <cell r="N123">
            <v>1935572.6281999999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C126">
            <v>174722.31709999999</v>
          </cell>
          <cell r="D126">
            <v>191058.0624</v>
          </cell>
          <cell r="E126">
            <v>173446.7469</v>
          </cell>
          <cell r="F126">
            <v>161380.4662</v>
          </cell>
          <cell r="G126">
            <v>163834.8431</v>
          </cell>
          <cell r="H126">
            <v>183176.8578</v>
          </cell>
          <cell r="I126">
            <v>209498.87289999999</v>
          </cell>
          <cell r="J126">
            <v>206840.92370000001</v>
          </cell>
          <cell r="K126">
            <v>208812.3051</v>
          </cell>
          <cell r="L126">
            <v>212702.29259999999</v>
          </cell>
          <cell r="M126">
            <v>217303.76920000001</v>
          </cell>
          <cell r="N126">
            <v>220726.3609</v>
          </cell>
        </row>
        <row r="127">
          <cell r="C127">
            <v>174722.31709999999</v>
          </cell>
          <cell r="D127">
            <v>214866.3199</v>
          </cell>
          <cell r="E127">
            <v>173446.7469</v>
          </cell>
          <cell r="F127">
            <v>161380.4662</v>
          </cell>
          <cell r="G127">
            <v>163834.8431</v>
          </cell>
          <cell r="H127">
            <v>183176.8578</v>
          </cell>
          <cell r="I127">
            <v>209498.87289999999</v>
          </cell>
          <cell r="J127">
            <v>206840.92370000001</v>
          </cell>
          <cell r="K127">
            <v>208812.3051</v>
          </cell>
          <cell r="L127">
            <v>212702.29259999999</v>
          </cell>
          <cell r="M127">
            <v>217303.76920000001</v>
          </cell>
          <cell r="N127">
            <v>220726.3609</v>
          </cell>
        </row>
        <row r="128">
          <cell r="C128">
            <v>409989</v>
          </cell>
          <cell r="D128">
            <v>144384.53039999999</v>
          </cell>
          <cell r="E128">
            <v>116240.97840000001</v>
          </cell>
          <cell r="F128">
            <v>118444.86320000001</v>
          </cell>
          <cell r="G128">
            <v>121561.4286</v>
          </cell>
          <cell r="H128">
            <v>146353.7885</v>
          </cell>
          <cell r="I128">
            <v>171447.30110000001</v>
          </cell>
          <cell r="J128">
            <v>163070.98060000001</v>
          </cell>
          <cell r="K128">
            <v>165927.6299</v>
          </cell>
          <cell r="L128">
            <v>171250.37849999999</v>
          </cell>
          <cell r="M128">
            <v>180817.63430000001</v>
          </cell>
          <cell r="N128">
            <v>190486.08869999999</v>
          </cell>
        </row>
        <row r="129">
          <cell r="C129">
            <v>499206.6287</v>
          </cell>
          <cell r="D129">
            <v>613903.78150000004</v>
          </cell>
          <cell r="E129">
            <v>495562.14230000001</v>
          </cell>
          <cell r="F129">
            <v>461087.05430000002</v>
          </cell>
          <cell r="G129">
            <v>468099.55959999998</v>
          </cell>
          <cell r="H129">
            <v>523362.45990000002</v>
          </cell>
          <cell r="I129">
            <v>598568.21849999996</v>
          </cell>
          <cell r="J129">
            <v>590974.07779999997</v>
          </cell>
          <cell r="K129">
            <v>596606.59620000003</v>
          </cell>
          <cell r="L129">
            <v>607720.84640000004</v>
          </cell>
          <cell r="M129">
            <v>620867.9227</v>
          </cell>
          <cell r="N129">
            <v>630646.7561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22077</v>
          </cell>
          <cell r="D131">
            <v>17506.466899999999</v>
          </cell>
          <cell r="E131">
            <v>21684.301100000001</v>
          </cell>
          <cell r="F131">
            <v>23109.640299999999</v>
          </cell>
          <cell r="G131">
            <v>24533.726500000001</v>
          </cell>
          <cell r="H131">
            <v>22499.175200000001</v>
          </cell>
          <cell r="I131">
            <v>23052.7068</v>
          </cell>
          <cell r="J131">
            <v>23624.976999999999</v>
          </cell>
          <cell r="K131">
            <v>24205.376799999998</v>
          </cell>
          <cell r="L131">
            <v>24799.423699999999</v>
          </cell>
          <cell r="M131">
            <v>25366.6387</v>
          </cell>
          <cell r="N131">
            <v>25947.7628</v>
          </cell>
        </row>
        <row r="132">
          <cell r="C132">
            <v>0</v>
          </cell>
          <cell r="D132">
            <v>852920.61060000001</v>
          </cell>
          <cell r="E132">
            <v>863561.61060000001</v>
          </cell>
          <cell r="F132">
            <v>945333.34809999994</v>
          </cell>
          <cell r="G132">
            <v>972015.51069999998</v>
          </cell>
          <cell r="H132">
            <v>989014.21070000005</v>
          </cell>
          <cell r="I132">
            <v>988393.01069999998</v>
          </cell>
          <cell r="J132">
            <v>1007412.1358</v>
          </cell>
          <cell r="K132">
            <v>1026842.2733</v>
          </cell>
          <cell r="L132">
            <v>1040407.7108</v>
          </cell>
          <cell r="M132">
            <v>1060340.0608000001</v>
          </cell>
          <cell r="N132">
            <v>1080640.7859</v>
          </cell>
        </row>
        <row r="133">
          <cell r="C133">
            <v>2979089</v>
          </cell>
          <cell r="D133">
            <v>3185571.1014999999</v>
          </cell>
          <cell r="E133">
            <v>3295717.3546000002</v>
          </cell>
          <cell r="F133">
            <v>3508486.4848000002</v>
          </cell>
          <cell r="G133">
            <v>3707507.7184000001</v>
          </cell>
          <cell r="H133">
            <v>3788118.3061000002</v>
          </cell>
          <cell r="I133">
            <v>3877390.9665999999</v>
          </cell>
          <cell r="J133">
            <v>3961808.8912</v>
          </cell>
          <cell r="K133">
            <v>4054956.3121000002</v>
          </cell>
          <cell r="L133">
            <v>4142314.0142000001</v>
          </cell>
          <cell r="M133">
            <v>4232805.3014000002</v>
          </cell>
          <cell r="N133">
            <v>4324452.9351000004</v>
          </cell>
        </row>
        <row r="134">
          <cell r="C134">
            <v>798086.98990000004</v>
          </cell>
          <cell r="D134">
            <v>918705.51710000006</v>
          </cell>
          <cell r="E134">
            <v>753198.0061</v>
          </cell>
          <cell r="F134">
            <v>829716.06590000005</v>
          </cell>
          <cell r="G134">
            <v>839215.63619999995</v>
          </cell>
          <cell r="H134">
            <v>880505.1152</v>
          </cell>
          <cell r="I134">
            <v>949737.49589999998</v>
          </cell>
          <cell r="J134">
            <v>974004.90760000004</v>
          </cell>
          <cell r="K134">
            <v>1001091.1689</v>
          </cell>
          <cell r="L134">
            <v>1025034.9338999999</v>
          </cell>
          <cell r="M134">
            <v>1048846.2638999999</v>
          </cell>
          <cell r="N134">
            <v>1075137.4238</v>
          </cell>
        </row>
        <row r="135">
          <cell r="C135">
            <v>-78805.6774</v>
          </cell>
          <cell r="D135">
            <v>-175267.59940000001</v>
          </cell>
          <cell r="E135">
            <v>-151330.58989999999</v>
          </cell>
          <cell r="F135">
            <v>74420.440600000002</v>
          </cell>
          <cell r="G135">
            <v>-207804.34390000001</v>
          </cell>
          <cell r="H135">
            <v>-249778.59599999999</v>
          </cell>
          <cell r="I135">
            <v>-285110.69799999997</v>
          </cell>
          <cell r="J135">
            <v>-294018.59299999999</v>
          </cell>
          <cell r="K135">
            <v>-286004.24359999999</v>
          </cell>
          <cell r="L135">
            <v>-309340.85100000002</v>
          </cell>
          <cell r="M135">
            <v>-313626.34039999999</v>
          </cell>
          <cell r="N135">
            <v>-321526.00949999999</v>
          </cell>
        </row>
        <row r="136">
          <cell r="C136">
            <v>-719281.3125</v>
          </cell>
          <cell r="D136">
            <v>-722979.1875</v>
          </cell>
          <cell r="E136">
            <v>-688550.5625</v>
          </cell>
          <cell r="F136">
            <v>-720733.5625</v>
          </cell>
          <cell r="G136">
            <v>-665666.9375</v>
          </cell>
          <cell r="H136">
            <v>-666602.125</v>
          </cell>
          <cell r="I136">
            <v>-698428.5625</v>
          </cell>
          <cell r="J136">
            <v>-701530.25</v>
          </cell>
          <cell r="K136">
            <v>-733227</v>
          </cell>
          <cell r="L136">
            <v>-734012.1875</v>
          </cell>
          <cell r="M136">
            <v>-751148.0625</v>
          </cell>
          <cell r="N136">
            <v>-769360.5625</v>
          </cell>
        </row>
        <row r="137">
          <cell r="C137">
            <v>348038.93780000001</v>
          </cell>
          <cell r="D137">
            <v>414084.43239999999</v>
          </cell>
          <cell r="E137">
            <v>383094.86540000001</v>
          </cell>
          <cell r="F137">
            <v>386404.39720000001</v>
          </cell>
          <cell r="G137">
            <v>386766.0638</v>
          </cell>
          <cell r="H137">
            <v>418889.36229999998</v>
          </cell>
          <cell r="I137">
            <v>472386.97039999999</v>
          </cell>
          <cell r="J137">
            <v>471116.88020000001</v>
          </cell>
          <cell r="K137">
            <v>481408.14740000002</v>
          </cell>
          <cell r="L137">
            <v>492604.86920000002</v>
          </cell>
          <cell r="M137">
            <v>503459.64520000003</v>
          </cell>
          <cell r="N137">
            <v>513785.96909999999</v>
          </cell>
        </row>
        <row r="138">
          <cell r="C138">
            <v>7319677</v>
          </cell>
          <cell r="D138">
            <v>7649518</v>
          </cell>
          <cell r="E138">
            <v>7916932</v>
          </cell>
          <cell r="F138">
            <v>8197769</v>
          </cell>
          <cell r="G138">
            <v>8413820</v>
          </cell>
          <cell r="H138">
            <v>8616859.5</v>
          </cell>
          <cell r="I138">
            <v>8840107.5</v>
          </cell>
          <cell r="J138">
            <v>9055329</v>
          </cell>
          <cell r="K138">
            <v>9283939.5</v>
          </cell>
          <cell r="L138">
            <v>9500123.5</v>
          </cell>
          <cell r="M138">
            <v>9714495</v>
          </cell>
          <cell r="N138">
            <v>9925575</v>
          </cell>
        </row>
        <row r="139">
          <cell r="C139">
            <v>-4539.0886</v>
          </cell>
          <cell r="D139">
            <v>1906.6349</v>
          </cell>
          <cell r="E139">
            <v>-4304.4486999999999</v>
          </cell>
          <cell r="F139">
            <v>-4108.9022999999997</v>
          </cell>
          <cell r="G139">
            <v>-4185.2928000000002</v>
          </cell>
          <cell r="H139">
            <v>-4098.8145999999997</v>
          </cell>
          <cell r="I139">
            <v>-4113.7515000000003</v>
          </cell>
          <cell r="J139">
            <v>-4130.6885000000002</v>
          </cell>
          <cell r="K139">
            <v>-4169.8135000000002</v>
          </cell>
          <cell r="L139">
            <v>-4232.9948999999997</v>
          </cell>
          <cell r="M139">
            <v>-4298.9903000000004</v>
          </cell>
          <cell r="N139">
            <v>-4368.9260999999997</v>
          </cell>
        </row>
        <row r="140">
          <cell r="C140">
            <v>-4117.3959999999997</v>
          </cell>
          <cell r="D140">
            <v>-2598.1860000000001</v>
          </cell>
          <cell r="E140">
            <v>-3446.9962999999998</v>
          </cell>
          <cell r="F140">
            <v>-2888.2923000000001</v>
          </cell>
          <cell r="G140">
            <v>-3106.5509999999999</v>
          </cell>
          <cell r="H140">
            <v>-2859.4703</v>
          </cell>
          <cell r="I140">
            <v>-2902.1471999999999</v>
          </cell>
          <cell r="J140">
            <v>-2950.5385000000001</v>
          </cell>
          <cell r="K140">
            <v>-3062.3244</v>
          </cell>
          <cell r="L140">
            <v>-3242.8425999999999</v>
          </cell>
          <cell r="M140">
            <v>-3431.4007999999999</v>
          </cell>
          <cell r="N140">
            <v>-3631.2174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2.5000000000000001E-2</v>
          </cell>
          <cell r="J141">
            <v>7.0000000000000001E-3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2995.6569</v>
          </cell>
          <cell r="D142">
            <v>2528.6017000000002</v>
          </cell>
          <cell r="E142">
            <v>3061.5225999999998</v>
          </cell>
          <cell r="F142">
            <v>3153.3108000000002</v>
          </cell>
          <cell r="G142">
            <v>3407.3274999999999</v>
          </cell>
          <cell r="H142">
            <v>3136.7577999999999</v>
          </cell>
          <cell r="I142">
            <v>3183.6001999999999</v>
          </cell>
          <cell r="J142">
            <v>3236.6662000000001</v>
          </cell>
          <cell r="K142">
            <v>3359.2831999999999</v>
          </cell>
          <cell r="L142">
            <v>3557.3006999999998</v>
          </cell>
          <cell r="M142">
            <v>3764.1509000000001</v>
          </cell>
          <cell r="N142">
            <v>3983.3420999999998</v>
          </cell>
        </row>
        <row r="143">
          <cell r="C143">
            <v>-4516.6695</v>
          </cell>
          <cell r="D143">
            <v>-2850.1381999999999</v>
          </cell>
          <cell r="E143">
            <v>-3781.2595999999999</v>
          </cell>
          <cell r="F143">
            <v>-3168.3768</v>
          </cell>
          <cell r="G143">
            <v>-3407.8004999999998</v>
          </cell>
          <cell r="H143">
            <v>-3136.7597999999998</v>
          </cell>
          <cell r="I143">
            <v>-3183.5752000000002</v>
          </cell>
          <cell r="J143">
            <v>-3236.6592000000001</v>
          </cell>
          <cell r="K143">
            <v>-3359.2851999999998</v>
          </cell>
          <cell r="L143">
            <v>-3557.3087</v>
          </cell>
          <cell r="M143">
            <v>-3764.1518999999998</v>
          </cell>
          <cell r="N143">
            <v>-3983.3451</v>
          </cell>
        </row>
        <row r="144">
          <cell r="C144">
            <v>-399.27359999999999</v>
          </cell>
          <cell r="D144">
            <v>-251.9522</v>
          </cell>
          <cell r="E144">
            <v>-334.26330000000002</v>
          </cell>
          <cell r="F144">
            <v>-280.08449999999999</v>
          </cell>
          <cell r="G144">
            <v>-301.24959999999999</v>
          </cell>
          <cell r="H144">
            <v>-277.28960000000001</v>
          </cell>
          <cell r="I144">
            <v>-281.428</v>
          </cell>
          <cell r="J144">
            <v>-286.1207</v>
          </cell>
          <cell r="K144">
            <v>-296.96080000000001</v>
          </cell>
          <cell r="L144">
            <v>-314.46609999999998</v>
          </cell>
          <cell r="M144">
            <v>-332.75099999999998</v>
          </cell>
          <cell r="N144">
            <v>-352.1277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C146">
            <v>294539</v>
          </cell>
          <cell r="D146">
            <v>294539</v>
          </cell>
          <cell r="E146">
            <v>294539</v>
          </cell>
          <cell r="F146">
            <v>294539</v>
          </cell>
          <cell r="G146">
            <v>294539</v>
          </cell>
          <cell r="H146">
            <v>294539</v>
          </cell>
          <cell r="I146">
            <v>294539</v>
          </cell>
          <cell r="J146">
            <v>294539</v>
          </cell>
          <cell r="K146">
            <v>294539</v>
          </cell>
          <cell r="L146">
            <v>294539</v>
          </cell>
          <cell r="M146">
            <v>294539</v>
          </cell>
          <cell r="N146">
            <v>294539</v>
          </cell>
        </row>
        <row r="147">
          <cell r="C147">
            <v>656970</v>
          </cell>
          <cell r="D147">
            <v>903481</v>
          </cell>
          <cell r="E147">
            <v>903481</v>
          </cell>
          <cell r="F147">
            <v>903481</v>
          </cell>
          <cell r="G147">
            <v>903481</v>
          </cell>
          <cell r="H147">
            <v>903481</v>
          </cell>
          <cell r="I147">
            <v>903481</v>
          </cell>
          <cell r="J147">
            <v>903481</v>
          </cell>
          <cell r="K147">
            <v>903481</v>
          </cell>
          <cell r="L147">
            <v>903481</v>
          </cell>
          <cell r="M147">
            <v>903481</v>
          </cell>
          <cell r="N147">
            <v>903481</v>
          </cell>
        </row>
        <row r="148">
          <cell r="C148">
            <v>7517</v>
          </cell>
          <cell r="D148">
            <v>7517</v>
          </cell>
          <cell r="E148">
            <v>7517</v>
          </cell>
          <cell r="F148">
            <v>7517</v>
          </cell>
          <cell r="G148">
            <v>7517</v>
          </cell>
          <cell r="H148">
            <v>7517</v>
          </cell>
          <cell r="I148">
            <v>7517</v>
          </cell>
          <cell r="J148">
            <v>7517</v>
          </cell>
          <cell r="K148">
            <v>7517</v>
          </cell>
          <cell r="L148">
            <v>7517</v>
          </cell>
          <cell r="M148">
            <v>7517</v>
          </cell>
          <cell r="N148">
            <v>7517</v>
          </cell>
        </row>
        <row r="149">
          <cell r="C149">
            <v>133947</v>
          </cell>
          <cell r="D149">
            <v>163225</v>
          </cell>
          <cell r="E149">
            <v>163225</v>
          </cell>
          <cell r="F149">
            <v>163225</v>
          </cell>
          <cell r="G149">
            <v>163225</v>
          </cell>
          <cell r="H149">
            <v>163225</v>
          </cell>
          <cell r="I149">
            <v>163225</v>
          </cell>
          <cell r="J149">
            <v>163225</v>
          </cell>
          <cell r="K149">
            <v>163225</v>
          </cell>
          <cell r="L149">
            <v>163225</v>
          </cell>
          <cell r="M149">
            <v>163225</v>
          </cell>
          <cell r="N149">
            <v>163225</v>
          </cell>
        </row>
        <row r="150">
          <cell r="C150">
            <v>0</v>
          </cell>
          <cell r="D150">
            <v>7636</v>
          </cell>
          <cell r="E150">
            <v>-11782</v>
          </cell>
          <cell r="F150">
            <v>2954.9922000000001</v>
          </cell>
          <cell r="G150">
            <v>2711.0468999999998</v>
          </cell>
          <cell r="H150">
            <v>1306.5938000000001</v>
          </cell>
          <cell r="I150">
            <v>1703.5313000000001</v>
          </cell>
          <cell r="J150">
            <v>871.0625</v>
          </cell>
          <cell r="K150">
            <v>2023.2891</v>
          </cell>
          <cell r="L150">
            <v>788.36720000000003</v>
          </cell>
          <cell r="M150">
            <v>-931.70309999999995</v>
          </cell>
          <cell r="N150">
            <v>113.01560000000001</v>
          </cell>
        </row>
        <row r="151">
          <cell r="C151">
            <v>5281.2408999999998</v>
          </cell>
          <cell r="D151">
            <v>5921.4669000000004</v>
          </cell>
          <cell r="E151">
            <v>11747.834199999999</v>
          </cell>
          <cell r="F151">
            <v>1425.3391999999999</v>
          </cell>
          <cell r="G151">
            <v>1424.0862</v>
          </cell>
          <cell r="H151">
            <v>-2034.5513000000001</v>
          </cell>
          <cell r="I151">
            <v>553.53160000000003</v>
          </cell>
          <cell r="J151">
            <v>572.27020000000005</v>
          </cell>
          <cell r="K151">
            <v>580.39980000000003</v>
          </cell>
          <cell r="L151">
            <v>594.04690000000005</v>
          </cell>
          <cell r="M151">
            <v>567.21510000000001</v>
          </cell>
          <cell r="N151">
            <v>581.12400000000002</v>
          </cell>
        </row>
        <row r="152">
          <cell r="C152">
            <v>411728</v>
          </cell>
          <cell r="D152">
            <v>399920.1593</v>
          </cell>
          <cell r="E152">
            <v>413748.04320000001</v>
          </cell>
          <cell r="F152">
            <v>440459.31780000002</v>
          </cell>
          <cell r="G152">
            <v>335067.261</v>
          </cell>
          <cell r="H152">
            <v>342352.47</v>
          </cell>
          <cell r="I152">
            <v>350420.51679999998</v>
          </cell>
          <cell r="J152">
            <v>358049.81530000002</v>
          </cell>
          <cell r="K152">
            <v>366468.04489999998</v>
          </cell>
          <cell r="L152">
            <v>374363.02669999999</v>
          </cell>
          <cell r="M152">
            <v>382541.20730000001</v>
          </cell>
          <cell r="N152">
            <v>390823.89309999999</v>
          </cell>
        </row>
        <row r="153">
          <cell r="C153">
            <v>18986.359499999999</v>
          </cell>
          <cell r="D153">
            <v>20588.8416</v>
          </cell>
          <cell r="E153">
            <v>26123.713800000001</v>
          </cell>
          <cell r="F153">
            <v>27837.3577</v>
          </cell>
          <cell r="G153">
            <v>21271.044600000001</v>
          </cell>
          <cell r="H153">
            <v>21753.392899999999</v>
          </cell>
          <cell r="I153">
            <v>22249.042600000001</v>
          </cell>
          <cell r="J153">
            <v>22755.446</v>
          </cell>
          <cell r="K153">
            <v>23267.540499999999</v>
          </cell>
          <cell r="L153">
            <v>23782.243299999998</v>
          </cell>
          <cell r="M153">
            <v>24288.236199999999</v>
          </cell>
          <cell r="N153">
            <v>24805.869299999998</v>
          </cell>
        </row>
        <row r="154">
          <cell r="C154">
            <v>18062</v>
          </cell>
          <cell r="D154">
            <v>7570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6.8327</v>
          </cell>
          <cell r="D155">
            <v>7.1645000000000003</v>
          </cell>
          <cell r="E155">
            <v>7.0697999999999999</v>
          </cell>
          <cell r="F155">
            <v>7.0456000000000003</v>
          </cell>
          <cell r="G155">
            <v>7.0308000000000002</v>
          </cell>
          <cell r="H155">
            <v>6.9486999999999997</v>
          </cell>
          <cell r="I155">
            <v>7.3842999999999996</v>
          </cell>
          <cell r="J155">
            <v>7.2713999999999999</v>
          </cell>
          <cell r="K155">
            <v>7.2723000000000004</v>
          </cell>
          <cell r="L155">
            <v>7.282</v>
          </cell>
          <cell r="M155">
            <v>7.2899000000000003</v>
          </cell>
          <cell r="N155">
            <v>7.2948000000000004</v>
          </cell>
        </row>
        <row r="156">
          <cell r="C156">
            <v>90658</v>
          </cell>
          <cell r="D156">
            <v>41885.923900000002</v>
          </cell>
          <cell r="E156">
            <v>29514.3783</v>
          </cell>
          <cell r="F156">
            <v>28746.6571</v>
          </cell>
          <cell r="G156">
            <v>29963.924599999998</v>
          </cell>
          <cell r="H156">
            <v>37039.503799999999</v>
          </cell>
          <cell r="I156">
            <v>45203.787900000003</v>
          </cell>
          <cell r="J156">
            <v>45684.562899999997</v>
          </cell>
          <cell r="K156">
            <v>47747.192900000002</v>
          </cell>
          <cell r="L156">
            <v>49601.707600000002</v>
          </cell>
          <cell r="M156">
            <v>51932.210500000001</v>
          </cell>
          <cell r="N156">
            <v>54219.587899999999</v>
          </cell>
        </row>
        <row r="157">
          <cell r="C157">
            <v>90658</v>
          </cell>
          <cell r="D157">
            <v>46763.131500000003</v>
          </cell>
          <cell r="E157">
            <v>30751.532899999998</v>
          </cell>
          <cell r="F157">
            <v>28823.4293</v>
          </cell>
          <cell r="G157">
            <v>29842.197899999999</v>
          </cell>
          <cell r="H157">
            <v>36331.945899999999</v>
          </cell>
          <cell r="I157">
            <v>44387.359499999999</v>
          </cell>
          <cell r="J157">
            <v>45636.485399999998</v>
          </cell>
          <cell r="K157">
            <v>47540.929900000003</v>
          </cell>
          <cell r="L157">
            <v>49416.256099999999</v>
          </cell>
          <cell r="M157">
            <v>51699.160199999998</v>
          </cell>
          <cell r="N157">
            <v>53990.850100000003</v>
          </cell>
        </row>
        <row r="158">
          <cell r="C158">
            <v>353758.7794</v>
          </cell>
          <cell r="D158">
            <v>470469.8124</v>
          </cell>
          <cell r="E158">
            <v>351166.40870000003</v>
          </cell>
          <cell r="F158">
            <v>328808.40429999999</v>
          </cell>
          <cell r="G158">
            <v>342380.87199999997</v>
          </cell>
          <cell r="H158">
            <v>422136.96039999998</v>
          </cell>
          <cell r="I158">
            <v>514538.31079999998</v>
          </cell>
          <cell r="J158">
            <v>520030.08010000002</v>
          </cell>
          <cell r="K158">
            <v>543485.87159999995</v>
          </cell>
          <cell r="L158">
            <v>564662.44319999998</v>
          </cell>
          <cell r="M158">
            <v>591232.97990000003</v>
          </cell>
          <cell r="N158">
            <v>617326.68429999996</v>
          </cell>
        </row>
        <row r="159">
          <cell r="C159">
            <v>0</v>
          </cell>
          <cell r="D159">
            <v>7570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87.205600000000004</v>
          </cell>
          <cell r="D160">
            <v>237.31950000000001</v>
          </cell>
          <cell r="E160">
            <v>252.83799999999999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31272.275699999998</v>
          </cell>
          <cell r="D162">
            <v>41589.530899999998</v>
          </cell>
          <cell r="E162">
            <v>31043.110100000002</v>
          </cell>
          <cell r="F162">
            <v>29066.6626</v>
          </cell>
          <cell r="G162">
            <v>30266.468700000001</v>
          </cell>
          <cell r="H162">
            <v>37316.906799999997</v>
          </cell>
          <cell r="I162">
            <v>45485.186099999999</v>
          </cell>
          <cell r="J162">
            <v>45970.658499999998</v>
          </cell>
          <cell r="K162">
            <v>48044.150399999999</v>
          </cell>
          <cell r="L162">
            <v>49916.159299999999</v>
          </cell>
          <cell r="M162">
            <v>52264.994700000003</v>
          </cell>
          <cell r="N162">
            <v>54571.678200000002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2685.6406000000002</v>
          </cell>
          <cell r="E164">
            <v>13978.9863</v>
          </cell>
          <cell r="F164">
            <v>466.66019999999997</v>
          </cell>
          <cell r="G164">
            <v>15.1172</v>
          </cell>
          <cell r="H164">
            <v>1.2851999999999999</v>
          </cell>
          <cell r="I164">
            <v>-0.36330000000000001</v>
          </cell>
          <cell r="J164">
            <v>-0.29099999999999998</v>
          </cell>
          <cell r="K164">
            <v>-3.5200000000000002E-2</v>
          </cell>
          <cell r="L164">
            <v>-0.15429999999999999</v>
          </cell>
          <cell r="M164">
            <v>0.377</v>
          </cell>
          <cell r="N164">
            <v>-0.4199</v>
          </cell>
        </row>
        <row r="165">
          <cell r="C165">
            <v>8483340</v>
          </cell>
          <cell r="D165">
            <v>8949315.6719000004</v>
          </cell>
          <cell r="E165">
            <v>9269842.2022999991</v>
          </cell>
          <cell r="F165">
            <v>9571385.6519000009</v>
          </cell>
          <cell r="G165">
            <v>9805307.1399000008</v>
          </cell>
          <cell r="H165">
            <v>10022366.734300001</v>
          </cell>
          <cell r="I165">
            <v>10264474.771299999</v>
          </cell>
          <cell r="J165">
            <v>10491390.5908</v>
          </cell>
          <cell r="K165">
            <v>10736497.465700001</v>
          </cell>
          <cell r="L165">
            <v>10966409.7842</v>
          </cell>
          <cell r="M165">
            <v>11197535.3116</v>
          </cell>
          <cell r="N165">
            <v>11425784.114700001</v>
          </cell>
        </row>
        <row r="166">
          <cell r="C166">
            <v>1433.807</v>
          </cell>
          <cell r="D166">
            <v>84.216999999999999</v>
          </cell>
          <cell r="E166">
            <v>466.899</v>
          </cell>
          <cell r="F166">
            <v>15.066000000000001</v>
          </cell>
          <cell r="G166">
            <v>0.47299999999999998</v>
          </cell>
          <cell r="H166">
            <v>2E-3</v>
          </cell>
          <cell r="I166">
            <v>0</v>
          </cell>
          <cell r="J166">
            <v>0</v>
          </cell>
          <cell r="K166">
            <v>2E-3</v>
          </cell>
          <cell r="L166">
            <v>8.0000000000000002E-3</v>
          </cell>
          <cell r="M166">
            <v>1E-3</v>
          </cell>
          <cell r="N166">
            <v>3.0000000000000001E-3</v>
          </cell>
        </row>
        <row r="167">
          <cell r="C167">
            <v>727666</v>
          </cell>
          <cell r="D167">
            <v>889761</v>
          </cell>
          <cell r="E167">
            <v>889761</v>
          </cell>
          <cell r="F167">
            <v>889761</v>
          </cell>
          <cell r="G167">
            <v>889761</v>
          </cell>
          <cell r="H167">
            <v>889761</v>
          </cell>
          <cell r="I167">
            <v>889761</v>
          </cell>
          <cell r="J167">
            <v>889761</v>
          </cell>
          <cell r="K167">
            <v>889761</v>
          </cell>
          <cell r="L167">
            <v>889761</v>
          </cell>
          <cell r="M167">
            <v>889761</v>
          </cell>
          <cell r="N167">
            <v>889761</v>
          </cell>
        </row>
        <row r="168">
          <cell r="C168">
            <v>220765.7787</v>
          </cell>
          <cell r="D168">
            <v>210399.1391</v>
          </cell>
          <cell r="E168">
            <v>260931.34969999999</v>
          </cell>
          <cell r="F168">
            <v>277330.74939999997</v>
          </cell>
          <cell r="G168">
            <v>294405.19130000001</v>
          </cell>
          <cell r="H168">
            <v>269990.10440000001</v>
          </cell>
          <cell r="I168">
            <v>276632.48180000001</v>
          </cell>
          <cell r="J168">
            <v>283499.72379999998</v>
          </cell>
          <cell r="K168">
            <v>290464.52309999999</v>
          </cell>
          <cell r="L168">
            <v>297593.09210000001</v>
          </cell>
          <cell r="M168">
            <v>304399.66580000002</v>
          </cell>
          <cell r="N168">
            <v>311373.15620000003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2.5000000000000001E-2</v>
          </cell>
          <cell r="J169">
            <v>7.0000000000000001E-3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C170">
            <v>568804.71649999998</v>
          </cell>
          <cell r="D170">
            <v>624483.57140000002</v>
          </cell>
          <cell r="E170">
            <v>644026.21519999998</v>
          </cell>
          <cell r="F170">
            <v>663735.14659999998</v>
          </cell>
          <cell r="G170">
            <v>681171.25509999995</v>
          </cell>
          <cell r="H170">
            <v>688879.46669999999</v>
          </cell>
          <cell r="I170">
            <v>749019.45220000006</v>
          </cell>
          <cell r="J170">
            <v>754616.60400000005</v>
          </cell>
          <cell r="K170">
            <v>771872.67050000001</v>
          </cell>
          <cell r="L170">
            <v>790197.96129999997</v>
          </cell>
          <cell r="M170">
            <v>807859.31099999999</v>
          </cell>
          <cell r="N170">
            <v>825159.12529999996</v>
          </cell>
        </row>
        <row r="171">
          <cell r="C171">
            <v>2369991.6568</v>
          </cell>
          <cell r="D171">
            <v>2370746.6094</v>
          </cell>
          <cell r="E171">
            <v>2409345.2031</v>
          </cell>
          <cell r="F171">
            <v>2509391</v>
          </cell>
          <cell r="G171">
            <v>2604403.8125</v>
          </cell>
          <cell r="H171">
            <v>2690894.375</v>
          </cell>
          <cell r="I171">
            <v>2812739.4062999999</v>
          </cell>
          <cell r="J171">
            <v>2880096.6562000001</v>
          </cell>
          <cell r="K171">
            <v>2942733.875</v>
          </cell>
          <cell r="L171">
            <v>3003066.0312000001</v>
          </cell>
          <cell r="M171">
            <v>3072703.2812000001</v>
          </cell>
          <cell r="N171">
            <v>3142102.875</v>
          </cell>
        </row>
        <row r="172">
          <cell r="C172">
            <v>349571</v>
          </cell>
          <cell r="D172">
            <v>320310</v>
          </cell>
          <cell r="E172">
            <v>372845.50699999998</v>
          </cell>
          <cell r="F172">
            <v>389271.40970000002</v>
          </cell>
          <cell r="G172">
            <v>403467.68670000002</v>
          </cell>
          <cell r="H172">
            <v>416423.67180000001</v>
          </cell>
          <cell r="I172">
            <v>433970.91190000001</v>
          </cell>
          <cell r="J172">
            <v>444291.59869999997</v>
          </cell>
          <cell r="K172">
            <v>455417.11420000001</v>
          </cell>
          <cell r="L172">
            <v>463465.38569999998</v>
          </cell>
          <cell r="M172">
            <v>474204.06939999998</v>
          </cell>
          <cell r="N172">
            <v>485005.58350000001</v>
          </cell>
        </row>
        <row r="173">
          <cell r="C173">
            <v>1817377.236</v>
          </cell>
          <cell r="D173">
            <v>1755105.8367000001</v>
          </cell>
          <cell r="E173">
            <v>1780106.7176000001</v>
          </cell>
          <cell r="F173">
            <v>1870697.0393999999</v>
          </cell>
          <cell r="G173">
            <v>1945122.7052</v>
          </cell>
          <cell r="H173">
            <v>2016644.4284999999</v>
          </cell>
          <cell r="I173">
            <v>2079267.1791000001</v>
          </cell>
          <cell r="J173">
            <v>2141150.4445000002</v>
          </cell>
          <cell r="K173">
            <v>2187024.3459999999</v>
          </cell>
          <cell r="L173">
            <v>2229369.6940000001</v>
          </cell>
          <cell r="M173">
            <v>2281885.6139000002</v>
          </cell>
          <cell r="N173">
            <v>2334549.6686999998</v>
          </cell>
        </row>
        <row r="174">
          <cell r="C174">
            <v>7406103</v>
          </cell>
          <cell r="D174">
            <v>7739244.6719000004</v>
          </cell>
          <cell r="E174">
            <v>8007235.6952999998</v>
          </cell>
          <cell r="F174">
            <v>8292353.2422000002</v>
          </cell>
          <cell r="G174">
            <v>8512078.4530999996</v>
          </cell>
          <cell r="H174">
            <v>8716182.0625</v>
          </cell>
          <cell r="I174">
            <v>8940742.8594000004</v>
          </cell>
          <cell r="J174">
            <v>9157337.9922000002</v>
          </cell>
          <cell r="K174">
            <v>9391319.3516000006</v>
          </cell>
          <cell r="L174">
            <v>9613183.3983999994</v>
          </cell>
          <cell r="M174">
            <v>9833570.2422000002</v>
          </cell>
          <cell r="N174">
            <v>10051017.531300001</v>
          </cell>
        </row>
        <row r="175">
          <cell r="C175">
            <v>20070.807400000002</v>
          </cell>
          <cell r="D175">
            <v>20553.6106</v>
          </cell>
          <cell r="E175">
            <v>20697.6106</v>
          </cell>
          <cell r="F175">
            <v>21686.410599999999</v>
          </cell>
          <cell r="G175">
            <v>22320.010699999999</v>
          </cell>
          <cell r="H175">
            <v>23059.2107</v>
          </cell>
          <cell r="I175">
            <v>24144.010699999999</v>
          </cell>
          <cell r="J175">
            <v>24528.0108</v>
          </cell>
          <cell r="K175">
            <v>25075.210800000001</v>
          </cell>
          <cell r="L175">
            <v>25603.210800000001</v>
          </cell>
          <cell r="M175">
            <v>26236.810799999999</v>
          </cell>
          <cell r="N175">
            <v>26870.410899999999</v>
          </cell>
        </row>
        <row r="176">
          <cell r="C176">
            <v>0</v>
          </cell>
          <cell r="D176">
            <v>-571693.15419999999</v>
          </cell>
          <cell r="E176">
            <v>-508896.10340000002</v>
          </cell>
          <cell r="F176">
            <v>-721841.32279999997</v>
          </cell>
          <cell r="G176">
            <v>-714826.14110000001</v>
          </cell>
          <cell r="H176">
            <v>-705768.9669</v>
          </cell>
          <cell r="I176">
            <v>-692469.3075</v>
          </cell>
          <cell r="J176">
            <v>-686584.81869999995</v>
          </cell>
          <cell r="K176">
            <v>-684273.85640000005</v>
          </cell>
          <cell r="L176">
            <v>-678665.18299999996</v>
          </cell>
          <cell r="M176">
            <v>-673497.06850000005</v>
          </cell>
          <cell r="N176">
            <v>-668938.43070000003</v>
          </cell>
        </row>
        <row r="177">
          <cell r="C177">
            <v>188115</v>
          </cell>
          <cell r="D177">
            <v>188115</v>
          </cell>
          <cell r="E177">
            <v>188115</v>
          </cell>
          <cell r="F177">
            <v>188115</v>
          </cell>
          <cell r="G177">
            <v>188115</v>
          </cell>
          <cell r="H177">
            <v>188115</v>
          </cell>
          <cell r="I177">
            <v>188115</v>
          </cell>
          <cell r="J177">
            <v>188115</v>
          </cell>
          <cell r="K177">
            <v>188115</v>
          </cell>
          <cell r="L177">
            <v>188115</v>
          </cell>
          <cell r="M177">
            <v>188115</v>
          </cell>
          <cell r="N177">
            <v>188115</v>
          </cell>
        </row>
        <row r="178">
          <cell r="C178">
            <v>552614.42079999996</v>
          </cell>
          <cell r="D178">
            <v>615640.77269999997</v>
          </cell>
          <cell r="E178">
            <v>629238.48560000001</v>
          </cell>
          <cell r="F178">
            <v>638693.96059999999</v>
          </cell>
          <cell r="G178">
            <v>659281.10730000003</v>
          </cell>
          <cell r="H178">
            <v>674249.94649999996</v>
          </cell>
          <cell r="I178">
            <v>733472.22710000002</v>
          </cell>
          <cell r="J178">
            <v>738946.21169999999</v>
          </cell>
          <cell r="K178">
            <v>755709.52899999998</v>
          </cell>
          <cell r="L178">
            <v>773696.33719999995</v>
          </cell>
          <cell r="M178">
            <v>790817.66740000003</v>
          </cell>
          <cell r="N178">
            <v>807553.20629999996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C180">
            <v>0</v>
          </cell>
          <cell r="D180">
            <v>-40180</v>
          </cell>
          <cell r="E180">
            <v>-40180</v>
          </cell>
          <cell r="F180">
            <v>-40180</v>
          </cell>
          <cell r="G180">
            <v>-40180</v>
          </cell>
          <cell r="H180">
            <v>-40180</v>
          </cell>
          <cell r="I180">
            <v>-40180</v>
          </cell>
          <cell r="J180">
            <v>-40180</v>
          </cell>
          <cell r="K180">
            <v>-40180</v>
          </cell>
          <cell r="L180">
            <v>-40180</v>
          </cell>
          <cell r="M180">
            <v>-40180</v>
          </cell>
          <cell r="N180">
            <v>-40180</v>
          </cell>
        </row>
        <row r="181">
          <cell r="C181">
            <v>331645</v>
          </cell>
          <cell r="D181">
            <v>366832.0379</v>
          </cell>
          <cell r="E181">
            <v>367213.6053</v>
          </cell>
          <cell r="F181">
            <v>370084.26579999999</v>
          </cell>
          <cell r="G181">
            <v>371944.34110000002</v>
          </cell>
          <cell r="H181">
            <v>372999.00459999999</v>
          </cell>
          <cell r="I181">
            <v>374014.13160000002</v>
          </cell>
          <cell r="J181">
            <v>375015.33480000001</v>
          </cell>
          <cell r="K181">
            <v>376237.59090000001</v>
          </cell>
          <cell r="L181">
            <v>377104.15749999997</v>
          </cell>
          <cell r="M181">
            <v>378187.34139999998</v>
          </cell>
          <cell r="N181">
            <v>379301.2279</v>
          </cell>
        </row>
        <row r="182">
          <cell r="C182">
            <v>16062</v>
          </cell>
          <cell r="D182">
            <v>-11797.935100000001</v>
          </cell>
          <cell r="E182">
            <v>19042.847300000001</v>
          </cell>
          <cell r="F182">
            <v>7104.5888000000004</v>
          </cell>
          <cell r="G182">
            <v>-8178.8392999999996</v>
          </cell>
          <cell r="H182">
            <v>11066.005300000001</v>
          </cell>
          <cell r="I182">
            <v>11606.944</v>
          </cell>
          <cell r="J182">
            <v>10256.0949</v>
          </cell>
          <cell r="K182">
            <v>10259.272999999999</v>
          </cell>
          <cell r="L182">
            <v>10434.240900000001</v>
          </cell>
          <cell r="M182">
            <v>10713.1543</v>
          </cell>
          <cell r="N182">
            <v>11059.064200000001</v>
          </cell>
        </row>
        <row r="183">
          <cell r="C183">
            <v>3349.585</v>
          </cell>
          <cell r="D183">
            <v>3096.2384999999999</v>
          </cell>
          <cell r="E183">
            <v>3128.0709999999999</v>
          </cell>
          <cell r="F183">
            <v>6334.9380000000001</v>
          </cell>
          <cell r="G183">
            <v>5066.4219000000003</v>
          </cell>
          <cell r="H183">
            <v>2946.5219999999999</v>
          </cell>
          <cell r="I183">
            <v>3094.8955000000001</v>
          </cell>
          <cell r="J183">
            <v>3105.5686000000001</v>
          </cell>
          <cell r="K183">
            <v>3213.6563000000001</v>
          </cell>
          <cell r="L183">
            <v>3293.7725</v>
          </cell>
          <cell r="M183">
            <v>3425.8481000000002</v>
          </cell>
          <cell r="N183">
            <v>3563.6855</v>
          </cell>
        </row>
        <row r="184">
          <cell r="C184">
            <v>105651</v>
          </cell>
          <cell r="D184">
            <v>284828</v>
          </cell>
          <cell r="E184">
            <v>334102.77470000001</v>
          </cell>
          <cell r="F184">
            <v>279631.7622</v>
          </cell>
          <cell r="G184">
            <v>277385.6164</v>
          </cell>
          <cell r="H184">
            <v>290561.97159999999</v>
          </cell>
          <cell r="I184">
            <v>298590.34950000001</v>
          </cell>
          <cell r="J184">
            <v>301999.0686</v>
          </cell>
          <cell r="K184">
            <v>306508.66320000001</v>
          </cell>
          <cell r="L184">
            <v>311346.1422</v>
          </cell>
          <cell r="M184">
            <v>317194.72080000001</v>
          </cell>
          <cell r="N184">
            <v>326312.61660000001</v>
          </cell>
        </row>
        <row r="185">
          <cell r="C185">
            <v>276511</v>
          </cell>
          <cell r="D185">
            <v>0</v>
          </cell>
          <cell r="E185">
            <v>111088.298</v>
          </cell>
          <cell r="F185">
            <v>363196.212</v>
          </cell>
          <cell r="G185">
            <v>28433.424999999999</v>
          </cell>
          <cell r="H185">
            <v>28188.235000000001</v>
          </cell>
          <cell r="I185">
            <v>27881.934000000001</v>
          </cell>
          <cell r="J185">
            <v>27619.702000000001</v>
          </cell>
          <cell r="K185">
            <v>27381.583999999999</v>
          </cell>
          <cell r="L185">
            <v>27142.519</v>
          </cell>
          <cell r="M185">
            <v>26908.197</v>
          </cell>
          <cell r="N185">
            <v>26676.221000000001</v>
          </cell>
        </row>
        <row r="186">
          <cell r="C186">
            <v>0</v>
          </cell>
          <cell r="D186">
            <v>187359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-43.738199999999999</v>
          </cell>
          <cell r="D187">
            <v>245811.95499999999</v>
          </cell>
          <cell r="E187">
            <v>1934.7402</v>
          </cell>
          <cell r="F187">
            <v>1930.7840000000001</v>
          </cell>
          <cell r="G187">
            <v>1922.4793</v>
          </cell>
          <cell r="H187">
            <v>1907.3329000000001</v>
          </cell>
          <cell r="I187">
            <v>1891.2262000000001</v>
          </cell>
          <cell r="J187">
            <v>1870.5609999999999</v>
          </cell>
          <cell r="K187">
            <v>1853.3710000000001</v>
          </cell>
          <cell r="L187">
            <v>1837.4175</v>
          </cell>
          <cell r="M187">
            <v>1821.5413000000001</v>
          </cell>
          <cell r="N187">
            <v>1805.6885</v>
          </cell>
        </row>
        <row r="188">
          <cell r="C188">
            <v>-245812</v>
          </cell>
          <cell r="D188">
            <v>-29022</v>
          </cell>
          <cell r="E188">
            <v>-28961.309000000001</v>
          </cell>
          <cell r="F188">
            <v>-28836.261999999999</v>
          </cell>
          <cell r="G188">
            <v>-28611.371999999999</v>
          </cell>
          <cell r="H188">
            <v>-28366.267</v>
          </cell>
          <cell r="I188">
            <v>-28059.955000000002</v>
          </cell>
          <cell r="J188">
            <v>-27797.886999999999</v>
          </cell>
          <cell r="K188">
            <v>-27559.474999999999</v>
          </cell>
          <cell r="L188">
            <v>-27320.503000000001</v>
          </cell>
          <cell r="M188">
            <v>-27086.187000000002</v>
          </cell>
          <cell r="N188">
            <v>-26854.117999999999</v>
          </cell>
        </row>
        <row r="189">
          <cell r="C189">
            <v>30.946000000000002</v>
          </cell>
          <cell r="D189">
            <v>-7706.2079999999996</v>
          </cell>
          <cell r="E189">
            <v>-1874.049</v>
          </cell>
          <cell r="F189">
            <v>-1805.7370000000001</v>
          </cell>
          <cell r="G189">
            <v>-1697.5889999999999</v>
          </cell>
          <cell r="H189">
            <v>-1662.2280000000001</v>
          </cell>
          <cell r="I189">
            <v>-1584.914</v>
          </cell>
          <cell r="J189">
            <v>-1608.4929999999999</v>
          </cell>
          <cell r="K189">
            <v>-1614.9590000000001</v>
          </cell>
          <cell r="L189">
            <v>-1598.4459999999999</v>
          </cell>
          <cell r="M189">
            <v>-1587.2249999999999</v>
          </cell>
          <cell r="N189">
            <v>-1573.6189999999999</v>
          </cell>
        </row>
        <row r="190">
          <cell r="C190">
            <v>872298</v>
          </cell>
          <cell r="D190">
            <v>1979065.3629000001</v>
          </cell>
          <cell r="E190">
            <v>2517875.9830999998</v>
          </cell>
          <cell r="F190">
            <v>2107369.8018999998</v>
          </cell>
          <cell r="G190">
            <v>2090442.3263999999</v>
          </cell>
          <cell r="H190">
            <v>2189742.3944000001</v>
          </cell>
          <cell r="I190">
            <v>2250246.1124</v>
          </cell>
          <cell r="J190">
            <v>2275935.0096</v>
          </cell>
          <cell r="K190">
            <v>2309920.3605</v>
          </cell>
          <cell r="L190">
            <v>2346376.7241000002</v>
          </cell>
          <cell r="M190">
            <v>2390452.9685999998</v>
          </cell>
          <cell r="N190">
            <v>2459167.5455</v>
          </cell>
        </row>
        <row r="191">
          <cell r="C191">
            <v>13146.195</v>
          </cell>
          <cell r="D191">
            <v>463870</v>
          </cell>
          <cell r="E191">
            <v>-298447.29800000001</v>
          </cell>
          <cell r="F191">
            <v>-252107.91399999999</v>
          </cell>
          <cell r="G191">
            <v>334762.78700000001</v>
          </cell>
          <cell r="H191">
            <v>245.19</v>
          </cell>
          <cell r="I191">
            <v>306.30099999999999</v>
          </cell>
          <cell r="J191">
            <v>262.23200000000003</v>
          </cell>
          <cell r="K191">
            <v>238.11799999999999</v>
          </cell>
          <cell r="L191">
            <v>239.065</v>
          </cell>
          <cell r="M191">
            <v>234.322</v>
          </cell>
          <cell r="N191">
            <v>231.976</v>
          </cell>
        </row>
        <row r="192">
          <cell r="C192">
            <v>-1779.9417000000001</v>
          </cell>
          <cell r="D192">
            <v>-35187.037900000003</v>
          </cell>
          <cell r="E192">
            <v>-381.56740000000002</v>
          </cell>
          <cell r="F192">
            <v>-2870.6605</v>
          </cell>
          <cell r="G192">
            <v>-1860.0753</v>
          </cell>
          <cell r="H192">
            <v>-1054.6635000000001</v>
          </cell>
          <cell r="I192">
            <v>-1015.127</v>
          </cell>
          <cell r="J192">
            <v>-1001.2032</v>
          </cell>
          <cell r="K192">
            <v>-1222.2561000000001</v>
          </cell>
          <cell r="L192">
            <v>-866.56659999999999</v>
          </cell>
          <cell r="M192">
            <v>-1083.1839</v>
          </cell>
          <cell r="N192">
            <v>-1113.8866</v>
          </cell>
        </row>
        <row r="193">
          <cell r="C193">
            <v>106294.9289</v>
          </cell>
          <cell r="D193">
            <v>179177</v>
          </cell>
          <cell r="E193">
            <v>49274.774700000002</v>
          </cell>
          <cell r="F193">
            <v>-54471.012499999997</v>
          </cell>
          <cell r="G193">
            <v>-2246.1457999999998</v>
          </cell>
          <cell r="H193">
            <v>13176.3552</v>
          </cell>
          <cell r="I193">
            <v>8028.3779999999997</v>
          </cell>
          <cell r="J193">
            <v>3408.7190000000001</v>
          </cell>
          <cell r="K193">
            <v>4509.5946000000004</v>
          </cell>
          <cell r="L193">
            <v>4837.4790000000003</v>
          </cell>
          <cell r="M193">
            <v>5848.5785999999998</v>
          </cell>
          <cell r="N193">
            <v>9117.8958000000002</v>
          </cell>
        </row>
        <row r="194">
          <cell r="C194">
            <v>10556.326300000001</v>
          </cell>
          <cell r="D194">
            <v>34093.260900000001</v>
          </cell>
          <cell r="E194">
            <v>-3019.9241999999999</v>
          </cell>
          <cell r="F194">
            <v>68804.720499999996</v>
          </cell>
          <cell r="G194">
            <v>14406.005800000001</v>
          </cell>
          <cell r="H194">
            <v>-19805.859100000001</v>
          </cell>
          <cell r="I194">
            <v>-20943.160199999998</v>
          </cell>
          <cell r="J194">
            <v>-21650.935000000001</v>
          </cell>
          <cell r="K194">
            <v>-18899.029600000002</v>
          </cell>
          <cell r="L194">
            <v>-20182.349300000002</v>
          </cell>
          <cell r="M194">
            <v>-19394.0471</v>
          </cell>
          <cell r="N194">
            <v>-19161.312000000002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103.4727</v>
          </cell>
          <cell r="D196">
            <v>-838</v>
          </cell>
          <cell r="E196">
            <v>162.44970000000001</v>
          </cell>
          <cell r="F196">
            <v>185.0454</v>
          </cell>
          <cell r="G196">
            <v>207.8013</v>
          </cell>
          <cell r="H196">
            <v>201.2139</v>
          </cell>
          <cell r="I196">
            <v>188.02289999999999</v>
          </cell>
          <cell r="J196">
            <v>188.53129999999999</v>
          </cell>
          <cell r="K196">
            <v>383.5684</v>
          </cell>
          <cell r="L196">
            <v>5.835</v>
          </cell>
          <cell r="M196">
            <v>204.1875</v>
          </cell>
          <cell r="N196">
            <v>217.13480000000001</v>
          </cell>
        </row>
        <row r="197">
          <cell r="C197">
            <v>-10937.2531</v>
          </cell>
          <cell r="D197">
            <v>-6547.415</v>
          </cell>
          <cell r="E197">
            <v>-379.12470000000002</v>
          </cell>
          <cell r="F197">
            <v>8637.8215999999993</v>
          </cell>
          <cell r="G197">
            <v>-32273.6741</v>
          </cell>
          <cell r="H197">
            <v>-1789.9612</v>
          </cell>
          <cell r="I197">
            <v>-1892.7452000000001</v>
          </cell>
          <cell r="J197">
            <v>-1956.7106000000001</v>
          </cell>
          <cell r="K197">
            <v>-1708.0062</v>
          </cell>
          <cell r="L197">
            <v>-1823.9866</v>
          </cell>
          <cell r="M197">
            <v>-1752.7436</v>
          </cell>
          <cell r="N197">
            <v>-1731.71</v>
          </cell>
        </row>
        <row r="198">
          <cell r="C198">
            <v>-109234.5683</v>
          </cell>
          <cell r="D198">
            <v>-83421.696299999996</v>
          </cell>
          <cell r="E198">
            <v>-59210.012999999999</v>
          </cell>
          <cell r="F198">
            <v>153238.23379999999</v>
          </cell>
          <cell r="G198">
            <v>-77445.613599999997</v>
          </cell>
          <cell r="H198">
            <v>-128378.4054</v>
          </cell>
          <cell r="I198">
            <v>-134212.10060000001</v>
          </cell>
          <cell r="J198">
            <v>-126496.90489999999</v>
          </cell>
          <cell r="K198">
            <v>-121422.7806</v>
          </cell>
          <cell r="L198">
            <v>-120318.3685</v>
          </cell>
          <cell r="M198">
            <v>-117434.0796</v>
          </cell>
          <cell r="N198">
            <v>-115289.36440000001</v>
          </cell>
        </row>
        <row r="199">
          <cell r="C199">
            <v>385.91699999999997</v>
          </cell>
          <cell r="D199">
            <v>30779</v>
          </cell>
          <cell r="E199">
            <v>-30779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C200">
            <v>19392</v>
          </cell>
          <cell r="D200">
            <v>21829.7045</v>
          </cell>
          <cell r="E200">
            <v>18544.692899999998</v>
          </cell>
          <cell r="F200">
            <v>19368.423999999999</v>
          </cell>
          <cell r="G200">
            <v>20124.150300000001</v>
          </cell>
          <cell r="H200">
            <v>20488.374500000002</v>
          </cell>
          <cell r="I200">
            <v>20963.249299999999</v>
          </cell>
          <cell r="J200">
            <v>21206.064999999999</v>
          </cell>
          <cell r="K200">
            <v>21770.074400000001</v>
          </cell>
          <cell r="L200">
            <v>21989.838800000001</v>
          </cell>
          <cell r="M200">
            <v>21730.1185</v>
          </cell>
          <cell r="N200">
            <v>21761.622800000001</v>
          </cell>
        </row>
        <row r="201">
          <cell r="C201">
            <v>1561.3432</v>
          </cell>
          <cell r="D201">
            <v>56388.732799999998</v>
          </cell>
          <cell r="E201">
            <v>-9118.6617000000006</v>
          </cell>
          <cell r="F201">
            <v>-4169.5792000000001</v>
          </cell>
          <cell r="G201">
            <v>-10800.602800000001</v>
          </cell>
          <cell r="H201">
            <v>-20428.251700000001</v>
          </cell>
          <cell r="I201">
            <v>-21623.119900000002</v>
          </cell>
          <cell r="J201">
            <v>-13846.3449</v>
          </cell>
          <cell r="K201">
            <v>-16491.995500000001</v>
          </cell>
          <cell r="L201">
            <v>-19532.390299999999</v>
          </cell>
          <cell r="M201">
            <v>-23279.272099999998</v>
          </cell>
          <cell r="N201">
            <v>-27258.936099999999</v>
          </cell>
        </row>
        <row r="202">
          <cell r="C202">
            <v>5356.5484999999999</v>
          </cell>
          <cell r="D202">
            <v>189008.46729999999</v>
          </cell>
          <cell r="E202">
            <v>-121605.3342</v>
          </cell>
          <cell r="F202">
            <v>-102723.8891</v>
          </cell>
          <cell r="G202">
            <v>136402.4431</v>
          </cell>
          <cell r="H202">
            <v>99.905100000000004</v>
          </cell>
          <cell r="I202">
            <v>124.80540000000001</v>
          </cell>
          <cell r="J202">
            <v>106.849</v>
          </cell>
          <cell r="K202">
            <v>97.023600000000002</v>
          </cell>
          <cell r="L202">
            <v>97.409400000000005</v>
          </cell>
          <cell r="M202">
            <v>95.476799999999997</v>
          </cell>
          <cell r="N202">
            <v>94.520899999999997</v>
          </cell>
        </row>
        <row r="203">
          <cell r="C203">
            <v>32904</v>
          </cell>
          <cell r="D203">
            <v>35127</v>
          </cell>
          <cell r="E203">
            <v>33772</v>
          </cell>
          <cell r="F203">
            <v>32417</v>
          </cell>
          <cell r="G203">
            <v>31062</v>
          </cell>
          <cell r="H203">
            <v>29707</v>
          </cell>
          <cell r="I203">
            <v>28352</v>
          </cell>
          <cell r="J203">
            <v>26997</v>
          </cell>
          <cell r="K203">
            <v>25642</v>
          </cell>
          <cell r="L203">
            <v>24287</v>
          </cell>
          <cell r="M203">
            <v>22932</v>
          </cell>
          <cell r="N203">
            <v>21577</v>
          </cell>
        </row>
        <row r="204">
          <cell r="C204">
            <v>-101290</v>
          </cell>
          <cell r="D204">
            <v>56755.200100000002</v>
          </cell>
          <cell r="E204">
            <v>-72613.795800000007</v>
          </cell>
          <cell r="F204">
            <v>-178152.264</v>
          </cell>
          <cell r="G204">
            <v>-51195.423699999999</v>
          </cell>
          <cell r="H204">
            <v>-70168.770300000004</v>
          </cell>
          <cell r="I204">
            <v>-90312.084799999997</v>
          </cell>
          <cell r="J204">
            <v>-102696.58070000001</v>
          </cell>
          <cell r="K204">
            <v>-117736.5526</v>
          </cell>
          <cell r="L204">
            <v>-135816.53349999999</v>
          </cell>
          <cell r="M204">
            <v>-157645.32879999999</v>
          </cell>
          <cell r="N204">
            <v>-183454.74400000001</v>
          </cell>
        </row>
        <row r="205">
          <cell r="C205">
            <v>4034.5832999999998</v>
          </cell>
          <cell r="D205">
            <v>4871.2437</v>
          </cell>
          <cell r="E205">
            <v>6917.4434000000001</v>
          </cell>
          <cell r="F205">
            <v>7596.5612000000001</v>
          </cell>
          <cell r="G205">
            <v>5996.7358999999997</v>
          </cell>
          <cell r="H205">
            <v>5568.7124000000003</v>
          </cell>
          <cell r="I205">
            <v>5450.9341999999997</v>
          </cell>
          <cell r="J205">
            <v>5326.5279</v>
          </cell>
          <cell r="K205">
            <v>5204.3508000000002</v>
          </cell>
          <cell r="L205">
            <v>5084.4224999999997</v>
          </cell>
          <cell r="M205">
            <v>4963.3671000000004</v>
          </cell>
          <cell r="N205">
            <v>4844.2662</v>
          </cell>
        </row>
        <row r="206">
          <cell r="C206">
            <v>16</v>
          </cell>
          <cell r="D206">
            <v>971.04870000000005</v>
          </cell>
          <cell r="E206">
            <v>1189.2789</v>
          </cell>
          <cell r="F206">
            <v>1281.4565</v>
          </cell>
          <cell r="G206">
            <v>943.05589999999995</v>
          </cell>
          <cell r="H206">
            <v>925.13130000000001</v>
          </cell>
          <cell r="I206">
            <v>905.16060000000004</v>
          </cell>
          <cell r="J206">
            <v>884.27350000000001</v>
          </cell>
          <cell r="K206">
            <v>864.01549999999997</v>
          </cell>
          <cell r="L206">
            <v>844.08140000000003</v>
          </cell>
          <cell r="M206">
            <v>823.85709999999995</v>
          </cell>
          <cell r="N206">
            <v>804.08180000000004</v>
          </cell>
        </row>
        <row r="207">
          <cell r="C207">
            <v>940246</v>
          </cell>
          <cell r="D207">
            <v>923632.43339999998</v>
          </cell>
          <cell r="E207">
            <v>920494.85</v>
          </cell>
          <cell r="F207">
            <v>991980.27029999997</v>
          </cell>
          <cell r="G207">
            <v>975487.03870000003</v>
          </cell>
          <cell r="H207">
            <v>955552.4362</v>
          </cell>
          <cell r="I207">
            <v>934473.13989999995</v>
          </cell>
          <cell r="J207">
            <v>912681.46799999999</v>
          </cell>
          <cell r="K207">
            <v>893659.58970000001</v>
          </cell>
          <cell r="L207">
            <v>873346.04969999997</v>
          </cell>
          <cell r="M207">
            <v>853825.93610000005</v>
          </cell>
          <cell r="N207">
            <v>834540.07039999997</v>
          </cell>
        </row>
        <row r="208">
          <cell r="C208">
            <v>1476092.2037</v>
          </cell>
          <cell r="D208">
            <v>1861000.267</v>
          </cell>
          <cell r="E208">
            <v>1926087.8322000001</v>
          </cell>
          <cell r="F208">
            <v>1789532.6043</v>
          </cell>
          <cell r="G208">
            <v>1782556.5858</v>
          </cell>
          <cell r="H208">
            <v>1789620.7350999999</v>
          </cell>
          <cell r="I208">
            <v>1834455.0832</v>
          </cell>
          <cell r="J208">
            <v>1870227.6816</v>
          </cell>
          <cell r="K208">
            <v>1904574.0719000001</v>
          </cell>
          <cell r="L208">
            <v>1937629.3122</v>
          </cell>
          <cell r="M208">
            <v>1977376.1889</v>
          </cell>
          <cell r="N208">
            <v>2040929.1407999999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>
            <v>45635.198499999999</v>
          </cell>
          <cell r="D211">
            <v>109332.11780000001</v>
          </cell>
          <cell r="E211">
            <v>53932.752099999998</v>
          </cell>
          <cell r="F211">
            <v>33373.0245</v>
          </cell>
          <cell r="G211">
            <v>29158.142199999998</v>
          </cell>
          <cell r="H211">
            <v>56726.574699999997</v>
          </cell>
          <cell r="I211">
            <v>59763.545700000002</v>
          </cell>
          <cell r="J211">
            <v>54781.275800000003</v>
          </cell>
          <cell r="K211">
            <v>51873.501199999999</v>
          </cell>
          <cell r="L211">
            <v>50232.218800000002</v>
          </cell>
          <cell r="M211">
            <v>48865.7232</v>
          </cell>
          <cell r="N211">
            <v>47912.8891</v>
          </cell>
        </row>
        <row r="212">
          <cell r="C212">
            <v>45635.198499999999</v>
          </cell>
          <cell r="D212">
            <v>58889.779600000002</v>
          </cell>
          <cell r="E212">
            <v>53932.752099999998</v>
          </cell>
          <cell r="F212">
            <v>33373.0245</v>
          </cell>
          <cell r="G212">
            <v>29158.142199999998</v>
          </cell>
          <cell r="H212">
            <v>56726.574699999997</v>
          </cell>
          <cell r="I212">
            <v>59763.545700000002</v>
          </cell>
          <cell r="J212">
            <v>54781.275800000003</v>
          </cell>
          <cell r="K212">
            <v>51873.501199999999</v>
          </cell>
          <cell r="L212">
            <v>50232.218800000002</v>
          </cell>
          <cell r="M212">
            <v>48865.7232</v>
          </cell>
          <cell r="N212">
            <v>47912.8891</v>
          </cell>
        </row>
        <row r="213">
          <cell r="C213">
            <v>112999</v>
          </cell>
          <cell r="D213">
            <v>-110170.4574</v>
          </cell>
          <cell r="E213">
            <v>138649.5385</v>
          </cell>
          <cell r="F213">
            <v>43048.495799999997</v>
          </cell>
          <cell r="G213">
            <v>-79450.5959</v>
          </cell>
          <cell r="H213">
            <v>74868.779399999999</v>
          </cell>
          <cell r="I213">
            <v>79102.768299999996</v>
          </cell>
          <cell r="J213">
            <v>66350.112299999993</v>
          </cell>
          <cell r="K213">
            <v>66084.144</v>
          </cell>
          <cell r="L213">
            <v>67468.548899999994</v>
          </cell>
          <cell r="M213">
            <v>69833.630300000004</v>
          </cell>
          <cell r="N213">
            <v>72843.831099999996</v>
          </cell>
        </row>
        <row r="214">
          <cell r="C214">
            <v>130386.2836</v>
          </cell>
          <cell r="D214">
            <v>168256.5159</v>
          </cell>
          <cell r="E214">
            <v>154093.57999999999</v>
          </cell>
          <cell r="F214">
            <v>95351.500100000005</v>
          </cell>
          <cell r="G214">
            <v>83308.979099999997</v>
          </cell>
          <cell r="H214">
            <v>162075.93059999999</v>
          </cell>
          <cell r="I214">
            <v>170752.99069999999</v>
          </cell>
          <cell r="J214">
            <v>156517.93340000001</v>
          </cell>
          <cell r="K214">
            <v>148210.00589999999</v>
          </cell>
          <cell r="L214">
            <v>143520.6275</v>
          </cell>
          <cell r="M214">
            <v>139616.35440000001</v>
          </cell>
          <cell r="N214">
            <v>136893.9712</v>
          </cell>
        </row>
        <row r="215">
          <cell r="C215">
            <v>13988.986999999999</v>
          </cell>
          <cell r="D215">
            <v>30698.901000000002</v>
          </cell>
          <cell r="E215">
            <v>-216202.989</v>
          </cell>
          <cell r="F215">
            <v>3.9E-2</v>
          </cell>
          <cell r="G215">
            <v>-0.10299999999999999</v>
          </cell>
          <cell r="H215">
            <v>8.5000000000000006E-2</v>
          </cell>
          <cell r="I215">
            <v>-1.0999999999999999E-2</v>
          </cell>
          <cell r="J215">
            <v>0.16400000000000001</v>
          </cell>
          <cell r="K215">
            <v>-0.29399999999999998</v>
          </cell>
          <cell r="L215">
            <v>9.2999999999999999E-2</v>
          </cell>
          <cell r="M215">
            <v>6.0000000000000001E-3</v>
          </cell>
          <cell r="N215">
            <v>-9.2999999999999999E-2</v>
          </cell>
        </row>
        <row r="216">
          <cell r="C216">
            <v>6335</v>
          </cell>
          <cell r="D216">
            <v>4950.7498999999998</v>
          </cell>
          <cell r="E216">
            <v>5936.2269999999999</v>
          </cell>
          <cell r="F216">
            <v>6394.7885999999999</v>
          </cell>
          <cell r="G216">
            <v>6541.0132000000003</v>
          </cell>
          <cell r="H216">
            <v>5756.6296000000002</v>
          </cell>
          <cell r="I216">
            <v>5644.9139999999998</v>
          </cell>
          <cell r="J216">
            <v>5528.4232000000002</v>
          </cell>
          <cell r="K216">
            <v>5416.2755999999999</v>
          </cell>
          <cell r="L216">
            <v>5308.7034999999996</v>
          </cell>
          <cell r="M216">
            <v>5194.8774000000003</v>
          </cell>
          <cell r="N216">
            <v>5083.8072000000002</v>
          </cell>
        </row>
        <row r="217">
          <cell r="C217">
            <v>0</v>
          </cell>
          <cell r="D217">
            <v>360250.37939999998</v>
          </cell>
          <cell r="E217">
            <v>362441.55589999998</v>
          </cell>
          <cell r="F217">
            <v>389297.70669999998</v>
          </cell>
          <cell r="G217">
            <v>405820.44689999998</v>
          </cell>
          <cell r="H217">
            <v>414354.94349999999</v>
          </cell>
          <cell r="I217">
            <v>422625.9841</v>
          </cell>
          <cell r="J217">
            <v>430752.7034</v>
          </cell>
          <cell r="K217">
            <v>439139.5809</v>
          </cell>
          <cell r="L217">
            <v>447746.897</v>
          </cell>
          <cell r="M217">
            <v>456536.86090000003</v>
          </cell>
          <cell r="N217">
            <v>465504.37880000001</v>
          </cell>
        </row>
        <row r="218">
          <cell r="C218">
            <v>854903</v>
          </cell>
          <cell r="D218">
            <v>888996.26089999999</v>
          </cell>
          <cell r="E218">
            <v>885976.33669999999</v>
          </cell>
          <cell r="F218">
            <v>954781.05720000004</v>
          </cell>
          <cell r="G218">
            <v>969187.06290000002</v>
          </cell>
          <cell r="H218">
            <v>949381.20380000002</v>
          </cell>
          <cell r="I218">
            <v>928438.04359999998</v>
          </cell>
          <cell r="J218">
            <v>906787.10860000004</v>
          </cell>
          <cell r="K218">
            <v>887888.07909999997</v>
          </cell>
          <cell r="L218">
            <v>867705.72979999997</v>
          </cell>
          <cell r="M218">
            <v>848311.68259999994</v>
          </cell>
          <cell r="N218">
            <v>829150.37060000002</v>
          </cell>
        </row>
        <row r="219">
          <cell r="C219">
            <v>199235.2415</v>
          </cell>
          <cell r="D219">
            <v>-149038.60310000001</v>
          </cell>
          <cell r="E219">
            <v>410698.53129999997</v>
          </cell>
          <cell r="F219">
            <v>364405.8358</v>
          </cell>
          <cell r="G219">
            <v>61735.977200000001</v>
          </cell>
          <cell r="H219">
            <v>321486.40629999997</v>
          </cell>
          <cell r="I219">
            <v>319058.34370000003</v>
          </cell>
          <cell r="J219">
            <v>325034.2169</v>
          </cell>
          <cell r="K219">
            <v>325229.91340000002</v>
          </cell>
          <cell r="L219">
            <v>326525.81209999998</v>
          </cell>
          <cell r="M219">
            <v>326898.05910000001</v>
          </cell>
          <cell r="N219">
            <v>325695.30300000001</v>
          </cell>
        </row>
        <row r="220">
          <cell r="C220">
            <v>3540.9459999999999</v>
          </cell>
          <cell r="D220">
            <v>-29968.0942</v>
          </cell>
          <cell r="E220">
            <v>-100305.5053</v>
          </cell>
          <cell r="F220">
            <v>223084.21470000001</v>
          </cell>
          <cell r="G220">
            <v>-101310.0178</v>
          </cell>
          <cell r="H220">
            <v>-155542.9381</v>
          </cell>
          <cell r="I220">
            <v>-162498.94010000001</v>
          </cell>
          <cell r="J220">
            <v>-155431.07829999999</v>
          </cell>
          <cell r="K220">
            <v>-147234.16709999999</v>
          </cell>
          <cell r="L220">
            <v>-147409.12700000001</v>
          </cell>
          <cell r="M220">
            <v>-143544.23730000001</v>
          </cell>
          <cell r="N220">
            <v>-141026.65270000001</v>
          </cell>
        </row>
        <row r="221">
          <cell r="C221">
            <v>-202776.1875</v>
          </cell>
          <cell r="D221">
            <v>-233154.26560000001</v>
          </cell>
          <cell r="E221">
            <v>-203483.23439999999</v>
          </cell>
          <cell r="F221">
            <v>-213133.76560000001</v>
          </cell>
          <cell r="G221">
            <v>-182613.875</v>
          </cell>
          <cell r="H221">
            <v>-179805.82810000001</v>
          </cell>
          <cell r="I221">
            <v>-179287.76560000001</v>
          </cell>
          <cell r="J221">
            <v>-179779.4375</v>
          </cell>
          <cell r="K221">
            <v>-187882.92189999999</v>
          </cell>
          <cell r="L221">
            <v>-188102.5313</v>
          </cell>
          <cell r="M221">
            <v>-192506.8438</v>
          </cell>
          <cell r="N221">
            <v>-197187.73439999999</v>
          </cell>
        </row>
        <row r="222">
          <cell r="C222">
            <v>119311.6078</v>
          </cell>
          <cell r="D222">
            <v>72634.422200000001</v>
          </cell>
          <cell r="E222">
            <v>63208.103199999998</v>
          </cell>
          <cell r="F222">
            <v>-74064.074699999997</v>
          </cell>
          <cell r="G222">
            <v>66610.717300000004</v>
          </cell>
          <cell r="H222">
            <v>113994.5907</v>
          </cell>
          <cell r="I222">
            <v>118563.7677</v>
          </cell>
          <cell r="J222">
            <v>110010.8738</v>
          </cell>
          <cell r="K222">
            <v>107584.9951</v>
          </cell>
          <cell r="L222">
            <v>105069.31690000001</v>
          </cell>
          <cell r="M222">
            <v>102857.1088</v>
          </cell>
          <cell r="N222">
            <v>100827.98970000001</v>
          </cell>
        </row>
        <row r="223">
          <cell r="C223">
            <v>2072047</v>
          </cell>
          <cell r="D223">
            <v>2088676</v>
          </cell>
          <cell r="E223">
            <v>2072581.75</v>
          </cell>
          <cell r="F223">
            <v>2058338.75</v>
          </cell>
          <cell r="G223">
            <v>2011547.25</v>
          </cell>
          <cell r="H223">
            <v>1955901.75</v>
          </cell>
          <cell r="I223">
            <v>1898206.25</v>
          </cell>
          <cell r="J223">
            <v>1838653.5</v>
          </cell>
          <cell r="K223">
            <v>1780964.75</v>
          </cell>
          <cell r="L223">
            <v>1717640.5</v>
          </cell>
          <cell r="M223">
            <v>1651600</v>
          </cell>
          <cell r="N223">
            <v>1582161</v>
          </cell>
        </row>
        <row r="224">
          <cell r="C224">
            <v>-1645.2643</v>
          </cell>
          <cell r="D224">
            <v>-759.34519999999998</v>
          </cell>
          <cell r="E224">
            <v>-28858.427800000001</v>
          </cell>
          <cell r="F224">
            <v>-82731.876199999999</v>
          </cell>
          <cell r="G224">
            <v>-2242.3674999999998</v>
          </cell>
          <cell r="H224">
            <v>-2200.2305999999999</v>
          </cell>
          <cell r="I224">
            <v>-2176.692</v>
          </cell>
          <cell r="J224">
            <v>-2185.7271999999998</v>
          </cell>
          <cell r="K224">
            <v>-2198.0113999999999</v>
          </cell>
          <cell r="L224">
            <v>-2212.3874000000001</v>
          </cell>
          <cell r="M224">
            <v>-2229.3524000000002</v>
          </cell>
          <cell r="N224">
            <v>-2246.8024999999998</v>
          </cell>
        </row>
        <row r="225">
          <cell r="C225">
            <v>-829.32659999999998</v>
          </cell>
          <cell r="D225">
            <v>-8520.9865000000009</v>
          </cell>
          <cell r="E225">
            <v>-78581.223499999993</v>
          </cell>
          <cell r="F225">
            <v>-232505.3646</v>
          </cell>
          <cell r="G225">
            <v>-2535.3357999999998</v>
          </cell>
          <cell r="H225">
            <v>-2414.9445000000001</v>
          </cell>
          <cell r="I225">
            <v>-2347.6914999999999</v>
          </cell>
          <cell r="J225">
            <v>-2373.5064000000002</v>
          </cell>
          <cell r="K225">
            <v>-2408.6039999999998</v>
          </cell>
          <cell r="L225">
            <v>-2449.6785</v>
          </cell>
          <cell r="M225">
            <v>-2498.1496999999999</v>
          </cell>
          <cell r="N225">
            <v>-2548.0072</v>
          </cell>
        </row>
        <row r="226">
          <cell r="C226">
            <v>30.946000000000002</v>
          </cell>
          <cell r="D226">
            <v>0</v>
          </cell>
          <cell r="E226">
            <v>0</v>
          </cell>
          <cell r="F226">
            <v>0</v>
          </cell>
          <cell r="G226">
            <v>334538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931.27800000000002</v>
          </cell>
          <cell r="D227">
            <v>676.15700000000004</v>
          </cell>
          <cell r="E227">
            <v>994.3623</v>
          </cell>
          <cell r="F227">
            <v>1013.2203</v>
          </cell>
          <cell r="G227">
            <v>1083.6042</v>
          </cell>
          <cell r="H227">
            <v>986.89940000000001</v>
          </cell>
          <cell r="I227">
            <v>990.43870000000004</v>
          </cell>
          <cell r="J227">
            <v>995.178</v>
          </cell>
          <cell r="K227">
            <v>1027.213</v>
          </cell>
          <cell r="L227">
            <v>1088.7835</v>
          </cell>
          <cell r="M227">
            <v>1153.1762000000001</v>
          </cell>
          <cell r="N227">
            <v>1221.4745</v>
          </cell>
        </row>
        <row r="228">
          <cell r="C228">
            <v>-909.74829999999997</v>
          </cell>
          <cell r="D228">
            <v>-9347.2865999999995</v>
          </cell>
          <cell r="E228">
            <v>-86201.429799999998</v>
          </cell>
          <cell r="F228">
            <v>-255051.95730000001</v>
          </cell>
          <cell r="G228">
            <v>-2781.1932000000002</v>
          </cell>
          <cell r="H228">
            <v>-2649.1273999999999</v>
          </cell>
          <cell r="I228">
            <v>-2575.3526999999999</v>
          </cell>
          <cell r="J228">
            <v>-2603.6709999999998</v>
          </cell>
          <cell r="K228">
            <v>-2642.172</v>
          </cell>
          <cell r="L228">
            <v>-2687.2294999999999</v>
          </cell>
          <cell r="M228">
            <v>-2740.4011999999998</v>
          </cell>
          <cell r="N228">
            <v>-2795.0934999999999</v>
          </cell>
        </row>
        <row r="229">
          <cell r="C229">
            <v>-80.421800000000005</v>
          </cell>
          <cell r="D229">
            <v>-826.30010000000004</v>
          </cell>
          <cell r="E229">
            <v>-7620.2062999999998</v>
          </cell>
          <cell r="F229">
            <v>-22546.592700000001</v>
          </cell>
          <cell r="G229">
            <v>-245.85749999999999</v>
          </cell>
          <cell r="H229">
            <v>-234.18289999999999</v>
          </cell>
          <cell r="I229">
            <v>-227.66120000000001</v>
          </cell>
          <cell r="J229">
            <v>-230.1645</v>
          </cell>
          <cell r="K229">
            <v>-233.56800000000001</v>
          </cell>
          <cell r="L229">
            <v>-237.55109999999999</v>
          </cell>
          <cell r="M229">
            <v>-242.25149999999999</v>
          </cell>
          <cell r="N229">
            <v>-247.08629999999999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C231">
            <v>167564</v>
          </cell>
          <cell r="D231">
            <v>167564</v>
          </cell>
          <cell r="E231">
            <v>167564</v>
          </cell>
          <cell r="F231">
            <v>167564</v>
          </cell>
          <cell r="G231">
            <v>167564</v>
          </cell>
          <cell r="H231">
            <v>167564</v>
          </cell>
          <cell r="I231">
            <v>167564</v>
          </cell>
          <cell r="J231">
            <v>167564</v>
          </cell>
          <cell r="K231">
            <v>167564</v>
          </cell>
          <cell r="L231">
            <v>167564</v>
          </cell>
          <cell r="M231">
            <v>167564</v>
          </cell>
          <cell r="N231">
            <v>167564</v>
          </cell>
        </row>
        <row r="232">
          <cell r="C232">
            <v>109823</v>
          </cell>
          <cell r="D232">
            <v>380542</v>
          </cell>
          <cell r="E232">
            <v>380542</v>
          </cell>
          <cell r="F232">
            <v>380542</v>
          </cell>
          <cell r="G232">
            <v>380542</v>
          </cell>
          <cell r="H232">
            <v>380542</v>
          </cell>
          <cell r="I232">
            <v>380542</v>
          </cell>
          <cell r="J232">
            <v>380542</v>
          </cell>
          <cell r="K232">
            <v>380542</v>
          </cell>
          <cell r="L232">
            <v>380542</v>
          </cell>
          <cell r="M232">
            <v>380542</v>
          </cell>
          <cell r="N232">
            <v>380542</v>
          </cell>
        </row>
        <row r="233">
          <cell r="C233">
            <v>3221</v>
          </cell>
          <cell r="D233">
            <v>3221</v>
          </cell>
          <cell r="E233">
            <v>3221</v>
          </cell>
          <cell r="F233">
            <v>3221</v>
          </cell>
          <cell r="G233">
            <v>3221</v>
          </cell>
          <cell r="H233">
            <v>3221</v>
          </cell>
          <cell r="I233">
            <v>3221</v>
          </cell>
          <cell r="J233">
            <v>3221</v>
          </cell>
          <cell r="K233">
            <v>3221</v>
          </cell>
          <cell r="L233">
            <v>3221</v>
          </cell>
          <cell r="M233">
            <v>3221</v>
          </cell>
          <cell r="N233">
            <v>3221</v>
          </cell>
        </row>
        <row r="234">
          <cell r="C234">
            <v>-46328</v>
          </cell>
          <cell r="D234">
            <v>294488</v>
          </cell>
          <cell r="E234">
            <v>294488</v>
          </cell>
          <cell r="F234">
            <v>294488</v>
          </cell>
          <cell r="G234">
            <v>294488</v>
          </cell>
          <cell r="H234">
            <v>294488</v>
          </cell>
          <cell r="I234">
            <v>294488</v>
          </cell>
          <cell r="J234">
            <v>294488</v>
          </cell>
          <cell r="K234">
            <v>294488</v>
          </cell>
          <cell r="L234">
            <v>294488</v>
          </cell>
          <cell r="M234">
            <v>294488</v>
          </cell>
          <cell r="N234">
            <v>294488</v>
          </cell>
        </row>
        <row r="235">
          <cell r="C235">
            <v>0</v>
          </cell>
          <cell r="D235">
            <v>1512</v>
          </cell>
          <cell r="E235">
            <v>-37886.398399999998</v>
          </cell>
          <cell r="F235">
            <v>36137.659200000002</v>
          </cell>
          <cell r="G235">
            <v>536.9434</v>
          </cell>
          <cell r="H235">
            <v>258.78129999999999</v>
          </cell>
          <cell r="I235">
            <v>337.39839999999998</v>
          </cell>
          <cell r="J235">
            <v>172.5205</v>
          </cell>
          <cell r="K235">
            <v>400.7285</v>
          </cell>
          <cell r="L235">
            <v>156.14259999999999</v>
          </cell>
          <cell r="M235">
            <v>-184.53129999999999</v>
          </cell>
          <cell r="N235">
            <v>22.383800000000001</v>
          </cell>
        </row>
        <row r="236">
          <cell r="C236">
            <v>1787.7302999999999</v>
          </cell>
          <cell r="D236">
            <v>-31297.250100000001</v>
          </cell>
          <cell r="E236">
            <v>31764.477200000001</v>
          </cell>
          <cell r="F236">
            <v>458.5616</v>
          </cell>
          <cell r="G236">
            <v>146.22460000000001</v>
          </cell>
          <cell r="H236">
            <v>-784.3836</v>
          </cell>
          <cell r="I236">
            <v>-111.71559999999999</v>
          </cell>
          <cell r="J236">
            <v>-116.49079999999999</v>
          </cell>
          <cell r="K236">
            <v>-112.1477</v>
          </cell>
          <cell r="L236">
            <v>-107.57210000000001</v>
          </cell>
          <cell r="M236">
            <v>-113.8261</v>
          </cell>
          <cell r="N236">
            <v>-111.0702</v>
          </cell>
        </row>
        <row r="237">
          <cell r="C237">
            <v>118153</v>
          </cell>
          <cell r="D237">
            <v>111605.58500000001</v>
          </cell>
          <cell r="E237">
            <v>111226.46030000001</v>
          </cell>
          <cell r="F237">
            <v>119864.2819</v>
          </cell>
          <cell r="G237">
            <v>87590.607799999998</v>
          </cell>
          <cell r="H237">
            <v>85800.646599999993</v>
          </cell>
          <cell r="I237">
            <v>83907.901400000002</v>
          </cell>
          <cell r="J237">
            <v>81951.190900000001</v>
          </cell>
          <cell r="K237">
            <v>80243.184699999998</v>
          </cell>
          <cell r="L237">
            <v>78419.198099999994</v>
          </cell>
          <cell r="M237">
            <v>76666.454500000007</v>
          </cell>
          <cell r="N237">
            <v>74934.744500000001</v>
          </cell>
        </row>
        <row r="238">
          <cell r="C238">
            <v>5628.5227999999997</v>
          </cell>
          <cell r="D238">
            <v>5826.2924000000003</v>
          </cell>
          <cell r="E238">
            <v>7135.6736000000001</v>
          </cell>
          <cell r="F238">
            <v>7688.7386999999999</v>
          </cell>
          <cell r="G238">
            <v>5658.3352999999997</v>
          </cell>
          <cell r="H238">
            <v>5550.7878000000001</v>
          </cell>
          <cell r="I238">
            <v>5430.9634999999998</v>
          </cell>
          <cell r="J238">
            <v>5305.6408000000001</v>
          </cell>
          <cell r="K238">
            <v>5184.0928000000004</v>
          </cell>
          <cell r="L238">
            <v>5064.4884000000002</v>
          </cell>
          <cell r="M238">
            <v>4943.1427999999996</v>
          </cell>
          <cell r="N238">
            <v>4824.4908999999998</v>
          </cell>
        </row>
        <row r="239">
          <cell r="C239">
            <v>866</v>
          </cell>
          <cell r="D239">
            <v>30779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7.0460000000000003</v>
          </cell>
          <cell r="D240">
            <v>5.0753000000000004</v>
          </cell>
          <cell r="E240">
            <v>7.5378999999999996</v>
          </cell>
          <cell r="F240">
            <v>9.2086000000000006</v>
          </cell>
          <cell r="G240">
            <v>5.3772000000000002</v>
          </cell>
          <cell r="H240">
            <v>6.8803999999999998</v>
          </cell>
          <cell r="I240">
            <v>7.1193</v>
          </cell>
          <cell r="J240">
            <v>6.8803999999999998</v>
          </cell>
          <cell r="K240">
            <v>6.8771000000000004</v>
          </cell>
          <cell r="L240">
            <v>6.8723999999999998</v>
          </cell>
          <cell r="M240">
            <v>6.8871000000000002</v>
          </cell>
          <cell r="N240">
            <v>6.9137000000000004</v>
          </cell>
        </row>
        <row r="241">
          <cell r="C241">
            <v>30861</v>
          </cell>
          <cell r="D241">
            <v>-24568.893499999998</v>
          </cell>
          <cell r="E241">
            <v>35018.934800000003</v>
          </cell>
          <cell r="F241">
            <v>11237.392</v>
          </cell>
          <cell r="G241">
            <v>-19097.796600000001</v>
          </cell>
          <cell r="H241">
            <v>19031.273399999998</v>
          </cell>
          <cell r="I241">
            <v>20206.671699999999</v>
          </cell>
          <cell r="J241">
            <v>19450.836299999999</v>
          </cell>
          <cell r="K241">
            <v>19748.585800000001</v>
          </cell>
          <cell r="L241">
            <v>20113.8606</v>
          </cell>
          <cell r="M241">
            <v>20537.913199999999</v>
          </cell>
          <cell r="N241">
            <v>20986.811099999999</v>
          </cell>
        </row>
        <row r="242">
          <cell r="C242">
            <v>30861</v>
          </cell>
          <cell r="D242">
            <v>3086.1</v>
          </cell>
          <cell r="E242">
            <v>6948.1478999999999</v>
          </cell>
          <cell r="F242">
            <v>13615.5463</v>
          </cell>
          <cell r="G242">
            <v>1123.7392</v>
          </cell>
          <cell r="H242">
            <v>-1969.6505999999999</v>
          </cell>
          <cell r="I242">
            <v>20089.1319</v>
          </cell>
          <cell r="J242">
            <v>19526.4198</v>
          </cell>
          <cell r="K242">
            <v>19718.810799999999</v>
          </cell>
          <cell r="L242">
            <v>20077.3331</v>
          </cell>
          <cell r="M242">
            <v>20495.508000000002</v>
          </cell>
          <cell r="N242">
            <v>20941.921300000002</v>
          </cell>
        </row>
        <row r="243">
          <cell r="C243">
            <v>164196.09299999999</v>
          </cell>
          <cell r="D243">
            <v>195288.6238</v>
          </cell>
          <cell r="E243">
            <v>183895.93340000001</v>
          </cell>
          <cell r="F243">
            <v>130063.8643</v>
          </cell>
          <cell r="G243">
            <v>121505.55439999999</v>
          </cell>
          <cell r="H243">
            <v>218180.21789999999</v>
          </cell>
          <cell r="I243">
            <v>231463.91630000001</v>
          </cell>
          <cell r="J243">
            <v>222897.99050000001</v>
          </cell>
          <cell r="K243">
            <v>226280.58429999999</v>
          </cell>
          <cell r="L243">
            <v>230458.6569</v>
          </cell>
          <cell r="M243">
            <v>235304.0613</v>
          </cell>
          <cell r="N243">
            <v>240434.43770000001</v>
          </cell>
        </row>
        <row r="244">
          <cell r="C244">
            <v>0</v>
          </cell>
          <cell r="D244">
            <v>30779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>
            <v>9.4163999999999994</v>
          </cell>
          <cell r="D245">
            <v>964.92160000000001</v>
          </cell>
          <cell r="E245">
            <v>1028.0186000000001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>
            <v>14514.9344</v>
          </cell>
          <cell r="D247">
            <v>17263.5141</v>
          </cell>
          <cell r="E247">
            <v>16256.400299999999</v>
          </cell>
          <cell r="F247">
            <v>11497.645500000001</v>
          </cell>
          <cell r="G247">
            <v>10741.090899999999</v>
          </cell>
          <cell r="H247">
            <v>19287.131000000001</v>
          </cell>
          <cell r="I247">
            <v>20461.409899999999</v>
          </cell>
          <cell r="J247">
            <v>19704.182100000002</v>
          </cell>
          <cell r="K247">
            <v>20003.203399999999</v>
          </cell>
          <cell r="L247">
            <v>20372.544999999998</v>
          </cell>
          <cell r="M247">
            <v>20800.878700000001</v>
          </cell>
          <cell r="N247">
            <v>21254.403999999999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C249">
            <v>0</v>
          </cell>
          <cell r="D249">
            <v>276510.85600000003</v>
          </cell>
          <cell r="E249">
            <v>-214268.2488</v>
          </cell>
          <cell r="F249">
            <v>1930.8230000000001</v>
          </cell>
          <cell r="G249">
            <v>1922.3762999999999</v>
          </cell>
          <cell r="H249">
            <v>1907.4178999999999</v>
          </cell>
          <cell r="I249">
            <v>1891.2152000000001</v>
          </cell>
          <cell r="J249">
            <v>1870.7249999999999</v>
          </cell>
          <cell r="K249">
            <v>1853.077</v>
          </cell>
          <cell r="L249">
            <v>1837.5105000000001</v>
          </cell>
          <cell r="M249">
            <v>1821.5473</v>
          </cell>
          <cell r="N249">
            <v>1805.5954999999999</v>
          </cell>
        </row>
        <row r="250">
          <cell r="C250">
            <v>2538705</v>
          </cell>
          <cell r="D250">
            <v>3006380.3418000001</v>
          </cell>
          <cell r="E250">
            <v>2821470.3591999998</v>
          </cell>
          <cell r="F250">
            <v>2754044.0073000002</v>
          </cell>
          <cell r="G250">
            <v>2706081.1940000001</v>
          </cell>
          <cell r="H250">
            <v>2663832.8764</v>
          </cell>
          <cell r="I250">
            <v>2614431.5214</v>
          </cell>
          <cell r="J250">
            <v>2558551.8108000001</v>
          </cell>
          <cell r="K250">
            <v>2507426.3527000002</v>
          </cell>
          <cell r="L250">
            <v>2450713.3717</v>
          </cell>
          <cell r="M250">
            <v>2392599.6963999998</v>
          </cell>
          <cell r="N250">
            <v>2334481.2856000001</v>
          </cell>
        </row>
        <row r="251">
          <cell r="C251">
            <v>0</v>
          </cell>
          <cell r="D251">
            <v>7706.2079999999996</v>
          </cell>
          <cell r="E251">
            <v>84179.048999999999</v>
          </cell>
          <cell r="F251">
            <v>254038.73699999999</v>
          </cell>
          <cell r="G251">
            <v>1697.5889999999999</v>
          </cell>
          <cell r="H251">
            <v>1662.2280000000001</v>
          </cell>
          <cell r="I251">
            <v>1584.914</v>
          </cell>
          <cell r="J251">
            <v>1608.4929999999999</v>
          </cell>
          <cell r="K251">
            <v>1614.9590000000001</v>
          </cell>
          <cell r="L251">
            <v>1598.4459999999999</v>
          </cell>
          <cell r="M251">
            <v>1587.2249999999999</v>
          </cell>
          <cell r="N251">
            <v>1573.6189999999999</v>
          </cell>
        </row>
        <row r="252">
          <cell r="C252">
            <v>332180</v>
          </cell>
          <cell r="D252">
            <v>377331</v>
          </cell>
          <cell r="E252">
            <v>377331</v>
          </cell>
          <cell r="F252">
            <v>377331</v>
          </cell>
          <cell r="G252">
            <v>377331</v>
          </cell>
          <cell r="H252">
            <v>377331</v>
          </cell>
          <cell r="I252">
            <v>377331</v>
          </cell>
          <cell r="J252">
            <v>377331</v>
          </cell>
          <cell r="K252">
            <v>377331</v>
          </cell>
          <cell r="L252">
            <v>377331</v>
          </cell>
          <cell r="M252">
            <v>377331</v>
          </cell>
          <cell r="N252">
            <v>377331</v>
          </cell>
        </row>
        <row r="253">
          <cell r="C253">
            <v>65047.9303</v>
          </cell>
          <cell r="D253">
            <v>68080.128299999997</v>
          </cell>
          <cell r="E253">
            <v>156441.79199999999</v>
          </cell>
          <cell r="F253">
            <v>330776.20059999998</v>
          </cell>
          <cell r="G253">
            <v>80189.747199999998</v>
          </cell>
          <cell r="H253">
            <v>70741.783200000005</v>
          </cell>
          <cell r="I253">
            <v>69323.882500000007</v>
          </cell>
          <cell r="J253">
            <v>67949.572</v>
          </cell>
          <cell r="K253">
            <v>66610.265599999999</v>
          </cell>
          <cell r="L253">
            <v>65302.887799999997</v>
          </cell>
          <cell r="M253">
            <v>63925.753599999996</v>
          </cell>
          <cell r="N253">
            <v>62579.305699999997</v>
          </cell>
        </row>
        <row r="254">
          <cell r="C254">
            <v>30.946000000000002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C255">
            <v>184359.53810000001</v>
          </cell>
          <cell r="D255">
            <v>140714.55050000001</v>
          </cell>
          <cell r="E255">
            <v>219649.8952</v>
          </cell>
          <cell r="F255">
            <v>256712.12590000001</v>
          </cell>
          <cell r="G255">
            <v>146800.4645</v>
          </cell>
          <cell r="H255">
            <v>184736.3738</v>
          </cell>
          <cell r="I255">
            <v>187887.65030000001</v>
          </cell>
          <cell r="J255">
            <v>177960.44579999999</v>
          </cell>
          <cell r="K255">
            <v>174195.26070000001</v>
          </cell>
          <cell r="L255">
            <v>170372.20480000001</v>
          </cell>
          <cell r="M255">
            <v>166782.86240000001</v>
          </cell>
          <cell r="N255">
            <v>163407.2953</v>
          </cell>
        </row>
        <row r="256">
          <cell r="C256">
            <v>1838775.4373000001</v>
          </cell>
          <cell r="D256">
            <v>2255576.2189000002</v>
          </cell>
          <cell r="E256">
            <v>2303607.7344</v>
          </cell>
          <cell r="F256">
            <v>2109300.6249000002</v>
          </cell>
          <cell r="G256">
            <v>2092364.7027</v>
          </cell>
          <cell r="H256">
            <v>2191649.8122999999</v>
          </cell>
          <cell r="I256">
            <v>2252137.3276</v>
          </cell>
          <cell r="J256">
            <v>2277805.7346000001</v>
          </cell>
          <cell r="K256">
            <v>2311773.4375</v>
          </cell>
          <cell r="L256">
            <v>2348214.2346999999</v>
          </cell>
          <cell r="M256">
            <v>2392274.5159</v>
          </cell>
          <cell r="N256">
            <v>2460973.1409999998</v>
          </cell>
        </row>
        <row r="257">
          <cell r="C257">
            <v>114689</v>
          </cell>
          <cell r="D257">
            <v>510300</v>
          </cell>
          <cell r="E257">
            <v>341599.22440000001</v>
          </cell>
          <cell r="F257">
            <v>287313.2573</v>
          </cell>
          <cell r="G257">
            <v>285274.91279999999</v>
          </cell>
          <cell r="H257">
            <v>298652.48180000001</v>
          </cell>
          <cell r="I257">
            <v>306868.88270000002</v>
          </cell>
          <cell r="J257">
            <v>310466.13299999997</v>
          </cell>
          <cell r="K257">
            <v>315359.29599999997</v>
          </cell>
          <cell r="L257">
            <v>320202.61</v>
          </cell>
          <cell r="M257">
            <v>326255.37609999999</v>
          </cell>
          <cell r="N257">
            <v>335590.40669999999</v>
          </cell>
        </row>
        <row r="258">
          <cell r="C258">
            <v>1659522.1162</v>
          </cell>
          <cell r="D258">
            <v>2119543.5523000001</v>
          </cell>
          <cell r="E258">
            <v>2123564.5443000002</v>
          </cell>
          <cell r="F258">
            <v>1964201.9058999999</v>
          </cell>
          <cell r="G258">
            <v>1953118.885</v>
          </cell>
          <cell r="H258">
            <v>2012294.3739</v>
          </cell>
          <cell r="I258">
            <v>2069748.9261</v>
          </cell>
          <cell r="J258">
            <v>2105366.7492</v>
          </cell>
          <cell r="K258">
            <v>2143223.4123999998</v>
          </cell>
          <cell r="L258">
            <v>2183585.7409000001</v>
          </cell>
          <cell r="M258">
            <v>2231389.1055000001</v>
          </cell>
          <cell r="N258">
            <v>2303623.42</v>
          </cell>
        </row>
        <row r="259">
          <cell r="C259">
            <v>2091836</v>
          </cell>
          <cell r="D259">
            <v>2118749.3418000001</v>
          </cell>
          <cell r="E259">
            <v>2102540.1348000001</v>
          </cell>
          <cell r="F259">
            <v>2089399.75</v>
          </cell>
          <cell r="G259">
            <v>2043475.2812999999</v>
          </cell>
          <cell r="H259">
            <v>1987849.3944999999</v>
          </cell>
          <cell r="I259">
            <v>1930231.6387</v>
          </cell>
          <cell r="J259">
            <v>1870754.6776999999</v>
          </cell>
          <cell r="K259">
            <v>1814736.0566</v>
          </cell>
          <cell r="L259">
            <v>1753179.7616999999</v>
          </cell>
          <cell r="M259">
            <v>1689013.3203</v>
          </cell>
          <cell r="N259">
            <v>1621559.8788999999</v>
          </cell>
        </row>
        <row r="260">
          <cell r="C260">
            <v>15746.6903</v>
          </cell>
          <cell r="D260">
            <v>16957.379400000002</v>
          </cell>
          <cell r="E260">
            <v>16920.555899999999</v>
          </cell>
          <cell r="F260">
            <v>10627.144200000001</v>
          </cell>
          <cell r="G260">
            <v>10740.0406</v>
          </cell>
          <cell r="H260">
            <v>11926.0998</v>
          </cell>
          <cell r="I260">
            <v>12214.6716</v>
          </cell>
          <cell r="J260">
            <v>12187.4534</v>
          </cell>
          <cell r="K260">
            <v>12265.9871</v>
          </cell>
          <cell r="L260">
            <v>12397.459500000001</v>
          </cell>
          <cell r="M260">
            <v>12541.0172</v>
          </cell>
          <cell r="N260">
            <v>12698.347599999999</v>
          </cell>
        </row>
        <row r="261">
          <cell r="C261">
            <v>0</v>
          </cell>
          <cell r="D261">
            <v>-265894.74359999999</v>
          </cell>
          <cell r="E261">
            <v>-422994.44150000002</v>
          </cell>
          <cell r="F261">
            <v>-776870.07369999995</v>
          </cell>
          <cell r="G261">
            <v>-568451.23789999995</v>
          </cell>
          <cell r="H261">
            <v>-568457.02020000003</v>
          </cell>
          <cell r="I261">
            <v>-554037.81229999999</v>
          </cell>
          <cell r="J261">
            <v>-550272.26950000005</v>
          </cell>
          <cell r="K261">
            <v>-546792.76150000002</v>
          </cell>
          <cell r="L261">
            <v>-542645.61340000003</v>
          </cell>
          <cell r="M261">
            <v>-537642.59369999997</v>
          </cell>
          <cell r="N261">
            <v>-529546.18090000004</v>
          </cell>
        </row>
        <row r="262">
          <cell r="C262">
            <v>71771</v>
          </cell>
          <cell r="D262">
            <v>71771</v>
          </cell>
          <cell r="E262">
            <v>71771</v>
          </cell>
          <cell r="F262">
            <v>71771</v>
          </cell>
          <cell r="G262">
            <v>71771</v>
          </cell>
          <cell r="H262">
            <v>71771</v>
          </cell>
          <cell r="I262">
            <v>71771</v>
          </cell>
          <cell r="J262">
            <v>71771</v>
          </cell>
          <cell r="K262">
            <v>71771</v>
          </cell>
          <cell r="L262">
            <v>71771</v>
          </cell>
          <cell r="M262">
            <v>71771</v>
          </cell>
          <cell r="N262">
            <v>71771</v>
          </cell>
        </row>
        <row r="263">
          <cell r="C263">
            <v>179253.3211</v>
          </cell>
          <cell r="D263">
            <v>136032.6666</v>
          </cell>
          <cell r="E263">
            <v>180043.19010000001</v>
          </cell>
          <cell r="F263">
            <v>145098.71890000001</v>
          </cell>
          <cell r="G263">
            <v>139245.81770000001</v>
          </cell>
          <cell r="H263">
            <v>179355.43840000001</v>
          </cell>
          <cell r="I263">
            <v>182388.40160000001</v>
          </cell>
          <cell r="J263">
            <v>172438.98540000001</v>
          </cell>
          <cell r="K263">
            <v>168550.0251</v>
          </cell>
          <cell r="L263">
            <v>164628.4938</v>
          </cell>
          <cell r="M263">
            <v>160885.41039999999</v>
          </cell>
          <cell r="N263">
            <v>157349.72099999999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C265">
            <v>0</v>
          </cell>
          <cell r="D265">
            <v>85129</v>
          </cell>
          <cell r="E265">
            <v>85129</v>
          </cell>
          <cell r="F265">
            <v>85129</v>
          </cell>
          <cell r="G265">
            <v>85129</v>
          </cell>
          <cell r="H265">
            <v>85129</v>
          </cell>
          <cell r="I265">
            <v>85129</v>
          </cell>
          <cell r="J265">
            <v>85129</v>
          </cell>
          <cell r="K265">
            <v>85129</v>
          </cell>
          <cell r="L265">
            <v>85129</v>
          </cell>
          <cell r="M265">
            <v>85129</v>
          </cell>
          <cell r="N265">
            <v>85129</v>
          </cell>
        </row>
        <row r="266">
          <cell r="C266">
            <v>18369</v>
          </cell>
          <cell r="D266">
            <v>25848.82</v>
          </cell>
          <cell r="E266">
            <v>26162.2788</v>
          </cell>
          <cell r="F266">
            <v>26538.330999999998</v>
          </cell>
          <cell r="G266">
            <v>82163.142699999997</v>
          </cell>
          <cell r="H266">
            <v>92451.014599999995</v>
          </cell>
          <cell r="I266">
            <v>97499.479900000006</v>
          </cell>
          <cell r="J266">
            <v>102749.88370000001</v>
          </cell>
          <cell r="K266">
            <v>107899.3183</v>
          </cell>
          <cell r="L266">
            <v>113048.7466</v>
          </cell>
          <cell r="M266">
            <v>117996.2488</v>
          </cell>
          <cell r="N266">
            <v>123044.7141</v>
          </cell>
        </row>
        <row r="267">
          <cell r="C267">
            <v>52936</v>
          </cell>
          <cell r="D267">
            <v>49542.410499999998</v>
          </cell>
          <cell r="E267">
            <v>37762.217199999999</v>
          </cell>
          <cell r="F267">
            <v>45806.398500000003</v>
          </cell>
          <cell r="G267">
            <v>71171.013200000001</v>
          </cell>
          <cell r="H267">
            <v>38833.955600000001</v>
          </cell>
          <cell r="I267">
            <v>38984.525500000003</v>
          </cell>
          <cell r="J267">
            <v>38997.499100000001</v>
          </cell>
          <cell r="K267">
            <v>38997.500200000002</v>
          </cell>
          <cell r="L267">
            <v>38997.501499999998</v>
          </cell>
          <cell r="M267">
            <v>38997.500399999997</v>
          </cell>
          <cell r="N267">
            <v>38997.499400000001</v>
          </cell>
        </row>
        <row r="268">
          <cell r="C268">
            <v>4481.5127000000002</v>
          </cell>
          <cell r="D268">
            <v>3536.5124999999998</v>
          </cell>
          <cell r="E268">
            <v>4701.8179</v>
          </cell>
          <cell r="F268">
            <v>10815.015600000001</v>
          </cell>
          <cell r="G268">
            <v>5.4300000000000001E-2</v>
          </cell>
          <cell r="H268">
            <v>3.2000000000000001E-2</v>
          </cell>
          <cell r="I268">
            <v>3.4500000000000003E-2</v>
          </cell>
          <cell r="J268">
            <v>3.5299999999999998E-2</v>
          </cell>
          <cell r="K268">
            <v>3.6999999999999998E-2</v>
          </cell>
          <cell r="L268">
            <v>3.6999999999999998E-2</v>
          </cell>
          <cell r="M268">
            <v>3.7900000000000003E-2</v>
          </cell>
          <cell r="N268">
            <v>3.8800000000000001E-2</v>
          </cell>
        </row>
        <row r="269">
          <cell r="C269">
            <v>97981</v>
          </cell>
          <cell r="D269">
            <v>97340</v>
          </cell>
          <cell r="E269">
            <v>73600</v>
          </cell>
          <cell r="F269">
            <v>73600</v>
          </cell>
          <cell r="G269">
            <v>82163.148400000005</v>
          </cell>
          <cell r="H269">
            <v>92451.015599999999</v>
          </cell>
          <cell r="I269">
            <v>97499.476599999995</v>
          </cell>
          <cell r="J269">
            <v>102749.88280000001</v>
          </cell>
          <cell r="K269">
            <v>107899.32030000001</v>
          </cell>
          <cell r="L269">
            <v>113048.75</v>
          </cell>
          <cell r="M269">
            <v>117996.25</v>
          </cell>
          <cell r="N269">
            <v>123044.71090000001</v>
          </cell>
        </row>
        <row r="270">
          <cell r="C270">
            <v>5303</v>
          </cell>
          <cell r="D270">
            <v>138989</v>
          </cell>
          <cell r="E270">
            <v>2858.8980000000001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1693.258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C272">
            <v>3859.9297000000001</v>
          </cell>
          <cell r="D272">
            <v>6737.0352000000003</v>
          </cell>
          <cell r="E272">
            <v>140833.959</v>
          </cell>
          <cell r="F272">
            <v>4703.8576999999996</v>
          </cell>
          <cell r="G272">
            <v>151.85839999999999</v>
          </cell>
          <cell r="H272">
            <v>4.9299999999999997E-2</v>
          </cell>
          <cell r="I272">
            <v>-6.54E-2</v>
          </cell>
          <cell r="J272">
            <v>8.9399999999999993E-2</v>
          </cell>
          <cell r="K272">
            <v>1.8599999999999998E-2</v>
          </cell>
          <cell r="L272">
            <v>-5.3699999999999998E-2</v>
          </cell>
          <cell r="M272">
            <v>-2.93E-2</v>
          </cell>
          <cell r="N272">
            <v>9.8599999999999993E-2</v>
          </cell>
        </row>
        <row r="273">
          <cell r="C273">
            <v>-6737</v>
          </cell>
          <cell r="D273">
            <v>-140834</v>
          </cell>
          <cell r="E273">
            <v>-4703.8980000000001</v>
          </cell>
          <cell r="F273">
            <v>-151.74199999999999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C274">
            <v>-94.186000000000007</v>
          </cell>
          <cell r="D274">
            <v>-211.20400000000001</v>
          </cell>
          <cell r="E274">
            <v>-4703.857</v>
          </cell>
          <cell r="F274">
            <v>-151.702</v>
          </cell>
          <cell r="G274">
            <v>-4.617</v>
          </cell>
          <cell r="H274">
            <v>1E-3</v>
          </cell>
          <cell r="I274">
            <v>-2E-3</v>
          </cell>
          <cell r="J274">
            <v>3.0000000000000001E-3</v>
          </cell>
          <cell r="K274">
            <v>1E-3</v>
          </cell>
          <cell r="L274">
            <v>-2E-3</v>
          </cell>
          <cell r="M274">
            <v>-1E-3</v>
          </cell>
          <cell r="N274">
            <v>3.0000000000000001E-3</v>
          </cell>
        </row>
        <row r="275">
          <cell r="C275">
            <v>808969</v>
          </cell>
          <cell r="D275">
            <v>405376.46480000002</v>
          </cell>
          <cell r="E275">
            <v>290375.24410000001</v>
          </cell>
          <cell r="F275">
            <v>474918.54859999998</v>
          </cell>
          <cell r="G275">
            <v>759137.32909999997</v>
          </cell>
          <cell r="H275">
            <v>821890.07570000004</v>
          </cell>
          <cell r="I275">
            <v>872374.87789999996</v>
          </cell>
          <cell r="J275">
            <v>924878.72309999994</v>
          </cell>
          <cell r="K275">
            <v>976373.16890000005</v>
          </cell>
          <cell r="L275">
            <v>1027867.5537</v>
          </cell>
          <cell r="M275">
            <v>1077342.5293000001</v>
          </cell>
          <cell r="N275">
            <v>1127827.0264000001</v>
          </cell>
        </row>
        <row r="276">
          <cell r="C276">
            <v>3765.7440000000001</v>
          </cell>
          <cell r="D276">
            <v>-133686</v>
          </cell>
          <cell r="E276">
            <v>136130.10200000001</v>
          </cell>
          <cell r="F276">
            <v>4552.1559999999999</v>
          </cell>
          <cell r="G276">
            <v>-1693.258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C277">
            <v>-1925.0275999999999</v>
          </cell>
          <cell r="D277">
            <v>-7479.82</v>
          </cell>
          <cell r="E277">
            <v>-313.45870000000002</v>
          </cell>
          <cell r="F277">
            <v>-376.05220000000003</v>
          </cell>
          <cell r="G277">
            <v>-55624.811699999998</v>
          </cell>
          <cell r="H277">
            <v>-10287.8719</v>
          </cell>
          <cell r="I277">
            <v>-5048.4652999999998</v>
          </cell>
          <cell r="J277">
            <v>-5250.4038</v>
          </cell>
          <cell r="K277">
            <v>-5149.4345999999996</v>
          </cell>
          <cell r="L277">
            <v>-5149.4282999999996</v>
          </cell>
          <cell r="M277">
            <v>-4947.5023000000001</v>
          </cell>
          <cell r="N277">
            <v>-5048.4651999999996</v>
          </cell>
        </row>
        <row r="278">
          <cell r="C278">
            <v>-50849.0337</v>
          </cell>
          <cell r="D278">
            <v>-641</v>
          </cell>
          <cell r="E278">
            <v>-23740</v>
          </cell>
          <cell r="F278">
            <v>0</v>
          </cell>
          <cell r="G278">
            <v>8563.1484</v>
          </cell>
          <cell r="H278">
            <v>10287.867200000001</v>
          </cell>
          <cell r="I278">
            <v>5048.4609</v>
          </cell>
          <cell r="J278">
            <v>5250.4062999999996</v>
          </cell>
          <cell r="K278">
            <v>5149.4375</v>
          </cell>
          <cell r="L278">
            <v>5149.4296999999997</v>
          </cell>
          <cell r="M278">
            <v>4947.5</v>
          </cell>
          <cell r="N278">
            <v>5048.4609</v>
          </cell>
        </row>
        <row r="279">
          <cell r="C279">
            <v>73603.818899999998</v>
          </cell>
          <cell r="D279">
            <v>61723.029699999999</v>
          </cell>
          <cell r="E279">
            <v>46209.1518</v>
          </cell>
          <cell r="F279">
            <v>61436.467299999997</v>
          </cell>
          <cell r="G279">
            <v>-705948.64870000002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>
            <v>298.22750000000002</v>
          </cell>
          <cell r="D281">
            <v>-4294</v>
          </cell>
          <cell r="E281">
            <v>84.458699999999993</v>
          </cell>
          <cell r="F281">
            <v>96.206500000000005</v>
          </cell>
          <cell r="G281">
            <v>-3993.6653000000001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C282">
            <v>1562.2465</v>
          </cell>
          <cell r="D282">
            <v>952.63160000000005</v>
          </cell>
          <cell r="E282">
            <v>5801.1486000000004</v>
          </cell>
          <cell r="F282">
            <v>7712.8028000000004</v>
          </cell>
          <cell r="G282">
            <v>-88625.582999999999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C283">
            <v>-9560.3117000000002</v>
          </cell>
          <cell r="D283">
            <v>-48367.231899999999</v>
          </cell>
          <cell r="E283">
            <v>-17154.0412</v>
          </cell>
          <cell r="F283">
            <v>-30395.5069</v>
          </cell>
          <cell r="G283">
            <v>-733513.28200000001</v>
          </cell>
          <cell r="H283">
            <v>3.37</v>
          </cell>
          <cell r="I283">
            <v>3.4293999999999998</v>
          </cell>
          <cell r="J283">
            <v>3.5274999999999999</v>
          </cell>
          <cell r="K283">
            <v>3.6707000000000001</v>
          </cell>
          <cell r="L283">
            <v>3.6574</v>
          </cell>
          <cell r="M283">
            <v>3.7549000000000001</v>
          </cell>
          <cell r="N283">
            <v>3.8589000000000002</v>
          </cell>
        </row>
        <row r="284">
          <cell r="C284">
            <v>0</v>
          </cell>
          <cell r="D284">
            <v>1391</v>
          </cell>
          <cell r="E284">
            <v>-1391</v>
          </cell>
          <cell r="F284">
            <v>1003.3231</v>
          </cell>
          <cell r="G284">
            <v>-1003.3231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485.72859999999997</v>
          </cell>
          <cell r="D286">
            <v>-9441.5555999999997</v>
          </cell>
          <cell r="E286">
            <v>2419.5596999999998</v>
          </cell>
          <cell r="F286">
            <v>-4848.9758000000002</v>
          </cell>
          <cell r="G286">
            <v>-304595.51020000002</v>
          </cell>
          <cell r="H286">
            <v>1635.4358</v>
          </cell>
          <cell r="I286">
            <v>129.74950000000001</v>
          </cell>
          <cell r="J286">
            <v>4.0000000000000002E-4</v>
          </cell>
          <cell r="K286">
            <v>-1E-4</v>
          </cell>
          <cell r="L286">
            <v>-1.5E-3</v>
          </cell>
          <cell r="M286">
            <v>5.9999999999999995E-4</v>
          </cell>
          <cell r="N286">
            <v>8.0000000000000004E-4</v>
          </cell>
        </row>
        <row r="287">
          <cell r="C287">
            <v>1534.39</v>
          </cell>
          <cell r="D287">
            <v>-54471.6967</v>
          </cell>
          <cell r="E287">
            <v>55467.570500000002</v>
          </cell>
          <cell r="F287">
            <v>1854.8215</v>
          </cell>
          <cell r="G287">
            <v>-689.93489999999997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C288">
            <v>14229</v>
          </cell>
          <cell r="D288">
            <v>14706</v>
          </cell>
          <cell r="E288">
            <v>14184</v>
          </cell>
          <cell r="F288">
            <v>13662</v>
          </cell>
          <cell r="G288">
            <v>261</v>
          </cell>
          <cell r="H288">
            <v>261</v>
          </cell>
          <cell r="I288">
            <v>261</v>
          </cell>
          <cell r="J288">
            <v>261</v>
          </cell>
          <cell r="K288">
            <v>261</v>
          </cell>
          <cell r="L288">
            <v>261</v>
          </cell>
          <cell r="M288">
            <v>261</v>
          </cell>
          <cell r="N288">
            <v>261</v>
          </cell>
        </row>
        <row r="289">
          <cell r="C289">
            <v>290196</v>
          </cell>
          <cell r="D289">
            <v>249636.74770000001</v>
          </cell>
          <cell r="E289">
            <v>308045.87790000002</v>
          </cell>
          <cell r="F289">
            <v>305573.72360000003</v>
          </cell>
          <cell r="G289">
            <v>-1.7215</v>
          </cell>
          <cell r="H289">
            <v>1633.7143000000001</v>
          </cell>
          <cell r="I289">
            <v>1763.4638</v>
          </cell>
          <cell r="J289">
            <v>1763.4641999999999</v>
          </cell>
          <cell r="K289">
            <v>1763.4640999999999</v>
          </cell>
          <cell r="L289">
            <v>1763.4625000000001</v>
          </cell>
          <cell r="M289">
            <v>1763.4630999999999</v>
          </cell>
          <cell r="N289">
            <v>1763.4639</v>
          </cell>
        </row>
        <row r="290">
          <cell r="C290">
            <v>2485.5999000000002</v>
          </cell>
          <cell r="D290">
            <v>3141.2813999999998</v>
          </cell>
          <cell r="E290">
            <v>4622.3406000000004</v>
          </cell>
          <cell r="F290">
            <v>5085.0433000000003</v>
          </cell>
          <cell r="G290">
            <v>857.1653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C291">
            <v>10</v>
          </cell>
          <cell r="D291">
            <v>626.25630000000001</v>
          </cell>
          <cell r="E291">
            <v>799.21690000000001</v>
          </cell>
          <cell r="F291">
            <v>857.1653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C292">
            <v>590146</v>
          </cell>
          <cell r="D292">
            <v>621613.50670000003</v>
          </cell>
          <cell r="E292">
            <v>669623.01269999996</v>
          </cell>
          <cell r="F292">
            <v>733453.1054</v>
          </cell>
          <cell r="G292">
            <v>-45.701999999999998</v>
          </cell>
          <cell r="H292">
            <v>-42.311500000000002</v>
          </cell>
          <cell r="I292">
            <v>-38.840499999999999</v>
          </cell>
          <cell r="J292">
            <v>-35.290399999999998</v>
          </cell>
          <cell r="K292">
            <v>-31.579499999999999</v>
          </cell>
          <cell r="L292">
            <v>-27.866199999999999</v>
          </cell>
          <cell r="M292">
            <v>-24.0671</v>
          </cell>
          <cell r="N292">
            <v>-20.177099999999999</v>
          </cell>
        </row>
        <row r="293">
          <cell r="C293">
            <v>202754.91329999999</v>
          </cell>
          <cell r="D293">
            <v>212014.2341</v>
          </cell>
          <cell r="E293">
            <v>227617.4302</v>
          </cell>
          <cell r="F293">
            <v>234244.296</v>
          </cell>
          <cell r="G293">
            <v>719011.42649999994</v>
          </cell>
          <cell r="H293">
            <v>821890.14560000005</v>
          </cell>
          <cell r="I293">
            <v>872374.79859999998</v>
          </cell>
          <cell r="J293">
            <v>924878.83700000006</v>
          </cell>
          <cell r="K293">
            <v>976373.18299999996</v>
          </cell>
          <cell r="L293">
            <v>1027867.466</v>
          </cell>
          <cell r="M293">
            <v>1077342.4885</v>
          </cell>
          <cell r="N293">
            <v>1127827.1409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C296">
            <v>52162.243199999997</v>
          </cell>
          <cell r="D296">
            <v>28260.186000000002</v>
          </cell>
          <cell r="E296">
            <v>42085.885799999996</v>
          </cell>
          <cell r="F296">
            <v>52588.026400000002</v>
          </cell>
          <cell r="G296">
            <v>12851.022199999999</v>
          </cell>
          <cell r="H296">
            <v>-6.6E-3</v>
          </cell>
          <cell r="I296">
            <v>4.4000000000000003E-3</v>
          </cell>
          <cell r="J296">
            <v>-7.7999999999999996E-3</v>
          </cell>
          <cell r="K296">
            <v>1.4E-3</v>
          </cell>
          <cell r="L296">
            <v>1.09E-2</v>
          </cell>
          <cell r="M296">
            <v>3.7000000000000002E-3</v>
          </cell>
          <cell r="N296">
            <v>-5.1000000000000004E-3</v>
          </cell>
        </row>
        <row r="297">
          <cell r="C297">
            <v>52162.243199999997</v>
          </cell>
          <cell r="D297">
            <v>42381.0069</v>
          </cell>
          <cell r="E297">
            <v>42085.885799999996</v>
          </cell>
          <cell r="F297">
            <v>52588.026400000002</v>
          </cell>
          <cell r="G297">
            <v>12851.022199999999</v>
          </cell>
          <cell r="H297">
            <v>-6.6E-3</v>
          </cell>
          <cell r="I297">
            <v>4.4000000000000003E-3</v>
          </cell>
          <cell r="J297">
            <v>-7.7999999999999996E-3</v>
          </cell>
          <cell r="K297">
            <v>1.4E-3</v>
          </cell>
          <cell r="L297">
            <v>1.09E-2</v>
          </cell>
          <cell r="M297">
            <v>3.7000000000000002E-3</v>
          </cell>
          <cell r="N297">
            <v>-5.1000000000000004E-3</v>
          </cell>
        </row>
        <row r="298">
          <cell r="C298">
            <v>114145</v>
          </cell>
          <cell r="D298">
            <v>83003.375499999995</v>
          </cell>
          <cell r="E298">
            <v>-10881.736699999999</v>
          </cell>
          <cell r="F298">
            <v>54726.526299999998</v>
          </cell>
          <cell r="G298">
            <v>318027.99180000002</v>
          </cell>
          <cell r="H298">
            <v>-1635.442</v>
          </cell>
          <cell r="I298">
            <v>-129.7457</v>
          </cell>
          <cell r="J298">
            <v>-7.3000000000000001E-3</v>
          </cell>
          <cell r="K298">
            <v>1.9E-3</v>
          </cell>
          <cell r="L298">
            <v>1.17E-2</v>
          </cell>
          <cell r="M298">
            <v>2.8E-3</v>
          </cell>
          <cell r="N298">
            <v>-4.8999999999999998E-3</v>
          </cell>
        </row>
        <row r="299">
          <cell r="C299">
            <v>149034.98310000001</v>
          </cell>
          <cell r="D299">
            <v>121088.5931</v>
          </cell>
          <cell r="E299">
            <v>120245.38989999999</v>
          </cell>
          <cell r="F299">
            <v>150251.5067</v>
          </cell>
          <cell r="G299">
            <v>36717.206899999997</v>
          </cell>
          <cell r="H299">
            <v>-1.8800000000000001E-2</v>
          </cell>
          <cell r="I299">
            <v>1.2699999999999999E-2</v>
          </cell>
          <cell r="J299">
            <v>-2.24E-2</v>
          </cell>
          <cell r="K299">
            <v>4.1000000000000003E-3</v>
          </cell>
          <cell r="L299">
            <v>3.1E-2</v>
          </cell>
          <cell r="M299">
            <v>1.0500000000000001E-2</v>
          </cell>
          <cell r="N299">
            <v>-1.4500000000000001E-2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C301">
            <v>3976</v>
          </cell>
          <cell r="D301">
            <v>3290.6502</v>
          </cell>
          <cell r="E301">
            <v>4159.4615000000003</v>
          </cell>
          <cell r="F301">
            <v>4361.1148999999996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C302">
            <v>0</v>
          </cell>
          <cell r="D302">
            <v>117738.20020000001</v>
          </cell>
          <cell r="E302">
            <v>120028.20020000001</v>
          </cell>
          <cell r="F302">
            <v>122826.6571</v>
          </cell>
          <cell r="G302">
            <v>719011.42649999994</v>
          </cell>
          <cell r="H302">
            <v>821890.14560000005</v>
          </cell>
          <cell r="I302">
            <v>872374.79859999998</v>
          </cell>
          <cell r="J302">
            <v>924878.83700000006</v>
          </cell>
          <cell r="K302">
            <v>976373.18299999996</v>
          </cell>
          <cell r="L302">
            <v>1027867.466</v>
          </cell>
          <cell r="M302">
            <v>1077342.4885</v>
          </cell>
          <cell r="N302">
            <v>1127827.1409</v>
          </cell>
        </row>
        <row r="303">
          <cell r="C303">
            <v>536580</v>
          </cell>
          <cell r="D303">
            <v>598303.02969999996</v>
          </cell>
          <cell r="E303">
            <v>644512.18149999995</v>
          </cell>
          <cell r="F303">
            <v>705948.64870000002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C304">
            <v>214619.87160000001</v>
          </cell>
          <cell r="D304">
            <v>239834.1312</v>
          </cell>
          <cell r="E304">
            <v>89857.510200000004</v>
          </cell>
          <cell r="F304">
            <v>192636.7818</v>
          </cell>
          <cell r="G304">
            <v>1638505.9908</v>
          </cell>
          <cell r="H304">
            <v>-30701.596600000001</v>
          </cell>
          <cell r="I304">
            <v>280.36540000000002</v>
          </cell>
          <cell r="J304">
            <v>12.9941</v>
          </cell>
          <cell r="K304">
            <v>3.8300000000000001E-2</v>
          </cell>
          <cell r="L304">
            <v>5.4300000000000001E-2</v>
          </cell>
          <cell r="M304">
            <v>4.58E-2</v>
          </cell>
          <cell r="N304">
            <v>3.5299999999999998E-2</v>
          </cell>
        </row>
        <row r="305">
          <cell r="C305">
            <v>-52643.4185</v>
          </cell>
          <cell r="D305">
            <v>12558.1479</v>
          </cell>
          <cell r="E305">
            <v>28842.918699999998</v>
          </cell>
          <cell r="F305">
            <v>34672.0429</v>
          </cell>
          <cell r="G305">
            <v>-1529948.0020999999</v>
          </cell>
          <cell r="H305">
            <v>3.37</v>
          </cell>
          <cell r="I305">
            <v>3.4293999999999998</v>
          </cell>
          <cell r="J305">
            <v>3.5274999999999999</v>
          </cell>
          <cell r="K305">
            <v>3.6707000000000001</v>
          </cell>
          <cell r="L305">
            <v>3.6574</v>
          </cell>
          <cell r="M305">
            <v>3.7549000000000001</v>
          </cell>
          <cell r="N305">
            <v>3.8589000000000002</v>
          </cell>
        </row>
        <row r="306">
          <cell r="C306">
            <v>-161976.45310000001</v>
          </cell>
          <cell r="D306">
            <v>-132615.6875</v>
          </cell>
          <cell r="E306">
            <v>-185477.20310000001</v>
          </cell>
          <cell r="F306">
            <v>-308805.34379999997</v>
          </cell>
          <cell r="G306">
            <v>-3.3292000000000002</v>
          </cell>
          <cell r="H306">
            <v>-3.3904999999999998</v>
          </cell>
          <cell r="I306">
            <v>-3.4710000000000001</v>
          </cell>
          <cell r="J306">
            <v>-3.5501</v>
          </cell>
          <cell r="K306">
            <v>-3.7109000000000001</v>
          </cell>
          <cell r="L306">
            <v>-3.7134</v>
          </cell>
          <cell r="M306">
            <v>-3.7989999999999999</v>
          </cell>
          <cell r="N306">
            <v>-3.8900999999999999</v>
          </cell>
        </row>
        <row r="307">
          <cell r="C307">
            <v>85225.409199999995</v>
          </cell>
          <cell r="D307">
            <v>83592.276299999998</v>
          </cell>
          <cell r="E307">
            <v>69958.848299999998</v>
          </cell>
          <cell r="F307">
            <v>99368.591400000005</v>
          </cell>
          <cell r="G307">
            <v>14.474600000000001</v>
          </cell>
          <cell r="H307">
            <v>2.0400000000000001E-2</v>
          </cell>
          <cell r="I307">
            <v>4.1599999999999998E-2</v>
          </cell>
          <cell r="J307">
            <v>2.2599999999999999E-2</v>
          </cell>
          <cell r="K307">
            <v>4.02E-2</v>
          </cell>
          <cell r="L307">
            <v>5.5899999999999998E-2</v>
          </cell>
          <cell r="M307">
            <v>4.41E-2</v>
          </cell>
          <cell r="N307">
            <v>3.1099999999999999E-2</v>
          </cell>
        </row>
        <row r="308">
          <cell r="C308">
            <v>1413953</v>
          </cell>
          <cell r="D308">
            <v>1456656</v>
          </cell>
          <cell r="E308">
            <v>1519698.5</v>
          </cell>
          <cell r="F308">
            <v>1846404.125</v>
          </cell>
          <cell r="G308">
            <v>213.57919999999999</v>
          </cell>
          <cell r="H308">
            <v>216.96969999999999</v>
          </cell>
          <cell r="I308">
            <v>220.44069999999999</v>
          </cell>
          <cell r="J308">
            <v>223.99080000000001</v>
          </cell>
          <cell r="K308">
            <v>227.70169999999999</v>
          </cell>
          <cell r="L308">
            <v>231.4151</v>
          </cell>
          <cell r="M308">
            <v>235.2141</v>
          </cell>
          <cell r="N308">
            <v>239.10409999999999</v>
          </cell>
        </row>
        <row r="309">
          <cell r="C309">
            <v>-1226.2255</v>
          </cell>
          <cell r="D309">
            <v>-1488.4652000000001</v>
          </cell>
          <cell r="E309">
            <v>-2902.5277999999998</v>
          </cell>
          <cell r="F309">
            <v>-1117.2212999999999</v>
          </cell>
          <cell r="G309">
            <v>-11.180899999999999</v>
          </cell>
          <cell r="H309">
            <v>2.9999999999999997E-4</v>
          </cell>
          <cell r="I309">
            <v>-5.9999999999999995E-4</v>
          </cell>
          <cell r="J309">
            <v>1E-3</v>
          </cell>
          <cell r="K309">
            <v>2.9999999999999997E-4</v>
          </cell>
          <cell r="L309">
            <v>-5.9999999999999995E-4</v>
          </cell>
          <cell r="M309">
            <v>-2.9999999999999997E-4</v>
          </cell>
          <cell r="N309">
            <v>1E-3</v>
          </cell>
        </row>
        <row r="310">
          <cell r="C310">
            <v>-2012.0727999999999</v>
          </cell>
          <cell r="D310">
            <v>-5615.6151</v>
          </cell>
          <cell r="E310">
            <v>-6801.5081</v>
          </cell>
          <cell r="F310">
            <v>-1700.6324</v>
          </cell>
          <cell r="G310">
            <v>-31.945399999999999</v>
          </cell>
          <cell r="H310">
            <v>8.9999999999999998E-4</v>
          </cell>
          <cell r="I310">
            <v>-1.8E-3</v>
          </cell>
          <cell r="J310">
            <v>2.7000000000000001E-3</v>
          </cell>
          <cell r="K310">
            <v>8.9999999999999998E-4</v>
          </cell>
          <cell r="L310">
            <v>-1.8E-3</v>
          </cell>
          <cell r="M310">
            <v>-8.9999999999999998E-4</v>
          </cell>
          <cell r="N310">
            <v>2.7000000000000001E-3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1E-3</v>
          </cell>
          <cell r="I311">
            <v>0</v>
          </cell>
          <cell r="J311">
            <v>3.0000000000000001E-3</v>
          </cell>
          <cell r="K311">
            <v>1E-3</v>
          </cell>
          <cell r="L311">
            <v>0</v>
          </cell>
          <cell r="M311">
            <v>0</v>
          </cell>
          <cell r="N311">
            <v>3.0000000000000001E-3</v>
          </cell>
        </row>
        <row r="312">
          <cell r="C312">
            <v>2113.0021999999999</v>
          </cell>
          <cell r="D312">
            <v>1609.3626999999999</v>
          </cell>
          <cell r="E312">
            <v>2710.75</v>
          </cell>
          <cell r="F312">
            <v>1681.4875999999999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C313">
            <v>-2207.1882000000001</v>
          </cell>
          <cell r="D313">
            <v>-6160.1745000000001</v>
          </cell>
          <cell r="E313">
            <v>-7461.0663999999997</v>
          </cell>
          <cell r="F313">
            <v>-1865.5468000000001</v>
          </cell>
          <cell r="G313">
            <v>-35.043199999999999</v>
          </cell>
          <cell r="H313">
            <v>1E-3</v>
          </cell>
          <cell r="I313">
            <v>-2E-3</v>
          </cell>
          <cell r="J313">
            <v>3.0000000000000001E-3</v>
          </cell>
          <cell r="K313">
            <v>1E-3</v>
          </cell>
          <cell r="L313">
            <v>-2E-3</v>
          </cell>
          <cell r="M313">
            <v>-1E-3</v>
          </cell>
          <cell r="N313">
            <v>3.0000000000000001E-3</v>
          </cell>
        </row>
        <row r="314">
          <cell r="C314">
            <v>-195.11539999999999</v>
          </cell>
          <cell r="D314">
            <v>-544.55939999999998</v>
          </cell>
          <cell r="E314">
            <v>-659.55830000000003</v>
          </cell>
          <cell r="F314">
            <v>-164.9143</v>
          </cell>
          <cell r="G314">
            <v>-3.0977999999999999</v>
          </cell>
          <cell r="H314">
            <v>1E-4</v>
          </cell>
          <cell r="I314">
            <v>-2.0000000000000001E-4</v>
          </cell>
          <cell r="J314">
            <v>2.9999999999999997E-4</v>
          </cell>
          <cell r="K314">
            <v>1E-4</v>
          </cell>
          <cell r="L314">
            <v>-2.0000000000000001E-4</v>
          </cell>
          <cell r="M314">
            <v>-1E-4</v>
          </cell>
          <cell r="N314">
            <v>2.9999999999999997E-4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C316">
            <v>42356</v>
          </cell>
          <cell r="D316">
            <v>42356</v>
          </cell>
          <cell r="E316">
            <v>42356</v>
          </cell>
          <cell r="F316">
            <v>42356</v>
          </cell>
          <cell r="G316">
            <v>42356</v>
          </cell>
          <cell r="H316">
            <v>42356</v>
          </cell>
          <cell r="I316">
            <v>42356</v>
          </cell>
          <cell r="J316">
            <v>42356</v>
          </cell>
          <cell r="K316">
            <v>42356</v>
          </cell>
          <cell r="L316">
            <v>42356</v>
          </cell>
          <cell r="M316">
            <v>42356</v>
          </cell>
          <cell r="N316">
            <v>42356</v>
          </cell>
        </row>
        <row r="317">
          <cell r="C317">
            <v>88102</v>
          </cell>
          <cell r="D317">
            <v>139354</v>
          </cell>
          <cell r="E317">
            <v>139354</v>
          </cell>
          <cell r="F317">
            <v>139354</v>
          </cell>
          <cell r="G317">
            <v>-81353.5</v>
          </cell>
          <cell r="H317">
            <v>-81353.5</v>
          </cell>
          <cell r="I317">
            <v>-81353.5</v>
          </cell>
          <cell r="J317">
            <v>-81353.5</v>
          </cell>
          <cell r="K317">
            <v>-81353.5</v>
          </cell>
          <cell r="L317">
            <v>-81353.5</v>
          </cell>
          <cell r="M317">
            <v>-81353.5</v>
          </cell>
          <cell r="N317">
            <v>-81353.5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C319">
            <v>67137</v>
          </cell>
          <cell r="D319">
            <v>27316</v>
          </cell>
          <cell r="E319">
            <v>27316</v>
          </cell>
          <cell r="F319">
            <v>27316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1846193.875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C321">
            <v>887.76919999999996</v>
          </cell>
          <cell r="D321">
            <v>-1601.3498</v>
          </cell>
          <cell r="E321">
            <v>2259.8112999999998</v>
          </cell>
          <cell r="F321">
            <v>201.6534</v>
          </cell>
          <cell r="G321">
            <v>-4361.1148999999996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C322">
            <v>74159</v>
          </cell>
          <cell r="D322">
            <v>75111.631599999993</v>
          </cell>
          <cell r="E322">
            <v>80912.780199999994</v>
          </cell>
          <cell r="F322">
            <v>88625.582999999999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C323">
            <v>3467.5837000000001</v>
          </cell>
          <cell r="D323">
            <v>3757.5376999999999</v>
          </cell>
          <cell r="E323">
            <v>4795.3010999999997</v>
          </cell>
          <cell r="F323">
            <v>5142.9916999999996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C324">
            <v>475</v>
          </cell>
          <cell r="D324">
            <v>1391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C325">
            <v>8.0225000000000009</v>
          </cell>
          <cell r="D325">
            <v>6.9558999999999997</v>
          </cell>
          <cell r="E325">
            <v>6.7163000000000004</v>
          </cell>
          <cell r="F325">
            <v>7.5526999999999997</v>
          </cell>
          <cell r="G325">
            <v>4.4999999999999997E-3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1E-4</v>
          </cell>
          <cell r="M325">
            <v>0</v>
          </cell>
          <cell r="N325">
            <v>0</v>
          </cell>
        </row>
        <row r="326">
          <cell r="C326">
            <v>25240</v>
          </cell>
          <cell r="D326">
            <v>22445.7291</v>
          </cell>
          <cell r="E326">
            <v>-1471.0916999999999</v>
          </cell>
          <cell r="F326">
            <v>13362.4583</v>
          </cell>
          <cell r="G326">
            <v>3707.1401999999998</v>
          </cell>
          <cell r="H326">
            <v>-1.6999999999999999E-3</v>
          </cell>
          <cell r="I326">
            <v>1.1000000000000001E-3</v>
          </cell>
          <cell r="J326">
            <v>-1.9E-3</v>
          </cell>
          <cell r="K326">
            <v>5.0000000000000001E-4</v>
          </cell>
          <cell r="L326">
            <v>2.8E-3</v>
          </cell>
          <cell r="M326">
            <v>8.9999999999999998E-4</v>
          </cell>
          <cell r="N326">
            <v>-1.1000000000000001E-3</v>
          </cell>
        </row>
        <row r="327">
          <cell r="C327">
            <v>25240</v>
          </cell>
          <cell r="D327">
            <v>22725.156200000001</v>
          </cell>
          <cell r="E327">
            <v>2244.5729000000001</v>
          </cell>
          <cell r="F327">
            <v>10555.120699999999</v>
          </cell>
          <cell r="G327">
            <v>4672.6719999999996</v>
          </cell>
          <cell r="H327">
            <v>370.714</v>
          </cell>
          <cell r="I327">
            <v>-8.0000000000000004E-4</v>
          </cell>
          <cell r="J327">
            <v>1E-4</v>
          </cell>
          <cell r="K327">
            <v>-1.5E-3</v>
          </cell>
          <cell r="L327">
            <v>2.5999999999999999E-3</v>
          </cell>
          <cell r="M327">
            <v>1.1000000000000001E-3</v>
          </cell>
          <cell r="N327">
            <v>1E-4</v>
          </cell>
        </row>
        <row r="328">
          <cell r="C328">
            <v>157516.6629</v>
          </cell>
          <cell r="D328">
            <v>126385.1409</v>
          </cell>
          <cell r="E328">
            <v>126949.85890000001</v>
          </cell>
          <cell r="F328">
            <v>157576.7352</v>
          </cell>
          <cell r="G328">
            <v>40277.760999999999</v>
          </cell>
          <cell r="H328">
            <v>-2.06E-2</v>
          </cell>
          <cell r="I328">
            <v>1.3899999999999999E-2</v>
          </cell>
          <cell r="J328">
            <v>-2.4500000000000001E-2</v>
          </cell>
          <cell r="K328">
            <v>4.4999999999999997E-3</v>
          </cell>
          <cell r="L328">
            <v>3.4000000000000002E-2</v>
          </cell>
          <cell r="M328">
            <v>1.15E-2</v>
          </cell>
          <cell r="N328">
            <v>-1.5900000000000001E-2</v>
          </cell>
        </row>
        <row r="329">
          <cell r="C329">
            <v>0</v>
          </cell>
          <cell r="D329">
            <v>1391</v>
          </cell>
          <cell r="E329">
            <v>0</v>
          </cell>
          <cell r="F329">
            <v>1003.3231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C330">
            <v>0</v>
          </cell>
          <cell r="D330">
            <v>43.607799999999997</v>
          </cell>
          <cell r="E330">
            <v>46.459400000000002</v>
          </cell>
          <cell r="F330">
            <v>32.357199999999999</v>
          </cell>
          <cell r="G330">
            <v>30.551200000000001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C332">
            <v>13924.4728</v>
          </cell>
          <cell r="D332">
            <v>11172.4463</v>
          </cell>
          <cell r="E332">
            <v>11222.367399999999</v>
          </cell>
          <cell r="F332">
            <v>13929.7832</v>
          </cell>
          <cell r="G332">
            <v>3560.5540000000001</v>
          </cell>
          <cell r="H332">
            <v>-1.8E-3</v>
          </cell>
          <cell r="I332">
            <v>1.1999999999999999E-3</v>
          </cell>
          <cell r="J332">
            <v>-2.2000000000000001E-3</v>
          </cell>
          <cell r="K332">
            <v>4.0000000000000002E-4</v>
          </cell>
          <cell r="L332">
            <v>3.0000000000000001E-3</v>
          </cell>
          <cell r="M332">
            <v>1E-3</v>
          </cell>
          <cell r="N332">
            <v>-1.4E-3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C334">
            <v>0</v>
          </cell>
          <cell r="D334">
            <v>6737.0352000000003</v>
          </cell>
          <cell r="E334">
            <v>140833.959</v>
          </cell>
          <cell r="F334">
            <v>4703.8576999999996</v>
          </cell>
          <cell r="G334">
            <v>151.85839999999999</v>
          </cell>
          <cell r="H334">
            <v>4.9299999999999997E-2</v>
          </cell>
          <cell r="I334">
            <v>-6.54E-2</v>
          </cell>
          <cell r="J334">
            <v>8.9399999999999993E-2</v>
          </cell>
          <cell r="K334">
            <v>1.8599999999999998E-2</v>
          </cell>
          <cell r="L334">
            <v>-5.3699999999999998E-2</v>
          </cell>
          <cell r="M334">
            <v>-2.93E-2</v>
          </cell>
          <cell r="N334">
            <v>9.8599999999999993E-2</v>
          </cell>
        </row>
        <row r="335">
          <cell r="C335">
            <v>1727173</v>
          </cell>
          <cell r="D335">
            <v>1818999.1991999999</v>
          </cell>
          <cell r="E335">
            <v>1892050.74</v>
          </cell>
          <cell r="F335">
            <v>2129972.0482999999</v>
          </cell>
          <cell r="G335">
            <v>82376.727700000003</v>
          </cell>
          <cell r="H335">
            <v>92667.985400000005</v>
          </cell>
          <cell r="I335">
            <v>97719.917300000001</v>
          </cell>
          <cell r="J335">
            <v>102973.87360000001</v>
          </cell>
          <cell r="K335">
            <v>108127.0221</v>
          </cell>
          <cell r="L335">
            <v>113280.1651</v>
          </cell>
          <cell r="M335">
            <v>118231.4641</v>
          </cell>
          <cell r="N335">
            <v>123283.81510000001</v>
          </cell>
        </row>
        <row r="336">
          <cell r="C336">
            <v>94.186000000000007</v>
          </cell>
          <cell r="D336">
            <v>211.20400000000001</v>
          </cell>
          <cell r="E336">
            <v>4703.857</v>
          </cell>
          <cell r="F336">
            <v>151.702</v>
          </cell>
          <cell r="G336">
            <v>4.617</v>
          </cell>
          <cell r="H336">
            <v>0</v>
          </cell>
          <cell r="I336">
            <v>2E-3</v>
          </cell>
          <cell r="J336">
            <v>0</v>
          </cell>
          <cell r="K336">
            <v>0</v>
          </cell>
          <cell r="L336">
            <v>2E-3</v>
          </cell>
          <cell r="M336">
            <v>1E-3</v>
          </cell>
          <cell r="N336">
            <v>0</v>
          </cell>
        </row>
        <row r="337">
          <cell r="C337">
            <v>158630</v>
          </cell>
          <cell r="D337">
            <v>204281</v>
          </cell>
          <cell r="E337">
            <v>204281</v>
          </cell>
          <cell r="F337">
            <v>204281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C338">
            <v>41701.957799999996</v>
          </cell>
          <cell r="D338">
            <v>39742.613899999997</v>
          </cell>
          <cell r="E338">
            <v>54663.854299999999</v>
          </cell>
          <cell r="F338">
            <v>52517.437899999997</v>
          </cell>
          <cell r="G338">
            <v>35.168199999999999</v>
          </cell>
          <cell r="H338">
            <v>0</v>
          </cell>
          <cell r="I338">
            <v>2E-3</v>
          </cell>
          <cell r="J338">
            <v>0</v>
          </cell>
          <cell r="K338">
            <v>0</v>
          </cell>
          <cell r="L338">
            <v>2E-3</v>
          </cell>
          <cell r="M338">
            <v>1E-3</v>
          </cell>
          <cell r="N338">
            <v>0</v>
          </cell>
        </row>
        <row r="339">
          <cell r="C339">
            <v>0</v>
          </cell>
          <cell r="D339">
            <v>-4296</v>
          </cell>
          <cell r="E339">
            <v>0</v>
          </cell>
          <cell r="F339">
            <v>0</v>
          </cell>
          <cell r="G339">
            <v>0</v>
          </cell>
          <cell r="H339">
            <v>1E-3</v>
          </cell>
          <cell r="I339">
            <v>0</v>
          </cell>
          <cell r="J339">
            <v>3.0000000000000001E-3</v>
          </cell>
          <cell r="K339">
            <v>1E-3</v>
          </cell>
          <cell r="L339">
            <v>0</v>
          </cell>
          <cell r="M339">
            <v>0</v>
          </cell>
          <cell r="N339">
            <v>3.0000000000000001E-3</v>
          </cell>
        </row>
        <row r="340">
          <cell r="C340">
            <v>126927.36689999999</v>
          </cell>
          <cell r="D340">
            <v>123334.89019999999</v>
          </cell>
          <cell r="E340">
            <v>124622.7026</v>
          </cell>
          <cell r="F340">
            <v>151886.02919999999</v>
          </cell>
          <cell r="G340">
            <v>49.642800000000001</v>
          </cell>
          <cell r="H340">
            <v>2.0400000000000001E-2</v>
          </cell>
          <cell r="I340">
            <v>4.36E-2</v>
          </cell>
          <cell r="J340">
            <v>2.2599999999999999E-2</v>
          </cell>
          <cell r="K340">
            <v>4.02E-2</v>
          </cell>
          <cell r="L340">
            <v>5.79E-2</v>
          </cell>
          <cell r="M340">
            <v>4.5100000000000001E-2</v>
          </cell>
          <cell r="N340">
            <v>3.1099999999999999E-2</v>
          </cell>
        </row>
        <row r="341">
          <cell r="C341">
            <v>426386.0527</v>
          </cell>
          <cell r="D341">
            <v>412113.5</v>
          </cell>
          <cell r="E341">
            <v>431209.20309999998</v>
          </cell>
          <cell r="F341">
            <v>479622.40620000003</v>
          </cell>
          <cell r="G341">
            <v>759289.1875</v>
          </cell>
          <cell r="H341">
            <v>821890.125</v>
          </cell>
          <cell r="I341">
            <v>872374.8125</v>
          </cell>
          <cell r="J341">
            <v>924878.8125</v>
          </cell>
          <cell r="K341">
            <v>976373.1875</v>
          </cell>
          <cell r="L341">
            <v>1027867.5</v>
          </cell>
          <cell r="M341">
            <v>1077342.5</v>
          </cell>
          <cell r="N341">
            <v>1127827.125</v>
          </cell>
        </row>
        <row r="342">
          <cell r="C342">
            <v>106562</v>
          </cell>
          <cell r="D342">
            <v>102544</v>
          </cell>
          <cell r="E342">
            <v>77497.458700000003</v>
          </cell>
          <cell r="F342">
            <v>79286.923299999995</v>
          </cell>
          <cell r="G342">
            <v>82163.148400000005</v>
          </cell>
          <cell r="H342">
            <v>92451.015599999999</v>
          </cell>
          <cell r="I342">
            <v>97499.476599999995</v>
          </cell>
          <cell r="J342">
            <v>102749.88280000001</v>
          </cell>
          <cell r="K342">
            <v>107899.32030000001</v>
          </cell>
          <cell r="L342">
            <v>113048.75</v>
          </cell>
          <cell r="M342">
            <v>117996.25</v>
          </cell>
          <cell r="N342">
            <v>123044.71090000001</v>
          </cell>
        </row>
        <row r="343">
          <cell r="C343">
            <v>305361.53940000001</v>
          </cell>
          <cell r="D343">
            <v>290052.14689999999</v>
          </cell>
          <cell r="E343">
            <v>314850.4045</v>
          </cell>
          <cell r="F343">
            <v>339833.52830000001</v>
          </cell>
          <cell r="G343">
            <v>759254.00280000002</v>
          </cell>
          <cell r="H343">
            <v>821890.1372</v>
          </cell>
          <cell r="I343">
            <v>872374.80429999996</v>
          </cell>
          <cell r="J343">
            <v>924878.82700000005</v>
          </cell>
          <cell r="K343">
            <v>976373.18489999999</v>
          </cell>
          <cell r="L343">
            <v>1027867.4798</v>
          </cell>
          <cell r="M343">
            <v>1077342.4931999999</v>
          </cell>
          <cell r="N343">
            <v>1127827.1344000001</v>
          </cell>
        </row>
        <row r="344">
          <cell r="C344">
            <v>1461981</v>
          </cell>
          <cell r="D344">
            <v>1512174.1991999999</v>
          </cell>
          <cell r="E344">
            <v>1610272.2812999999</v>
          </cell>
          <cell r="F344">
            <v>1846404.125</v>
          </cell>
          <cell r="G344">
            <v>213.57919999999999</v>
          </cell>
          <cell r="H344">
            <v>216.96969999999999</v>
          </cell>
          <cell r="I344">
            <v>220.44069999999999</v>
          </cell>
          <cell r="J344">
            <v>223.99080000000001</v>
          </cell>
          <cell r="K344">
            <v>227.70169999999999</v>
          </cell>
          <cell r="L344">
            <v>231.4151</v>
          </cell>
          <cell r="M344">
            <v>235.2141</v>
          </cell>
          <cell r="N344">
            <v>239.10419999999999</v>
          </cell>
        </row>
        <row r="345">
          <cell r="C345">
            <v>3792.0001999999999</v>
          </cell>
          <cell r="D345">
            <v>3571.2002000000002</v>
          </cell>
          <cell r="E345">
            <v>3715.2002000000002</v>
          </cell>
          <cell r="F345">
            <v>4187.3993</v>
          </cell>
          <cell r="G345">
            <v>7289.1764999999996</v>
          </cell>
          <cell r="H345">
            <v>7890.1455999999998</v>
          </cell>
          <cell r="I345">
            <v>8374.7986000000001</v>
          </cell>
          <cell r="J345">
            <v>8878.8369999999995</v>
          </cell>
          <cell r="K345">
            <v>9373.1830000000009</v>
          </cell>
          <cell r="L345">
            <v>9867.5285000000003</v>
          </cell>
          <cell r="M345">
            <v>10342.488499999999</v>
          </cell>
          <cell r="N345">
            <v>10827.1409</v>
          </cell>
        </row>
        <row r="346">
          <cell r="C346">
            <v>0</v>
          </cell>
          <cell r="D346">
            <v>-169085.85339999999</v>
          </cell>
          <cell r="E346">
            <v>-105995.18459999999</v>
          </cell>
          <cell r="F346">
            <v>-4883.3451999999997</v>
          </cell>
          <cell r="G346">
            <v>-32173.5046</v>
          </cell>
          <cell r="H346">
            <v>-1471.8876</v>
          </cell>
          <cell r="I346">
            <v>-1752.2113999999999</v>
          </cell>
          <cell r="J346">
            <v>-1765.1829</v>
          </cell>
          <cell r="K346">
            <v>-1765.181</v>
          </cell>
          <cell r="L346">
            <v>-1765.1793</v>
          </cell>
          <cell r="M346">
            <v>-1765.1811</v>
          </cell>
          <cell r="N346">
            <v>-1765.1851999999999</v>
          </cell>
        </row>
        <row r="347">
          <cell r="C347">
            <v>34601</v>
          </cell>
          <cell r="D347">
            <v>34601</v>
          </cell>
          <cell r="E347">
            <v>34601</v>
          </cell>
          <cell r="F347">
            <v>34601</v>
          </cell>
          <cell r="G347">
            <v>34601</v>
          </cell>
          <cell r="H347">
            <v>34601</v>
          </cell>
          <cell r="I347">
            <v>34601</v>
          </cell>
          <cell r="J347">
            <v>34601</v>
          </cell>
          <cell r="K347">
            <v>34601</v>
          </cell>
          <cell r="L347">
            <v>34601</v>
          </cell>
          <cell r="M347">
            <v>34601</v>
          </cell>
          <cell r="N347">
            <v>34601</v>
          </cell>
        </row>
        <row r="348">
          <cell r="C348">
            <v>121024.51330000001</v>
          </cell>
          <cell r="D348">
            <v>122061.35309999999</v>
          </cell>
          <cell r="E348">
            <v>116358.79859999999</v>
          </cell>
          <cell r="F348">
            <v>139788.878</v>
          </cell>
          <cell r="G348">
            <v>35.184699999999999</v>
          </cell>
          <cell r="H348">
            <v>-1.2200000000000001E-2</v>
          </cell>
          <cell r="I348">
            <v>8.2000000000000007E-3</v>
          </cell>
          <cell r="J348">
            <v>-1.4500000000000001E-2</v>
          </cell>
          <cell r="K348">
            <v>2.5999999999999999E-3</v>
          </cell>
          <cell r="L348">
            <v>2.0199999999999999E-2</v>
          </cell>
          <cell r="M348">
            <v>6.7999999999999996E-3</v>
          </cell>
          <cell r="N348">
            <v>-9.4000000000000004E-3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23831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C350">
            <v>0</v>
          </cell>
          <cell r="D350">
            <v>-23831</v>
          </cell>
          <cell r="E350">
            <v>-23831</v>
          </cell>
          <cell r="F350">
            <v>-23831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3">
          <cell r="C353" t="str">
            <v>BYearLag</v>
          </cell>
          <cell r="D353" t="str">
            <v>BYear01</v>
          </cell>
          <cell r="E353" t="str">
            <v>BYear02</v>
          </cell>
          <cell r="F353" t="str">
            <v>BYear03</v>
          </cell>
          <cell r="G353" t="str">
            <v>BYear04</v>
          </cell>
          <cell r="H353" t="str">
            <v>BYear05</v>
          </cell>
          <cell r="I353" t="str">
            <v>BYear06</v>
          </cell>
          <cell r="J353" t="str">
            <v>BYear07</v>
          </cell>
          <cell r="K353" t="str">
            <v>BYear08</v>
          </cell>
          <cell r="L353" t="str">
            <v>BYear09</v>
          </cell>
          <cell r="M353" t="str">
            <v>BYear10</v>
          </cell>
          <cell r="N353" t="str">
            <v>BYear11</v>
          </cell>
          <cell r="O353" t="str">
            <v>BYear12</v>
          </cell>
          <cell r="P353" t="str">
            <v>BYear13</v>
          </cell>
          <cell r="Q353" t="str">
            <v>BYear14</v>
          </cell>
          <cell r="R353" t="str">
            <v>BYear15</v>
          </cell>
          <cell r="S353" t="str">
            <v>BYear16</v>
          </cell>
          <cell r="T353" t="str">
            <v>BYear17</v>
          </cell>
          <cell r="U353" t="str">
            <v>BYear18</v>
          </cell>
          <cell r="V353" t="str">
            <v>BYear19</v>
          </cell>
          <cell r="W353" t="str">
            <v>BYear20</v>
          </cell>
          <cell r="X353" t="str">
            <v>BYear21</v>
          </cell>
          <cell r="Y353" t="str">
            <v>BYear22</v>
          </cell>
        </row>
        <row r="354">
          <cell r="C354" t="str">
            <v>Y1999</v>
          </cell>
          <cell r="D354" t="str">
            <v>Y2000</v>
          </cell>
          <cell r="E354" t="str">
            <v>Y2001</v>
          </cell>
          <cell r="F354" t="str">
            <v>Y2002</v>
          </cell>
          <cell r="G354" t="str">
            <v>Y2003</v>
          </cell>
          <cell r="H354" t="str">
            <v>Y2004</v>
          </cell>
          <cell r="I354" t="str">
            <v>Y2005</v>
          </cell>
          <cell r="J354" t="str">
            <v>Y2006</v>
          </cell>
          <cell r="K354" t="str">
            <v>Y2007</v>
          </cell>
          <cell r="L354" t="str">
            <v>Y2008</v>
          </cell>
          <cell r="M354" t="str">
            <v>Y2009</v>
          </cell>
          <cell r="N354" t="str">
            <v>Y2010</v>
          </cell>
        </row>
        <row r="355">
          <cell r="C355">
            <v>1126541</v>
          </cell>
          <cell r="D355">
            <v>3121883.0625999998</v>
          </cell>
          <cell r="E355">
            <v>3223320.4360000002</v>
          </cell>
          <cell r="F355">
            <v>3193427.0144000002</v>
          </cell>
          <cell r="G355">
            <v>-46362.8321</v>
          </cell>
          <cell r="H355">
            <v>-26969.140800000001</v>
          </cell>
          <cell r="I355">
            <v>-5417.7082</v>
          </cell>
          <cell r="J355">
            <v>1910.9690000000001</v>
          </cell>
          <cell r="K355">
            <v>8273.5655000000006</v>
          </cell>
          <cell r="L355">
            <v>18773.137699999999</v>
          </cell>
          <cell r="M355">
            <v>28285.207600000002</v>
          </cell>
          <cell r="N355">
            <v>41273.511599999998</v>
          </cell>
        </row>
        <row r="356">
          <cell r="C356">
            <v>-847527</v>
          </cell>
          <cell r="D356">
            <v>-1128983.2361000001</v>
          </cell>
          <cell r="E356">
            <v>-841700.23419999995</v>
          </cell>
          <cell r="F356">
            <v>-801419.94790000003</v>
          </cell>
          <cell r="G356">
            <v>-812676.17249999999</v>
          </cell>
          <cell r="H356">
            <v>-814738.76659999997</v>
          </cell>
          <cell r="I356">
            <v>-814875.01020000002</v>
          </cell>
          <cell r="J356">
            <v>-814486.27339999995</v>
          </cell>
          <cell r="K356">
            <v>-814041.68740000005</v>
          </cell>
          <cell r="L356">
            <v>-826602.44660000002</v>
          </cell>
          <cell r="M356">
            <v>-825926.24789999996</v>
          </cell>
          <cell r="N356">
            <v>-825811.47609999997</v>
          </cell>
        </row>
        <row r="357">
          <cell r="C357">
            <v>255.00049999999999</v>
          </cell>
          <cell r="D357">
            <v>81.287499999999994</v>
          </cell>
          <cell r="E357">
            <v>71.843299999999999</v>
          </cell>
          <cell r="F357">
            <v>86.3095</v>
          </cell>
          <cell r="G357">
            <v>124.4695</v>
          </cell>
          <cell r="H357">
            <v>71.595600000000005</v>
          </cell>
          <cell r="I357">
            <v>75.338300000000004</v>
          </cell>
          <cell r="J357">
            <v>77.039699999999996</v>
          </cell>
          <cell r="K357">
            <v>80.567300000000003</v>
          </cell>
          <cell r="L357">
            <v>80.625200000000007</v>
          </cell>
          <cell r="M357">
            <v>82.611099999999993</v>
          </cell>
          <cell r="N357">
            <v>84.663899999999998</v>
          </cell>
        </row>
        <row r="358">
          <cell r="C358">
            <v>314151</v>
          </cell>
          <cell r="D358">
            <v>16111</v>
          </cell>
          <cell r="E358">
            <v>659775</v>
          </cell>
          <cell r="F358">
            <v>695775</v>
          </cell>
          <cell r="G358">
            <v>826775</v>
          </cell>
          <cell r="H358">
            <v>826775</v>
          </cell>
          <cell r="I358">
            <v>826775</v>
          </cell>
          <cell r="J358">
            <v>826775</v>
          </cell>
          <cell r="K358">
            <v>826775</v>
          </cell>
          <cell r="L358">
            <v>826775</v>
          </cell>
          <cell r="M358">
            <v>826775</v>
          </cell>
          <cell r="N358">
            <v>826775</v>
          </cell>
        </row>
        <row r="359">
          <cell r="C359">
            <v>0</v>
          </cell>
          <cell r="D359">
            <v>0</v>
          </cell>
          <cell r="E359">
            <v>583.54</v>
          </cell>
          <cell r="F359">
            <v>621.178</v>
          </cell>
          <cell r="G359">
            <v>659.24</v>
          </cell>
          <cell r="H359">
            <v>698.84400000000005</v>
          </cell>
          <cell r="I359">
            <v>738.93700000000001</v>
          </cell>
          <cell r="J359">
            <v>783.22199999999998</v>
          </cell>
          <cell r="K359">
            <v>829.01400000000001</v>
          </cell>
          <cell r="L359">
            <v>880.3</v>
          </cell>
          <cell r="M359">
            <v>932.77499999999998</v>
          </cell>
          <cell r="N359">
            <v>987.88499999999999</v>
          </cell>
        </row>
        <row r="360">
          <cell r="C360">
            <v>0</v>
          </cell>
          <cell r="D360">
            <v>613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C362">
            <v>0</v>
          </cell>
          <cell r="D362">
            <v>-547</v>
          </cell>
          <cell r="E362">
            <v>-583.54</v>
          </cell>
          <cell r="F362">
            <v>-621.178</v>
          </cell>
          <cell r="G362">
            <v>-659.00800000000004</v>
          </cell>
          <cell r="H362">
            <v>-698.61400000000003</v>
          </cell>
          <cell r="I362">
            <v>-738.99400000000003</v>
          </cell>
          <cell r="J362">
            <v>-782.81600000000003</v>
          </cell>
          <cell r="K362">
            <v>-829.86300000000006</v>
          </cell>
          <cell r="L362">
            <v>-879.65499999999997</v>
          </cell>
          <cell r="M362">
            <v>-932.52200000000005</v>
          </cell>
          <cell r="N362">
            <v>-988.56700000000001</v>
          </cell>
        </row>
        <row r="363">
          <cell r="C363">
            <v>0</v>
          </cell>
          <cell r="D363">
            <v>0</v>
          </cell>
          <cell r="E363">
            <v>-36.54</v>
          </cell>
          <cell r="F363">
            <v>-37.637999999999998</v>
          </cell>
          <cell r="G363">
            <v>-37.83</v>
          </cell>
          <cell r="H363">
            <v>-39.606000000000002</v>
          </cell>
          <cell r="I363">
            <v>-40.380000000000003</v>
          </cell>
          <cell r="J363">
            <v>-43.822000000000003</v>
          </cell>
          <cell r="K363">
            <v>-47.046999999999997</v>
          </cell>
          <cell r="L363">
            <v>-49.792000000000002</v>
          </cell>
          <cell r="M363">
            <v>-52.866999999999997</v>
          </cell>
          <cell r="N363">
            <v>-56.045000000000002</v>
          </cell>
        </row>
        <row r="364">
          <cell r="C364">
            <v>2593763</v>
          </cell>
          <cell r="D364">
            <v>4994198.4123999998</v>
          </cell>
          <cell r="E364">
            <v>7123624.7441999996</v>
          </cell>
          <cell r="F364">
            <v>6718298.7768000001</v>
          </cell>
          <cell r="G364">
            <v>6203606.3843</v>
          </cell>
          <cell r="H364">
            <v>6392747.3449999997</v>
          </cell>
          <cell r="I364">
            <v>6321202.1484000003</v>
          </cell>
          <cell r="J364">
            <v>6281773.7122</v>
          </cell>
          <cell r="K364">
            <v>6290237.6709000003</v>
          </cell>
          <cell r="L364">
            <v>6091390.4877000004</v>
          </cell>
          <cell r="M364">
            <v>6425195.7703</v>
          </cell>
          <cell r="N364">
            <v>6433346.3744999999</v>
          </cell>
        </row>
        <row r="365">
          <cell r="C365">
            <v>0.29799999999999999</v>
          </cell>
          <cell r="D365">
            <v>613</v>
          </cell>
          <cell r="E365">
            <v>-1196.54</v>
          </cell>
          <cell r="F365">
            <v>-37.637999999999998</v>
          </cell>
          <cell r="G365">
            <v>-38.061999999999998</v>
          </cell>
          <cell r="H365">
            <v>-39.603999999999999</v>
          </cell>
          <cell r="I365">
            <v>-40.093000000000004</v>
          </cell>
          <cell r="J365">
            <v>-44.284999999999997</v>
          </cell>
          <cell r="K365">
            <v>-45.792000000000002</v>
          </cell>
          <cell r="L365">
            <v>-51.286000000000001</v>
          </cell>
          <cell r="M365">
            <v>-52.475000000000001</v>
          </cell>
          <cell r="N365">
            <v>-55.11</v>
          </cell>
        </row>
        <row r="366">
          <cell r="C366">
            <v>6867.6598999999997</v>
          </cell>
          <cell r="D366">
            <v>-1995342.0626000001</v>
          </cell>
          <cell r="E366">
            <v>-101437.37330000001</v>
          </cell>
          <cell r="F366">
            <v>29893.421600000001</v>
          </cell>
          <cell r="G366">
            <v>3239789.8465</v>
          </cell>
          <cell r="H366">
            <v>-19393.691299999999</v>
          </cell>
          <cell r="I366">
            <v>-21551.4326</v>
          </cell>
          <cell r="J366">
            <v>-7328.6772000000001</v>
          </cell>
          <cell r="K366">
            <v>-6362.5964000000004</v>
          </cell>
          <cell r="L366">
            <v>-10499.572200000001</v>
          </cell>
          <cell r="M366">
            <v>-9512.0699000000004</v>
          </cell>
          <cell r="N366">
            <v>-12988.304099999999</v>
          </cell>
        </row>
        <row r="367">
          <cell r="C367">
            <v>144607.38459999999</v>
          </cell>
          <cell r="D367">
            <v>-298040</v>
          </cell>
          <cell r="E367">
            <v>643664</v>
          </cell>
          <cell r="F367">
            <v>36000</v>
          </cell>
          <cell r="G367">
            <v>131000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C368">
            <v>-8050.9495999999999</v>
          </cell>
          <cell r="D368">
            <v>306733.56140000001</v>
          </cell>
          <cell r="E368">
            <v>300259.66729999997</v>
          </cell>
          <cell r="F368">
            <v>-456964.69089999999</v>
          </cell>
          <cell r="G368">
            <v>534337.59050000005</v>
          </cell>
          <cell r="H368">
            <v>58888.354299999999</v>
          </cell>
          <cell r="I368">
            <v>79058.022400000002</v>
          </cell>
          <cell r="J368">
            <v>75714.552299999996</v>
          </cell>
          <cell r="K368">
            <v>80576.651800000007</v>
          </cell>
          <cell r="L368">
            <v>28816.6266</v>
          </cell>
          <cell r="M368">
            <v>26397.180899999999</v>
          </cell>
          <cell r="N368">
            <v>28432.060399999998</v>
          </cell>
        </row>
        <row r="369">
          <cell r="C369">
            <v>-21253.758999999998</v>
          </cell>
          <cell r="D369">
            <v>549.24099999999999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>
            <v>-7117</v>
          </cell>
          <cell r="D370">
            <v>-793</v>
          </cell>
          <cell r="E370">
            <v>8.5277999999999992</v>
          </cell>
          <cell r="F370">
            <v>9.7140000000000004</v>
          </cell>
          <cell r="G370">
            <v>10.9086</v>
          </cell>
          <cell r="H370">
            <v>10.562799999999999</v>
          </cell>
          <cell r="I370">
            <v>9.8703000000000003</v>
          </cell>
          <cell r="J370">
            <v>9.8970000000000002</v>
          </cell>
          <cell r="K370">
            <v>20.1355</v>
          </cell>
          <cell r="L370">
            <v>0.30630000000000002</v>
          </cell>
          <cell r="M370">
            <v>10.7188</v>
          </cell>
          <cell r="N370">
            <v>11.3985</v>
          </cell>
        </row>
        <row r="371">
          <cell r="C371">
            <v>5600.4592000000002</v>
          </cell>
          <cell r="D371">
            <v>-12845.219499999999</v>
          </cell>
          <cell r="E371">
            <v>-203008.94190000001</v>
          </cell>
          <cell r="F371">
            <v>-53553.4594</v>
          </cell>
          <cell r="G371">
            <v>368523.03700000001</v>
          </cell>
          <cell r="H371">
            <v>9145.3776999999991</v>
          </cell>
          <cell r="I371">
            <v>6873.8068999999996</v>
          </cell>
          <cell r="J371">
            <v>8383.0542999999998</v>
          </cell>
          <cell r="K371">
            <v>6778.7719999999999</v>
          </cell>
          <cell r="L371">
            <v>2866.7102</v>
          </cell>
          <cell r="M371">
            <v>2683.7696000000001</v>
          </cell>
          <cell r="N371">
            <v>2258.6768000000002</v>
          </cell>
        </row>
        <row r="372">
          <cell r="C372">
            <v>92176.868700000006</v>
          </cell>
          <cell r="D372">
            <v>65640.830700000006</v>
          </cell>
          <cell r="E372">
            <v>1579533.9609999999</v>
          </cell>
          <cell r="F372">
            <v>641899.1128</v>
          </cell>
          <cell r="G372">
            <v>2523026.2318000002</v>
          </cell>
          <cell r="H372">
            <v>165718.63519999999</v>
          </cell>
          <cell r="I372">
            <v>98844.920800000007</v>
          </cell>
          <cell r="J372">
            <v>93015.199200000003</v>
          </cell>
          <cell r="K372">
            <v>87837.928100000005</v>
          </cell>
          <cell r="L372">
            <v>35464.600200000001</v>
          </cell>
          <cell r="M372">
            <v>34058.492200000001</v>
          </cell>
          <cell r="N372">
            <v>34429.066200000001</v>
          </cell>
        </row>
        <row r="373">
          <cell r="C373">
            <v>-33445</v>
          </cell>
          <cell r="D373">
            <v>1267163</v>
          </cell>
          <cell r="E373">
            <v>-2477691.8125</v>
          </cell>
          <cell r="F373">
            <v>-489712.1875</v>
          </cell>
          <cell r="G373">
            <v>1488969.1580999999</v>
          </cell>
          <cell r="H373">
            <v>-0.56240000000000001</v>
          </cell>
          <cell r="I373">
            <v>2.5156000000000001</v>
          </cell>
          <cell r="J373">
            <v>49.5625</v>
          </cell>
          <cell r="K373">
            <v>8.3280999999999992</v>
          </cell>
          <cell r="L373">
            <v>-0.43759999999999999</v>
          </cell>
          <cell r="M373">
            <v>1.5155000000000001</v>
          </cell>
          <cell r="N373">
            <v>2.1406000000000001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C375">
            <v>-111614.54059999999</v>
          </cell>
          <cell r="D375">
            <v>370395.3026</v>
          </cell>
          <cell r="E375">
            <v>-25688.738499999999</v>
          </cell>
          <cell r="F375">
            <v>-171195.32430000001</v>
          </cell>
          <cell r="G375">
            <v>-9028.7513999999992</v>
          </cell>
          <cell r="H375">
            <v>5950.6925000000001</v>
          </cell>
          <cell r="I375">
            <v>11466.584000000001</v>
          </cell>
          <cell r="J375">
            <v>11665.760700000001</v>
          </cell>
          <cell r="K375">
            <v>11234.8465</v>
          </cell>
          <cell r="L375">
            <v>11243.585499999999</v>
          </cell>
          <cell r="M375">
            <v>3806.8679000000002</v>
          </cell>
          <cell r="N375">
            <v>1934.2602999999999</v>
          </cell>
        </row>
        <row r="376">
          <cell r="C376">
            <v>-32921.294800000003</v>
          </cell>
          <cell r="D376">
            <v>107891.2838</v>
          </cell>
          <cell r="E376">
            <v>269449.06349999999</v>
          </cell>
          <cell r="F376">
            <v>-43687.186500000003</v>
          </cell>
          <cell r="G376">
            <v>-118219.6529</v>
          </cell>
          <cell r="H376">
            <v>-118220.2813</v>
          </cell>
          <cell r="I376">
            <v>-118220.48050000001</v>
          </cell>
          <cell r="J376">
            <v>-118222.18859999999</v>
          </cell>
          <cell r="K376">
            <v>-118222.8026</v>
          </cell>
          <cell r="L376">
            <v>-20.896999999999998</v>
          </cell>
          <cell r="M376">
            <v>-21.381499999999999</v>
          </cell>
          <cell r="N376">
            <v>-22.455100000000002</v>
          </cell>
        </row>
        <row r="377">
          <cell r="C377">
            <v>2357</v>
          </cell>
          <cell r="D377">
            <v>1496</v>
          </cell>
          <cell r="E377">
            <v>384</v>
          </cell>
          <cell r="F377">
            <v>384</v>
          </cell>
          <cell r="G377">
            <v>384</v>
          </cell>
          <cell r="H377">
            <v>384</v>
          </cell>
          <cell r="I377">
            <v>384</v>
          </cell>
          <cell r="J377">
            <v>384</v>
          </cell>
          <cell r="K377">
            <v>384</v>
          </cell>
          <cell r="L377">
            <v>384</v>
          </cell>
          <cell r="M377">
            <v>384</v>
          </cell>
          <cell r="N377">
            <v>384</v>
          </cell>
        </row>
        <row r="378">
          <cell r="C378">
            <v>-380438</v>
          </cell>
          <cell r="D378">
            <v>-33290.4136</v>
          </cell>
          <cell r="E378">
            <v>211581.91140000001</v>
          </cell>
          <cell r="F378">
            <v>-3300.5994000000001</v>
          </cell>
          <cell r="G378">
            <v>-130549.0037</v>
          </cell>
          <cell r="H378">
            <v>-242818.5925</v>
          </cell>
          <cell r="I378">
            <v>-349572.489</v>
          </cell>
          <cell r="J378">
            <v>-456128.91680000001</v>
          </cell>
          <cell r="K378">
            <v>-563116.87289999996</v>
          </cell>
          <cell r="L378">
            <v>-551894.18440000003</v>
          </cell>
          <cell r="M378">
            <v>-548108.69790000003</v>
          </cell>
          <cell r="N378">
            <v>-546196.89269999997</v>
          </cell>
        </row>
        <row r="379">
          <cell r="C379">
            <v>454.30169999999998</v>
          </cell>
          <cell r="D379">
            <v>-5651.6965</v>
          </cell>
          <cell r="E379">
            <v>-18589.5065</v>
          </cell>
          <cell r="F379">
            <v>-27652.132399999999</v>
          </cell>
          <cell r="G379">
            <v>-10370.904699999999</v>
          </cell>
          <cell r="H379">
            <v>-6430.3208999999997</v>
          </cell>
          <cell r="I379">
            <v>-5938.9197000000004</v>
          </cell>
          <cell r="J379">
            <v>-5915.5187999999998</v>
          </cell>
          <cell r="K379">
            <v>-5837.1682000000001</v>
          </cell>
          <cell r="L379">
            <v>-5327.2137000000002</v>
          </cell>
          <cell r="M379">
            <v>-4746.2065000000002</v>
          </cell>
          <cell r="N379">
            <v>-4181.4895999999999</v>
          </cell>
        </row>
        <row r="380">
          <cell r="C380">
            <v>-18</v>
          </cell>
          <cell r="D380">
            <v>-1126.7393</v>
          </cell>
          <cell r="E380">
            <v>-3492.5535</v>
          </cell>
          <cell r="F380">
            <v>-4831.9157999999998</v>
          </cell>
          <cell r="G380">
            <v>-1107.7978000000001</v>
          </cell>
          <cell r="H380">
            <v>-1064.5046</v>
          </cell>
          <cell r="I380">
            <v>-974.88300000000004</v>
          </cell>
          <cell r="J380">
            <v>-988.12720000000002</v>
          </cell>
          <cell r="K380">
            <v>-969.80820000000006</v>
          </cell>
          <cell r="L380">
            <v>-871.48109999999997</v>
          </cell>
          <cell r="M380">
            <v>-774.94510000000002</v>
          </cell>
          <cell r="N380">
            <v>-681.30889999999999</v>
          </cell>
        </row>
        <row r="381">
          <cell r="C381">
            <v>-1130297</v>
          </cell>
          <cell r="D381">
            <v>-5359378.1381000001</v>
          </cell>
          <cell r="E381">
            <v>-3620234.3588999999</v>
          </cell>
          <cell r="F381">
            <v>-2929204.0995</v>
          </cell>
          <cell r="G381">
            <v>-423678.74369999999</v>
          </cell>
          <cell r="H381">
            <v>-283948.8983</v>
          </cell>
          <cell r="I381">
            <v>-205532.99220000001</v>
          </cell>
          <cell r="J381">
            <v>-126826.5435</v>
          </cell>
          <cell r="K381">
            <v>-47419.062899999997</v>
          </cell>
          <cell r="L381">
            <v>-18611.204600000001</v>
          </cell>
          <cell r="M381">
            <v>7191.3453</v>
          </cell>
          <cell r="N381">
            <v>31773.8694</v>
          </cell>
        </row>
        <row r="382">
          <cell r="C382">
            <v>4888986.9767000005</v>
          </cell>
          <cell r="D382">
            <v>11665314.709799999</v>
          </cell>
          <cell r="E382">
            <v>7363028.4243999999</v>
          </cell>
          <cell r="F382">
            <v>6730264.3517000005</v>
          </cell>
          <cell r="G382">
            <v>6222495.8245999999</v>
          </cell>
          <cell r="H382">
            <v>6408826.7553000003</v>
          </cell>
          <cell r="I382">
            <v>6345063.6577000003</v>
          </cell>
          <cell r="J382">
            <v>6301216.2845000001</v>
          </cell>
          <cell r="K382">
            <v>6303673.6874000002</v>
          </cell>
          <cell r="L382">
            <v>6103305.7369999997</v>
          </cell>
          <cell r="M382">
            <v>6436374.5615999997</v>
          </cell>
          <cell r="N382">
            <v>6443831.6615000004</v>
          </cell>
        </row>
        <row r="383">
          <cell r="C383">
            <v>80796.683600000004</v>
          </cell>
          <cell r="D383">
            <v>-270811.1875</v>
          </cell>
          <cell r="E383">
            <v>-668570.3125</v>
          </cell>
          <cell r="F383">
            <v>107199.3928</v>
          </cell>
          <cell r="G383">
            <v>290100</v>
          </cell>
          <cell r="H383">
            <v>290100</v>
          </cell>
          <cell r="I383">
            <v>290100</v>
          </cell>
          <cell r="J383">
            <v>290100</v>
          </cell>
          <cell r="K383">
            <v>290100</v>
          </cell>
          <cell r="L383">
            <v>0</v>
          </cell>
          <cell r="M383">
            <v>0</v>
          </cell>
          <cell r="N383">
            <v>0</v>
          </cell>
        </row>
        <row r="384">
          <cell r="C384">
            <v>960514</v>
          </cell>
          <cell r="D384">
            <v>989674.875</v>
          </cell>
          <cell r="E384">
            <v>1652161.0012000001</v>
          </cell>
          <cell r="F384">
            <v>1544980.3092</v>
          </cell>
          <cell r="G384">
            <v>1254880.3092</v>
          </cell>
          <cell r="H384">
            <v>964780.30920000002</v>
          </cell>
          <cell r="I384">
            <v>674680.30920000002</v>
          </cell>
          <cell r="J384">
            <v>384580.30920000002</v>
          </cell>
          <cell r="K384">
            <v>94480.309200000003</v>
          </cell>
          <cell r="L384">
            <v>94480.309200000003</v>
          </cell>
          <cell r="M384">
            <v>94480.309200000003</v>
          </cell>
          <cell r="N384">
            <v>94480.309200000003</v>
          </cell>
        </row>
        <row r="385">
          <cell r="C385">
            <v>-184813.60939999999</v>
          </cell>
          <cell r="D385">
            <v>-2106909.4427</v>
          </cell>
          <cell r="E385">
            <v>-83255.416200000007</v>
          </cell>
          <cell r="F385">
            <v>-10511.7595</v>
          </cell>
          <cell r="G385">
            <v>-9993.4781999999996</v>
          </cell>
          <cell r="H385">
            <v>-10065.0587</v>
          </cell>
          <cell r="I385">
            <v>-8366.4596999999994</v>
          </cell>
          <cell r="J385">
            <v>-6611.8512000000001</v>
          </cell>
          <cell r="K385">
            <v>-4884.4717000000001</v>
          </cell>
          <cell r="L385">
            <v>-4469.4102999999996</v>
          </cell>
          <cell r="M385">
            <v>-4394.4703</v>
          </cell>
          <cell r="N385">
            <v>-4358.5176000000001</v>
          </cell>
        </row>
        <row r="386">
          <cell r="C386">
            <v>-201934.06570000001</v>
          </cell>
          <cell r="D386">
            <v>-2185124.7234999998</v>
          </cell>
          <cell r="E386">
            <v>-83255.416200000007</v>
          </cell>
          <cell r="F386">
            <v>-10511.7595</v>
          </cell>
          <cell r="G386">
            <v>-9993.4781999999996</v>
          </cell>
          <cell r="H386">
            <v>-10065.0587</v>
          </cell>
          <cell r="I386">
            <v>-8366.4596999999994</v>
          </cell>
          <cell r="J386">
            <v>-6611.8512000000001</v>
          </cell>
          <cell r="K386">
            <v>-4884.4717000000001</v>
          </cell>
          <cell r="L386">
            <v>-4469.4102999999996</v>
          </cell>
          <cell r="M386">
            <v>-4394.4703</v>
          </cell>
          <cell r="N386">
            <v>-4358.5176000000001</v>
          </cell>
        </row>
        <row r="387">
          <cell r="C387">
            <v>-187133</v>
          </cell>
          <cell r="D387">
            <v>-2569548.1486</v>
          </cell>
          <cell r="E387">
            <v>-133139.0784</v>
          </cell>
          <cell r="F387">
            <v>219190.88860000001</v>
          </cell>
          <cell r="G387">
            <v>97753.638200000001</v>
          </cell>
          <cell r="H387">
            <v>78084.5245</v>
          </cell>
          <cell r="I387">
            <v>76943.993600000002</v>
          </cell>
          <cell r="J387">
            <v>80020.516199999998</v>
          </cell>
          <cell r="K387">
            <v>83518.779899999994</v>
          </cell>
          <cell r="L387">
            <v>-16831.0092</v>
          </cell>
          <cell r="M387">
            <v>-9998.8585000000003</v>
          </cell>
          <cell r="N387">
            <v>-8771.9776000000002</v>
          </cell>
        </row>
        <row r="388">
          <cell r="C388">
            <v>-576954.48329999996</v>
          </cell>
          <cell r="D388">
            <v>-6243213.6020999998</v>
          </cell>
          <cell r="E388">
            <v>-237872.62169999999</v>
          </cell>
          <cell r="F388">
            <v>-30033.599200000001</v>
          </cell>
          <cell r="G388">
            <v>-28552.7955</v>
          </cell>
          <cell r="H388">
            <v>-28757.3112</v>
          </cell>
          <cell r="I388">
            <v>-23904.1711</v>
          </cell>
          <cell r="J388">
            <v>-18891.003700000001</v>
          </cell>
          <cell r="K388">
            <v>-13955.6337</v>
          </cell>
          <cell r="L388">
            <v>-12769.743899999999</v>
          </cell>
          <cell r="M388">
            <v>-12555.6297</v>
          </cell>
          <cell r="N388">
            <v>-12452.9076</v>
          </cell>
        </row>
        <row r="389">
          <cell r="C389">
            <v>0.29799999999999999</v>
          </cell>
          <cell r="D389">
            <v>0</v>
          </cell>
          <cell r="E389">
            <v>0</v>
          </cell>
          <cell r="F389">
            <v>0</v>
          </cell>
          <cell r="G389">
            <v>-0.22500000000000001</v>
          </cell>
          <cell r="H389">
            <v>1.4999999999999999E-2</v>
          </cell>
          <cell r="I389">
            <v>0.29199999999999998</v>
          </cell>
          <cell r="J389">
            <v>-0.45300000000000001</v>
          </cell>
          <cell r="K389">
            <v>1.242</v>
          </cell>
          <cell r="L389">
            <v>-1.5</v>
          </cell>
          <cell r="M389">
            <v>0.41799999999999998</v>
          </cell>
          <cell r="N389">
            <v>0.92200000000000004</v>
          </cell>
        </row>
        <row r="390">
          <cell r="C390">
            <v>-7594</v>
          </cell>
          <cell r="D390">
            <v>-3059.2592</v>
          </cell>
          <cell r="E390">
            <v>-3789.9105</v>
          </cell>
          <cell r="F390">
            <v>-4734.1558999999997</v>
          </cell>
          <cell r="G390">
            <v>-539.96900000000005</v>
          </cell>
          <cell r="H390">
            <v>-1845.0987</v>
          </cell>
          <cell r="I390">
            <v>-1429.4351999999999</v>
          </cell>
          <cell r="J390">
            <v>-968.73329999999999</v>
          </cell>
          <cell r="K390">
            <v>-495.91309999999999</v>
          </cell>
          <cell r="L390">
            <v>-178.7216</v>
          </cell>
          <cell r="M390">
            <v>-11.541399999999999</v>
          </cell>
          <cell r="N390">
            <v>155.3989</v>
          </cell>
        </row>
        <row r="391">
          <cell r="C391">
            <v>0</v>
          </cell>
          <cell r="D391">
            <v>73295.626499999998</v>
          </cell>
          <cell r="E391">
            <v>108614.08130000001</v>
          </cell>
          <cell r="F391">
            <v>112977.7255</v>
          </cell>
          <cell r="G391">
            <v>114620.1752</v>
          </cell>
          <cell r="H391">
            <v>117626.4605</v>
          </cell>
          <cell r="I391">
            <v>118082.0831</v>
          </cell>
          <cell r="J391">
            <v>118789.8854</v>
          </cell>
          <cell r="K391">
            <v>119929.49460000001</v>
          </cell>
          <cell r="L391">
            <v>119082.1541</v>
          </cell>
          <cell r="M391">
            <v>123735.66439999999</v>
          </cell>
          <cell r="N391">
            <v>124589.7197</v>
          </cell>
        </row>
        <row r="392">
          <cell r="C392">
            <v>-1024491</v>
          </cell>
          <cell r="D392">
            <v>-717757.43859999999</v>
          </cell>
          <cell r="E392">
            <v>-417497.77130000002</v>
          </cell>
          <cell r="F392">
            <v>-874462.46230000001</v>
          </cell>
          <cell r="G392">
            <v>-340124.87170000002</v>
          </cell>
          <cell r="H392">
            <v>-281236.51740000001</v>
          </cell>
          <cell r="I392">
            <v>-202178.495</v>
          </cell>
          <cell r="J392">
            <v>-126463.9427</v>
          </cell>
          <cell r="K392">
            <v>-45887.290800000002</v>
          </cell>
          <cell r="L392">
            <v>-17070.6643</v>
          </cell>
          <cell r="M392">
            <v>9326.5167000000001</v>
          </cell>
          <cell r="N392">
            <v>37758.577100000002</v>
          </cell>
        </row>
        <row r="393">
          <cell r="C393">
            <v>-108281.5082</v>
          </cell>
          <cell r="D393">
            <v>-1434535.2021999999</v>
          </cell>
          <cell r="E393">
            <v>-194098.58929999999</v>
          </cell>
          <cell r="F393">
            <v>-14971.1548</v>
          </cell>
          <cell r="G393">
            <v>-4204723.8357999995</v>
          </cell>
          <cell r="H393">
            <v>177609.18229999999</v>
          </cell>
          <cell r="I393">
            <v>181868.8634</v>
          </cell>
          <cell r="J393">
            <v>173278.44620000001</v>
          </cell>
          <cell r="K393">
            <v>178375.57620000001</v>
          </cell>
          <cell r="L393">
            <v>0.35089999999999999</v>
          </cell>
          <cell r="M393">
            <v>4176.8841000000002</v>
          </cell>
          <cell r="N393">
            <v>4747.2677000000003</v>
          </cell>
        </row>
        <row r="394">
          <cell r="C394">
            <v>119275.0141</v>
          </cell>
          <cell r="D394">
            <v>1342243.8691</v>
          </cell>
          <cell r="E394">
            <v>-1072417.6195</v>
          </cell>
          <cell r="F394">
            <v>-620779.09259999997</v>
          </cell>
          <cell r="G394">
            <v>4635126.9221000001</v>
          </cell>
          <cell r="H394">
            <v>-49917.874199999998</v>
          </cell>
          <cell r="I394">
            <v>-99381.814499999993</v>
          </cell>
          <cell r="J394">
            <v>-107022.113</v>
          </cell>
          <cell r="K394">
            <v>-109061.1517</v>
          </cell>
          <cell r="L394">
            <v>72474.713099999994</v>
          </cell>
          <cell r="M394">
            <v>67887.164699999994</v>
          </cell>
          <cell r="N394">
            <v>69303.433499999999</v>
          </cell>
        </row>
        <row r="395">
          <cell r="C395">
            <v>-10993.5059</v>
          </cell>
          <cell r="D395">
            <v>-3109.8332999999998</v>
          </cell>
          <cell r="E395">
            <v>-7497.9731000000002</v>
          </cell>
          <cell r="F395">
            <v>-4541.9921999999997</v>
          </cell>
          <cell r="G395">
            <v>-7549.3852999999999</v>
          </cell>
          <cell r="H395">
            <v>-7496.3413</v>
          </cell>
          <cell r="I395">
            <v>-7499.6396000000004</v>
          </cell>
          <cell r="J395">
            <v>-7665.2466000000004</v>
          </cell>
          <cell r="K395">
            <v>-8012.4570000000003</v>
          </cell>
          <cell r="L395">
            <v>-8017.7690000000002</v>
          </cell>
          <cell r="M395">
            <v>-8202.7266</v>
          </cell>
          <cell r="N395">
            <v>-8399.3525000000009</v>
          </cell>
        </row>
        <row r="396">
          <cell r="C396">
            <v>-85293.986499999999</v>
          </cell>
          <cell r="D396">
            <v>-4301482.4046</v>
          </cell>
          <cell r="E396">
            <v>138654.4975</v>
          </cell>
          <cell r="F396">
            <v>20139.6518</v>
          </cell>
          <cell r="G396">
            <v>-24147.662700000001</v>
          </cell>
          <cell r="H396">
            <v>-32375.817599999998</v>
          </cell>
          <cell r="I396">
            <v>-26278.3128</v>
          </cell>
          <cell r="J396">
            <v>-20237.513500000001</v>
          </cell>
          <cell r="K396">
            <v>-14249.2968</v>
          </cell>
          <cell r="L396">
            <v>-11885.628500000001</v>
          </cell>
          <cell r="M396">
            <v>-12905.612800000001</v>
          </cell>
          <cell r="N396">
            <v>-13934.395500000001</v>
          </cell>
        </row>
        <row r="397">
          <cell r="C397">
            <v>-15369</v>
          </cell>
          <cell r="D397">
            <v>-212191.10939999999</v>
          </cell>
          <cell r="E397">
            <v>-227373.9375</v>
          </cell>
          <cell r="F397">
            <v>-244938.92189999999</v>
          </cell>
          <cell r="G397">
            <v>-250699.89060000001</v>
          </cell>
          <cell r="H397">
            <v>-259501.01560000001</v>
          </cell>
          <cell r="I397">
            <v>-254904.6875</v>
          </cell>
          <cell r="J397">
            <v>-248962.6875</v>
          </cell>
          <cell r="K397">
            <v>-243121.9375</v>
          </cell>
          <cell r="L397">
            <v>-237425.125</v>
          </cell>
          <cell r="M397">
            <v>-232148.9063</v>
          </cell>
          <cell r="N397">
            <v>-227232.5</v>
          </cell>
        </row>
        <row r="398">
          <cell r="C398">
            <v>143670.3965</v>
          </cell>
          <cell r="D398">
            <v>1127.2547</v>
          </cell>
          <cell r="E398">
            <v>156601.15109999999</v>
          </cell>
          <cell r="F398">
            <v>21754.482</v>
          </cell>
          <cell r="G398">
            <v>-2715.3618000000001</v>
          </cell>
          <cell r="H398">
            <v>-7065.7786999999998</v>
          </cell>
          <cell r="I398">
            <v>-5512.1981999999998</v>
          </cell>
          <cell r="J398">
            <v>-4068.2925</v>
          </cell>
          <cell r="K398">
            <v>-2652.3009999999999</v>
          </cell>
          <cell r="L398">
            <v>-1831.2646999999999</v>
          </cell>
          <cell r="M398">
            <v>-2434.9576999999999</v>
          </cell>
          <cell r="N398">
            <v>-3039.4373000000001</v>
          </cell>
        </row>
        <row r="399">
          <cell r="C399">
            <v>450878.28340000001</v>
          </cell>
          <cell r="D399">
            <v>5680.7278999999999</v>
          </cell>
          <cell r="E399">
            <v>450609.01079999999</v>
          </cell>
          <cell r="F399">
            <v>62155.663999999997</v>
          </cell>
          <cell r="G399">
            <v>-7758.1768000000002</v>
          </cell>
          <cell r="H399">
            <v>-20187.9395</v>
          </cell>
          <cell r="I399">
            <v>-15749.138000000001</v>
          </cell>
          <cell r="J399">
            <v>-11623.6931</v>
          </cell>
          <cell r="K399">
            <v>-7578.0029999999997</v>
          </cell>
          <cell r="L399">
            <v>-5232.1848</v>
          </cell>
          <cell r="M399">
            <v>-6957.0221000000001</v>
          </cell>
          <cell r="N399">
            <v>-8684.1065999999992</v>
          </cell>
        </row>
        <row r="400">
          <cell r="C400">
            <v>20545.770400000001</v>
          </cell>
          <cell r="D400">
            <v>98.2898</v>
          </cell>
          <cell r="E400">
            <v>200.5497</v>
          </cell>
          <cell r="F400">
            <v>137.5095</v>
          </cell>
          <cell r="G400">
            <v>112.1925</v>
          </cell>
          <cell r="H400">
            <v>110.7187</v>
          </cell>
          <cell r="I400">
            <v>106.4815</v>
          </cell>
          <cell r="J400">
            <v>109.2449</v>
          </cell>
          <cell r="K400">
            <v>110.7317</v>
          </cell>
          <cell r="L400">
            <v>110.54049999999999</v>
          </cell>
          <cell r="M400">
            <v>110.7187</v>
          </cell>
          <cell r="N400">
            <v>110.7317</v>
          </cell>
        </row>
        <row r="401">
          <cell r="C401">
            <v>115.6995</v>
          </cell>
          <cell r="D401">
            <v>35504.357199999999</v>
          </cell>
          <cell r="E401">
            <v>33753.777800000003</v>
          </cell>
          <cell r="F401">
            <v>12146.755499999999</v>
          </cell>
          <cell r="G401">
            <v>53909.469100000002</v>
          </cell>
          <cell r="H401">
            <v>22202.414799999999</v>
          </cell>
          <cell r="I401">
            <v>17328.659800000001</v>
          </cell>
          <cell r="J401">
            <v>12800.5748</v>
          </cell>
          <cell r="K401">
            <v>8358.8848999999991</v>
          </cell>
          <cell r="L401">
            <v>5782.4435999999996</v>
          </cell>
          <cell r="M401">
            <v>7671.5574999999999</v>
          </cell>
          <cell r="N401">
            <v>9562.8724999999995</v>
          </cell>
        </row>
        <row r="402">
          <cell r="C402">
            <v>494601.0123</v>
          </cell>
          <cell r="D402">
            <v>6231.6014999999998</v>
          </cell>
          <cell r="E402">
            <v>494305.62770000001</v>
          </cell>
          <cell r="F402">
            <v>68183.045100000003</v>
          </cell>
          <cell r="G402">
            <v>-8510.5054999999993</v>
          </cell>
          <cell r="H402">
            <v>-22145.611499999999</v>
          </cell>
          <cell r="I402">
            <v>-17276.368999999999</v>
          </cell>
          <cell r="J402">
            <v>-12750.87</v>
          </cell>
          <cell r="K402">
            <v>-8312.8598000000002</v>
          </cell>
          <cell r="L402">
            <v>-5739.5621000000001</v>
          </cell>
          <cell r="M402">
            <v>-7631.6608999999999</v>
          </cell>
          <cell r="N402">
            <v>-9526.2248999999993</v>
          </cell>
        </row>
        <row r="403">
          <cell r="C403">
            <v>43722.728900000002</v>
          </cell>
          <cell r="D403">
            <v>550.87360000000001</v>
          </cell>
          <cell r="E403">
            <v>43696.616900000001</v>
          </cell>
          <cell r="F403">
            <v>6027.3810999999996</v>
          </cell>
          <cell r="G403">
            <v>-752.32870000000003</v>
          </cell>
          <cell r="H403">
            <v>-1957.672</v>
          </cell>
          <cell r="I403">
            <v>-1527.231</v>
          </cell>
          <cell r="J403">
            <v>-1127.1768999999999</v>
          </cell>
          <cell r="K403">
            <v>-734.85680000000002</v>
          </cell>
          <cell r="L403">
            <v>-507.37729999999999</v>
          </cell>
          <cell r="M403">
            <v>-674.63879999999995</v>
          </cell>
          <cell r="N403">
            <v>-842.11829999999998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>
            <v>37996</v>
          </cell>
          <cell r="D405">
            <v>37996</v>
          </cell>
          <cell r="E405">
            <v>37996</v>
          </cell>
          <cell r="F405">
            <v>37996</v>
          </cell>
          <cell r="G405">
            <v>37996</v>
          </cell>
          <cell r="H405">
            <v>37996</v>
          </cell>
          <cell r="I405">
            <v>37996</v>
          </cell>
          <cell r="J405">
            <v>37996</v>
          </cell>
          <cell r="K405">
            <v>37996</v>
          </cell>
          <cell r="L405">
            <v>37996</v>
          </cell>
          <cell r="M405">
            <v>37996</v>
          </cell>
          <cell r="N405">
            <v>37996</v>
          </cell>
        </row>
        <row r="406">
          <cell r="C406">
            <v>194750</v>
          </cell>
          <cell r="D406">
            <v>143810</v>
          </cell>
          <cell r="E406">
            <v>143810</v>
          </cell>
          <cell r="F406">
            <v>143810</v>
          </cell>
          <cell r="G406">
            <v>143810</v>
          </cell>
          <cell r="H406">
            <v>143810</v>
          </cell>
          <cell r="I406">
            <v>143810</v>
          </cell>
          <cell r="J406">
            <v>143810</v>
          </cell>
          <cell r="K406">
            <v>143810</v>
          </cell>
          <cell r="L406">
            <v>143810</v>
          </cell>
          <cell r="M406">
            <v>143810</v>
          </cell>
          <cell r="N406">
            <v>143810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C408">
            <v>289318</v>
          </cell>
          <cell r="D408">
            <v>229174</v>
          </cell>
          <cell r="E408">
            <v>194174</v>
          </cell>
          <cell r="F408">
            <v>159174</v>
          </cell>
          <cell r="G408">
            <v>124174</v>
          </cell>
          <cell r="H408">
            <v>89174</v>
          </cell>
          <cell r="I408">
            <v>89174</v>
          </cell>
          <cell r="J408">
            <v>89174</v>
          </cell>
          <cell r="K408">
            <v>89174</v>
          </cell>
          <cell r="L408">
            <v>89174</v>
          </cell>
          <cell r="M408">
            <v>89174</v>
          </cell>
          <cell r="N408">
            <v>89174</v>
          </cell>
        </row>
        <row r="409">
          <cell r="C409">
            <v>504698</v>
          </cell>
          <cell r="D409">
            <v>0</v>
          </cell>
          <cell r="E409">
            <v>316853</v>
          </cell>
          <cell r="F409">
            <v>77314</v>
          </cell>
          <cell r="G409">
            <v>-978705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C410">
            <v>-1905.8296</v>
          </cell>
          <cell r="D410">
            <v>15147.7408</v>
          </cell>
          <cell r="E410">
            <v>531.34870000000001</v>
          </cell>
          <cell r="F410">
            <v>-944.24540000000002</v>
          </cell>
          <cell r="G410">
            <v>4194.1868999999997</v>
          </cell>
          <cell r="H410">
            <v>-1305.1297999999999</v>
          </cell>
          <cell r="I410">
            <v>415.6635</v>
          </cell>
          <cell r="J410">
            <v>460.70190000000002</v>
          </cell>
          <cell r="K410">
            <v>472.8202</v>
          </cell>
          <cell r="L410">
            <v>317.19150000000002</v>
          </cell>
          <cell r="M410">
            <v>167.18020000000001</v>
          </cell>
          <cell r="N410">
            <v>166.94030000000001</v>
          </cell>
        </row>
        <row r="411">
          <cell r="C411">
            <v>-133879</v>
          </cell>
          <cell r="D411">
            <v>-146724.21950000001</v>
          </cell>
          <cell r="E411">
            <v>-349733.16139999998</v>
          </cell>
          <cell r="F411">
            <v>-403286.62079999998</v>
          </cell>
          <cell r="G411">
            <v>-34763.583700000003</v>
          </cell>
          <cell r="H411">
            <v>-25618.205999999998</v>
          </cell>
          <cell r="I411">
            <v>-18744.399099999999</v>
          </cell>
          <cell r="J411">
            <v>-10361.3449</v>
          </cell>
          <cell r="K411">
            <v>-3582.5729000000001</v>
          </cell>
          <cell r="L411">
            <v>-715.86270000000002</v>
          </cell>
          <cell r="M411">
            <v>1967.9069</v>
          </cell>
          <cell r="N411">
            <v>4226.5837000000001</v>
          </cell>
        </row>
        <row r="412">
          <cell r="C412">
            <v>633.78219999999999</v>
          </cell>
          <cell r="D412">
            <v>-6760.4358000000002</v>
          </cell>
          <cell r="E412">
            <v>-20955.3207</v>
          </cell>
          <cell r="F412">
            <v>-28991.494699999999</v>
          </cell>
          <cell r="G412">
            <v>-6646.7866999999997</v>
          </cell>
          <cell r="H412">
            <v>-6387.0277999999998</v>
          </cell>
          <cell r="I412">
            <v>-5849.2981</v>
          </cell>
          <cell r="J412">
            <v>-5928.7629999999999</v>
          </cell>
          <cell r="K412">
            <v>-5818.8492999999999</v>
          </cell>
          <cell r="L412">
            <v>-5228.8865999999998</v>
          </cell>
          <cell r="M412">
            <v>-4649.6705000000002</v>
          </cell>
          <cell r="N412">
            <v>-4087.8534</v>
          </cell>
        </row>
        <row r="413">
          <cell r="C413">
            <v>11875</v>
          </cell>
          <cell r="D413">
            <v>1262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C414">
            <v>1.1512</v>
          </cell>
          <cell r="D414">
            <v>-331.75360000000001</v>
          </cell>
          <cell r="E414">
            <v>15.1953</v>
          </cell>
          <cell r="F414">
            <v>-0.47160000000000002</v>
          </cell>
          <cell r="G414">
            <v>0.58199999999999996</v>
          </cell>
          <cell r="H414">
            <v>0.79359999999999997</v>
          </cell>
          <cell r="I414">
            <v>0.4521</v>
          </cell>
          <cell r="J414">
            <v>-2.3300000000000001E-2</v>
          </cell>
          <cell r="K414">
            <v>-0.83540000000000003</v>
          </cell>
          <cell r="L414">
            <v>-1.6960999999999999</v>
          </cell>
          <cell r="M414">
            <v>-1.5653999999999999</v>
          </cell>
          <cell r="N414">
            <v>-1.4386000000000001</v>
          </cell>
        </row>
        <row r="415">
          <cell r="C415">
            <v>-41380</v>
          </cell>
          <cell r="D415">
            <v>-473527.21230000001</v>
          </cell>
          <cell r="E415">
            <v>-37106.263200000001</v>
          </cell>
          <cell r="F415">
            <v>13366.632600000001</v>
          </cell>
          <cell r="G415">
            <v>22241.636900000001</v>
          </cell>
          <cell r="H415">
            <v>21284.809700000002</v>
          </cell>
          <cell r="I415">
            <v>21062.904399999999</v>
          </cell>
          <cell r="J415">
            <v>21873.749800000001</v>
          </cell>
          <cell r="K415">
            <v>22821.3465</v>
          </cell>
          <cell r="L415">
            <v>-2436.4569000000001</v>
          </cell>
          <cell r="M415">
            <v>-2506.6203</v>
          </cell>
          <cell r="N415">
            <v>-2585.7833999999998</v>
          </cell>
        </row>
        <row r="416">
          <cell r="C416">
            <v>-41380</v>
          </cell>
          <cell r="D416">
            <v>-41380</v>
          </cell>
          <cell r="E416">
            <v>-473527.21230000001</v>
          </cell>
          <cell r="F416">
            <v>-25076.293900000001</v>
          </cell>
          <cell r="G416">
            <v>21354.136500000001</v>
          </cell>
          <cell r="H416">
            <v>21380.492399999999</v>
          </cell>
          <cell r="I416">
            <v>21085.0949</v>
          </cell>
          <cell r="J416">
            <v>21792.665300000001</v>
          </cell>
          <cell r="K416">
            <v>22726.586800000001</v>
          </cell>
          <cell r="L416">
            <v>2282.1347000000001</v>
          </cell>
          <cell r="M416">
            <v>-2436.4569000000001</v>
          </cell>
          <cell r="N416">
            <v>-2506.6203</v>
          </cell>
        </row>
        <row r="417">
          <cell r="C417">
            <v>-632903.11820000003</v>
          </cell>
          <cell r="D417">
            <v>-5105937.4123999998</v>
          </cell>
          <cell r="E417">
            <v>-260939.69</v>
          </cell>
          <cell r="F417">
            <v>-32946.027999999998</v>
          </cell>
          <cell r="G417">
            <v>-31321.6273</v>
          </cell>
          <cell r="H417">
            <v>-31545.975399999999</v>
          </cell>
          <cell r="I417">
            <v>-26222.214800000002</v>
          </cell>
          <cell r="J417">
            <v>-20722.908899999999</v>
          </cell>
          <cell r="K417">
            <v>-15308.9444</v>
          </cell>
          <cell r="L417">
            <v>-14008.056</v>
          </cell>
          <cell r="M417">
            <v>-13773.1787</v>
          </cell>
          <cell r="N417">
            <v>-13660.4954</v>
          </cell>
        </row>
        <row r="418">
          <cell r="C418">
            <v>211510</v>
          </cell>
          <cell r="D418">
            <v>1478673</v>
          </cell>
          <cell r="E418">
            <v>-999018.8125</v>
          </cell>
          <cell r="F418">
            <v>-1488731</v>
          </cell>
          <cell r="G418">
            <v>238.15809999999999</v>
          </cell>
          <cell r="H418">
            <v>237.59569999999999</v>
          </cell>
          <cell r="I418">
            <v>240.1113</v>
          </cell>
          <cell r="J418">
            <v>289.67380000000003</v>
          </cell>
          <cell r="K418">
            <v>298.00189999999998</v>
          </cell>
          <cell r="L418">
            <v>297.5643</v>
          </cell>
          <cell r="M418">
            <v>299.07979999999998</v>
          </cell>
          <cell r="N418">
            <v>301.22039999999998</v>
          </cell>
        </row>
        <row r="419">
          <cell r="C419">
            <v>25460.0586</v>
          </cell>
          <cell r="D419">
            <v>52987.236900000004</v>
          </cell>
          <cell r="E419">
            <v>16020.449500000001</v>
          </cell>
          <cell r="F419">
            <v>-80229.929099999994</v>
          </cell>
          <cell r="G419">
            <v>-45324.608200000002</v>
          </cell>
          <cell r="H419">
            <v>14.2964</v>
          </cell>
          <cell r="I419">
            <v>13.8057</v>
          </cell>
          <cell r="J419">
            <v>15.7081</v>
          </cell>
          <cell r="K419">
            <v>17.659700000000001</v>
          </cell>
          <cell r="L419">
            <v>17.867000000000001</v>
          </cell>
          <cell r="M419">
            <v>17.929200000000002</v>
          </cell>
          <cell r="N419">
            <v>18.039000000000001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-55948.634899999997</v>
          </cell>
          <cell r="D421">
            <v>-451364.86139999999</v>
          </cell>
          <cell r="E421">
            <v>-23067.068299999999</v>
          </cell>
          <cell r="F421">
            <v>-2912.4288000000001</v>
          </cell>
          <cell r="G421">
            <v>-2768.8317999999999</v>
          </cell>
          <cell r="H421">
            <v>-2788.6642000000002</v>
          </cell>
          <cell r="I421">
            <v>-2318.0437999999999</v>
          </cell>
          <cell r="J421">
            <v>-1831.9050999999999</v>
          </cell>
          <cell r="K421">
            <v>-1353.3107</v>
          </cell>
          <cell r="L421">
            <v>-1238.3121000000001</v>
          </cell>
          <cell r="M421">
            <v>-1217.549</v>
          </cell>
          <cell r="N421">
            <v>-1207.5878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-0.22500000000000001</v>
          </cell>
          <cell r="H423">
            <v>1.4999999999999999E-2</v>
          </cell>
          <cell r="I423">
            <v>0.29199999999999998</v>
          </cell>
          <cell r="J423">
            <v>-0.45300000000000001</v>
          </cell>
          <cell r="K423">
            <v>1.242</v>
          </cell>
          <cell r="L423">
            <v>-1.5</v>
          </cell>
          <cell r="M423">
            <v>0.41799999999999998</v>
          </cell>
          <cell r="N423">
            <v>0.92200000000000004</v>
          </cell>
        </row>
        <row r="424">
          <cell r="C424">
            <v>1555061</v>
          </cell>
          <cell r="D424">
            <v>937630.00139999995</v>
          </cell>
          <cell r="E424">
            <v>2226732.3256000001</v>
          </cell>
          <cell r="F424">
            <v>2137998.6020999998</v>
          </cell>
          <cell r="G424">
            <v>1973150.6479</v>
          </cell>
          <cell r="H424">
            <v>1674261.6706999999</v>
          </cell>
          <cell r="I424">
            <v>1388769.5038000001</v>
          </cell>
          <cell r="J424">
            <v>1104623.0473</v>
          </cell>
          <cell r="K424">
            <v>820386.76809999999</v>
          </cell>
          <cell r="L424">
            <v>826086.7953</v>
          </cell>
          <cell r="M424">
            <v>831376.71950000001</v>
          </cell>
          <cell r="N424">
            <v>836307.59210000001</v>
          </cell>
        </row>
        <row r="425">
          <cell r="C425">
            <v>0</v>
          </cell>
          <cell r="D425">
            <v>6634.3051999999998</v>
          </cell>
          <cell r="E425">
            <v>6120.6948000000002</v>
          </cell>
          <cell r="F425">
            <v>37.637999999999998</v>
          </cell>
          <cell r="G425">
            <v>37.837000000000003</v>
          </cell>
          <cell r="H425">
            <v>39.619</v>
          </cell>
          <cell r="I425">
            <v>40.384999999999998</v>
          </cell>
          <cell r="J425">
            <v>43.832000000000001</v>
          </cell>
          <cell r="K425">
            <v>47.046999999999997</v>
          </cell>
          <cell r="L425">
            <v>49.792000000000002</v>
          </cell>
          <cell r="M425">
            <v>52.893000000000001</v>
          </cell>
          <cell r="N425">
            <v>56.045000000000002</v>
          </cell>
        </row>
        <row r="426">
          <cell r="C426">
            <v>1240388</v>
          </cell>
          <cell r="D426">
            <v>1129401.875</v>
          </cell>
          <cell r="E426">
            <v>1791888.0012000001</v>
          </cell>
          <cell r="F426">
            <v>1684707.3092</v>
          </cell>
          <cell r="G426">
            <v>1394607.3092</v>
          </cell>
          <cell r="H426">
            <v>1104507.3092</v>
          </cell>
          <cell r="I426">
            <v>814407.30920000002</v>
          </cell>
          <cell r="J426">
            <v>524307.30920000002</v>
          </cell>
          <cell r="K426">
            <v>234207.30919999999</v>
          </cell>
          <cell r="L426">
            <v>234207.30919999999</v>
          </cell>
          <cell r="M426">
            <v>234207.30919999999</v>
          </cell>
          <cell r="N426">
            <v>234207.30919999999</v>
          </cell>
        </row>
        <row r="427">
          <cell r="C427">
            <v>-50278.286200000002</v>
          </cell>
          <cell r="D427">
            <v>22910.4319</v>
          </cell>
          <cell r="E427">
            <v>-23337.781800000001</v>
          </cell>
          <cell r="F427">
            <v>-137002.16149999999</v>
          </cell>
          <cell r="G427">
            <v>-51766.398699999998</v>
          </cell>
          <cell r="H427">
            <v>-22087.2696</v>
          </cell>
          <cell r="I427">
            <v>-17099.031900000002</v>
          </cell>
          <cell r="J427">
            <v>-11565.2595</v>
          </cell>
          <cell r="K427">
            <v>-5886.2507999999998</v>
          </cell>
          <cell r="L427">
            <v>-2077</v>
          </cell>
          <cell r="M427">
            <v>-67.674400000000006</v>
          </cell>
          <cell r="N427">
            <v>1938.8710000000001</v>
          </cell>
        </row>
        <row r="428">
          <cell r="C428">
            <v>20545.770400000001</v>
          </cell>
          <cell r="D428">
            <v>101357.5007</v>
          </cell>
          <cell r="E428">
            <v>550200.54969999997</v>
          </cell>
          <cell r="F428">
            <v>137.5095</v>
          </cell>
          <cell r="G428">
            <v>112.1925</v>
          </cell>
          <cell r="H428">
            <v>110.7187</v>
          </cell>
          <cell r="I428">
            <v>106.4815</v>
          </cell>
          <cell r="J428">
            <v>109.2449</v>
          </cell>
          <cell r="K428">
            <v>110.7317</v>
          </cell>
          <cell r="L428">
            <v>110.54049999999999</v>
          </cell>
          <cell r="M428">
            <v>110.7187</v>
          </cell>
          <cell r="N428">
            <v>110.7317</v>
          </cell>
        </row>
        <row r="429">
          <cell r="C429">
            <v>24581.227299999999</v>
          </cell>
          <cell r="D429">
            <v>-4134795.7851999998</v>
          </cell>
          <cell r="E429">
            <v>240417.92660000001</v>
          </cell>
          <cell r="F429">
            <v>-10291.150299999999</v>
          </cell>
          <cell r="G429">
            <v>11964.227699999999</v>
          </cell>
          <cell r="H429">
            <v>14472.9128</v>
          </cell>
          <cell r="I429">
            <v>6923.3622999999998</v>
          </cell>
          <cell r="J429">
            <v>-291.10109999999997</v>
          </cell>
          <cell r="K429">
            <v>-8040.4967999999999</v>
          </cell>
          <cell r="L429">
            <v>-13962.6286</v>
          </cell>
          <cell r="M429">
            <v>-12973.2871</v>
          </cell>
          <cell r="N429">
            <v>-11995.5245</v>
          </cell>
        </row>
        <row r="430">
          <cell r="C430">
            <v>4334602.6163999997</v>
          </cell>
          <cell r="D430">
            <v>4994198.4123999998</v>
          </cell>
          <cell r="E430">
            <v>7123624.7441999996</v>
          </cell>
          <cell r="F430">
            <v>6718298.7768000001</v>
          </cell>
          <cell r="G430">
            <v>6203606.1593000004</v>
          </cell>
          <cell r="H430">
            <v>6392747.3600000003</v>
          </cell>
          <cell r="I430">
            <v>6321202.4403999997</v>
          </cell>
          <cell r="J430">
            <v>6281773.2592000002</v>
          </cell>
          <cell r="K430">
            <v>6290238.9128999999</v>
          </cell>
          <cell r="L430">
            <v>6091388.9877000004</v>
          </cell>
          <cell r="M430">
            <v>6425196.1882999996</v>
          </cell>
          <cell r="N430">
            <v>6433347.2965000002</v>
          </cell>
        </row>
        <row r="431">
          <cell r="C431">
            <v>328497</v>
          </cell>
          <cell r="D431">
            <v>20213.241000000002</v>
          </cell>
          <cell r="E431">
            <v>662010.76879999996</v>
          </cell>
          <cell r="F431">
            <v>698020.4828</v>
          </cell>
          <cell r="G431">
            <v>829031.39139999996</v>
          </cell>
          <cell r="H431">
            <v>829041.95420000004</v>
          </cell>
          <cell r="I431">
            <v>829051.82449999999</v>
          </cell>
          <cell r="J431">
            <v>829061.72149999999</v>
          </cell>
          <cell r="K431">
            <v>829081.85699999996</v>
          </cell>
          <cell r="L431">
            <v>829082.16330000001</v>
          </cell>
          <cell r="M431">
            <v>829092.88210000005</v>
          </cell>
          <cell r="N431">
            <v>829104.28060000006</v>
          </cell>
        </row>
        <row r="432">
          <cell r="C432">
            <v>4643060.0345000001</v>
          </cell>
          <cell r="D432">
            <v>9228754.8575999998</v>
          </cell>
          <cell r="E432">
            <v>7233181.4425999997</v>
          </cell>
          <cell r="F432">
            <v>6701031.8830000004</v>
          </cell>
          <cell r="G432">
            <v>6195346.2840999998</v>
          </cell>
          <cell r="H432">
            <v>6387480.2122</v>
          </cell>
          <cell r="I432">
            <v>6321500.3272000002</v>
          </cell>
          <cell r="J432">
            <v>6287446.1141999997</v>
          </cell>
          <cell r="K432">
            <v>6301857.8664999995</v>
          </cell>
          <cell r="L432">
            <v>6107881.4238999998</v>
          </cell>
          <cell r="M432">
            <v>6441472.4017000003</v>
          </cell>
          <cell r="N432">
            <v>6449419.7720999997</v>
          </cell>
        </row>
        <row r="433">
          <cell r="C433">
            <v>-13824</v>
          </cell>
          <cell r="D433">
            <v>-211985.1146</v>
          </cell>
          <cell r="E433">
            <v>-227166.44440000001</v>
          </cell>
          <cell r="F433">
            <v>-244729.19</v>
          </cell>
          <cell r="G433">
            <v>-250488.0527</v>
          </cell>
          <cell r="H433">
            <v>-259287.59270000001</v>
          </cell>
          <cell r="I433">
            <v>-254689.6299</v>
          </cell>
          <cell r="J433">
            <v>-248745.9834</v>
          </cell>
          <cell r="K433">
            <v>-242902.39809999999</v>
          </cell>
          <cell r="L433">
            <v>-237202.67720000001</v>
          </cell>
          <cell r="M433">
            <v>-231923.4718</v>
          </cell>
          <cell r="N433">
            <v>-227003.99780000001</v>
          </cell>
        </row>
        <row r="434">
          <cell r="C434">
            <v>18221.400900000001</v>
          </cell>
          <cell r="D434">
            <v>12589.6265</v>
          </cell>
          <cell r="E434">
            <v>42632.081299999998</v>
          </cell>
          <cell r="F434">
            <v>45676.084799999997</v>
          </cell>
          <cell r="G434">
            <v>45972.503299999997</v>
          </cell>
          <cell r="H434">
            <v>47605.835500000001</v>
          </cell>
          <cell r="I434">
            <v>46661.044000000002</v>
          </cell>
          <cell r="J434">
            <v>45940.424500000001</v>
          </cell>
          <cell r="K434">
            <v>45623.041499999999</v>
          </cell>
          <cell r="L434">
            <v>43289.568200000002</v>
          </cell>
          <cell r="M434">
            <v>46427.226900000001</v>
          </cell>
          <cell r="N434">
            <v>45735.110399999998</v>
          </cell>
        </row>
        <row r="435">
          <cell r="C435">
            <v>0</v>
          </cell>
          <cell r="D435">
            <v>1284217.3831</v>
          </cell>
          <cell r="E435">
            <v>2909749.2404</v>
          </cell>
          <cell r="F435">
            <v>3662057.2111</v>
          </cell>
          <cell r="G435">
            <v>2295292.2239999999</v>
          </cell>
          <cell r="H435">
            <v>2209900.9558999999</v>
          </cell>
          <cell r="I435">
            <v>2134951.8673999999</v>
          </cell>
          <cell r="J435">
            <v>2076399.0641999999</v>
          </cell>
          <cell r="K435">
            <v>2015135.395</v>
          </cell>
          <cell r="L435">
            <v>1950716.3585000001</v>
          </cell>
          <cell r="M435">
            <v>1886831.3204999999</v>
          </cell>
          <cell r="N435">
            <v>1821156.2237</v>
          </cell>
        </row>
        <row r="436">
          <cell r="C436">
            <v>-47</v>
          </cell>
          <cell r="D436">
            <v>-47</v>
          </cell>
          <cell r="E436">
            <v>-47</v>
          </cell>
          <cell r="F436">
            <v>-47</v>
          </cell>
          <cell r="G436">
            <v>-47</v>
          </cell>
          <cell r="H436">
            <v>-47</v>
          </cell>
          <cell r="I436">
            <v>-47</v>
          </cell>
          <cell r="J436">
            <v>-47</v>
          </cell>
          <cell r="K436">
            <v>-47</v>
          </cell>
          <cell r="L436">
            <v>-47</v>
          </cell>
          <cell r="M436">
            <v>-47</v>
          </cell>
          <cell r="N436">
            <v>-47</v>
          </cell>
        </row>
        <row r="437">
          <cell r="C437">
            <v>-308457.41820000001</v>
          </cell>
          <cell r="D437">
            <v>-4234556.4452</v>
          </cell>
          <cell r="E437">
            <v>-109556.69839999999</v>
          </cell>
          <cell r="F437">
            <v>17266.893800000002</v>
          </cell>
          <cell r="G437">
            <v>8259.8752000000004</v>
          </cell>
          <cell r="H437">
            <v>5267.1477999999997</v>
          </cell>
          <cell r="I437">
            <v>-297.88670000000002</v>
          </cell>
          <cell r="J437">
            <v>-5672.8550999999998</v>
          </cell>
          <cell r="K437">
            <v>-11618.953600000001</v>
          </cell>
          <cell r="L437">
            <v>-16492.4362</v>
          </cell>
          <cell r="M437">
            <v>-16276.213400000001</v>
          </cell>
          <cell r="N437">
            <v>-16072.4756</v>
          </cell>
        </row>
        <row r="438">
          <cell r="C438">
            <v>68858</v>
          </cell>
          <cell r="D438">
            <v>432858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>
            <v>0</v>
          </cell>
          <cell r="D439">
            <v>564858</v>
          </cell>
          <cell r="E439">
            <v>564858</v>
          </cell>
          <cell r="F439">
            <v>564858</v>
          </cell>
          <cell r="G439">
            <v>564858</v>
          </cell>
          <cell r="H439">
            <v>564858</v>
          </cell>
          <cell r="I439">
            <v>564858</v>
          </cell>
          <cell r="J439">
            <v>564858</v>
          </cell>
          <cell r="K439">
            <v>564858</v>
          </cell>
          <cell r="L439">
            <v>564858</v>
          </cell>
          <cell r="M439">
            <v>564858</v>
          </cell>
          <cell r="N439">
            <v>564858</v>
          </cell>
        </row>
        <row r="440">
          <cell r="C440">
            <v>32335</v>
          </cell>
          <cell r="D440">
            <v>39622.8338</v>
          </cell>
          <cell r="E440">
            <v>42651.735399999998</v>
          </cell>
          <cell r="F440">
            <v>41957.2359</v>
          </cell>
          <cell r="G440">
            <v>74600.890499999994</v>
          </cell>
          <cell r="H440">
            <v>79914.602100000004</v>
          </cell>
          <cell r="I440">
            <v>78682.750899999999</v>
          </cell>
          <cell r="J440">
            <v>79931.415800000002</v>
          </cell>
          <cell r="K440">
            <v>81538.961500000005</v>
          </cell>
          <cell r="L440">
            <v>83099.782000000007</v>
          </cell>
          <cell r="M440">
            <v>85118.7454</v>
          </cell>
          <cell r="N440">
            <v>86804.503599999996</v>
          </cell>
        </row>
        <row r="441">
          <cell r="C441">
            <v>22981</v>
          </cell>
          <cell r="D441">
            <v>44797.691800000001</v>
          </cell>
          <cell r="E441">
            <v>91373.020799999998</v>
          </cell>
          <cell r="F441">
            <v>71264.917600000001</v>
          </cell>
          <cell r="G441">
            <v>21891.504199999999</v>
          </cell>
          <cell r="H441">
            <v>16652.617099999999</v>
          </cell>
          <cell r="I441">
            <v>17066.459900000002</v>
          </cell>
          <cell r="J441">
            <v>17066.293099999999</v>
          </cell>
          <cell r="K441">
            <v>17066.2742</v>
          </cell>
          <cell r="L441">
            <v>17066.260600000001</v>
          </cell>
          <cell r="M441">
            <v>17066.223699999999</v>
          </cell>
          <cell r="N441">
            <v>17066.247299999999</v>
          </cell>
        </row>
        <row r="442">
          <cell r="C442">
            <v>1309.7218</v>
          </cell>
          <cell r="D442">
            <v>1758.4935</v>
          </cell>
          <cell r="E442">
            <v>1917.4431</v>
          </cell>
          <cell r="F442">
            <v>2847.8081000000002</v>
          </cell>
          <cell r="G442">
            <v>1.8100000000000002E-2</v>
          </cell>
          <cell r="H442">
            <v>1.0699999999999999E-2</v>
          </cell>
          <cell r="I442">
            <v>1.15E-2</v>
          </cell>
          <cell r="J442">
            <v>1.18E-2</v>
          </cell>
          <cell r="K442">
            <v>1.23E-2</v>
          </cell>
          <cell r="L442">
            <v>1.23E-2</v>
          </cell>
          <cell r="M442">
            <v>1.26E-2</v>
          </cell>
          <cell r="N442">
            <v>1.29E-2</v>
          </cell>
        </row>
        <row r="443">
          <cell r="C443">
            <v>70470</v>
          </cell>
          <cell r="D443">
            <v>113546</v>
          </cell>
          <cell r="E443">
            <v>0</v>
          </cell>
          <cell r="F443">
            <v>0</v>
          </cell>
          <cell r="G443">
            <v>74600.906300000002</v>
          </cell>
          <cell r="H443">
            <v>79913.601599999995</v>
          </cell>
          <cell r="I443">
            <v>78681.75</v>
          </cell>
          <cell r="J443">
            <v>79929.960900000005</v>
          </cell>
          <cell r="K443">
            <v>81537.460900000005</v>
          </cell>
          <cell r="L443">
            <v>83098.218800000002</v>
          </cell>
          <cell r="M443">
            <v>85117.101599999995</v>
          </cell>
          <cell r="N443">
            <v>86802.906300000002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581828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C451">
            <v>-3595.9892</v>
          </cell>
          <cell r="D451">
            <v>-7287.8338000000003</v>
          </cell>
          <cell r="E451">
            <v>-3028.9016000000001</v>
          </cell>
          <cell r="F451">
            <v>694.49959999999999</v>
          </cell>
          <cell r="G451">
            <v>-32643.654600000002</v>
          </cell>
          <cell r="H451">
            <v>-5313.7116999999998</v>
          </cell>
          <cell r="I451">
            <v>1231.8513</v>
          </cell>
          <cell r="J451">
            <v>-1248.6649</v>
          </cell>
          <cell r="K451">
            <v>-1607.5456999999999</v>
          </cell>
          <cell r="L451">
            <v>-1560.8205</v>
          </cell>
          <cell r="M451">
            <v>-2018.9634000000001</v>
          </cell>
          <cell r="N451">
            <v>-1685.7583</v>
          </cell>
        </row>
        <row r="452">
          <cell r="C452">
            <v>-89088</v>
          </cell>
          <cell r="D452">
            <v>43076</v>
          </cell>
          <cell r="E452">
            <v>-113546</v>
          </cell>
          <cell r="F452">
            <v>0</v>
          </cell>
          <cell r="G452">
            <v>74600.906300000002</v>
          </cell>
          <cell r="H452">
            <v>5312.6953000000003</v>
          </cell>
          <cell r="I452">
            <v>-1231.8516</v>
          </cell>
          <cell r="J452">
            <v>1248.2109</v>
          </cell>
          <cell r="K452">
            <v>1607.5</v>
          </cell>
          <cell r="L452">
            <v>1560.7578000000001</v>
          </cell>
          <cell r="M452">
            <v>2018.8828000000001</v>
          </cell>
          <cell r="N452">
            <v>1685.8046999999999</v>
          </cell>
        </row>
        <row r="453">
          <cell r="C453">
            <v>-43567.599699999999</v>
          </cell>
          <cell r="D453">
            <v>-43393.2333</v>
          </cell>
          <cell r="E453">
            <v>68.512100000000004</v>
          </cell>
          <cell r="F453">
            <v>268.30149999999998</v>
          </cell>
          <cell r="G453">
            <v>-323346.58029999997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C455">
            <v>58.483899999999998</v>
          </cell>
          <cell r="D455">
            <v>573</v>
          </cell>
          <cell r="E455">
            <v>76.661900000000003</v>
          </cell>
          <cell r="F455">
            <v>87.325199999999995</v>
          </cell>
          <cell r="G455">
            <v>-3624.9870999999998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C456">
            <v>-12130.4157</v>
          </cell>
          <cell r="D456">
            <v>-10087.9926</v>
          </cell>
          <cell r="E456">
            <v>8.6011000000000006</v>
          </cell>
          <cell r="F456">
            <v>33.682899999999997</v>
          </cell>
          <cell r="G456">
            <v>-40593.291400000002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C457">
            <v>-86089.329599999997</v>
          </cell>
          <cell r="D457">
            <v>-90401.623999999996</v>
          </cell>
          <cell r="E457">
            <v>-1021777.4897</v>
          </cell>
          <cell r="F457">
            <v>-789522.34710000001</v>
          </cell>
          <cell r="G457">
            <v>-336288.32860000001</v>
          </cell>
          <cell r="H457">
            <v>7.0180999999999996</v>
          </cell>
          <cell r="I457">
            <v>7.0841000000000003</v>
          </cell>
          <cell r="J457">
            <v>9.7911000000000001</v>
          </cell>
          <cell r="K457">
            <v>10.100899999999999</v>
          </cell>
          <cell r="L457">
            <v>10.475099999999999</v>
          </cell>
          <cell r="M457">
            <v>11.0215</v>
          </cell>
          <cell r="N457">
            <v>10.758100000000001</v>
          </cell>
        </row>
        <row r="458">
          <cell r="C458">
            <v>0</v>
          </cell>
          <cell r="D458">
            <v>1038</v>
          </cell>
          <cell r="E458">
            <v>-1038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C460">
            <v>-32325.724999999999</v>
          </cell>
          <cell r="D460">
            <v>22013.471399999999</v>
          </cell>
          <cell r="E460">
            <v>-43165.878799999999</v>
          </cell>
          <cell r="F460">
            <v>2789.5120999999999</v>
          </cell>
          <cell r="G460">
            <v>-48245.897700000001</v>
          </cell>
          <cell r="H460">
            <v>4138.7606999999998</v>
          </cell>
          <cell r="I460">
            <v>0.30759999999999998</v>
          </cell>
          <cell r="J460">
            <v>0.13439999999999999</v>
          </cell>
          <cell r="K460">
            <v>0.14610000000000001</v>
          </cell>
          <cell r="L460">
            <v>2.9899999999999999E-2</v>
          </cell>
          <cell r="M460">
            <v>4.65E-2</v>
          </cell>
          <cell r="N460">
            <v>1.17E-2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C462">
            <v>23775</v>
          </cell>
          <cell r="D462">
            <v>21177</v>
          </cell>
          <cell r="E462">
            <v>17420</v>
          </cell>
          <cell r="F462">
            <v>16647</v>
          </cell>
          <cell r="G462">
            <v>386.5</v>
          </cell>
          <cell r="H462">
            <v>386.5</v>
          </cell>
          <cell r="I462">
            <v>386.5</v>
          </cell>
          <cell r="J462">
            <v>386.5</v>
          </cell>
          <cell r="K462">
            <v>386.5</v>
          </cell>
          <cell r="L462">
            <v>386.5</v>
          </cell>
          <cell r="M462">
            <v>386.5</v>
          </cell>
          <cell r="N462">
            <v>386.5</v>
          </cell>
        </row>
        <row r="463">
          <cell r="C463">
            <v>237626</v>
          </cell>
          <cell r="D463">
            <v>86237.471399999995</v>
          </cell>
          <cell r="E463">
            <v>46828.592600000004</v>
          </cell>
          <cell r="F463">
            <v>50391.104700000004</v>
          </cell>
          <cell r="G463">
            <v>0.20699999999999999</v>
          </cell>
          <cell r="H463">
            <v>4138.9677000000001</v>
          </cell>
          <cell r="I463">
            <v>4139.2754000000004</v>
          </cell>
          <cell r="J463">
            <v>4139.4098000000004</v>
          </cell>
          <cell r="K463">
            <v>4139.5559000000003</v>
          </cell>
          <cell r="L463">
            <v>4139.5857999999998</v>
          </cell>
          <cell r="M463">
            <v>4139.6323000000002</v>
          </cell>
          <cell r="N463">
            <v>4139.6440000000002</v>
          </cell>
        </row>
        <row r="464">
          <cell r="C464">
            <v>2204.9137000000001</v>
          </cell>
          <cell r="D464">
            <v>2044.425</v>
          </cell>
          <cell r="E464">
            <v>2490.1226000000001</v>
          </cell>
          <cell r="F464">
            <v>2554.4650999999999</v>
          </cell>
          <cell r="G464">
            <v>427.58749999999998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C465">
            <v>7</v>
          </cell>
          <cell r="D465">
            <v>407.48500000000001</v>
          </cell>
          <cell r="E465">
            <v>416.52749999999997</v>
          </cell>
          <cell r="F465">
            <v>427.58749999999998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402981</v>
          </cell>
          <cell r="D466">
            <v>335594.54619999998</v>
          </cell>
          <cell r="E466">
            <v>335665.72769999999</v>
          </cell>
          <cell r="F466">
            <v>335944.48249999998</v>
          </cell>
          <cell r="G466">
            <v>-343.61860000000001</v>
          </cell>
          <cell r="H466">
            <v>-342.50630000000001</v>
          </cell>
          <cell r="I466">
            <v>-341.36399999999998</v>
          </cell>
          <cell r="J466">
            <v>-340.19189999999998</v>
          </cell>
          <cell r="K466">
            <v>-338.96620000000001</v>
          </cell>
          <cell r="L466">
            <v>-337.73309999999998</v>
          </cell>
          <cell r="M466">
            <v>-336.46679999999998</v>
          </cell>
          <cell r="N466">
            <v>-335.17009999999999</v>
          </cell>
        </row>
        <row r="467">
          <cell r="C467">
            <v>248124.5986</v>
          </cell>
          <cell r="D467">
            <v>180402.17310000001</v>
          </cell>
          <cell r="E467">
            <v>212558.9362</v>
          </cell>
          <cell r="F467">
            <v>203502.18210000001</v>
          </cell>
          <cell r="G467">
            <v>598417.93969999999</v>
          </cell>
          <cell r="H467">
            <v>662060.11910000001</v>
          </cell>
          <cell r="I467">
            <v>647306.23120000004</v>
          </cell>
          <cell r="J467">
            <v>662261.19290000002</v>
          </cell>
          <cell r="K467">
            <v>681514.96250000002</v>
          </cell>
          <cell r="L467">
            <v>700208.8554</v>
          </cell>
          <cell r="M467">
            <v>724390.30149999994</v>
          </cell>
          <cell r="N467">
            <v>744580.69649999996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C470">
            <v>104444.50229999999</v>
          </cell>
          <cell r="D470">
            <v>258715.38200000001</v>
          </cell>
          <cell r="E470">
            <v>551412.56940000004</v>
          </cell>
          <cell r="F470">
            <v>427390.3616</v>
          </cell>
          <cell r="G470">
            <v>7.2900000000000006E-2</v>
          </cell>
          <cell r="H470">
            <v>-3.1858</v>
          </cell>
          <cell r="I470">
            <v>-3.2056</v>
          </cell>
          <cell r="J470">
            <v>-4.6473000000000004</v>
          </cell>
          <cell r="K470">
            <v>-4.7855999999999996</v>
          </cell>
          <cell r="L470">
            <v>-4.9831000000000003</v>
          </cell>
          <cell r="M470">
            <v>-5.2595999999999998</v>
          </cell>
          <cell r="N470">
            <v>-5.1016000000000004</v>
          </cell>
        </row>
        <row r="471">
          <cell r="C471">
            <v>52163.512499999997</v>
          </cell>
          <cell r="D471">
            <v>154428.34090000001</v>
          </cell>
          <cell r="E471">
            <v>551412.56940000004</v>
          </cell>
          <cell r="F471">
            <v>427390.3616</v>
          </cell>
          <cell r="G471">
            <v>7.2900000000000006E-2</v>
          </cell>
          <cell r="H471">
            <v>-3.1858</v>
          </cell>
          <cell r="I471">
            <v>-3.2056</v>
          </cell>
          <cell r="J471">
            <v>-4.6473000000000004</v>
          </cell>
          <cell r="K471">
            <v>-4.7855999999999996</v>
          </cell>
          <cell r="L471">
            <v>-4.9831000000000003</v>
          </cell>
          <cell r="M471">
            <v>-5.2595999999999998</v>
          </cell>
          <cell r="N471">
            <v>-5.1016000000000004</v>
          </cell>
        </row>
        <row r="472">
          <cell r="C472">
            <v>48432</v>
          </cell>
          <cell r="D472">
            <v>221656.06940000001</v>
          </cell>
          <cell r="E472">
            <v>590787.57530000003</v>
          </cell>
          <cell r="F472">
            <v>423738.96269999997</v>
          </cell>
          <cell r="G472">
            <v>48246.011200000001</v>
          </cell>
          <cell r="H472">
            <v>-4141.9474</v>
          </cell>
          <cell r="I472">
            <v>-3.5148000000000001</v>
          </cell>
          <cell r="J472">
            <v>-4.7832999999999997</v>
          </cell>
          <cell r="K472">
            <v>-4.9333</v>
          </cell>
          <cell r="L472">
            <v>-5.0136000000000003</v>
          </cell>
          <cell r="M472">
            <v>-5.3060999999999998</v>
          </cell>
          <cell r="N472">
            <v>-5.1132999999999997</v>
          </cell>
        </row>
        <row r="473">
          <cell r="C473">
            <v>149038.6097</v>
          </cell>
          <cell r="D473">
            <v>441223.83870000002</v>
          </cell>
          <cell r="E473">
            <v>1575464.5109000001</v>
          </cell>
          <cell r="F473">
            <v>1221115.3396999999</v>
          </cell>
          <cell r="G473">
            <v>0.2082</v>
          </cell>
          <cell r="H473">
            <v>-9.1023999999999994</v>
          </cell>
          <cell r="I473">
            <v>-9.1587999999999994</v>
          </cell>
          <cell r="J473">
            <v>-13.2781</v>
          </cell>
          <cell r="K473">
            <v>-13.6731</v>
          </cell>
          <cell r="L473">
            <v>-14.237399999999999</v>
          </cell>
          <cell r="M473">
            <v>-15.0274</v>
          </cell>
          <cell r="N473">
            <v>-14.575900000000001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C475">
            <v>2715</v>
          </cell>
          <cell r="D475">
            <v>2138.2606999999998</v>
          </cell>
          <cell r="E475">
            <v>2156.94</v>
          </cell>
          <cell r="F475">
            <v>2159.2004000000002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C476">
            <v>0</v>
          </cell>
          <cell r="D476">
            <v>95999.177800000005</v>
          </cell>
          <cell r="E476">
            <v>109271.5756</v>
          </cell>
          <cell r="F476">
            <v>106036.64810000001</v>
          </cell>
          <cell r="G476">
            <v>5746.8146999999999</v>
          </cell>
          <cell r="H476">
            <v>6357.6815999999999</v>
          </cell>
          <cell r="I476">
            <v>6216.0437000000002</v>
          </cell>
          <cell r="J476">
            <v>6359.5679</v>
          </cell>
          <cell r="K476">
            <v>6544.4</v>
          </cell>
          <cell r="L476">
            <v>6723.8554000000004</v>
          </cell>
          <cell r="M476">
            <v>6955.9889999999996</v>
          </cell>
          <cell r="N476">
            <v>7149.8215</v>
          </cell>
        </row>
        <row r="477">
          <cell r="C477">
            <v>366403</v>
          </cell>
          <cell r="D477">
            <v>323009.76669999998</v>
          </cell>
          <cell r="E477">
            <v>323078.27879999997</v>
          </cell>
          <cell r="F477">
            <v>323346.58029999997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C478">
            <v>344297.24050000001</v>
          </cell>
          <cell r="D478">
            <v>388954.46309999999</v>
          </cell>
          <cell r="E478">
            <v>1195786.3149000001</v>
          </cell>
          <cell r="F478">
            <v>827508.81530000002</v>
          </cell>
          <cell r="G478">
            <v>687695.32640000002</v>
          </cell>
          <cell r="H478">
            <v>-1105.0159000000001</v>
          </cell>
          <cell r="I478">
            <v>408.209</v>
          </cell>
          <cell r="J478">
            <v>-8.1974</v>
          </cell>
          <cell r="K478">
            <v>-8.7021999999999995</v>
          </cell>
          <cell r="L478">
            <v>-9.1629000000000005</v>
          </cell>
          <cell r="M478">
            <v>-9.6651000000000007</v>
          </cell>
          <cell r="N478">
            <v>-9.4725000000000001</v>
          </cell>
        </row>
        <row r="479">
          <cell r="C479">
            <v>-312135.30499999999</v>
          </cell>
          <cell r="D479">
            <v>-144889.27499999999</v>
          </cell>
          <cell r="E479">
            <v>-1025228.4991</v>
          </cell>
          <cell r="F479">
            <v>-791774.82779999997</v>
          </cell>
          <cell r="G479">
            <v>-700655.78780000005</v>
          </cell>
          <cell r="H479">
            <v>7.0180999999999996</v>
          </cell>
          <cell r="I479">
            <v>7.0841000000000003</v>
          </cell>
          <cell r="J479">
            <v>9.7911000000000001</v>
          </cell>
          <cell r="K479">
            <v>10.100899999999999</v>
          </cell>
          <cell r="L479">
            <v>10.475099999999999</v>
          </cell>
          <cell r="M479">
            <v>11.0215</v>
          </cell>
          <cell r="N479">
            <v>10.758100000000001</v>
          </cell>
        </row>
        <row r="480">
          <cell r="C480">
            <v>-32161.9355</v>
          </cell>
          <cell r="D480">
            <v>-34158.074200000003</v>
          </cell>
          <cell r="E480">
            <v>-44153.277300000002</v>
          </cell>
          <cell r="F480">
            <v>-46011.746099999997</v>
          </cell>
          <cell r="G480">
            <v>-1.1096999999999999</v>
          </cell>
          <cell r="H480">
            <v>-1.1302000000000001</v>
          </cell>
          <cell r="I480">
            <v>-1.157</v>
          </cell>
          <cell r="J480">
            <v>-1.1834</v>
          </cell>
          <cell r="K480">
            <v>-1.2370000000000001</v>
          </cell>
          <cell r="L480">
            <v>-1.2378</v>
          </cell>
          <cell r="M480">
            <v>-1.2663</v>
          </cell>
          <cell r="N480">
            <v>-1.2967</v>
          </cell>
        </row>
        <row r="481">
          <cell r="C481">
            <v>40500.162199999999</v>
          </cell>
          <cell r="D481">
            <v>25460.080300000001</v>
          </cell>
          <cell r="E481">
            <v>1024347.8363</v>
          </cell>
          <cell r="F481">
            <v>792366.62710000004</v>
          </cell>
          <cell r="G481">
            <v>0.22750000000000001</v>
          </cell>
          <cell r="H481">
            <v>-5.9058999999999999</v>
          </cell>
          <cell r="I481">
            <v>-5.9417</v>
          </cell>
          <cell r="J481">
            <v>-8.6189999999999998</v>
          </cell>
          <cell r="K481">
            <v>-8.8751999999999995</v>
          </cell>
          <cell r="L481">
            <v>-9.2420000000000009</v>
          </cell>
          <cell r="M481">
            <v>-9.7552000000000003</v>
          </cell>
          <cell r="N481">
            <v>-9.4613999999999994</v>
          </cell>
        </row>
        <row r="482">
          <cell r="C482">
            <v>1125326</v>
          </cell>
          <cell r="D482">
            <v>804648.75</v>
          </cell>
          <cell r="E482">
            <v>796520</v>
          </cell>
          <cell r="F482">
            <v>825847.25</v>
          </cell>
          <cell r="G482">
            <v>42.467399999999998</v>
          </cell>
          <cell r="H482">
            <v>43.580199999999998</v>
          </cell>
          <cell r="I482">
            <v>44.719799999999999</v>
          </cell>
          <cell r="J482">
            <v>45.885800000000003</v>
          </cell>
          <cell r="K482">
            <v>47.105400000000003</v>
          </cell>
          <cell r="L482">
            <v>48.335999999999999</v>
          </cell>
          <cell r="M482">
            <v>49.6023</v>
          </cell>
          <cell r="N482">
            <v>50.899000000000001</v>
          </cell>
        </row>
        <row r="483">
          <cell r="C483">
            <v>-4004.5129999999999</v>
          </cell>
          <cell r="D483">
            <v>-2271.0837999999999</v>
          </cell>
          <cell r="E483">
            <v>-4177.2951999999996</v>
          </cell>
          <cell r="F483">
            <v>-978.23950000000002</v>
          </cell>
          <cell r="G483">
            <v>3.9899999999999998E-2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-707.18</v>
          </cell>
          <cell r="D484">
            <v>934.0462</v>
          </cell>
          <cell r="E484">
            <v>-1200.8435999999999</v>
          </cell>
          <cell r="F484">
            <v>-586.39859999999999</v>
          </cell>
          <cell r="G484">
            <v>0.114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C486">
            <v>775.75689999999997</v>
          </cell>
          <cell r="D486">
            <v>1012.8357999999999</v>
          </cell>
          <cell r="E486">
            <v>1282.623</v>
          </cell>
          <cell r="F486">
            <v>643.26310000000001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C487">
            <v>-775.75689999999997</v>
          </cell>
          <cell r="D487">
            <v>1024.6229000000001</v>
          </cell>
          <cell r="E487">
            <v>-1317.2922000000001</v>
          </cell>
          <cell r="F487">
            <v>-643.26310000000001</v>
          </cell>
          <cell r="G487">
            <v>0.125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C488">
            <v>-68.576899999999995</v>
          </cell>
          <cell r="D488">
            <v>90.576700000000002</v>
          </cell>
          <cell r="E488">
            <v>-116.4486</v>
          </cell>
          <cell r="F488">
            <v>-56.8645</v>
          </cell>
          <cell r="G488">
            <v>1.0999999999999999E-2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C490">
            <v>33479</v>
          </cell>
          <cell r="D490">
            <v>33479</v>
          </cell>
          <cell r="E490">
            <v>33479</v>
          </cell>
          <cell r="F490">
            <v>33479</v>
          </cell>
          <cell r="G490">
            <v>33479</v>
          </cell>
          <cell r="H490">
            <v>33479</v>
          </cell>
          <cell r="I490">
            <v>33479</v>
          </cell>
          <cell r="J490">
            <v>33479</v>
          </cell>
          <cell r="K490">
            <v>33479</v>
          </cell>
          <cell r="L490">
            <v>33479</v>
          </cell>
          <cell r="M490">
            <v>33479</v>
          </cell>
          <cell r="N490">
            <v>33479</v>
          </cell>
        </row>
        <row r="491">
          <cell r="C491">
            <v>72912</v>
          </cell>
          <cell r="D491">
            <v>66391</v>
          </cell>
          <cell r="E491">
            <v>66391</v>
          </cell>
          <cell r="F491">
            <v>66391</v>
          </cell>
          <cell r="G491">
            <v>-50477.859400000001</v>
          </cell>
          <cell r="H491">
            <v>-50477.859400000001</v>
          </cell>
          <cell r="I491">
            <v>-50477.859400000001</v>
          </cell>
          <cell r="J491">
            <v>-50477.859400000001</v>
          </cell>
          <cell r="K491">
            <v>-50477.859400000001</v>
          </cell>
          <cell r="L491">
            <v>-50477.859400000001</v>
          </cell>
          <cell r="M491">
            <v>-50477.859400000001</v>
          </cell>
          <cell r="N491">
            <v>-50477.859400000001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C493">
            <v>65172</v>
          </cell>
          <cell r="D493">
            <v>17358</v>
          </cell>
          <cell r="E493">
            <v>17358</v>
          </cell>
          <cell r="F493">
            <v>17358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825805.875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C495">
            <v>1163.4312</v>
          </cell>
          <cell r="D495">
            <v>-1053.7393</v>
          </cell>
          <cell r="E495">
            <v>1056.6793</v>
          </cell>
          <cell r="F495">
            <v>2.2603</v>
          </cell>
          <cell r="G495">
            <v>-2159.2004000000002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50639</v>
          </cell>
          <cell r="D496">
            <v>40551.007400000002</v>
          </cell>
          <cell r="E496">
            <v>40559.608500000002</v>
          </cell>
          <cell r="F496">
            <v>40593.291400000002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C497">
            <v>3076.0070999999998</v>
          </cell>
          <cell r="D497">
            <v>2444.91</v>
          </cell>
          <cell r="E497">
            <v>2499.1651000000002</v>
          </cell>
          <cell r="F497">
            <v>2565.5250999999998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C498">
            <v>561</v>
          </cell>
          <cell r="D498">
            <v>1038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C499">
            <v>4.3707000000000003</v>
          </cell>
          <cell r="D499">
            <v>3.9771999999999998</v>
          </cell>
          <cell r="E499">
            <v>110.1743</v>
          </cell>
          <cell r="F499">
            <v>92.000399999999999</v>
          </cell>
          <cell r="G499">
            <v>0</v>
          </cell>
          <cell r="H499">
            <v>-7.6E-3</v>
          </cell>
          <cell r="I499">
            <v>-7.4999999999999997E-3</v>
          </cell>
          <cell r="J499">
            <v>-1.09E-2</v>
          </cell>
          <cell r="K499">
            <v>-1.0999999999999999E-2</v>
          </cell>
          <cell r="L499">
            <v>-1.12E-2</v>
          </cell>
          <cell r="M499">
            <v>-1.1599999999999999E-2</v>
          </cell>
          <cell r="N499">
            <v>-1.0999999999999999E-2</v>
          </cell>
        </row>
        <row r="500">
          <cell r="C500">
            <v>10709</v>
          </cell>
          <cell r="D500">
            <v>55651.848700000002</v>
          </cell>
          <cell r="E500">
            <v>152273.63279999999</v>
          </cell>
          <cell r="F500">
            <v>118241.2129</v>
          </cell>
          <cell r="G500">
            <v>3.0599999999999999E-2</v>
          </cell>
          <cell r="H500">
            <v>-0.88190000000000002</v>
          </cell>
          <cell r="I500">
            <v>-0.88660000000000005</v>
          </cell>
          <cell r="J500">
            <v>-1.2861</v>
          </cell>
          <cell r="K500">
            <v>-1.3244</v>
          </cell>
          <cell r="L500">
            <v>-1.38</v>
          </cell>
          <cell r="M500">
            <v>-1.4572000000000001</v>
          </cell>
          <cell r="N500">
            <v>-1.4135</v>
          </cell>
        </row>
        <row r="501">
          <cell r="C501">
            <v>10709</v>
          </cell>
          <cell r="D501">
            <v>51157.563900000001</v>
          </cell>
          <cell r="E501">
            <v>142611.45439999999</v>
          </cell>
          <cell r="F501">
            <v>121644.4549</v>
          </cell>
          <cell r="G501">
            <v>11824.148800000001</v>
          </cell>
          <cell r="H501">
            <v>3.0999999999999999E-3</v>
          </cell>
          <cell r="I501">
            <v>-0.88190000000000002</v>
          </cell>
          <cell r="J501">
            <v>-0.88660000000000005</v>
          </cell>
          <cell r="K501">
            <v>-1.2861</v>
          </cell>
          <cell r="L501">
            <v>-1.3244</v>
          </cell>
          <cell r="M501">
            <v>-1.38</v>
          </cell>
          <cell r="N501">
            <v>-1.4572000000000001</v>
          </cell>
        </row>
        <row r="502">
          <cell r="C502">
            <v>163491.2347</v>
          </cell>
          <cell r="D502">
            <v>484010.35340000002</v>
          </cell>
          <cell r="E502">
            <v>1728241.0146000001</v>
          </cell>
          <cell r="F502">
            <v>1339529.7697999999</v>
          </cell>
          <cell r="G502">
            <v>0.22839999999999999</v>
          </cell>
          <cell r="H502">
            <v>-9.9850999999999992</v>
          </cell>
          <cell r="I502">
            <v>-10.047000000000001</v>
          </cell>
          <cell r="J502">
            <v>-14.5657</v>
          </cell>
          <cell r="K502">
            <v>-14.999000000000001</v>
          </cell>
          <cell r="L502">
            <v>-15.618</v>
          </cell>
          <cell r="M502">
            <v>-16.4846</v>
          </cell>
          <cell r="N502">
            <v>-15.9894</v>
          </cell>
        </row>
        <row r="503">
          <cell r="C503">
            <v>0</v>
          </cell>
          <cell r="D503">
            <v>1038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C504">
            <v>0</v>
          </cell>
          <cell r="D504">
            <v>32.5413</v>
          </cell>
          <cell r="E504">
            <v>34.669199999999996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C506">
            <v>14452.625</v>
          </cell>
          <cell r="D506">
            <v>42786.5147</v>
          </cell>
          <cell r="E506">
            <v>152776.5037</v>
          </cell>
          <cell r="F506">
            <v>118414.4301</v>
          </cell>
          <cell r="G506">
            <v>2.0199999999999999E-2</v>
          </cell>
          <cell r="H506">
            <v>-0.88270000000000004</v>
          </cell>
          <cell r="I506">
            <v>-0.88819999999999999</v>
          </cell>
          <cell r="J506">
            <v>-1.2876000000000001</v>
          </cell>
          <cell r="K506">
            <v>-1.3259000000000001</v>
          </cell>
          <cell r="L506">
            <v>-1.3806</v>
          </cell>
          <cell r="M506">
            <v>-1.4572000000000001</v>
          </cell>
          <cell r="N506">
            <v>-1.4135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C509">
            <v>1557748</v>
          </cell>
          <cell r="D509">
            <v>1014507.3358999999</v>
          </cell>
          <cell r="E509">
            <v>892045.20090000005</v>
          </cell>
          <cell r="F509">
            <v>886810.23710000003</v>
          </cell>
          <cell r="G509">
            <v>74643.373600000006</v>
          </cell>
          <cell r="H509">
            <v>79957.181700000001</v>
          </cell>
          <cell r="I509">
            <v>78726.469800000006</v>
          </cell>
          <cell r="J509">
            <v>79975.846799999999</v>
          </cell>
          <cell r="K509">
            <v>81584.566399999996</v>
          </cell>
          <cell r="L509">
            <v>83146.554699999993</v>
          </cell>
          <cell r="M509">
            <v>85166.703899999993</v>
          </cell>
          <cell r="N509">
            <v>86853.805300000007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C511">
            <v>306989</v>
          </cell>
          <cell r="D511">
            <v>57338</v>
          </cell>
          <cell r="E511">
            <v>57338</v>
          </cell>
          <cell r="F511">
            <v>57338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C512">
            <v>35810.582000000002</v>
          </cell>
          <cell r="D512">
            <v>25691.6702</v>
          </cell>
          <cell r="E512">
            <v>25917.949700000001</v>
          </cell>
          <cell r="F512">
            <v>25910.404500000001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2070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76310.744200000001</v>
          </cell>
          <cell r="D514">
            <v>51151.750500000002</v>
          </cell>
          <cell r="E514">
            <v>1050265.7860000001</v>
          </cell>
          <cell r="F514">
            <v>818277.03159999999</v>
          </cell>
          <cell r="G514">
            <v>0.22750000000000001</v>
          </cell>
          <cell r="H514">
            <v>-5.9058999999999999</v>
          </cell>
          <cell r="I514">
            <v>-5.9417</v>
          </cell>
          <cell r="J514">
            <v>-8.6189999999999998</v>
          </cell>
          <cell r="K514">
            <v>-8.8751999999999995</v>
          </cell>
          <cell r="L514">
            <v>-9.2420000000000009</v>
          </cell>
          <cell r="M514">
            <v>-9.7552000000000003</v>
          </cell>
          <cell r="N514">
            <v>-9.4613999999999994</v>
          </cell>
        </row>
        <row r="515">
          <cell r="C515">
            <v>634084.75509999995</v>
          </cell>
          <cell r="D515">
            <v>859479.65139999997</v>
          </cell>
          <cell r="E515">
            <v>1986676.0601999999</v>
          </cell>
          <cell r="F515">
            <v>1591674.2956999999</v>
          </cell>
          <cell r="G515">
            <v>598418.16810000001</v>
          </cell>
          <cell r="H515">
            <v>662050.13399999996</v>
          </cell>
          <cell r="I515">
            <v>647296.18420000002</v>
          </cell>
          <cell r="J515">
            <v>662246.62719999999</v>
          </cell>
          <cell r="K515">
            <v>681499.96349999995</v>
          </cell>
          <cell r="L515">
            <v>700193.23739999998</v>
          </cell>
          <cell r="M515">
            <v>724373.81689999998</v>
          </cell>
          <cell r="N515">
            <v>744564.7071</v>
          </cell>
        </row>
        <row r="516">
          <cell r="C516">
            <v>94663</v>
          </cell>
          <cell r="D516">
            <v>118045</v>
          </cell>
          <cell r="E516">
            <v>3537.6619000000001</v>
          </cell>
          <cell r="F516">
            <v>3624.9870999999998</v>
          </cell>
          <cell r="G516">
            <v>74600.906300000002</v>
          </cell>
          <cell r="H516">
            <v>79913.601599999995</v>
          </cell>
          <cell r="I516">
            <v>78681.75</v>
          </cell>
          <cell r="J516">
            <v>79929.960900000005</v>
          </cell>
          <cell r="K516">
            <v>81537.460900000005</v>
          </cell>
          <cell r="L516">
            <v>83098.218800000002</v>
          </cell>
          <cell r="M516">
            <v>85117.101599999995</v>
          </cell>
          <cell r="N516">
            <v>86802.906300000002</v>
          </cell>
        </row>
        <row r="517">
          <cell r="C517">
            <v>563156.82259999996</v>
          </cell>
          <cell r="D517">
            <v>814336.90170000005</v>
          </cell>
          <cell r="E517">
            <v>942621.46120000002</v>
          </cell>
          <cell r="F517">
            <v>777280.17619999999</v>
          </cell>
          <cell r="G517">
            <v>598418.03280000004</v>
          </cell>
          <cell r="H517">
            <v>662056.05059999996</v>
          </cell>
          <cell r="I517">
            <v>647302.13740000001</v>
          </cell>
          <cell r="J517">
            <v>662255.25800000003</v>
          </cell>
          <cell r="K517">
            <v>681508.85100000002</v>
          </cell>
          <cell r="L517">
            <v>700202.49170000001</v>
          </cell>
          <cell r="M517">
            <v>724383.58470000001</v>
          </cell>
          <cell r="N517">
            <v>744574.18149999995</v>
          </cell>
        </row>
        <row r="518">
          <cell r="C518">
            <v>1156097</v>
          </cell>
          <cell r="D518">
            <v>839124.33589999995</v>
          </cell>
          <cell r="E518">
            <v>831169.53910000005</v>
          </cell>
          <cell r="F518">
            <v>825847.25</v>
          </cell>
          <cell r="G518">
            <v>42.467399999999998</v>
          </cell>
          <cell r="H518">
            <v>43.580199999999998</v>
          </cell>
          <cell r="I518">
            <v>44.719799999999999</v>
          </cell>
          <cell r="J518">
            <v>45.885800000000003</v>
          </cell>
          <cell r="K518">
            <v>47.105400000000003</v>
          </cell>
          <cell r="L518">
            <v>48.335999999999999</v>
          </cell>
          <cell r="M518">
            <v>49.6023</v>
          </cell>
          <cell r="N518">
            <v>50.899000000000001</v>
          </cell>
        </row>
        <row r="519">
          <cell r="C519">
            <v>5745.0527000000002</v>
          </cell>
          <cell r="D519">
            <v>8008.1778000000004</v>
          </cell>
          <cell r="E519">
            <v>18804.5756</v>
          </cell>
          <cell r="F519">
            <v>15015.1716</v>
          </cell>
          <cell r="G519">
            <v>5744.8146999999999</v>
          </cell>
          <cell r="H519">
            <v>6355.6815999999999</v>
          </cell>
          <cell r="I519">
            <v>6214.0437000000002</v>
          </cell>
          <cell r="J519">
            <v>6357.5679</v>
          </cell>
          <cell r="K519">
            <v>6542.4</v>
          </cell>
          <cell r="L519">
            <v>6721.8554000000004</v>
          </cell>
          <cell r="M519">
            <v>6953.9889999999996</v>
          </cell>
          <cell r="N519">
            <v>7147.8215</v>
          </cell>
        </row>
        <row r="520">
          <cell r="C520">
            <v>0</v>
          </cell>
          <cell r="D520">
            <v>2705.2728999999999</v>
          </cell>
          <cell r="E520">
            <v>-125333.23050000001</v>
          </cell>
          <cell r="F520">
            <v>-113149.1632</v>
          </cell>
          <cell r="G520">
            <v>-4893.25</v>
          </cell>
          <cell r="H520">
            <v>-3794.1395000000002</v>
          </cell>
          <cell r="I520">
            <v>-4208.2929000000004</v>
          </cell>
          <cell r="J520">
            <v>-4208.7205999999996</v>
          </cell>
          <cell r="K520">
            <v>-4208.8996999999999</v>
          </cell>
          <cell r="L520">
            <v>-4208.9813000000004</v>
          </cell>
          <cell r="M520">
            <v>-4209.0712999999996</v>
          </cell>
          <cell r="N520">
            <v>-4209.0603000000001</v>
          </cell>
        </row>
        <row r="521">
          <cell r="C521">
            <v>77552</v>
          </cell>
          <cell r="D521">
            <v>77552</v>
          </cell>
          <cell r="E521">
            <v>77552</v>
          </cell>
          <cell r="F521">
            <v>77552</v>
          </cell>
          <cell r="G521">
            <v>77552</v>
          </cell>
          <cell r="H521">
            <v>77552</v>
          </cell>
          <cell r="I521">
            <v>77552</v>
          </cell>
          <cell r="J521">
            <v>77552</v>
          </cell>
          <cell r="K521">
            <v>77552</v>
          </cell>
          <cell r="L521">
            <v>77552</v>
          </cell>
          <cell r="M521">
            <v>77552</v>
          </cell>
          <cell r="N521">
            <v>77552</v>
          </cell>
        </row>
        <row r="522">
          <cell r="C522">
            <v>70927.932499999995</v>
          </cell>
          <cell r="D522">
            <v>45142.749799999998</v>
          </cell>
          <cell r="E522">
            <v>1044054.599</v>
          </cell>
          <cell r="F522">
            <v>814394.11950000003</v>
          </cell>
          <cell r="G522">
            <v>0.1353</v>
          </cell>
          <cell r="H522">
            <v>-5.9165999999999999</v>
          </cell>
          <cell r="I522">
            <v>-5.9531999999999998</v>
          </cell>
          <cell r="J522">
            <v>-8.6308000000000007</v>
          </cell>
          <cell r="K522">
            <v>-8.8874999999999993</v>
          </cell>
          <cell r="L522">
            <v>-9.2543000000000006</v>
          </cell>
          <cell r="M522">
            <v>-9.7677999999999994</v>
          </cell>
          <cell r="N522">
            <v>-9.4743999999999993</v>
          </cell>
        </row>
        <row r="523">
          <cell r="C523">
            <v>3617</v>
          </cell>
          <cell r="D523">
            <v>7234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0</v>
          </cell>
          <cell r="D524">
            <v>183234</v>
          </cell>
          <cell r="E524">
            <v>183234</v>
          </cell>
          <cell r="F524">
            <v>183234</v>
          </cell>
          <cell r="G524">
            <v>183234</v>
          </cell>
          <cell r="H524">
            <v>183234</v>
          </cell>
          <cell r="I524">
            <v>183234</v>
          </cell>
          <cell r="J524">
            <v>183234</v>
          </cell>
          <cell r="K524">
            <v>183234</v>
          </cell>
          <cell r="L524">
            <v>183234</v>
          </cell>
          <cell r="M524">
            <v>183234</v>
          </cell>
          <cell r="N524">
            <v>183234</v>
          </cell>
        </row>
        <row r="525">
          <cell r="C525">
            <v>76357</v>
          </cell>
          <cell r="D525">
            <v>37910.8923</v>
          </cell>
          <cell r="E525">
            <v>6782.8073999999997</v>
          </cell>
          <cell r="F525">
            <v>-2204.5097999999998</v>
          </cell>
          <cell r="G525">
            <v>23367.616000000002</v>
          </cell>
          <cell r="H525">
            <v>24551.046399999999</v>
          </cell>
          <cell r="I525">
            <v>27628.141599999999</v>
          </cell>
          <cell r="J525">
            <v>27174.797299999998</v>
          </cell>
          <cell r="K525">
            <v>26993.476999999999</v>
          </cell>
          <cell r="L525">
            <v>26215.911100000001</v>
          </cell>
          <cell r="M525">
            <v>25906.597099999999</v>
          </cell>
          <cell r="N525">
            <v>27650.016599999999</v>
          </cell>
        </row>
        <row r="526">
          <cell r="C526">
            <v>-13058</v>
          </cell>
          <cell r="D526">
            <v>-15818.855600000001</v>
          </cell>
          <cell r="E526">
            <v>-20226.488600000001</v>
          </cell>
          <cell r="F526">
            <v>-17373.087</v>
          </cell>
          <cell r="G526">
            <v>4874.9422999999997</v>
          </cell>
          <cell r="H526">
            <v>-20624.330900000001</v>
          </cell>
          <cell r="I526">
            <v>-20522.279900000001</v>
          </cell>
          <cell r="J526">
            <v>-20599.989399999999</v>
          </cell>
          <cell r="K526">
            <v>-20600.027600000001</v>
          </cell>
          <cell r="L526">
            <v>-20600.0527</v>
          </cell>
          <cell r="M526">
            <v>-20600.082999999999</v>
          </cell>
          <cell r="N526">
            <v>-20600.1126</v>
          </cell>
        </row>
        <row r="527">
          <cell r="C527">
            <v>678.37210000000005</v>
          </cell>
          <cell r="D527">
            <v>1286.067</v>
          </cell>
          <cell r="E527">
            <v>1838.4103</v>
          </cell>
          <cell r="F527">
            <v>4092.2161000000001</v>
          </cell>
          <cell r="G527">
            <v>7.2400000000000006E-2</v>
          </cell>
          <cell r="H527">
            <v>4.2700000000000002E-2</v>
          </cell>
          <cell r="I527">
            <v>4.5999999999999999E-2</v>
          </cell>
          <cell r="J527">
            <v>4.7100000000000003E-2</v>
          </cell>
          <cell r="K527">
            <v>4.9299999999999997E-2</v>
          </cell>
          <cell r="L527">
            <v>4.9299999999999997E-2</v>
          </cell>
          <cell r="M527">
            <v>5.0500000000000003E-2</v>
          </cell>
          <cell r="N527">
            <v>5.1700000000000003E-2</v>
          </cell>
        </row>
        <row r="528">
          <cell r="C528">
            <v>141205</v>
          </cell>
          <cell r="D528">
            <v>49131</v>
          </cell>
          <cell r="E528">
            <v>63.184699999999999</v>
          </cell>
          <cell r="F528">
            <v>65.341700000000003</v>
          </cell>
          <cell r="G528">
            <v>23367.6152</v>
          </cell>
          <cell r="H528">
            <v>24551.046900000001</v>
          </cell>
          <cell r="I528">
            <v>27628.140599999999</v>
          </cell>
          <cell r="J528">
            <v>27174.796900000001</v>
          </cell>
          <cell r="K528">
            <v>26993.476600000002</v>
          </cell>
          <cell r="L528">
            <v>26215.910199999998</v>
          </cell>
          <cell r="M528">
            <v>25906.593799999999</v>
          </cell>
          <cell r="N528">
            <v>27650.017599999999</v>
          </cell>
        </row>
        <row r="529">
          <cell r="C529">
            <v>0</v>
          </cell>
          <cell r="D529">
            <v>9000</v>
          </cell>
          <cell r="E529">
            <v>792.678</v>
          </cell>
          <cell r="F529">
            <v>533.875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C530">
            <v>4901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-447.6678</v>
          </cell>
          <cell r="D531">
            <v>-5362.2136</v>
          </cell>
          <cell r="E531">
            <v>8523.8255000000008</v>
          </cell>
          <cell r="F531">
            <v>300.24810000000002</v>
          </cell>
          <cell r="G531">
            <v>24.351099999999999</v>
          </cell>
          <cell r="H531">
            <v>-527.7029</v>
          </cell>
          <cell r="I531">
            <v>-547.26549999999997</v>
          </cell>
          <cell r="J531">
            <v>-567.98900000000003</v>
          </cell>
          <cell r="K531">
            <v>-589.78700000000003</v>
          </cell>
          <cell r="L531">
            <v>-612.19820000000004</v>
          </cell>
          <cell r="M531">
            <v>-635.46370000000002</v>
          </cell>
          <cell r="N531">
            <v>-659.60969999999998</v>
          </cell>
        </row>
        <row r="532">
          <cell r="C532">
            <v>4901</v>
          </cell>
          <cell r="D532">
            <v>-9000</v>
          </cell>
          <cell r="E532">
            <v>-792.678</v>
          </cell>
          <cell r="F532">
            <v>-533.875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-10.923</v>
          </cell>
          <cell r="D533">
            <v>139.18700000000001</v>
          </cell>
          <cell r="E533">
            <v>-316.50400000000002</v>
          </cell>
          <cell r="F533">
            <v>-41.445</v>
          </cell>
          <cell r="G533">
            <v>-31.771000000000001</v>
          </cell>
          <cell r="H533">
            <v>-15.856999999999999</v>
          </cell>
          <cell r="I533">
            <v>-15.816000000000001</v>
          </cell>
          <cell r="J533">
            <v>-16.841000000000001</v>
          </cell>
          <cell r="K533">
            <v>-17.722999999999999</v>
          </cell>
          <cell r="L533">
            <v>-18.366</v>
          </cell>
          <cell r="M533">
            <v>-19.096</v>
          </cell>
          <cell r="N533">
            <v>-19.821000000000002</v>
          </cell>
        </row>
        <row r="534">
          <cell r="C534">
            <v>1165849</v>
          </cell>
          <cell r="D534">
            <v>461.21359999999999</v>
          </cell>
          <cell r="E534">
            <v>476.17450000000002</v>
          </cell>
          <cell r="F534">
            <v>492.42989999999998</v>
          </cell>
          <cell r="G534">
            <v>509.52390000000003</v>
          </cell>
          <cell r="H534">
            <v>527.7029</v>
          </cell>
          <cell r="I534">
            <v>547.26549999999997</v>
          </cell>
          <cell r="J534">
            <v>567.98900000000003</v>
          </cell>
          <cell r="K534">
            <v>589.78700000000003</v>
          </cell>
          <cell r="L534">
            <v>612.19820000000004</v>
          </cell>
          <cell r="M534">
            <v>635.46370000000002</v>
          </cell>
          <cell r="N534">
            <v>659.60969999999998</v>
          </cell>
        </row>
        <row r="535">
          <cell r="C535">
            <v>-458.59100000000001</v>
          </cell>
          <cell r="D535">
            <v>-13901</v>
          </cell>
          <cell r="E535">
            <v>8207.3220000000001</v>
          </cell>
          <cell r="F535">
            <v>258.803</v>
          </cell>
          <cell r="G535">
            <v>533.875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15682.5026</v>
          </cell>
          <cell r="D536">
            <v>38446.1077</v>
          </cell>
          <cell r="E536">
            <v>31128.084900000002</v>
          </cell>
          <cell r="F536">
            <v>8987.3171999999995</v>
          </cell>
          <cell r="G536">
            <v>-25572.125800000002</v>
          </cell>
          <cell r="H536">
            <v>-1183.4304</v>
          </cell>
          <cell r="I536">
            <v>-3077.0952000000002</v>
          </cell>
          <cell r="J536">
            <v>453.34429999999998</v>
          </cell>
          <cell r="K536">
            <v>181.3203</v>
          </cell>
          <cell r="L536">
            <v>777.56590000000006</v>
          </cell>
          <cell r="M536">
            <v>309.3141</v>
          </cell>
          <cell r="N536">
            <v>-1743.4195999999999</v>
          </cell>
        </row>
        <row r="537">
          <cell r="C537">
            <v>-182194.59789999999</v>
          </cell>
          <cell r="D537">
            <v>-92074</v>
          </cell>
          <cell r="E537">
            <v>-49067.815300000002</v>
          </cell>
          <cell r="F537">
            <v>2.157</v>
          </cell>
          <cell r="G537">
            <v>23302.2736</v>
          </cell>
          <cell r="H537">
            <v>1183.4315999999999</v>
          </cell>
          <cell r="I537">
            <v>3077.0938000000001</v>
          </cell>
          <cell r="J537">
            <v>-453.34379999999999</v>
          </cell>
          <cell r="K537">
            <v>-181.3203</v>
          </cell>
          <cell r="L537">
            <v>-777.56640000000004</v>
          </cell>
          <cell r="M537">
            <v>-309.31639999999999</v>
          </cell>
          <cell r="N537">
            <v>1743.4238</v>
          </cell>
        </row>
        <row r="538">
          <cell r="C538">
            <v>-942.26599999999996</v>
          </cell>
          <cell r="D538">
            <v>-18259.751499999998</v>
          </cell>
          <cell r="E538">
            <v>12580.2281</v>
          </cell>
          <cell r="F538">
            <v>53459.558799999999</v>
          </cell>
          <cell r="G538">
            <v>-409976.03539999999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32668.296900000001</v>
          </cell>
          <cell r="D539">
            <v>13465.453100000001</v>
          </cell>
          <cell r="E539">
            <v>28361.281299999999</v>
          </cell>
          <cell r="F539">
            <v>-4600.2030999999997</v>
          </cell>
          <cell r="G539">
            <v>-10365.859399999999</v>
          </cell>
          <cell r="H539">
            <v>-2839.4375</v>
          </cell>
          <cell r="I539">
            <v>397.48439999999999</v>
          </cell>
          <cell r="J539">
            <v>1850.4375</v>
          </cell>
          <cell r="K539">
            <v>2491.6718999999998</v>
          </cell>
          <cell r="L539">
            <v>2870.4375</v>
          </cell>
          <cell r="M539">
            <v>3088.4843999999998</v>
          </cell>
          <cell r="N539">
            <v>3307.8593999999998</v>
          </cell>
        </row>
        <row r="540">
          <cell r="C540">
            <v>68.605000000000004</v>
          </cell>
          <cell r="D540">
            <v>-5992</v>
          </cell>
          <cell r="E540">
            <v>89.198700000000002</v>
          </cell>
          <cell r="F540">
            <v>101.60599999999999</v>
          </cell>
          <cell r="G540">
            <v>-4217.8046999999997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-5232.9245000000001</v>
          </cell>
          <cell r="D541">
            <v>-6879.8585999999996</v>
          </cell>
          <cell r="E541">
            <v>1579.3359</v>
          </cell>
          <cell r="F541">
            <v>6711.3728000000001</v>
          </cell>
          <cell r="G541">
            <v>-51468.850100000003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-32355.7533</v>
          </cell>
          <cell r="D542">
            <v>-88353.270099999994</v>
          </cell>
          <cell r="E542">
            <v>5736.6689999999999</v>
          </cell>
          <cell r="F542">
            <v>13456.210999999999</v>
          </cell>
          <cell r="G542">
            <v>-426068.87270000001</v>
          </cell>
          <cell r="H542">
            <v>13.8797</v>
          </cell>
          <cell r="I542">
            <v>13.9596</v>
          </cell>
          <cell r="J542">
            <v>14.6678</v>
          </cell>
          <cell r="K542">
            <v>15.395200000000001</v>
          </cell>
          <cell r="L542">
            <v>15.7797</v>
          </cell>
          <cell r="M542">
            <v>16.339200000000002</v>
          </cell>
          <cell r="N542">
            <v>16.8855</v>
          </cell>
        </row>
        <row r="543">
          <cell r="C543">
            <v>32668.296900000001</v>
          </cell>
          <cell r="D543">
            <v>10645</v>
          </cell>
          <cell r="E543">
            <v>31181.734400000001</v>
          </cell>
          <cell r="F543">
            <v>-4600.2030999999997</v>
          </cell>
          <cell r="G543">
            <v>-10365.859399999999</v>
          </cell>
          <cell r="H543">
            <v>-2839.4375</v>
          </cell>
          <cell r="I543">
            <v>397.48439999999999</v>
          </cell>
          <cell r="J543">
            <v>1850.4375</v>
          </cell>
          <cell r="K543">
            <v>2491.6718999999998</v>
          </cell>
          <cell r="L543">
            <v>2870.4375</v>
          </cell>
          <cell r="M543">
            <v>3088.4843999999998</v>
          </cell>
          <cell r="N543">
            <v>3307.8593999999998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C545">
            <v>7642.0406999999996</v>
          </cell>
          <cell r="D545">
            <v>11368.728800000001</v>
          </cell>
          <cell r="E545">
            <v>3385.5156999999999</v>
          </cell>
          <cell r="F545">
            <v>561.2577</v>
          </cell>
          <cell r="G545">
            <v>-264993.3664</v>
          </cell>
          <cell r="H545">
            <v>243.8434</v>
          </cell>
          <cell r="I545">
            <v>-776.64949999999999</v>
          </cell>
          <cell r="J545">
            <v>3.0300000000000001E-2</v>
          </cell>
          <cell r="K545">
            <v>5.8400000000000001E-2</v>
          </cell>
          <cell r="L545">
            <v>4.6800000000000001E-2</v>
          </cell>
          <cell r="M545">
            <v>4.3200000000000002E-2</v>
          </cell>
          <cell r="N545">
            <v>4.5600000000000002E-2</v>
          </cell>
        </row>
        <row r="546">
          <cell r="C546">
            <v>-186.85749999999999</v>
          </cell>
          <cell r="D546">
            <v>-5664.1013999999996</v>
          </cell>
          <cell r="E546">
            <v>3344.1554000000001</v>
          </cell>
          <cell r="F546">
            <v>105.45189999999999</v>
          </cell>
          <cell r="G546">
            <v>217.53270000000001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C547">
            <v>11272</v>
          </cell>
          <cell r="D547">
            <v>11444</v>
          </cell>
          <cell r="E547">
            <v>10976</v>
          </cell>
          <cell r="F547">
            <v>10508</v>
          </cell>
          <cell r="G547">
            <v>234</v>
          </cell>
          <cell r="H547">
            <v>234</v>
          </cell>
          <cell r="I547">
            <v>234</v>
          </cell>
          <cell r="J547">
            <v>234</v>
          </cell>
          <cell r="K547">
            <v>234</v>
          </cell>
          <cell r="L547">
            <v>234</v>
          </cell>
          <cell r="M547">
            <v>234</v>
          </cell>
          <cell r="N547">
            <v>234</v>
          </cell>
        </row>
        <row r="548">
          <cell r="C548">
            <v>266114</v>
          </cell>
          <cell r="D548">
            <v>257098.6275</v>
          </cell>
          <cell r="E548">
            <v>264296.29849999998</v>
          </cell>
          <cell r="F548">
            <v>265431.00799999997</v>
          </cell>
          <cell r="G548">
            <v>-0.82569999999999999</v>
          </cell>
          <cell r="H548">
            <v>243.01769999999999</v>
          </cell>
          <cell r="I548">
            <v>-533.63170000000002</v>
          </cell>
          <cell r="J548">
            <v>-533.60149999999999</v>
          </cell>
          <cell r="K548">
            <v>-533.54300000000001</v>
          </cell>
          <cell r="L548">
            <v>-533.49620000000004</v>
          </cell>
          <cell r="M548">
            <v>-533.45299999999997</v>
          </cell>
          <cell r="N548">
            <v>-533.40740000000005</v>
          </cell>
        </row>
        <row r="549">
          <cell r="C549">
            <v>1694.3451</v>
          </cell>
          <cell r="D549">
            <v>1851.4368999999999</v>
          </cell>
          <cell r="E549">
            <v>2680.0761000000002</v>
          </cell>
          <cell r="F549">
            <v>3042.3517000000002</v>
          </cell>
          <cell r="G549">
            <v>516.02279999999996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C550">
            <v>7</v>
          </cell>
          <cell r="D550">
            <v>368.88740000000001</v>
          </cell>
          <cell r="E550">
            <v>462.23770000000002</v>
          </cell>
          <cell r="F550">
            <v>516.02279999999996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C551">
            <v>398353</v>
          </cell>
          <cell r="D551">
            <v>357336.34450000001</v>
          </cell>
          <cell r="E551">
            <v>370406.7107</v>
          </cell>
          <cell r="F551">
            <v>425949.1067</v>
          </cell>
          <cell r="G551">
            <v>-138.5454</v>
          </cell>
          <cell r="H551">
            <v>-134.0247</v>
          </cell>
          <cell r="I551">
            <v>-129.39680000000001</v>
          </cell>
          <cell r="J551">
            <v>-124.66330000000001</v>
          </cell>
          <cell r="K551">
            <v>-119.7154</v>
          </cell>
          <cell r="L551">
            <v>-114.76430000000001</v>
          </cell>
          <cell r="M551">
            <v>-109.69889999999999</v>
          </cell>
          <cell r="N551">
            <v>-104.51220000000001</v>
          </cell>
        </row>
        <row r="552">
          <cell r="C552">
            <v>792128.63630000001</v>
          </cell>
          <cell r="D552">
            <v>1138784.2161000001</v>
          </cell>
          <cell r="E552">
            <v>1159210.1757</v>
          </cell>
          <cell r="F552">
            <v>1033968.4969</v>
          </cell>
          <cell r="G552">
            <v>1143204.4763</v>
          </cell>
          <cell r="H552">
            <v>1121232.4116</v>
          </cell>
          <cell r="I552">
            <v>1154900.3036</v>
          </cell>
          <cell r="J552">
            <v>1169661.7578</v>
          </cell>
          <cell r="K552">
            <v>1194557.7749000001</v>
          </cell>
          <cell r="L552">
            <v>1218093.0595</v>
          </cell>
          <cell r="M552">
            <v>1249171.4521999999</v>
          </cell>
          <cell r="N552">
            <v>1304017.6214999999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C555">
            <v>21070.205900000001</v>
          </cell>
          <cell r="D555">
            <v>43067.431299999997</v>
          </cell>
          <cell r="E555">
            <v>44708.872199999998</v>
          </cell>
          <cell r="F555">
            <v>26535.374500000002</v>
          </cell>
          <cell r="G555">
            <v>-7833.5424000000003</v>
          </cell>
          <cell r="H555">
            <v>-3.2000000000000002E-3</v>
          </cell>
          <cell r="I555">
            <v>-3.2000000000000002E-3</v>
          </cell>
          <cell r="J555">
            <v>-1.2999999999999999E-3</v>
          </cell>
          <cell r="K555">
            <v>2.7000000000000001E-3</v>
          </cell>
          <cell r="L555">
            <v>2.5999999999999999E-3</v>
          </cell>
          <cell r="M555">
            <v>-5.0000000000000001E-3</v>
          </cell>
          <cell r="N555">
            <v>-3.0999999999999999E-3</v>
          </cell>
        </row>
        <row r="556">
          <cell r="C556">
            <v>21070.205900000001</v>
          </cell>
          <cell r="D556">
            <v>34447.159299999999</v>
          </cell>
          <cell r="E556">
            <v>44708.872199999998</v>
          </cell>
          <cell r="F556">
            <v>26535.374500000002</v>
          </cell>
          <cell r="G556">
            <v>-7833.5424000000003</v>
          </cell>
          <cell r="H556">
            <v>-3.2000000000000002E-3</v>
          </cell>
          <cell r="I556">
            <v>-3.2000000000000002E-3</v>
          </cell>
          <cell r="J556">
            <v>-1.2999999999999999E-3</v>
          </cell>
          <cell r="K556">
            <v>2.7000000000000001E-3</v>
          </cell>
          <cell r="L556">
            <v>2.5999999999999999E-3</v>
          </cell>
          <cell r="M556">
            <v>-5.0000000000000001E-3</v>
          </cell>
          <cell r="N556">
            <v>-3.0999999999999999E-3</v>
          </cell>
        </row>
        <row r="557">
          <cell r="C557">
            <v>59235</v>
          </cell>
          <cell r="D557">
            <v>37074.8773</v>
          </cell>
          <cell r="E557">
            <v>2110.6747999999998</v>
          </cell>
          <cell r="F557">
            <v>25309.2022</v>
          </cell>
          <cell r="G557">
            <v>256962.82089999999</v>
          </cell>
          <cell r="H557">
            <v>-248.9059</v>
          </cell>
          <cell r="I557">
            <v>771.6</v>
          </cell>
          <cell r="J557">
            <v>-5.4048999999999996</v>
          </cell>
          <cell r="K557">
            <v>-5.7103999999999999</v>
          </cell>
          <cell r="L557">
            <v>-5.9040999999999997</v>
          </cell>
          <cell r="M557">
            <v>-6.141</v>
          </cell>
          <cell r="N557">
            <v>-6.3727</v>
          </cell>
        </row>
        <row r="558">
          <cell r="C558">
            <v>60200.589200000002</v>
          </cell>
          <cell r="D558">
            <v>98420.456900000005</v>
          </cell>
          <cell r="E558">
            <v>127739.637</v>
          </cell>
          <cell r="F558">
            <v>75815.357099999994</v>
          </cell>
          <cell r="G558">
            <v>-22381.550200000001</v>
          </cell>
          <cell r="H558">
            <v>-8.9999999999999993E-3</v>
          </cell>
          <cell r="I558">
            <v>-9.1999999999999998E-3</v>
          </cell>
          <cell r="J558">
            <v>-3.8E-3</v>
          </cell>
          <cell r="K558">
            <v>7.7999999999999996E-3</v>
          </cell>
          <cell r="L558">
            <v>7.3000000000000001E-3</v>
          </cell>
          <cell r="M558">
            <v>-1.4200000000000001E-2</v>
          </cell>
          <cell r="N558">
            <v>-8.8000000000000005E-3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2684</v>
          </cell>
          <cell r="D560">
            <v>1906.7847999999999</v>
          </cell>
          <cell r="E560">
            <v>2343.0246000000002</v>
          </cell>
          <cell r="F560">
            <v>2565.3986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0</v>
          </cell>
          <cell r="D561">
            <v>108419.6315</v>
          </cell>
          <cell r="E561">
            <v>110715.6376</v>
          </cell>
          <cell r="F561">
            <v>100157.8319</v>
          </cell>
          <cell r="G561">
            <v>358232.97629999998</v>
          </cell>
          <cell r="H561">
            <v>330692.97409999999</v>
          </cell>
          <cell r="I561">
            <v>354098.49109999998</v>
          </cell>
          <cell r="J561">
            <v>356284.63280000002</v>
          </cell>
          <cell r="K561">
            <v>366576.64990000002</v>
          </cell>
          <cell r="L561">
            <v>371851.37199999997</v>
          </cell>
          <cell r="M561">
            <v>381219.4522</v>
          </cell>
          <cell r="N561">
            <v>407886.62150000001</v>
          </cell>
        </row>
        <row r="562">
          <cell r="C562">
            <v>362196</v>
          </cell>
          <cell r="D562">
            <v>343936.24849999999</v>
          </cell>
          <cell r="E562">
            <v>356516.47659999999</v>
          </cell>
          <cell r="F562">
            <v>409976.03539999999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217207.0196</v>
          </cell>
          <cell r="D563">
            <v>157551.17310000001</v>
          </cell>
          <cell r="E563">
            <v>44641.650099999999</v>
          </cell>
          <cell r="F563">
            <v>97060.345799999996</v>
          </cell>
          <cell r="G563">
            <v>832536.34629999998</v>
          </cell>
          <cell r="H563">
            <v>-22425.352500000001</v>
          </cell>
          <cell r="I563">
            <v>-1081.4131</v>
          </cell>
          <cell r="J563">
            <v>-1938.0516</v>
          </cell>
          <cell r="K563">
            <v>-2502.0989</v>
          </cell>
          <cell r="L563">
            <v>-2881.2438000000002</v>
          </cell>
          <cell r="M563">
            <v>-3099.7429999999999</v>
          </cell>
          <cell r="N563">
            <v>-3319.5464000000002</v>
          </cell>
        </row>
        <row r="564">
          <cell r="C564">
            <v>-177002.35550000001</v>
          </cell>
          <cell r="D564">
            <v>-104699.3171</v>
          </cell>
          <cell r="E564">
            <v>48397.891300000003</v>
          </cell>
          <cell r="F564">
            <v>65984.587799999994</v>
          </cell>
          <cell r="G564">
            <v>-898395.64029999997</v>
          </cell>
          <cell r="H564">
            <v>-2825.5578</v>
          </cell>
          <cell r="I564">
            <v>411.44389999999999</v>
          </cell>
          <cell r="J564">
            <v>1865.1052999999999</v>
          </cell>
          <cell r="K564">
            <v>2507.067</v>
          </cell>
          <cell r="L564">
            <v>2886.2172</v>
          </cell>
          <cell r="M564">
            <v>3104.8236000000002</v>
          </cell>
          <cell r="N564">
            <v>3324.7449000000001</v>
          </cell>
        </row>
        <row r="565">
          <cell r="C565">
            <v>-40204.664100000002</v>
          </cell>
          <cell r="D565">
            <v>-67920.343800000002</v>
          </cell>
          <cell r="E565">
            <v>-77414.515599999999</v>
          </cell>
          <cell r="F565">
            <v>-169480.875</v>
          </cell>
          <cell r="G565">
            <v>-4.4390000000000001</v>
          </cell>
          <cell r="H565">
            <v>-4.5206</v>
          </cell>
          <cell r="I565">
            <v>-4.6280000000000001</v>
          </cell>
          <cell r="J565">
            <v>-4.7333999999999996</v>
          </cell>
          <cell r="K565">
            <v>-4.9478999999999997</v>
          </cell>
          <cell r="L565">
            <v>-4.9511000000000003</v>
          </cell>
          <cell r="M565">
            <v>-5.0652999999999997</v>
          </cell>
          <cell r="N565">
            <v>-5.1867999999999999</v>
          </cell>
        </row>
        <row r="566">
          <cell r="C566">
            <v>31036.685600000001</v>
          </cell>
          <cell r="D566">
            <v>49549.938900000001</v>
          </cell>
          <cell r="E566">
            <v>10107.1237</v>
          </cell>
          <cell r="F566">
            <v>45182.321799999998</v>
          </cell>
          <cell r="G566">
            <v>-18.779499999999999</v>
          </cell>
          <cell r="H566">
            <v>-9.359</v>
          </cell>
          <cell r="I566">
            <v>-9.3315999999999999</v>
          </cell>
          <cell r="J566">
            <v>-9.9343000000000004</v>
          </cell>
          <cell r="K566">
            <v>-10.4473</v>
          </cell>
          <cell r="L566">
            <v>-10.8285</v>
          </cell>
          <cell r="M566">
            <v>-11.273899999999999</v>
          </cell>
          <cell r="N566">
            <v>-11.6988</v>
          </cell>
        </row>
        <row r="567">
          <cell r="C567">
            <v>906957</v>
          </cell>
          <cell r="D567">
            <v>902581.3125</v>
          </cell>
          <cell r="E567">
            <v>942519.75</v>
          </cell>
          <cell r="F567">
            <v>1075966.875</v>
          </cell>
          <cell r="G567">
            <v>94.626499999999993</v>
          </cell>
          <cell r="H567">
            <v>99.147099999999995</v>
          </cell>
          <cell r="I567">
            <v>103.77509999999999</v>
          </cell>
          <cell r="J567">
            <v>108.5086</v>
          </cell>
          <cell r="K567">
            <v>113.45650000000001</v>
          </cell>
          <cell r="L567">
            <v>118.4076</v>
          </cell>
          <cell r="M567">
            <v>123.4729</v>
          </cell>
          <cell r="N567">
            <v>128.65969999999999</v>
          </cell>
        </row>
        <row r="568">
          <cell r="C568">
            <v>-551.4991</v>
          </cell>
          <cell r="D568">
            <v>510.82490000000001</v>
          </cell>
          <cell r="E568">
            <v>-36340.118999999999</v>
          </cell>
          <cell r="F568">
            <v>-574.33370000000002</v>
          </cell>
          <cell r="G568">
            <v>-10.146800000000001</v>
          </cell>
          <cell r="H568">
            <v>-5.0593000000000004</v>
          </cell>
          <cell r="I568">
            <v>-5.0462999999999996</v>
          </cell>
          <cell r="J568">
            <v>-5.3733000000000004</v>
          </cell>
          <cell r="K568">
            <v>-5.6547000000000001</v>
          </cell>
          <cell r="L568">
            <v>-5.8598999999999997</v>
          </cell>
          <cell r="M568">
            <v>-6.0928000000000004</v>
          </cell>
          <cell r="N568">
            <v>-6.3240999999999996</v>
          </cell>
        </row>
        <row r="569">
          <cell r="C569">
            <v>-238.56899999999999</v>
          </cell>
          <cell r="D569">
            <v>968.07119999999998</v>
          </cell>
          <cell r="E569">
            <v>-102491.77039999999</v>
          </cell>
          <cell r="F569">
            <v>-303.81040000000002</v>
          </cell>
          <cell r="G569">
            <v>-28.9909</v>
          </cell>
          <cell r="H569">
            <v>-14.4552</v>
          </cell>
          <cell r="I569">
            <v>-14.417899999999999</v>
          </cell>
          <cell r="J569">
            <v>-15.3523</v>
          </cell>
          <cell r="K569">
            <v>-16.156300000000002</v>
          </cell>
          <cell r="L569">
            <v>-16.7424</v>
          </cell>
          <cell r="M569">
            <v>-17.407900000000001</v>
          </cell>
          <cell r="N569">
            <v>-18.0688</v>
          </cell>
        </row>
        <row r="570">
          <cell r="C570">
            <v>7116.6090000000004</v>
          </cell>
          <cell r="D570">
            <v>9158.8155999999999</v>
          </cell>
          <cell r="E570">
            <v>11006.4416</v>
          </cell>
          <cell r="F570">
            <v>11393.772000000001</v>
          </cell>
          <cell r="G570">
            <v>10302.1245</v>
          </cell>
          <cell r="H570">
            <v>9769.9737999999998</v>
          </cell>
          <cell r="I570">
            <v>9325.5087999999996</v>
          </cell>
          <cell r="J570">
            <v>9634.1705000000002</v>
          </cell>
          <cell r="K570">
            <v>9894.6234999999997</v>
          </cell>
          <cell r="L570">
            <v>10039.022800000001</v>
          </cell>
          <cell r="M570">
            <v>10234.8205</v>
          </cell>
          <cell r="N570">
            <v>10427.0306</v>
          </cell>
        </row>
        <row r="571">
          <cell r="C571">
            <v>250.78059999999999</v>
          </cell>
          <cell r="D571">
            <v>569.66079999999999</v>
          </cell>
          <cell r="E571">
            <v>815.93169999999998</v>
          </cell>
          <cell r="F571">
            <v>291.79539999999997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C572">
            <v>-261.70359999999999</v>
          </cell>
          <cell r="D572">
            <v>1061.9474</v>
          </cell>
          <cell r="E572">
            <v>-112430.6388</v>
          </cell>
          <cell r="F572">
            <v>-333.27159999999998</v>
          </cell>
          <cell r="G572">
            <v>-31.802299999999999</v>
          </cell>
          <cell r="H572">
            <v>-15.856999999999999</v>
          </cell>
          <cell r="I572">
            <v>-15.816000000000001</v>
          </cell>
          <cell r="J572">
            <v>-16.841000000000001</v>
          </cell>
          <cell r="K572">
            <v>-17.722999999999999</v>
          </cell>
          <cell r="L572">
            <v>-18.366</v>
          </cell>
          <cell r="M572">
            <v>-19.096</v>
          </cell>
          <cell r="N572">
            <v>-19.821000000000002</v>
          </cell>
        </row>
        <row r="573">
          <cell r="C573">
            <v>-23.134599999999999</v>
          </cell>
          <cell r="D573">
            <v>93.876099999999994</v>
          </cell>
          <cell r="E573">
            <v>-9938.8683000000001</v>
          </cell>
          <cell r="F573">
            <v>-29.461200000000002</v>
          </cell>
          <cell r="G573">
            <v>-2.8113000000000001</v>
          </cell>
          <cell r="H573">
            <v>-1.4017999999999999</v>
          </cell>
          <cell r="I573">
            <v>-1.3980999999999999</v>
          </cell>
          <cell r="J573">
            <v>-1.4886999999999999</v>
          </cell>
          <cell r="K573">
            <v>-1.5667</v>
          </cell>
          <cell r="L573">
            <v>-1.6235999999999999</v>
          </cell>
          <cell r="M573">
            <v>-1.6880999999999999</v>
          </cell>
          <cell r="N573">
            <v>-1.7522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C575">
            <v>34510</v>
          </cell>
          <cell r="D575">
            <v>34510</v>
          </cell>
          <cell r="E575">
            <v>34510</v>
          </cell>
          <cell r="F575">
            <v>34510</v>
          </cell>
          <cell r="G575">
            <v>34510</v>
          </cell>
          <cell r="H575">
            <v>34510</v>
          </cell>
          <cell r="I575">
            <v>34510</v>
          </cell>
          <cell r="J575">
            <v>34510</v>
          </cell>
          <cell r="K575">
            <v>34510</v>
          </cell>
          <cell r="L575">
            <v>34510</v>
          </cell>
          <cell r="M575">
            <v>34510</v>
          </cell>
          <cell r="N575">
            <v>34510</v>
          </cell>
        </row>
        <row r="576">
          <cell r="C576">
            <v>96700</v>
          </cell>
          <cell r="D576">
            <v>81119</v>
          </cell>
          <cell r="E576">
            <v>81119</v>
          </cell>
          <cell r="F576">
            <v>81119</v>
          </cell>
          <cell r="G576">
            <v>-13909.890600000001</v>
          </cell>
          <cell r="H576">
            <v>-13909.890600000001</v>
          </cell>
          <cell r="I576">
            <v>-13909.890600000001</v>
          </cell>
          <cell r="J576">
            <v>-13909.890600000001</v>
          </cell>
          <cell r="K576">
            <v>-13909.890600000001</v>
          </cell>
          <cell r="L576">
            <v>-13909.890600000001</v>
          </cell>
          <cell r="M576">
            <v>-13909.890600000001</v>
          </cell>
          <cell r="N576">
            <v>-13909.890600000001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187878</v>
          </cell>
          <cell r="D578">
            <v>167334</v>
          </cell>
          <cell r="E578">
            <v>167334</v>
          </cell>
          <cell r="F578">
            <v>167334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1075876.6875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C580">
            <v>753.48490000000004</v>
          </cell>
          <cell r="D580">
            <v>-1715.2152000000001</v>
          </cell>
          <cell r="E580">
            <v>1720.2397000000001</v>
          </cell>
          <cell r="F580">
            <v>222.3741</v>
          </cell>
          <cell r="G580">
            <v>-2565.3986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C581">
            <v>50058</v>
          </cell>
          <cell r="D581">
            <v>43178.1414</v>
          </cell>
          <cell r="E581">
            <v>44757.477299999999</v>
          </cell>
          <cell r="F581">
            <v>51468.850100000003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C582">
            <v>2363.7285999999999</v>
          </cell>
          <cell r="D582">
            <v>2213.3242</v>
          </cell>
          <cell r="E582">
            <v>2773.4265</v>
          </cell>
          <cell r="F582">
            <v>3096.1368000000002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346</v>
          </cell>
          <cell r="D583">
            <v>1284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C584">
            <v>5.2572000000000001</v>
          </cell>
          <cell r="D584">
            <v>6.1307</v>
          </cell>
          <cell r="E584">
            <v>3.9807000000000001</v>
          </cell>
          <cell r="F584">
            <v>6.7146999999999997</v>
          </cell>
          <cell r="G584">
            <v>1.3347</v>
          </cell>
          <cell r="H584">
            <v>5.2388000000000003</v>
          </cell>
          <cell r="I584">
            <v>4.9762000000000004</v>
          </cell>
          <cell r="J584">
            <v>5.0750000000000002</v>
          </cell>
          <cell r="K584">
            <v>5.1618000000000004</v>
          </cell>
          <cell r="L584">
            <v>5.1776</v>
          </cell>
          <cell r="M584">
            <v>5.2130999999999998</v>
          </cell>
          <cell r="N584">
            <v>5.2072000000000003</v>
          </cell>
        </row>
        <row r="585">
          <cell r="C585">
            <v>16178</v>
          </cell>
          <cell r="D585">
            <v>10729.5664</v>
          </cell>
          <cell r="E585">
            <v>1617.4392</v>
          </cell>
          <cell r="F585">
            <v>6952.9281000000001</v>
          </cell>
          <cell r="G585">
            <v>-2220.3975</v>
          </cell>
          <cell r="H585">
            <v>-1.4026000000000001</v>
          </cell>
          <cell r="I585">
            <v>-1.399</v>
          </cell>
          <cell r="J585">
            <v>-1.4891000000000001</v>
          </cell>
          <cell r="K585">
            <v>-1.5660000000000001</v>
          </cell>
          <cell r="L585">
            <v>-1.6228</v>
          </cell>
          <cell r="M585">
            <v>-1.6895</v>
          </cell>
          <cell r="N585">
            <v>-1.7529999999999999</v>
          </cell>
        </row>
        <row r="586">
          <cell r="C586">
            <v>16178</v>
          </cell>
          <cell r="D586">
            <v>11274.409799999999</v>
          </cell>
          <cell r="E586">
            <v>2528.6518999999998</v>
          </cell>
          <cell r="F586">
            <v>6419.3792000000003</v>
          </cell>
          <cell r="G586">
            <v>695.29280000000006</v>
          </cell>
          <cell r="H586">
            <v>-2220.3975</v>
          </cell>
          <cell r="I586">
            <v>-1.4026000000000001</v>
          </cell>
          <cell r="J586">
            <v>-1.399</v>
          </cell>
          <cell r="K586">
            <v>-1.4891000000000001</v>
          </cell>
          <cell r="L586">
            <v>-1.5660000000000001</v>
          </cell>
          <cell r="M586">
            <v>-1.6228</v>
          </cell>
          <cell r="N586">
            <v>-1.6895</v>
          </cell>
        </row>
        <row r="587">
          <cell r="C587">
            <v>48830.241099999999</v>
          </cell>
          <cell r="D587">
            <v>106412.2402</v>
          </cell>
          <cell r="E587">
            <v>138934.7843</v>
          </cell>
          <cell r="F587">
            <v>79245.108999999997</v>
          </cell>
          <cell r="G587">
            <v>-24551.941900000002</v>
          </cell>
          <cell r="H587">
            <v>-9.9000000000000008E-3</v>
          </cell>
          <cell r="I587">
            <v>-1.01E-2</v>
          </cell>
          <cell r="J587">
            <v>-4.1000000000000003E-3</v>
          </cell>
          <cell r="K587">
            <v>8.6E-3</v>
          </cell>
          <cell r="L587">
            <v>8.0999999999999996E-3</v>
          </cell>
          <cell r="M587">
            <v>-1.5599999999999999E-2</v>
          </cell>
          <cell r="N587">
            <v>-9.7000000000000003E-3</v>
          </cell>
        </row>
        <row r="588">
          <cell r="C588">
            <v>137121</v>
          </cell>
          <cell r="D588">
            <v>147766</v>
          </cell>
          <cell r="E588">
            <v>178947.73439999999</v>
          </cell>
          <cell r="F588">
            <v>174347.5313</v>
          </cell>
          <cell r="G588">
            <v>163981.67189999999</v>
          </cell>
          <cell r="H588">
            <v>161142.23439999999</v>
          </cell>
          <cell r="I588">
            <v>161539.7188</v>
          </cell>
          <cell r="J588">
            <v>163390.1563</v>
          </cell>
          <cell r="K588">
            <v>165881.82810000001</v>
          </cell>
          <cell r="L588">
            <v>168752.26560000001</v>
          </cell>
          <cell r="M588">
            <v>171840.75</v>
          </cell>
          <cell r="N588">
            <v>175148.60939999999</v>
          </cell>
        </row>
        <row r="589">
          <cell r="C589">
            <v>7116.6090000000004</v>
          </cell>
          <cell r="D589">
            <v>8931.2073999999993</v>
          </cell>
          <cell r="E589">
            <v>10912.2384</v>
          </cell>
          <cell r="F589">
            <v>11393.772000000001</v>
          </cell>
          <cell r="G589">
            <v>10302.1245</v>
          </cell>
          <cell r="H589">
            <v>9769.9737999999998</v>
          </cell>
          <cell r="I589">
            <v>9325.5087999999996</v>
          </cell>
          <cell r="J589">
            <v>9634.1705000000002</v>
          </cell>
          <cell r="K589">
            <v>9894.6234999999997</v>
          </cell>
          <cell r="L589">
            <v>10039.022800000001</v>
          </cell>
          <cell r="M589">
            <v>10234.8205</v>
          </cell>
          <cell r="N589">
            <v>10427.0306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4316.5933000000005</v>
          </cell>
          <cell r="D591">
            <v>9406.8418999999994</v>
          </cell>
          <cell r="E591">
            <v>12281.834800000001</v>
          </cell>
          <cell r="F591">
            <v>7005.2674999999999</v>
          </cell>
          <cell r="G591">
            <v>-2170.3915999999999</v>
          </cell>
          <cell r="H591">
            <v>-8.9999999999999998E-4</v>
          </cell>
          <cell r="I591">
            <v>-8.9999999999999998E-4</v>
          </cell>
          <cell r="J591">
            <v>-4.0000000000000002E-4</v>
          </cell>
          <cell r="K591">
            <v>8.0000000000000004E-4</v>
          </cell>
          <cell r="L591">
            <v>6.9999999999999999E-4</v>
          </cell>
          <cell r="M591">
            <v>-1.4E-3</v>
          </cell>
          <cell r="N591">
            <v>-8.9999999999999998E-4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-5362.2136</v>
          </cell>
          <cell r="E593">
            <v>8523.8255000000008</v>
          </cell>
          <cell r="F593">
            <v>300.24810000000002</v>
          </cell>
          <cell r="G593">
            <v>24.351099999999999</v>
          </cell>
          <cell r="H593">
            <v>-527.7029</v>
          </cell>
          <cell r="I593">
            <v>-547.26549999999997</v>
          </cell>
          <cell r="J593">
            <v>-567.98900000000003</v>
          </cell>
          <cell r="K593">
            <v>-589.78700000000003</v>
          </cell>
          <cell r="L593">
            <v>-612.19820000000004</v>
          </cell>
          <cell r="M593">
            <v>-635.46370000000002</v>
          </cell>
          <cell r="N593">
            <v>-659.60969999999998</v>
          </cell>
        </row>
        <row r="594">
          <cell r="C594">
            <v>1414733</v>
          </cell>
          <cell r="D594">
            <v>1239535.5937999999</v>
          </cell>
          <cell r="E594">
            <v>1245034.5055</v>
          </cell>
          <cell r="F594">
            <v>1358267.5526000001</v>
          </cell>
          <cell r="G594">
            <v>187443.9136</v>
          </cell>
          <cell r="H594">
            <v>185792.4284</v>
          </cell>
          <cell r="I594">
            <v>189271.63449999999</v>
          </cell>
          <cell r="J594">
            <v>190673.46170000001</v>
          </cell>
          <cell r="K594">
            <v>192988.7611</v>
          </cell>
          <cell r="L594">
            <v>195086.5834</v>
          </cell>
          <cell r="M594">
            <v>197870.8167</v>
          </cell>
          <cell r="N594">
            <v>202927.2867</v>
          </cell>
        </row>
        <row r="595">
          <cell r="C595">
            <v>10.923</v>
          </cell>
          <cell r="D595">
            <v>0</v>
          </cell>
          <cell r="E595">
            <v>316.50400000000002</v>
          </cell>
          <cell r="F595">
            <v>41.445</v>
          </cell>
          <cell r="G595">
            <v>31.771000000000001</v>
          </cell>
          <cell r="H595">
            <v>15.856999999999999</v>
          </cell>
          <cell r="I595">
            <v>15.816000000000001</v>
          </cell>
          <cell r="J595">
            <v>16.841000000000001</v>
          </cell>
          <cell r="K595">
            <v>17.722999999999999</v>
          </cell>
          <cell r="L595">
            <v>18.366</v>
          </cell>
          <cell r="M595">
            <v>19.096</v>
          </cell>
          <cell r="N595">
            <v>19.821000000000002</v>
          </cell>
        </row>
        <row r="596">
          <cell r="C596">
            <v>206084</v>
          </cell>
          <cell r="D596">
            <v>103670</v>
          </cell>
          <cell r="E596">
            <v>103670</v>
          </cell>
          <cell r="F596">
            <v>103670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34300.493799999997</v>
          </cell>
          <cell r="D597">
            <v>31812.6253</v>
          </cell>
          <cell r="E597">
            <v>39345.037100000001</v>
          </cell>
          <cell r="F597">
            <v>42220.000200000002</v>
          </cell>
          <cell r="G597">
            <v>10333.895500000001</v>
          </cell>
          <cell r="H597">
            <v>9785.8307999999997</v>
          </cell>
          <cell r="I597">
            <v>9341.3248000000003</v>
          </cell>
          <cell r="J597">
            <v>9651.0115000000005</v>
          </cell>
          <cell r="K597">
            <v>9912.3464999999997</v>
          </cell>
          <cell r="L597">
            <v>10057.388800000001</v>
          </cell>
          <cell r="M597">
            <v>10253.916499999999</v>
          </cell>
          <cell r="N597">
            <v>10446.8516</v>
          </cell>
        </row>
        <row r="598">
          <cell r="C598">
            <v>7116.6090000000004</v>
          </cell>
          <cell r="D598">
            <v>10562.8156</v>
          </cell>
          <cell r="E598">
            <v>-100385.9647</v>
          </cell>
          <cell r="F598">
            <v>11393.772000000001</v>
          </cell>
          <cell r="G598">
            <v>10302.1245</v>
          </cell>
          <cell r="H598">
            <v>9769.9737999999998</v>
          </cell>
          <cell r="I598">
            <v>9325.5087999999996</v>
          </cell>
          <cell r="J598">
            <v>9634.1705000000002</v>
          </cell>
          <cell r="K598">
            <v>9894.6234999999997</v>
          </cell>
          <cell r="L598">
            <v>10039.022800000001</v>
          </cell>
          <cell r="M598">
            <v>10234.8205</v>
          </cell>
          <cell r="N598">
            <v>10427.0306</v>
          </cell>
        </row>
        <row r="599">
          <cell r="C599">
            <v>65337.179400000001</v>
          </cell>
          <cell r="D599">
            <v>81362.564199999993</v>
          </cell>
          <cell r="E599">
            <v>49452.1607</v>
          </cell>
          <cell r="F599">
            <v>87402.322100000005</v>
          </cell>
          <cell r="G599">
            <v>10315.116</v>
          </cell>
          <cell r="H599">
            <v>9776.4717000000001</v>
          </cell>
          <cell r="I599">
            <v>9331.9932000000008</v>
          </cell>
          <cell r="J599">
            <v>9641.0771999999997</v>
          </cell>
          <cell r="K599">
            <v>9901.8992999999991</v>
          </cell>
          <cell r="L599">
            <v>10046.560299999999</v>
          </cell>
          <cell r="M599">
            <v>10242.642599999999</v>
          </cell>
          <cell r="N599">
            <v>10435.152899999999</v>
          </cell>
        </row>
        <row r="600">
          <cell r="C600">
            <v>898718.26800000004</v>
          </cell>
          <cell r="D600">
            <v>1285224.7531999999</v>
          </cell>
          <cell r="E600">
            <v>1339273.9678</v>
          </cell>
          <cell r="F600">
            <v>1160656.3403</v>
          </cell>
          <cell r="G600">
            <v>1118652.5344</v>
          </cell>
          <cell r="H600">
            <v>1121232.4017</v>
          </cell>
          <cell r="I600">
            <v>1154900.2934999999</v>
          </cell>
          <cell r="J600">
            <v>1169661.7537</v>
          </cell>
          <cell r="K600">
            <v>1194557.7834999999</v>
          </cell>
          <cell r="L600">
            <v>1218093.0674999999</v>
          </cell>
          <cell r="M600">
            <v>1249171.4365999999</v>
          </cell>
          <cell r="N600">
            <v>1304017.6118000001</v>
          </cell>
        </row>
        <row r="601">
          <cell r="C601">
            <v>293592</v>
          </cell>
          <cell r="D601">
            <v>205028.45310000001</v>
          </cell>
          <cell r="E601">
            <v>183127.11780000001</v>
          </cell>
          <cell r="F601">
            <v>178630.6776</v>
          </cell>
          <cell r="G601">
            <v>187349.28709999999</v>
          </cell>
          <cell r="H601">
            <v>185693.2813</v>
          </cell>
          <cell r="I601">
            <v>189167.85939999999</v>
          </cell>
          <cell r="J601">
            <v>190564.95310000001</v>
          </cell>
          <cell r="K601">
            <v>192875.30470000001</v>
          </cell>
          <cell r="L601">
            <v>194968.1758</v>
          </cell>
          <cell r="M601">
            <v>197747.3438</v>
          </cell>
          <cell r="N601">
            <v>202798.62700000001</v>
          </cell>
        </row>
        <row r="602">
          <cell r="C602">
            <v>841750.7034</v>
          </cell>
          <cell r="D602">
            <v>1215106.3706</v>
          </cell>
          <cell r="E602">
            <v>1237553.24</v>
          </cell>
          <cell r="F602">
            <v>1089343.7699</v>
          </cell>
          <cell r="G602">
            <v>1118652.5422</v>
          </cell>
          <cell r="H602">
            <v>1121232.4076</v>
          </cell>
          <cell r="I602">
            <v>1154900.2995</v>
          </cell>
          <cell r="J602">
            <v>1169661.7561000001</v>
          </cell>
          <cell r="K602">
            <v>1194557.7784</v>
          </cell>
          <cell r="L602">
            <v>1218093.0628</v>
          </cell>
          <cell r="M602">
            <v>1249171.4458000001</v>
          </cell>
          <cell r="N602">
            <v>1304017.6174999999</v>
          </cell>
        </row>
        <row r="603">
          <cell r="C603">
            <v>915057</v>
          </cell>
          <cell r="D603">
            <v>930837.14060000004</v>
          </cell>
          <cell r="E603">
            <v>958237.38769999996</v>
          </cell>
          <cell r="F603">
            <v>1075966.875</v>
          </cell>
          <cell r="G603">
            <v>94.626499999999993</v>
          </cell>
          <cell r="H603">
            <v>99.147099999999995</v>
          </cell>
          <cell r="I603">
            <v>103.77509999999999</v>
          </cell>
          <cell r="J603">
            <v>108.5086</v>
          </cell>
          <cell r="K603">
            <v>113.45650000000001</v>
          </cell>
          <cell r="L603">
            <v>118.4076</v>
          </cell>
          <cell r="M603">
            <v>123.4729</v>
          </cell>
          <cell r="N603">
            <v>128.65969999999999</v>
          </cell>
        </row>
        <row r="604">
          <cell r="C604">
            <v>17156.317299999999</v>
          </cell>
          <cell r="D604">
            <v>25237.6315</v>
          </cell>
          <cell r="E604">
            <v>26355.637599999998</v>
          </cell>
          <cell r="F604">
            <v>14110.6288</v>
          </cell>
          <cell r="G604">
            <v>14058.1638</v>
          </cell>
          <cell r="H604">
            <v>14087.1304</v>
          </cell>
          <cell r="I604">
            <v>14511.553599999999</v>
          </cell>
          <cell r="J604">
            <v>14727.289000000001</v>
          </cell>
          <cell r="K604">
            <v>15040.743700000001</v>
          </cell>
          <cell r="L604">
            <v>15337.778200000001</v>
          </cell>
          <cell r="M604">
            <v>15728.545899999999</v>
          </cell>
          <cell r="N604">
            <v>16419.434000000001</v>
          </cell>
        </row>
        <row r="605">
          <cell r="C605">
            <v>0</v>
          </cell>
          <cell r="D605">
            <v>-237554.47700000001</v>
          </cell>
          <cell r="E605">
            <v>-253983.451</v>
          </cell>
          <cell r="F605">
            <v>-246413.67850000001</v>
          </cell>
          <cell r="G605">
            <v>-25475.054899999999</v>
          </cell>
          <cell r="H605">
            <v>-219.62389999999999</v>
          </cell>
          <cell r="I605">
            <v>454.97320000000002</v>
          </cell>
          <cell r="J605">
            <v>532.65300000000002</v>
          </cell>
          <cell r="K605">
            <v>532.6327</v>
          </cell>
          <cell r="L605">
            <v>532.6105</v>
          </cell>
          <cell r="M605">
            <v>532.59519999999998</v>
          </cell>
          <cell r="N605">
            <v>532.58349999999996</v>
          </cell>
        </row>
        <row r="606">
          <cell r="C606">
            <v>31415</v>
          </cell>
          <cell r="D606">
            <v>31415</v>
          </cell>
          <cell r="E606">
            <v>31415</v>
          </cell>
          <cell r="F606">
            <v>31415</v>
          </cell>
          <cell r="G606">
            <v>31415</v>
          </cell>
          <cell r="H606">
            <v>31415</v>
          </cell>
          <cell r="I606">
            <v>31415</v>
          </cell>
          <cell r="J606">
            <v>31415</v>
          </cell>
          <cell r="K606">
            <v>31415</v>
          </cell>
          <cell r="L606">
            <v>31415</v>
          </cell>
          <cell r="M606">
            <v>31415</v>
          </cell>
          <cell r="N606">
            <v>31415</v>
          </cell>
        </row>
        <row r="607">
          <cell r="C607">
            <v>56967.564599999998</v>
          </cell>
          <cell r="D607">
            <v>70118.382700000002</v>
          </cell>
          <cell r="E607">
            <v>101720.7277</v>
          </cell>
          <cell r="F607">
            <v>71312.570399999997</v>
          </cell>
          <cell r="G607">
            <v>-7.7999999999999996E-3</v>
          </cell>
          <cell r="H607">
            <v>-5.8999999999999999E-3</v>
          </cell>
          <cell r="I607">
            <v>-6.0000000000000001E-3</v>
          </cell>
          <cell r="J607">
            <v>-2.3999999999999998E-3</v>
          </cell>
          <cell r="K607">
            <v>5.1000000000000004E-3</v>
          </cell>
          <cell r="L607">
            <v>4.7999999999999996E-3</v>
          </cell>
          <cell r="M607">
            <v>-9.1999999999999998E-3</v>
          </cell>
          <cell r="N607">
            <v>-5.7000000000000002E-3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-14548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C609">
            <v>0</v>
          </cell>
          <cell r="D609">
            <v>14548</v>
          </cell>
          <cell r="E609">
            <v>14548</v>
          </cell>
          <cell r="F609">
            <v>14548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C610">
            <v>-1076</v>
          </cell>
          <cell r="D610">
            <v>-0.23549999999999999</v>
          </cell>
          <cell r="E610">
            <v>62.374499999999998</v>
          </cell>
          <cell r="F610">
            <v>49.295999999999999</v>
          </cell>
          <cell r="G610">
            <v>8084.9525000000003</v>
          </cell>
          <cell r="H610">
            <v>8086.7699000000002</v>
          </cell>
          <cell r="I610">
            <v>8088.7266</v>
          </cell>
          <cell r="J610">
            <v>8090.7987999999996</v>
          </cell>
          <cell r="K610">
            <v>8092.9786000000004</v>
          </cell>
          <cell r="L610">
            <v>8095.2201999999997</v>
          </cell>
          <cell r="M610">
            <v>8097.5464000000002</v>
          </cell>
          <cell r="N610">
            <v>8099.9611999999997</v>
          </cell>
        </row>
        <row r="611">
          <cell r="C611">
            <v>-1183</v>
          </cell>
          <cell r="D611">
            <v>-108.1489</v>
          </cell>
          <cell r="E611">
            <v>33.455100000000002</v>
          </cell>
          <cell r="F611">
            <v>766.40430000000003</v>
          </cell>
          <cell r="G611">
            <v>388.56189999999998</v>
          </cell>
          <cell r="H611">
            <v>-1241.7525000000001</v>
          </cell>
          <cell r="I611">
            <v>-1226.0999999999999</v>
          </cell>
          <cell r="J611">
            <v>-1226.0999999999999</v>
          </cell>
          <cell r="K611">
            <v>-1226.0999999999999</v>
          </cell>
          <cell r="L611">
            <v>-1226.1002000000001</v>
          </cell>
          <cell r="M611">
            <v>-1226.0999999999999</v>
          </cell>
          <cell r="N611">
            <v>-1226.1001000000001</v>
          </cell>
        </row>
        <row r="612">
          <cell r="C612">
            <v>2.6103999999999998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C613">
            <v>885</v>
          </cell>
          <cell r="D613">
            <v>3133.8364000000001</v>
          </cell>
          <cell r="E613">
            <v>46300</v>
          </cell>
          <cell r="F613">
            <v>46300</v>
          </cell>
          <cell r="G613">
            <v>8084.9525999999996</v>
          </cell>
          <cell r="H613">
            <v>8086.77</v>
          </cell>
          <cell r="I613">
            <v>8088.7266</v>
          </cell>
          <cell r="J613">
            <v>8090.7987999999996</v>
          </cell>
          <cell r="K613">
            <v>8092.9785000000002</v>
          </cell>
          <cell r="L613">
            <v>8095.2201999999997</v>
          </cell>
          <cell r="M613">
            <v>8097.5464000000002</v>
          </cell>
          <cell r="N613">
            <v>8099.9609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C619">
            <v>0</v>
          </cell>
          <cell r="D619">
            <v>104461.2136</v>
          </cell>
          <cell r="E619">
            <v>111476.17449999999</v>
          </cell>
          <cell r="F619">
            <v>125492.4299</v>
          </cell>
          <cell r="G619">
            <v>112809.5239</v>
          </cell>
          <cell r="H619">
            <v>112827.7029</v>
          </cell>
          <cell r="I619">
            <v>112847.26549999999</v>
          </cell>
          <cell r="J619">
            <v>112867.989</v>
          </cell>
          <cell r="K619">
            <v>112889.787</v>
          </cell>
          <cell r="L619">
            <v>112912.1982</v>
          </cell>
          <cell r="M619">
            <v>112935.46369999999</v>
          </cell>
          <cell r="N619">
            <v>112959.6097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C621">
            <v>68.1952</v>
          </cell>
          <cell r="D621">
            <v>-1075.7645</v>
          </cell>
          <cell r="E621">
            <v>-62.61</v>
          </cell>
          <cell r="F621">
            <v>13.0785</v>
          </cell>
          <cell r="G621">
            <v>-8035.6565000000001</v>
          </cell>
          <cell r="H621">
            <v>-1.8173999999999999</v>
          </cell>
          <cell r="I621">
            <v>-1.9567000000000001</v>
          </cell>
          <cell r="J621">
            <v>-2.0722</v>
          </cell>
          <cell r="K621">
            <v>-2.1798000000000002</v>
          </cell>
          <cell r="L621">
            <v>-2.2414999999999998</v>
          </cell>
          <cell r="M621">
            <v>-2.3262</v>
          </cell>
          <cell r="N621">
            <v>-2.4148000000000001</v>
          </cell>
        </row>
        <row r="622">
          <cell r="C622">
            <v>1949.43</v>
          </cell>
          <cell r="D622">
            <v>2248.8364000000001</v>
          </cell>
          <cell r="E622">
            <v>43166.1636</v>
          </cell>
          <cell r="F622">
            <v>0</v>
          </cell>
          <cell r="G622">
            <v>-38215.047400000003</v>
          </cell>
          <cell r="H622">
            <v>1.8173999999999999</v>
          </cell>
          <cell r="I622">
            <v>1.9564999999999999</v>
          </cell>
          <cell r="J622">
            <v>2.0722999999999998</v>
          </cell>
          <cell r="K622">
            <v>2.1797</v>
          </cell>
          <cell r="L622">
            <v>2.2416999999999998</v>
          </cell>
          <cell r="M622">
            <v>2.3262</v>
          </cell>
          <cell r="N622">
            <v>2.4146000000000001</v>
          </cell>
        </row>
        <row r="623">
          <cell r="C623">
            <v>8025.2049999999999</v>
          </cell>
          <cell r="D623">
            <v>36192.469100000002</v>
          </cell>
          <cell r="E623">
            <v>-13480.6068</v>
          </cell>
          <cell r="F623">
            <v>-13267.945599999999</v>
          </cell>
          <cell r="G623">
            <v>-257923.9167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C625">
            <v>40.676000000000002</v>
          </cell>
          <cell r="D625">
            <v>63.708300000000001</v>
          </cell>
          <cell r="E625">
            <v>48.369599999999998</v>
          </cell>
          <cell r="F625">
            <v>55.097700000000003</v>
          </cell>
          <cell r="G625">
            <v>-2287.1754999999998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C626">
            <v>32014.281900000002</v>
          </cell>
          <cell r="D626">
            <v>35738.100200000001</v>
          </cell>
          <cell r="E626">
            <v>-1692.3705</v>
          </cell>
          <cell r="F626">
            <v>-1665.6727000000001</v>
          </cell>
          <cell r="G626">
            <v>-32380.057000000001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C627">
            <v>-45716.991999999998</v>
          </cell>
          <cell r="D627">
            <v>-19257.177100000001</v>
          </cell>
          <cell r="E627">
            <v>-42332.8868</v>
          </cell>
          <cell r="F627">
            <v>-51687.902900000001</v>
          </cell>
          <cell r="G627">
            <v>-267972.8959</v>
          </cell>
          <cell r="H627">
            <v>-2E-3</v>
          </cell>
          <cell r="I627">
            <v>5.0000000000000001E-4</v>
          </cell>
          <cell r="J627">
            <v>-4.0000000000000002E-4</v>
          </cell>
          <cell r="K627">
            <v>-4.0000000000000002E-4</v>
          </cell>
          <cell r="L627">
            <v>2E-3</v>
          </cell>
          <cell r="M627">
            <v>-1E-4</v>
          </cell>
          <cell r="N627">
            <v>1.1000000000000001E-3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C630">
            <v>8846.8235000000004</v>
          </cell>
          <cell r="D630">
            <v>7911.0061999999998</v>
          </cell>
          <cell r="E630">
            <v>8443.1187000000009</v>
          </cell>
          <cell r="F630">
            <v>7623.4879000000001</v>
          </cell>
          <cell r="G630">
            <v>-16146.612800000001</v>
          </cell>
          <cell r="H630">
            <v>156.52590000000001</v>
          </cell>
          <cell r="I630">
            <v>2.0000000000000001E-4</v>
          </cell>
          <cell r="J630">
            <v>0</v>
          </cell>
          <cell r="K630">
            <v>0</v>
          </cell>
          <cell r="L630">
            <v>1E-4</v>
          </cell>
          <cell r="M630">
            <v>0</v>
          </cell>
          <cell r="N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C633">
            <v>-7831</v>
          </cell>
          <cell r="D633">
            <v>80.006200000000007</v>
          </cell>
          <cell r="E633">
            <v>8523.1247999999996</v>
          </cell>
          <cell r="F633">
            <v>16146.612800000001</v>
          </cell>
          <cell r="G633">
            <v>0</v>
          </cell>
          <cell r="H633">
            <v>156.52590000000001</v>
          </cell>
          <cell r="I633">
            <v>156.52600000000001</v>
          </cell>
          <cell r="J633">
            <v>156.52600000000001</v>
          </cell>
          <cell r="K633">
            <v>156.52600000000001</v>
          </cell>
          <cell r="L633">
            <v>156.52610000000001</v>
          </cell>
          <cell r="M633">
            <v>156.52610000000001</v>
          </cell>
          <cell r="N633">
            <v>156.52610000000001</v>
          </cell>
        </row>
        <row r="634">
          <cell r="C634">
            <v>1246.3524</v>
          </cell>
          <cell r="D634">
            <v>1618.5094999999999</v>
          </cell>
          <cell r="E634">
            <v>2213.6804999999999</v>
          </cell>
          <cell r="F634">
            <v>2177.0273999999999</v>
          </cell>
          <cell r="G634">
            <v>359.80630000000002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323.70190000000002</v>
          </cell>
          <cell r="E635">
            <v>377.9957</v>
          </cell>
          <cell r="F635">
            <v>359.80630000000002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289201</v>
          </cell>
          <cell r="D636">
            <v>295763.58970000001</v>
          </cell>
          <cell r="E636">
            <v>281757.76510000002</v>
          </cell>
          <cell r="F636">
            <v>267972.8873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C637">
            <v>37359.560299999997</v>
          </cell>
          <cell r="D637">
            <v>36060.424800000001</v>
          </cell>
          <cell r="E637">
            <v>38305.393900000003</v>
          </cell>
          <cell r="F637">
            <v>36359.962</v>
          </cell>
          <cell r="G637">
            <v>112809.5251</v>
          </cell>
          <cell r="H637">
            <v>112827.6995</v>
          </cell>
          <cell r="I637">
            <v>112847.2663</v>
          </cell>
          <cell r="J637">
            <v>112867.9883</v>
          </cell>
          <cell r="K637">
            <v>112889.7864</v>
          </cell>
          <cell r="L637">
            <v>112912.2016</v>
          </cell>
          <cell r="M637">
            <v>112935.4635</v>
          </cell>
          <cell r="N637">
            <v>112959.6115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11310.652599999999</v>
          </cell>
          <cell r="D640">
            <v>14948.757100000001</v>
          </cell>
          <cell r="E640">
            <v>16474.250100000001</v>
          </cell>
          <cell r="F640">
            <v>21571.7719</v>
          </cell>
          <cell r="G640">
            <v>-4.0000000000000002E-4</v>
          </cell>
          <cell r="H640">
            <v>1.1000000000000001E-3</v>
          </cell>
          <cell r="I640">
            <v>-2.0000000000000001E-4</v>
          </cell>
          <cell r="J640">
            <v>2.0000000000000001E-4</v>
          </cell>
          <cell r="K640">
            <v>2.0000000000000001E-4</v>
          </cell>
          <cell r="L640">
            <v>-1.1000000000000001E-3</v>
          </cell>
          <cell r="M640">
            <v>1E-4</v>
          </cell>
          <cell r="N640">
            <v>-5.9999999999999995E-4</v>
          </cell>
        </row>
        <row r="641">
          <cell r="C641">
            <v>11310.652599999999</v>
          </cell>
          <cell r="D641">
            <v>14948.757100000001</v>
          </cell>
          <cell r="E641">
            <v>16474.250100000001</v>
          </cell>
          <cell r="F641">
            <v>21571.7719</v>
          </cell>
          <cell r="G641">
            <v>-4.0000000000000002E-4</v>
          </cell>
          <cell r="H641">
            <v>1.1000000000000001E-3</v>
          </cell>
          <cell r="I641">
            <v>-2.0000000000000001E-4</v>
          </cell>
          <cell r="J641">
            <v>2.0000000000000001E-4</v>
          </cell>
          <cell r="K641">
            <v>2.0000000000000001E-4</v>
          </cell>
          <cell r="L641">
            <v>-1.1000000000000001E-3</v>
          </cell>
          <cell r="M641">
            <v>1E-4</v>
          </cell>
          <cell r="N641">
            <v>-5.9999999999999995E-4</v>
          </cell>
        </row>
        <row r="642">
          <cell r="C642">
            <v>649</v>
          </cell>
          <cell r="D642">
            <v>9049.4207000000006</v>
          </cell>
          <cell r="E642">
            <v>9787.0251000000007</v>
          </cell>
          <cell r="F642">
            <v>15452.8827</v>
          </cell>
          <cell r="G642">
            <v>16146.617399999999</v>
          </cell>
          <cell r="H642">
            <v>-156.5248</v>
          </cell>
          <cell r="I642">
            <v>-4.0000000000000002E-4</v>
          </cell>
          <cell r="J642">
            <v>2.0000000000000001E-4</v>
          </cell>
          <cell r="K642">
            <v>2.0000000000000001E-4</v>
          </cell>
          <cell r="L642">
            <v>-1.1999999999999999E-3</v>
          </cell>
          <cell r="M642">
            <v>1E-4</v>
          </cell>
          <cell r="N642">
            <v>-5.0000000000000001E-4</v>
          </cell>
        </row>
        <row r="643">
          <cell r="C643">
            <v>32316.150799999999</v>
          </cell>
          <cell r="D643">
            <v>42710.7353</v>
          </cell>
          <cell r="E643">
            <v>47069.286800000002</v>
          </cell>
          <cell r="F643">
            <v>61633.635000000002</v>
          </cell>
          <cell r="G643">
            <v>-1.1000000000000001E-3</v>
          </cell>
          <cell r="H643">
            <v>3.0999999999999999E-3</v>
          </cell>
          <cell r="I643">
            <v>-6.9999999999999999E-4</v>
          </cell>
          <cell r="J643">
            <v>5.9999999999999995E-4</v>
          </cell>
          <cell r="K643">
            <v>5.9999999999999995E-4</v>
          </cell>
          <cell r="L643">
            <v>-3.0999999999999999E-3</v>
          </cell>
          <cell r="M643">
            <v>2.0000000000000001E-4</v>
          </cell>
          <cell r="N643">
            <v>-1.6999999999999999E-3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C645">
            <v>1309</v>
          </cell>
          <cell r="D645">
            <v>1631.5635</v>
          </cell>
          <cell r="E645">
            <v>1860.41</v>
          </cell>
          <cell r="F645">
            <v>1771.8162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C646">
            <v>0</v>
          </cell>
          <cell r="D646">
            <v>10120.5627</v>
          </cell>
          <cell r="E646">
            <v>10262.966399999999</v>
          </cell>
          <cell r="F646">
            <v>9581.2047000000002</v>
          </cell>
          <cell r="G646">
            <v>112809.5251</v>
          </cell>
          <cell r="H646">
            <v>112827.6995</v>
          </cell>
          <cell r="I646">
            <v>112847.2663</v>
          </cell>
          <cell r="J646">
            <v>112867.9883</v>
          </cell>
          <cell r="K646">
            <v>112889.7864</v>
          </cell>
          <cell r="L646">
            <v>112912.2016</v>
          </cell>
          <cell r="M646">
            <v>112935.4635</v>
          </cell>
          <cell r="N646">
            <v>112959.6115</v>
          </cell>
        </row>
        <row r="647">
          <cell r="C647">
            <v>248480</v>
          </cell>
          <cell r="D647">
            <v>284672.46909999999</v>
          </cell>
          <cell r="E647">
            <v>271191.86229999998</v>
          </cell>
          <cell r="F647">
            <v>257923.9167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49965.274700000002</v>
          </cell>
          <cell r="D648">
            <v>57381.911800000002</v>
          </cell>
          <cell r="E648">
            <v>17793.756799999999</v>
          </cell>
          <cell r="F648">
            <v>69783.604399999997</v>
          </cell>
          <cell r="G648">
            <v>601173.16350000002</v>
          </cell>
          <cell r="H648">
            <v>-1473.7864</v>
          </cell>
          <cell r="I648">
            <v>15.652200000000001</v>
          </cell>
          <cell r="J648">
            <v>4.0000000000000002E-4</v>
          </cell>
          <cell r="K648">
            <v>5.0000000000000001E-4</v>
          </cell>
          <cell r="L648">
            <v>-2.3E-3</v>
          </cell>
          <cell r="M648">
            <v>2.9999999999999997E-4</v>
          </cell>
          <cell r="N648">
            <v>-1E-3</v>
          </cell>
        </row>
        <row r="649">
          <cell r="C649">
            <v>-49690.274700000002</v>
          </cell>
          <cell r="D649">
            <v>51054.882700000002</v>
          </cell>
          <cell r="E649">
            <v>-59719.544600000001</v>
          </cell>
          <cell r="F649">
            <v>-68798.548599999995</v>
          </cell>
          <cell r="G649">
            <v>-558636.67599999998</v>
          </cell>
          <cell r="H649">
            <v>-2E-3</v>
          </cell>
          <cell r="I649">
            <v>5.0000000000000001E-4</v>
          </cell>
          <cell r="J649">
            <v>-4.0000000000000002E-4</v>
          </cell>
          <cell r="K649">
            <v>-4.0000000000000002E-4</v>
          </cell>
          <cell r="L649">
            <v>2E-3</v>
          </cell>
          <cell r="M649">
            <v>-1E-4</v>
          </cell>
          <cell r="N649">
            <v>1.1000000000000001E-3</v>
          </cell>
        </row>
        <row r="650">
          <cell r="C650">
            <v>-275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C651">
            <v>21008.1086</v>
          </cell>
          <cell r="D651">
            <v>27761.978200000001</v>
          </cell>
          <cell r="E651">
            <v>30595.036700000001</v>
          </cell>
          <cell r="F651">
            <v>40061.863100000002</v>
          </cell>
          <cell r="G651">
            <v>8.6E-3</v>
          </cell>
          <cell r="H651">
            <v>2E-3</v>
          </cell>
          <cell r="I651">
            <v>-5.0000000000000001E-4</v>
          </cell>
          <cell r="J651">
            <v>4.0000000000000002E-4</v>
          </cell>
          <cell r="K651">
            <v>4.0000000000000002E-4</v>
          </cell>
          <cell r="L651">
            <v>-2E-3</v>
          </cell>
          <cell r="M651">
            <v>1E-4</v>
          </cell>
          <cell r="N651">
            <v>-1.1000000000000001E-3</v>
          </cell>
        </row>
        <row r="652">
          <cell r="C652">
            <v>635539</v>
          </cell>
          <cell r="D652">
            <v>613990.70310000004</v>
          </cell>
          <cell r="E652">
            <v>592453.625</v>
          </cell>
          <cell r="F652">
            <v>570931.54689999996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5.0000000000000001E-3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1.4200000000000001E-2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1.5599999999999999E-2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1.4E-3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800</v>
          </cell>
          <cell r="D661">
            <v>800</v>
          </cell>
          <cell r="E661">
            <v>800</v>
          </cell>
          <cell r="F661">
            <v>800</v>
          </cell>
          <cell r="G661">
            <v>1226.1001000000001</v>
          </cell>
          <cell r="H661">
            <v>1226.1001000000001</v>
          </cell>
          <cell r="I661">
            <v>1226.1001000000001</v>
          </cell>
          <cell r="J661">
            <v>1226.1001000000001</v>
          </cell>
          <cell r="K661">
            <v>1226.1001000000001</v>
          </cell>
          <cell r="L661">
            <v>1226.1001000000001</v>
          </cell>
          <cell r="M661">
            <v>1226.1001000000001</v>
          </cell>
          <cell r="N661">
            <v>1226.1001000000001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570931.54689999996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C665">
            <v>-277.31920000000002</v>
          </cell>
          <cell r="D665">
            <v>322.56349999999998</v>
          </cell>
          <cell r="E665">
            <v>228.84649999999999</v>
          </cell>
          <cell r="F665">
            <v>-88.593800000000002</v>
          </cell>
          <cell r="G665">
            <v>-1771.8162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C666">
            <v>0</v>
          </cell>
          <cell r="D666">
            <v>35738.100200000001</v>
          </cell>
          <cell r="E666">
            <v>34045.729700000004</v>
          </cell>
          <cell r="F666">
            <v>32380.057000000001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1738.7476999999999</v>
          </cell>
          <cell r="D667">
            <v>1942.2113999999999</v>
          </cell>
          <cell r="E667">
            <v>2267.9744000000001</v>
          </cell>
          <cell r="F667">
            <v>2158.8380000000002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C669">
            <v>6.2657999999999996</v>
          </cell>
          <cell r="D669">
            <v>7.5129999999999999</v>
          </cell>
          <cell r="E669">
            <v>8.3841999999999999</v>
          </cell>
          <cell r="F669">
            <v>9.7139000000000006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C670">
            <v>-218</v>
          </cell>
          <cell r="D670">
            <v>2130.0907999999999</v>
          </cell>
          <cell r="E670">
            <v>2808.5259000000001</v>
          </cell>
          <cell r="F670">
            <v>4472.16</v>
          </cell>
          <cell r="G670">
            <v>1.2999999999999999E-3</v>
          </cell>
          <cell r="H670">
            <v>2.9999999999999997E-4</v>
          </cell>
          <cell r="I670">
            <v>-1E-4</v>
          </cell>
          <cell r="J670">
            <v>1E-4</v>
          </cell>
          <cell r="K670">
            <v>1E-4</v>
          </cell>
          <cell r="L670">
            <v>-2.9999999999999997E-4</v>
          </cell>
          <cell r="M670">
            <v>0</v>
          </cell>
          <cell r="N670">
            <v>-2.0000000000000001E-4</v>
          </cell>
        </row>
        <row r="671">
          <cell r="C671">
            <v>-218</v>
          </cell>
          <cell r="D671">
            <v>1699.0817999999999</v>
          </cell>
          <cell r="E671">
            <v>2740.6824000000001</v>
          </cell>
          <cell r="F671">
            <v>4305.7965999999997</v>
          </cell>
          <cell r="G671">
            <v>447.21719999999999</v>
          </cell>
          <cell r="H671">
            <v>4.0000000000000002E-4</v>
          </cell>
          <cell r="I671">
            <v>0</v>
          </cell>
          <cell r="J671">
            <v>0</v>
          </cell>
          <cell r="K671">
            <v>1E-4</v>
          </cell>
          <cell r="L671">
            <v>0</v>
          </cell>
          <cell r="M671">
            <v>-2.9999999999999997E-4</v>
          </cell>
          <cell r="N671">
            <v>0</v>
          </cell>
        </row>
        <row r="672">
          <cell r="C672">
            <v>35449.923999999999</v>
          </cell>
          <cell r="D672">
            <v>46852.495799999997</v>
          </cell>
          <cell r="E672">
            <v>51633.706299999998</v>
          </cell>
          <cell r="F672">
            <v>67610.393700000001</v>
          </cell>
          <cell r="G672">
            <v>-1.1999999999999999E-3</v>
          </cell>
          <cell r="H672">
            <v>3.3999999999999998E-3</v>
          </cell>
          <cell r="I672">
            <v>-8.0000000000000004E-4</v>
          </cell>
          <cell r="J672">
            <v>6.9999999999999999E-4</v>
          </cell>
          <cell r="K672">
            <v>5.9999999999999995E-4</v>
          </cell>
          <cell r="L672">
            <v>-3.3999999999999998E-3</v>
          </cell>
          <cell r="M672">
            <v>2.0000000000000001E-4</v>
          </cell>
          <cell r="N672">
            <v>-1.8E-3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C676">
            <v>3133.7732000000001</v>
          </cell>
          <cell r="D676">
            <v>4141.7605999999996</v>
          </cell>
          <cell r="E676">
            <v>4564.4196000000002</v>
          </cell>
          <cell r="F676">
            <v>5976.7587000000003</v>
          </cell>
          <cell r="G676">
            <v>-1E-4</v>
          </cell>
          <cell r="H676">
            <v>2.9999999999999997E-4</v>
          </cell>
          <cell r="I676">
            <v>-1E-4</v>
          </cell>
          <cell r="J676">
            <v>1E-4</v>
          </cell>
          <cell r="K676">
            <v>1E-4</v>
          </cell>
          <cell r="L676">
            <v>-2.9999999999999997E-4</v>
          </cell>
          <cell r="M676">
            <v>0</v>
          </cell>
          <cell r="N676">
            <v>-2.0000000000000001E-4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C679">
            <v>639877</v>
          </cell>
          <cell r="D679">
            <v>620351.24780000001</v>
          </cell>
          <cell r="E679">
            <v>642028.70290000003</v>
          </cell>
          <cell r="F679">
            <v>620561.72239999997</v>
          </cell>
          <cell r="G679">
            <v>8084.9525999999996</v>
          </cell>
          <cell r="H679">
            <v>8086.77</v>
          </cell>
          <cell r="I679">
            <v>8088.7266</v>
          </cell>
          <cell r="J679">
            <v>8090.7987999999996</v>
          </cell>
          <cell r="K679">
            <v>8092.9785000000002</v>
          </cell>
          <cell r="L679">
            <v>8095.2201999999997</v>
          </cell>
          <cell r="M679">
            <v>8097.5464000000002</v>
          </cell>
          <cell r="N679">
            <v>8099.9609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C681">
            <v>1043</v>
          </cell>
          <cell r="D681">
            <v>1043</v>
          </cell>
          <cell r="E681">
            <v>1043</v>
          </cell>
          <cell r="F681">
            <v>1043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C682">
            <v>19803.830600000001</v>
          </cell>
          <cell r="D682">
            <v>19578.761999999999</v>
          </cell>
          <cell r="E682">
            <v>22324.919699999999</v>
          </cell>
          <cell r="F682">
            <v>21261.793900000001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C684">
            <v>40811.939200000001</v>
          </cell>
          <cell r="D684">
            <v>47340.740100000003</v>
          </cell>
          <cell r="E684">
            <v>52919.956299999998</v>
          </cell>
          <cell r="F684">
            <v>61323.656999999999</v>
          </cell>
          <cell r="G684">
            <v>8.6E-3</v>
          </cell>
          <cell r="H684">
            <v>2E-3</v>
          </cell>
          <cell r="I684">
            <v>-5.0000000000000001E-4</v>
          </cell>
          <cell r="J684">
            <v>4.0000000000000002E-4</v>
          </cell>
          <cell r="K684">
            <v>4.0000000000000002E-4</v>
          </cell>
          <cell r="L684">
            <v>-2E-3</v>
          </cell>
          <cell r="M684">
            <v>1E-4</v>
          </cell>
          <cell r="N684">
            <v>-1.1000000000000001E-3</v>
          </cell>
        </row>
        <row r="685">
          <cell r="C685">
            <v>94447.667799999996</v>
          </cell>
          <cell r="D685">
            <v>104461.2136</v>
          </cell>
          <cell r="E685">
            <v>111476.17449999999</v>
          </cell>
          <cell r="F685">
            <v>125492.4299</v>
          </cell>
          <cell r="G685">
            <v>112809.5239</v>
          </cell>
          <cell r="H685">
            <v>112827.7029</v>
          </cell>
          <cell r="I685">
            <v>112847.26549999999</v>
          </cell>
          <cell r="J685">
            <v>112867.989</v>
          </cell>
          <cell r="K685">
            <v>112889.787</v>
          </cell>
          <cell r="L685">
            <v>112912.1982</v>
          </cell>
          <cell r="M685">
            <v>112935.46369999999</v>
          </cell>
          <cell r="N685">
            <v>112959.6097</v>
          </cell>
        </row>
        <row r="686">
          <cell r="C686">
            <v>3005</v>
          </cell>
          <cell r="D686">
            <v>5317.5447000000004</v>
          </cell>
          <cell r="E686">
            <v>48532.077899999997</v>
          </cell>
          <cell r="F686">
            <v>48587.175499999998</v>
          </cell>
          <cell r="G686">
            <v>8084.9525999999996</v>
          </cell>
          <cell r="H686">
            <v>8086.77</v>
          </cell>
          <cell r="I686">
            <v>8088.7266</v>
          </cell>
          <cell r="J686">
            <v>8090.7987999999996</v>
          </cell>
          <cell r="K686">
            <v>8092.9785000000002</v>
          </cell>
          <cell r="L686">
            <v>8095.2201999999997</v>
          </cell>
          <cell r="M686">
            <v>8097.5464000000002</v>
          </cell>
          <cell r="N686">
            <v>8099.9609</v>
          </cell>
        </row>
        <row r="687">
          <cell r="C687">
            <v>53638.339</v>
          </cell>
          <cell r="D687">
            <v>57120.4735</v>
          </cell>
          <cell r="E687">
            <v>58556.218099999998</v>
          </cell>
          <cell r="F687">
            <v>64168.772900000004</v>
          </cell>
          <cell r="G687">
            <v>112809.5246</v>
          </cell>
          <cell r="H687">
            <v>112827.7009</v>
          </cell>
          <cell r="I687">
            <v>112847.266</v>
          </cell>
          <cell r="J687">
            <v>112867.9886</v>
          </cell>
          <cell r="K687">
            <v>112889.7867</v>
          </cell>
          <cell r="L687">
            <v>112912.20020000001</v>
          </cell>
          <cell r="M687">
            <v>112935.4636</v>
          </cell>
          <cell r="N687">
            <v>112959.61079999999</v>
          </cell>
        </row>
        <row r="688">
          <cell r="C688">
            <v>635829</v>
          </cell>
          <cell r="D688">
            <v>613990.70310000004</v>
          </cell>
          <cell r="E688">
            <v>592453.625</v>
          </cell>
          <cell r="F688">
            <v>570931.54689999996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C689">
            <v>1917.2877000000001</v>
          </cell>
          <cell r="D689">
            <v>2120.5626999999999</v>
          </cell>
          <cell r="E689">
            <v>2262.9663999999998</v>
          </cell>
          <cell r="F689">
            <v>1581.2047</v>
          </cell>
          <cell r="G689">
            <v>1421.4001000000001</v>
          </cell>
          <cell r="H689">
            <v>1421.6292000000001</v>
          </cell>
          <cell r="I689">
            <v>1421.8757000000001</v>
          </cell>
          <cell r="J689">
            <v>1422.1368</v>
          </cell>
          <cell r="K689">
            <v>1422.4114</v>
          </cell>
          <cell r="L689">
            <v>1422.6938</v>
          </cell>
          <cell r="M689">
            <v>1422.9869000000001</v>
          </cell>
          <cell r="N689">
            <v>1423.2911999999999</v>
          </cell>
        </row>
        <row r="690">
          <cell r="C690">
            <v>0</v>
          </cell>
          <cell r="D690">
            <v>1450.2016000000001</v>
          </cell>
          <cell r="E690">
            <v>43375.985500000003</v>
          </cell>
          <cell r="F690">
            <v>42390.925799999997</v>
          </cell>
          <cell r="G690">
            <v>-1614.6618000000001</v>
          </cell>
          <cell r="H690">
            <v>-140.8734</v>
          </cell>
          <cell r="I690">
            <v>-156.52610000000001</v>
          </cell>
          <cell r="J690">
            <v>-156.52610000000001</v>
          </cell>
          <cell r="K690">
            <v>-156.52619999999999</v>
          </cell>
          <cell r="L690">
            <v>-156.52600000000001</v>
          </cell>
          <cell r="M690">
            <v>-156.52619999999999</v>
          </cell>
          <cell r="N690">
            <v>-156.52629999999999</v>
          </cell>
        </row>
        <row r="691">
          <cell r="C691">
            <v>1043</v>
          </cell>
          <cell r="D691">
            <v>1043</v>
          </cell>
          <cell r="E691">
            <v>1043</v>
          </cell>
          <cell r="F691">
            <v>1043</v>
          </cell>
          <cell r="G691">
            <v>1043</v>
          </cell>
          <cell r="H691">
            <v>1043</v>
          </cell>
          <cell r="I691">
            <v>1043</v>
          </cell>
          <cell r="J691">
            <v>1043</v>
          </cell>
          <cell r="K691">
            <v>1043</v>
          </cell>
          <cell r="L691">
            <v>1043</v>
          </cell>
          <cell r="M691">
            <v>1043</v>
          </cell>
          <cell r="N691">
            <v>1043</v>
          </cell>
        </row>
        <row r="692">
          <cell r="C692">
            <v>40809.328800000003</v>
          </cell>
          <cell r="D692">
            <v>47340.740100000003</v>
          </cell>
          <cell r="E692">
            <v>52919.956299999998</v>
          </cell>
          <cell r="F692">
            <v>61323.656999999999</v>
          </cell>
          <cell r="G692">
            <v>-6.9999999999999999E-4</v>
          </cell>
          <cell r="H692">
            <v>2E-3</v>
          </cell>
          <cell r="I692">
            <v>-5.0000000000000001E-4</v>
          </cell>
          <cell r="J692">
            <v>4.0000000000000002E-4</v>
          </cell>
          <cell r="K692">
            <v>4.0000000000000002E-4</v>
          </cell>
          <cell r="L692">
            <v>-2E-3</v>
          </cell>
          <cell r="M692">
            <v>1E-4</v>
          </cell>
          <cell r="N692">
            <v>-1.1000000000000001E-3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7">
          <cell r="C697" t="str">
            <v>BYearLag</v>
          </cell>
          <cell r="D697" t="str">
            <v>BYear01</v>
          </cell>
          <cell r="E697" t="str">
            <v>BYear02</v>
          </cell>
          <cell r="F697" t="str">
            <v>BYear03</v>
          </cell>
          <cell r="G697" t="str">
            <v>BYear04</v>
          </cell>
          <cell r="H697" t="str">
            <v>BYear05</v>
          </cell>
          <cell r="I697" t="str">
            <v>BYear06</v>
          </cell>
          <cell r="J697" t="str">
            <v>BYear07</v>
          </cell>
          <cell r="K697" t="str">
            <v>BYear08</v>
          </cell>
          <cell r="L697" t="str">
            <v>BYear09</v>
          </cell>
          <cell r="M697" t="str">
            <v>BYear10</v>
          </cell>
          <cell r="N697" t="str">
            <v>BYear11</v>
          </cell>
          <cell r="O697" t="str">
            <v>BYear12</v>
          </cell>
          <cell r="P697" t="str">
            <v>BYear13</v>
          </cell>
          <cell r="Q697" t="str">
            <v>BYear14</v>
          </cell>
          <cell r="R697" t="str">
            <v>BYear15</v>
          </cell>
          <cell r="S697" t="str">
            <v>BYear16</v>
          </cell>
          <cell r="T697" t="str">
            <v>BYear17</v>
          </cell>
          <cell r="U697" t="str">
            <v>BYear18</v>
          </cell>
          <cell r="V697" t="str">
            <v>BYear19</v>
          </cell>
          <cell r="W697" t="str">
            <v>BYear20</v>
          </cell>
          <cell r="X697" t="str">
            <v>BYear21</v>
          </cell>
          <cell r="Y697" t="str">
            <v>BYear22</v>
          </cell>
        </row>
        <row r="698">
          <cell r="C698" t="str">
            <v>Y1999</v>
          </cell>
          <cell r="D698" t="str">
            <v>Y2000</v>
          </cell>
          <cell r="E698" t="str">
            <v>Y2001</v>
          </cell>
          <cell r="F698" t="str">
            <v>Y2002</v>
          </cell>
          <cell r="G698" t="str">
            <v>Y2003</v>
          </cell>
          <cell r="H698" t="str">
            <v>Y2004</v>
          </cell>
          <cell r="I698" t="str">
            <v>Y2005</v>
          </cell>
          <cell r="J698" t="str">
            <v>Y2006</v>
          </cell>
          <cell r="K698" t="str">
            <v>Y2007</v>
          </cell>
          <cell r="L698" t="str">
            <v>Y2008</v>
          </cell>
          <cell r="M698" t="str">
            <v>Y2009</v>
          </cell>
          <cell r="N698" t="str">
            <v>Y2010</v>
          </cell>
        </row>
        <row r="699">
          <cell r="C699">
            <v>531967</v>
          </cell>
          <cell r="D699">
            <v>511000</v>
          </cell>
          <cell r="E699">
            <v>554000</v>
          </cell>
          <cell r="F699">
            <v>511000</v>
          </cell>
          <cell r="G699">
            <v>448184.90629999997</v>
          </cell>
          <cell r="H699">
            <v>463408.5625</v>
          </cell>
          <cell r="I699">
            <v>477596.71879999997</v>
          </cell>
        </row>
        <row r="701">
          <cell r="C701">
            <v>13003</v>
          </cell>
          <cell r="D701">
            <v>9037</v>
          </cell>
          <cell r="E701">
            <v>9037</v>
          </cell>
          <cell r="F701">
            <v>9037</v>
          </cell>
          <cell r="G701">
            <v>9037</v>
          </cell>
          <cell r="H701">
            <v>9037</v>
          </cell>
          <cell r="I701">
            <v>9037</v>
          </cell>
          <cell r="J701">
            <v>9037</v>
          </cell>
          <cell r="K701">
            <v>9037</v>
          </cell>
          <cell r="L701">
            <v>9037</v>
          </cell>
          <cell r="M701">
            <v>9037</v>
          </cell>
          <cell r="N701">
            <v>9037</v>
          </cell>
        </row>
        <row r="702">
          <cell r="C702">
            <v>0</v>
          </cell>
          <cell r="D702">
            <v>6879.5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C706">
            <v>2076000</v>
          </cell>
          <cell r="D706">
            <v>2141000</v>
          </cell>
          <cell r="E706">
            <v>2156000</v>
          </cell>
          <cell r="F706">
            <v>2259000</v>
          </cell>
          <cell r="G706">
            <v>2325000</v>
          </cell>
          <cell r="H706">
            <v>2402000</v>
          </cell>
          <cell r="I706">
            <v>2515000</v>
          </cell>
          <cell r="J706">
            <v>2555000</v>
          </cell>
          <cell r="K706">
            <v>2612000</v>
          </cell>
          <cell r="L706">
            <v>2667000</v>
          </cell>
          <cell r="M706">
            <v>2733000</v>
          </cell>
          <cell r="N706">
            <v>2799000</v>
          </cell>
        </row>
        <row r="707">
          <cell r="C707">
            <v>14709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C708">
            <v>434934</v>
          </cell>
          <cell r="D708">
            <v>555674</v>
          </cell>
          <cell r="E708">
            <v>555674</v>
          </cell>
          <cell r="F708">
            <v>555674</v>
          </cell>
          <cell r="G708">
            <v>555674</v>
          </cell>
          <cell r="H708">
            <v>555674</v>
          </cell>
          <cell r="I708">
            <v>555674</v>
          </cell>
          <cell r="J708">
            <v>555674</v>
          </cell>
          <cell r="K708">
            <v>555674</v>
          </cell>
          <cell r="L708">
            <v>555674</v>
          </cell>
          <cell r="M708">
            <v>555674</v>
          </cell>
          <cell r="N708">
            <v>555674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C711">
            <v>104617</v>
          </cell>
          <cell r="D711">
            <v>105792</v>
          </cell>
          <cell r="E711">
            <v>105792</v>
          </cell>
          <cell r="F711">
            <v>105792</v>
          </cell>
          <cell r="G711">
            <v>105792</v>
          </cell>
          <cell r="H711">
            <v>105792</v>
          </cell>
          <cell r="I711">
            <v>105792</v>
          </cell>
          <cell r="J711">
            <v>105792</v>
          </cell>
          <cell r="K711">
            <v>105792</v>
          </cell>
          <cell r="L711">
            <v>105792</v>
          </cell>
          <cell r="M711">
            <v>105792</v>
          </cell>
          <cell r="N711">
            <v>105792</v>
          </cell>
        </row>
        <row r="712">
          <cell r="C712">
            <v>0</v>
          </cell>
          <cell r="D712">
            <v>-40180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795000</v>
          </cell>
          <cell r="D713">
            <v>840000</v>
          </cell>
          <cell r="E713">
            <v>835000</v>
          </cell>
          <cell r="F713">
            <v>813000</v>
          </cell>
          <cell r="G713">
            <v>822000</v>
          </cell>
          <cell r="H713">
            <v>913000</v>
          </cell>
          <cell r="I713">
            <v>935000</v>
          </cell>
          <cell r="J713">
            <v>931000</v>
          </cell>
          <cell r="K713">
            <v>937000</v>
          </cell>
          <cell r="L713">
            <v>947000</v>
          </cell>
          <cell r="M713">
            <v>958000</v>
          </cell>
          <cell r="N713">
            <v>970000</v>
          </cell>
        </row>
        <row r="714">
          <cell r="C714">
            <v>3022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C715">
            <v>236235</v>
          </cell>
          <cell r="D715">
            <v>262679</v>
          </cell>
          <cell r="E715">
            <v>262679</v>
          </cell>
          <cell r="F715">
            <v>262679</v>
          </cell>
          <cell r="G715">
            <v>262679</v>
          </cell>
          <cell r="H715">
            <v>262679</v>
          </cell>
          <cell r="I715">
            <v>262679</v>
          </cell>
          <cell r="J715">
            <v>262679</v>
          </cell>
          <cell r="K715">
            <v>262679</v>
          </cell>
          <cell r="L715">
            <v>262679</v>
          </cell>
          <cell r="M715">
            <v>262679</v>
          </cell>
          <cell r="N715">
            <v>262679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24174</v>
          </cell>
          <cell r="D718">
            <v>128010</v>
          </cell>
          <cell r="E718">
            <v>128010</v>
          </cell>
          <cell r="F718">
            <v>128010</v>
          </cell>
          <cell r="G718">
            <v>128010</v>
          </cell>
          <cell r="H718">
            <v>128010</v>
          </cell>
          <cell r="I718">
            <v>128010</v>
          </cell>
          <cell r="J718">
            <v>128010</v>
          </cell>
          <cell r="K718">
            <v>128010</v>
          </cell>
          <cell r="L718">
            <v>128010</v>
          </cell>
          <cell r="M718">
            <v>128010</v>
          </cell>
          <cell r="N718">
            <v>128010</v>
          </cell>
        </row>
        <row r="719">
          <cell r="C719">
            <v>0</v>
          </cell>
          <cell r="D719">
            <v>85129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C720">
            <v>395000</v>
          </cell>
          <cell r="D720">
            <v>372000</v>
          </cell>
          <cell r="E720">
            <v>387000</v>
          </cell>
          <cell r="F720">
            <v>436187.40629999997</v>
          </cell>
          <cell r="G720">
            <v>759289.1875</v>
          </cell>
          <cell r="H720">
            <v>821890.125</v>
          </cell>
          <cell r="I720">
            <v>872374.8125</v>
          </cell>
          <cell r="J720">
            <v>924878.8125</v>
          </cell>
          <cell r="K720">
            <v>976373.1875</v>
          </cell>
          <cell r="L720">
            <v>1027867.5</v>
          </cell>
          <cell r="M720">
            <v>1077342.5</v>
          </cell>
          <cell r="N720">
            <v>1127827.125</v>
          </cell>
        </row>
        <row r="722">
          <cell r="C722">
            <v>74072</v>
          </cell>
          <cell r="D722">
            <v>95892</v>
          </cell>
          <cell r="E722">
            <v>95892</v>
          </cell>
          <cell r="F722">
            <v>95892</v>
          </cell>
          <cell r="G722">
            <v>-34601</v>
          </cell>
          <cell r="H722">
            <v>-34601</v>
          </cell>
          <cell r="I722">
            <v>-34601</v>
          </cell>
          <cell r="J722">
            <v>-34601</v>
          </cell>
          <cell r="K722">
            <v>-34601</v>
          </cell>
          <cell r="L722">
            <v>-34601</v>
          </cell>
          <cell r="M722">
            <v>-34601</v>
          </cell>
          <cell r="N722">
            <v>-34601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C725">
            <v>49957</v>
          </cell>
          <cell r="D725">
            <v>49957</v>
          </cell>
          <cell r="E725">
            <v>49957</v>
          </cell>
          <cell r="F725">
            <v>49957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C726">
            <v>0</v>
          </cell>
          <cell r="D726">
            <v>-23831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9">
          <cell r="C729">
            <v>99812</v>
          </cell>
          <cell r="D729">
            <v>118911</v>
          </cell>
          <cell r="E729">
            <v>118911</v>
          </cell>
          <cell r="F729">
            <v>118911</v>
          </cell>
          <cell r="G729">
            <v>118911</v>
          </cell>
          <cell r="H729">
            <v>118911</v>
          </cell>
          <cell r="I729">
            <v>118911</v>
          </cell>
          <cell r="J729">
            <v>118911</v>
          </cell>
          <cell r="K729">
            <v>118911</v>
          </cell>
          <cell r="L729">
            <v>118911</v>
          </cell>
          <cell r="M729">
            <v>118911</v>
          </cell>
          <cell r="N729">
            <v>118911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-71946</v>
          </cell>
          <cell r="D731">
            <v>-70721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246384</v>
          </cell>
          <cell r="D732">
            <v>585721</v>
          </cell>
          <cell r="E732">
            <v>585721</v>
          </cell>
          <cell r="F732">
            <v>585721</v>
          </cell>
          <cell r="G732">
            <v>585721</v>
          </cell>
          <cell r="H732">
            <v>585721</v>
          </cell>
          <cell r="I732">
            <v>585721</v>
          </cell>
          <cell r="J732">
            <v>585721</v>
          </cell>
          <cell r="K732">
            <v>585721</v>
          </cell>
          <cell r="L732">
            <v>585721</v>
          </cell>
          <cell r="M732">
            <v>585721</v>
          </cell>
          <cell r="N732">
            <v>585721</v>
          </cell>
        </row>
        <row r="733">
          <cell r="C733">
            <v>28893.333999999999</v>
          </cell>
          <cell r="D733">
            <v>132000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</row>
        <row r="736">
          <cell r="C736">
            <v>46708</v>
          </cell>
          <cell r="D736">
            <v>-20214</v>
          </cell>
          <cell r="E736">
            <v>-20214</v>
          </cell>
          <cell r="F736">
            <v>-20214</v>
          </cell>
          <cell r="G736">
            <v>-77552</v>
          </cell>
          <cell r="H736">
            <v>-77552</v>
          </cell>
          <cell r="I736">
            <v>-77552</v>
          </cell>
          <cell r="J736">
            <v>-77552</v>
          </cell>
          <cell r="K736">
            <v>-77552</v>
          </cell>
          <cell r="L736">
            <v>-77552</v>
          </cell>
          <cell r="M736">
            <v>-77552</v>
          </cell>
          <cell r="N736">
            <v>-77552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C738">
            <v>0</v>
          </cell>
          <cell r="D738">
            <v>-7721.23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182729</v>
          </cell>
          <cell r="D739">
            <v>183234</v>
          </cell>
          <cell r="E739">
            <v>183234</v>
          </cell>
          <cell r="F739">
            <v>183234</v>
          </cell>
          <cell r="G739">
            <v>183234</v>
          </cell>
          <cell r="H739">
            <v>183234</v>
          </cell>
          <cell r="I739">
            <v>183234</v>
          </cell>
          <cell r="J739">
            <v>183234</v>
          </cell>
          <cell r="K739">
            <v>183234</v>
          </cell>
          <cell r="L739">
            <v>183234</v>
          </cell>
          <cell r="M739">
            <v>183234</v>
          </cell>
          <cell r="N739">
            <v>183234</v>
          </cell>
        </row>
        <row r="740">
          <cell r="C740">
            <v>88232</v>
          </cell>
          <cell r="D740">
            <v>176000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C741">
            <v>238000</v>
          </cell>
          <cell r="D741">
            <v>267000</v>
          </cell>
          <cell r="E741">
            <v>307000</v>
          </cell>
          <cell r="F741">
            <v>256000</v>
          </cell>
          <cell r="G741">
            <v>323690.375</v>
          </cell>
          <cell r="H741">
            <v>320633.90629999997</v>
          </cell>
          <cell r="I741">
            <v>343907.84379999997</v>
          </cell>
          <cell r="J741">
            <v>345912.65629999997</v>
          </cell>
          <cell r="K741">
            <v>356018.46879999997</v>
          </cell>
          <cell r="L741">
            <v>361059.84379999997</v>
          </cell>
          <cell r="M741">
            <v>370151.4375</v>
          </cell>
          <cell r="N741">
            <v>396459.0625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64730</v>
          </cell>
          <cell r="D743">
            <v>69965</v>
          </cell>
          <cell r="E743">
            <v>69965</v>
          </cell>
          <cell r="F743">
            <v>69965</v>
          </cell>
          <cell r="G743">
            <v>-31415</v>
          </cell>
          <cell r="H743">
            <v>-31415</v>
          </cell>
          <cell r="I743">
            <v>-31415</v>
          </cell>
          <cell r="J743">
            <v>-31415</v>
          </cell>
          <cell r="K743">
            <v>-31415</v>
          </cell>
          <cell r="L743">
            <v>-31415</v>
          </cell>
          <cell r="M743">
            <v>-31415</v>
          </cell>
          <cell r="N743">
            <v>-31415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109939</v>
          </cell>
          <cell r="D746">
            <v>16838</v>
          </cell>
          <cell r="E746">
            <v>16838</v>
          </cell>
          <cell r="F746">
            <v>16838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0</v>
          </cell>
          <cell r="D747">
            <v>14548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1</v>
          </cell>
          <cell r="D748">
            <v>1</v>
          </cell>
          <cell r="E748">
            <v>1</v>
          </cell>
          <cell r="G748">
            <v>112809.52340000001</v>
          </cell>
          <cell r="H748">
            <v>112827.7031</v>
          </cell>
          <cell r="I748">
            <v>112847.2656</v>
          </cell>
          <cell r="J748">
            <v>112867.99219999999</v>
          </cell>
          <cell r="K748">
            <v>112889.78909999999</v>
          </cell>
          <cell r="L748">
            <v>112912.19530000001</v>
          </cell>
          <cell r="M748">
            <v>112935.46090000001</v>
          </cell>
          <cell r="N748">
            <v>112959.6094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-1043</v>
          </cell>
          <cell r="H750">
            <v>-1043</v>
          </cell>
          <cell r="I750">
            <v>-1043</v>
          </cell>
          <cell r="J750">
            <v>-1043</v>
          </cell>
          <cell r="K750">
            <v>-1043</v>
          </cell>
          <cell r="L750">
            <v>-1043</v>
          </cell>
          <cell r="M750">
            <v>-1043</v>
          </cell>
          <cell r="N750">
            <v>-1043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7">
          <cell r="C757" t="str">
            <v>BYearLag</v>
          </cell>
          <cell r="D757" t="str">
            <v>BYear01</v>
          </cell>
          <cell r="E757" t="str">
            <v>BYear02</v>
          </cell>
          <cell r="F757" t="str">
            <v>BYear03</v>
          </cell>
          <cell r="G757" t="str">
            <v>BYear04</v>
          </cell>
          <cell r="H757" t="str">
            <v>BYear05</v>
          </cell>
          <cell r="I757" t="str">
            <v>BYear06</v>
          </cell>
          <cell r="J757" t="str">
            <v>BYear07</v>
          </cell>
          <cell r="K757" t="str">
            <v>BYear08</v>
          </cell>
          <cell r="L757" t="str">
            <v>BYear09</v>
          </cell>
          <cell r="M757" t="str">
            <v>BYear10</v>
          </cell>
          <cell r="N757" t="str">
            <v>BYear11</v>
          </cell>
          <cell r="O757" t="str">
            <v>BYear12</v>
          </cell>
          <cell r="P757" t="str">
            <v>BYear13</v>
          </cell>
          <cell r="Q757" t="str">
            <v>BYear14</v>
          </cell>
          <cell r="R757" t="str">
            <v>BYear15</v>
          </cell>
          <cell r="S757" t="str">
            <v>BYear16</v>
          </cell>
          <cell r="T757" t="str">
            <v>BYear17</v>
          </cell>
          <cell r="U757" t="str">
            <v>BYear18</v>
          </cell>
          <cell r="V757" t="str">
            <v>BYear19</v>
          </cell>
          <cell r="W757" t="str">
            <v>BYear20</v>
          </cell>
          <cell r="X757" t="str">
            <v>BYear21</v>
          </cell>
          <cell r="Y757" t="str">
            <v>BYear22</v>
          </cell>
        </row>
        <row r="758">
          <cell r="C758" t="str">
            <v>Y1999</v>
          </cell>
          <cell r="D758" t="str">
            <v>Y2000</v>
          </cell>
          <cell r="E758" t="str">
            <v>Y2001</v>
          </cell>
          <cell r="F758" t="str">
            <v>Y2002</v>
          </cell>
          <cell r="G758" t="str">
            <v>Y2003</v>
          </cell>
          <cell r="H758" t="str">
            <v>Y2004</v>
          </cell>
          <cell r="I758" t="str">
            <v>Y2005</v>
          </cell>
          <cell r="J758" t="str">
            <v>Y2006</v>
          </cell>
          <cell r="K758" t="str">
            <v>Y2007</v>
          </cell>
          <cell r="L758" t="str">
            <v>Y2008</v>
          </cell>
          <cell r="M758" t="str">
            <v>Y2009</v>
          </cell>
          <cell r="N758" t="str">
            <v>Y2010</v>
          </cell>
        </row>
        <row r="759">
          <cell r="C759">
            <v>7858.6162000000004</v>
          </cell>
          <cell r="D759">
            <v>6732.1000999999997</v>
          </cell>
          <cell r="E759">
            <v>6303.6494000000002</v>
          </cell>
          <cell r="F759">
            <v>6966.5160999999998</v>
          </cell>
          <cell r="G759">
            <v>7426.0478999999996</v>
          </cell>
          <cell r="H759">
            <v>7189.3554999999997</v>
          </cell>
          <cell r="I759">
            <v>7026.4893000000002</v>
          </cell>
          <cell r="J759">
            <v>7091.9931999999999</v>
          </cell>
          <cell r="K759">
            <v>7108.7271000000001</v>
          </cell>
          <cell r="L759">
            <v>7093.6875</v>
          </cell>
          <cell r="M759">
            <v>7054.1068999999998</v>
          </cell>
          <cell r="N759">
            <v>7026.5977000000003</v>
          </cell>
        </row>
        <row r="760">
          <cell r="C760">
            <v>333325</v>
          </cell>
          <cell r="D760">
            <v>346687.34379999997</v>
          </cell>
          <cell r="E760">
            <v>315981.875</v>
          </cell>
          <cell r="F760">
            <v>243403.07810000001</v>
          </cell>
          <cell r="G760">
            <v>189216.3125</v>
          </cell>
          <cell r="H760">
            <v>186024.73439999999</v>
          </cell>
          <cell r="I760">
            <v>157449.5</v>
          </cell>
          <cell r="J760">
            <v>200797.0938</v>
          </cell>
          <cell r="K760">
            <v>249273.67189999999</v>
          </cell>
          <cell r="L760">
            <v>302862.9375</v>
          </cell>
          <cell r="M760">
            <v>355936.125</v>
          </cell>
          <cell r="N760">
            <v>405857.75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1330</v>
          </cell>
          <cell r="D762">
            <v>67060.132800000007</v>
          </cell>
          <cell r="E762">
            <v>66903.289099999995</v>
          </cell>
          <cell r="F762">
            <v>62339.398399999998</v>
          </cell>
          <cell r="G762">
            <v>59772.804700000001</v>
          </cell>
          <cell r="H762">
            <v>64143.519500000002</v>
          </cell>
          <cell r="I762">
            <v>66945.992199999993</v>
          </cell>
          <cell r="J762">
            <v>67801.75</v>
          </cell>
          <cell r="K762">
            <v>69019.132800000007</v>
          </cell>
          <cell r="L762">
            <v>70171.179699999993</v>
          </cell>
          <cell r="M762">
            <v>69117.070300000007</v>
          </cell>
          <cell r="N762">
            <v>67153.406300000002</v>
          </cell>
        </row>
        <row r="763">
          <cell r="C763">
            <v>9288</v>
          </cell>
          <cell r="D763">
            <v>0.1787</v>
          </cell>
          <cell r="E763">
            <v>-8545.9735999999994</v>
          </cell>
          <cell r="F763">
            <v>-11324.8555</v>
          </cell>
          <cell r="G763">
            <v>-3122.4580000000001</v>
          </cell>
          <cell r="H763">
            <v>2375.9486999999999</v>
          </cell>
          <cell r="I763">
            <v>5778.8100999999997</v>
          </cell>
          <cell r="J763">
            <v>6286.5698000000002</v>
          </cell>
          <cell r="K763">
            <v>3370.0801000000001</v>
          </cell>
          <cell r="L763">
            <v>84.214600000000004</v>
          </cell>
          <cell r="M763">
            <v>-2511.1912000000002</v>
          </cell>
          <cell r="N763">
            <v>-3878.1475</v>
          </cell>
        </row>
        <row r="764">
          <cell r="C764">
            <v>43779.765599999999</v>
          </cell>
          <cell r="D764">
            <v>40306.5</v>
          </cell>
          <cell r="E764">
            <v>40038.707000000002</v>
          </cell>
          <cell r="F764">
            <v>51502.734400000001</v>
          </cell>
          <cell r="G764">
            <v>74761.757800000007</v>
          </cell>
          <cell r="H764">
            <v>78774.078099999999</v>
          </cell>
          <cell r="I764">
            <v>76655.093800000002</v>
          </cell>
          <cell r="J764">
            <v>69442.703099999999</v>
          </cell>
          <cell r="K764">
            <v>61483.3125</v>
          </cell>
          <cell r="L764">
            <v>61466.8125</v>
          </cell>
          <cell r="M764">
            <v>62391.734400000001</v>
          </cell>
          <cell r="N764">
            <v>63558.285199999998</v>
          </cell>
        </row>
        <row r="765">
          <cell r="C765">
            <v>59608.3125</v>
          </cell>
          <cell r="D765">
            <v>66843.132800000007</v>
          </cell>
          <cell r="E765">
            <v>64456.285199999998</v>
          </cell>
          <cell r="F765">
            <v>59442.398399999998</v>
          </cell>
          <cell r="G765">
            <v>58270.761700000003</v>
          </cell>
          <cell r="H765">
            <v>63064.343800000002</v>
          </cell>
          <cell r="I765">
            <v>66932.632800000007</v>
          </cell>
          <cell r="J765">
            <v>67991.960900000005</v>
          </cell>
          <cell r="K765">
            <v>69816.140599999999</v>
          </cell>
          <cell r="L765">
            <v>70855</v>
          </cell>
          <cell r="M765">
            <v>69807.179699999993</v>
          </cell>
          <cell r="N765">
            <v>67463.875</v>
          </cell>
        </row>
        <row r="766">
          <cell r="C766">
            <v>0</v>
          </cell>
          <cell r="D766">
            <v>-261</v>
          </cell>
          <cell r="E766">
            <v>-266.78120000000001</v>
          </cell>
          <cell r="F766">
            <v>-273.36649999999997</v>
          </cell>
          <cell r="G766">
            <v>-280.76170000000002</v>
          </cell>
          <cell r="H766">
            <v>-287.92239999999998</v>
          </cell>
          <cell r="I766">
            <v>-294.61369999999999</v>
          </cell>
          <cell r="J766">
            <v>-301.32310000000001</v>
          </cell>
          <cell r="K766">
            <v>-314.97340000000003</v>
          </cell>
          <cell r="L766">
            <v>-315.18110000000001</v>
          </cell>
          <cell r="M766">
            <v>-322.44760000000002</v>
          </cell>
          <cell r="N766">
            <v>-330.17489999999998</v>
          </cell>
        </row>
        <row r="767">
          <cell r="C767">
            <v>987201</v>
          </cell>
          <cell r="D767">
            <v>969657.1875</v>
          </cell>
          <cell r="E767">
            <v>1044877.375</v>
          </cell>
          <cell r="F767">
            <v>1067778.375</v>
          </cell>
          <cell r="G767">
            <v>908337.3125</v>
          </cell>
          <cell r="H767">
            <v>921470.375</v>
          </cell>
          <cell r="I767">
            <v>897582.625</v>
          </cell>
          <cell r="J767">
            <v>942546.875</v>
          </cell>
          <cell r="K767">
            <v>990080.8125</v>
          </cell>
          <cell r="L767">
            <v>1037667.0625</v>
          </cell>
          <cell r="M767">
            <v>1087183.25</v>
          </cell>
          <cell r="N767">
            <v>1138750.375</v>
          </cell>
        </row>
        <row r="768">
          <cell r="C768">
            <v>677426.625</v>
          </cell>
          <cell r="D768">
            <v>628390.875</v>
          </cell>
          <cell r="E768">
            <v>680954.625</v>
          </cell>
          <cell r="F768">
            <v>787313.75</v>
          </cell>
          <cell r="G768">
            <v>780322.1875</v>
          </cell>
          <cell r="H768">
            <v>728328.75</v>
          </cell>
          <cell r="I768">
            <v>734377.25</v>
          </cell>
          <cell r="J768">
            <v>735567.3125</v>
          </cell>
          <cell r="K768">
            <v>737098.5</v>
          </cell>
          <cell r="L768">
            <v>736719.875</v>
          </cell>
          <cell r="M768">
            <v>734876.75</v>
          </cell>
          <cell r="N768">
            <v>735894.6875</v>
          </cell>
        </row>
        <row r="769">
          <cell r="C769">
            <v>54314.800799999997</v>
          </cell>
          <cell r="D769">
            <v>53529.945299999999</v>
          </cell>
          <cell r="E769">
            <v>52388.156300000002</v>
          </cell>
          <cell r="F769">
            <v>59605.679700000001</v>
          </cell>
          <cell r="G769">
            <v>77260.171900000001</v>
          </cell>
          <cell r="H769">
            <v>79733.867199999993</v>
          </cell>
          <cell r="I769">
            <v>76848.609400000001</v>
          </cell>
          <cell r="J769">
            <v>68600.328099999999</v>
          </cell>
          <cell r="K769">
            <v>60432.601600000002</v>
          </cell>
          <cell r="L769">
            <v>59478.792999999998</v>
          </cell>
          <cell r="M769">
            <v>59628.734400000001</v>
          </cell>
          <cell r="N769">
            <v>61178.988299999997</v>
          </cell>
        </row>
        <row r="770">
          <cell r="C770">
            <v>76665.773400000005</v>
          </cell>
          <cell r="D770">
            <v>69083.554699999993</v>
          </cell>
          <cell r="E770">
            <v>66838.296900000001</v>
          </cell>
          <cell r="F770">
            <v>77248.781300000002</v>
          </cell>
          <cell r="G770">
            <v>79797.164099999995</v>
          </cell>
          <cell r="H770">
            <v>82030.609400000001</v>
          </cell>
          <cell r="I770">
            <v>84091.921900000001</v>
          </cell>
          <cell r="J770">
            <v>86200.476599999995</v>
          </cell>
          <cell r="K770">
            <v>88351.804699999993</v>
          </cell>
          <cell r="L770">
            <v>90518.5625</v>
          </cell>
          <cell r="M770">
            <v>92652.945300000007</v>
          </cell>
          <cell r="N770">
            <v>94740.156300000002</v>
          </cell>
        </row>
        <row r="771">
          <cell r="C771">
            <v>4710835</v>
          </cell>
          <cell r="D771">
            <v>4996741</v>
          </cell>
          <cell r="E771">
            <v>5334526</v>
          </cell>
          <cell r="F771">
            <v>5681053</v>
          </cell>
          <cell r="G771">
            <v>6038495</v>
          </cell>
          <cell r="H771">
            <v>6411048.5</v>
          </cell>
          <cell r="I771">
            <v>6790862.5</v>
          </cell>
          <cell r="J771">
            <v>7157164</v>
          </cell>
          <cell r="K771">
            <v>7535524.5</v>
          </cell>
          <cell r="L771">
            <v>7926746.5</v>
          </cell>
          <cell r="M771">
            <v>8335215</v>
          </cell>
          <cell r="N771">
            <v>8763383</v>
          </cell>
        </row>
        <row r="772">
          <cell r="C772">
            <v>70672</v>
          </cell>
          <cell r="D772">
            <v>78308</v>
          </cell>
          <cell r="E772">
            <v>66526</v>
          </cell>
          <cell r="F772">
            <v>69480.992199999993</v>
          </cell>
          <cell r="G772">
            <v>72192.039099999995</v>
          </cell>
          <cell r="H772">
            <v>73498.632800000007</v>
          </cell>
          <cell r="I772">
            <v>75202.164099999995</v>
          </cell>
          <cell r="J772">
            <v>76073.226599999995</v>
          </cell>
          <cell r="K772">
            <v>78096.515599999999</v>
          </cell>
          <cell r="L772">
            <v>78884.882800000007</v>
          </cell>
          <cell r="M772">
            <v>77953.179699999993</v>
          </cell>
          <cell r="N772">
            <v>78066.195300000007</v>
          </cell>
        </row>
        <row r="773">
          <cell r="C773">
            <v>462287</v>
          </cell>
          <cell r="D773">
            <v>370708.46879999997</v>
          </cell>
          <cell r="E773">
            <v>391872.75</v>
          </cell>
          <cell r="F773">
            <v>407277.78129999997</v>
          </cell>
          <cell r="G773">
            <v>419805.90629999997</v>
          </cell>
          <cell r="H773">
            <v>436212.46879999997</v>
          </cell>
          <cell r="I773">
            <v>454059.78129999997</v>
          </cell>
          <cell r="J773">
            <v>469630.59379999997</v>
          </cell>
          <cell r="K773">
            <v>484240.9375</v>
          </cell>
          <cell r="L773">
            <v>499759.9375</v>
          </cell>
          <cell r="M773">
            <v>519621.5625</v>
          </cell>
          <cell r="N773">
            <v>540768.8125</v>
          </cell>
        </row>
        <row r="774">
          <cell r="C774">
            <v>678112</v>
          </cell>
          <cell r="D774">
            <v>732593.3125</v>
          </cell>
          <cell r="E774">
            <v>778244.375</v>
          </cell>
          <cell r="F774">
            <v>819323.3125</v>
          </cell>
          <cell r="G774">
            <v>860903.9375</v>
          </cell>
          <cell r="H774">
            <v>899244.8125</v>
          </cell>
          <cell r="I774">
            <v>939385.875</v>
          </cell>
          <cell r="J774">
            <v>982577.25</v>
          </cell>
          <cell r="K774">
            <v>1025128.875</v>
          </cell>
          <cell r="L774">
            <v>1066167.125</v>
          </cell>
          <cell r="M774">
            <v>1102332.75</v>
          </cell>
          <cell r="N774">
            <v>1132184.375</v>
          </cell>
        </row>
        <row r="775">
          <cell r="C775">
            <v>483158.0625</v>
          </cell>
          <cell r="D775">
            <v>480595.40629999997</v>
          </cell>
          <cell r="E775">
            <v>474477.4375</v>
          </cell>
          <cell r="F775">
            <v>479771.09379999997</v>
          </cell>
          <cell r="G775">
            <v>492926.6875</v>
          </cell>
          <cell r="H775">
            <v>503268.90629999997</v>
          </cell>
          <cell r="I775">
            <v>530002.5625</v>
          </cell>
          <cell r="J775">
            <v>557884.5</v>
          </cell>
          <cell r="K775">
            <v>576927</v>
          </cell>
          <cell r="L775">
            <v>591954.0625</v>
          </cell>
          <cell r="M775">
            <v>599869.875</v>
          </cell>
          <cell r="N775">
            <v>606602.1875</v>
          </cell>
        </row>
        <row r="776">
          <cell r="C776">
            <v>323074.40629999997</v>
          </cell>
          <cell r="D776">
            <v>324934.46879999997</v>
          </cell>
          <cell r="E776">
            <v>344045.75</v>
          </cell>
          <cell r="F776">
            <v>362402.78129999997</v>
          </cell>
          <cell r="G776">
            <v>374124.90629999997</v>
          </cell>
          <cell r="H776">
            <v>393723.46879999997</v>
          </cell>
          <cell r="I776">
            <v>415313.78129999997</v>
          </cell>
          <cell r="J776">
            <v>434480.59379999997</v>
          </cell>
          <cell r="K776">
            <v>455350.9375</v>
          </cell>
          <cell r="L776">
            <v>474701.9375</v>
          </cell>
          <cell r="M776">
            <v>496539.5625</v>
          </cell>
          <cell r="N776">
            <v>521311.8125</v>
          </cell>
        </row>
        <row r="777">
          <cell r="C777">
            <v>60502</v>
          </cell>
          <cell r="D777">
            <v>53807</v>
          </cell>
          <cell r="E777">
            <v>54998.835899999998</v>
          </cell>
          <cell r="F777">
            <v>56356.449200000003</v>
          </cell>
          <cell r="G777">
            <v>57881.015599999999</v>
          </cell>
          <cell r="H777">
            <v>59357.25</v>
          </cell>
          <cell r="I777">
            <v>60736.710899999998</v>
          </cell>
          <cell r="J777">
            <v>62119.902300000002</v>
          </cell>
          <cell r="K777">
            <v>64934.011700000003</v>
          </cell>
          <cell r="L777">
            <v>64976.816400000003</v>
          </cell>
          <cell r="M777">
            <v>66474.867199999993</v>
          </cell>
          <cell r="N777">
            <v>68067.906300000002</v>
          </cell>
        </row>
        <row r="778">
          <cell r="C778">
            <v>12038070</v>
          </cell>
          <cell r="D778">
            <v>12646259</v>
          </cell>
          <cell r="E778">
            <v>13251458</v>
          </cell>
          <cell r="F778">
            <v>13878822</v>
          </cell>
          <cell r="G778">
            <v>14452315</v>
          </cell>
          <cell r="H778">
            <v>15027908</v>
          </cell>
          <cell r="I778">
            <v>15630970</v>
          </cell>
          <cell r="J778">
            <v>16212493</v>
          </cell>
          <cell r="K778">
            <v>16819464</v>
          </cell>
          <cell r="L778">
            <v>17426870</v>
          </cell>
          <cell r="M778">
            <v>18049710</v>
          </cell>
          <cell r="N778">
            <v>18688958</v>
          </cell>
        </row>
        <row r="779">
          <cell r="C779">
            <v>6513331</v>
          </cell>
          <cell r="D779">
            <v>6685123</v>
          </cell>
          <cell r="E779">
            <v>6929367.5</v>
          </cell>
          <cell r="F779">
            <v>7383915</v>
          </cell>
          <cell r="G779">
            <v>7592734.5</v>
          </cell>
          <cell r="H779">
            <v>7764909.5</v>
          </cell>
          <cell r="I779">
            <v>7941832.5</v>
          </cell>
          <cell r="J779">
            <v>8122594</v>
          </cell>
          <cell r="K779">
            <v>8305387</v>
          </cell>
          <cell r="L779">
            <v>8489111</v>
          </cell>
          <cell r="M779">
            <v>8669726</v>
          </cell>
          <cell r="N779">
            <v>8854496</v>
          </cell>
        </row>
        <row r="780">
          <cell r="C780">
            <v>499794.53129999997</v>
          </cell>
          <cell r="D780">
            <v>509957.96879999997</v>
          </cell>
          <cell r="E780">
            <v>519484.59379999997</v>
          </cell>
          <cell r="F780">
            <v>523748.09379999997</v>
          </cell>
          <cell r="G780">
            <v>530110.0625</v>
          </cell>
          <cell r="H780">
            <v>532265.875</v>
          </cell>
          <cell r="I780">
            <v>544828.875</v>
          </cell>
          <cell r="J780">
            <v>551395.25</v>
          </cell>
          <cell r="K780">
            <v>556515.8125</v>
          </cell>
          <cell r="L780">
            <v>567676.5</v>
          </cell>
          <cell r="M780">
            <v>578439.5</v>
          </cell>
          <cell r="N780">
            <v>589203.5625</v>
          </cell>
        </row>
        <row r="781">
          <cell r="C781">
            <v>22648.839800000002</v>
          </cell>
          <cell r="D781">
            <v>19524.3691</v>
          </cell>
          <cell r="E781">
            <v>18222.117200000001</v>
          </cell>
          <cell r="F781">
            <v>22292.029299999998</v>
          </cell>
          <cell r="G781">
            <v>22046.392599999999</v>
          </cell>
          <cell r="H781">
            <v>21606.9277</v>
          </cell>
          <cell r="I781">
            <v>21026.845700000002</v>
          </cell>
          <cell r="J781">
            <v>20406.9473</v>
          </cell>
          <cell r="K781">
            <v>19776.5645</v>
          </cell>
          <cell r="L781">
            <v>19136.0645</v>
          </cell>
          <cell r="M781">
            <v>18462.970700000002</v>
          </cell>
          <cell r="N781">
            <v>17750.982400000001</v>
          </cell>
        </row>
        <row r="782">
          <cell r="C782">
            <v>2412000</v>
          </cell>
          <cell r="D782">
            <v>2568310.5</v>
          </cell>
          <cell r="E782">
            <v>2764043.75</v>
          </cell>
          <cell r="F782">
            <v>2965590.75</v>
          </cell>
          <cell r="G782">
            <v>3168405.25</v>
          </cell>
          <cell r="H782">
            <v>3377532.25</v>
          </cell>
          <cell r="I782">
            <v>3587402.25</v>
          </cell>
          <cell r="J782">
            <v>3781016.5</v>
          </cell>
          <cell r="K782">
            <v>3978968.25</v>
          </cell>
          <cell r="L782">
            <v>4182660</v>
          </cell>
          <cell r="M782">
            <v>4393166.5</v>
          </cell>
          <cell r="N782">
            <v>4611426.5</v>
          </cell>
        </row>
        <row r="783">
          <cell r="C783">
            <v>13998</v>
          </cell>
          <cell r="D783">
            <v>15510</v>
          </cell>
          <cell r="E783">
            <v>13176</v>
          </cell>
          <cell r="F783">
            <v>13761.260700000001</v>
          </cell>
          <cell r="G783">
            <v>14298.204100000001</v>
          </cell>
          <cell r="H783">
            <v>14556.9854</v>
          </cell>
          <cell r="I783">
            <v>14894.3838</v>
          </cell>
          <cell r="J783">
            <v>15066.9043</v>
          </cell>
          <cell r="K783">
            <v>15467.632799999999</v>
          </cell>
          <cell r="L783">
            <v>15623.7754</v>
          </cell>
          <cell r="M783">
            <v>15439.2441</v>
          </cell>
          <cell r="N783">
            <v>15461.627899999999</v>
          </cell>
        </row>
        <row r="784">
          <cell r="C784">
            <v>130864</v>
          </cell>
          <cell r="D784">
            <v>197596.92189999999</v>
          </cell>
          <cell r="E784">
            <v>204103.92189999999</v>
          </cell>
          <cell r="F784">
            <v>211440.875</v>
          </cell>
          <cell r="G784">
            <v>214988.04689999999</v>
          </cell>
          <cell r="H784">
            <v>221669.01560000001</v>
          </cell>
          <cell r="I784">
            <v>228733.8438</v>
          </cell>
          <cell r="J784">
            <v>232915.9375</v>
          </cell>
          <cell r="K784">
            <v>237657.1563</v>
          </cell>
          <cell r="L784">
            <v>244883.75</v>
          </cell>
          <cell r="M784">
            <v>252448.0938</v>
          </cell>
          <cell r="N784">
            <v>260227.625</v>
          </cell>
        </row>
        <row r="785">
          <cell r="C785">
            <v>149320</v>
          </cell>
          <cell r="D785">
            <v>147995.0625</v>
          </cell>
          <cell r="E785">
            <v>142173.9375</v>
          </cell>
          <cell r="F785">
            <v>133060.375</v>
          </cell>
          <cell r="G785">
            <v>122522.66409999999</v>
          </cell>
          <cell r="H785">
            <v>109724.63280000001</v>
          </cell>
          <cell r="I785">
            <v>97227.703099999999</v>
          </cell>
          <cell r="J785">
            <v>84521.070300000007</v>
          </cell>
          <cell r="K785">
            <v>69469.203099999999</v>
          </cell>
          <cell r="L785">
            <v>51437.476600000002</v>
          </cell>
          <cell r="M785">
            <v>29681.658200000002</v>
          </cell>
          <cell r="N785">
            <v>3956.8555000000001</v>
          </cell>
        </row>
        <row r="786">
          <cell r="C786">
            <v>210099.9375</v>
          </cell>
          <cell r="D786">
            <v>205270.4063</v>
          </cell>
          <cell r="E786">
            <v>190538.125</v>
          </cell>
          <cell r="F786">
            <v>186880.125</v>
          </cell>
          <cell r="G786">
            <v>185650.29689999999</v>
          </cell>
          <cell r="H786">
            <v>184100.2188</v>
          </cell>
          <cell r="I786">
            <v>190762.32810000001</v>
          </cell>
          <cell r="J786">
            <v>195051.26560000001</v>
          </cell>
          <cell r="K786">
            <v>195980.8125</v>
          </cell>
          <cell r="L786">
            <v>195172.5313</v>
          </cell>
          <cell r="M786">
            <v>192321.60939999999</v>
          </cell>
          <cell r="N786">
            <v>188396.1875</v>
          </cell>
        </row>
        <row r="787">
          <cell r="C787">
            <v>217782.01560000001</v>
          </cell>
          <cell r="D787">
            <v>209055.92189999999</v>
          </cell>
          <cell r="E787">
            <v>207169.92189999999</v>
          </cell>
          <cell r="F787">
            <v>212918.875</v>
          </cell>
          <cell r="G787">
            <v>215758.04689999999</v>
          </cell>
          <cell r="H787">
            <v>220666.01560000001</v>
          </cell>
          <cell r="I787">
            <v>226467.8438</v>
          </cell>
          <cell r="J787">
            <v>231355.9375</v>
          </cell>
          <cell r="K787">
            <v>238986.1563</v>
          </cell>
          <cell r="L787">
            <v>246691.75</v>
          </cell>
          <cell r="M787">
            <v>254481.0938</v>
          </cell>
          <cell r="N787">
            <v>261895.625</v>
          </cell>
        </row>
        <row r="788">
          <cell r="C788">
            <v>8172</v>
          </cell>
          <cell r="D788">
            <v>7334</v>
          </cell>
          <cell r="E788">
            <v>7496.4497000000001</v>
          </cell>
          <cell r="F788">
            <v>7681.4951000000001</v>
          </cell>
          <cell r="G788">
            <v>7889.2964000000002</v>
          </cell>
          <cell r="H788">
            <v>8090.5102999999999</v>
          </cell>
          <cell r="I788">
            <v>8278.5331999999999</v>
          </cell>
          <cell r="J788">
            <v>8467.0645000000004</v>
          </cell>
          <cell r="K788">
            <v>8850.6327999999994</v>
          </cell>
          <cell r="L788">
            <v>8856.4678000000004</v>
          </cell>
          <cell r="M788">
            <v>9060.6553000000004</v>
          </cell>
          <cell r="N788">
            <v>9277.7900000000009</v>
          </cell>
        </row>
        <row r="789">
          <cell r="C789">
            <v>4489055</v>
          </cell>
          <cell r="D789">
            <v>4656986.5</v>
          </cell>
          <cell r="E789">
            <v>4836625.5</v>
          </cell>
          <cell r="F789">
            <v>5023929.5</v>
          </cell>
          <cell r="G789">
            <v>5179952.5</v>
          </cell>
          <cell r="H789">
            <v>5333434</v>
          </cell>
          <cell r="I789">
            <v>5485608.5</v>
          </cell>
          <cell r="J789">
            <v>5619670</v>
          </cell>
          <cell r="K789">
            <v>5759933</v>
          </cell>
          <cell r="L789">
            <v>5900300.5</v>
          </cell>
          <cell r="M789">
            <v>6044766.5</v>
          </cell>
          <cell r="N789">
            <v>6193587.5</v>
          </cell>
        </row>
        <row r="790">
          <cell r="C790">
            <v>1930882.625</v>
          </cell>
          <cell r="D790">
            <v>1891776.25</v>
          </cell>
          <cell r="E790">
            <v>1892751.75</v>
          </cell>
          <cell r="F790">
            <v>2039453.375</v>
          </cell>
          <cell r="G790">
            <v>2019752.125</v>
          </cell>
          <cell r="H790">
            <v>1981362.875</v>
          </cell>
          <cell r="I790">
            <v>1938591.375</v>
          </cell>
          <cell r="J790">
            <v>1893857.25</v>
          </cell>
          <cell r="K790">
            <v>1850470.5</v>
          </cell>
          <cell r="L790">
            <v>1807777.5</v>
          </cell>
          <cell r="M790">
            <v>1764463</v>
          </cell>
          <cell r="N790">
            <v>1722110</v>
          </cell>
        </row>
        <row r="791">
          <cell r="C791">
            <v>198487.14060000001</v>
          </cell>
          <cell r="D791">
            <v>199287.32810000001</v>
          </cell>
          <cell r="E791">
            <v>193623.9688</v>
          </cell>
          <cell r="F791">
            <v>189704.1563</v>
          </cell>
          <cell r="G791">
            <v>188302.5625</v>
          </cell>
          <cell r="H791">
            <v>183848.85939999999</v>
          </cell>
          <cell r="I791">
            <v>186218.32810000001</v>
          </cell>
          <cell r="J791">
            <v>184680.0625</v>
          </cell>
          <cell r="K791">
            <v>180918.7813</v>
          </cell>
          <cell r="L791">
            <v>180126.26560000001</v>
          </cell>
          <cell r="M791">
            <v>179594.26560000001</v>
          </cell>
          <cell r="N791">
            <v>179609.5625</v>
          </cell>
        </row>
        <row r="792">
          <cell r="C792">
            <v>14534.0908</v>
          </cell>
          <cell r="D792">
            <v>13718.5879</v>
          </cell>
          <cell r="E792">
            <v>13611.732400000001</v>
          </cell>
          <cell r="F792">
            <v>14765.2412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C793">
            <v>1044317</v>
          </cell>
          <cell r="D793">
            <v>1094552.5</v>
          </cell>
          <cell r="E793">
            <v>1156701.75</v>
          </cell>
          <cell r="F793">
            <v>1186992.125</v>
          </cell>
          <cell r="G793">
            <v>-24.144500000000001</v>
          </cell>
          <cell r="H793">
            <v>-24.291599999999999</v>
          </cell>
          <cell r="I793">
            <v>-24.442299999999999</v>
          </cell>
          <cell r="J793">
            <v>-24.596399999999999</v>
          </cell>
          <cell r="K793">
            <v>-24.757400000000001</v>
          </cell>
          <cell r="L793">
            <v>-24.918600000000001</v>
          </cell>
          <cell r="M793">
            <v>-25.083500000000001</v>
          </cell>
          <cell r="N793">
            <v>-25.252300000000002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66003</v>
          </cell>
          <cell r="D795">
            <v>79049.226599999995</v>
          </cell>
          <cell r="E795">
            <v>83693.015599999999</v>
          </cell>
          <cell r="F795">
            <v>92288.820300000007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C796">
            <v>208382</v>
          </cell>
          <cell r="D796">
            <v>207470.0313</v>
          </cell>
          <cell r="E796">
            <v>206154.76560000001</v>
          </cell>
          <cell r="F796">
            <v>205859.89060000001</v>
          </cell>
          <cell r="G796">
            <v>-1.7188000000000001</v>
          </cell>
          <cell r="H796">
            <v>-1.7188000000000001</v>
          </cell>
          <cell r="I796">
            <v>-1.7188000000000001</v>
          </cell>
          <cell r="J796">
            <v>-1.7188000000000001</v>
          </cell>
          <cell r="K796">
            <v>-1.7188000000000001</v>
          </cell>
          <cell r="L796">
            <v>-1.7188000000000001</v>
          </cell>
          <cell r="M796">
            <v>-1.7188000000000001</v>
          </cell>
          <cell r="N796">
            <v>-1.7188000000000001</v>
          </cell>
        </row>
        <row r="797">
          <cell r="C797">
            <v>60256.265599999999</v>
          </cell>
          <cell r="D797">
            <v>65232.585899999998</v>
          </cell>
          <cell r="E797">
            <v>68366.125</v>
          </cell>
          <cell r="F797">
            <v>80354.328099999999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C798">
            <v>60671.683599999997</v>
          </cell>
          <cell r="D798">
            <v>67838.226599999995</v>
          </cell>
          <cell r="E798">
            <v>72124.015599999999</v>
          </cell>
          <cell r="F798">
            <v>81196.820300000007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C799">
            <v>8107</v>
          </cell>
          <cell r="D799">
            <v>3813</v>
          </cell>
          <cell r="E799">
            <v>3897.4587000000001</v>
          </cell>
          <cell r="F799">
            <v>3993.6653000000001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C800">
            <v>2458270</v>
          </cell>
          <cell r="D800">
            <v>2551208.5</v>
          </cell>
          <cell r="E800">
            <v>2676400.25</v>
          </cell>
          <cell r="F800">
            <v>3033396.25</v>
          </cell>
          <cell r="G800">
            <v>189.43469999999999</v>
          </cell>
          <cell r="H800">
            <v>192.6781</v>
          </cell>
          <cell r="I800">
            <v>195.9984</v>
          </cell>
          <cell r="J800">
            <v>199.39439999999999</v>
          </cell>
          <cell r="K800">
            <v>202.9443</v>
          </cell>
          <cell r="L800">
            <v>206.4965</v>
          </cell>
          <cell r="M800">
            <v>210.13059999999999</v>
          </cell>
          <cell r="N800">
            <v>213.8518</v>
          </cell>
        </row>
        <row r="801">
          <cell r="C801">
            <v>1189565.625</v>
          </cell>
          <cell r="D801">
            <v>1220059</v>
          </cell>
          <cell r="E801">
            <v>1271963.25</v>
          </cell>
          <cell r="F801">
            <v>1364188.875</v>
          </cell>
          <cell r="G801">
            <v>815531.125</v>
          </cell>
          <cell r="H801">
            <v>216.9932</v>
          </cell>
          <cell r="I801">
            <v>220.42400000000001</v>
          </cell>
          <cell r="J801">
            <v>223.93450000000001</v>
          </cell>
          <cell r="K801">
            <v>227.565</v>
          </cell>
          <cell r="L801">
            <v>231.27709999999999</v>
          </cell>
          <cell r="M801">
            <v>235.0333</v>
          </cell>
          <cell r="N801">
            <v>238.87790000000001</v>
          </cell>
        </row>
        <row r="802">
          <cell r="C802">
            <v>66114.476599999995</v>
          </cell>
          <cell r="D802">
            <v>73714.125</v>
          </cell>
          <cell r="E802">
            <v>76641.914099999995</v>
          </cell>
          <cell r="F802">
            <v>87801.375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5733.3271000000004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264076</v>
          </cell>
          <cell r="D804">
            <v>448551.25</v>
          </cell>
          <cell r="E804">
            <v>470603.75</v>
          </cell>
          <cell r="F804">
            <v>492354.71879999997</v>
          </cell>
          <cell r="G804">
            <v>505031.78129999997</v>
          </cell>
          <cell r="H804">
            <v>520701</v>
          </cell>
          <cell r="I804">
            <v>522995.75</v>
          </cell>
          <cell r="J804">
            <v>524096.15629999997</v>
          </cell>
          <cell r="K804">
            <v>525614.0625</v>
          </cell>
          <cell r="L804">
            <v>527280.6875</v>
          </cell>
          <cell r="M804">
            <v>529536.875</v>
          </cell>
          <cell r="N804">
            <v>532332.5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57458</v>
          </cell>
          <cell r="D806">
            <v>193275.17189999999</v>
          </cell>
          <cell r="E806">
            <v>22344.0098</v>
          </cell>
          <cell r="F806">
            <v>21806.453099999999</v>
          </cell>
          <cell r="G806">
            <v>13101.9619</v>
          </cell>
          <cell r="H806">
            <v>16099.580099999999</v>
          </cell>
          <cell r="I806">
            <v>2939.9976000000001</v>
          </cell>
          <cell r="J806">
            <v>1759.8834999999999</v>
          </cell>
          <cell r="K806">
            <v>2207.1698999999999</v>
          </cell>
          <cell r="L806">
            <v>2356.3065999999999</v>
          </cell>
          <cell r="M806">
            <v>2899.8054000000002</v>
          </cell>
          <cell r="N806">
            <v>3456.1304</v>
          </cell>
        </row>
        <row r="807">
          <cell r="C807">
            <v>-15752</v>
          </cell>
          <cell r="D807">
            <v>-17823.8184</v>
          </cell>
          <cell r="E807">
            <v>-20776.875</v>
          </cell>
          <cell r="F807">
            <v>-25007.015599999999</v>
          </cell>
          <cell r="G807">
            <v>-26892.078099999999</v>
          </cell>
          <cell r="H807">
            <v>-30081.195299999999</v>
          </cell>
          <cell r="I807">
            <v>-28571.285199999998</v>
          </cell>
          <cell r="J807">
            <v>-26457.859400000001</v>
          </cell>
          <cell r="K807">
            <v>-24441.777300000002</v>
          </cell>
          <cell r="L807">
            <v>-22458.789100000002</v>
          </cell>
          <cell r="M807">
            <v>-20732.0059</v>
          </cell>
          <cell r="N807">
            <v>-19203.331999999999</v>
          </cell>
        </row>
        <row r="808">
          <cell r="C808">
            <v>14192.1602</v>
          </cell>
          <cell r="D808">
            <v>17542.6855</v>
          </cell>
          <cell r="E808">
            <v>13098.703100000001</v>
          </cell>
          <cell r="F808">
            <v>8894.3359</v>
          </cell>
          <cell r="G808">
            <v>7046.0712999999996</v>
          </cell>
          <cell r="H808">
            <v>6354.8154000000004</v>
          </cell>
          <cell r="I808">
            <v>6675.0288</v>
          </cell>
          <cell r="J808">
            <v>7318.2446</v>
          </cell>
          <cell r="K808">
            <v>7634.4027999999998</v>
          </cell>
          <cell r="L808">
            <v>7756.9862999999996</v>
          </cell>
          <cell r="M808">
            <v>7528.4736000000003</v>
          </cell>
          <cell r="N808">
            <v>7543.7704999999996</v>
          </cell>
        </row>
        <row r="809">
          <cell r="C809">
            <v>78518.757800000007</v>
          </cell>
          <cell r="D809">
            <v>23462.166000000001</v>
          </cell>
          <cell r="E809">
            <v>21536.0098</v>
          </cell>
          <cell r="F809">
            <v>20980.453099999999</v>
          </cell>
          <cell r="G809">
            <v>12431.9619</v>
          </cell>
          <cell r="H809">
            <v>15466.580099999999</v>
          </cell>
          <cell r="I809">
            <v>2360.9976000000001</v>
          </cell>
          <cell r="J809">
            <v>1279.8834999999999</v>
          </cell>
          <cell r="K809">
            <v>1874.1699000000001</v>
          </cell>
          <cell r="L809">
            <v>2091.3065999999999</v>
          </cell>
          <cell r="M809">
            <v>2594.8054000000002</v>
          </cell>
          <cell r="N809">
            <v>3176.1304</v>
          </cell>
        </row>
        <row r="810">
          <cell r="C810">
            <v>1178</v>
          </cell>
          <cell r="D810">
            <v>385</v>
          </cell>
          <cell r="E810">
            <v>393.52780000000001</v>
          </cell>
          <cell r="F810">
            <v>403.24189999999999</v>
          </cell>
          <cell r="G810">
            <v>414.15039999999999</v>
          </cell>
          <cell r="H810">
            <v>424.71319999999997</v>
          </cell>
          <cell r="I810">
            <v>434.58350000000002</v>
          </cell>
          <cell r="J810">
            <v>444.48050000000001</v>
          </cell>
          <cell r="K810">
            <v>464.61599999999999</v>
          </cell>
          <cell r="L810">
            <v>464.92230000000001</v>
          </cell>
          <cell r="M810">
            <v>475.64109999999999</v>
          </cell>
          <cell r="N810">
            <v>487.03969999999998</v>
          </cell>
        </row>
        <row r="811">
          <cell r="C811">
            <v>241149</v>
          </cell>
          <cell r="D811">
            <v>236360.14060000001</v>
          </cell>
          <cell r="E811">
            <v>243229.8125</v>
          </cell>
          <cell r="F811">
            <v>247415.79689999999</v>
          </cell>
          <cell r="G811">
            <v>254331.89060000001</v>
          </cell>
          <cell r="H811">
            <v>261199.98439999999</v>
          </cell>
          <cell r="I811">
            <v>268091.0625</v>
          </cell>
          <cell r="J811">
            <v>275133.46879999997</v>
          </cell>
          <cell r="K811">
            <v>282492.125</v>
          </cell>
          <cell r="L811">
            <v>289855.5625</v>
          </cell>
          <cell r="M811">
            <v>297387.96879999997</v>
          </cell>
          <cell r="N811">
            <v>305100</v>
          </cell>
        </row>
        <row r="812">
          <cell r="C812">
            <v>217421.01560000001</v>
          </cell>
          <cell r="D812">
            <v>-114037.1563</v>
          </cell>
          <cell r="E812">
            <v>-213153.92189999999</v>
          </cell>
          <cell r="F812">
            <v>-225371.10939999999</v>
          </cell>
          <cell r="G812">
            <v>-233966.1563</v>
          </cell>
          <cell r="H812">
            <v>-238699.375</v>
          </cell>
          <cell r="I812">
            <v>-239951.95310000001</v>
          </cell>
          <cell r="J812">
            <v>-236484.57810000001</v>
          </cell>
          <cell r="K812">
            <v>-232642.95310000001</v>
          </cell>
          <cell r="L812">
            <v>-228863.48439999999</v>
          </cell>
          <cell r="M812">
            <v>-225226.3125</v>
          </cell>
          <cell r="N812">
            <v>-221746.67189999999</v>
          </cell>
        </row>
        <row r="813">
          <cell r="C813">
            <v>12437.7451</v>
          </cell>
          <cell r="D813">
            <v>15609.2158</v>
          </cell>
          <cell r="E813">
            <v>13366.444299999999</v>
          </cell>
          <cell r="F813">
            <v>12229.5635</v>
          </cell>
          <cell r="G813">
            <v>11135.6602</v>
          </cell>
          <cell r="H813">
            <v>11136.204100000001</v>
          </cell>
          <cell r="I813">
            <v>10734.354499999999</v>
          </cell>
          <cell r="J813">
            <v>10509.7773</v>
          </cell>
          <cell r="K813">
            <v>10238.126</v>
          </cell>
          <cell r="L813">
            <v>9956.7041000000008</v>
          </cell>
          <cell r="M813">
            <v>9597.8739999999998</v>
          </cell>
          <cell r="N813">
            <v>9295.4639000000006</v>
          </cell>
        </row>
        <row r="814">
          <cell r="C814">
            <v>16596.9316</v>
          </cell>
          <cell r="D814">
            <v>11362.2021</v>
          </cell>
          <cell r="E814">
            <v>8220.5038999999997</v>
          </cell>
          <cell r="F814">
            <v>7504.3926000000001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C815">
            <v>1273801</v>
          </cell>
          <cell r="D815">
            <v>1608699</v>
          </cell>
          <cell r="E815">
            <v>1654934</v>
          </cell>
          <cell r="F815">
            <v>1698058.75</v>
          </cell>
          <cell r="G815">
            <v>-4.4969999999999999</v>
          </cell>
          <cell r="H815">
            <v>-4.6215000000000002</v>
          </cell>
          <cell r="I815">
            <v>-4.7493999999999996</v>
          </cell>
          <cell r="J815">
            <v>-4.8806000000000003</v>
          </cell>
          <cell r="K815">
            <v>-5.0186000000000002</v>
          </cell>
          <cell r="L815">
            <v>-5.1668000000000003</v>
          </cell>
          <cell r="M815">
            <v>-5.3258000000000001</v>
          </cell>
          <cell r="N815">
            <v>-5.4885999999999999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C817">
            <v>243667</v>
          </cell>
          <cell r="D817">
            <v>349845.125</v>
          </cell>
          <cell r="E817">
            <v>50474.109400000001</v>
          </cell>
          <cell r="F817">
            <v>53240.343800000002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C818">
            <v>176328</v>
          </cell>
          <cell r="D818">
            <v>120686.0156</v>
          </cell>
          <cell r="E818">
            <v>116416.58590000001</v>
          </cell>
          <cell r="F818">
            <v>111373.88280000001</v>
          </cell>
          <cell r="G818">
            <v>-0.41410000000000002</v>
          </cell>
          <cell r="H818">
            <v>-0.41349999999999998</v>
          </cell>
          <cell r="I818">
            <v>-0.41620000000000001</v>
          </cell>
          <cell r="J818">
            <v>-0.42230000000000001</v>
          </cell>
          <cell r="K818">
            <v>-0.4284</v>
          </cell>
          <cell r="L818">
            <v>-0.43090000000000001</v>
          </cell>
          <cell r="M818">
            <v>-0.43090000000000001</v>
          </cell>
          <cell r="N818">
            <v>-0.43090000000000001</v>
          </cell>
        </row>
        <row r="819">
          <cell r="C819">
            <v>43261.359400000001</v>
          </cell>
          <cell r="D819">
            <v>36090.035199999998</v>
          </cell>
          <cell r="E819">
            <v>33677.738299999997</v>
          </cell>
          <cell r="F819">
            <v>34234.625</v>
          </cell>
          <cell r="G819">
            <v>1.6999999999999999E-3</v>
          </cell>
          <cell r="H819">
            <v>1.6999999999999999E-3</v>
          </cell>
          <cell r="I819">
            <v>-7.7999999999999996E-3</v>
          </cell>
          <cell r="J819">
            <v>-1.7399999999999999E-2</v>
          </cell>
          <cell r="K819">
            <v>-1.7399999999999999E-2</v>
          </cell>
          <cell r="L819">
            <v>-7.1999999999999998E-3</v>
          </cell>
          <cell r="M819">
            <v>0</v>
          </cell>
          <cell r="N819">
            <v>0</v>
          </cell>
        </row>
        <row r="820">
          <cell r="C820">
            <v>222468.92189999999</v>
          </cell>
          <cell r="D820">
            <v>195067.125</v>
          </cell>
          <cell r="E820">
            <v>45876.109400000001</v>
          </cell>
          <cell r="F820">
            <v>48642.343800000002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2888</v>
          </cell>
          <cell r="D821">
            <v>3461</v>
          </cell>
          <cell r="E821">
            <v>3537.6619000000001</v>
          </cell>
          <cell r="F821">
            <v>3624.9870999999998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C822">
            <v>2399127</v>
          </cell>
          <cell r="D822">
            <v>2413347.75</v>
          </cell>
          <cell r="E822">
            <v>2451454</v>
          </cell>
          <cell r="F822">
            <v>2523906</v>
          </cell>
          <cell r="G822">
            <v>37.970399999999998</v>
          </cell>
          <cell r="H822">
            <v>38.9587</v>
          </cell>
          <cell r="I822">
            <v>39.970399999999998</v>
          </cell>
          <cell r="J822">
            <v>41.005200000000002</v>
          </cell>
          <cell r="K822">
            <v>42.0869</v>
          </cell>
          <cell r="L822">
            <v>43.169199999999996</v>
          </cell>
          <cell r="M822">
            <v>44.276600000000002</v>
          </cell>
          <cell r="N822">
            <v>45.410499999999999</v>
          </cell>
        </row>
        <row r="823">
          <cell r="C823">
            <v>1055234</v>
          </cell>
          <cell r="D823">
            <v>793853.5</v>
          </cell>
          <cell r="E823">
            <v>662908.5625</v>
          </cell>
          <cell r="F823">
            <v>680510.6875</v>
          </cell>
          <cell r="G823">
            <v>349867.875</v>
          </cell>
          <cell r="H823">
            <v>43.437600000000003</v>
          </cell>
          <cell r="I823">
            <v>44.564799999999998</v>
          </cell>
          <cell r="J823">
            <v>45.722099999999998</v>
          </cell>
          <cell r="K823">
            <v>46.920999999999999</v>
          </cell>
          <cell r="L823">
            <v>48.150300000000001</v>
          </cell>
          <cell r="M823">
            <v>49.400100000000002</v>
          </cell>
          <cell r="N823">
            <v>50.681600000000003</v>
          </cell>
        </row>
        <row r="824">
          <cell r="C824">
            <v>54965.5</v>
          </cell>
          <cell r="D824">
            <v>50556.292999999998</v>
          </cell>
          <cell r="E824">
            <v>50247.402300000002</v>
          </cell>
          <cell r="F824">
            <v>49958.550799999997</v>
          </cell>
          <cell r="G824">
            <v>7.4000000000000003E-3</v>
          </cell>
          <cell r="H824">
            <v>-9.1000000000000004E-3</v>
          </cell>
          <cell r="I824">
            <v>-1.7399999999999999E-2</v>
          </cell>
          <cell r="J824">
            <v>-1.7399999999999999E-2</v>
          </cell>
          <cell r="K824">
            <v>-1.7399999999999999E-2</v>
          </cell>
          <cell r="L824">
            <v>-7.1999999999999998E-3</v>
          </cell>
          <cell r="M824">
            <v>0</v>
          </cell>
          <cell r="N824">
            <v>0</v>
          </cell>
        </row>
        <row r="825">
          <cell r="C825">
            <v>10951.0146</v>
          </cell>
          <cell r="D825">
            <v>9120.3173999999999</v>
          </cell>
          <cell r="E825">
            <v>8497.8760000000002</v>
          </cell>
          <cell r="F825">
            <v>8996.0771000000004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C826">
            <v>881319</v>
          </cell>
          <cell r="D826">
            <v>897696.9375</v>
          </cell>
          <cell r="E826">
            <v>919824.625</v>
          </cell>
          <cell r="F826">
            <v>922641.75</v>
          </cell>
          <cell r="G826">
            <v>-23.627199999999998</v>
          </cell>
          <cell r="H826">
            <v>-23.947800000000001</v>
          </cell>
          <cell r="I826">
            <v>-24.2759</v>
          </cell>
          <cell r="J826">
            <v>-24.611499999999999</v>
          </cell>
          <cell r="K826">
            <v>-24.962299999999999</v>
          </cell>
          <cell r="L826">
            <v>-25.313400000000001</v>
          </cell>
          <cell r="M826">
            <v>-25.672499999999999</v>
          </cell>
          <cell r="N826">
            <v>-26.040299999999998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</row>
        <row r="828">
          <cell r="C828">
            <v>53884</v>
          </cell>
          <cell r="D828">
            <v>46717.238299999997</v>
          </cell>
          <cell r="E828">
            <v>49210.320299999999</v>
          </cell>
          <cell r="F828">
            <v>52885.218800000002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</row>
        <row r="829">
          <cell r="C829">
            <v>184896</v>
          </cell>
          <cell r="D829">
            <v>185135.4063</v>
          </cell>
          <cell r="E829">
            <v>185862.92189999999</v>
          </cell>
          <cell r="F829">
            <v>188448.6875</v>
          </cell>
          <cell r="G829">
            <v>-0.82809999999999995</v>
          </cell>
          <cell r="H829">
            <v>-0.82809999999999995</v>
          </cell>
          <cell r="I829">
            <v>-0.82809999999999995</v>
          </cell>
          <cell r="J829">
            <v>-0.82809999999999995</v>
          </cell>
          <cell r="K829">
            <v>-0.82809999999999995</v>
          </cell>
          <cell r="L829">
            <v>-0.82809999999999995</v>
          </cell>
          <cell r="M829">
            <v>-0.82809999999999995</v>
          </cell>
          <cell r="N829">
            <v>-0.82809999999999995</v>
          </cell>
        </row>
        <row r="830">
          <cell r="C830">
            <v>49561.453099999999</v>
          </cell>
          <cell r="D830">
            <v>39297.261700000003</v>
          </cell>
          <cell r="E830">
            <v>42120.921900000001</v>
          </cell>
          <cell r="F830">
            <v>51255.109400000001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</row>
        <row r="831">
          <cell r="C831">
            <v>42072.449200000003</v>
          </cell>
          <cell r="D831">
            <v>38613.238299999997</v>
          </cell>
          <cell r="E831">
            <v>40042.320299999999</v>
          </cell>
          <cell r="F831">
            <v>43867.218800000002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</row>
        <row r="832">
          <cell r="C832">
            <v>10019</v>
          </cell>
          <cell r="D832">
            <v>4027</v>
          </cell>
          <cell r="E832">
            <v>4116.1986999999999</v>
          </cell>
          <cell r="F832">
            <v>4217.8046999999997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</row>
        <row r="833">
          <cell r="C833">
            <v>1783268</v>
          </cell>
          <cell r="D833">
            <v>1800278.25</v>
          </cell>
          <cell r="E833">
            <v>1862344.375</v>
          </cell>
          <cell r="F833">
            <v>1998608.625</v>
          </cell>
          <cell r="G833">
            <v>70.999300000000005</v>
          </cell>
          <cell r="H833">
            <v>75.199399999999997</v>
          </cell>
          <cell r="I833">
            <v>79.499200000000002</v>
          </cell>
          <cell r="J833">
            <v>83.897000000000006</v>
          </cell>
          <cell r="K833">
            <v>88.494100000000003</v>
          </cell>
          <cell r="L833">
            <v>93.094200000000001</v>
          </cell>
          <cell r="M833">
            <v>97.800399999999996</v>
          </cell>
          <cell r="N833">
            <v>102.6194</v>
          </cell>
        </row>
        <row r="834">
          <cell r="C834">
            <v>810884.625</v>
          </cell>
          <cell r="D834">
            <v>718658.4375</v>
          </cell>
          <cell r="E834">
            <v>735656.9375</v>
          </cell>
          <cell r="F834">
            <v>821256.5</v>
          </cell>
          <cell r="G834">
            <v>440450.71879999997</v>
          </cell>
          <cell r="H834">
            <v>97.7149</v>
          </cell>
          <cell r="I834">
            <v>102.28919999999999</v>
          </cell>
          <cell r="J834">
            <v>106.97</v>
          </cell>
          <cell r="K834">
            <v>111.81059999999999</v>
          </cell>
          <cell r="L834">
            <v>116.7602</v>
          </cell>
          <cell r="M834">
            <v>121.7684</v>
          </cell>
          <cell r="N834">
            <v>126.8944</v>
          </cell>
        </row>
        <row r="835">
          <cell r="C835">
            <v>57759.390599999999</v>
          </cell>
          <cell r="D835">
            <v>40028.296900000001</v>
          </cell>
          <cell r="E835">
            <v>41129.007799999999</v>
          </cell>
          <cell r="F835">
            <v>47442.734400000001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</row>
        <row r="836">
          <cell r="C836">
            <v>7638.4418999999998</v>
          </cell>
          <cell r="D836">
            <v>6361.1000999999997</v>
          </cell>
          <cell r="E836">
            <v>5717.5078000000003</v>
          </cell>
          <cell r="F836">
            <v>5516.9633999999996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</row>
        <row r="837">
          <cell r="C837">
            <v>132485</v>
          </cell>
          <cell r="D837">
            <v>152623.29689999999</v>
          </cell>
          <cell r="E837">
            <v>173990.375</v>
          </cell>
          <cell r="F837">
            <v>195314.45310000001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</row>
        <row r="839">
          <cell r="C839">
            <v>21851</v>
          </cell>
          <cell r="D839">
            <v>21548.293000000001</v>
          </cell>
          <cell r="E839">
            <v>21537.074199999999</v>
          </cell>
          <cell r="F839">
            <v>21522.074199999999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</row>
        <row r="840">
          <cell r="C840">
            <v>-7425</v>
          </cell>
          <cell r="D840">
            <v>0.25240000000000001</v>
          </cell>
          <cell r="E840">
            <v>7690.3456999999999</v>
          </cell>
          <cell r="F840">
            <v>14941.8613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</row>
        <row r="841">
          <cell r="C841">
            <v>43031.464800000002</v>
          </cell>
          <cell r="D841">
            <v>42763.300799999997</v>
          </cell>
          <cell r="E841">
            <v>43508.769500000002</v>
          </cell>
          <cell r="F841">
            <v>42240.691400000003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</row>
        <row r="842">
          <cell r="C842">
            <v>21638.1836</v>
          </cell>
          <cell r="D842">
            <v>21548.293000000001</v>
          </cell>
          <cell r="E842">
            <v>21537.074199999999</v>
          </cell>
          <cell r="F842">
            <v>21522.074199999999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</row>
        <row r="843">
          <cell r="C843">
            <v>2120</v>
          </cell>
          <cell r="D843">
            <v>2183.7082999999998</v>
          </cell>
          <cell r="E843">
            <v>2232.0779000000002</v>
          </cell>
          <cell r="F843">
            <v>2287.1754999999998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</row>
        <row r="844">
          <cell r="C844">
            <v>768024</v>
          </cell>
          <cell r="D844">
            <v>766614</v>
          </cell>
          <cell r="E844">
            <v>766444</v>
          </cell>
          <cell r="F844">
            <v>766246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</row>
        <row r="845">
          <cell r="C845">
            <v>596482.9375</v>
          </cell>
          <cell r="D845">
            <v>630629.0625</v>
          </cell>
          <cell r="E845">
            <v>601584.75</v>
          </cell>
          <cell r="F845">
            <v>572636.125</v>
          </cell>
          <cell r="G845">
            <v>279138.4375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</row>
        <row r="846">
          <cell r="C846">
            <v>47207.707000000002</v>
          </cell>
          <cell r="D846">
            <v>44304.738299999997</v>
          </cell>
          <cell r="E846">
            <v>41400.125</v>
          </cell>
          <cell r="F846">
            <v>38542.421900000001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</row>
        <row r="849">
          <cell r="C849" t="str">
            <v>BYearLag</v>
          </cell>
          <cell r="D849" t="str">
            <v>BYear01</v>
          </cell>
          <cell r="E849" t="str">
            <v>BYear02</v>
          </cell>
          <cell r="F849" t="str">
            <v>BYear03</v>
          </cell>
          <cell r="G849" t="str">
            <v>BYear04</v>
          </cell>
          <cell r="H849" t="str">
            <v>BYear05</v>
          </cell>
          <cell r="I849" t="str">
            <v>BYear06</v>
          </cell>
          <cell r="J849" t="str">
            <v>BYear07</v>
          </cell>
          <cell r="K849" t="str">
            <v>BYear08</v>
          </cell>
          <cell r="L849" t="str">
            <v>BYear09</v>
          </cell>
          <cell r="M849" t="str">
            <v>BYear10</v>
          </cell>
          <cell r="N849" t="str">
            <v>BYear11</v>
          </cell>
          <cell r="O849" t="str">
            <v>BYear12</v>
          </cell>
          <cell r="P849" t="str">
            <v>BYear13</v>
          </cell>
          <cell r="Q849" t="str">
            <v>BYear14</v>
          </cell>
          <cell r="R849" t="str">
            <v>BYear15</v>
          </cell>
          <cell r="S849" t="str">
            <v>BYear16</v>
          </cell>
          <cell r="T849" t="str">
            <v>BYear17</v>
          </cell>
          <cell r="U849" t="str">
            <v>BYear18</v>
          </cell>
          <cell r="V849" t="str">
            <v>BYear19</v>
          </cell>
          <cell r="W849" t="str">
            <v>BYear20</v>
          </cell>
          <cell r="X849" t="str">
            <v>BYear21</v>
          </cell>
          <cell r="Y849" t="str">
            <v>BYear22</v>
          </cell>
        </row>
        <row r="850">
          <cell r="C850" t="str">
            <v>Y1999</v>
          </cell>
          <cell r="D850" t="str">
            <v>Y2000</v>
          </cell>
          <cell r="E850" t="str">
            <v>Y2001</v>
          </cell>
          <cell r="F850" t="str">
            <v>Y2002</v>
          </cell>
          <cell r="G850" t="str">
            <v>Y2003</v>
          </cell>
          <cell r="H850" t="str">
            <v>Y2004</v>
          </cell>
          <cell r="I850" t="str">
            <v>Y2005</v>
          </cell>
          <cell r="J850" t="str">
            <v>Y2006</v>
          </cell>
          <cell r="K850" t="str">
            <v>Y2007</v>
          </cell>
          <cell r="L850" t="str">
            <v>Y2008</v>
          </cell>
          <cell r="M850" t="str">
            <v>Y2009</v>
          </cell>
          <cell r="N850" t="str">
            <v>Y2010</v>
          </cell>
        </row>
        <row r="851">
          <cell r="C851">
            <v>0.112</v>
          </cell>
          <cell r="D851">
            <v>0.112</v>
          </cell>
          <cell r="E851">
            <v>0.112</v>
          </cell>
          <cell r="F851">
            <v>0.112</v>
          </cell>
          <cell r="G851">
            <v>0.112</v>
          </cell>
          <cell r="H851">
            <v>0.112</v>
          </cell>
          <cell r="I851">
            <v>0.112</v>
          </cell>
          <cell r="J851">
            <v>0.112</v>
          </cell>
          <cell r="K851">
            <v>0.112</v>
          </cell>
          <cell r="L851">
            <v>0.112</v>
          </cell>
          <cell r="M851">
            <v>0.112</v>
          </cell>
          <cell r="N851">
            <v>0.112</v>
          </cell>
        </row>
        <row r="852">
          <cell r="C852">
            <v>560487.80590000004</v>
          </cell>
          <cell r="D852">
            <v>502282.46950000001</v>
          </cell>
          <cell r="E852">
            <v>674089.53650000005</v>
          </cell>
          <cell r="F852">
            <v>860367.09420000005</v>
          </cell>
          <cell r="G852">
            <v>501809.31209999998</v>
          </cell>
          <cell r="H852">
            <v>502569.6165</v>
          </cell>
          <cell r="I852">
            <v>512716.17420000001</v>
          </cell>
          <cell r="J852">
            <v>521479.94400000002</v>
          </cell>
          <cell r="K852">
            <v>530522.51670000004</v>
          </cell>
          <cell r="L852">
            <v>539075.73699999996</v>
          </cell>
          <cell r="M852">
            <v>544910.18220000004</v>
          </cell>
          <cell r="N852">
            <v>550363.41839999997</v>
          </cell>
        </row>
        <row r="853">
          <cell r="C853">
            <v>0.48</v>
          </cell>
          <cell r="D853">
            <v>0.48</v>
          </cell>
          <cell r="E853">
            <v>0.48</v>
          </cell>
          <cell r="F853">
            <v>0.48</v>
          </cell>
          <cell r="G853">
            <v>0.48</v>
          </cell>
          <cell r="H853">
            <v>0.48</v>
          </cell>
          <cell r="I853">
            <v>0.48</v>
          </cell>
          <cell r="J853">
            <v>0.48</v>
          </cell>
          <cell r="K853">
            <v>0.48</v>
          </cell>
          <cell r="L853">
            <v>0.48</v>
          </cell>
          <cell r="M853">
            <v>0.48</v>
          </cell>
          <cell r="N853">
            <v>0.48</v>
          </cell>
        </row>
        <row r="854">
          <cell r="C854">
            <v>0.46500000000000002</v>
          </cell>
          <cell r="D854">
            <v>0.46200000000000002</v>
          </cell>
          <cell r="E854">
            <v>0.46200000000000002</v>
          </cell>
          <cell r="F854">
            <v>0.46200000000000002</v>
          </cell>
          <cell r="G854">
            <v>0.47689999999999999</v>
          </cell>
          <cell r="H854">
            <v>0.47689999999999999</v>
          </cell>
          <cell r="I854">
            <v>0.47689999999999999</v>
          </cell>
          <cell r="J854">
            <v>0.47689999999999999</v>
          </cell>
          <cell r="K854">
            <v>0.47689999999999999</v>
          </cell>
          <cell r="L854">
            <v>0.47689999999999999</v>
          </cell>
          <cell r="M854">
            <v>0.47689999999999999</v>
          </cell>
          <cell r="N854">
            <v>0.47689999999999999</v>
          </cell>
        </row>
        <row r="855">
          <cell r="C855">
            <v>54610</v>
          </cell>
          <cell r="D855">
            <v>50300</v>
          </cell>
          <cell r="E855">
            <v>55151</v>
          </cell>
          <cell r="F855">
            <v>56254.019500000002</v>
          </cell>
          <cell r="G855">
            <v>45099.972699999998</v>
          </cell>
          <cell r="H855">
            <v>46001.972699999998</v>
          </cell>
          <cell r="I855">
            <v>46922.011700000003</v>
          </cell>
          <cell r="J855">
            <v>47860.453099999999</v>
          </cell>
          <cell r="K855">
            <v>48817.660199999998</v>
          </cell>
          <cell r="L855">
            <v>49794.015599999999</v>
          </cell>
          <cell r="M855">
            <v>50789.898399999998</v>
          </cell>
          <cell r="N855">
            <v>51805.691400000003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C860">
            <v>7.1400000000000005E-2</v>
          </cell>
          <cell r="D860">
            <v>6.7199999999999996E-2</v>
          </cell>
          <cell r="E860">
            <v>8.0299999999999996E-2</v>
          </cell>
          <cell r="F860">
            <v>8.0399999999999999E-2</v>
          </cell>
          <cell r="G860">
            <v>8.0399999999999999E-2</v>
          </cell>
          <cell r="H860">
            <v>7.2099999999999997E-2</v>
          </cell>
          <cell r="I860">
            <v>7.22E-2</v>
          </cell>
          <cell r="J860">
            <v>7.2400000000000006E-2</v>
          </cell>
          <cell r="K860">
            <v>7.2499999999999995E-2</v>
          </cell>
          <cell r="L860">
            <v>7.2599999999999998E-2</v>
          </cell>
          <cell r="M860">
            <v>7.2700000000000001E-2</v>
          </cell>
          <cell r="N860">
            <v>7.2800000000000004E-2</v>
          </cell>
        </row>
        <row r="861">
          <cell r="C861">
            <v>5.2999999999999999E-2</v>
          </cell>
          <cell r="D861">
            <v>5.3100000000000001E-2</v>
          </cell>
          <cell r="E861">
            <v>6.5000000000000002E-2</v>
          </cell>
          <cell r="F861">
            <v>6.5000000000000002E-2</v>
          </cell>
          <cell r="G861">
            <v>6.5000000000000002E-2</v>
          </cell>
          <cell r="H861">
            <v>6.5000000000000002E-2</v>
          </cell>
          <cell r="I861">
            <v>6.5000000000000002E-2</v>
          </cell>
          <cell r="J861">
            <v>6.5000000000000002E-2</v>
          </cell>
          <cell r="K861">
            <v>6.5000000000000002E-2</v>
          </cell>
          <cell r="L861">
            <v>6.5000000000000002E-2</v>
          </cell>
          <cell r="M861">
            <v>6.5000000000000002E-2</v>
          </cell>
          <cell r="N861">
            <v>6.5000000000000002E-2</v>
          </cell>
        </row>
        <row r="862">
          <cell r="C862">
            <v>171897</v>
          </cell>
          <cell r="D862">
            <v>143427</v>
          </cell>
          <cell r="E862">
            <v>297082.8125</v>
          </cell>
          <cell r="F862">
            <v>467999.15629999997</v>
          </cell>
          <cell r="G862">
            <v>160130.2188</v>
          </cell>
          <cell r="H862">
            <v>163332.82810000001</v>
          </cell>
          <cell r="I862">
            <v>166599.48439999999</v>
          </cell>
          <cell r="J862">
            <v>169931.4688</v>
          </cell>
          <cell r="K862">
            <v>173330.0938</v>
          </cell>
          <cell r="L862">
            <v>176796.6875</v>
          </cell>
          <cell r="M862">
            <v>180332.625</v>
          </cell>
          <cell r="N862">
            <v>183939.2813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</row>
        <row r="865">
          <cell r="C865">
            <v>0</v>
          </cell>
          <cell r="D865">
            <v>12541</v>
          </cell>
          <cell r="E865">
            <v>0</v>
          </cell>
          <cell r="F865">
            <v>0</v>
          </cell>
          <cell r="G865">
            <v>-1341.78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</row>
        <row r="868">
          <cell r="C868">
            <v>5.5E-2</v>
          </cell>
          <cell r="D868">
            <v>5.8000000000000003E-2</v>
          </cell>
          <cell r="E868">
            <v>5.8000000000000003E-2</v>
          </cell>
          <cell r="F868">
            <v>5.8000000000000003E-2</v>
          </cell>
          <cell r="G868">
            <v>4.3099999999999999E-2</v>
          </cell>
          <cell r="H868">
            <v>4.3099999999999999E-2</v>
          </cell>
          <cell r="I868">
            <v>4.3099999999999999E-2</v>
          </cell>
          <cell r="J868">
            <v>4.3099999999999999E-2</v>
          </cell>
          <cell r="K868">
            <v>4.3099999999999999E-2</v>
          </cell>
          <cell r="L868">
            <v>4.3099999999999999E-2</v>
          </cell>
          <cell r="M868">
            <v>4.3099999999999999E-2</v>
          </cell>
          <cell r="N868">
            <v>4.3099999999999999E-2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</row>
        <row r="871">
          <cell r="C871">
            <v>9.5999999999999992E-3</v>
          </cell>
          <cell r="D871">
            <v>9.5999999999999992E-3</v>
          </cell>
          <cell r="E871">
            <v>9.5999999999999992E-3</v>
          </cell>
          <cell r="F871">
            <v>9.5999999999999992E-3</v>
          </cell>
          <cell r="G871">
            <v>9.5999999999999992E-3</v>
          </cell>
          <cell r="H871">
            <v>9.5999999999999992E-3</v>
          </cell>
          <cell r="I871">
            <v>9.5999999999999992E-3</v>
          </cell>
          <cell r="J871">
            <v>9.5999999999999992E-3</v>
          </cell>
          <cell r="K871">
            <v>9.5999999999999992E-3</v>
          </cell>
          <cell r="L871">
            <v>9.5999999999999992E-3</v>
          </cell>
          <cell r="M871">
            <v>9.5999999999999992E-3</v>
          </cell>
          <cell r="N871">
            <v>9.5999999999999992E-3</v>
          </cell>
        </row>
        <row r="872">
          <cell r="C872">
            <v>1.0097</v>
          </cell>
          <cell r="D872">
            <v>1.0097</v>
          </cell>
          <cell r="E872">
            <v>1.0097</v>
          </cell>
          <cell r="F872">
            <v>1.0097</v>
          </cell>
          <cell r="G872">
            <v>1.0097</v>
          </cell>
          <cell r="H872">
            <v>1.0097</v>
          </cell>
          <cell r="I872">
            <v>1.0097</v>
          </cell>
          <cell r="J872">
            <v>1.0097</v>
          </cell>
          <cell r="K872">
            <v>1.0097</v>
          </cell>
          <cell r="L872">
            <v>1.0097</v>
          </cell>
          <cell r="M872">
            <v>1.0097</v>
          </cell>
          <cell r="N872">
            <v>1.0097</v>
          </cell>
        </row>
        <row r="873">
          <cell r="C873">
            <v>0.112</v>
          </cell>
          <cell r="D873">
            <v>0.112</v>
          </cell>
          <cell r="E873">
            <v>0.112</v>
          </cell>
          <cell r="F873">
            <v>0.112</v>
          </cell>
          <cell r="G873">
            <v>0.112</v>
          </cell>
          <cell r="H873">
            <v>0.112</v>
          </cell>
          <cell r="I873">
            <v>0.112</v>
          </cell>
          <cell r="J873">
            <v>0.112</v>
          </cell>
          <cell r="K873">
            <v>0.112</v>
          </cell>
          <cell r="L873">
            <v>0.112</v>
          </cell>
          <cell r="M873">
            <v>0.112</v>
          </cell>
          <cell r="N873">
            <v>0.112</v>
          </cell>
        </row>
        <row r="874">
          <cell r="C874">
            <v>2146562.5241999999</v>
          </cell>
          <cell r="D874">
            <v>2093100.1106</v>
          </cell>
          <cell r="E874">
            <v>2201256.2524000001</v>
          </cell>
          <cell r="F874">
            <v>2361693.1307000001</v>
          </cell>
          <cell r="G874">
            <v>2429239.8502000002</v>
          </cell>
          <cell r="H874">
            <v>2456185.6148999999</v>
          </cell>
          <cell r="I874">
            <v>2496561.2722999998</v>
          </cell>
          <cell r="J874">
            <v>2556266.9912</v>
          </cell>
          <cell r="K874">
            <v>2613979.1121999999</v>
          </cell>
          <cell r="L874">
            <v>2667846.7006000001</v>
          </cell>
          <cell r="M874">
            <v>2733325.7097999998</v>
          </cell>
          <cell r="N874">
            <v>2800125.9574000002</v>
          </cell>
        </row>
        <row r="875">
          <cell r="C875">
            <v>0.48</v>
          </cell>
          <cell r="D875">
            <v>0.48</v>
          </cell>
          <cell r="E875">
            <v>0.48</v>
          </cell>
          <cell r="F875">
            <v>0.48</v>
          </cell>
          <cell r="G875">
            <v>0.48</v>
          </cell>
          <cell r="H875">
            <v>0.48</v>
          </cell>
          <cell r="I875">
            <v>0.48</v>
          </cell>
          <cell r="J875">
            <v>0.48</v>
          </cell>
          <cell r="K875">
            <v>0.48</v>
          </cell>
          <cell r="L875">
            <v>0.48</v>
          </cell>
          <cell r="M875">
            <v>0.48</v>
          </cell>
          <cell r="N875">
            <v>0.48</v>
          </cell>
        </row>
        <row r="876">
          <cell r="C876">
            <v>0.46500000000000002</v>
          </cell>
          <cell r="D876">
            <v>0.46200000000000002</v>
          </cell>
          <cell r="E876">
            <v>0.46200000000000002</v>
          </cell>
          <cell r="F876">
            <v>0.46200000000000002</v>
          </cell>
          <cell r="G876">
            <v>0.47689999999999999</v>
          </cell>
          <cell r="H876">
            <v>0.47689999999999999</v>
          </cell>
          <cell r="I876">
            <v>0.47689999999999999</v>
          </cell>
          <cell r="J876">
            <v>0.47689999999999999</v>
          </cell>
          <cell r="K876">
            <v>0.47689999999999999</v>
          </cell>
          <cell r="L876">
            <v>0.47689999999999999</v>
          </cell>
          <cell r="M876">
            <v>0.47689999999999999</v>
          </cell>
          <cell r="N876">
            <v>0.47689999999999999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</row>
        <row r="879">
          <cell r="C879">
            <v>185329</v>
          </cell>
          <cell r="D879">
            <v>168358</v>
          </cell>
          <cell r="E879">
            <v>168358</v>
          </cell>
          <cell r="F879">
            <v>167814</v>
          </cell>
          <cell r="G879">
            <v>167814</v>
          </cell>
          <cell r="H879">
            <v>167814</v>
          </cell>
          <cell r="I879">
            <v>170331.20310000001</v>
          </cell>
          <cell r="J879">
            <v>172886.17189999999</v>
          </cell>
          <cell r="K879">
            <v>175479.4688</v>
          </cell>
          <cell r="L879">
            <v>178111.6563</v>
          </cell>
          <cell r="M879">
            <v>180783.32810000001</v>
          </cell>
          <cell r="N879">
            <v>183495.07810000001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</row>
        <row r="881">
          <cell r="C881">
            <v>25097</v>
          </cell>
          <cell r="D881">
            <v>28009</v>
          </cell>
          <cell r="E881">
            <v>28009</v>
          </cell>
          <cell r="F881">
            <v>28406</v>
          </cell>
          <cell r="G881">
            <v>28406</v>
          </cell>
          <cell r="H881">
            <v>28406</v>
          </cell>
          <cell r="I881">
            <v>28832.089800000002</v>
          </cell>
          <cell r="J881">
            <v>29264.570299999999</v>
          </cell>
          <cell r="K881">
            <v>29703.539100000002</v>
          </cell>
          <cell r="L881">
            <v>30149.091799999998</v>
          </cell>
          <cell r="M881">
            <v>30601.328099999999</v>
          </cell>
          <cell r="N881">
            <v>31060.347699999998</v>
          </cell>
        </row>
        <row r="882">
          <cell r="C882">
            <v>7.1400000000000005E-2</v>
          </cell>
          <cell r="D882">
            <v>6.7199999999999996E-2</v>
          </cell>
          <cell r="E882">
            <v>8.0299999999999996E-2</v>
          </cell>
          <cell r="F882">
            <v>8.0399999999999999E-2</v>
          </cell>
          <cell r="G882">
            <v>8.0399999999999999E-2</v>
          </cell>
          <cell r="H882">
            <v>7.2099999999999997E-2</v>
          </cell>
          <cell r="I882">
            <v>7.22E-2</v>
          </cell>
          <cell r="J882">
            <v>7.2400000000000006E-2</v>
          </cell>
          <cell r="K882">
            <v>7.2499999999999995E-2</v>
          </cell>
          <cell r="L882">
            <v>7.2599999999999998E-2</v>
          </cell>
          <cell r="M882">
            <v>7.2700000000000001E-2</v>
          </cell>
          <cell r="N882">
            <v>7.2800000000000004E-2</v>
          </cell>
        </row>
        <row r="883">
          <cell r="C883">
            <v>5.2999999999999999E-2</v>
          </cell>
          <cell r="D883">
            <v>5.3100000000000001E-2</v>
          </cell>
          <cell r="E883">
            <v>6.5000000000000002E-2</v>
          </cell>
          <cell r="F883">
            <v>6.5000000000000002E-2</v>
          </cell>
          <cell r="G883">
            <v>6.5000000000000002E-2</v>
          </cell>
          <cell r="H883">
            <v>6.5000000000000002E-2</v>
          </cell>
          <cell r="I883">
            <v>6.5000000000000002E-2</v>
          </cell>
          <cell r="J883">
            <v>6.5000000000000002E-2</v>
          </cell>
          <cell r="K883">
            <v>6.5000000000000002E-2</v>
          </cell>
          <cell r="L883">
            <v>6.5000000000000002E-2</v>
          </cell>
          <cell r="M883">
            <v>6.5000000000000002E-2</v>
          </cell>
          <cell r="N883">
            <v>6.5000000000000002E-2</v>
          </cell>
        </row>
        <row r="884">
          <cell r="C884">
            <v>657000</v>
          </cell>
          <cell r="D884">
            <v>636000</v>
          </cell>
          <cell r="E884">
            <v>646497</v>
          </cell>
          <cell r="F884">
            <v>727426.9375</v>
          </cell>
          <cell r="G884">
            <v>753475.5</v>
          </cell>
          <cell r="H884">
            <v>769735</v>
          </cell>
          <cell r="I884">
            <v>765085.6875</v>
          </cell>
          <cell r="J884">
            <v>780733.375</v>
          </cell>
          <cell r="K884">
            <v>796584.0625</v>
          </cell>
          <cell r="L884">
            <v>806543.75</v>
          </cell>
          <cell r="M884">
            <v>822718.625</v>
          </cell>
          <cell r="N884">
            <v>839215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</row>
        <row r="887">
          <cell r="C887">
            <v>3098</v>
          </cell>
          <cell r="D887">
            <v>-2816</v>
          </cell>
          <cell r="E887">
            <v>3098</v>
          </cell>
          <cell r="F887">
            <v>3098</v>
          </cell>
          <cell r="G887">
            <v>3098</v>
          </cell>
          <cell r="H887">
            <v>3098</v>
          </cell>
          <cell r="I887">
            <v>3098</v>
          </cell>
          <cell r="J887">
            <v>3098</v>
          </cell>
          <cell r="K887">
            <v>3098</v>
          </cell>
          <cell r="L887">
            <v>3098</v>
          </cell>
          <cell r="M887">
            <v>3098</v>
          </cell>
          <cell r="N887">
            <v>3098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</row>
        <row r="890">
          <cell r="C890">
            <v>5.5E-2</v>
          </cell>
          <cell r="D890">
            <v>5.8000000000000003E-2</v>
          </cell>
          <cell r="E890">
            <v>5.8000000000000003E-2</v>
          </cell>
          <cell r="F890">
            <v>5.8000000000000003E-2</v>
          </cell>
          <cell r="G890">
            <v>4.3099999999999999E-2</v>
          </cell>
          <cell r="H890">
            <v>4.3099999999999999E-2</v>
          </cell>
          <cell r="I890">
            <v>4.3099999999999999E-2</v>
          </cell>
          <cell r="J890">
            <v>4.3099999999999999E-2</v>
          </cell>
          <cell r="K890">
            <v>4.3099999999999999E-2</v>
          </cell>
          <cell r="L890">
            <v>4.3099999999999999E-2</v>
          </cell>
          <cell r="M890">
            <v>4.3099999999999999E-2</v>
          </cell>
          <cell r="N890">
            <v>4.3099999999999999E-2</v>
          </cell>
        </row>
        <row r="891">
          <cell r="C891">
            <v>56744</v>
          </cell>
          <cell r="D891">
            <v>31020.0527</v>
          </cell>
          <cell r="E891">
            <v>97800</v>
          </cell>
          <cell r="F891">
            <v>109700</v>
          </cell>
          <cell r="G891">
            <v>109700</v>
          </cell>
          <cell r="H891">
            <v>109700</v>
          </cell>
          <cell r="I891">
            <v>109700</v>
          </cell>
          <cell r="J891">
            <v>109700</v>
          </cell>
          <cell r="K891">
            <v>109700</v>
          </cell>
          <cell r="L891">
            <v>109700</v>
          </cell>
          <cell r="M891">
            <v>109700</v>
          </cell>
          <cell r="N891">
            <v>109700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</row>
        <row r="893">
          <cell r="C893">
            <v>9.5999999999999992E-3</v>
          </cell>
          <cell r="D893">
            <v>9.5999999999999992E-3</v>
          </cell>
          <cell r="E893">
            <v>9.5999999999999992E-3</v>
          </cell>
          <cell r="F893">
            <v>9.5999999999999992E-3</v>
          </cell>
          <cell r="G893">
            <v>9.5999999999999992E-3</v>
          </cell>
          <cell r="H893">
            <v>9.5999999999999992E-3</v>
          </cell>
          <cell r="I893">
            <v>9.5999999999999992E-3</v>
          </cell>
          <cell r="J893">
            <v>9.5999999999999992E-3</v>
          </cell>
          <cell r="K893">
            <v>9.5999999999999992E-3</v>
          </cell>
          <cell r="L893">
            <v>9.5999999999999992E-3</v>
          </cell>
          <cell r="M893">
            <v>9.5999999999999992E-3</v>
          </cell>
          <cell r="N893">
            <v>9.5999999999999992E-3</v>
          </cell>
        </row>
        <row r="894">
          <cell r="C894">
            <v>1.0097</v>
          </cell>
          <cell r="D894">
            <v>1.0097</v>
          </cell>
          <cell r="E894">
            <v>1.0097</v>
          </cell>
          <cell r="F894">
            <v>1.0097</v>
          </cell>
          <cell r="G894">
            <v>1.0097</v>
          </cell>
          <cell r="H894">
            <v>1.0097</v>
          </cell>
          <cell r="I894">
            <v>1.0097</v>
          </cell>
          <cell r="J894">
            <v>1.0097</v>
          </cell>
          <cell r="K894">
            <v>1.0097</v>
          </cell>
          <cell r="L894">
            <v>1.0097</v>
          </cell>
          <cell r="M894">
            <v>1.0097</v>
          </cell>
          <cell r="N894">
            <v>1.0097</v>
          </cell>
        </row>
        <row r="895">
          <cell r="C895">
            <v>0.112</v>
          </cell>
          <cell r="D895">
            <v>0.112</v>
          </cell>
          <cell r="E895">
            <v>0.112</v>
          </cell>
          <cell r="F895">
            <v>0.112</v>
          </cell>
          <cell r="G895">
            <v>0.112</v>
          </cell>
          <cell r="H895">
            <v>0.112</v>
          </cell>
          <cell r="I895">
            <v>0.112</v>
          </cell>
          <cell r="J895">
            <v>0.112</v>
          </cell>
          <cell r="K895">
            <v>0.112</v>
          </cell>
          <cell r="L895">
            <v>0.112</v>
          </cell>
          <cell r="M895">
            <v>0.112</v>
          </cell>
          <cell r="N895">
            <v>0.112</v>
          </cell>
        </row>
        <row r="896">
          <cell r="C896">
            <v>788194.85970000003</v>
          </cell>
          <cell r="D896">
            <v>892067.99739999999</v>
          </cell>
          <cell r="E896">
            <v>833428.17339999997</v>
          </cell>
          <cell r="F896">
            <v>895003.96189999999</v>
          </cell>
          <cell r="G896">
            <v>911608.97450000001</v>
          </cell>
          <cell r="H896">
            <v>914378.86060000001</v>
          </cell>
          <cell r="I896">
            <v>924757.23910000001</v>
          </cell>
          <cell r="J896">
            <v>931045.15949999995</v>
          </cell>
          <cell r="K896">
            <v>937142.86010000005</v>
          </cell>
          <cell r="L896">
            <v>947406.67740000004</v>
          </cell>
          <cell r="M896">
            <v>958172.11219999997</v>
          </cell>
          <cell r="N896">
            <v>969725.85349999997</v>
          </cell>
        </row>
        <row r="897">
          <cell r="C897">
            <v>0.48</v>
          </cell>
          <cell r="D897">
            <v>0.48</v>
          </cell>
          <cell r="E897">
            <v>0.48</v>
          </cell>
          <cell r="F897">
            <v>0.48</v>
          </cell>
          <cell r="G897">
            <v>0.48</v>
          </cell>
          <cell r="H897">
            <v>0.48</v>
          </cell>
          <cell r="I897">
            <v>0.48</v>
          </cell>
          <cell r="J897">
            <v>0.48</v>
          </cell>
          <cell r="K897">
            <v>0.48</v>
          </cell>
          <cell r="L897">
            <v>0.48</v>
          </cell>
          <cell r="M897">
            <v>0.48</v>
          </cell>
          <cell r="N897">
            <v>0.48</v>
          </cell>
        </row>
        <row r="898">
          <cell r="C898">
            <v>0.46500000000000002</v>
          </cell>
          <cell r="D898">
            <v>0.46200000000000002</v>
          </cell>
          <cell r="E898">
            <v>0.46200000000000002</v>
          </cell>
          <cell r="F898">
            <v>0.46200000000000002</v>
          </cell>
          <cell r="G898">
            <v>0.47689999999999999</v>
          </cell>
          <cell r="H898">
            <v>0.47689999999999999</v>
          </cell>
          <cell r="I898">
            <v>0.47689999999999999</v>
          </cell>
          <cell r="J898">
            <v>0.47689999999999999</v>
          </cell>
          <cell r="K898">
            <v>0.47689999999999999</v>
          </cell>
          <cell r="L898">
            <v>0.47689999999999999</v>
          </cell>
          <cell r="M898">
            <v>0.47689999999999999</v>
          </cell>
          <cell r="N898">
            <v>0.47689999999999999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</row>
        <row r="901">
          <cell r="C901">
            <v>34332</v>
          </cell>
          <cell r="D901">
            <v>30602</v>
          </cell>
          <cell r="E901">
            <v>30602</v>
          </cell>
          <cell r="F901">
            <v>30463</v>
          </cell>
          <cell r="G901">
            <v>30463</v>
          </cell>
          <cell r="H901">
            <v>30463</v>
          </cell>
          <cell r="I901">
            <v>30919.945299999999</v>
          </cell>
          <cell r="J901">
            <v>31383.7441</v>
          </cell>
          <cell r="K901">
            <v>31854.5</v>
          </cell>
          <cell r="L901">
            <v>32332.3184</v>
          </cell>
          <cell r="M901">
            <v>32817.304700000001</v>
          </cell>
          <cell r="N901">
            <v>33309.5625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</row>
        <row r="903">
          <cell r="C903">
            <v>4852</v>
          </cell>
          <cell r="D903">
            <v>1691</v>
          </cell>
          <cell r="E903">
            <v>1691</v>
          </cell>
          <cell r="F903">
            <v>1715</v>
          </cell>
          <cell r="G903">
            <v>1715</v>
          </cell>
          <cell r="H903">
            <v>1715</v>
          </cell>
          <cell r="I903">
            <v>1740.7249999999999</v>
          </cell>
          <cell r="J903">
            <v>1766.8358000000001</v>
          </cell>
          <cell r="K903">
            <v>1793.3384000000001</v>
          </cell>
          <cell r="L903">
            <v>1820.2384</v>
          </cell>
          <cell r="M903">
            <v>1847.5419999999999</v>
          </cell>
          <cell r="N903">
            <v>1875.2551000000001</v>
          </cell>
        </row>
        <row r="904">
          <cell r="C904">
            <v>7.1400000000000005E-2</v>
          </cell>
          <cell r="D904">
            <v>6.7199999999999996E-2</v>
          </cell>
          <cell r="E904">
            <v>8.0299999999999996E-2</v>
          </cell>
          <cell r="F904">
            <v>8.0399999999999999E-2</v>
          </cell>
          <cell r="G904">
            <v>8.0399999999999999E-2</v>
          </cell>
          <cell r="H904">
            <v>7.2099999999999997E-2</v>
          </cell>
          <cell r="I904">
            <v>7.22E-2</v>
          </cell>
          <cell r="J904">
            <v>7.2400000000000006E-2</v>
          </cell>
          <cell r="K904">
            <v>7.2499999999999995E-2</v>
          </cell>
          <cell r="L904">
            <v>7.2599999999999998E-2</v>
          </cell>
          <cell r="M904">
            <v>7.2700000000000001E-2</v>
          </cell>
          <cell r="N904">
            <v>7.2800000000000004E-2</v>
          </cell>
        </row>
        <row r="905">
          <cell r="C905">
            <v>5.2999999999999999E-2</v>
          </cell>
          <cell r="D905">
            <v>5.3100000000000001E-2</v>
          </cell>
          <cell r="E905">
            <v>6.5000000000000002E-2</v>
          </cell>
          <cell r="F905">
            <v>6.5000000000000002E-2</v>
          </cell>
          <cell r="G905">
            <v>6.5000000000000002E-2</v>
          </cell>
          <cell r="H905">
            <v>6.5000000000000002E-2</v>
          </cell>
          <cell r="I905">
            <v>6.5000000000000002E-2</v>
          </cell>
          <cell r="J905">
            <v>6.5000000000000002E-2</v>
          </cell>
          <cell r="K905">
            <v>6.5000000000000002E-2</v>
          </cell>
          <cell r="L905">
            <v>6.5000000000000002E-2</v>
          </cell>
          <cell r="M905">
            <v>6.5000000000000002E-2</v>
          </cell>
          <cell r="N905">
            <v>6.5000000000000002E-2</v>
          </cell>
        </row>
        <row r="906">
          <cell r="C906">
            <v>281000</v>
          </cell>
          <cell r="D906">
            <v>311000</v>
          </cell>
          <cell r="E906">
            <v>313228</v>
          </cell>
          <cell r="F906">
            <v>346492.5625</v>
          </cell>
          <cell r="G906">
            <v>362902.40629999997</v>
          </cell>
          <cell r="H906">
            <v>370250.84379999997</v>
          </cell>
          <cell r="I906">
            <v>377750.65629999997</v>
          </cell>
          <cell r="J906">
            <v>385414.65629999997</v>
          </cell>
          <cell r="K906">
            <v>393225.75</v>
          </cell>
          <cell r="L906">
            <v>401196.875</v>
          </cell>
          <cell r="M906">
            <v>409331</v>
          </cell>
          <cell r="N906">
            <v>417621.21879999997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</row>
        <row r="909">
          <cell r="C909">
            <v>1355</v>
          </cell>
          <cell r="D909">
            <v>-2223</v>
          </cell>
          <cell r="E909">
            <v>1355</v>
          </cell>
          <cell r="F909">
            <v>1355</v>
          </cell>
          <cell r="G909">
            <v>1355</v>
          </cell>
          <cell r="H909">
            <v>1355</v>
          </cell>
          <cell r="I909">
            <v>1355</v>
          </cell>
          <cell r="J909">
            <v>1355</v>
          </cell>
          <cell r="K909">
            <v>1355</v>
          </cell>
          <cell r="L909">
            <v>1355</v>
          </cell>
          <cell r="M909">
            <v>1355</v>
          </cell>
          <cell r="N909">
            <v>1355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C912">
            <v>5.5E-2</v>
          </cell>
          <cell r="D912">
            <v>5.8000000000000003E-2</v>
          </cell>
          <cell r="E912">
            <v>5.8000000000000003E-2</v>
          </cell>
          <cell r="F912">
            <v>5.8000000000000003E-2</v>
          </cell>
          <cell r="G912">
            <v>4.3099999999999999E-2</v>
          </cell>
          <cell r="H912">
            <v>4.3099999999999999E-2</v>
          </cell>
          <cell r="I912">
            <v>4.3099999999999999E-2</v>
          </cell>
          <cell r="J912">
            <v>4.3099999999999999E-2</v>
          </cell>
          <cell r="K912">
            <v>4.3099999999999999E-2</v>
          </cell>
          <cell r="L912">
            <v>4.3099999999999999E-2</v>
          </cell>
          <cell r="M912">
            <v>4.3099999999999999E-2</v>
          </cell>
          <cell r="N912">
            <v>4.3099999999999999E-2</v>
          </cell>
        </row>
        <row r="913">
          <cell r="C913">
            <v>12652</v>
          </cell>
          <cell r="D913">
            <v>6916.4268000000002</v>
          </cell>
          <cell r="E913">
            <v>6576</v>
          </cell>
          <cell r="F913">
            <v>5918</v>
          </cell>
          <cell r="G913">
            <v>6916.4268000000002</v>
          </cell>
          <cell r="H913">
            <v>6916.4268000000002</v>
          </cell>
          <cell r="I913">
            <v>6916.4268000000002</v>
          </cell>
          <cell r="J913">
            <v>6916.4268000000002</v>
          </cell>
          <cell r="K913">
            <v>6916.4268000000002</v>
          </cell>
          <cell r="L913">
            <v>6916.4268000000002</v>
          </cell>
          <cell r="M913">
            <v>6916.4268000000002</v>
          </cell>
          <cell r="N913">
            <v>6916.4268000000002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</row>
        <row r="915">
          <cell r="C915">
            <v>2.0299999999999999E-2</v>
          </cell>
          <cell r="D915">
            <v>2.0299999999999999E-2</v>
          </cell>
          <cell r="E915">
            <v>2.0299999999999999E-2</v>
          </cell>
          <cell r="F915">
            <v>1.3100000000000001E-2</v>
          </cell>
          <cell r="G915">
            <v>1.3100000000000001E-2</v>
          </cell>
          <cell r="H915">
            <v>1.3100000000000001E-2</v>
          </cell>
          <cell r="I915">
            <v>1.3100000000000001E-2</v>
          </cell>
          <cell r="J915">
            <v>1.3100000000000001E-2</v>
          </cell>
          <cell r="K915">
            <v>1.3100000000000001E-2</v>
          </cell>
          <cell r="L915">
            <v>1.3100000000000001E-2</v>
          </cell>
          <cell r="M915">
            <v>1.3100000000000001E-2</v>
          </cell>
          <cell r="N915">
            <v>1.3100000000000001E-2</v>
          </cell>
        </row>
        <row r="916">
          <cell r="C916">
            <v>1.0201</v>
          </cell>
          <cell r="D916">
            <v>1.0206</v>
          </cell>
          <cell r="E916">
            <v>1.0206999999999999</v>
          </cell>
          <cell r="F916">
            <v>1.0132000000000001</v>
          </cell>
          <cell r="G916">
            <v>1.0132000000000001</v>
          </cell>
          <cell r="H916">
            <v>1.0132000000000001</v>
          </cell>
          <cell r="I916">
            <v>1.0132000000000001</v>
          </cell>
          <cell r="J916">
            <v>1.0133000000000001</v>
          </cell>
          <cell r="K916">
            <v>1.0133000000000001</v>
          </cell>
          <cell r="L916">
            <v>1.0133000000000001</v>
          </cell>
          <cell r="M916">
            <v>1.0133000000000001</v>
          </cell>
          <cell r="N916">
            <v>1.0133000000000001</v>
          </cell>
        </row>
        <row r="917">
          <cell r="C917">
            <v>0.112</v>
          </cell>
          <cell r="D917">
            <v>0.112</v>
          </cell>
          <cell r="E917">
            <v>0.112</v>
          </cell>
          <cell r="F917">
            <v>0.112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</row>
        <row r="918">
          <cell r="C918">
            <v>370954.5514</v>
          </cell>
          <cell r="D918">
            <v>346721.03159999999</v>
          </cell>
          <cell r="E918">
            <v>393850.17330000002</v>
          </cell>
          <cell r="F918">
            <v>418030.8567</v>
          </cell>
          <cell r="G918">
            <v>742683.00719999999</v>
          </cell>
          <cell r="H918">
            <v>821890.14580000006</v>
          </cell>
          <cell r="I918">
            <v>872374.79850000003</v>
          </cell>
          <cell r="J918">
            <v>924878.83730000001</v>
          </cell>
          <cell r="K918">
            <v>976373.18299999996</v>
          </cell>
          <cell r="L918">
            <v>1027867.4656</v>
          </cell>
          <cell r="M918">
            <v>1077342.4883999999</v>
          </cell>
          <cell r="N918">
            <v>1127827.1410999999</v>
          </cell>
        </row>
        <row r="919">
          <cell r="C919">
            <v>0.48</v>
          </cell>
          <cell r="D919">
            <v>0.48</v>
          </cell>
          <cell r="E919">
            <v>0.48</v>
          </cell>
          <cell r="F919">
            <v>0.48</v>
          </cell>
          <cell r="G919">
            <v>1</v>
          </cell>
          <cell r="H919">
            <v>1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</row>
        <row r="920">
          <cell r="C920">
            <v>0.46500000000000002</v>
          </cell>
          <cell r="D920">
            <v>0.46200000000000002</v>
          </cell>
          <cell r="E920">
            <v>0.46200000000000002</v>
          </cell>
          <cell r="F920">
            <v>0.46200000000000002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711721.25</v>
          </cell>
          <cell r="H921">
            <v>813999</v>
          </cell>
          <cell r="I921">
            <v>863999</v>
          </cell>
          <cell r="J921">
            <v>915999</v>
          </cell>
          <cell r="K921">
            <v>966999</v>
          </cell>
          <cell r="L921">
            <v>1017998.9375</v>
          </cell>
          <cell r="M921">
            <v>1066999</v>
          </cell>
          <cell r="N921">
            <v>1116999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</row>
        <row r="926">
          <cell r="C926">
            <v>7.1400000000000005E-2</v>
          </cell>
          <cell r="D926">
            <v>6.7199999999999996E-2</v>
          </cell>
          <cell r="E926">
            <v>8.0299999999999996E-2</v>
          </cell>
          <cell r="F926">
            <v>8.0399999999999999E-2</v>
          </cell>
          <cell r="G926">
            <v>8.0399999999999999E-2</v>
          </cell>
          <cell r="H926">
            <v>7.2099999999999997E-2</v>
          </cell>
          <cell r="I926">
            <v>7.22E-2</v>
          </cell>
          <cell r="J926">
            <v>7.2400000000000006E-2</v>
          </cell>
          <cell r="K926">
            <v>7.2499999999999995E-2</v>
          </cell>
          <cell r="L926">
            <v>7.2599999999999998E-2</v>
          </cell>
          <cell r="M926">
            <v>7.2700000000000001E-2</v>
          </cell>
          <cell r="N926">
            <v>7.2800000000000004E-2</v>
          </cell>
        </row>
        <row r="927">
          <cell r="C927">
            <v>5.2999999999999999E-2</v>
          </cell>
          <cell r="D927">
            <v>5.3100000000000001E-2</v>
          </cell>
          <cell r="E927">
            <v>6.5000000000000002E-2</v>
          </cell>
          <cell r="F927">
            <v>6.5000000000000002E-2</v>
          </cell>
          <cell r="G927">
            <v>6.5000000000000002E-2</v>
          </cell>
          <cell r="H927">
            <v>6.5000000000000002E-2</v>
          </cell>
          <cell r="I927">
            <v>6.5000000000000002E-2</v>
          </cell>
          <cell r="J927">
            <v>6.5000000000000002E-2</v>
          </cell>
          <cell r="K927">
            <v>6.5000000000000002E-2</v>
          </cell>
          <cell r="L927">
            <v>6.5000000000000002E-2</v>
          </cell>
          <cell r="M927">
            <v>6.5000000000000002E-2</v>
          </cell>
          <cell r="N927">
            <v>6.5000000000000002E-2</v>
          </cell>
        </row>
        <row r="928">
          <cell r="C928">
            <v>108855</v>
          </cell>
          <cell r="D928">
            <v>114167</v>
          </cell>
          <cell r="E928">
            <v>116313</v>
          </cell>
          <cell r="F928">
            <v>118639.25780000001</v>
          </cell>
          <cell r="G928">
            <v>1</v>
          </cell>
          <cell r="H928">
            <v>1</v>
          </cell>
          <cell r="I928">
            <v>1</v>
          </cell>
          <cell r="J928">
            <v>1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</row>
        <row r="931">
          <cell r="C931">
            <v>522</v>
          </cell>
          <cell r="D931">
            <v>-477</v>
          </cell>
          <cell r="E931">
            <v>522</v>
          </cell>
          <cell r="F931">
            <v>522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</row>
        <row r="934">
          <cell r="C934">
            <v>5.5E-2</v>
          </cell>
          <cell r="D934">
            <v>5.8000000000000003E-2</v>
          </cell>
          <cell r="E934">
            <v>5.8000000000000003E-2</v>
          </cell>
          <cell r="F934">
            <v>5.8000000000000003E-2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</row>
        <row r="935">
          <cell r="C935">
            <v>4693</v>
          </cell>
          <cell r="D935">
            <v>2565.5066000000002</v>
          </cell>
          <cell r="E935">
            <v>2565.5066000000002</v>
          </cell>
          <cell r="F935">
            <v>2565.5066000000002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</row>
        <row r="937">
          <cell r="C937">
            <v>9.5999999999999992E-3</v>
          </cell>
          <cell r="D937">
            <v>9.5999999999999992E-3</v>
          </cell>
          <cell r="E937">
            <v>9.5999999999999992E-3</v>
          </cell>
          <cell r="F937">
            <v>9.5999999999999992E-3</v>
          </cell>
          <cell r="G937">
            <v>9.5999999999999992E-3</v>
          </cell>
          <cell r="H937">
            <v>9.5999999999999992E-3</v>
          </cell>
          <cell r="I937">
            <v>9.5999999999999992E-3</v>
          </cell>
          <cell r="J937">
            <v>9.5999999999999992E-3</v>
          </cell>
          <cell r="K937">
            <v>9.5999999999999992E-3</v>
          </cell>
          <cell r="L937">
            <v>9.5999999999999992E-3</v>
          </cell>
          <cell r="M937">
            <v>9.5999999999999992E-3</v>
          </cell>
          <cell r="N937">
            <v>9.5999999999999992E-3</v>
          </cell>
        </row>
        <row r="938">
          <cell r="C938">
            <v>1.0097</v>
          </cell>
          <cell r="D938">
            <v>1.0097</v>
          </cell>
          <cell r="E938">
            <v>1.0097</v>
          </cell>
          <cell r="F938">
            <v>1.0097</v>
          </cell>
          <cell r="G938">
            <v>1.0097</v>
          </cell>
          <cell r="H938">
            <v>1.0097</v>
          </cell>
          <cell r="I938">
            <v>1.0097</v>
          </cell>
          <cell r="J938">
            <v>1.0097</v>
          </cell>
          <cell r="K938">
            <v>1.0097</v>
          </cell>
          <cell r="L938">
            <v>1.0097</v>
          </cell>
          <cell r="M938">
            <v>1.0097</v>
          </cell>
          <cell r="N938">
            <v>1.0097</v>
          </cell>
        </row>
        <row r="939">
          <cell r="C939">
            <v>6.7699999999999996E-2</v>
          </cell>
          <cell r="D939">
            <v>6.7699999999999996E-2</v>
          </cell>
          <cell r="E939">
            <v>6.7699999999999996E-2</v>
          </cell>
          <cell r="F939">
            <v>6.7699999999999996E-2</v>
          </cell>
          <cell r="G939">
            <v>6.7699999999999996E-2</v>
          </cell>
          <cell r="H939">
            <v>6.7699999999999996E-2</v>
          </cell>
          <cell r="I939">
            <v>6.7699999999999996E-2</v>
          </cell>
          <cell r="J939">
            <v>6.7699999999999996E-2</v>
          </cell>
          <cell r="K939">
            <v>6.7699999999999996E-2</v>
          </cell>
          <cell r="L939">
            <v>6.7699999999999996E-2</v>
          </cell>
          <cell r="M939">
            <v>6.7699999999999996E-2</v>
          </cell>
          <cell r="N939">
            <v>6.7699999999999996E-2</v>
          </cell>
        </row>
        <row r="940">
          <cell r="C940">
            <v>281582.17200000002</v>
          </cell>
          <cell r="D940">
            <v>934192.1139</v>
          </cell>
          <cell r="E940">
            <v>68583.9182</v>
          </cell>
          <cell r="F940">
            <v>68168.875599999999</v>
          </cell>
          <cell r="G940">
            <v>59880.962899999999</v>
          </cell>
          <cell r="H940">
            <v>64754.573799999998</v>
          </cell>
          <cell r="I940">
            <v>52709.406900000002</v>
          </cell>
          <cell r="J940">
            <v>53203.128700000001</v>
          </cell>
          <cell r="K940">
            <v>55373.567999999999</v>
          </cell>
          <cell r="L940">
            <v>57320.942799999997</v>
          </cell>
          <cell r="M940">
            <v>59764.976199999997</v>
          </cell>
          <cell r="N940">
            <v>62192.839200000002</v>
          </cell>
        </row>
        <row r="941">
          <cell r="C941">
            <v>0.48</v>
          </cell>
          <cell r="D941">
            <v>0.48</v>
          </cell>
          <cell r="E941">
            <v>0.48</v>
          </cell>
          <cell r="F941">
            <v>0.48</v>
          </cell>
          <cell r="G941">
            <v>0.48</v>
          </cell>
          <cell r="H941">
            <v>0.48</v>
          </cell>
          <cell r="I941">
            <v>0.48</v>
          </cell>
          <cell r="J941">
            <v>0.48</v>
          </cell>
          <cell r="K941">
            <v>0.48</v>
          </cell>
          <cell r="L941">
            <v>0.48</v>
          </cell>
          <cell r="M941">
            <v>0.48</v>
          </cell>
          <cell r="N941">
            <v>0.48</v>
          </cell>
        </row>
        <row r="942">
          <cell r="C942">
            <v>0.46500000000000002</v>
          </cell>
          <cell r="D942">
            <v>0.46200000000000002</v>
          </cell>
          <cell r="E942">
            <v>0.46200000000000002</v>
          </cell>
          <cell r="F942">
            <v>0.46200000000000002</v>
          </cell>
          <cell r="G942">
            <v>0.47689999999999999</v>
          </cell>
          <cell r="H942">
            <v>0.47689999999999999</v>
          </cell>
          <cell r="I942">
            <v>0.47689999999999999</v>
          </cell>
          <cell r="J942">
            <v>0.47689999999999999</v>
          </cell>
          <cell r="K942">
            <v>0.47689999999999999</v>
          </cell>
          <cell r="L942">
            <v>0.47689999999999999</v>
          </cell>
          <cell r="M942">
            <v>0.47689999999999999</v>
          </cell>
          <cell r="N942">
            <v>0.47689999999999999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</row>
        <row r="948">
          <cell r="C948">
            <v>7.1400000000000005E-2</v>
          </cell>
          <cell r="D948">
            <v>6.7199999999999996E-2</v>
          </cell>
          <cell r="E948">
            <v>8.0299999999999996E-2</v>
          </cell>
          <cell r="F948">
            <v>8.0399999999999999E-2</v>
          </cell>
          <cell r="G948">
            <v>8.0399999999999999E-2</v>
          </cell>
          <cell r="H948">
            <v>7.2099999999999997E-2</v>
          </cell>
          <cell r="I948">
            <v>7.22E-2</v>
          </cell>
          <cell r="J948">
            <v>7.2400000000000006E-2</v>
          </cell>
          <cell r="K948">
            <v>7.2499999999999995E-2</v>
          </cell>
          <cell r="L948">
            <v>7.2599999999999998E-2</v>
          </cell>
          <cell r="M948">
            <v>7.2700000000000001E-2</v>
          </cell>
          <cell r="N948">
            <v>7.2800000000000004E-2</v>
          </cell>
        </row>
        <row r="949">
          <cell r="C949">
            <v>5.2999999999999999E-2</v>
          </cell>
          <cell r="D949">
            <v>5.3100000000000001E-2</v>
          </cell>
          <cell r="E949">
            <v>6.5000000000000002E-2</v>
          </cell>
          <cell r="F949">
            <v>6.5000000000000002E-2</v>
          </cell>
          <cell r="G949">
            <v>6.5000000000000002E-2</v>
          </cell>
          <cell r="H949">
            <v>6.5000000000000002E-2</v>
          </cell>
          <cell r="I949">
            <v>6.5000000000000002E-2</v>
          </cell>
          <cell r="J949">
            <v>6.5000000000000002E-2</v>
          </cell>
          <cell r="K949">
            <v>6.5000000000000002E-2</v>
          </cell>
          <cell r="L949">
            <v>6.5000000000000002E-2</v>
          </cell>
          <cell r="M949">
            <v>6.5000000000000002E-2</v>
          </cell>
          <cell r="N949">
            <v>6.5000000000000002E-2</v>
          </cell>
        </row>
        <row r="950">
          <cell r="C950">
            <v>75624</v>
          </cell>
          <cell r="D950">
            <v>60706</v>
          </cell>
          <cell r="E950">
            <v>65982</v>
          </cell>
          <cell r="F950">
            <v>67301.640599999999</v>
          </cell>
          <cell r="G950">
            <v>68647.671900000001</v>
          </cell>
          <cell r="H950">
            <v>70020.625</v>
          </cell>
          <cell r="I950">
            <v>71421.039099999995</v>
          </cell>
          <cell r="J950">
            <v>72849.460900000005</v>
          </cell>
          <cell r="K950">
            <v>74306.453099999999</v>
          </cell>
          <cell r="L950">
            <v>75792.585900000005</v>
          </cell>
          <cell r="M950">
            <v>77308.4375</v>
          </cell>
          <cell r="N950">
            <v>78854.609400000001</v>
          </cell>
        </row>
        <row r="951">
          <cell r="C951">
            <v>2118914</v>
          </cell>
          <cell r="D951">
            <v>7675632.5</v>
          </cell>
          <cell r="E951">
            <v>5194333</v>
          </cell>
          <cell r="F951">
            <v>4512099</v>
          </cell>
          <cell r="G951">
            <v>4375482.5</v>
          </cell>
          <cell r="H951">
            <v>4542701.5</v>
          </cell>
          <cell r="I951">
            <v>4460385.5</v>
          </cell>
          <cell r="J951">
            <v>4388927.5</v>
          </cell>
          <cell r="K951">
            <v>4358020</v>
          </cell>
          <cell r="L951">
            <v>4410091.5</v>
          </cell>
          <cell r="M951">
            <v>4731422</v>
          </cell>
          <cell r="N951">
            <v>4657666.5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</row>
        <row r="953">
          <cell r="C953">
            <v>14137</v>
          </cell>
          <cell r="D953">
            <v>861</v>
          </cell>
          <cell r="E953">
            <v>1112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</row>
        <row r="956">
          <cell r="C956">
            <v>5.5E-2</v>
          </cell>
          <cell r="D956">
            <v>5.8000000000000003E-2</v>
          </cell>
          <cell r="E956">
            <v>5.8000000000000003E-2</v>
          </cell>
          <cell r="F956">
            <v>5.8000000000000003E-2</v>
          </cell>
          <cell r="G956">
            <v>4.3099999999999999E-2</v>
          </cell>
          <cell r="H956">
            <v>4.3099999999999999E-2</v>
          </cell>
          <cell r="I956">
            <v>4.3099999999999999E-2</v>
          </cell>
          <cell r="J956">
            <v>4.3099999999999999E-2</v>
          </cell>
          <cell r="K956">
            <v>4.3099999999999999E-2</v>
          </cell>
          <cell r="L956">
            <v>4.3099999999999999E-2</v>
          </cell>
          <cell r="M956">
            <v>4.3099999999999999E-2</v>
          </cell>
          <cell r="N956">
            <v>4.3099999999999999E-2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</row>
        <row r="959">
          <cell r="C959">
            <v>9.5999999999999992E-3</v>
          </cell>
          <cell r="D959">
            <v>9.5999999999999992E-3</v>
          </cell>
          <cell r="E959">
            <v>9.5999999999999992E-3</v>
          </cell>
          <cell r="F959">
            <v>9.5999999999999992E-3</v>
          </cell>
          <cell r="G959">
            <v>9.5999999999999992E-3</v>
          </cell>
          <cell r="H959">
            <v>9.5999999999999992E-3</v>
          </cell>
          <cell r="I959">
            <v>9.5999999999999992E-3</v>
          </cell>
          <cell r="J959">
            <v>9.5999999999999992E-3</v>
          </cell>
          <cell r="K959">
            <v>9.5999999999999992E-3</v>
          </cell>
          <cell r="L959">
            <v>9.5999999999999992E-3</v>
          </cell>
          <cell r="M959">
            <v>9.5999999999999992E-3</v>
          </cell>
          <cell r="N959">
            <v>9.5999999999999992E-3</v>
          </cell>
        </row>
        <row r="960">
          <cell r="C960">
            <v>1.0097</v>
          </cell>
          <cell r="D960">
            <v>1.0097</v>
          </cell>
          <cell r="E960">
            <v>1.0097</v>
          </cell>
          <cell r="F960">
            <v>1.0097</v>
          </cell>
          <cell r="G960">
            <v>1.0097</v>
          </cell>
          <cell r="H960">
            <v>1.0097</v>
          </cell>
          <cell r="I960">
            <v>1.0097</v>
          </cell>
          <cell r="J960">
            <v>1.0097</v>
          </cell>
          <cell r="K960">
            <v>1.0097</v>
          </cell>
          <cell r="L960">
            <v>1.0097</v>
          </cell>
          <cell r="M960">
            <v>1.0097</v>
          </cell>
          <cell r="N960">
            <v>1.0097</v>
          </cell>
        </row>
        <row r="961">
          <cell r="C961">
            <v>6.7699999999999996E-2</v>
          </cell>
          <cell r="D961">
            <v>6.7000000000000004E-2</v>
          </cell>
          <cell r="E961">
            <v>3.1960000000000002</v>
          </cell>
          <cell r="F961">
            <v>2.4079999999999999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</row>
        <row r="962">
          <cell r="C962">
            <v>597176.81099999999</v>
          </cell>
          <cell r="D962">
            <v>818582.4719</v>
          </cell>
          <cell r="E962">
            <v>1915796.9369000001</v>
          </cell>
          <cell r="F962">
            <v>1526620.6834</v>
          </cell>
          <cell r="G962">
            <v>2.2717999999999998</v>
          </cell>
          <cell r="H962">
            <v>-8.1407000000000007</v>
          </cell>
          <cell r="I962">
            <v>-8.2037999999999993</v>
          </cell>
          <cell r="J962">
            <v>-12.810499999999999</v>
          </cell>
          <cell r="K962">
            <v>-13.2522</v>
          </cell>
          <cell r="L962">
            <v>-13.8833</v>
          </cell>
          <cell r="M962">
            <v>-14.7668</v>
          </cell>
          <cell r="N962">
            <v>-14.261900000000001</v>
          </cell>
        </row>
        <row r="963">
          <cell r="C963">
            <v>0.48</v>
          </cell>
          <cell r="D963">
            <v>0.48</v>
          </cell>
          <cell r="E963">
            <v>0.48</v>
          </cell>
          <cell r="F963">
            <v>0.48</v>
          </cell>
          <cell r="G963">
            <v>1</v>
          </cell>
          <cell r="H963">
            <v>1</v>
          </cell>
          <cell r="I963">
            <v>1</v>
          </cell>
          <cell r="J963">
            <v>1</v>
          </cell>
          <cell r="K963">
            <v>1</v>
          </cell>
          <cell r="L963">
            <v>1</v>
          </cell>
          <cell r="M963">
            <v>1</v>
          </cell>
          <cell r="N963">
            <v>1</v>
          </cell>
        </row>
        <row r="964">
          <cell r="C964">
            <v>0.46500000000000002</v>
          </cell>
          <cell r="D964">
            <v>0.46200000000000002</v>
          </cell>
          <cell r="E964">
            <v>0.46200000000000002</v>
          </cell>
          <cell r="F964">
            <v>0.46200000000000002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49000</v>
          </cell>
          <cell r="G965">
            <v>1</v>
          </cell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</row>
        <row r="970">
          <cell r="C970">
            <v>7.1400000000000005E-2</v>
          </cell>
          <cell r="D970">
            <v>6.7199999999999996E-2</v>
          </cell>
          <cell r="E970">
            <v>8.0299999999999996E-2</v>
          </cell>
          <cell r="F970">
            <v>8.0399999999999999E-2</v>
          </cell>
          <cell r="G970">
            <v>8.0399999999999999E-2</v>
          </cell>
          <cell r="H970">
            <v>7.2099999999999997E-2</v>
          </cell>
          <cell r="I970">
            <v>7.22E-2</v>
          </cell>
          <cell r="J970">
            <v>7.2400000000000006E-2</v>
          </cell>
          <cell r="K970">
            <v>7.2499999999999995E-2</v>
          </cell>
          <cell r="L970">
            <v>7.2599999999999998E-2</v>
          </cell>
          <cell r="M970">
            <v>7.2700000000000001E-2</v>
          </cell>
          <cell r="N970">
            <v>7.2800000000000004E-2</v>
          </cell>
        </row>
        <row r="971">
          <cell r="C971">
            <v>5.2999999999999999E-2</v>
          </cell>
          <cell r="D971">
            <v>5.3100000000000001E-2</v>
          </cell>
          <cell r="E971">
            <v>6.5000000000000002E-2</v>
          </cell>
          <cell r="F971">
            <v>6.5000000000000002E-2</v>
          </cell>
          <cell r="G971">
            <v>6.5000000000000002E-2</v>
          </cell>
          <cell r="H971">
            <v>6.5000000000000002E-2</v>
          </cell>
          <cell r="I971">
            <v>6.5000000000000002E-2</v>
          </cell>
          <cell r="J971">
            <v>6.5000000000000002E-2</v>
          </cell>
          <cell r="K971">
            <v>6.5000000000000002E-2</v>
          </cell>
          <cell r="L971">
            <v>6.5000000000000002E-2</v>
          </cell>
          <cell r="M971">
            <v>6.5000000000000002E-2</v>
          </cell>
          <cell r="N971">
            <v>6.5000000000000002E-2</v>
          </cell>
        </row>
        <row r="972">
          <cell r="C972">
            <v>153852</v>
          </cell>
          <cell r="D972">
            <v>87991</v>
          </cell>
          <cell r="E972">
            <v>90467</v>
          </cell>
          <cell r="F972">
            <v>42021.476600000002</v>
          </cell>
          <cell r="G972">
            <v>1</v>
          </cell>
          <cell r="H972">
            <v>1</v>
          </cell>
          <cell r="I972">
            <v>1</v>
          </cell>
          <cell r="J972">
            <v>1</v>
          </cell>
          <cell r="K972">
            <v>1</v>
          </cell>
          <cell r="L972">
            <v>1</v>
          </cell>
          <cell r="M972">
            <v>1</v>
          </cell>
          <cell r="N972">
            <v>1</v>
          </cell>
        </row>
        <row r="973">
          <cell r="C973">
            <v>1254</v>
          </cell>
          <cell r="D973">
            <v>23100</v>
          </cell>
          <cell r="E973">
            <v>42600</v>
          </cell>
          <cell r="F973">
            <v>37100</v>
          </cell>
          <cell r="G973">
            <v>592671.125</v>
          </cell>
          <cell r="H973">
            <v>655702.4375</v>
          </cell>
          <cell r="I973">
            <v>641090.1875</v>
          </cell>
          <cell r="J973">
            <v>655901.625</v>
          </cell>
          <cell r="K973">
            <v>674970.5625</v>
          </cell>
          <cell r="L973">
            <v>693485</v>
          </cell>
          <cell r="M973">
            <v>717434.3125</v>
          </cell>
          <cell r="N973">
            <v>737430.875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</row>
        <row r="975">
          <cell r="C975">
            <v>3757</v>
          </cell>
          <cell r="D975">
            <v>2598</v>
          </cell>
          <cell r="E975">
            <v>3757</v>
          </cell>
          <cell r="F975">
            <v>773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</row>
        <row r="978">
          <cell r="C978">
            <v>5.5E-2</v>
          </cell>
          <cell r="D978">
            <v>5.8000000000000003E-2</v>
          </cell>
          <cell r="E978">
            <v>5.8000000000000003E-2</v>
          </cell>
          <cell r="F978">
            <v>5.8000000000000003E-2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</row>
        <row r="979"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</row>
        <row r="981">
          <cell r="C981">
            <v>9.5999999999999992E-3</v>
          </cell>
          <cell r="D981">
            <v>9.5999999999999992E-3</v>
          </cell>
          <cell r="E981">
            <v>9.5999999999999992E-3</v>
          </cell>
          <cell r="F981">
            <v>9.5999999999999992E-3</v>
          </cell>
          <cell r="G981">
            <v>9.5999999999999992E-3</v>
          </cell>
          <cell r="H981">
            <v>9.5999999999999992E-3</v>
          </cell>
          <cell r="I981">
            <v>9.5999999999999992E-3</v>
          </cell>
          <cell r="J981">
            <v>9.5999999999999992E-3</v>
          </cell>
          <cell r="K981">
            <v>9.5999999999999992E-3</v>
          </cell>
          <cell r="L981">
            <v>9.5999999999999992E-3</v>
          </cell>
          <cell r="M981">
            <v>9.5999999999999992E-3</v>
          </cell>
          <cell r="N981">
            <v>9.5999999999999992E-3</v>
          </cell>
        </row>
        <row r="982">
          <cell r="C982">
            <v>1.0097</v>
          </cell>
          <cell r="D982">
            <v>1.0097</v>
          </cell>
          <cell r="E982">
            <v>1.0097</v>
          </cell>
          <cell r="F982">
            <v>1.0097</v>
          </cell>
          <cell r="G982">
            <v>1.0097</v>
          </cell>
          <cell r="H982">
            <v>1.0097</v>
          </cell>
          <cell r="I982">
            <v>1.0097</v>
          </cell>
          <cell r="J982">
            <v>1.0097</v>
          </cell>
          <cell r="K982">
            <v>1.0097</v>
          </cell>
          <cell r="L982">
            <v>1.0097</v>
          </cell>
          <cell r="M982">
            <v>1.0097</v>
          </cell>
          <cell r="N982">
            <v>1.0097</v>
          </cell>
        </row>
        <row r="983">
          <cell r="C983">
            <v>0.112</v>
          </cell>
          <cell r="D983">
            <v>0.112</v>
          </cell>
          <cell r="E983">
            <v>0.112</v>
          </cell>
          <cell r="F983">
            <v>0.112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</row>
        <row r="984">
          <cell r="C984">
            <v>265403.83720000001</v>
          </cell>
          <cell r="D984">
            <v>255017.8847</v>
          </cell>
          <cell r="E984">
            <v>251710.28899999999</v>
          </cell>
          <cell r="F984">
            <v>266985.54550000001</v>
          </cell>
          <cell r="G984">
            <v>333822.1103</v>
          </cell>
          <cell r="H984">
            <v>320634.43030000001</v>
          </cell>
          <cell r="I984">
            <v>343908.36540000001</v>
          </cell>
          <cell r="J984">
            <v>345912.79369999998</v>
          </cell>
          <cell r="K984">
            <v>356018.59629999998</v>
          </cell>
          <cell r="L984">
            <v>361059.9656</v>
          </cell>
          <cell r="M984">
            <v>370151.59370000003</v>
          </cell>
          <cell r="N984">
            <v>396459.21500000003</v>
          </cell>
        </row>
        <row r="985">
          <cell r="C985">
            <v>0.48</v>
          </cell>
          <cell r="D985">
            <v>0.48</v>
          </cell>
          <cell r="E985">
            <v>0.48</v>
          </cell>
          <cell r="F985">
            <v>0.48</v>
          </cell>
          <cell r="G985">
            <v>1</v>
          </cell>
          <cell r="H985">
            <v>1</v>
          </cell>
          <cell r="I985">
            <v>1</v>
          </cell>
          <cell r="J985">
            <v>1</v>
          </cell>
          <cell r="K985">
            <v>1</v>
          </cell>
          <cell r="L985">
            <v>1</v>
          </cell>
          <cell r="M985">
            <v>1</v>
          </cell>
          <cell r="N985">
            <v>1</v>
          </cell>
        </row>
        <row r="986">
          <cell r="C986">
            <v>0.46500000000000002</v>
          </cell>
          <cell r="D986">
            <v>0.46200000000000002</v>
          </cell>
          <cell r="E986">
            <v>0.46200000000000002</v>
          </cell>
          <cell r="F986">
            <v>0.46200000000000002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344173.8125</v>
          </cell>
          <cell r="H987">
            <v>316604.84379999997</v>
          </cell>
          <cell r="I987">
            <v>339585.9375</v>
          </cell>
          <cell r="J987">
            <v>341556.34379999997</v>
          </cell>
          <cell r="K987">
            <v>351534.90629999997</v>
          </cell>
          <cell r="L987">
            <v>356512.59379999997</v>
          </cell>
          <cell r="M987">
            <v>365489.90629999997</v>
          </cell>
          <cell r="N987">
            <v>391466.1875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</row>
        <row r="992">
          <cell r="C992">
            <v>7.1400000000000005E-2</v>
          </cell>
          <cell r="D992">
            <v>6.7199999999999996E-2</v>
          </cell>
          <cell r="E992">
            <v>8.0299999999999996E-2</v>
          </cell>
          <cell r="F992">
            <v>8.0399999999999999E-2</v>
          </cell>
          <cell r="G992">
            <v>8.0399999999999999E-2</v>
          </cell>
          <cell r="H992">
            <v>7.2099999999999997E-2</v>
          </cell>
          <cell r="I992">
            <v>7.22E-2</v>
          </cell>
          <cell r="J992">
            <v>7.2400000000000006E-2</v>
          </cell>
          <cell r="K992">
            <v>7.2499999999999995E-2</v>
          </cell>
          <cell r="L992">
            <v>7.2599999999999998E-2</v>
          </cell>
          <cell r="M992">
            <v>7.2700000000000001E-2</v>
          </cell>
          <cell r="N992">
            <v>7.2800000000000004E-2</v>
          </cell>
        </row>
        <row r="993">
          <cell r="C993">
            <v>5.2999999999999999E-2</v>
          </cell>
          <cell r="D993">
            <v>5.3100000000000001E-2</v>
          </cell>
          <cell r="E993">
            <v>6.5000000000000002E-2</v>
          </cell>
          <cell r="F993">
            <v>6.5000000000000002E-2</v>
          </cell>
          <cell r="G993">
            <v>6.5000000000000002E-2</v>
          </cell>
          <cell r="H993">
            <v>6.5000000000000002E-2</v>
          </cell>
          <cell r="I993">
            <v>6.5000000000000002E-2</v>
          </cell>
          <cell r="J993">
            <v>6.5000000000000002E-2</v>
          </cell>
          <cell r="K993">
            <v>6.5000000000000002E-2</v>
          </cell>
          <cell r="L993">
            <v>6.5000000000000002E-2</v>
          </cell>
          <cell r="M993">
            <v>6.5000000000000002E-2</v>
          </cell>
          <cell r="N993">
            <v>6.5000000000000002E-2</v>
          </cell>
        </row>
        <row r="994">
          <cell r="C994">
            <v>87828</v>
          </cell>
          <cell r="D994">
            <v>83182</v>
          </cell>
          <cell r="E994">
            <v>84360</v>
          </cell>
          <cell r="F994">
            <v>86047.203099999999</v>
          </cell>
          <cell r="G994">
            <v>1</v>
          </cell>
          <cell r="H994">
            <v>1</v>
          </cell>
          <cell r="I994">
            <v>1</v>
          </cell>
          <cell r="J994">
            <v>1</v>
          </cell>
          <cell r="K994">
            <v>1</v>
          </cell>
          <cell r="L994">
            <v>1</v>
          </cell>
          <cell r="M994">
            <v>1</v>
          </cell>
          <cell r="N994">
            <v>1</v>
          </cell>
        </row>
        <row r="995">
          <cell r="C995">
            <v>618992.9375</v>
          </cell>
          <cell r="D995">
            <v>963320.3125</v>
          </cell>
          <cell r="E995">
            <v>973469.5</v>
          </cell>
          <cell r="F995">
            <v>855439</v>
          </cell>
          <cell r="G995">
            <v>784971.5</v>
          </cell>
          <cell r="H995">
            <v>790539.4375</v>
          </cell>
          <cell r="I995">
            <v>800801.8125</v>
          </cell>
          <cell r="J995">
            <v>813377.125</v>
          </cell>
          <cell r="K995">
            <v>827981.125</v>
          </cell>
          <cell r="L995">
            <v>846241.6875</v>
          </cell>
          <cell r="M995">
            <v>867952</v>
          </cell>
          <cell r="N995">
            <v>896131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</row>
        <row r="997">
          <cell r="C997">
            <v>468</v>
          </cell>
          <cell r="D997">
            <v>-172</v>
          </cell>
          <cell r="E997">
            <v>468</v>
          </cell>
          <cell r="F997">
            <v>468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</row>
        <row r="1000">
          <cell r="C1000">
            <v>5.5E-2</v>
          </cell>
          <cell r="D1000">
            <v>5.8000000000000003E-2</v>
          </cell>
          <cell r="E1000">
            <v>5.8000000000000003E-2</v>
          </cell>
          <cell r="F1000">
            <v>5.8000000000000003E-2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</row>
        <row r="1001">
          <cell r="C1001">
            <v>1020</v>
          </cell>
          <cell r="D1001">
            <v>557.6</v>
          </cell>
          <cell r="E1001">
            <v>557.6</v>
          </cell>
          <cell r="F1001">
            <v>557.6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</row>
        <row r="1003">
          <cell r="C1003">
            <v>2.0299999999999999E-2</v>
          </cell>
          <cell r="D1003">
            <v>2.0299999999999999E-2</v>
          </cell>
          <cell r="E1003">
            <v>2.0299999999999999E-2</v>
          </cell>
          <cell r="F1003">
            <v>1.26E-2</v>
          </cell>
          <cell r="G1003">
            <v>1.26E-2</v>
          </cell>
          <cell r="H1003">
            <v>1.26E-2</v>
          </cell>
          <cell r="I1003">
            <v>1.26E-2</v>
          </cell>
          <cell r="J1003">
            <v>1.26E-2</v>
          </cell>
          <cell r="K1003">
            <v>1.26E-2</v>
          </cell>
          <cell r="L1003">
            <v>1.26E-2</v>
          </cell>
          <cell r="M1003">
            <v>1.26E-2</v>
          </cell>
          <cell r="N1003">
            <v>1.26E-2</v>
          </cell>
        </row>
        <row r="1004">
          <cell r="C1004">
            <v>1.0201</v>
          </cell>
          <cell r="D1004">
            <v>1.0206</v>
          </cell>
          <cell r="E1004">
            <v>1.0206999999999999</v>
          </cell>
          <cell r="F1004">
            <v>1.0126999999999999</v>
          </cell>
          <cell r="G1004">
            <v>1.0126999999999999</v>
          </cell>
          <cell r="H1004">
            <v>1.0126999999999999</v>
          </cell>
          <cell r="I1004">
            <v>1.0126999999999999</v>
          </cell>
          <cell r="J1004">
            <v>1.0127999999999999</v>
          </cell>
          <cell r="K1004">
            <v>1.0127999999999999</v>
          </cell>
          <cell r="L1004">
            <v>1.0127999999999999</v>
          </cell>
          <cell r="M1004">
            <v>1.0127999999999999</v>
          </cell>
          <cell r="N1004">
            <v>1.0127999999999999</v>
          </cell>
        </row>
        <row r="1005">
          <cell r="C1005">
            <v>0.112</v>
          </cell>
          <cell r="D1005">
            <v>0.112</v>
          </cell>
          <cell r="E1005">
            <v>0.112</v>
          </cell>
          <cell r="F1005">
            <v>0.112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</row>
        <row r="1006">
          <cell r="C1006">
            <v>116497.48820000001</v>
          </cell>
          <cell r="D1006">
            <v>118384.8872</v>
          </cell>
          <cell r="E1006">
            <v>118390.9979</v>
          </cell>
          <cell r="F1006">
            <v>113326.2651</v>
          </cell>
          <cell r="G1006">
            <v>112809.5251</v>
          </cell>
          <cell r="H1006">
            <v>112827.6994</v>
          </cell>
          <cell r="I1006">
            <v>112847.2663</v>
          </cell>
          <cell r="J1006">
            <v>112867.9883</v>
          </cell>
          <cell r="K1006">
            <v>112889.7864</v>
          </cell>
          <cell r="L1006">
            <v>112912.20170000001</v>
          </cell>
          <cell r="M1006">
            <v>112935.4635</v>
          </cell>
          <cell r="N1006">
            <v>112959.6115</v>
          </cell>
        </row>
        <row r="1007">
          <cell r="C1007">
            <v>0.48</v>
          </cell>
          <cell r="D1007">
            <v>0.48</v>
          </cell>
          <cell r="E1007">
            <v>0.48</v>
          </cell>
          <cell r="F1007">
            <v>0.48</v>
          </cell>
          <cell r="G1007">
            <v>1</v>
          </cell>
          <cell r="H1007">
            <v>1</v>
          </cell>
          <cell r="I1007">
            <v>1</v>
          </cell>
          <cell r="J1007">
            <v>1</v>
          </cell>
          <cell r="K1007">
            <v>1</v>
          </cell>
          <cell r="L1007">
            <v>1</v>
          </cell>
          <cell r="M1007">
            <v>1</v>
          </cell>
          <cell r="N1007">
            <v>1</v>
          </cell>
        </row>
        <row r="1008">
          <cell r="C1008">
            <v>0.46500000000000002</v>
          </cell>
          <cell r="D1008">
            <v>0.46200000000000002</v>
          </cell>
          <cell r="E1008">
            <v>0.46200000000000002</v>
          </cell>
          <cell r="F1008">
            <v>0.46200000000000002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111387.125</v>
          </cell>
          <cell r="H1009">
            <v>111405.07030000001</v>
          </cell>
          <cell r="I1009">
            <v>111424.3906</v>
          </cell>
          <cell r="J1009">
            <v>111444.85159999999</v>
          </cell>
          <cell r="K1009">
            <v>111466.375</v>
          </cell>
          <cell r="L1009">
            <v>111488.50780000001</v>
          </cell>
          <cell r="M1009">
            <v>111511.47659999999</v>
          </cell>
          <cell r="N1009">
            <v>111535.32030000001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</row>
        <row r="1014">
          <cell r="C1014">
            <v>7.1400000000000005E-2</v>
          </cell>
          <cell r="D1014">
            <v>6.7199999999999996E-2</v>
          </cell>
          <cell r="E1014">
            <v>8.0299999999999996E-2</v>
          </cell>
          <cell r="F1014">
            <v>8.0399999999999999E-2</v>
          </cell>
          <cell r="G1014">
            <v>8.0399999999999999E-2</v>
          </cell>
          <cell r="H1014">
            <v>7.2099999999999997E-2</v>
          </cell>
          <cell r="I1014">
            <v>7.22E-2</v>
          </cell>
          <cell r="J1014">
            <v>7.2400000000000006E-2</v>
          </cell>
          <cell r="K1014">
            <v>7.2499999999999995E-2</v>
          </cell>
          <cell r="L1014">
            <v>7.2599999999999998E-2</v>
          </cell>
          <cell r="M1014">
            <v>7.2700000000000001E-2</v>
          </cell>
          <cell r="N1014">
            <v>7.2800000000000004E-2</v>
          </cell>
        </row>
        <row r="1015">
          <cell r="C1015">
            <v>5.2999999999999999E-2</v>
          </cell>
          <cell r="D1015">
            <v>5.3100000000000001E-2</v>
          </cell>
          <cell r="E1015">
            <v>6.5000000000000002E-2</v>
          </cell>
          <cell r="F1015">
            <v>6.5000000000000002E-2</v>
          </cell>
          <cell r="G1015">
            <v>6.5000000000000002E-2</v>
          </cell>
          <cell r="H1015">
            <v>6.5000000000000002E-2</v>
          </cell>
          <cell r="I1015">
            <v>6.5000000000000002E-2</v>
          </cell>
          <cell r="J1015">
            <v>6.5000000000000002E-2</v>
          </cell>
          <cell r="K1015">
            <v>6.5000000000000002E-2</v>
          </cell>
          <cell r="L1015">
            <v>6.5000000000000002E-2</v>
          </cell>
          <cell r="M1015">
            <v>6.5000000000000002E-2</v>
          </cell>
          <cell r="N1015">
            <v>6.5000000000000002E-2</v>
          </cell>
        </row>
        <row r="1016">
          <cell r="C1016">
            <v>8000</v>
          </cell>
          <cell r="D1016">
            <v>8000</v>
          </cell>
          <cell r="E1016">
            <v>8000</v>
          </cell>
          <cell r="F1016">
            <v>8000</v>
          </cell>
          <cell r="G1016">
            <v>1</v>
          </cell>
          <cell r="H1016">
            <v>1</v>
          </cell>
          <cell r="I1016">
            <v>1</v>
          </cell>
          <cell r="J1016">
            <v>1</v>
          </cell>
          <cell r="K1016">
            <v>1</v>
          </cell>
          <cell r="L1016">
            <v>1</v>
          </cell>
          <cell r="M1016">
            <v>1</v>
          </cell>
          <cell r="N1016">
            <v>1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</row>
        <row r="1022">
          <cell r="C1022">
            <v>5.5E-2</v>
          </cell>
          <cell r="D1022">
            <v>5.8000000000000003E-2</v>
          </cell>
          <cell r="E1022">
            <v>5.8000000000000003E-2</v>
          </cell>
          <cell r="F1022">
            <v>5.8000000000000003E-2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</row>
        <row r="1025">
          <cell r="C1025">
            <v>2.0299999999999999E-2</v>
          </cell>
          <cell r="D1025">
            <v>2.0299999999999999E-2</v>
          </cell>
          <cell r="E1025">
            <v>2.0299999999999999E-2</v>
          </cell>
          <cell r="F1025">
            <v>1.26E-2</v>
          </cell>
          <cell r="G1025">
            <v>1.26E-2</v>
          </cell>
          <cell r="H1025">
            <v>1.26E-2</v>
          </cell>
          <cell r="I1025">
            <v>1.26E-2</v>
          </cell>
          <cell r="J1025">
            <v>1.26E-2</v>
          </cell>
          <cell r="K1025">
            <v>1.26E-2</v>
          </cell>
          <cell r="L1025">
            <v>1.26E-2</v>
          </cell>
          <cell r="M1025">
            <v>1.26E-2</v>
          </cell>
          <cell r="N1025">
            <v>1.26E-2</v>
          </cell>
        </row>
        <row r="1026">
          <cell r="C1026">
            <v>1.0206999999999999</v>
          </cell>
          <cell r="D1026">
            <v>1.0206999999999999</v>
          </cell>
          <cell r="E1026">
            <v>1.0206999999999999</v>
          </cell>
          <cell r="F1026">
            <v>1.0127999999999999</v>
          </cell>
          <cell r="G1026">
            <v>1.0127999999999999</v>
          </cell>
          <cell r="H1026">
            <v>1.0127999999999999</v>
          </cell>
          <cell r="I1026">
            <v>1.0127999999999999</v>
          </cell>
          <cell r="J1026">
            <v>1.0127999999999999</v>
          </cell>
          <cell r="K1026">
            <v>1.0127999999999999</v>
          </cell>
          <cell r="L1026">
            <v>1.0127999999999999</v>
          </cell>
          <cell r="M1026">
            <v>1.0127999999999999</v>
          </cell>
          <cell r="N1026">
            <v>1.0127999999999999</v>
          </cell>
        </row>
        <row r="1029">
          <cell r="C1029" t="str">
            <v>BYearLag</v>
          </cell>
          <cell r="D1029" t="str">
            <v>BYear01</v>
          </cell>
          <cell r="E1029" t="str">
            <v>BYear02</v>
          </cell>
          <cell r="F1029" t="str">
            <v>BYear03</v>
          </cell>
          <cell r="G1029" t="str">
            <v>BYear04</v>
          </cell>
          <cell r="H1029" t="str">
            <v>BYear05</v>
          </cell>
          <cell r="I1029" t="str">
            <v>BYear06</v>
          </cell>
          <cell r="J1029" t="str">
            <v>BYear07</v>
          </cell>
          <cell r="K1029" t="str">
            <v>BYear08</v>
          </cell>
          <cell r="L1029" t="str">
            <v>BYear09</v>
          </cell>
          <cell r="M1029" t="str">
            <v>BYear10</v>
          </cell>
          <cell r="N1029" t="str">
            <v>BYear11</v>
          </cell>
          <cell r="O1029" t="str">
            <v>BYear12</v>
          </cell>
          <cell r="P1029" t="str">
            <v>BYear13</v>
          </cell>
          <cell r="Q1029" t="str">
            <v>BYear14</v>
          </cell>
          <cell r="R1029" t="str">
            <v>BYear15</v>
          </cell>
          <cell r="S1029" t="str">
            <v>BYear16</v>
          </cell>
          <cell r="T1029" t="str">
            <v>BYear17</v>
          </cell>
          <cell r="U1029" t="str">
            <v>BYear18</v>
          </cell>
          <cell r="V1029" t="str">
            <v>BYear19</v>
          </cell>
          <cell r="W1029" t="str">
            <v>BYear20</v>
          </cell>
          <cell r="X1029" t="str">
            <v>BYear21</v>
          </cell>
          <cell r="Y1029" t="str">
            <v>BYear22</v>
          </cell>
        </row>
        <row r="1030">
          <cell r="C1030" t="str">
            <v>Y1999</v>
          </cell>
          <cell r="D1030" t="str">
            <v>Y2000</v>
          </cell>
          <cell r="E1030" t="str">
            <v>Y2001</v>
          </cell>
          <cell r="F1030" t="str">
            <v>Y2002</v>
          </cell>
          <cell r="G1030" t="str">
            <v>Y2003</v>
          </cell>
          <cell r="H1030" t="str">
            <v>Y2004</v>
          </cell>
          <cell r="I1030" t="str">
            <v>Y2005</v>
          </cell>
          <cell r="J1030" t="str">
            <v>Y2006</v>
          </cell>
          <cell r="K1030" t="str">
            <v>Y2007</v>
          </cell>
          <cell r="L1030" t="str">
            <v>Y2008</v>
          </cell>
          <cell r="M1030" t="str">
            <v>Y2009</v>
          </cell>
          <cell r="N1030" t="str">
            <v>Y2010</v>
          </cell>
        </row>
        <row r="1031">
          <cell r="D1031">
            <v>511000</v>
          </cell>
          <cell r="E1031">
            <v>554000</v>
          </cell>
          <cell r="F1031">
            <v>511000</v>
          </cell>
          <cell r="G1031">
            <v>448184.90629999997</v>
          </cell>
          <cell r="H1031">
            <v>463408.5625</v>
          </cell>
          <cell r="I1031">
            <v>477596.71879999997</v>
          </cell>
          <cell r="J1031">
            <v>521479.94400000002</v>
          </cell>
          <cell r="K1031">
            <v>530522.51670000004</v>
          </cell>
          <cell r="L1031">
            <v>539075.73699999996</v>
          </cell>
          <cell r="M1031">
            <v>544910.18220000004</v>
          </cell>
          <cell r="N1031">
            <v>550363.41839999997</v>
          </cell>
        </row>
        <row r="1032"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</row>
        <row r="1033"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</row>
        <row r="1034"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</row>
        <row r="1035"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</row>
        <row r="1036"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</row>
        <row r="1037"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</row>
        <row r="1038"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</row>
        <row r="1039"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</row>
        <row r="1040"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</row>
        <row r="1041"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</row>
        <row r="1042"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</row>
        <row r="1043"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</row>
        <row r="1044"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</row>
        <row r="1045"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</row>
        <row r="1046">
          <cell r="D1046">
            <v>836155.74190000002</v>
          </cell>
          <cell r="E1046">
            <v>1943663.1361</v>
          </cell>
          <cell r="F1046">
            <v>1554214.6834</v>
          </cell>
          <cell r="G1046">
            <v>2.25</v>
          </cell>
          <cell r="H1046">
            <v>-8.0625</v>
          </cell>
          <cell r="I1046">
            <v>-8.125</v>
          </cell>
          <cell r="J1046">
            <v>-12.6875</v>
          </cell>
          <cell r="K1046">
            <v>-13.125</v>
          </cell>
          <cell r="L1046">
            <v>-13.75</v>
          </cell>
          <cell r="M1046">
            <v>-14.625</v>
          </cell>
          <cell r="N1046">
            <v>-14.125</v>
          </cell>
        </row>
        <row r="1047">
          <cell r="D1047">
            <v>23323.909500000002</v>
          </cell>
          <cell r="E1047">
            <v>43012.924099999997</v>
          </cell>
          <cell r="F1047">
            <v>37459.612300000001</v>
          </cell>
          <cell r="G1047">
            <v>598415.91810000001</v>
          </cell>
          <cell r="H1047">
            <v>662058.19649999996</v>
          </cell>
          <cell r="I1047">
            <v>647304.30920000002</v>
          </cell>
          <cell r="J1047">
            <v>662259.31469999999</v>
          </cell>
          <cell r="K1047">
            <v>681513.08849999995</v>
          </cell>
          <cell r="L1047">
            <v>700206.98739999998</v>
          </cell>
          <cell r="M1047">
            <v>724388.44189999998</v>
          </cell>
          <cell r="N1047">
            <v>744578.8321</v>
          </cell>
        </row>
        <row r="1048"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</row>
        <row r="1049">
          <cell r="D1049">
            <v>306955.59769999998</v>
          </cell>
          <cell r="E1049">
            <v>336669.19919999997</v>
          </cell>
          <cell r="F1049">
            <v>293532.32199999999</v>
          </cell>
          <cell r="G1049">
            <v>323156.5</v>
          </cell>
          <cell r="H1049">
            <v>320633.90629999997</v>
          </cell>
          <cell r="I1049">
            <v>343907.84379999997</v>
          </cell>
          <cell r="J1049">
            <v>345912.65629999997</v>
          </cell>
          <cell r="K1049">
            <v>356018.46879999997</v>
          </cell>
          <cell r="L1049">
            <v>361059.84379999997</v>
          </cell>
          <cell r="M1049">
            <v>370151.4375</v>
          </cell>
          <cell r="N1049">
            <v>396459.0625</v>
          </cell>
        </row>
        <row r="1050">
          <cell r="D1050">
            <v>983170.15560000006</v>
          </cell>
          <cell r="E1050">
            <v>993604.76859999995</v>
          </cell>
          <cell r="F1050">
            <v>866331.34030000004</v>
          </cell>
          <cell r="G1050">
            <v>794962.1594</v>
          </cell>
          <cell r="H1050">
            <v>800598.49549999996</v>
          </cell>
          <cell r="I1050">
            <v>810992.44979999994</v>
          </cell>
          <cell r="J1050">
            <v>823749.09739999997</v>
          </cell>
          <cell r="K1050">
            <v>838539.31469999999</v>
          </cell>
          <cell r="L1050">
            <v>857033.22380000004</v>
          </cell>
          <cell r="M1050">
            <v>879019.99910000002</v>
          </cell>
          <cell r="N1050">
            <v>907558.54929999996</v>
          </cell>
        </row>
        <row r="1051"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</row>
        <row r="1052"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</row>
        <row r="1053"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</row>
        <row r="1054"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</row>
        <row r="1057">
          <cell r="C1057" t="str">
            <v>BYearLag</v>
          </cell>
          <cell r="D1057" t="str">
            <v>BYear01</v>
          </cell>
          <cell r="E1057" t="str">
            <v>BYear02</v>
          </cell>
          <cell r="F1057" t="str">
            <v>BYear03</v>
          </cell>
          <cell r="G1057" t="str">
            <v>BYear04</v>
          </cell>
          <cell r="H1057" t="str">
            <v>BYear05</v>
          </cell>
          <cell r="I1057" t="str">
            <v>BYear06</v>
          </cell>
          <cell r="J1057" t="str">
            <v>BYear07</v>
          </cell>
          <cell r="K1057" t="str">
            <v>BYear08</v>
          </cell>
          <cell r="L1057" t="str">
            <v>BYear09</v>
          </cell>
          <cell r="M1057" t="str">
            <v>BYear10</v>
          </cell>
          <cell r="N1057" t="str">
            <v>BYear11</v>
          </cell>
          <cell r="O1057" t="str">
            <v>BYear12</v>
          </cell>
          <cell r="P1057" t="str">
            <v>BYear13</v>
          </cell>
          <cell r="Q1057" t="str">
            <v>BYear14</v>
          </cell>
          <cell r="R1057" t="str">
            <v>BYear15</v>
          </cell>
          <cell r="S1057" t="str">
            <v>BYear16</v>
          </cell>
          <cell r="T1057" t="str">
            <v>BYear17</v>
          </cell>
          <cell r="U1057" t="str">
            <v>BYear18</v>
          </cell>
          <cell r="V1057" t="str">
            <v>BYear19</v>
          </cell>
          <cell r="W1057" t="str">
            <v>BYear20</v>
          </cell>
          <cell r="X1057" t="str">
            <v>BYear21</v>
          </cell>
          <cell r="Y1057" t="str">
            <v>BYear22</v>
          </cell>
        </row>
        <row r="1058">
          <cell r="C1058" t="str">
            <v>Y1999</v>
          </cell>
          <cell r="D1058" t="str">
            <v>Y2000</v>
          </cell>
          <cell r="E1058" t="str">
            <v>Y2001</v>
          </cell>
          <cell r="F1058" t="str">
            <v>Y2002</v>
          </cell>
          <cell r="G1058" t="str">
            <v>Y2003</v>
          </cell>
          <cell r="H1058" t="str">
            <v>Y2004</v>
          </cell>
          <cell r="I1058" t="str">
            <v>Y2005</v>
          </cell>
          <cell r="J1058" t="str">
            <v>Y2006</v>
          </cell>
          <cell r="K1058" t="str">
            <v>Y2007</v>
          </cell>
          <cell r="L1058" t="str">
            <v>Y2008</v>
          </cell>
          <cell r="M1058" t="str">
            <v>Y2009</v>
          </cell>
          <cell r="N1058" t="str">
            <v>Y2010</v>
          </cell>
        </row>
        <row r="1059">
          <cell r="D1059">
            <v>71990.976599999995</v>
          </cell>
          <cell r="E1059">
            <v>116322.6406</v>
          </cell>
          <cell r="F1059">
            <v>89663.226599999995</v>
          </cell>
          <cell r="G1059">
            <v>79041.593800000002</v>
          </cell>
          <cell r="H1059">
            <v>82321.671900000001</v>
          </cell>
          <cell r="I1059">
            <v>19460.738300000001</v>
          </cell>
          <cell r="J1059">
            <v>18019.669900000001</v>
          </cell>
          <cell r="K1059">
            <v>17531.796900000001</v>
          </cell>
          <cell r="L1059">
            <v>17501.581999999999</v>
          </cell>
          <cell r="M1059">
            <v>17261.890599999999</v>
          </cell>
          <cell r="N1059">
            <v>16999.0527</v>
          </cell>
        </row>
        <row r="1060">
          <cell r="C1060">
            <v>1254</v>
          </cell>
          <cell r="D1060">
            <v>23100</v>
          </cell>
          <cell r="E1060">
            <v>42600</v>
          </cell>
          <cell r="F1060">
            <v>37100</v>
          </cell>
          <cell r="G1060">
            <v>592671.125</v>
          </cell>
          <cell r="H1060">
            <v>655702.4375</v>
          </cell>
          <cell r="I1060">
            <v>641090.1875</v>
          </cell>
          <cell r="J1060">
            <v>655901.625</v>
          </cell>
          <cell r="K1060">
            <v>674970.5625</v>
          </cell>
          <cell r="L1060">
            <v>693485</v>
          </cell>
          <cell r="M1060">
            <v>717434.3125</v>
          </cell>
          <cell r="N1060">
            <v>737430.875</v>
          </cell>
        </row>
        <row r="1061"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</row>
        <row r="1062">
          <cell r="D1062">
            <v>1254973.125</v>
          </cell>
          <cell r="E1062">
            <v>1897727.75</v>
          </cell>
          <cell r="F1062">
            <v>1516847.5</v>
          </cell>
          <cell r="G1062">
            <v>1496640.875</v>
          </cell>
          <cell r="H1062">
            <v>1475150.375</v>
          </cell>
          <cell r="I1062">
            <v>1456528.75</v>
          </cell>
          <cell r="J1062">
            <v>1383412.75</v>
          </cell>
          <cell r="K1062">
            <v>1271731.875</v>
          </cell>
          <cell r="L1062">
            <v>1253970.5</v>
          </cell>
          <cell r="M1062">
            <v>1171184</v>
          </cell>
          <cell r="N1062">
            <v>1111925.375</v>
          </cell>
        </row>
        <row r="1063">
          <cell r="C1063">
            <v>8250</v>
          </cell>
          <cell r="D1063">
            <v>362647.71879999997</v>
          </cell>
          <cell r="E1063">
            <v>322610.875</v>
          </cell>
          <cell r="F1063">
            <v>273306.8125</v>
          </cell>
          <cell r="G1063">
            <v>283022.1875</v>
          </cell>
          <cell r="H1063">
            <v>356393.6875</v>
          </cell>
          <cell r="I1063">
            <v>362198.625</v>
          </cell>
          <cell r="J1063">
            <v>288180.625</v>
          </cell>
          <cell r="K1063">
            <v>291604.8125</v>
          </cell>
          <cell r="L1063">
            <v>224056.5</v>
          </cell>
          <cell r="M1063">
            <v>201993.10939999999</v>
          </cell>
          <cell r="N1063">
            <v>163452.3438</v>
          </cell>
        </row>
        <row r="1064">
          <cell r="D1064">
            <v>6110133.5</v>
          </cell>
          <cell r="E1064">
            <v>3012905</v>
          </cell>
          <cell r="F1064">
            <v>2985701</v>
          </cell>
          <cell r="G1064">
            <v>2809343.25</v>
          </cell>
          <cell r="H1064">
            <v>2788820.25</v>
          </cell>
          <cell r="I1064">
            <v>2718050.75</v>
          </cell>
          <cell r="J1064">
            <v>2827031.5</v>
          </cell>
          <cell r="K1064">
            <v>2864704.25</v>
          </cell>
          <cell r="L1064">
            <v>2971074</v>
          </cell>
          <cell r="M1064">
            <v>3235082.75</v>
          </cell>
          <cell r="N1064">
            <v>3127439.25</v>
          </cell>
        </row>
        <row r="1065">
          <cell r="D1065">
            <v>79916</v>
          </cell>
          <cell r="E1065">
            <v>84997.148400000005</v>
          </cell>
          <cell r="F1065">
            <v>87397.984400000001</v>
          </cell>
          <cell r="G1065">
            <v>759436.875</v>
          </cell>
          <cell r="H1065">
            <v>747384.75</v>
          </cell>
          <cell r="I1065">
            <v>788089.6875</v>
          </cell>
          <cell r="J1065">
            <v>806971.9375</v>
          </cell>
          <cell r="K1065">
            <v>828699.8125</v>
          </cell>
          <cell r="L1065">
            <v>853668.0625</v>
          </cell>
          <cell r="M1065">
            <v>836408</v>
          </cell>
          <cell r="N1065">
            <v>895685.4375</v>
          </cell>
        </row>
        <row r="1066">
          <cell r="D1066">
            <v>-210113.01560000001</v>
          </cell>
          <cell r="E1066">
            <v>-217233.3125</v>
          </cell>
          <cell r="F1066">
            <v>-416419.6875</v>
          </cell>
          <cell r="G1066">
            <v>-356565.09379999997</v>
          </cell>
          <cell r="H1066">
            <v>-224984.60939999999</v>
          </cell>
          <cell r="I1066">
            <v>-161853.3438</v>
          </cell>
          <cell r="J1066">
            <v>-194717.25</v>
          </cell>
          <cell r="K1066">
            <v>-155552.6563</v>
          </cell>
          <cell r="L1066">
            <v>-125510.92969999999</v>
          </cell>
          <cell r="M1066">
            <v>35900.449200000003</v>
          </cell>
          <cell r="N1066">
            <v>166850.4688</v>
          </cell>
        </row>
        <row r="1069">
          <cell r="C1069" t="str">
            <v>YearLag</v>
          </cell>
          <cell r="D1069" t="str">
            <v>Year01</v>
          </cell>
          <cell r="E1069" t="str">
            <v>Year02</v>
          </cell>
          <cell r="F1069" t="str">
            <v>Year03</v>
          </cell>
          <cell r="G1069" t="str">
            <v>Year04</v>
          </cell>
          <cell r="H1069" t="str">
            <v>Year05</v>
          </cell>
          <cell r="I1069" t="str">
            <v>Year06</v>
          </cell>
          <cell r="J1069" t="str">
            <v>Year07</v>
          </cell>
          <cell r="K1069" t="str">
            <v>Year08</v>
          </cell>
          <cell r="L1069" t="str">
            <v>Year09</v>
          </cell>
          <cell r="M1069" t="str">
            <v>Year10</v>
          </cell>
          <cell r="N1069" t="str">
            <v>Year11</v>
          </cell>
          <cell r="O1069" t="str">
            <v>Year12</v>
          </cell>
          <cell r="P1069" t="str">
            <v>Year13</v>
          </cell>
          <cell r="Q1069" t="str">
            <v>Year14</v>
          </cell>
          <cell r="R1069" t="str">
            <v>Year15</v>
          </cell>
          <cell r="S1069" t="str">
            <v>Year16</v>
          </cell>
          <cell r="T1069" t="str">
            <v>Year17</v>
          </cell>
          <cell r="U1069" t="str">
            <v>Year18</v>
          </cell>
          <cell r="V1069" t="str">
            <v>Year19</v>
          </cell>
          <cell r="W1069" t="str">
            <v>Year20</v>
          </cell>
          <cell r="X1069" t="str">
            <v>Year21</v>
          </cell>
          <cell r="Y1069" t="str">
            <v>Year22</v>
          </cell>
        </row>
        <row r="1070">
          <cell r="C1070" t="str">
            <v>Y1999</v>
          </cell>
          <cell r="D1070" t="str">
            <v>Y2000</v>
          </cell>
          <cell r="E1070" t="str">
            <v>Y2001</v>
          </cell>
          <cell r="F1070" t="str">
            <v>Y2002</v>
          </cell>
          <cell r="G1070" t="str">
            <v>Y2003</v>
          </cell>
          <cell r="H1070" t="str">
            <v>Y2004</v>
          </cell>
          <cell r="I1070" t="str">
            <v>Y2005</v>
          </cell>
          <cell r="J1070" t="str">
            <v>Y2006</v>
          </cell>
          <cell r="K1070" t="str">
            <v>Y2007</v>
          </cell>
          <cell r="L1070" t="str">
            <v>Y2008</v>
          </cell>
          <cell r="M1070" t="str">
            <v>Y2009</v>
          </cell>
          <cell r="N1070" t="str">
            <v>Y2010</v>
          </cell>
        </row>
        <row r="1071">
          <cell r="D1071">
            <v>9938.0126999999993</v>
          </cell>
          <cell r="E1071">
            <v>-7104.5742</v>
          </cell>
          <cell r="F1071">
            <v>-41380.4375</v>
          </cell>
          <cell r="G1071">
            <v>4756.1684999999998</v>
          </cell>
          <cell r="H1071">
            <v>6476.2529000000004</v>
          </cell>
          <cell r="I1071">
            <v>7029.4956000000002</v>
          </cell>
          <cell r="J1071">
            <v>13902.1348</v>
          </cell>
          <cell r="K1071">
            <v>13727.515600000001</v>
          </cell>
          <cell r="L1071">
            <v>13758.3223</v>
          </cell>
          <cell r="M1071">
            <v>13721.2158</v>
          </cell>
          <cell r="N1071">
            <v>13867.981400000001</v>
          </cell>
        </row>
        <row r="1072">
          <cell r="D1072">
            <v>3333.9027999999998</v>
          </cell>
          <cell r="E1072">
            <v>-1433.2542000000001</v>
          </cell>
          <cell r="F1072">
            <v>-11472.7832</v>
          </cell>
          <cell r="G1072">
            <v>169.786</v>
          </cell>
          <cell r="H1072">
            <v>786.60469999999998</v>
          </cell>
          <cell r="I1072">
            <v>1348.1638</v>
          </cell>
          <cell r="J1072">
            <v>3815.0012000000002</v>
          </cell>
          <cell r="K1072">
            <v>4370.6665000000003</v>
          </cell>
          <cell r="L1072">
            <v>4499.6655000000001</v>
          </cell>
          <cell r="M1072">
            <v>4416.9760999999999</v>
          </cell>
          <cell r="N1072">
            <v>4222.2602999999999</v>
          </cell>
        </row>
        <row r="1073"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</row>
        <row r="1074">
          <cell r="D1074">
            <v>229745.60939999999</v>
          </cell>
          <cell r="E1074">
            <v>253344.20310000001</v>
          </cell>
          <cell r="F1074">
            <v>250390</v>
          </cell>
          <cell r="G1074">
            <v>279402.8125</v>
          </cell>
          <cell r="H1074">
            <v>288893.375</v>
          </cell>
          <cell r="I1074">
            <v>297738.40629999997</v>
          </cell>
          <cell r="J1074">
            <v>325095.65629999997</v>
          </cell>
          <cell r="K1074">
            <v>330732.875</v>
          </cell>
          <cell r="L1074">
            <v>336065.03129999997</v>
          </cell>
          <cell r="M1074">
            <v>339702.28129999997</v>
          </cell>
          <cell r="N1074">
            <v>343101.875</v>
          </cell>
        </row>
        <row r="1075">
          <cell r="D1075">
            <v>202615.48439999999</v>
          </cell>
          <cell r="E1075">
            <v>256101.29689999999</v>
          </cell>
          <cell r="F1075">
            <v>314334.90629999997</v>
          </cell>
          <cell r="G1075">
            <v>252862.3438</v>
          </cell>
          <cell r="H1075">
            <v>261934.7813</v>
          </cell>
          <cell r="I1075">
            <v>268928.625</v>
          </cell>
          <cell r="J1075">
            <v>283336.625</v>
          </cell>
          <cell r="K1075">
            <v>288857.3125</v>
          </cell>
          <cell r="L1075">
            <v>294179.625</v>
          </cell>
          <cell r="M1075">
            <v>297903.5</v>
          </cell>
          <cell r="N1075">
            <v>301227.21879999997</v>
          </cell>
        </row>
        <row r="1076">
          <cell r="D1076">
            <v>2205.5578999999998</v>
          </cell>
          <cell r="E1076">
            <v>2432.1044999999999</v>
          </cell>
          <cell r="F1076">
            <v>2403.7440999999999</v>
          </cell>
          <cell r="G1076">
            <v>2682.2671</v>
          </cell>
          <cell r="H1076">
            <v>2773.3766999999998</v>
          </cell>
          <cell r="I1076">
            <v>2858.2891</v>
          </cell>
          <cell r="J1076">
            <v>3120.9185000000002</v>
          </cell>
          <cell r="K1076">
            <v>3175.0358999999999</v>
          </cell>
          <cell r="L1076">
            <v>3226.2246</v>
          </cell>
          <cell r="M1076">
            <v>3261.1421</v>
          </cell>
          <cell r="N1076">
            <v>3293.7782999999999</v>
          </cell>
        </row>
        <row r="1077">
          <cell r="D1077">
            <v>27130.1152</v>
          </cell>
          <cell r="E1077">
            <v>-2757.0934999999999</v>
          </cell>
          <cell r="F1077">
            <v>-63944.894500000002</v>
          </cell>
          <cell r="G1077">
            <v>26540.464800000002</v>
          </cell>
          <cell r="H1077">
            <v>26958.605500000001</v>
          </cell>
          <cell r="I1077">
            <v>28809.787100000001</v>
          </cell>
          <cell r="J1077">
            <v>41759.039100000002</v>
          </cell>
          <cell r="K1077">
            <v>41875.570299999999</v>
          </cell>
          <cell r="L1077">
            <v>41885.410199999998</v>
          </cell>
          <cell r="M1077">
            <v>41798.789100000002</v>
          </cell>
          <cell r="N1077">
            <v>41874.671900000001</v>
          </cell>
        </row>
        <row r="1078">
          <cell r="D1078">
            <v>5426.5614999999998</v>
          </cell>
          <cell r="E1078">
            <v>-3879.3181</v>
          </cell>
          <cell r="F1078">
            <v>-22548.1152</v>
          </cell>
          <cell r="G1078">
            <v>2591.6262000000002</v>
          </cell>
          <cell r="H1078">
            <v>3528.8969999999999</v>
          </cell>
          <cell r="I1078">
            <v>3830.3577</v>
          </cell>
          <cell r="J1078">
            <v>7575.2440999999999</v>
          </cell>
          <cell r="K1078">
            <v>7480.0946999999996</v>
          </cell>
          <cell r="L1078">
            <v>7496.8813</v>
          </cell>
          <cell r="M1078">
            <v>7476.6620999999996</v>
          </cell>
          <cell r="N1078">
            <v>7556.6347999999998</v>
          </cell>
        </row>
        <row r="1079">
          <cell r="D1079">
            <v>1820.4474</v>
          </cell>
          <cell r="E1079">
            <v>-782.60130000000004</v>
          </cell>
          <cell r="F1079">
            <v>-6251.4961000000003</v>
          </cell>
          <cell r="G1079">
            <v>92.516099999999994</v>
          </cell>
          <cell r="H1079">
            <v>428.61930000000001</v>
          </cell>
          <cell r="I1079">
            <v>734.61159999999995</v>
          </cell>
          <cell r="J1079">
            <v>2078.7864</v>
          </cell>
          <cell r="K1079">
            <v>2381.5671000000002</v>
          </cell>
          <cell r="L1079">
            <v>2451.8584000000001</v>
          </cell>
          <cell r="M1079">
            <v>2406.8009999999999</v>
          </cell>
          <cell r="N1079">
            <v>2300.7008999999998</v>
          </cell>
        </row>
        <row r="1080"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</row>
        <row r="1081">
          <cell r="D1081">
            <v>125450.5</v>
          </cell>
          <cell r="E1081">
            <v>138333.79689999999</v>
          </cell>
          <cell r="F1081">
            <v>136437</v>
          </cell>
          <cell r="G1081">
            <v>152246.01560000001</v>
          </cell>
          <cell r="H1081">
            <v>157417.4063</v>
          </cell>
          <cell r="I1081">
            <v>162237.04689999999</v>
          </cell>
          <cell r="J1081">
            <v>177143.95310000001</v>
          </cell>
          <cell r="K1081">
            <v>180215.6563</v>
          </cell>
          <cell r="L1081">
            <v>183121.14060000001</v>
          </cell>
          <cell r="M1081">
            <v>185103.07810000001</v>
          </cell>
          <cell r="N1081">
            <v>186955.51560000001</v>
          </cell>
        </row>
        <row r="1082">
          <cell r="D1082">
            <v>110636.3438</v>
          </cell>
          <cell r="E1082">
            <v>139839.25</v>
          </cell>
          <cell r="F1082">
            <v>171280.4375</v>
          </cell>
          <cell r="G1082">
            <v>137784.17189999999</v>
          </cell>
          <cell r="H1082">
            <v>142727.7188</v>
          </cell>
          <cell r="I1082">
            <v>146538.6563</v>
          </cell>
          <cell r="J1082">
            <v>154389.5313</v>
          </cell>
          <cell r="K1082">
            <v>157397.75</v>
          </cell>
          <cell r="L1082">
            <v>160297.875</v>
          </cell>
          <cell r="M1082">
            <v>162327</v>
          </cell>
          <cell r="N1082">
            <v>164138.0938</v>
          </cell>
        </row>
        <row r="1083">
          <cell r="D1083">
            <v>1204.3248000000001</v>
          </cell>
          <cell r="E1083">
            <v>1328.0045</v>
          </cell>
          <cell r="F1083">
            <v>1309.7952</v>
          </cell>
          <cell r="G1083">
            <v>1461.5617999999999</v>
          </cell>
          <cell r="H1083">
            <v>1511.2072000000001</v>
          </cell>
          <cell r="I1083">
            <v>1557.4757</v>
          </cell>
          <cell r="J1083">
            <v>1700.5818999999999</v>
          </cell>
          <cell r="K1083">
            <v>1730.0704000000001</v>
          </cell>
          <cell r="L1083">
            <v>1757.963</v>
          </cell>
          <cell r="M1083">
            <v>1776.9896000000001</v>
          </cell>
          <cell r="N1083">
            <v>1794.7728999999999</v>
          </cell>
        </row>
        <row r="1084">
          <cell r="D1084">
            <v>14814.1533</v>
          </cell>
          <cell r="E1084">
            <v>-1505.4585999999999</v>
          </cell>
          <cell r="F1084">
            <v>-34843.441400000003</v>
          </cell>
          <cell r="G1084">
            <v>14461.8447</v>
          </cell>
          <cell r="H1084">
            <v>14689.6885</v>
          </cell>
          <cell r="I1084">
            <v>15698.393599999999</v>
          </cell>
          <cell r="J1084">
            <v>22754.412100000001</v>
          </cell>
          <cell r="K1084">
            <v>22817.910199999998</v>
          </cell>
          <cell r="L1084">
            <v>22823.273399999998</v>
          </cell>
          <cell r="M1084">
            <v>22776.0723</v>
          </cell>
          <cell r="N1084">
            <v>22817.421900000001</v>
          </cell>
        </row>
        <row r="1085">
          <cell r="D1085">
            <v>1735.1735000000001</v>
          </cell>
          <cell r="E1085">
            <v>-1239.7661000000001</v>
          </cell>
          <cell r="F1085">
            <v>-7178.2393000000002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</row>
        <row r="1086">
          <cell r="D1086">
            <v>582.09829999999999</v>
          </cell>
          <cell r="E1086">
            <v>-250.10650000000001</v>
          </cell>
          <cell r="F1086">
            <v>-1990.1768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</row>
        <row r="1087"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</row>
        <row r="1088">
          <cell r="D1088">
            <v>40113.5</v>
          </cell>
          <cell r="E1088">
            <v>44209.203099999999</v>
          </cell>
          <cell r="F1088">
            <v>43435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</row>
        <row r="1089">
          <cell r="D1089">
            <v>35376.593800000002</v>
          </cell>
          <cell r="E1089">
            <v>44690.320299999999</v>
          </cell>
          <cell r="F1089">
            <v>54527.480499999998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</row>
        <row r="1090">
          <cell r="D1090">
            <v>385.08960000000002</v>
          </cell>
          <cell r="E1090">
            <v>424.40839999999997</v>
          </cell>
          <cell r="F1090">
            <v>416.976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</row>
        <row r="1091">
          <cell r="D1091">
            <v>4736.9087</v>
          </cell>
          <cell r="E1091">
            <v>-481.1198</v>
          </cell>
          <cell r="F1091">
            <v>-11092.481400000001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</row>
        <row r="1092">
          <cell r="D1092">
            <v>2393.8762000000002</v>
          </cell>
          <cell r="E1092">
            <v>-1446.3937000000001</v>
          </cell>
          <cell r="F1092">
            <v>-2449.0464000000002</v>
          </cell>
          <cell r="G1092">
            <v>281.48750000000001</v>
          </cell>
          <cell r="H1092">
            <v>383.28840000000002</v>
          </cell>
          <cell r="I1092">
            <v>416.03129999999999</v>
          </cell>
          <cell r="J1092">
            <v>822.77919999999995</v>
          </cell>
          <cell r="K1092">
            <v>812.44470000000001</v>
          </cell>
          <cell r="L1092">
            <v>814.26790000000005</v>
          </cell>
          <cell r="M1092">
            <v>812.07180000000005</v>
          </cell>
          <cell r="N1092">
            <v>820.75800000000004</v>
          </cell>
        </row>
        <row r="1093">
          <cell r="D1093">
            <v>803.07309999999995</v>
          </cell>
          <cell r="E1093">
            <v>-291.79090000000002</v>
          </cell>
          <cell r="F1093">
            <v>-679.00149999999996</v>
          </cell>
          <cell r="G1093">
            <v>10.0486</v>
          </cell>
          <cell r="H1093">
            <v>46.554099999999998</v>
          </cell>
          <cell r="I1093">
            <v>79.789299999999997</v>
          </cell>
          <cell r="J1093">
            <v>225.78579999999999</v>
          </cell>
          <cell r="K1093">
            <v>258.6721</v>
          </cell>
          <cell r="L1093">
            <v>266.30669999999998</v>
          </cell>
          <cell r="M1093">
            <v>261.4128</v>
          </cell>
          <cell r="N1093">
            <v>249.8888</v>
          </cell>
        </row>
        <row r="1094"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</row>
        <row r="1095">
          <cell r="D1095">
            <v>55341.300799999997</v>
          </cell>
          <cell r="E1095">
            <v>51577.398399999998</v>
          </cell>
          <cell r="F1095">
            <v>14819</v>
          </cell>
          <cell r="G1095">
            <v>16536.081999999999</v>
          </cell>
          <cell r="H1095">
            <v>17097.769499999999</v>
          </cell>
          <cell r="I1095">
            <v>17621.25</v>
          </cell>
          <cell r="J1095">
            <v>19240.351600000002</v>
          </cell>
          <cell r="K1095">
            <v>19573.984400000001</v>
          </cell>
          <cell r="L1095">
            <v>19889.5605</v>
          </cell>
          <cell r="M1095">
            <v>20104.8262</v>
          </cell>
          <cell r="N1095">
            <v>20306.027300000002</v>
          </cell>
        </row>
        <row r="1096">
          <cell r="D1096">
            <v>48806.175799999997</v>
          </cell>
          <cell r="E1096">
            <v>52138.703099999999</v>
          </cell>
          <cell r="F1096">
            <v>18603.492200000001</v>
          </cell>
          <cell r="G1096">
            <v>14965.320299999999</v>
          </cell>
          <cell r="H1096">
            <v>15502.260700000001</v>
          </cell>
          <cell r="I1096">
            <v>15916.1816</v>
          </cell>
          <cell r="J1096">
            <v>16768.898399999998</v>
          </cell>
          <cell r="K1096">
            <v>17095.6348</v>
          </cell>
          <cell r="L1096">
            <v>17410.6289</v>
          </cell>
          <cell r="M1096">
            <v>17631.021499999999</v>
          </cell>
          <cell r="N1096">
            <v>17827.730500000001</v>
          </cell>
        </row>
        <row r="1097">
          <cell r="D1097">
            <v>531.27650000000006</v>
          </cell>
          <cell r="E1097">
            <v>495.14299999999997</v>
          </cell>
          <cell r="F1097">
            <v>142.26240000000001</v>
          </cell>
          <cell r="G1097">
            <v>158.74639999999999</v>
          </cell>
          <cell r="H1097">
            <v>164.1386</v>
          </cell>
          <cell r="I1097">
            <v>169.16399999999999</v>
          </cell>
          <cell r="J1097">
            <v>184.70740000000001</v>
          </cell>
          <cell r="K1097">
            <v>187.9102</v>
          </cell>
          <cell r="L1097">
            <v>190.93979999999999</v>
          </cell>
          <cell r="M1097">
            <v>193.00630000000001</v>
          </cell>
          <cell r="N1097">
            <v>194.93790000000001</v>
          </cell>
        </row>
        <row r="1098">
          <cell r="D1098">
            <v>6535.1234999999997</v>
          </cell>
          <cell r="E1098">
            <v>-561.30629999999996</v>
          </cell>
          <cell r="F1098">
            <v>-3784.4937</v>
          </cell>
          <cell r="G1098">
            <v>1570.7620999999999</v>
          </cell>
          <cell r="H1098">
            <v>1595.5092</v>
          </cell>
          <cell r="I1098">
            <v>1705.0688</v>
          </cell>
          <cell r="J1098">
            <v>2471.4529000000002</v>
          </cell>
          <cell r="K1098">
            <v>2478.3496</v>
          </cell>
          <cell r="L1098">
            <v>2478.9319</v>
          </cell>
          <cell r="M1098">
            <v>2473.8054000000002</v>
          </cell>
          <cell r="N1098">
            <v>2478.2964000000002</v>
          </cell>
        </row>
        <row r="1099">
          <cell r="D1099">
            <v>1094.1539</v>
          </cell>
          <cell r="E1099">
            <v>-781.45650000000001</v>
          </cell>
          <cell r="F1099">
            <v>-4560.2934999999998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</row>
        <row r="1100">
          <cell r="D1100">
            <v>367.05560000000003</v>
          </cell>
          <cell r="E1100">
            <v>-157.64850000000001</v>
          </cell>
          <cell r="F1100">
            <v>-1264.3475000000001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</row>
        <row r="1101"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</row>
        <row r="1102">
          <cell r="D1102">
            <v>25294.5</v>
          </cell>
          <cell r="E1102">
            <v>27866.199199999999</v>
          </cell>
          <cell r="F1102">
            <v>27594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</row>
        <row r="1103">
          <cell r="D1103">
            <v>22307.531299999999</v>
          </cell>
          <cell r="E1103">
            <v>28169.460899999998</v>
          </cell>
          <cell r="F1103">
            <v>34640.988299999997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</row>
        <row r="1104">
          <cell r="D1104">
            <v>242.8272</v>
          </cell>
          <cell r="E1104">
            <v>267.51549999999997</v>
          </cell>
          <cell r="F1104">
            <v>264.9024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</row>
        <row r="1105">
          <cell r="D1105">
            <v>2986.9677999999999</v>
          </cell>
          <cell r="E1105">
            <v>-303.26220000000001</v>
          </cell>
          <cell r="F1105">
            <v>-7046.9883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</row>
        <row r="1106">
          <cell r="D1106">
            <v>1516.3425</v>
          </cell>
          <cell r="E1106">
            <v>-1084.4069</v>
          </cell>
          <cell r="F1106">
            <v>-6333.7407000000003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</row>
        <row r="1107">
          <cell r="D1107">
            <v>508.68709999999999</v>
          </cell>
          <cell r="E1107">
            <v>-218.76480000000001</v>
          </cell>
          <cell r="F1107">
            <v>-1756.0382999999999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</row>
        <row r="1108"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</row>
        <row r="1109">
          <cell r="D1109">
            <v>35054.597699999998</v>
          </cell>
          <cell r="E1109">
            <v>38669.199200000003</v>
          </cell>
          <cell r="F1109">
            <v>38325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</row>
        <row r="1110">
          <cell r="D1110">
            <v>30915.083999999999</v>
          </cell>
          <cell r="E1110">
            <v>39090.027300000002</v>
          </cell>
          <cell r="F1110">
            <v>48112.484400000001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</row>
        <row r="1111">
          <cell r="D1111">
            <v>336.52420000000001</v>
          </cell>
          <cell r="E1111">
            <v>371.22430000000003</v>
          </cell>
          <cell r="F1111">
            <v>367.92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</row>
        <row r="1112">
          <cell r="D1112">
            <v>4139.5146000000004</v>
          </cell>
          <cell r="E1112">
            <v>-420.82900000000001</v>
          </cell>
          <cell r="F1112">
            <v>-9787.4843999999994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</row>
        <row r="1113"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</row>
        <row r="1114"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</row>
        <row r="1115"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</row>
        <row r="1116"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</row>
        <row r="1117"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</row>
        <row r="1118"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</row>
        <row r="1119"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</row>
        <row r="1122">
          <cell r="C1122" t="str">
            <v>YearLag</v>
          </cell>
          <cell r="D1122" t="str">
            <v>Year01</v>
          </cell>
          <cell r="E1122" t="str">
            <v>Year02</v>
          </cell>
          <cell r="F1122" t="str">
            <v>Year03</v>
          </cell>
          <cell r="G1122" t="str">
            <v>Year04</v>
          </cell>
          <cell r="H1122" t="str">
            <v>Year05</v>
          </cell>
          <cell r="I1122" t="str">
            <v>Year06</v>
          </cell>
          <cell r="J1122" t="str">
            <v>Year07</v>
          </cell>
          <cell r="K1122" t="str">
            <v>Year08</v>
          </cell>
          <cell r="L1122" t="str">
            <v>Year09</v>
          </cell>
          <cell r="M1122" t="str">
            <v>Year10</v>
          </cell>
          <cell r="N1122" t="str">
            <v>Year11</v>
          </cell>
          <cell r="O1122" t="str">
            <v>Year12</v>
          </cell>
          <cell r="P1122" t="str">
            <v>Year13</v>
          </cell>
          <cell r="Q1122" t="str">
            <v>Year14</v>
          </cell>
          <cell r="R1122" t="str">
            <v>Year15</v>
          </cell>
          <cell r="S1122" t="str">
            <v>Year16</v>
          </cell>
          <cell r="T1122" t="str">
            <v>Year17</v>
          </cell>
          <cell r="U1122" t="str">
            <v>Year18</v>
          </cell>
          <cell r="V1122" t="str">
            <v>Year19</v>
          </cell>
          <cell r="W1122" t="str">
            <v>Year20</v>
          </cell>
          <cell r="X1122" t="str">
            <v>Year21</v>
          </cell>
          <cell r="Y1122" t="str">
            <v>Year22</v>
          </cell>
        </row>
        <row r="1123">
          <cell r="C1123" t="str">
            <v>Y1999</v>
          </cell>
          <cell r="D1123" t="str">
            <v>Y2000</v>
          </cell>
          <cell r="E1123" t="str">
            <v>Y2001</v>
          </cell>
          <cell r="F1123" t="str">
            <v>Y2002</v>
          </cell>
          <cell r="G1123" t="str">
            <v>Y2003</v>
          </cell>
          <cell r="H1123" t="str">
            <v>Y2004</v>
          </cell>
          <cell r="I1123" t="str">
            <v>Y2005</v>
          </cell>
          <cell r="J1123" t="str">
            <v>Y2006</v>
          </cell>
          <cell r="K1123" t="str">
            <v>Y2007</v>
          </cell>
          <cell r="L1123" t="str">
            <v>Y2008</v>
          </cell>
          <cell r="M1123" t="str">
            <v>Y2009</v>
          </cell>
          <cell r="N1123" t="str">
            <v>Y2010</v>
          </cell>
        </row>
        <row r="1124">
          <cell r="D1124">
            <v>3026.7521999999999</v>
          </cell>
          <cell r="E1124">
            <v>2882.6588999999999</v>
          </cell>
          <cell r="F1124">
            <v>3413.5929999999998</v>
          </cell>
          <cell r="G1124">
            <v>4629.4701999999997</v>
          </cell>
          <cell r="H1124">
            <v>4481.9141</v>
          </cell>
          <cell r="I1124">
            <v>4380.3813</v>
          </cell>
          <cell r="J1124">
            <v>4421.2173000000003</v>
          </cell>
          <cell r="K1124">
            <v>4431.6494000000002</v>
          </cell>
          <cell r="L1124">
            <v>4422.2734</v>
          </cell>
          <cell r="M1124">
            <v>4397.5986000000003</v>
          </cell>
          <cell r="N1124">
            <v>4380.4492</v>
          </cell>
        </row>
        <row r="1125">
          <cell r="D1125">
            <v>30150.2363</v>
          </cell>
          <cell r="E1125">
            <v>30594.875</v>
          </cell>
          <cell r="F1125">
            <v>30546.3066</v>
          </cell>
          <cell r="G1125">
            <v>37262.945299999999</v>
          </cell>
          <cell r="H1125">
            <v>39987.691400000003</v>
          </cell>
          <cell r="I1125">
            <v>41734.781300000002</v>
          </cell>
          <cell r="J1125">
            <v>42268.269500000002</v>
          </cell>
          <cell r="K1125">
            <v>43027.195299999999</v>
          </cell>
          <cell r="L1125">
            <v>43745.394500000002</v>
          </cell>
          <cell r="M1125">
            <v>43088.25</v>
          </cell>
          <cell r="N1125">
            <v>41864.085899999998</v>
          </cell>
        </row>
        <row r="1126">
          <cell r="D1126">
            <v>282524.53129999997</v>
          </cell>
          <cell r="E1126">
            <v>311400.5625</v>
          </cell>
          <cell r="F1126">
            <v>385783.75</v>
          </cell>
          <cell r="G1126">
            <v>486460.40629999997</v>
          </cell>
          <cell r="H1126">
            <v>454047.1875</v>
          </cell>
          <cell r="I1126">
            <v>457817.90629999997</v>
          </cell>
          <cell r="J1126">
            <v>458559.78129999997</v>
          </cell>
          <cell r="K1126">
            <v>459514.34379999997</v>
          </cell>
          <cell r="L1126">
            <v>459278.3125</v>
          </cell>
          <cell r="M1126">
            <v>458129.28129999997</v>
          </cell>
          <cell r="N1126">
            <v>458763.875</v>
          </cell>
        </row>
        <row r="1127">
          <cell r="D1127">
            <v>1652.7306000000001</v>
          </cell>
          <cell r="E1127">
            <v>1574.0211999999999</v>
          </cell>
          <cell r="F1127">
            <v>1860.0597</v>
          </cell>
          <cell r="G1127">
            <v>2522.5886</v>
          </cell>
          <cell r="H1127">
            <v>2442.1855</v>
          </cell>
          <cell r="I1127">
            <v>2386.8607999999999</v>
          </cell>
          <cell r="J1127">
            <v>2409.1120999999998</v>
          </cell>
          <cell r="K1127">
            <v>2414.7966000000001</v>
          </cell>
          <cell r="L1127">
            <v>2409.6876999999999</v>
          </cell>
          <cell r="M1127">
            <v>2396.2424000000001</v>
          </cell>
          <cell r="N1127">
            <v>2386.8977</v>
          </cell>
        </row>
        <row r="1128">
          <cell r="D1128">
            <v>16463.261699999999</v>
          </cell>
          <cell r="E1128">
            <v>16705.75</v>
          </cell>
          <cell r="F1128">
            <v>16644.6191</v>
          </cell>
          <cell r="G1128">
            <v>20304.502</v>
          </cell>
          <cell r="H1128">
            <v>21789.210899999998</v>
          </cell>
          <cell r="I1128">
            <v>22741.195299999999</v>
          </cell>
          <cell r="J1128">
            <v>23031.892599999999</v>
          </cell>
          <cell r="K1128">
            <v>23445.429700000001</v>
          </cell>
          <cell r="L1128">
            <v>23836.773399999998</v>
          </cell>
          <cell r="M1128">
            <v>23478.699199999999</v>
          </cell>
          <cell r="N1128">
            <v>22811.652300000002</v>
          </cell>
        </row>
        <row r="1129">
          <cell r="D1129">
            <v>154269.95310000001</v>
          </cell>
          <cell r="E1129">
            <v>170034.35939999999</v>
          </cell>
          <cell r="F1129">
            <v>210212.76560000001</v>
          </cell>
          <cell r="G1129">
            <v>265071.28129999997</v>
          </cell>
          <cell r="H1129">
            <v>247409.375</v>
          </cell>
          <cell r="I1129">
            <v>249464.01560000001</v>
          </cell>
          <cell r="J1129">
            <v>249868.2813</v>
          </cell>
          <cell r="K1129">
            <v>250388.42189999999</v>
          </cell>
          <cell r="L1129">
            <v>250259.79689999999</v>
          </cell>
          <cell r="M1129">
            <v>249633.70310000001</v>
          </cell>
          <cell r="N1129">
            <v>249979.48439999999</v>
          </cell>
        </row>
        <row r="1130">
          <cell r="D1130">
            <v>528.46979999999996</v>
          </cell>
          <cell r="E1130">
            <v>503.03129999999999</v>
          </cell>
          <cell r="F1130">
            <v>592.15390000000002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</row>
        <row r="1131">
          <cell r="D1131">
            <v>5264.2206999999999</v>
          </cell>
          <cell r="E1131">
            <v>5338.8828000000003</v>
          </cell>
          <cell r="F1131">
            <v>5298.8491000000004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</row>
        <row r="1132">
          <cell r="D1132">
            <v>49328.683599999997</v>
          </cell>
          <cell r="E1132">
            <v>54340.179700000001</v>
          </cell>
          <cell r="F1132">
            <v>66921.671900000001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</row>
        <row r="1133">
          <cell r="D1133">
            <v>729.08640000000003</v>
          </cell>
          <cell r="E1133">
            <v>586.86980000000005</v>
          </cell>
          <cell r="F1133">
            <v>202.029</v>
          </cell>
          <cell r="G1133">
            <v>273.98899999999998</v>
          </cell>
          <cell r="H1133">
            <v>265.2561</v>
          </cell>
          <cell r="I1133">
            <v>259.24700000000001</v>
          </cell>
          <cell r="J1133">
            <v>261.66379999999998</v>
          </cell>
          <cell r="K1133">
            <v>262.28129999999999</v>
          </cell>
          <cell r="L1133">
            <v>261.72629999999998</v>
          </cell>
          <cell r="M1133">
            <v>260.26600000000002</v>
          </cell>
          <cell r="N1133">
            <v>259.25099999999998</v>
          </cell>
        </row>
        <row r="1134">
          <cell r="D1134">
            <v>7262.6122999999998</v>
          </cell>
          <cell r="E1134">
            <v>6228.6958000000004</v>
          </cell>
          <cell r="F1134">
            <v>1807.8425</v>
          </cell>
          <cell r="G1134">
            <v>2205.3577</v>
          </cell>
          <cell r="H1134">
            <v>2366.6181999999999</v>
          </cell>
          <cell r="I1134">
            <v>2470.0173</v>
          </cell>
          <cell r="J1134">
            <v>2501.5911000000001</v>
          </cell>
          <cell r="K1134">
            <v>2546.5070999999998</v>
          </cell>
          <cell r="L1134">
            <v>2589.0127000000002</v>
          </cell>
          <cell r="M1134">
            <v>2550.1206000000002</v>
          </cell>
          <cell r="N1134">
            <v>2477.6698999999999</v>
          </cell>
        </row>
        <row r="1135">
          <cell r="D1135">
            <v>68054.734400000001</v>
          </cell>
          <cell r="E1135">
            <v>63396.875</v>
          </cell>
          <cell r="F1135">
            <v>22832.097699999998</v>
          </cell>
          <cell r="G1135">
            <v>28790.5098</v>
          </cell>
          <cell r="H1135">
            <v>26872.1777</v>
          </cell>
          <cell r="I1135">
            <v>27095.339800000002</v>
          </cell>
          <cell r="J1135">
            <v>27139.248</v>
          </cell>
          <cell r="K1135">
            <v>27195.742200000001</v>
          </cell>
          <cell r="L1135">
            <v>27181.773399999998</v>
          </cell>
          <cell r="M1135">
            <v>27113.769499999999</v>
          </cell>
          <cell r="N1135">
            <v>27151.328099999999</v>
          </cell>
        </row>
        <row r="1136">
          <cell r="D1136">
            <v>333.23899999999998</v>
          </cell>
          <cell r="E1136">
            <v>317.07350000000002</v>
          </cell>
          <cell r="F1136">
            <v>376.19189999999998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</row>
        <row r="1137">
          <cell r="D1137">
            <v>3319.4766</v>
          </cell>
          <cell r="E1137">
            <v>3365.2354</v>
          </cell>
          <cell r="F1137">
            <v>3366.3276000000001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</row>
        <row r="1138">
          <cell r="D1138">
            <v>31105.347699999998</v>
          </cell>
          <cell r="E1138">
            <v>34252.015599999999</v>
          </cell>
          <cell r="F1138">
            <v>42514.945299999999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</row>
        <row r="1139">
          <cell r="D1139">
            <v>461.82209999999998</v>
          </cell>
          <cell r="E1139">
            <v>439.99470000000002</v>
          </cell>
          <cell r="F1139">
            <v>522.48869999999999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</row>
        <row r="1140">
          <cell r="D1140">
            <v>4600.3252000000002</v>
          </cell>
          <cell r="E1140">
            <v>4669.8495999999996</v>
          </cell>
          <cell r="F1140">
            <v>4675.4551000000001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</row>
        <row r="1141">
          <cell r="D1141">
            <v>43107.613299999997</v>
          </cell>
          <cell r="E1141">
            <v>47530.628900000003</v>
          </cell>
          <cell r="F1141">
            <v>59048.535199999998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</row>
        <row r="1142"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</row>
        <row r="1143"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</row>
        <row r="1144"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</row>
        <row r="1147">
          <cell r="C1147" t="str">
            <v>YearLag</v>
          </cell>
          <cell r="D1147" t="str">
            <v>Year01</v>
          </cell>
          <cell r="E1147" t="str">
            <v>Year02</v>
          </cell>
          <cell r="F1147" t="str">
            <v>Year03</v>
          </cell>
          <cell r="G1147" t="str">
            <v>Year04</v>
          </cell>
          <cell r="H1147" t="str">
            <v>Year05</v>
          </cell>
          <cell r="I1147" t="str">
            <v>Year06</v>
          </cell>
          <cell r="J1147" t="str">
            <v>Year07</v>
          </cell>
          <cell r="K1147" t="str">
            <v>Year08</v>
          </cell>
          <cell r="L1147" t="str">
            <v>Year09</v>
          </cell>
          <cell r="M1147" t="str">
            <v>Year10</v>
          </cell>
          <cell r="N1147" t="str">
            <v>Year11</v>
          </cell>
          <cell r="O1147" t="str">
            <v>Year12</v>
          </cell>
          <cell r="P1147" t="str">
            <v>Year13</v>
          </cell>
          <cell r="Q1147" t="str">
            <v>Year14</v>
          </cell>
          <cell r="R1147" t="str">
            <v>Year15</v>
          </cell>
          <cell r="S1147" t="str">
            <v>Year16</v>
          </cell>
          <cell r="T1147" t="str">
            <v>Year17</v>
          </cell>
          <cell r="U1147" t="str">
            <v>Year18</v>
          </cell>
          <cell r="V1147" t="str">
            <v>Year19</v>
          </cell>
          <cell r="W1147" t="str">
            <v>Year20</v>
          </cell>
          <cell r="X1147" t="str">
            <v>Year21</v>
          </cell>
          <cell r="Y1147" t="str">
            <v>Year22</v>
          </cell>
        </row>
        <row r="1148">
          <cell r="C1148" t="str">
            <v>Y1999</v>
          </cell>
          <cell r="D1148" t="str">
            <v>Y2000</v>
          </cell>
          <cell r="E1148" t="str">
            <v>Y2001</v>
          </cell>
          <cell r="F1148" t="str">
            <v>Y2002</v>
          </cell>
          <cell r="G1148" t="str">
            <v>Y2003</v>
          </cell>
          <cell r="H1148" t="str">
            <v>Y2004</v>
          </cell>
          <cell r="I1148" t="str">
            <v>Y2005</v>
          </cell>
          <cell r="J1148" t="str">
            <v>Y2006</v>
          </cell>
          <cell r="K1148" t="str">
            <v>Y2007</v>
          </cell>
          <cell r="L1148" t="str">
            <v>Y2008</v>
          </cell>
          <cell r="M1148" t="str">
            <v>Y2009</v>
          </cell>
          <cell r="N1148" t="str">
            <v>Y2010</v>
          </cell>
        </row>
        <row r="1149">
          <cell r="D1149">
            <v>22614.8809</v>
          </cell>
          <cell r="E1149">
            <v>25220.5527</v>
          </cell>
          <cell r="F1149">
            <v>27564.470700000002</v>
          </cell>
          <cell r="G1149">
            <v>28115.7598</v>
          </cell>
          <cell r="H1149">
            <v>28678.0762</v>
          </cell>
          <cell r="I1149">
            <v>29251.636699999999</v>
          </cell>
          <cell r="J1149">
            <v>29836.669900000001</v>
          </cell>
          <cell r="K1149">
            <v>30433.402300000002</v>
          </cell>
          <cell r="L1149">
            <v>31042.0723</v>
          </cell>
          <cell r="M1149">
            <v>31662.914100000002</v>
          </cell>
          <cell r="N1149">
            <v>32296.169900000001</v>
          </cell>
        </row>
        <row r="1150"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</row>
        <row r="1151"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</row>
        <row r="1152"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</row>
        <row r="1153"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</row>
        <row r="1154">
          <cell r="D1154">
            <v>64484.781300000002</v>
          </cell>
          <cell r="E1154">
            <v>135855.9688</v>
          </cell>
          <cell r="F1154">
            <v>229319.5938</v>
          </cell>
          <cell r="G1154">
            <v>99826.726599999995</v>
          </cell>
          <cell r="H1154">
            <v>101823.2656</v>
          </cell>
          <cell r="I1154">
            <v>103859.7344</v>
          </cell>
          <cell r="J1154">
            <v>105936.9219</v>
          </cell>
          <cell r="K1154">
            <v>108055.6563</v>
          </cell>
          <cell r="L1154">
            <v>110216.7656</v>
          </cell>
          <cell r="M1154">
            <v>112421.1094</v>
          </cell>
          <cell r="N1154">
            <v>114669.5313</v>
          </cell>
        </row>
        <row r="1156"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</row>
        <row r="1158">
          <cell r="D1158">
            <v>12348.6504</v>
          </cell>
          <cell r="E1158">
            <v>13771.204100000001</v>
          </cell>
          <cell r="F1158">
            <v>15019.8223</v>
          </cell>
          <cell r="G1158">
            <v>15320.2197</v>
          </cell>
          <cell r="H1158">
            <v>15626.624</v>
          </cell>
          <cell r="I1158">
            <v>15939.156300000001</v>
          </cell>
          <cell r="J1158">
            <v>16257.9395</v>
          </cell>
          <cell r="K1158">
            <v>16583.097699999998</v>
          </cell>
          <cell r="L1158">
            <v>16914.7598</v>
          </cell>
          <cell r="M1158">
            <v>17253.0566</v>
          </cell>
          <cell r="N1158">
            <v>17598.1152</v>
          </cell>
        </row>
        <row r="1159"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</row>
        <row r="1160"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</row>
        <row r="1161"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</row>
        <row r="1162"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</row>
        <row r="1163">
          <cell r="D1163">
            <v>35211.328099999999</v>
          </cell>
          <cell r="E1163">
            <v>74181.578099999999</v>
          </cell>
          <cell r="F1163">
            <v>124955.77340000001</v>
          </cell>
          <cell r="G1163">
            <v>54395.378900000003</v>
          </cell>
          <cell r="H1163">
            <v>55483.289100000002</v>
          </cell>
          <cell r="I1163">
            <v>56592.953099999999</v>
          </cell>
          <cell r="J1163">
            <v>57724.8125</v>
          </cell>
          <cell r="K1163">
            <v>58879.304700000001</v>
          </cell>
          <cell r="L1163">
            <v>60056.890599999999</v>
          </cell>
          <cell r="M1163">
            <v>61258.027300000002</v>
          </cell>
          <cell r="N1163">
            <v>62483.191400000003</v>
          </cell>
        </row>
        <row r="1165"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</row>
        <row r="1167">
          <cell r="D1167">
            <v>3948.55</v>
          </cell>
          <cell r="E1167">
            <v>4401.0497999999998</v>
          </cell>
          <cell r="F1167">
            <v>4781.5918000000001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</row>
        <row r="1168"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</row>
        <row r="1169"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</row>
        <row r="1170"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</row>
        <row r="1171"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</row>
        <row r="1172">
          <cell r="D1172">
            <v>11259.0195</v>
          </cell>
          <cell r="E1172">
            <v>23707.208999999999</v>
          </cell>
          <cell r="F1172">
            <v>39779.929700000001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</row>
        <row r="1174"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</row>
        <row r="1176">
          <cell r="D1176">
            <v>5447.4902000000002</v>
          </cell>
          <cell r="E1176">
            <v>5134.5581000000002</v>
          </cell>
          <cell r="F1176">
            <v>1631.3666000000001</v>
          </cell>
          <cell r="G1176">
            <v>1663.9937</v>
          </cell>
          <cell r="H1176">
            <v>1697.2736</v>
          </cell>
          <cell r="I1176">
            <v>1731.2191</v>
          </cell>
          <cell r="J1176">
            <v>1765.8434999999999</v>
          </cell>
          <cell r="K1176">
            <v>1801.1603</v>
          </cell>
          <cell r="L1176">
            <v>1837.1836000000001</v>
          </cell>
          <cell r="M1176">
            <v>1873.9274</v>
          </cell>
          <cell r="N1176">
            <v>1911.4056</v>
          </cell>
        </row>
        <row r="1177"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</row>
        <row r="1178"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</row>
        <row r="1179"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</row>
        <row r="1181">
          <cell r="D1181">
            <v>15533.1445</v>
          </cell>
          <cell r="E1181">
            <v>27658.408200000002</v>
          </cell>
          <cell r="F1181">
            <v>13571.9756</v>
          </cell>
          <cell r="G1181">
            <v>5908.1117999999997</v>
          </cell>
          <cell r="H1181">
            <v>6026.2739000000001</v>
          </cell>
          <cell r="I1181">
            <v>6146.7997999999998</v>
          </cell>
          <cell r="J1181">
            <v>6269.7353999999996</v>
          </cell>
          <cell r="K1181">
            <v>6395.1298999999999</v>
          </cell>
          <cell r="L1181">
            <v>6523.0321999999996</v>
          </cell>
          <cell r="M1181">
            <v>6653.4931999999999</v>
          </cell>
          <cell r="N1181">
            <v>6786.5630000000001</v>
          </cell>
        </row>
        <row r="1183"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</row>
        <row r="1185">
          <cell r="D1185">
            <v>2489.8501000000001</v>
          </cell>
          <cell r="E1185">
            <v>2774.0952000000002</v>
          </cell>
          <cell r="F1185">
            <v>3037.7170000000001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</row>
        <row r="1186"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</row>
        <row r="1187"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</row>
        <row r="1188"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</row>
        <row r="1189"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</row>
        <row r="1190">
          <cell r="D1190">
            <v>7099.6361999999999</v>
          </cell>
          <cell r="E1190">
            <v>14943.2646</v>
          </cell>
          <cell r="F1190">
            <v>25271.955099999999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</row>
        <row r="1192"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</row>
        <row r="1194">
          <cell r="D1194">
            <v>3450.5798</v>
          </cell>
          <cell r="E1194">
            <v>3849.5396000000001</v>
          </cell>
          <cell r="F1194">
            <v>4219.0518000000002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</row>
        <row r="1195"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</row>
        <row r="1196"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</row>
        <row r="1197"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</row>
        <row r="1198"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</row>
        <row r="1199">
          <cell r="D1199">
            <v>9839.0918000000001</v>
          </cell>
          <cell r="E1199">
            <v>20736.3789</v>
          </cell>
          <cell r="F1199">
            <v>35099.9375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</row>
        <row r="1201"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</row>
        <row r="1203"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</row>
        <row r="1204"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</row>
        <row r="1205"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</row>
        <row r="1206"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</row>
        <row r="1207"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</row>
        <row r="1208"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</row>
        <row r="1210"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</row>
        <row r="1214">
          <cell r="C1214" t="str">
            <v>YearLag</v>
          </cell>
          <cell r="D1214" t="str">
            <v>Year01</v>
          </cell>
          <cell r="E1214" t="str">
            <v>Year02</v>
          </cell>
          <cell r="F1214" t="str">
            <v>Year03</v>
          </cell>
          <cell r="G1214" t="str">
            <v>Year04</v>
          </cell>
          <cell r="H1214" t="str">
            <v>Year05</v>
          </cell>
          <cell r="I1214" t="str">
            <v>Year06</v>
          </cell>
          <cell r="J1214" t="str">
            <v>Year07</v>
          </cell>
          <cell r="K1214" t="str">
            <v>Year08</v>
          </cell>
          <cell r="L1214" t="str">
            <v>Year09</v>
          </cell>
          <cell r="M1214" t="str">
            <v>Year10</v>
          </cell>
          <cell r="N1214" t="str">
            <v>Year11</v>
          </cell>
          <cell r="O1214" t="str">
            <v>Year12</v>
          </cell>
          <cell r="P1214" t="str">
            <v>Year13</v>
          </cell>
          <cell r="Q1214" t="str">
            <v>Year14</v>
          </cell>
          <cell r="R1214" t="str">
            <v>Year15</v>
          </cell>
          <cell r="S1214" t="str">
            <v>Year16</v>
          </cell>
          <cell r="T1214" t="str">
            <v>Year17</v>
          </cell>
          <cell r="U1214" t="str">
            <v>Year18</v>
          </cell>
          <cell r="V1214" t="str">
            <v>Year19</v>
          </cell>
          <cell r="W1214" t="str">
            <v>Year20</v>
          </cell>
          <cell r="X1214" t="str">
            <v>Year21</v>
          </cell>
          <cell r="Y1214" t="str">
            <v>Year22</v>
          </cell>
        </row>
        <row r="1215">
          <cell r="C1215" t="str">
            <v>Y1999</v>
          </cell>
          <cell r="D1215" t="str">
            <v>Y2000</v>
          </cell>
          <cell r="E1215" t="str">
            <v>Y2001</v>
          </cell>
          <cell r="F1215" t="str">
            <v>Y2002</v>
          </cell>
          <cell r="G1215" t="str">
            <v>Y2003</v>
          </cell>
          <cell r="H1215" t="str">
            <v>Y2004</v>
          </cell>
          <cell r="I1215" t="str">
            <v>Y2005</v>
          </cell>
          <cell r="J1215" t="str">
            <v>Y2006</v>
          </cell>
          <cell r="K1215" t="str">
            <v>Y2007</v>
          </cell>
          <cell r="L1215" t="str">
            <v>Y2008</v>
          </cell>
          <cell r="M1215" t="str">
            <v>Y2009</v>
          </cell>
          <cell r="N1215" t="str">
            <v>Y2010</v>
          </cell>
        </row>
        <row r="1216">
          <cell r="D1216">
            <v>66861.367199999993</v>
          </cell>
          <cell r="E1216">
            <v>67652.960900000005</v>
          </cell>
          <cell r="F1216">
            <v>73940.414099999995</v>
          </cell>
          <cell r="G1216">
            <v>75419.218800000002</v>
          </cell>
          <cell r="H1216">
            <v>76927.601599999995</v>
          </cell>
          <cell r="I1216">
            <v>78466.148400000005</v>
          </cell>
          <cell r="J1216">
            <v>80035.476599999995</v>
          </cell>
          <cell r="K1216">
            <v>81636.1875</v>
          </cell>
          <cell r="L1216">
            <v>83268.906300000002</v>
          </cell>
          <cell r="M1216">
            <v>84934.289099999995</v>
          </cell>
          <cell r="N1216">
            <v>86632.968800000002</v>
          </cell>
        </row>
        <row r="1217">
          <cell r="D1217">
            <v>36509.042999999998</v>
          </cell>
          <cell r="E1217">
            <v>36940.617200000001</v>
          </cell>
          <cell r="F1217">
            <v>40289.976600000002</v>
          </cell>
          <cell r="G1217">
            <v>41095.777300000002</v>
          </cell>
          <cell r="H1217">
            <v>41917.691400000003</v>
          </cell>
          <cell r="I1217">
            <v>42756.042999999998</v>
          </cell>
          <cell r="J1217">
            <v>43611.167999999998</v>
          </cell>
          <cell r="K1217">
            <v>44483.386700000003</v>
          </cell>
          <cell r="L1217">
            <v>45373.058599999997</v>
          </cell>
          <cell r="M1217">
            <v>46280.519500000002</v>
          </cell>
          <cell r="N1217">
            <v>47206.125</v>
          </cell>
        </row>
        <row r="1218">
          <cell r="D1218">
            <v>11673.9707</v>
          </cell>
          <cell r="E1218">
            <v>11805.612300000001</v>
          </cell>
          <cell r="F1218">
            <v>12826.397499999999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</row>
        <row r="1219">
          <cell r="D1219">
            <v>16105.618200000001</v>
          </cell>
          <cell r="E1219">
            <v>13773.213900000001</v>
          </cell>
          <cell r="F1219">
            <v>4376.0649000000003</v>
          </cell>
          <cell r="G1219">
            <v>4463.5859</v>
          </cell>
          <cell r="H1219">
            <v>4552.8573999999999</v>
          </cell>
          <cell r="I1219">
            <v>4643.9146000000001</v>
          </cell>
          <cell r="J1219">
            <v>4736.7929999999997</v>
          </cell>
          <cell r="K1219">
            <v>4831.5288</v>
          </cell>
          <cell r="L1219">
            <v>4928.1592000000001</v>
          </cell>
          <cell r="M1219">
            <v>5026.7227000000003</v>
          </cell>
          <cell r="N1219">
            <v>5127.2563</v>
          </cell>
        </row>
        <row r="1220">
          <cell r="D1220">
            <v>7361.2934999999998</v>
          </cell>
          <cell r="E1220">
            <v>7441.3818000000001</v>
          </cell>
          <cell r="F1220">
            <v>8148.5352000000003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</row>
        <row r="1221">
          <cell r="D1221">
            <v>10201.7119</v>
          </cell>
          <cell r="E1221">
            <v>10326.2119</v>
          </cell>
          <cell r="F1221">
            <v>11317.4102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</row>
        <row r="1222"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</row>
        <row r="1225">
          <cell r="C1225" t="str">
            <v>BYearLag</v>
          </cell>
          <cell r="D1225" t="str">
            <v>BYear01</v>
          </cell>
          <cell r="E1225" t="str">
            <v>BYear02</v>
          </cell>
          <cell r="F1225" t="str">
            <v>BYear03</v>
          </cell>
          <cell r="G1225" t="str">
            <v>BYear04</v>
          </cell>
          <cell r="H1225" t="str">
            <v>BYear05</v>
          </cell>
          <cell r="I1225" t="str">
            <v>BYear06</v>
          </cell>
          <cell r="J1225" t="str">
            <v>BYear07</v>
          </cell>
          <cell r="K1225" t="str">
            <v>BYear08</v>
          </cell>
          <cell r="L1225" t="str">
            <v>BYear09</v>
          </cell>
          <cell r="M1225" t="str">
            <v>BYear10</v>
          </cell>
          <cell r="N1225" t="str">
            <v>BYear11</v>
          </cell>
          <cell r="O1225" t="str">
            <v>BYear12</v>
          </cell>
          <cell r="P1225" t="str">
            <v>BYear13</v>
          </cell>
          <cell r="Q1225" t="str">
            <v>BYear14</v>
          </cell>
          <cell r="R1225" t="str">
            <v>BYear15</v>
          </cell>
          <cell r="S1225" t="str">
            <v>BYear16</v>
          </cell>
          <cell r="T1225" t="str">
            <v>BYear17</v>
          </cell>
          <cell r="U1225" t="str">
            <v>BYear18</v>
          </cell>
          <cell r="V1225" t="str">
            <v>BYear19</v>
          </cell>
          <cell r="W1225" t="str">
            <v>BYear20</v>
          </cell>
          <cell r="X1225" t="str">
            <v>BYear21</v>
          </cell>
          <cell r="Y1225" t="str">
            <v>BYear22</v>
          </cell>
        </row>
        <row r="1226">
          <cell r="C1226">
            <v>8.9849999999999999E-2</v>
          </cell>
          <cell r="D1226">
            <v>8.9675000000000005E-2</v>
          </cell>
          <cell r="E1226">
            <v>0.87192500000000006</v>
          </cell>
          <cell r="F1226">
            <v>0.674925</v>
          </cell>
          <cell r="G1226">
            <v>4.4925E-2</v>
          </cell>
          <cell r="H1226">
            <v>4.4925E-2</v>
          </cell>
          <cell r="I1226">
            <v>4.4925E-2</v>
          </cell>
          <cell r="J1226">
            <v>4.4925E-2</v>
          </cell>
          <cell r="K1226">
            <v>4.4925E-2</v>
          </cell>
          <cell r="L1226">
            <v>4.4925E-2</v>
          </cell>
          <cell r="M1226">
            <v>4.4925E-2</v>
          </cell>
          <cell r="N1226">
            <v>4.4925E-2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</row>
        <row r="1227">
          <cell r="C1227">
            <v>0.48</v>
          </cell>
          <cell r="D1227">
            <v>0.48</v>
          </cell>
          <cell r="E1227">
            <v>0.48</v>
          </cell>
          <cell r="F1227">
            <v>0.48</v>
          </cell>
          <cell r="G1227">
            <v>0.74</v>
          </cell>
          <cell r="H1227">
            <v>0.74</v>
          </cell>
          <cell r="I1227">
            <v>0.74</v>
          </cell>
          <cell r="J1227">
            <v>0.74</v>
          </cell>
          <cell r="K1227">
            <v>0.74</v>
          </cell>
          <cell r="L1227">
            <v>0.74</v>
          </cell>
          <cell r="M1227">
            <v>0.74</v>
          </cell>
          <cell r="N1227">
            <v>0.74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</row>
        <row r="1228">
          <cell r="C1228">
            <v>0.46500000000000002</v>
          </cell>
          <cell r="D1228">
            <v>0.46200000000000002</v>
          </cell>
          <cell r="E1228">
            <v>0.46200000000000002</v>
          </cell>
          <cell r="F1228">
            <v>0.46200000000000002</v>
          </cell>
          <cell r="G1228">
            <v>0.23845</v>
          </cell>
          <cell r="H1228">
            <v>0.23845</v>
          </cell>
          <cell r="I1228">
            <v>0.23845</v>
          </cell>
          <cell r="J1228">
            <v>0.23845</v>
          </cell>
          <cell r="K1228">
            <v>0.23845</v>
          </cell>
          <cell r="L1228">
            <v>0.23845</v>
          </cell>
          <cell r="M1228">
            <v>0.23845</v>
          </cell>
          <cell r="N1228">
            <v>0.23845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</row>
        <row r="1229">
          <cell r="C1229">
            <v>7.1400000000000005E-2</v>
          </cell>
          <cell r="D1229">
            <v>6.7199999999999996E-2</v>
          </cell>
          <cell r="E1229">
            <v>8.0299999999999996E-2</v>
          </cell>
          <cell r="F1229">
            <v>8.0399999999999999E-2</v>
          </cell>
          <cell r="G1229">
            <v>8.0399999999999999E-2</v>
          </cell>
          <cell r="H1229">
            <v>7.2099999999999997E-2</v>
          </cell>
          <cell r="I1229">
            <v>7.22E-2</v>
          </cell>
          <cell r="J1229">
            <v>7.2400000000000006E-2</v>
          </cell>
          <cell r="K1229">
            <v>7.2499999999999995E-2</v>
          </cell>
          <cell r="L1229">
            <v>7.2599999999999998E-2</v>
          </cell>
          <cell r="M1229">
            <v>7.2700000000000001E-2</v>
          </cell>
          <cell r="N1229">
            <v>7.2800000000000004E-2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</row>
        <row r="1230">
          <cell r="C1230">
            <v>5.2999999999999999E-2</v>
          </cell>
          <cell r="D1230">
            <v>5.3100000000000001E-2</v>
          </cell>
          <cell r="E1230">
            <v>6.5000000000000002E-2</v>
          </cell>
          <cell r="F1230">
            <v>6.5000000000000002E-2</v>
          </cell>
          <cell r="G1230">
            <v>6.5000000000000002E-2</v>
          </cell>
          <cell r="H1230">
            <v>6.5000000000000002E-2</v>
          </cell>
          <cell r="I1230">
            <v>6.5000000000000002E-2</v>
          </cell>
          <cell r="J1230">
            <v>6.5000000000000002E-2</v>
          </cell>
          <cell r="K1230">
            <v>6.5000000000000002E-2</v>
          </cell>
          <cell r="L1230">
            <v>6.5000000000000002E-2</v>
          </cell>
          <cell r="M1230">
            <v>6.5000000000000002E-2</v>
          </cell>
          <cell r="N1230">
            <v>6.5000000000000002E-2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C1231">
            <v>5.45E-2</v>
          </cell>
          <cell r="D1231">
            <v>5.6775000000000006E-2</v>
          </cell>
          <cell r="E1231">
            <v>5.9750000000000004E-2</v>
          </cell>
          <cell r="F1231">
            <v>5.9750000000000004E-2</v>
          </cell>
          <cell r="G1231">
            <v>3.78E-2</v>
          </cell>
          <cell r="H1231">
            <v>3.78E-2</v>
          </cell>
          <cell r="I1231">
            <v>3.78E-2</v>
          </cell>
          <cell r="J1231">
            <v>3.78E-2</v>
          </cell>
          <cell r="K1231">
            <v>3.78E-2</v>
          </cell>
          <cell r="L1231">
            <v>3.78E-2</v>
          </cell>
          <cell r="M1231">
            <v>3.78E-2</v>
          </cell>
          <cell r="N1231">
            <v>3.78E-2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</row>
        <row r="1232">
          <cell r="C1232">
            <v>113530.1229</v>
          </cell>
          <cell r="D1232">
            <v>98781.892099999997</v>
          </cell>
          <cell r="E1232">
            <v>92960.166700000002</v>
          </cell>
          <cell r="F1232">
            <v>104102.38290000001</v>
          </cell>
          <cell r="G1232">
            <v>84700.623299999992</v>
          </cell>
          <cell r="H1232">
            <v>86777.779599999994</v>
          </cell>
          <cell r="I1232">
            <v>88731.550199999998</v>
          </cell>
          <cell r="J1232">
            <v>90883.357699999993</v>
          </cell>
          <cell r="K1232">
            <v>93045.73539999999</v>
          </cell>
          <cell r="L1232">
            <v>95202.5622</v>
          </cell>
          <cell r="M1232">
            <v>97310.809900000007</v>
          </cell>
          <cell r="N1232">
            <v>99379.856500000009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</row>
        <row r="1233">
          <cell r="C1233">
            <v>829415</v>
          </cell>
          <cell r="D1233">
            <v>1038874.5382000001</v>
          </cell>
          <cell r="E1233">
            <v>593911.5737999999</v>
          </cell>
          <cell r="F1233">
            <v>615632.7243</v>
          </cell>
          <cell r="G1233">
            <v>472376.17119999998</v>
          </cell>
          <cell r="H1233">
            <v>494666.35850000003</v>
          </cell>
          <cell r="I1233">
            <v>501204.57749999996</v>
          </cell>
          <cell r="J1233">
            <v>516160.33789999998</v>
          </cell>
          <cell r="K1233">
            <v>532021.80980000005</v>
          </cell>
          <cell r="L1233">
            <v>548450.65130000003</v>
          </cell>
          <cell r="M1233">
            <v>568159.73849999998</v>
          </cell>
          <cell r="N1233">
            <v>588566.69869999995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</row>
        <row r="1234">
          <cell r="C1234">
            <v>0</v>
          </cell>
          <cell r="D1234">
            <v>34500.771200000003</v>
          </cell>
          <cell r="E1234">
            <v>37530.255800000006</v>
          </cell>
          <cell r="F1234">
            <v>86015.146100000013</v>
          </cell>
          <cell r="G1234">
            <v>741502.00349999999</v>
          </cell>
          <cell r="H1234">
            <v>844375.34979999997</v>
          </cell>
          <cell r="I1234">
            <v>894982.85580000002</v>
          </cell>
          <cell r="J1234">
            <v>947602.51339999994</v>
          </cell>
          <cell r="K1234">
            <v>999234.56259999995</v>
          </cell>
          <cell r="L1234">
            <v>1050879.1934000002</v>
          </cell>
          <cell r="M1234">
            <v>1100536.8414999999</v>
          </cell>
          <cell r="N1234">
            <v>1151207.5755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</row>
        <row r="1236">
          <cell r="C1236">
            <v>185329</v>
          </cell>
          <cell r="D1236">
            <v>168358</v>
          </cell>
          <cell r="E1236">
            <v>168358</v>
          </cell>
          <cell r="F1236">
            <v>167814</v>
          </cell>
          <cell r="G1236">
            <v>167814</v>
          </cell>
          <cell r="H1236">
            <v>167814</v>
          </cell>
          <cell r="I1236">
            <v>170331.20310000001</v>
          </cell>
          <cell r="J1236">
            <v>172886.17189999999</v>
          </cell>
          <cell r="K1236">
            <v>175479.4688</v>
          </cell>
          <cell r="L1236">
            <v>178111.6563</v>
          </cell>
          <cell r="M1236">
            <v>180783.32810000001</v>
          </cell>
          <cell r="N1236">
            <v>183495.07810000001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</row>
        <row r="1238">
          <cell r="C1238">
            <v>25097</v>
          </cell>
          <cell r="D1238">
            <v>28009</v>
          </cell>
          <cell r="E1238">
            <v>28009</v>
          </cell>
          <cell r="F1238">
            <v>28406</v>
          </cell>
          <cell r="G1238">
            <v>28406</v>
          </cell>
          <cell r="H1238">
            <v>28406</v>
          </cell>
          <cell r="I1238">
            <v>28832.089800000002</v>
          </cell>
          <cell r="J1238">
            <v>29264.570299999999</v>
          </cell>
          <cell r="K1238">
            <v>29703.539100000002</v>
          </cell>
          <cell r="L1238">
            <v>30149.091799999998</v>
          </cell>
          <cell r="M1238">
            <v>30601.328099999999</v>
          </cell>
          <cell r="N1238">
            <v>31060.347699999998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</row>
        <row r="1239">
          <cell r="C1239">
            <v>995331</v>
          </cell>
          <cell r="D1239">
            <v>997240.58150000009</v>
          </cell>
          <cell r="E1239">
            <v>1121423.8506000002</v>
          </cell>
          <cell r="F1239">
            <v>1263332.7666999998</v>
          </cell>
          <cell r="G1239">
            <v>927860.01029999985</v>
          </cell>
          <cell r="H1239">
            <v>947607.16450000007</v>
          </cell>
          <cell r="I1239">
            <v>946515.26079999993</v>
          </cell>
          <cell r="J1239">
            <v>965791.49320000003</v>
          </cell>
          <cell r="K1239">
            <v>985343.30180000002</v>
          </cell>
          <cell r="L1239">
            <v>999078.13370000012</v>
          </cell>
          <cell r="M1239">
            <v>1019103.6651</v>
          </cell>
          <cell r="N1239">
            <v>1039527.7037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</row>
        <row r="1240">
          <cell r="C1240">
            <v>146515.45319999999</v>
          </cell>
          <cell r="D1240">
            <v>-1613714.5959999999</v>
          </cell>
          <cell r="E1240">
            <v>673117.59539999999</v>
          </cell>
          <cell r="F1240">
            <v>575279.07799999998</v>
          </cell>
          <cell r="G1240">
            <v>171730.11599999998</v>
          </cell>
          <cell r="H1240">
            <v>179968.14799999999</v>
          </cell>
          <cell r="I1240">
            <v>208574.7389</v>
          </cell>
          <cell r="J1240">
            <v>214949.3314</v>
          </cell>
          <cell r="K1240">
            <v>218463.00950000001</v>
          </cell>
          <cell r="L1240">
            <v>222800.50029999999</v>
          </cell>
          <cell r="M1240">
            <v>227437.33060000004</v>
          </cell>
          <cell r="N1240">
            <v>231051.476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</row>
        <row r="1242">
          <cell r="C1242">
            <v>8975551.6405999996</v>
          </cell>
          <cell r="D1242">
            <v>9016011.6407000013</v>
          </cell>
          <cell r="E1242">
            <v>9114475.0233999994</v>
          </cell>
          <cell r="F1242">
            <v>9721295.9179999996</v>
          </cell>
          <cell r="G1242">
            <v>9039418.2598000001</v>
          </cell>
          <cell r="H1242">
            <v>8007389.9210000001</v>
          </cell>
          <cell r="I1242">
            <v>8187058.7818000019</v>
          </cell>
          <cell r="J1242">
            <v>8372078.1078000003</v>
          </cell>
          <cell r="K1242">
            <v>8559728.618900001</v>
          </cell>
          <cell r="L1242">
            <v>8746987.0288999993</v>
          </cell>
          <cell r="M1242">
            <v>8930027.1717000008</v>
          </cell>
          <cell r="N1242">
            <v>9118954.0907000005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</row>
        <row r="1243">
          <cell r="C1243">
            <v>3700.7386000000042</v>
          </cell>
          <cell r="D1243">
            <v>-350730.23969999998</v>
          </cell>
          <cell r="E1243">
            <v>169842.1128</v>
          </cell>
          <cell r="F1243">
            <v>143092.13809999998</v>
          </cell>
          <cell r="G1243">
            <v>31238.045699999999</v>
          </cell>
          <cell r="H1243">
            <v>35360.516900000002</v>
          </cell>
          <cell r="I1243">
            <v>44594.208399999996</v>
          </cell>
          <cell r="J1243">
            <v>48178.250599999992</v>
          </cell>
          <cell r="K1243">
            <v>51318.852799999993</v>
          </cell>
          <cell r="L1243">
            <v>53442.441800000001</v>
          </cell>
          <cell r="M1243">
            <v>55724.378400000001</v>
          </cell>
          <cell r="N1243">
            <v>57834.8246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</row>
        <row r="1245">
          <cell r="C1245">
            <v>47829.261200000001</v>
          </cell>
          <cell r="D1245">
            <v>48087.366299999994</v>
          </cell>
          <cell r="E1245">
            <v>89468.639099999986</v>
          </cell>
          <cell r="F1245">
            <v>89792.95120000001</v>
          </cell>
          <cell r="G1245">
            <v>84167.518700000001</v>
          </cell>
          <cell r="H1245">
            <v>87848.388699999996</v>
          </cell>
          <cell r="I1245">
            <v>88421.350100000011</v>
          </cell>
          <cell r="J1245">
            <v>89010.466100000005</v>
          </cell>
          <cell r="K1245">
            <v>89976.781399999993</v>
          </cell>
          <cell r="L1245">
            <v>88899.327300000004</v>
          </cell>
          <cell r="M1245">
            <v>93414.663599999985</v>
          </cell>
          <cell r="N1245">
            <v>94069.199900000007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</row>
        <row r="1246">
          <cell r="C1246">
            <v>436109.44839999994</v>
          </cell>
          <cell r="D1246">
            <v>-3410322.4543999997</v>
          </cell>
          <cell r="E1246">
            <v>1675992.4030000002</v>
          </cell>
          <cell r="F1246">
            <v>1524274.9939999997</v>
          </cell>
          <cell r="G1246">
            <v>695687.5294</v>
          </cell>
          <cell r="H1246">
            <v>708065.28019999992</v>
          </cell>
          <cell r="I1246">
            <v>763683.2513</v>
          </cell>
          <cell r="J1246">
            <v>777495.20329999994</v>
          </cell>
          <cell r="K1246">
            <v>788435.61040000001</v>
          </cell>
          <cell r="L1246">
            <v>801559.00899999996</v>
          </cell>
          <cell r="M1246">
            <v>818804.28749999998</v>
          </cell>
          <cell r="N1246">
            <v>835824.21519999998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</row>
        <row r="1247">
          <cell r="C1247">
            <v>2.6039782371867205E-2</v>
          </cell>
          <cell r="D1247">
            <v>-0.85898527668970448</v>
          </cell>
          <cell r="E1247">
            <v>0.29770863429254474</v>
          </cell>
          <cell r="F1247">
            <v>0.24118533335142839</v>
          </cell>
          <cell r="G1247">
            <v>7.4774537464175367E-2</v>
          </cell>
          <cell r="H1247">
            <v>9.2942205324510821E-2</v>
          </cell>
          <cell r="I1247">
            <v>9.9467874306967297E-2</v>
          </cell>
          <cell r="J1247">
            <v>9.8847119008716039E-2</v>
          </cell>
          <cell r="K1247">
            <v>9.7790890578689116E-2</v>
          </cell>
          <cell r="L1247">
            <v>9.7121389968380628E-2</v>
          </cell>
          <cell r="M1247">
            <v>9.716056159712283E-2</v>
          </cell>
          <cell r="N1247">
            <v>9.7083437330165237E-2</v>
          </cell>
          <cell r="O1247" t="e">
            <v>#DIV/0!</v>
          </cell>
          <cell r="P1247" t="e">
            <v>#DIV/0!</v>
          </cell>
          <cell r="Q1247" t="e">
            <v>#DIV/0!</v>
          </cell>
          <cell r="R1247" t="e">
            <v>#DIV/0!</v>
          </cell>
          <cell r="S1247" t="e">
            <v>#DIV/0!</v>
          </cell>
          <cell r="T1247" t="e">
            <v>#DIV/0!</v>
          </cell>
          <cell r="U1247" t="e">
            <v>#DIV/0!</v>
          </cell>
          <cell r="V1247" t="e">
            <v>#DIV/0!</v>
          </cell>
          <cell r="W1247" t="e">
            <v>#DIV/0!</v>
          </cell>
          <cell r="X1247" t="e">
            <v>#DIV/0!</v>
          </cell>
          <cell r="Y1247" t="e">
            <v>#DIV/0!</v>
          </cell>
        </row>
        <row r="1248">
          <cell r="C1248">
            <v>0.112</v>
          </cell>
          <cell r="D1248">
            <v>0.112</v>
          </cell>
          <cell r="E1248">
            <v>0.112</v>
          </cell>
          <cell r="F1248">
            <v>0.112</v>
          </cell>
          <cell r="G1248">
            <v>5.6000000000000001E-2</v>
          </cell>
          <cell r="H1248">
            <v>5.6000000000000001E-2</v>
          </cell>
          <cell r="I1248">
            <v>5.6000000000000001E-2</v>
          </cell>
          <cell r="J1248">
            <v>5.6000000000000001E-2</v>
          </cell>
          <cell r="K1248">
            <v>5.6000000000000001E-2</v>
          </cell>
          <cell r="L1248">
            <v>5.6000000000000001E-2</v>
          </cell>
          <cell r="M1248">
            <v>5.6000000000000001E-2</v>
          </cell>
          <cell r="N1248">
            <v>5.6000000000000001E-2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</row>
        <row r="1249">
          <cell r="C1249">
            <v>0.48</v>
          </cell>
          <cell r="D1249">
            <v>0.48</v>
          </cell>
          <cell r="E1249">
            <v>0.48</v>
          </cell>
          <cell r="F1249">
            <v>0.48</v>
          </cell>
          <cell r="G1249">
            <v>0.74</v>
          </cell>
          <cell r="H1249">
            <v>0.74</v>
          </cell>
          <cell r="I1249">
            <v>0.74</v>
          </cell>
          <cell r="J1249">
            <v>0.74</v>
          </cell>
          <cell r="K1249">
            <v>0.74</v>
          </cell>
          <cell r="L1249">
            <v>0.74</v>
          </cell>
          <cell r="M1249">
            <v>0.74</v>
          </cell>
          <cell r="N1249">
            <v>0.74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</row>
        <row r="1250">
          <cell r="C1250">
            <v>0.46500000000000002</v>
          </cell>
          <cell r="D1250">
            <v>0.46200000000000002</v>
          </cell>
          <cell r="E1250">
            <v>0.46200000000000002</v>
          </cell>
          <cell r="F1250">
            <v>0.46200000000000002</v>
          </cell>
          <cell r="G1250">
            <v>0.23845</v>
          </cell>
          <cell r="H1250">
            <v>0.23845</v>
          </cell>
          <cell r="I1250">
            <v>0.23845</v>
          </cell>
          <cell r="J1250">
            <v>0.23845</v>
          </cell>
          <cell r="K1250">
            <v>0.23845</v>
          </cell>
          <cell r="L1250">
            <v>0.23845</v>
          </cell>
          <cell r="M1250">
            <v>0.23845</v>
          </cell>
          <cell r="N1250">
            <v>0.23845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</row>
        <row r="1251">
          <cell r="C1251">
            <v>7.1400000000000005E-2</v>
          </cell>
          <cell r="D1251">
            <v>6.7199999999999996E-2</v>
          </cell>
          <cell r="E1251">
            <v>8.0299999999999996E-2</v>
          </cell>
          <cell r="F1251">
            <v>8.0399999999999999E-2</v>
          </cell>
          <cell r="G1251">
            <v>8.0399999999999999E-2</v>
          </cell>
          <cell r="H1251">
            <v>7.2099999999999997E-2</v>
          </cell>
          <cell r="I1251">
            <v>7.22E-2</v>
          </cell>
          <cell r="J1251">
            <v>7.2400000000000006E-2</v>
          </cell>
          <cell r="K1251">
            <v>7.2499999999999995E-2</v>
          </cell>
          <cell r="L1251">
            <v>7.2599999999999998E-2</v>
          </cell>
          <cell r="M1251">
            <v>7.2700000000000001E-2</v>
          </cell>
          <cell r="N1251">
            <v>7.2800000000000004E-2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</row>
        <row r="1252">
          <cell r="C1252">
            <v>5.2999999999999999E-2</v>
          </cell>
          <cell r="D1252">
            <v>5.3100000000000001E-2</v>
          </cell>
          <cell r="E1252">
            <v>6.5000000000000002E-2</v>
          </cell>
          <cell r="F1252">
            <v>6.5000000000000002E-2</v>
          </cell>
          <cell r="G1252">
            <v>6.5000000000000002E-2</v>
          </cell>
          <cell r="H1252">
            <v>6.5000000000000002E-2</v>
          </cell>
          <cell r="I1252">
            <v>6.5000000000000002E-2</v>
          </cell>
          <cell r="J1252">
            <v>6.5000000000000002E-2</v>
          </cell>
          <cell r="K1252">
            <v>6.5000000000000002E-2</v>
          </cell>
          <cell r="L1252">
            <v>6.5000000000000002E-2</v>
          </cell>
          <cell r="M1252">
            <v>6.5000000000000002E-2</v>
          </cell>
          <cell r="N1252">
            <v>6.5000000000000002E-2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</row>
        <row r="1253">
          <cell r="C1253">
            <v>5.5E-2</v>
          </cell>
          <cell r="D1253">
            <v>5.8000000000000003E-2</v>
          </cell>
          <cell r="E1253">
            <v>5.8000000000000003E-2</v>
          </cell>
          <cell r="F1253">
            <v>5.8000000000000003E-2</v>
          </cell>
          <cell r="G1253">
            <v>2.155E-2</v>
          </cell>
          <cell r="H1253">
            <v>2.155E-2</v>
          </cell>
          <cell r="I1253">
            <v>2.155E-2</v>
          </cell>
          <cell r="J1253">
            <v>2.155E-2</v>
          </cell>
          <cell r="K1253">
            <v>2.155E-2</v>
          </cell>
          <cell r="L1253">
            <v>2.155E-2</v>
          </cell>
          <cell r="M1253">
            <v>2.155E-2</v>
          </cell>
          <cell r="N1253">
            <v>2.155E-2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</row>
        <row r="1254">
          <cell r="C1254">
            <v>33599.854400000004</v>
          </cell>
          <cell r="D1254">
            <v>30759.2392</v>
          </cell>
          <cell r="E1254">
            <v>28734.009099999999</v>
          </cell>
          <cell r="F1254">
            <v>33670.654800000004</v>
          </cell>
          <cell r="G1254">
            <v>24568.981199999998</v>
          </cell>
          <cell r="H1254">
            <v>24049.1132</v>
          </cell>
          <cell r="I1254">
            <v>23413.7065</v>
          </cell>
          <cell r="J1254">
            <v>22816.059399999998</v>
          </cell>
          <cell r="K1254">
            <v>22191.361100000002</v>
          </cell>
          <cell r="L1254">
            <v>21545.752199999999</v>
          </cell>
          <cell r="M1254">
            <v>20859.213100000001</v>
          </cell>
          <cell r="N1254">
            <v>20137.880100000002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</row>
        <row r="1255">
          <cell r="C1255">
            <v>184748</v>
          </cell>
          <cell r="D1255">
            <v>265377.74709999998</v>
          </cell>
          <cell r="E1255">
            <v>274689.84179999999</v>
          </cell>
          <cell r="F1255">
            <v>285646.16800000006</v>
          </cell>
          <cell r="G1255">
            <v>235292.54889999999</v>
          </cell>
          <cell r="H1255">
            <v>243458.22650000002</v>
          </cell>
          <cell r="I1255">
            <v>251475.03909999999</v>
          </cell>
          <cell r="J1255">
            <v>255947.83009999999</v>
          </cell>
          <cell r="K1255">
            <v>261102.58600000001</v>
          </cell>
          <cell r="L1255">
            <v>268720.52340000001</v>
          </cell>
          <cell r="M1255">
            <v>275926.79300000001</v>
          </cell>
          <cell r="N1255">
            <v>283039.27730000002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</row>
        <row r="1256">
          <cell r="C1256">
            <v>0</v>
          </cell>
          <cell r="D1256">
            <v>15799.2302</v>
          </cell>
          <cell r="E1256">
            <v>17620.743699999999</v>
          </cell>
          <cell r="F1256">
            <v>19238.874100000001</v>
          </cell>
          <cell r="G1256">
            <v>359494.03220000002</v>
          </cell>
          <cell r="H1256">
            <v>332231.46779999998</v>
          </cell>
          <cell r="I1256">
            <v>355525.09379999997</v>
          </cell>
          <cell r="J1256">
            <v>357814.28329999995</v>
          </cell>
          <cell r="K1256">
            <v>368118.00399999996</v>
          </cell>
          <cell r="L1256">
            <v>373427.35359999997</v>
          </cell>
          <cell r="M1256">
            <v>382742.96289999998</v>
          </cell>
          <cell r="N1256">
            <v>409064.3027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</row>
        <row r="1258">
          <cell r="C1258">
            <v>34332</v>
          </cell>
          <cell r="D1258">
            <v>30602</v>
          </cell>
          <cell r="E1258">
            <v>30602</v>
          </cell>
          <cell r="F1258">
            <v>30463</v>
          </cell>
          <cell r="G1258">
            <v>30463</v>
          </cell>
          <cell r="H1258">
            <v>30463</v>
          </cell>
          <cell r="I1258">
            <v>30919.945299999999</v>
          </cell>
          <cell r="J1258">
            <v>31383.7441</v>
          </cell>
          <cell r="K1258">
            <v>31854.5</v>
          </cell>
          <cell r="L1258">
            <v>32332.3184</v>
          </cell>
          <cell r="M1258">
            <v>32817.304700000001</v>
          </cell>
          <cell r="N1258">
            <v>33309.5625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</row>
        <row r="1260">
          <cell r="C1260">
            <v>4852</v>
          </cell>
          <cell r="D1260">
            <v>1691</v>
          </cell>
          <cell r="E1260">
            <v>1691</v>
          </cell>
          <cell r="F1260">
            <v>1715</v>
          </cell>
          <cell r="G1260">
            <v>1715</v>
          </cell>
          <cell r="H1260">
            <v>1715</v>
          </cell>
          <cell r="I1260">
            <v>1740.7249999999999</v>
          </cell>
          <cell r="J1260">
            <v>1766.8358000000001</v>
          </cell>
          <cell r="K1260">
            <v>1793.3384000000001</v>
          </cell>
          <cell r="L1260">
            <v>1820.2384</v>
          </cell>
          <cell r="M1260">
            <v>1847.5419999999999</v>
          </cell>
          <cell r="N1260">
            <v>1875.2551000000001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</row>
        <row r="1261">
          <cell r="C1261">
            <v>368828</v>
          </cell>
          <cell r="D1261">
            <v>439232.41989999998</v>
          </cell>
          <cell r="E1261">
            <v>492505.95699999999</v>
          </cell>
          <cell r="F1261">
            <v>592595.47649999999</v>
          </cell>
          <cell r="G1261">
            <v>417298.78519999998</v>
          </cell>
          <cell r="H1261">
            <v>425735.13289999997</v>
          </cell>
          <cell r="I1261">
            <v>434344.60939999996</v>
          </cell>
          <cell r="J1261">
            <v>443140.46879999997</v>
          </cell>
          <cell r="K1261">
            <v>452106.05469999998</v>
          </cell>
          <cell r="L1261">
            <v>461254.76559999998</v>
          </cell>
          <cell r="M1261">
            <v>470590.02730000002</v>
          </cell>
          <cell r="N1261">
            <v>480105.41019999998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</row>
        <row r="1262">
          <cell r="C1262">
            <v>66705.404399999999</v>
          </cell>
          <cell r="D1262">
            <v>159342.45310000001</v>
          </cell>
          <cell r="E1262">
            <v>93677.89929999999</v>
          </cell>
          <cell r="F1262">
            <v>31026.543100000003</v>
          </cell>
          <cell r="G1262">
            <v>23916.225999999995</v>
          </cell>
          <cell r="H1262">
            <v>60255.468499999995</v>
          </cell>
          <cell r="I1262">
            <v>63593.900200000004</v>
          </cell>
          <cell r="J1262">
            <v>62356.518599999996</v>
          </cell>
          <cell r="K1262">
            <v>59353.598599999998</v>
          </cell>
          <cell r="L1262">
            <v>57729.102700000003</v>
          </cell>
          <cell r="M1262">
            <v>56342.380300000004</v>
          </cell>
          <cell r="N1262">
            <v>55469.520799999998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</row>
        <row r="1264">
          <cell r="C1264">
            <v>2741767.25</v>
          </cell>
          <cell r="D1264">
            <v>2807812.2538999999</v>
          </cell>
          <cell r="E1264">
            <v>2845973.6757999999</v>
          </cell>
          <cell r="F1264">
            <v>3129971.1757999999</v>
          </cell>
          <cell r="G1264">
            <v>2725274.1250999998</v>
          </cell>
          <cell r="H1264">
            <v>2228869.9649</v>
          </cell>
          <cell r="I1264">
            <v>2188157.6798</v>
          </cell>
          <cell r="J1264">
            <v>2143832.5013000001</v>
          </cell>
          <cell r="K1264">
            <v>2100970.7324999999</v>
          </cell>
          <cell r="L1264">
            <v>2058154.0570999999</v>
          </cell>
          <cell r="M1264">
            <v>2014218.4715</v>
          </cell>
          <cell r="N1264">
            <v>1972216.3788000001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</row>
        <row r="1265">
          <cell r="C1265">
            <v>18831.527699999999</v>
          </cell>
          <cell r="D1265">
            <v>28999.4905</v>
          </cell>
          <cell r="E1265">
            <v>27536.868999999999</v>
          </cell>
          <cell r="F1265">
            <v>10495.3786</v>
          </cell>
          <cell r="G1265">
            <v>8663.215400000001</v>
          </cell>
          <cell r="H1265">
            <v>19715.749400000001</v>
          </cell>
          <cell r="I1265">
            <v>21196.0206</v>
          </cell>
          <cell r="J1265">
            <v>21782.968100000002</v>
          </cell>
          <cell r="K1265">
            <v>22384.7713</v>
          </cell>
          <cell r="L1265">
            <v>22824.4041</v>
          </cell>
          <cell r="M1265">
            <v>23207.6783</v>
          </cell>
          <cell r="N1265">
            <v>23555.103999999999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C1267">
            <v>32903.007599999997</v>
          </cell>
          <cell r="D1267">
            <v>43735.859899999996</v>
          </cell>
          <cell r="E1267">
            <v>44975.422299999998</v>
          </cell>
          <cell r="F1267">
            <v>26415.4882</v>
          </cell>
          <cell r="G1267">
            <v>26259.766199999998</v>
          </cell>
          <cell r="H1267">
            <v>27524.437400000003</v>
          </cell>
          <cell r="I1267">
            <v>28283.7009</v>
          </cell>
          <cell r="J1267">
            <v>28615.3243</v>
          </cell>
          <cell r="K1267">
            <v>29036.801200000002</v>
          </cell>
          <cell r="L1267">
            <v>29493.200700000001</v>
          </cell>
          <cell r="M1267">
            <v>30046.5527</v>
          </cell>
          <cell r="N1267">
            <v>30912.554499999998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</row>
        <row r="1268">
          <cell r="C1268">
            <v>236220.88569999998</v>
          </cell>
          <cell r="D1268">
            <v>225104.71720000001</v>
          </cell>
          <cell r="E1268">
            <v>279837.63019999996</v>
          </cell>
          <cell r="F1268">
            <v>171780.36350000001</v>
          </cell>
          <cell r="G1268">
            <v>153707.65460000001</v>
          </cell>
          <cell r="H1268">
            <v>194045.12100000001</v>
          </cell>
          <cell r="I1268">
            <v>198086.78920000003</v>
          </cell>
          <cell r="J1268">
            <v>195193.39510000002</v>
          </cell>
          <cell r="K1268">
            <v>191367.94040000002</v>
          </cell>
          <cell r="L1268">
            <v>187451.772</v>
          </cell>
          <cell r="M1268">
            <v>183661.47349999999</v>
          </cell>
          <cell r="N1268">
            <v>180167.13719999997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</row>
        <row r="1269">
          <cell r="C1269">
            <v>0.10425090156950775</v>
          </cell>
          <cell r="D1269">
            <v>9.5926370612167036E-2</v>
          </cell>
          <cell r="E1269">
            <v>0.1197061541009283</v>
          </cell>
          <cell r="F1269">
            <v>2.909918892544067E-2</v>
          </cell>
          <cell r="G1269">
            <v>4.8417128427314361E-2</v>
          </cell>
          <cell r="H1269">
            <v>9.2522798966578099E-2</v>
          </cell>
          <cell r="I1269">
            <v>9.7175545383404005E-2</v>
          </cell>
          <cell r="J1269">
            <v>9.7816592714475667E-2</v>
          </cell>
          <cell r="K1269">
            <v>9.7833933885706756E-2</v>
          </cell>
          <cell r="L1269">
            <v>9.779108034963839E-2</v>
          </cell>
          <cell r="M1269">
            <v>9.7900586309816587E-2</v>
          </cell>
          <cell r="N1269">
            <v>9.8098259353442602E-2</v>
          </cell>
          <cell r="O1269" t="e">
            <v>#DIV/0!</v>
          </cell>
          <cell r="P1269" t="e">
            <v>#DIV/0!</v>
          </cell>
          <cell r="Q1269" t="e">
            <v>#DIV/0!</v>
          </cell>
          <cell r="R1269" t="e">
            <v>#DIV/0!</v>
          </cell>
          <cell r="S1269" t="e">
            <v>#DIV/0!</v>
          </cell>
          <cell r="T1269" t="e">
            <v>#DIV/0!</v>
          </cell>
          <cell r="U1269" t="e">
            <v>#DIV/0!</v>
          </cell>
          <cell r="V1269" t="e">
            <v>#DIV/0!</v>
          </cell>
          <cell r="W1269" t="e">
            <v>#DIV/0!</v>
          </cell>
          <cell r="X1269" t="e">
            <v>#DIV/0!</v>
          </cell>
          <cell r="Y1269" t="e">
            <v>#DIV/0!</v>
          </cell>
        </row>
        <row r="1272">
          <cell r="C1272" t="str">
            <v>BYearLag</v>
          </cell>
          <cell r="D1272" t="str">
            <v>BYear01</v>
          </cell>
          <cell r="E1272" t="str">
            <v>BYear02</v>
          </cell>
          <cell r="F1272" t="str">
            <v>BYear03</v>
          </cell>
          <cell r="G1272" t="str">
            <v>BYear04</v>
          </cell>
          <cell r="H1272" t="str">
            <v>BYear05</v>
          </cell>
          <cell r="I1272" t="str">
            <v>BYear06</v>
          </cell>
          <cell r="J1272" t="str">
            <v>BYear07</v>
          </cell>
          <cell r="K1272" t="str">
            <v>BYear08</v>
          </cell>
          <cell r="L1272" t="str">
            <v>BYear09</v>
          </cell>
          <cell r="M1272" t="str">
            <v>BYear10</v>
          </cell>
          <cell r="N1272" t="str">
            <v>BYear11</v>
          </cell>
          <cell r="O1272" t="str">
            <v>BYear12</v>
          </cell>
          <cell r="P1272" t="str">
            <v>BYear13</v>
          </cell>
          <cell r="Q1272" t="str">
            <v>BYear14</v>
          </cell>
          <cell r="R1272" t="str">
            <v>BYear15</v>
          </cell>
          <cell r="S1272" t="str">
            <v>BYear16</v>
          </cell>
          <cell r="T1272" t="str">
            <v>BYear17</v>
          </cell>
          <cell r="U1272" t="str">
            <v>BYear18</v>
          </cell>
          <cell r="V1272" t="str">
            <v>BYear19</v>
          </cell>
          <cell r="W1272" t="str">
            <v>BYear20</v>
          </cell>
          <cell r="X1272" t="str">
            <v>BYear21</v>
          </cell>
          <cell r="Y1272" t="str">
            <v>BYear22</v>
          </cell>
        </row>
        <row r="1273">
          <cell r="C1273" t="str">
            <v>Y1999</v>
          </cell>
          <cell r="D1273" t="str">
            <v>Y2000</v>
          </cell>
          <cell r="E1273" t="str">
            <v>Y2001</v>
          </cell>
          <cell r="F1273" t="str">
            <v>Y2002</v>
          </cell>
          <cell r="G1273" t="str">
            <v>Y2003</v>
          </cell>
          <cell r="H1273" t="str">
            <v>Y2004</v>
          </cell>
          <cell r="I1273" t="str">
            <v>Y2005</v>
          </cell>
          <cell r="J1273" t="str">
            <v>Y2006</v>
          </cell>
          <cell r="K1273" t="str">
            <v>Y2007</v>
          </cell>
          <cell r="L1273" t="str">
            <v>Y2008</v>
          </cell>
          <cell r="M1273" t="str">
            <v>Y2009</v>
          </cell>
          <cell r="N1273" t="str">
            <v>Y2010</v>
          </cell>
        </row>
        <row r="1274">
          <cell r="C1274">
            <v>0.4496</v>
          </cell>
          <cell r="D1274">
            <v>0.4496</v>
          </cell>
          <cell r="E1274">
            <v>0.45729999999999998</v>
          </cell>
          <cell r="F1274">
            <v>0.49</v>
          </cell>
          <cell r="G1274">
            <v>0.62339999999999995</v>
          </cell>
          <cell r="H1274">
            <v>0.62339999999999995</v>
          </cell>
          <cell r="I1274">
            <v>0.62339999999999995</v>
          </cell>
          <cell r="J1274">
            <v>0.62339999999999995</v>
          </cell>
          <cell r="K1274">
            <v>0.62339999999999995</v>
          </cell>
          <cell r="L1274">
            <v>0.62339999999999995</v>
          </cell>
          <cell r="M1274">
            <v>0.62339999999999995</v>
          </cell>
          <cell r="N1274">
            <v>0.62339999999999995</v>
          </cell>
        </row>
        <row r="1275">
          <cell r="C1275">
            <v>0.2455</v>
          </cell>
          <cell r="D1275">
            <v>0.2455</v>
          </cell>
          <cell r="E1275">
            <v>0.24970000000000001</v>
          </cell>
          <cell r="F1275">
            <v>0.26700000000000002</v>
          </cell>
          <cell r="G1275">
            <v>0.3397</v>
          </cell>
          <cell r="H1275">
            <v>0.3397</v>
          </cell>
          <cell r="I1275">
            <v>0.3397</v>
          </cell>
          <cell r="J1275">
            <v>0.3397</v>
          </cell>
          <cell r="K1275">
            <v>0.3397</v>
          </cell>
          <cell r="L1275">
            <v>0.3397</v>
          </cell>
          <cell r="M1275">
            <v>0.3397</v>
          </cell>
          <cell r="N1275">
            <v>0.3397</v>
          </cell>
        </row>
        <row r="1276">
          <cell r="C1276">
            <v>7.85E-2</v>
          </cell>
          <cell r="D1276">
            <v>7.85E-2</v>
          </cell>
          <cell r="E1276">
            <v>7.9799999999999996E-2</v>
          </cell>
          <cell r="F1276">
            <v>8.5000000000000006E-2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</row>
        <row r="1277">
          <cell r="C1277">
            <v>0.10829999999999999</v>
          </cell>
          <cell r="D1277">
            <v>0.10829999999999999</v>
          </cell>
          <cell r="E1277">
            <v>9.3100000000000002E-2</v>
          </cell>
          <cell r="F1277">
            <v>2.9000000000000001E-2</v>
          </cell>
          <cell r="G1277">
            <v>3.6900000000000002E-2</v>
          </cell>
          <cell r="H1277">
            <v>3.6900000000000002E-2</v>
          </cell>
          <cell r="I1277">
            <v>3.6900000000000002E-2</v>
          </cell>
          <cell r="J1277">
            <v>3.6900000000000002E-2</v>
          </cell>
          <cell r="K1277">
            <v>3.6900000000000002E-2</v>
          </cell>
          <cell r="L1277">
            <v>3.6900000000000002E-2</v>
          </cell>
          <cell r="M1277">
            <v>3.6900000000000002E-2</v>
          </cell>
          <cell r="N1277">
            <v>3.6900000000000002E-2</v>
          </cell>
        </row>
        <row r="1278">
          <cell r="C1278">
            <v>4.9500000000000002E-2</v>
          </cell>
          <cell r="D1278">
            <v>4.9500000000000002E-2</v>
          </cell>
          <cell r="E1278">
            <v>5.0299999999999997E-2</v>
          </cell>
          <cell r="F1278">
            <v>5.3999999999999999E-2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</row>
        <row r="1279">
          <cell r="C1279">
            <v>6.8599999999999994E-2</v>
          </cell>
          <cell r="D1279">
            <v>6.8599999999999994E-2</v>
          </cell>
          <cell r="E1279">
            <v>6.9800000000000001E-2</v>
          </cell>
          <cell r="F1279">
            <v>7.4999999999999997E-2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</row>
      </sheetData>
      <sheetData sheetId="6">
        <row r="3">
          <cell r="F3" t="str">
            <v>'11/24/01 18:02:40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 t="str">
            <v xml:space="preserve">AVG     </v>
          </cell>
        </row>
        <row r="9">
          <cell r="C9" t="str">
            <v>EYearLag</v>
          </cell>
          <cell r="D9" t="str">
            <v>EYear01</v>
          </cell>
          <cell r="E9" t="str">
            <v>EYear02</v>
          </cell>
          <cell r="F9" t="str">
            <v>EYear03</v>
          </cell>
          <cell r="G9" t="str">
            <v>EYear04</v>
          </cell>
          <cell r="H9" t="str">
            <v>EYear05</v>
          </cell>
          <cell r="I9" t="str">
            <v>EYear06</v>
          </cell>
          <cell r="J9" t="str">
            <v>EYear07</v>
          </cell>
          <cell r="K9" t="str">
            <v>EYear08</v>
          </cell>
          <cell r="L9" t="str">
            <v>EYear09</v>
          </cell>
          <cell r="M9" t="str">
            <v>EYear10</v>
          </cell>
          <cell r="N9" t="str">
            <v>EYear11</v>
          </cell>
          <cell r="O9" t="str">
            <v>EYear12</v>
          </cell>
          <cell r="P9" t="str">
            <v>EYear13</v>
          </cell>
          <cell r="Q9" t="str">
            <v>EYear14</v>
          </cell>
          <cell r="R9" t="str">
            <v>EYear15</v>
          </cell>
          <cell r="S9" t="str">
            <v>EYear16</v>
          </cell>
          <cell r="T9" t="str">
            <v>EYear17</v>
          </cell>
          <cell r="U9" t="str">
            <v>EYear18</v>
          </cell>
          <cell r="V9" t="str">
            <v>EYear19</v>
          </cell>
          <cell r="W9" t="str">
            <v>EYear20</v>
          </cell>
          <cell r="X9" t="str">
            <v>EYear21</v>
          </cell>
          <cell r="Y9" t="str">
            <v>EYear22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944</v>
          </cell>
          <cell r="D11">
            <v>864</v>
          </cell>
          <cell r="E11">
            <v>864</v>
          </cell>
          <cell r="F11">
            <v>864</v>
          </cell>
          <cell r="G11">
            <v>864</v>
          </cell>
          <cell r="H11">
            <v>864</v>
          </cell>
          <cell r="I11">
            <v>864</v>
          </cell>
          <cell r="J11">
            <v>864</v>
          </cell>
          <cell r="K11">
            <v>864</v>
          </cell>
          <cell r="L11">
            <v>864</v>
          </cell>
          <cell r="M11">
            <v>864</v>
          </cell>
          <cell r="N11">
            <v>864</v>
          </cell>
        </row>
        <row r="12">
          <cell r="C12">
            <v>1475</v>
          </cell>
          <cell r="D12">
            <v>1465</v>
          </cell>
          <cell r="E12">
            <v>1465</v>
          </cell>
          <cell r="F12">
            <v>1465</v>
          </cell>
          <cell r="G12">
            <v>1465</v>
          </cell>
          <cell r="H12">
            <v>1465</v>
          </cell>
          <cell r="I12">
            <v>1465</v>
          </cell>
          <cell r="J12">
            <v>1465</v>
          </cell>
          <cell r="K12">
            <v>1465</v>
          </cell>
          <cell r="L12">
            <v>1465</v>
          </cell>
          <cell r="M12">
            <v>1465</v>
          </cell>
          <cell r="N12">
            <v>1465</v>
          </cell>
        </row>
        <row r="13">
          <cell r="C13">
            <v>3280</v>
          </cell>
          <cell r="D13">
            <v>3036</v>
          </cell>
          <cell r="E13">
            <v>3036</v>
          </cell>
          <cell r="F13">
            <v>3036</v>
          </cell>
          <cell r="G13">
            <v>3037</v>
          </cell>
          <cell r="H13">
            <v>3037</v>
          </cell>
          <cell r="I13">
            <v>3037</v>
          </cell>
          <cell r="J13">
            <v>3037</v>
          </cell>
          <cell r="K13">
            <v>3037</v>
          </cell>
          <cell r="L13">
            <v>3037</v>
          </cell>
          <cell r="M13">
            <v>3037</v>
          </cell>
          <cell r="N13">
            <v>3037</v>
          </cell>
        </row>
        <row r="14">
          <cell r="C14">
            <v>246</v>
          </cell>
          <cell r="D14">
            <v>247</v>
          </cell>
          <cell r="E14">
            <v>246</v>
          </cell>
          <cell r="F14">
            <v>246</v>
          </cell>
          <cell r="G14">
            <v>246</v>
          </cell>
          <cell r="H14">
            <v>245</v>
          </cell>
          <cell r="I14">
            <v>238</v>
          </cell>
          <cell r="J14">
            <v>237</v>
          </cell>
          <cell r="K14">
            <v>236</v>
          </cell>
          <cell r="L14">
            <v>213</v>
          </cell>
          <cell r="M14">
            <v>212</v>
          </cell>
          <cell r="N14">
            <v>211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1212</v>
          </cell>
          <cell r="D16">
            <v>1184</v>
          </cell>
          <cell r="E16">
            <v>1184</v>
          </cell>
          <cell r="F16">
            <v>1184</v>
          </cell>
          <cell r="G16">
            <v>1184</v>
          </cell>
          <cell r="H16">
            <v>1184</v>
          </cell>
          <cell r="I16">
            <v>1184</v>
          </cell>
          <cell r="J16">
            <v>1184</v>
          </cell>
          <cell r="K16">
            <v>1184</v>
          </cell>
          <cell r="L16">
            <v>1184</v>
          </cell>
          <cell r="M16">
            <v>1184</v>
          </cell>
          <cell r="N16">
            <v>1184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1066</v>
          </cell>
          <cell r="D18">
            <v>1069</v>
          </cell>
          <cell r="E18">
            <v>1035</v>
          </cell>
          <cell r="F18">
            <v>1016</v>
          </cell>
          <cell r="G18">
            <v>999</v>
          </cell>
          <cell r="H18">
            <v>970</v>
          </cell>
          <cell r="I18">
            <v>940</v>
          </cell>
          <cell r="J18">
            <v>934</v>
          </cell>
          <cell r="K18">
            <v>803</v>
          </cell>
          <cell r="L18">
            <v>638</v>
          </cell>
          <cell r="M18">
            <v>467</v>
          </cell>
          <cell r="N18">
            <v>296</v>
          </cell>
        </row>
        <row r="19">
          <cell r="C19">
            <v>1885</v>
          </cell>
          <cell r="D19">
            <v>1889</v>
          </cell>
          <cell r="E19">
            <v>1816</v>
          </cell>
          <cell r="F19">
            <v>1800</v>
          </cell>
          <cell r="G19">
            <v>1764</v>
          </cell>
          <cell r="H19">
            <v>1720</v>
          </cell>
          <cell r="I19">
            <v>1695</v>
          </cell>
          <cell r="J19">
            <v>1694</v>
          </cell>
          <cell r="K19">
            <v>1693</v>
          </cell>
          <cell r="L19">
            <v>1486</v>
          </cell>
          <cell r="M19">
            <v>1466</v>
          </cell>
          <cell r="N19">
            <v>1461</v>
          </cell>
        </row>
        <row r="20">
          <cell r="C20">
            <v>711</v>
          </cell>
          <cell r="D20">
            <v>726</v>
          </cell>
          <cell r="E20">
            <v>722</v>
          </cell>
          <cell r="F20">
            <v>720</v>
          </cell>
          <cell r="G20">
            <v>720</v>
          </cell>
          <cell r="H20">
            <v>705</v>
          </cell>
          <cell r="I20">
            <v>694</v>
          </cell>
          <cell r="J20">
            <v>694</v>
          </cell>
          <cell r="K20">
            <v>691</v>
          </cell>
          <cell r="L20">
            <v>663</v>
          </cell>
          <cell r="M20">
            <v>632</v>
          </cell>
          <cell r="N20">
            <v>628</v>
          </cell>
        </row>
        <row r="21">
          <cell r="C21">
            <v>156</v>
          </cell>
          <cell r="D21">
            <v>156</v>
          </cell>
          <cell r="E21">
            <v>156</v>
          </cell>
          <cell r="F21">
            <v>156</v>
          </cell>
          <cell r="G21">
            <v>156</v>
          </cell>
          <cell r="H21">
            <v>156</v>
          </cell>
          <cell r="I21">
            <v>156</v>
          </cell>
          <cell r="J21">
            <v>156</v>
          </cell>
          <cell r="K21">
            <v>156</v>
          </cell>
          <cell r="L21">
            <v>150</v>
          </cell>
          <cell r="M21">
            <v>101</v>
          </cell>
          <cell r="N21">
            <v>85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802</v>
          </cell>
          <cell r="D23">
            <v>802</v>
          </cell>
          <cell r="E23">
            <v>802</v>
          </cell>
          <cell r="F23">
            <v>802</v>
          </cell>
          <cell r="G23">
            <v>802</v>
          </cell>
          <cell r="H23">
            <v>802</v>
          </cell>
          <cell r="I23">
            <v>802</v>
          </cell>
          <cell r="J23">
            <v>781</v>
          </cell>
          <cell r="K23">
            <v>781</v>
          </cell>
          <cell r="L23">
            <v>767</v>
          </cell>
          <cell r="M23">
            <v>767</v>
          </cell>
          <cell r="N23">
            <v>747</v>
          </cell>
        </row>
        <row r="24">
          <cell r="C24">
            <v>433.5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136.88</v>
          </cell>
          <cell r="D25">
            <v>94</v>
          </cell>
          <cell r="E25">
            <v>94</v>
          </cell>
          <cell r="F25">
            <v>94</v>
          </cell>
          <cell r="G25">
            <v>94</v>
          </cell>
          <cell r="H25">
            <v>94</v>
          </cell>
          <cell r="I25">
            <v>45</v>
          </cell>
          <cell r="J25">
            <v>45</v>
          </cell>
          <cell r="K25">
            <v>45</v>
          </cell>
          <cell r="L25">
            <v>45</v>
          </cell>
          <cell r="M25">
            <v>45</v>
          </cell>
          <cell r="N25">
            <v>45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1073</v>
          </cell>
          <cell r="D28">
            <v>1073</v>
          </cell>
          <cell r="E28">
            <v>1073</v>
          </cell>
          <cell r="F28">
            <v>1073</v>
          </cell>
          <cell r="G28">
            <v>1073</v>
          </cell>
          <cell r="H28">
            <v>1073</v>
          </cell>
          <cell r="I28">
            <v>1073</v>
          </cell>
          <cell r="J28">
            <v>1073</v>
          </cell>
          <cell r="K28">
            <v>1073</v>
          </cell>
          <cell r="L28">
            <v>1073</v>
          </cell>
          <cell r="M28">
            <v>1073</v>
          </cell>
          <cell r="N28">
            <v>1073</v>
          </cell>
        </row>
        <row r="29">
          <cell r="C29">
            <v>1087</v>
          </cell>
          <cell r="D29">
            <v>1087</v>
          </cell>
          <cell r="E29">
            <v>1087</v>
          </cell>
          <cell r="F29">
            <v>1087</v>
          </cell>
          <cell r="G29">
            <v>1087</v>
          </cell>
          <cell r="H29">
            <v>1087</v>
          </cell>
          <cell r="I29">
            <v>1087</v>
          </cell>
          <cell r="J29">
            <v>1087</v>
          </cell>
          <cell r="K29">
            <v>1087</v>
          </cell>
          <cell r="L29">
            <v>1087</v>
          </cell>
          <cell r="M29">
            <v>1087</v>
          </cell>
          <cell r="N29">
            <v>1087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430</v>
          </cell>
          <cell r="D31">
            <v>430</v>
          </cell>
          <cell r="E31">
            <v>430</v>
          </cell>
          <cell r="F31">
            <v>430</v>
          </cell>
          <cell r="G31">
            <v>430</v>
          </cell>
          <cell r="H31">
            <v>430</v>
          </cell>
          <cell r="I31">
            <v>53</v>
          </cell>
          <cell r="J31">
            <v>53</v>
          </cell>
          <cell r="K31">
            <v>53</v>
          </cell>
          <cell r="L31">
            <v>53</v>
          </cell>
          <cell r="M31">
            <v>53</v>
          </cell>
          <cell r="N31">
            <v>53</v>
          </cell>
        </row>
        <row r="32">
          <cell r="C32">
            <v>269.88</v>
          </cell>
          <cell r="D32">
            <v>52</v>
          </cell>
          <cell r="E32">
            <v>52</v>
          </cell>
          <cell r="F32">
            <v>52</v>
          </cell>
          <cell r="G32">
            <v>52</v>
          </cell>
          <cell r="H32">
            <v>52</v>
          </cell>
          <cell r="I32">
            <v>52</v>
          </cell>
          <cell r="J32">
            <v>52</v>
          </cell>
          <cell r="K32">
            <v>52</v>
          </cell>
          <cell r="L32">
            <v>52</v>
          </cell>
          <cell r="M32">
            <v>52</v>
          </cell>
          <cell r="N32">
            <v>52</v>
          </cell>
        </row>
        <row r="33">
          <cell r="C33">
            <v>740.54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3504</v>
          </cell>
          <cell r="D34">
            <v>3504</v>
          </cell>
          <cell r="E34">
            <v>3504</v>
          </cell>
          <cell r="F34">
            <v>3504</v>
          </cell>
          <cell r="G34">
            <v>3504</v>
          </cell>
          <cell r="H34">
            <v>3504</v>
          </cell>
          <cell r="I34">
            <v>3504</v>
          </cell>
          <cell r="J34">
            <v>3504</v>
          </cell>
          <cell r="K34">
            <v>3504</v>
          </cell>
          <cell r="L34">
            <v>3504</v>
          </cell>
          <cell r="M34">
            <v>3504</v>
          </cell>
          <cell r="N34">
            <v>3504</v>
          </cell>
        </row>
        <row r="35">
          <cell r="C35">
            <v>311</v>
          </cell>
          <cell r="D35">
            <v>311</v>
          </cell>
          <cell r="E35">
            <v>311</v>
          </cell>
          <cell r="F35">
            <v>311</v>
          </cell>
          <cell r="G35">
            <v>311</v>
          </cell>
          <cell r="H35">
            <v>311</v>
          </cell>
          <cell r="I35">
            <v>311</v>
          </cell>
          <cell r="J35">
            <v>311</v>
          </cell>
          <cell r="K35">
            <v>311</v>
          </cell>
          <cell r="L35">
            <v>311</v>
          </cell>
          <cell r="M35">
            <v>311</v>
          </cell>
          <cell r="N35">
            <v>311</v>
          </cell>
        </row>
        <row r="36">
          <cell r="C36">
            <v>5598.08</v>
          </cell>
          <cell r="D36">
            <v>5888</v>
          </cell>
          <cell r="E36">
            <v>5866</v>
          </cell>
          <cell r="F36">
            <v>5678</v>
          </cell>
          <cell r="G36">
            <v>5491</v>
          </cell>
          <cell r="H36">
            <v>5142</v>
          </cell>
          <cell r="I36">
            <v>4796</v>
          </cell>
          <cell r="J36">
            <v>4775</v>
          </cell>
          <cell r="K36">
            <v>4760</v>
          </cell>
          <cell r="L36">
            <v>4745</v>
          </cell>
          <cell r="M36">
            <v>4730</v>
          </cell>
          <cell r="N36">
            <v>4716</v>
          </cell>
        </row>
        <row r="37">
          <cell r="C37">
            <v>0</v>
          </cell>
          <cell r="D37">
            <v>0</v>
          </cell>
          <cell r="E37">
            <v>113</v>
          </cell>
          <cell r="F37">
            <v>150</v>
          </cell>
          <cell r="G37">
            <v>203</v>
          </cell>
          <cell r="H37">
            <v>293</v>
          </cell>
          <cell r="I37">
            <v>796</v>
          </cell>
          <cell r="J37">
            <v>1469</v>
          </cell>
          <cell r="K37">
            <v>1822</v>
          </cell>
          <cell r="L37">
            <v>2478</v>
          </cell>
          <cell r="M37">
            <v>3180</v>
          </cell>
          <cell r="N37">
            <v>3611</v>
          </cell>
        </row>
        <row r="38">
          <cell r="C38">
            <v>257.13</v>
          </cell>
          <cell r="D38">
            <v>300</v>
          </cell>
          <cell r="E38">
            <v>300</v>
          </cell>
          <cell r="F38">
            <v>300</v>
          </cell>
          <cell r="G38">
            <v>300</v>
          </cell>
          <cell r="H38">
            <v>300</v>
          </cell>
          <cell r="I38">
            <v>300</v>
          </cell>
          <cell r="J38">
            <v>300</v>
          </cell>
          <cell r="K38">
            <v>300</v>
          </cell>
          <cell r="L38">
            <v>300</v>
          </cell>
          <cell r="M38">
            <v>300</v>
          </cell>
          <cell r="N38">
            <v>300</v>
          </cell>
        </row>
        <row r="41">
          <cell r="C41" t="str">
            <v>EYearLag</v>
          </cell>
          <cell r="D41" t="str">
            <v>EYear01</v>
          </cell>
          <cell r="E41" t="str">
            <v>EYear02</v>
          </cell>
          <cell r="F41" t="str">
            <v>EYear03</v>
          </cell>
          <cell r="G41" t="str">
            <v>EYear04</v>
          </cell>
          <cell r="H41" t="str">
            <v>EYear05</v>
          </cell>
          <cell r="I41" t="str">
            <v>EYear06</v>
          </cell>
          <cell r="J41" t="str">
            <v>EYear07</v>
          </cell>
          <cell r="K41" t="str">
            <v>EYear08</v>
          </cell>
          <cell r="L41" t="str">
            <v>EYear09</v>
          </cell>
          <cell r="M41" t="str">
            <v>EYear10</v>
          </cell>
          <cell r="N41" t="str">
            <v>EYear11</v>
          </cell>
          <cell r="O41" t="str">
            <v>EYear12</v>
          </cell>
          <cell r="P41" t="str">
            <v>EYear13</v>
          </cell>
          <cell r="Q41" t="str">
            <v>EYear14</v>
          </cell>
          <cell r="R41" t="str">
            <v>EYear15</v>
          </cell>
          <cell r="S41" t="str">
            <v>EYear16</v>
          </cell>
          <cell r="T41" t="str">
            <v>EYear17</v>
          </cell>
          <cell r="U41" t="str">
            <v>EYear18</v>
          </cell>
          <cell r="V41" t="str">
            <v>EYear19</v>
          </cell>
          <cell r="W41" t="str">
            <v>EYear20</v>
          </cell>
          <cell r="X41" t="str">
            <v>EYear21</v>
          </cell>
          <cell r="Y41" t="str">
            <v>EYear22</v>
          </cell>
        </row>
        <row r="42">
          <cell r="C42" t="str">
            <v>Y1999</v>
          </cell>
          <cell r="D42" t="str">
            <v>Y2000</v>
          </cell>
          <cell r="E42" t="str">
            <v>Y2001</v>
          </cell>
          <cell r="F42" t="str">
            <v>Y2002</v>
          </cell>
          <cell r="G42" t="str">
            <v>Y2003</v>
          </cell>
          <cell r="H42" t="str">
            <v>Y2004</v>
          </cell>
          <cell r="I42" t="str">
            <v>Y2005</v>
          </cell>
          <cell r="J42" t="str">
            <v>Y2006</v>
          </cell>
          <cell r="K42" t="str">
            <v>Y2007</v>
          </cell>
          <cell r="L42" t="str">
            <v>Y2008</v>
          </cell>
          <cell r="M42" t="str">
            <v>Y2009</v>
          </cell>
          <cell r="N42" t="str">
            <v>Y2010</v>
          </cell>
        </row>
        <row r="43">
          <cell r="C43">
            <v>890</v>
          </cell>
          <cell r="D43">
            <v>890</v>
          </cell>
          <cell r="E43">
            <v>890</v>
          </cell>
          <cell r="F43">
            <v>890</v>
          </cell>
          <cell r="G43">
            <v>890</v>
          </cell>
          <cell r="H43">
            <v>890</v>
          </cell>
          <cell r="I43">
            <v>890</v>
          </cell>
          <cell r="J43">
            <v>890</v>
          </cell>
          <cell r="K43">
            <v>890</v>
          </cell>
          <cell r="L43">
            <v>890</v>
          </cell>
          <cell r="M43">
            <v>890</v>
          </cell>
          <cell r="N43">
            <v>890</v>
          </cell>
        </row>
        <row r="44">
          <cell r="C44">
            <v>1122</v>
          </cell>
          <cell r="D44">
            <v>1141</v>
          </cell>
          <cell r="E44">
            <v>1141</v>
          </cell>
          <cell r="F44">
            <v>1141</v>
          </cell>
          <cell r="G44">
            <v>1141</v>
          </cell>
          <cell r="H44">
            <v>1141</v>
          </cell>
          <cell r="I44">
            <v>1141</v>
          </cell>
          <cell r="J44">
            <v>1141</v>
          </cell>
          <cell r="K44">
            <v>1141</v>
          </cell>
          <cell r="L44">
            <v>1141</v>
          </cell>
          <cell r="M44">
            <v>1141</v>
          </cell>
          <cell r="N44">
            <v>1141</v>
          </cell>
        </row>
        <row r="45">
          <cell r="C45">
            <v>2638</v>
          </cell>
          <cell r="D45">
            <v>2653</v>
          </cell>
          <cell r="E45">
            <v>2653</v>
          </cell>
          <cell r="F45">
            <v>2653</v>
          </cell>
          <cell r="G45">
            <v>2653</v>
          </cell>
          <cell r="H45">
            <v>2653</v>
          </cell>
          <cell r="I45">
            <v>2653</v>
          </cell>
          <cell r="J45">
            <v>2653</v>
          </cell>
          <cell r="K45">
            <v>2653</v>
          </cell>
          <cell r="L45">
            <v>2653</v>
          </cell>
          <cell r="M45">
            <v>2653</v>
          </cell>
          <cell r="N45">
            <v>2653</v>
          </cell>
        </row>
        <row r="46">
          <cell r="C46">
            <v>45</v>
          </cell>
          <cell r="D46">
            <v>45</v>
          </cell>
          <cell r="E46">
            <v>45</v>
          </cell>
          <cell r="F46">
            <v>45</v>
          </cell>
          <cell r="G46">
            <v>45</v>
          </cell>
          <cell r="H46">
            <v>45</v>
          </cell>
          <cell r="I46">
            <v>44</v>
          </cell>
          <cell r="J46">
            <v>44</v>
          </cell>
          <cell r="K46">
            <v>43</v>
          </cell>
          <cell r="L46">
            <v>39</v>
          </cell>
          <cell r="M46">
            <v>39</v>
          </cell>
          <cell r="N46">
            <v>39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>
            <v>395</v>
          </cell>
          <cell r="D48">
            <v>395</v>
          </cell>
          <cell r="E48">
            <v>395</v>
          </cell>
          <cell r="F48">
            <v>395</v>
          </cell>
          <cell r="G48">
            <v>395</v>
          </cell>
          <cell r="H48">
            <v>395</v>
          </cell>
          <cell r="I48">
            <v>395</v>
          </cell>
          <cell r="J48">
            <v>395</v>
          </cell>
          <cell r="K48">
            <v>395</v>
          </cell>
          <cell r="L48">
            <v>395</v>
          </cell>
          <cell r="M48">
            <v>395</v>
          </cell>
          <cell r="N48">
            <v>395</v>
          </cell>
        </row>
        <row r="50">
          <cell r="C50">
            <v>802</v>
          </cell>
          <cell r="D50">
            <v>805</v>
          </cell>
          <cell r="E50">
            <v>779</v>
          </cell>
          <cell r="F50">
            <v>764</v>
          </cell>
          <cell r="G50">
            <v>752</v>
          </cell>
          <cell r="H50">
            <v>730</v>
          </cell>
          <cell r="I50">
            <v>708</v>
          </cell>
          <cell r="J50">
            <v>703</v>
          </cell>
          <cell r="K50">
            <v>604</v>
          </cell>
          <cell r="L50">
            <v>480</v>
          </cell>
          <cell r="M50">
            <v>352</v>
          </cell>
          <cell r="N50">
            <v>223</v>
          </cell>
        </row>
        <row r="51">
          <cell r="C51">
            <v>1403</v>
          </cell>
          <cell r="D51">
            <v>1406</v>
          </cell>
          <cell r="E51">
            <v>1352</v>
          </cell>
          <cell r="F51">
            <v>1340</v>
          </cell>
          <cell r="G51">
            <v>1313</v>
          </cell>
          <cell r="H51">
            <v>1280</v>
          </cell>
          <cell r="I51">
            <v>1262</v>
          </cell>
          <cell r="J51">
            <v>1261</v>
          </cell>
          <cell r="K51">
            <v>1260</v>
          </cell>
          <cell r="L51">
            <v>1106</v>
          </cell>
          <cell r="M51">
            <v>1091</v>
          </cell>
          <cell r="N51">
            <v>1088</v>
          </cell>
        </row>
        <row r="52">
          <cell r="C52">
            <v>535</v>
          </cell>
          <cell r="D52">
            <v>547</v>
          </cell>
          <cell r="E52">
            <v>544</v>
          </cell>
          <cell r="F52">
            <v>542</v>
          </cell>
          <cell r="G52">
            <v>542</v>
          </cell>
          <cell r="H52">
            <v>531</v>
          </cell>
          <cell r="I52">
            <v>522</v>
          </cell>
          <cell r="J52">
            <v>522</v>
          </cell>
          <cell r="K52">
            <v>520</v>
          </cell>
          <cell r="L52">
            <v>499</v>
          </cell>
          <cell r="M52">
            <v>476</v>
          </cell>
          <cell r="N52">
            <v>473</v>
          </cell>
        </row>
        <row r="53">
          <cell r="C53">
            <v>156</v>
          </cell>
          <cell r="D53">
            <v>156</v>
          </cell>
          <cell r="E53">
            <v>156</v>
          </cell>
          <cell r="F53">
            <v>156</v>
          </cell>
          <cell r="G53">
            <v>156</v>
          </cell>
          <cell r="H53">
            <v>156</v>
          </cell>
          <cell r="I53">
            <v>156</v>
          </cell>
          <cell r="J53">
            <v>156</v>
          </cell>
          <cell r="K53">
            <v>156</v>
          </cell>
          <cell r="L53">
            <v>150</v>
          </cell>
          <cell r="M53">
            <v>101</v>
          </cell>
          <cell r="N53">
            <v>85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168</v>
          </cell>
          <cell r="D55">
            <v>168</v>
          </cell>
          <cell r="E55">
            <v>168</v>
          </cell>
          <cell r="F55">
            <v>168</v>
          </cell>
          <cell r="G55">
            <v>168</v>
          </cell>
          <cell r="H55">
            <v>168</v>
          </cell>
          <cell r="I55">
            <v>168</v>
          </cell>
          <cell r="J55">
            <v>164</v>
          </cell>
          <cell r="K55">
            <v>164</v>
          </cell>
          <cell r="L55">
            <v>161</v>
          </cell>
          <cell r="M55">
            <v>161</v>
          </cell>
          <cell r="N55">
            <v>157</v>
          </cell>
        </row>
        <row r="56">
          <cell r="C56">
            <v>433.5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136.88</v>
          </cell>
          <cell r="D57">
            <v>94</v>
          </cell>
          <cell r="E57">
            <v>94</v>
          </cell>
          <cell r="F57">
            <v>94</v>
          </cell>
          <cell r="G57">
            <v>94</v>
          </cell>
          <cell r="H57">
            <v>94</v>
          </cell>
          <cell r="I57">
            <v>45</v>
          </cell>
          <cell r="J57">
            <v>45</v>
          </cell>
          <cell r="K57">
            <v>45</v>
          </cell>
          <cell r="L57">
            <v>45</v>
          </cell>
          <cell r="M57">
            <v>45</v>
          </cell>
          <cell r="N57">
            <v>45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C60">
            <v>1073</v>
          </cell>
          <cell r="D60">
            <v>1073</v>
          </cell>
          <cell r="E60">
            <v>1073</v>
          </cell>
          <cell r="F60">
            <v>1073</v>
          </cell>
          <cell r="G60">
            <v>1073</v>
          </cell>
          <cell r="H60">
            <v>1073</v>
          </cell>
          <cell r="I60">
            <v>1073</v>
          </cell>
          <cell r="J60">
            <v>1073</v>
          </cell>
          <cell r="K60">
            <v>1073</v>
          </cell>
          <cell r="L60">
            <v>1073</v>
          </cell>
          <cell r="M60">
            <v>1073</v>
          </cell>
          <cell r="N60">
            <v>1073</v>
          </cell>
        </row>
        <row r="61">
          <cell r="C61">
            <v>1087</v>
          </cell>
          <cell r="D61">
            <v>1087</v>
          </cell>
          <cell r="E61">
            <v>1087</v>
          </cell>
          <cell r="F61">
            <v>1087</v>
          </cell>
          <cell r="G61">
            <v>1087</v>
          </cell>
          <cell r="H61">
            <v>1087</v>
          </cell>
          <cell r="I61">
            <v>1087</v>
          </cell>
          <cell r="J61">
            <v>1087</v>
          </cell>
          <cell r="K61">
            <v>1087</v>
          </cell>
          <cell r="L61">
            <v>1087</v>
          </cell>
          <cell r="M61">
            <v>1087</v>
          </cell>
          <cell r="N61">
            <v>1087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C63">
            <v>430</v>
          </cell>
          <cell r="D63">
            <v>430</v>
          </cell>
          <cell r="E63">
            <v>430</v>
          </cell>
          <cell r="F63">
            <v>430</v>
          </cell>
          <cell r="G63">
            <v>430</v>
          </cell>
          <cell r="H63">
            <v>430</v>
          </cell>
          <cell r="I63">
            <v>53</v>
          </cell>
          <cell r="J63">
            <v>53</v>
          </cell>
          <cell r="K63">
            <v>53</v>
          </cell>
          <cell r="L63">
            <v>53</v>
          </cell>
          <cell r="M63">
            <v>53</v>
          </cell>
          <cell r="N63">
            <v>53</v>
          </cell>
        </row>
        <row r="64">
          <cell r="C64">
            <v>269.88</v>
          </cell>
          <cell r="D64">
            <v>52</v>
          </cell>
          <cell r="E64">
            <v>52</v>
          </cell>
          <cell r="F64">
            <v>52</v>
          </cell>
          <cell r="G64">
            <v>52</v>
          </cell>
          <cell r="H64">
            <v>52</v>
          </cell>
          <cell r="I64">
            <v>52</v>
          </cell>
          <cell r="J64">
            <v>52</v>
          </cell>
          <cell r="K64">
            <v>52</v>
          </cell>
          <cell r="L64">
            <v>52</v>
          </cell>
          <cell r="M64">
            <v>52</v>
          </cell>
          <cell r="N64">
            <v>52</v>
          </cell>
        </row>
        <row r="65">
          <cell r="C65">
            <v>740.54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500</v>
          </cell>
          <cell r="D66">
            <v>500</v>
          </cell>
          <cell r="E66">
            <v>500</v>
          </cell>
          <cell r="F66">
            <v>500</v>
          </cell>
          <cell r="G66">
            <v>500</v>
          </cell>
          <cell r="H66">
            <v>500</v>
          </cell>
          <cell r="I66">
            <v>500</v>
          </cell>
          <cell r="J66">
            <v>500</v>
          </cell>
          <cell r="K66">
            <v>500</v>
          </cell>
          <cell r="L66">
            <v>500</v>
          </cell>
          <cell r="M66">
            <v>500</v>
          </cell>
          <cell r="N66">
            <v>500</v>
          </cell>
        </row>
        <row r="67">
          <cell r="C67">
            <v>235</v>
          </cell>
          <cell r="D67">
            <v>235</v>
          </cell>
          <cell r="E67">
            <v>235</v>
          </cell>
          <cell r="F67">
            <v>235</v>
          </cell>
          <cell r="G67">
            <v>235</v>
          </cell>
          <cell r="H67">
            <v>235</v>
          </cell>
          <cell r="I67">
            <v>235</v>
          </cell>
          <cell r="J67">
            <v>235</v>
          </cell>
          <cell r="K67">
            <v>235</v>
          </cell>
          <cell r="L67">
            <v>235</v>
          </cell>
          <cell r="M67">
            <v>235</v>
          </cell>
          <cell r="N67">
            <v>235</v>
          </cell>
        </row>
        <row r="68">
          <cell r="C68">
            <v>5598.08</v>
          </cell>
          <cell r="D68">
            <v>5888</v>
          </cell>
          <cell r="E68">
            <v>5866</v>
          </cell>
          <cell r="F68">
            <v>5678</v>
          </cell>
          <cell r="G68">
            <v>5491</v>
          </cell>
          <cell r="H68">
            <v>5142</v>
          </cell>
          <cell r="I68">
            <v>4796</v>
          </cell>
          <cell r="J68">
            <v>4775</v>
          </cell>
          <cell r="K68">
            <v>4760</v>
          </cell>
          <cell r="L68">
            <v>4745</v>
          </cell>
          <cell r="M68">
            <v>4730</v>
          </cell>
          <cell r="N68">
            <v>4716</v>
          </cell>
        </row>
        <row r="69">
          <cell r="C69">
            <v>0</v>
          </cell>
          <cell r="D69">
            <v>0</v>
          </cell>
          <cell r="E69">
            <v>84</v>
          </cell>
          <cell r="F69">
            <v>326</v>
          </cell>
          <cell r="G69">
            <v>581</v>
          </cell>
          <cell r="H69">
            <v>648</v>
          </cell>
          <cell r="I69">
            <v>913</v>
          </cell>
          <cell r="J69">
            <v>1568</v>
          </cell>
          <cell r="K69">
            <v>1886</v>
          </cell>
          <cell r="L69">
            <v>2412</v>
          </cell>
          <cell r="M69">
            <v>3273</v>
          </cell>
          <cell r="N69">
            <v>3643</v>
          </cell>
        </row>
        <row r="70">
          <cell r="C70">
            <v>257.13</v>
          </cell>
          <cell r="D70">
            <v>300</v>
          </cell>
          <cell r="E70">
            <v>300</v>
          </cell>
          <cell r="F70">
            <v>300</v>
          </cell>
          <cell r="G70">
            <v>300</v>
          </cell>
          <cell r="H70">
            <v>300</v>
          </cell>
          <cell r="I70">
            <v>300</v>
          </cell>
          <cell r="J70">
            <v>300</v>
          </cell>
          <cell r="K70">
            <v>300</v>
          </cell>
          <cell r="L70">
            <v>300</v>
          </cell>
          <cell r="M70">
            <v>300</v>
          </cell>
          <cell r="N70">
            <v>300</v>
          </cell>
        </row>
        <row r="73">
          <cell r="C73" t="str">
            <v>EYearLag</v>
          </cell>
          <cell r="D73" t="str">
            <v>EYear01</v>
          </cell>
          <cell r="E73" t="str">
            <v>EYear02</v>
          </cell>
          <cell r="F73" t="str">
            <v>EYear03</v>
          </cell>
          <cell r="G73" t="str">
            <v>EYear04</v>
          </cell>
          <cell r="H73" t="str">
            <v>EYear05</v>
          </cell>
          <cell r="I73" t="str">
            <v>EYear06</v>
          </cell>
          <cell r="J73" t="str">
            <v>EYear07</v>
          </cell>
          <cell r="K73" t="str">
            <v>EYear08</v>
          </cell>
          <cell r="L73" t="str">
            <v>EYear09</v>
          </cell>
          <cell r="M73" t="str">
            <v>EYear10</v>
          </cell>
          <cell r="N73" t="str">
            <v>EYear11</v>
          </cell>
          <cell r="O73" t="str">
            <v>EYear12</v>
          </cell>
          <cell r="P73" t="str">
            <v>EYear13</v>
          </cell>
          <cell r="Q73" t="str">
            <v>EYear14</v>
          </cell>
          <cell r="R73" t="str">
            <v>EYear15</v>
          </cell>
          <cell r="S73" t="str">
            <v>EYear16</v>
          </cell>
          <cell r="T73" t="str">
            <v>EYear17</v>
          </cell>
          <cell r="U73" t="str">
            <v>EYear18</v>
          </cell>
          <cell r="V73" t="str">
            <v>EYear19</v>
          </cell>
          <cell r="W73" t="str">
            <v>EYear20</v>
          </cell>
          <cell r="X73" t="str">
            <v>EYear21</v>
          </cell>
          <cell r="Y73" t="str">
            <v>EYear22</v>
          </cell>
        </row>
        <row r="74">
          <cell r="C74" t="str">
            <v>Y1999</v>
          </cell>
          <cell r="D74" t="str">
            <v>Y2000</v>
          </cell>
          <cell r="E74" t="str">
            <v>Y2001</v>
          </cell>
          <cell r="F74" t="str">
            <v>Y2002</v>
          </cell>
          <cell r="G74" t="str">
            <v>Y2003</v>
          </cell>
          <cell r="H74" t="str">
            <v>Y2004</v>
          </cell>
          <cell r="I74" t="str">
            <v>Y2005</v>
          </cell>
          <cell r="J74" t="str">
            <v>Y2006</v>
          </cell>
          <cell r="K74" t="str">
            <v>Y2007</v>
          </cell>
          <cell r="L74" t="str">
            <v>Y2008</v>
          </cell>
          <cell r="M74" t="str">
            <v>Y2009</v>
          </cell>
          <cell r="N74" t="str">
            <v>Y2010</v>
          </cell>
        </row>
        <row r="75">
          <cell r="D75">
            <v>53.4</v>
          </cell>
          <cell r="E75">
            <v>53.4</v>
          </cell>
          <cell r="F75">
            <v>53.4</v>
          </cell>
          <cell r="G75">
            <v>53.4</v>
          </cell>
          <cell r="H75">
            <v>53.4</v>
          </cell>
          <cell r="I75">
            <v>47.47</v>
          </cell>
          <cell r="J75">
            <v>47.47</v>
          </cell>
          <cell r="K75">
            <v>47.47</v>
          </cell>
          <cell r="L75">
            <v>47.47</v>
          </cell>
          <cell r="M75">
            <v>47.47</v>
          </cell>
          <cell r="N75">
            <v>44.3</v>
          </cell>
        </row>
        <row r="76">
          <cell r="D76">
            <v>56.02</v>
          </cell>
          <cell r="E76">
            <v>56.02</v>
          </cell>
          <cell r="F76">
            <v>56.02</v>
          </cell>
          <cell r="G76">
            <v>56.02</v>
          </cell>
          <cell r="H76">
            <v>56.02</v>
          </cell>
          <cell r="I76">
            <v>56.02</v>
          </cell>
          <cell r="J76">
            <v>56.02</v>
          </cell>
          <cell r="K76">
            <v>56.02</v>
          </cell>
          <cell r="L76">
            <v>56.02</v>
          </cell>
          <cell r="M76">
            <v>56.02</v>
          </cell>
          <cell r="N76">
            <v>56.02</v>
          </cell>
        </row>
        <row r="77">
          <cell r="D77">
            <v>45.67</v>
          </cell>
          <cell r="E77">
            <v>45.65</v>
          </cell>
          <cell r="F77">
            <v>45.43</v>
          </cell>
          <cell r="G77">
            <v>45.42</v>
          </cell>
          <cell r="H77">
            <v>44.23</v>
          </cell>
          <cell r="I77">
            <v>43.71</v>
          </cell>
          <cell r="J77">
            <v>43.71</v>
          </cell>
          <cell r="K77">
            <v>43.71</v>
          </cell>
          <cell r="L77">
            <v>43.7</v>
          </cell>
          <cell r="M77">
            <v>43.7</v>
          </cell>
          <cell r="N77">
            <v>43.7</v>
          </cell>
        </row>
        <row r="78">
          <cell r="D78">
            <v>29.05</v>
          </cell>
          <cell r="E78">
            <v>29.45</v>
          </cell>
          <cell r="F78">
            <v>29.57</v>
          </cell>
          <cell r="G78">
            <v>29.69</v>
          </cell>
          <cell r="H78">
            <v>29.84</v>
          </cell>
          <cell r="I78">
            <v>30.19</v>
          </cell>
          <cell r="J78">
            <v>30.38</v>
          </cell>
          <cell r="K78">
            <v>31.5</v>
          </cell>
          <cell r="L78">
            <v>34.42</v>
          </cell>
          <cell r="M78">
            <v>34.520000000000003</v>
          </cell>
          <cell r="N78">
            <v>33.770000000000003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2">
          <cell r="D82">
            <v>62.15</v>
          </cell>
          <cell r="E82">
            <v>62.88</v>
          </cell>
          <cell r="F82">
            <v>63.1</v>
          </cell>
          <cell r="G82">
            <v>63.35</v>
          </cell>
          <cell r="H82">
            <v>63.84</v>
          </cell>
          <cell r="I82">
            <v>64.599999999999994</v>
          </cell>
          <cell r="J82">
            <v>64.84</v>
          </cell>
          <cell r="K82">
            <v>67.400000000000006</v>
          </cell>
          <cell r="L82">
            <v>73.55</v>
          </cell>
          <cell r="M82">
            <v>73.900000000000006</v>
          </cell>
          <cell r="N82">
            <v>72.38</v>
          </cell>
        </row>
        <row r="83">
          <cell r="D83">
            <v>49.08</v>
          </cell>
          <cell r="E83">
            <v>49.66</v>
          </cell>
          <cell r="F83">
            <v>49.86</v>
          </cell>
          <cell r="G83">
            <v>50.05</v>
          </cell>
          <cell r="H83">
            <v>50.41</v>
          </cell>
          <cell r="I83">
            <v>51.02</v>
          </cell>
          <cell r="J83">
            <v>51.18</v>
          </cell>
          <cell r="K83">
            <v>53.24</v>
          </cell>
          <cell r="L83">
            <v>58.06</v>
          </cell>
          <cell r="M83">
            <v>58.29</v>
          </cell>
          <cell r="N83">
            <v>57.1</v>
          </cell>
        </row>
        <row r="84">
          <cell r="D84">
            <v>65.41</v>
          </cell>
          <cell r="E84">
            <v>66.099999999999994</v>
          </cell>
          <cell r="F84">
            <v>66.42</v>
          </cell>
          <cell r="G84">
            <v>66.69</v>
          </cell>
          <cell r="H84">
            <v>67.12</v>
          </cell>
          <cell r="I84">
            <v>67.91</v>
          </cell>
          <cell r="J84">
            <v>68.13</v>
          </cell>
          <cell r="K84">
            <v>70.91</v>
          </cell>
          <cell r="L84">
            <v>77.31</v>
          </cell>
          <cell r="M84">
            <v>77.709999999999994</v>
          </cell>
          <cell r="N84">
            <v>76.11</v>
          </cell>
        </row>
        <row r="85">
          <cell r="D85">
            <v>88.72</v>
          </cell>
          <cell r="E85">
            <v>89.65</v>
          </cell>
          <cell r="F85">
            <v>90.01</v>
          </cell>
          <cell r="G85">
            <v>90.36</v>
          </cell>
          <cell r="H85">
            <v>91.02</v>
          </cell>
          <cell r="I85">
            <v>92.11</v>
          </cell>
          <cell r="J85">
            <v>92.41</v>
          </cell>
          <cell r="K85">
            <v>96.15</v>
          </cell>
          <cell r="L85">
            <v>105.05</v>
          </cell>
          <cell r="M85">
            <v>104.93</v>
          </cell>
          <cell r="N85">
            <v>103.73</v>
          </cell>
        </row>
        <row r="87">
          <cell r="D87">
            <v>14.59</v>
          </cell>
          <cell r="E87">
            <v>14.75</v>
          </cell>
          <cell r="F87">
            <v>14.81</v>
          </cell>
          <cell r="G87">
            <v>14.87</v>
          </cell>
          <cell r="H87">
            <v>14.98</v>
          </cell>
          <cell r="I87">
            <v>15.16</v>
          </cell>
          <cell r="J87">
            <v>15.21</v>
          </cell>
          <cell r="K87">
            <v>15.82</v>
          </cell>
          <cell r="L87">
            <v>17.25</v>
          </cell>
          <cell r="M87">
            <v>17.32</v>
          </cell>
          <cell r="N87">
            <v>16.97</v>
          </cell>
        </row>
        <row r="89">
          <cell r="D89">
            <v>15.76</v>
          </cell>
          <cell r="E89">
            <v>13.15</v>
          </cell>
          <cell r="F89">
            <v>6.6</v>
          </cell>
          <cell r="G89">
            <v>6.54</v>
          </cell>
          <cell r="H89">
            <v>15.07</v>
          </cell>
          <cell r="I89">
            <v>17.100000000000001</v>
          </cell>
          <cell r="J89">
            <v>12.28</v>
          </cell>
          <cell r="K89">
            <v>15.2</v>
          </cell>
          <cell r="L89">
            <v>8.6999999999999993</v>
          </cell>
          <cell r="M89">
            <v>7.34</v>
          </cell>
          <cell r="N89">
            <v>6.69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D92">
            <v>83.82</v>
          </cell>
          <cell r="E92">
            <v>96.06</v>
          </cell>
          <cell r="F92">
            <v>85.94</v>
          </cell>
          <cell r="G92">
            <v>95.04</v>
          </cell>
          <cell r="H92">
            <v>86.19</v>
          </cell>
          <cell r="I92">
            <v>85.94</v>
          </cell>
          <cell r="J92">
            <v>95.05</v>
          </cell>
          <cell r="K92">
            <v>85.94</v>
          </cell>
          <cell r="L92">
            <v>95.31</v>
          </cell>
          <cell r="M92">
            <v>85.94</v>
          </cell>
          <cell r="N92">
            <v>85.94</v>
          </cell>
        </row>
        <row r="93">
          <cell r="D93">
            <v>97.29</v>
          </cell>
          <cell r="E93">
            <v>85.89</v>
          </cell>
          <cell r="F93">
            <v>94</v>
          </cell>
          <cell r="G93">
            <v>84.98</v>
          </cell>
          <cell r="H93">
            <v>85.24</v>
          </cell>
          <cell r="I93">
            <v>94</v>
          </cell>
          <cell r="J93">
            <v>84.97</v>
          </cell>
          <cell r="K93">
            <v>94</v>
          </cell>
          <cell r="L93">
            <v>85.24</v>
          </cell>
          <cell r="M93">
            <v>84.98</v>
          </cell>
          <cell r="N93">
            <v>94</v>
          </cell>
        </row>
        <row r="95">
          <cell r="D95">
            <v>29.9</v>
          </cell>
          <cell r="E95">
            <v>26.4</v>
          </cell>
          <cell r="F95">
            <v>27.08</v>
          </cell>
          <cell r="G95">
            <v>30.51</v>
          </cell>
          <cell r="H95">
            <v>30.8</v>
          </cell>
          <cell r="I95">
            <v>21.84</v>
          </cell>
          <cell r="J95">
            <v>22.13</v>
          </cell>
          <cell r="K95">
            <v>17.29</v>
          </cell>
          <cell r="L95">
            <v>21.35</v>
          </cell>
          <cell r="M95">
            <v>21.86</v>
          </cell>
          <cell r="N95">
            <v>18.920000000000002</v>
          </cell>
        </row>
        <row r="96">
          <cell r="D96">
            <v>25.7</v>
          </cell>
          <cell r="E96">
            <v>23.98</v>
          </cell>
          <cell r="F96">
            <v>24.51</v>
          </cell>
          <cell r="G96">
            <v>23.08</v>
          </cell>
          <cell r="H96">
            <v>24.63</v>
          </cell>
          <cell r="I96">
            <v>23.36</v>
          </cell>
          <cell r="J96">
            <v>23.65</v>
          </cell>
          <cell r="K96">
            <v>24.99</v>
          </cell>
          <cell r="L96">
            <v>24.95</v>
          </cell>
          <cell r="M96">
            <v>23.58</v>
          </cell>
          <cell r="N96">
            <v>24.99</v>
          </cell>
        </row>
        <row r="98">
          <cell r="D98">
            <v>9.69</v>
          </cell>
          <cell r="E98">
            <v>7.09</v>
          </cell>
          <cell r="F98">
            <v>4.4400000000000004</v>
          </cell>
          <cell r="G98">
            <v>5.12</v>
          </cell>
          <cell r="H98">
            <v>7.26</v>
          </cell>
          <cell r="I98">
            <v>8.51</v>
          </cell>
          <cell r="J98">
            <v>6.77</v>
          </cell>
          <cell r="K98">
            <v>7.12</v>
          </cell>
          <cell r="L98">
            <v>5.2</v>
          </cell>
          <cell r="M98">
            <v>4.41</v>
          </cell>
          <cell r="N98">
            <v>3.5</v>
          </cell>
        </row>
        <row r="99">
          <cell r="D99">
            <v>352.03</v>
          </cell>
          <cell r="E99">
            <v>337.93</v>
          </cell>
          <cell r="F99">
            <v>313.12</v>
          </cell>
          <cell r="G99">
            <v>310.2</v>
          </cell>
          <cell r="H99">
            <v>308.23</v>
          </cell>
          <cell r="I99">
            <v>306.33</v>
          </cell>
          <cell r="J99">
            <v>307.01</v>
          </cell>
          <cell r="K99">
            <v>306.77999999999997</v>
          </cell>
          <cell r="L99">
            <v>306.45999999999998</v>
          </cell>
          <cell r="M99">
            <v>307.33</v>
          </cell>
          <cell r="N99">
            <v>307.33999999999997</v>
          </cell>
        </row>
        <row r="100">
          <cell r="D100">
            <v>61.01</v>
          </cell>
          <cell r="E100">
            <v>49.76</v>
          </cell>
          <cell r="F100">
            <v>39.799999999999997</v>
          </cell>
          <cell r="G100">
            <v>42.8</v>
          </cell>
          <cell r="H100">
            <v>46.73</v>
          </cell>
          <cell r="I100">
            <v>50.43</v>
          </cell>
          <cell r="J100">
            <v>53.04</v>
          </cell>
          <cell r="K100">
            <v>52.45</v>
          </cell>
          <cell r="L100">
            <v>55.72</v>
          </cell>
          <cell r="M100">
            <v>57.77</v>
          </cell>
          <cell r="N100">
            <v>59.32</v>
          </cell>
        </row>
        <row r="101">
          <cell r="E101">
            <v>29.36</v>
          </cell>
          <cell r="F101">
            <v>20.32</v>
          </cell>
          <cell r="G101">
            <v>21.82</v>
          </cell>
          <cell r="H101">
            <v>30.06</v>
          </cell>
          <cell r="I101">
            <v>35.369999999999997</v>
          </cell>
          <cell r="J101">
            <v>34.07</v>
          </cell>
          <cell r="K101">
            <v>37.479999999999997</v>
          </cell>
          <cell r="L101">
            <v>34.67</v>
          </cell>
          <cell r="M101">
            <v>35.119999999999997</v>
          </cell>
          <cell r="N101">
            <v>34.39</v>
          </cell>
        </row>
        <row r="102">
          <cell r="D102">
            <v>11.16</v>
          </cell>
          <cell r="E102">
            <v>10.34</v>
          </cell>
          <cell r="F102">
            <v>5.56</v>
          </cell>
          <cell r="G102">
            <v>5.66</v>
          </cell>
          <cell r="H102">
            <v>12.41</v>
          </cell>
          <cell r="I102">
            <v>14.33</v>
          </cell>
          <cell r="J102">
            <v>10.1</v>
          </cell>
          <cell r="K102">
            <v>12.8</v>
          </cell>
          <cell r="L102">
            <v>7.52</v>
          </cell>
          <cell r="M102">
            <v>6.35</v>
          </cell>
          <cell r="N102">
            <v>5.76</v>
          </cell>
        </row>
        <row r="105">
          <cell r="C105" t="str">
            <v>EYearLag</v>
          </cell>
          <cell r="D105" t="str">
            <v>EYear01</v>
          </cell>
          <cell r="E105" t="str">
            <v>EYear02</v>
          </cell>
          <cell r="F105" t="str">
            <v>EYear03</v>
          </cell>
          <cell r="G105" t="str">
            <v>EYear04</v>
          </cell>
          <cell r="H105" t="str">
            <v>EYear05</v>
          </cell>
          <cell r="I105" t="str">
            <v>EYear06</v>
          </cell>
          <cell r="J105" t="str">
            <v>EYear07</v>
          </cell>
          <cell r="K105" t="str">
            <v>EYear08</v>
          </cell>
          <cell r="L105" t="str">
            <v>EYear09</v>
          </cell>
          <cell r="M105" t="str">
            <v>EYear10</v>
          </cell>
          <cell r="N105" t="str">
            <v>EYear11</v>
          </cell>
          <cell r="O105" t="str">
            <v>EYear12</v>
          </cell>
          <cell r="P105" t="str">
            <v>EYear13</v>
          </cell>
          <cell r="Q105" t="str">
            <v>EYear14</v>
          </cell>
          <cell r="R105" t="str">
            <v>EYear15</v>
          </cell>
          <cell r="S105" t="str">
            <v>EYear16</v>
          </cell>
          <cell r="T105" t="str">
            <v>EYear17</v>
          </cell>
          <cell r="U105" t="str">
            <v>EYear18</v>
          </cell>
          <cell r="V105" t="str">
            <v>EYear19</v>
          </cell>
          <cell r="W105" t="str">
            <v>EYear20</v>
          </cell>
          <cell r="X105" t="str">
            <v>EYear21</v>
          </cell>
          <cell r="Y105" t="str">
            <v>EYear22</v>
          </cell>
        </row>
        <row r="106">
          <cell r="C106" t="str">
            <v>Y1999</v>
          </cell>
          <cell r="D106" t="str">
            <v>Y2000</v>
          </cell>
          <cell r="E106" t="str">
            <v>Y2001</v>
          </cell>
          <cell r="F106" t="str">
            <v>Y2002</v>
          </cell>
          <cell r="G106" t="str">
            <v>Y2003</v>
          </cell>
          <cell r="H106" t="str">
            <v>Y2004</v>
          </cell>
          <cell r="I106" t="str">
            <v>Y2005</v>
          </cell>
          <cell r="J106" t="str">
            <v>Y2006</v>
          </cell>
          <cell r="K106" t="str">
            <v>Y2007</v>
          </cell>
          <cell r="L106" t="str">
            <v>Y2008</v>
          </cell>
          <cell r="M106" t="str">
            <v>Y2009</v>
          </cell>
          <cell r="N106" t="str">
            <v>Y2010</v>
          </cell>
        </row>
        <row r="107">
          <cell r="C107">
            <v>5028</v>
          </cell>
          <cell r="D107">
            <v>4041.7</v>
          </cell>
          <cell r="E107">
            <v>4041.7</v>
          </cell>
          <cell r="F107">
            <v>4041.7</v>
          </cell>
          <cell r="G107">
            <v>4041.7</v>
          </cell>
          <cell r="H107">
            <v>4041.7</v>
          </cell>
          <cell r="I107">
            <v>3593.1</v>
          </cell>
          <cell r="J107">
            <v>3593.1</v>
          </cell>
          <cell r="K107">
            <v>3593.1</v>
          </cell>
          <cell r="L107">
            <v>3593.1</v>
          </cell>
          <cell r="M107">
            <v>3593.1</v>
          </cell>
          <cell r="N107">
            <v>3353</v>
          </cell>
        </row>
        <row r="108">
          <cell r="C108">
            <v>6813</v>
          </cell>
          <cell r="D108">
            <v>7189</v>
          </cell>
          <cell r="E108">
            <v>7189</v>
          </cell>
          <cell r="F108">
            <v>7189</v>
          </cell>
          <cell r="G108">
            <v>7189</v>
          </cell>
          <cell r="H108">
            <v>7189</v>
          </cell>
          <cell r="I108">
            <v>7189</v>
          </cell>
          <cell r="J108">
            <v>7189</v>
          </cell>
          <cell r="K108">
            <v>7189</v>
          </cell>
          <cell r="L108">
            <v>7189</v>
          </cell>
          <cell r="M108">
            <v>7189</v>
          </cell>
          <cell r="N108">
            <v>7189</v>
          </cell>
        </row>
        <row r="109">
          <cell r="C109">
            <v>13603</v>
          </cell>
          <cell r="D109">
            <v>12145</v>
          </cell>
          <cell r="E109">
            <v>12140.3</v>
          </cell>
          <cell r="F109">
            <v>12083</v>
          </cell>
          <cell r="G109">
            <v>12083</v>
          </cell>
          <cell r="H109">
            <v>11765.7</v>
          </cell>
          <cell r="I109">
            <v>11628.7</v>
          </cell>
          <cell r="J109">
            <v>11627.4</v>
          </cell>
          <cell r="K109">
            <v>11627.4</v>
          </cell>
          <cell r="L109">
            <v>11625.9</v>
          </cell>
          <cell r="M109">
            <v>11625.9</v>
          </cell>
          <cell r="N109">
            <v>11625.9</v>
          </cell>
        </row>
        <row r="110">
          <cell r="C110">
            <v>620.32000000000005</v>
          </cell>
          <cell r="D110">
            <v>628.66</v>
          </cell>
          <cell r="E110">
            <v>634.66999999999996</v>
          </cell>
          <cell r="F110">
            <v>637.22</v>
          </cell>
          <cell r="G110">
            <v>639.73</v>
          </cell>
          <cell r="H110">
            <v>640.33000000000004</v>
          </cell>
          <cell r="I110">
            <v>629.45000000000005</v>
          </cell>
          <cell r="J110">
            <v>630.64</v>
          </cell>
          <cell r="K110">
            <v>651.12</v>
          </cell>
          <cell r="L110">
            <v>642.30999999999995</v>
          </cell>
          <cell r="M110">
            <v>641.14</v>
          </cell>
          <cell r="N110">
            <v>624.22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C112">
            <v>890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C113">
            <v>-1000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5739.08</v>
          </cell>
          <cell r="D114">
            <v>5820.08</v>
          </cell>
          <cell r="E114">
            <v>5700.89</v>
          </cell>
          <cell r="F114">
            <v>5616.3</v>
          </cell>
          <cell r="G114">
            <v>5543.62</v>
          </cell>
          <cell r="H114">
            <v>5424.78</v>
          </cell>
          <cell r="I114">
            <v>5319.61</v>
          </cell>
          <cell r="J114">
            <v>5305.2</v>
          </cell>
          <cell r="K114">
            <v>4741.09</v>
          </cell>
          <cell r="L114">
            <v>4110.67</v>
          </cell>
          <cell r="M114">
            <v>3023.39</v>
          </cell>
          <cell r="N114">
            <v>1876.73</v>
          </cell>
        </row>
        <row r="115">
          <cell r="C115">
            <v>8012.97</v>
          </cell>
          <cell r="D115">
            <v>8121.86</v>
          </cell>
          <cell r="E115">
            <v>7899.22</v>
          </cell>
          <cell r="F115">
            <v>7861.57</v>
          </cell>
          <cell r="G115">
            <v>7734.2</v>
          </cell>
          <cell r="H115">
            <v>7595.57</v>
          </cell>
          <cell r="I115">
            <v>7574.97</v>
          </cell>
          <cell r="J115">
            <v>7594.8</v>
          </cell>
          <cell r="K115">
            <v>7895.31</v>
          </cell>
          <cell r="L115">
            <v>7557.39</v>
          </cell>
          <cell r="M115">
            <v>7486.28</v>
          </cell>
          <cell r="N115">
            <v>7307.84</v>
          </cell>
        </row>
        <row r="116">
          <cell r="C116">
            <v>4024.33</v>
          </cell>
          <cell r="D116">
            <v>4160.03</v>
          </cell>
          <cell r="E116">
            <v>4180.83</v>
          </cell>
          <cell r="F116">
            <v>4189.4399999999996</v>
          </cell>
          <cell r="G116">
            <v>4206</v>
          </cell>
          <cell r="H116">
            <v>4145.2</v>
          </cell>
          <cell r="I116">
            <v>4128.46</v>
          </cell>
          <cell r="J116">
            <v>4142.12</v>
          </cell>
          <cell r="K116">
            <v>4292.08</v>
          </cell>
          <cell r="L116">
            <v>4490.1099999999997</v>
          </cell>
          <cell r="M116">
            <v>4302.07</v>
          </cell>
          <cell r="N116">
            <v>4187.09</v>
          </cell>
        </row>
        <row r="117">
          <cell r="C117">
            <v>1197.3699999999999</v>
          </cell>
          <cell r="D117">
            <v>1212.43</v>
          </cell>
          <cell r="E117">
            <v>1225.06</v>
          </cell>
          <cell r="F117">
            <v>1229.98</v>
          </cell>
          <cell r="G117">
            <v>1234.8399999999999</v>
          </cell>
          <cell r="H117">
            <v>1243.8699999999999</v>
          </cell>
          <cell r="I117">
            <v>1258.7</v>
          </cell>
          <cell r="J117">
            <v>1262.8699999999999</v>
          </cell>
          <cell r="K117">
            <v>1313.95</v>
          </cell>
          <cell r="L117">
            <v>1380.35</v>
          </cell>
          <cell r="M117">
            <v>928.34</v>
          </cell>
          <cell r="N117">
            <v>772.36</v>
          </cell>
        </row>
        <row r="118">
          <cell r="D118">
            <v>0</v>
          </cell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1012.92</v>
          </cell>
          <cell r="D119">
            <v>1024.94</v>
          </cell>
          <cell r="E119">
            <v>1036.3399999999999</v>
          </cell>
          <cell r="F119">
            <v>1040.5</v>
          </cell>
          <cell r="G119">
            <v>1044.6199999999999</v>
          </cell>
          <cell r="H119">
            <v>1052.26</v>
          </cell>
          <cell r="I119">
            <v>1064.81</v>
          </cell>
          <cell r="J119">
            <v>1040.3699999999999</v>
          </cell>
          <cell r="K119">
            <v>1082.45</v>
          </cell>
          <cell r="L119">
            <v>1159.18</v>
          </cell>
          <cell r="M119">
            <v>1163.78</v>
          </cell>
          <cell r="N119">
            <v>1110.76</v>
          </cell>
        </row>
        <row r="120">
          <cell r="C120">
            <v>4169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129.77000000000001</v>
          </cell>
          <cell r="E121">
            <v>108.32</v>
          </cell>
          <cell r="F121">
            <v>54.34</v>
          </cell>
          <cell r="G121">
            <v>53.83</v>
          </cell>
          <cell r="H121">
            <v>124.06</v>
          </cell>
          <cell r="I121">
            <v>67.39</v>
          </cell>
          <cell r="J121">
            <v>48.4</v>
          </cell>
          <cell r="K121">
            <v>59.92</v>
          </cell>
          <cell r="L121">
            <v>34.31</v>
          </cell>
          <cell r="M121">
            <v>28.92</v>
          </cell>
          <cell r="N121">
            <v>26.35</v>
          </cell>
        </row>
        <row r="122">
          <cell r="C122">
            <v>0</v>
          </cell>
          <cell r="D122">
            <v>-2163.88</v>
          </cell>
          <cell r="E122">
            <v>-1884.07</v>
          </cell>
          <cell r="F122">
            <v>-2818.79</v>
          </cell>
          <cell r="G122">
            <v>-2681.34</v>
          </cell>
          <cell r="H122">
            <v>-1786.73</v>
          </cell>
          <cell r="I122">
            <v>-1430.94</v>
          </cell>
          <cell r="J122">
            <v>-1848.29</v>
          </cell>
          <cell r="K122">
            <v>-1530.58</v>
          </cell>
          <cell r="L122">
            <v>-1304.69</v>
          </cell>
          <cell r="M122">
            <v>376.04</v>
          </cell>
          <cell r="N122">
            <v>1895.81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7867</v>
          </cell>
          <cell r="D124">
            <v>7879</v>
          </cell>
          <cell r="E124">
            <v>9029</v>
          </cell>
          <cell r="F124">
            <v>8077.75</v>
          </cell>
          <cell r="G124">
            <v>8933.64</v>
          </cell>
          <cell r="H124">
            <v>8101.82</v>
          </cell>
          <cell r="I124">
            <v>8077.93</v>
          </cell>
          <cell r="J124">
            <v>8933.9699999999993</v>
          </cell>
          <cell r="K124">
            <v>8077.77</v>
          </cell>
          <cell r="L124">
            <v>8959</v>
          </cell>
          <cell r="M124">
            <v>8078</v>
          </cell>
          <cell r="N124">
            <v>8078</v>
          </cell>
        </row>
        <row r="125">
          <cell r="C125">
            <v>7970</v>
          </cell>
          <cell r="D125">
            <v>9264</v>
          </cell>
          <cell r="E125">
            <v>8178.83</v>
          </cell>
          <cell r="F125">
            <v>8950.86</v>
          </cell>
          <cell r="G125">
            <v>8091.87</v>
          </cell>
          <cell r="H125">
            <v>8116.95</v>
          </cell>
          <cell r="I125">
            <v>8950.98</v>
          </cell>
          <cell r="J125">
            <v>8091.25</v>
          </cell>
          <cell r="K125">
            <v>8950.44</v>
          </cell>
          <cell r="L125">
            <v>8116.63</v>
          </cell>
          <cell r="M125">
            <v>8091.82</v>
          </cell>
          <cell r="N125">
            <v>8950.8799999999992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444</v>
          </cell>
          <cell r="D127">
            <v>1126.45</v>
          </cell>
          <cell r="E127">
            <v>994.57</v>
          </cell>
          <cell r="F127">
            <v>1020.02</v>
          </cell>
          <cell r="G127">
            <v>1149.29</v>
          </cell>
          <cell r="H127">
            <v>1160.25</v>
          </cell>
          <cell r="I127">
            <v>101.39</v>
          </cell>
          <cell r="J127">
            <v>102.73</v>
          </cell>
          <cell r="K127">
            <v>80.290000000000006</v>
          </cell>
          <cell r="L127">
            <v>99.14</v>
          </cell>
          <cell r="M127">
            <v>101.51</v>
          </cell>
          <cell r="N127">
            <v>87.83</v>
          </cell>
        </row>
        <row r="128">
          <cell r="C128">
            <v>791</v>
          </cell>
          <cell r="D128">
            <v>117.07</v>
          </cell>
          <cell r="E128">
            <v>109.25</v>
          </cell>
          <cell r="F128">
            <v>111.63</v>
          </cell>
          <cell r="G128">
            <v>105.14</v>
          </cell>
          <cell r="H128">
            <v>112.19</v>
          </cell>
          <cell r="I128">
            <v>106.41</v>
          </cell>
          <cell r="J128">
            <v>107.74</v>
          </cell>
          <cell r="K128">
            <v>113.85</v>
          </cell>
          <cell r="L128">
            <v>113.67</v>
          </cell>
          <cell r="M128">
            <v>107.42</v>
          </cell>
          <cell r="N128">
            <v>113.84</v>
          </cell>
        </row>
        <row r="129">
          <cell r="C129">
            <v>7829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8507</v>
          </cell>
          <cell r="D130">
            <v>2975.77</v>
          </cell>
          <cell r="E130">
            <v>2177.02</v>
          </cell>
          <cell r="F130">
            <v>1362.67</v>
          </cell>
          <cell r="G130">
            <v>1570.33</v>
          </cell>
          <cell r="H130">
            <v>2229.14</v>
          </cell>
          <cell r="I130">
            <v>2612.4899999999998</v>
          </cell>
          <cell r="J130">
            <v>2077.65</v>
          </cell>
          <cell r="K130">
            <v>2185.4299999999998</v>
          </cell>
          <cell r="L130">
            <v>1596.22</v>
          </cell>
          <cell r="M130">
            <v>1352.19</v>
          </cell>
          <cell r="N130">
            <v>1075.47</v>
          </cell>
        </row>
        <row r="131">
          <cell r="C131">
            <v>1871</v>
          </cell>
          <cell r="D131">
            <v>9590.6200000000008</v>
          </cell>
          <cell r="E131">
            <v>9206.5</v>
          </cell>
          <cell r="F131">
            <v>8530.4599999999991</v>
          </cell>
          <cell r="G131">
            <v>8450.99</v>
          </cell>
          <cell r="H131">
            <v>8397.36</v>
          </cell>
          <cell r="I131">
            <v>8345.4699999999993</v>
          </cell>
          <cell r="J131">
            <v>8364.0400000000009</v>
          </cell>
          <cell r="K131">
            <v>8357.7800000000007</v>
          </cell>
          <cell r="L131">
            <v>8349</v>
          </cell>
          <cell r="M131">
            <v>8372.7999999999993</v>
          </cell>
          <cell r="N131">
            <v>8372.94</v>
          </cell>
        </row>
        <row r="132">
          <cell r="C132">
            <v>10486</v>
          </cell>
          <cell r="D132">
            <v>31469.82</v>
          </cell>
          <cell r="E132">
            <v>25568.61</v>
          </cell>
          <cell r="F132">
            <v>19797.46</v>
          </cell>
          <cell r="G132">
            <v>20589.349999999999</v>
          </cell>
          <cell r="H132">
            <v>21049.95</v>
          </cell>
          <cell r="I132">
            <v>21187.56</v>
          </cell>
          <cell r="J132">
            <v>22185.25</v>
          </cell>
          <cell r="K132">
            <v>21868.52</v>
          </cell>
          <cell r="L132">
            <v>23160.93</v>
          </cell>
          <cell r="M132">
            <v>23934.84</v>
          </cell>
          <cell r="N132">
            <v>24504.99</v>
          </cell>
        </row>
        <row r="133">
          <cell r="C133">
            <v>0</v>
          </cell>
          <cell r="D133">
            <v>0</v>
          </cell>
          <cell r="E133">
            <v>290.58999999999997</v>
          </cell>
          <cell r="F133">
            <v>266.95</v>
          </cell>
          <cell r="G133">
            <v>388.01</v>
          </cell>
          <cell r="H133">
            <v>771.48</v>
          </cell>
          <cell r="I133">
            <v>2466.0100000000002</v>
          </cell>
          <cell r="J133">
            <v>4383.88</v>
          </cell>
          <cell r="K133">
            <v>5982.6</v>
          </cell>
          <cell r="L133">
            <v>7525.87</v>
          </cell>
          <cell r="M133">
            <v>9784.06</v>
          </cell>
          <cell r="N133">
            <v>10878.57</v>
          </cell>
        </row>
        <row r="134">
          <cell r="C134">
            <v>0</v>
          </cell>
          <cell r="D134">
            <v>293.3</v>
          </cell>
          <cell r="E134">
            <v>271.77</v>
          </cell>
          <cell r="F134">
            <v>146.09</v>
          </cell>
          <cell r="G134">
            <v>148.66999999999999</v>
          </cell>
          <cell r="H134">
            <v>326.08999999999997</v>
          </cell>
          <cell r="I134">
            <v>376.55</v>
          </cell>
          <cell r="J134">
            <v>265.54000000000002</v>
          </cell>
          <cell r="K134">
            <v>336.46</v>
          </cell>
          <cell r="L134">
            <v>197.55</v>
          </cell>
          <cell r="M134">
            <v>166.96</v>
          </cell>
          <cell r="N134">
            <v>151.47999999999999</v>
          </cell>
        </row>
        <row r="137">
          <cell r="C137" t="str">
            <v>EYearLag</v>
          </cell>
          <cell r="D137" t="str">
            <v>EYear01</v>
          </cell>
          <cell r="E137" t="str">
            <v>EYear02</v>
          </cell>
          <cell r="F137" t="str">
            <v>EYear03</v>
          </cell>
          <cell r="G137" t="str">
            <v>EYear04</v>
          </cell>
          <cell r="H137" t="str">
            <v>EYear05</v>
          </cell>
          <cell r="I137" t="str">
            <v>EYear06</v>
          </cell>
          <cell r="J137" t="str">
            <v>EYear07</v>
          </cell>
          <cell r="K137" t="str">
            <v>EYear08</v>
          </cell>
          <cell r="L137" t="str">
            <v>EYear09</v>
          </cell>
          <cell r="M137" t="str">
            <v>EYear10</v>
          </cell>
          <cell r="N137" t="str">
            <v>EYear11</v>
          </cell>
          <cell r="O137" t="str">
            <v>EYear12</v>
          </cell>
          <cell r="P137" t="str">
            <v>EYear13</v>
          </cell>
          <cell r="Q137" t="str">
            <v>EYear14</v>
          </cell>
          <cell r="R137" t="str">
            <v>EYear15</v>
          </cell>
          <cell r="S137" t="str">
            <v>EYear16</v>
          </cell>
          <cell r="T137" t="str">
            <v>EYear17</v>
          </cell>
          <cell r="U137" t="str">
            <v>EYear18</v>
          </cell>
          <cell r="V137" t="str">
            <v>EYear19</v>
          </cell>
          <cell r="W137" t="str">
            <v>EYear20</v>
          </cell>
          <cell r="X137" t="str">
            <v>EYear21</v>
          </cell>
          <cell r="Y137" t="str">
            <v>EYear22</v>
          </cell>
        </row>
        <row r="138">
          <cell r="C138" t="str">
            <v>Y1999</v>
          </cell>
          <cell r="D138" t="str">
            <v>Y2000</v>
          </cell>
          <cell r="E138" t="str">
            <v>Y2001</v>
          </cell>
          <cell r="F138" t="str">
            <v>Y2002</v>
          </cell>
          <cell r="G138" t="str">
            <v>Y2003</v>
          </cell>
          <cell r="H138" t="str">
            <v>Y2004</v>
          </cell>
          <cell r="I138" t="str">
            <v>Y2005</v>
          </cell>
          <cell r="J138" t="str">
            <v>Y2006</v>
          </cell>
          <cell r="K138" t="str">
            <v>Y2007</v>
          </cell>
          <cell r="L138" t="str">
            <v>Y2008</v>
          </cell>
          <cell r="M138" t="str">
            <v>Y2009</v>
          </cell>
          <cell r="N138" t="str">
            <v>Y2010</v>
          </cell>
        </row>
        <row r="139">
          <cell r="C139">
            <v>9064</v>
          </cell>
          <cell r="D139">
            <v>1373.29</v>
          </cell>
          <cell r="E139">
            <v>1212.1400000000001</v>
          </cell>
          <cell r="F139">
            <v>1186</v>
          </cell>
          <cell r="G139">
            <v>1308.25</v>
          </cell>
          <cell r="H139">
            <v>1396.5</v>
          </cell>
          <cell r="I139">
            <v>275.19</v>
          </cell>
          <cell r="J139">
            <v>258.88</v>
          </cell>
          <cell r="K139">
            <v>254.06</v>
          </cell>
          <cell r="L139">
            <v>247.12</v>
          </cell>
          <cell r="M139">
            <v>237.86</v>
          </cell>
          <cell r="N139">
            <v>228.02</v>
          </cell>
        </row>
        <row r="140">
          <cell r="C140">
            <v>13493</v>
          </cell>
          <cell r="D140">
            <v>12145</v>
          </cell>
          <cell r="E140">
            <v>12140.3</v>
          </cell>
          <cell r="F140">
            <v>12083</v>
          </cell>
          <cell r="G140">
            <v>12083</v>
          </cell>
          <cell r="H140">
            <v>11765.7</v>
          </cell>
          <cell r="I140">
            <v>11628.7</v>
          </cell>
          <cell r="J140">
            <v>11627.4</v>
          </cell>
          <cell r="K140">
            <v>11627.4</v>
          </cell>
          <cell r="L140">
            <v>11625.9</v>
          </cell>
          <cell r="M140">
            <v>11625.9</v>
          </cell>
          <cell r="N140">
            <v>11625.9</v>
          </cell>
        </row>
        <row r="141">
          <cell r="C141">
            <v>4169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20607</v>
          </cell>
          <cell r="D142">
            <v>20968</v>
          </cell>
          <cell r="E142">
            <v>20677</v>
          </cell>
          <cell r="F142">
            <v>20575</v>
          </cell>
          <cell r="G142">
            <v>20403</v>
          </cell>
          <cell r="H142">
            <v>20102</v>
          </cell>
          <cell r="I142">
            <v>19976</v>
          </cell>
          <cell r="J142">
            <v>19976</v>
          </cell>
          <cell r="K142">
            <v>19976</v>
          </cell>
          <cell r="L142">
            <v>19340</v>
          </cell>
          <cell r="M142">
            <v>17545</v>
          </cell>
          <cell r="N142">
            <v>15879</v>
          </cell>
        </row>
        <row r="143">
          <cell r="C143">
            <v>13535</v>
          </cell>
          <cell r="D143">
            <v>7017.47</v>
          </cell>
          <cell r="E143">
            <v>6218.72</v>
          </cell>
          <cell r="F143">
            <v>5404.37</v>
          </cell>
          <cell r="G143">
            <v>5612.03</v>
          </cell>
          <cell r="H143">
            <v>6270.84</v>
          </cell>
          <cell r="I143">
            <v>6205.59</v>
          </cell>
          <cell r="J143">
            <v>5670.75</v>
          </cell>
          <cell r="K143">
            <v>5778.53</v>
          </cell>
          <cell r="L143">
            <v>5189.32</v>
          </cell>
          <cell r="M143">
            <v>4945.29</v>
          </cell>
          <cell r="N143">
            <v>4428.47</v>
          </cell>
        </row>
        <row r="144">
          <cell r="C144">
            <v>10486</v>
          </cell>
          <cell r="D144">
            <v>31763.119999999999</v>
          </cell>
          <cell r="E144">
            <v>26131.07</v>
          </cell>
          <cell r="F144">
            <v>20210.599999999999</v>
          </cell>
          <cell r="G144">
            <v>21126.13</v>
          </cell>
          <cell r="H144">
            <v>22147.63</v>
          </cell>
          <cell r="I144">
            <v>24030.22</v>
          </cell>
          <cell r="J144">
            <v>26834.66</v>
          </cell>
          <cell r="K144">
            <v>28187.58</v>
          </cell>
          <cell r="L144">
            <v>30884.35</v>
          </cell>
          <cell r="M144">
            <v>33885.86</v>
          </cell>
          <cell r="N144">
            <v>35535.040000000001</v>
          </cell>
        </row>
        <row r="145">
          <cell r="C145">
            <v>15837</v>
          </cell>
          <cell r="D145">
            <v>17143</v>
          </cell>
          <cell r="E145">
            <v>17207.830000000002</v>
          </cell>
          <cell r="F145">
            <v>17028.61</v>
          </cell>
          <cell r="G145">
            <v>17025.509999999998</v>
          </cell>
          <cell r="H145">
            <v>16218.78</v>
          </cell>
          <cell r="I145">
            <v>17028.91</v>
          </cell>
          <cell r="J145">
            <v>17025.21</v>
          </cell>
          <cell r="K145">
            <v>17028.21</v>
          </cell>
          <cell r="L145">
            <v>17075.63</v>
          </cell>
          <cell r="M145">
            <v>16169.82</v>
          </cell>
          <cell r="N145">
            <v>17028.88</v>
          </cell>
        </row>
        <row r="146">
          <cell r="C146">
            <v>0</v>
          </cell>
          <cell r="D146">
            <v>-2163.88</v>
          </cell>
          <cell r="E146">
            <v>-1884.07</v>
          </cell>
          <cell r="F146">
            <v>-2818.79</v>
          </cell>
          <cell r="G146">
            <v>-2681.34</v>
          </cell>
          <cell r="H146">
            <v>-1786.73</v>
          </cell>
          <cell r="I146">
            <v>-1430.94</v>
          </cell>
          <cell r="J146">
            <v>-1848.29</v>
          </cell>
          <cell r="K146">
            <v>-1530.58</v>
          </cell>
          <cell r="L146">
            <v>-1304.69</v>
          </cell>
          <cell r="M146">
            <v>376.04</v>
          </cell>
          <cell r="N146">
            <v>1895.81</v>
          </cell>
        </row>
        <row r="147">
          <cell r="C147">
            <v>8684</v>
          </cell>
          <cell r="D147">
            <v>16779.62</v>
          </cell>
          <cell r="E147">
            <v>16395.5</v>
          </cell>
          <cell r="F147">
            <v>15719.46</v>
          </cell>
          <cell r="G147">
            <v>15639.99</v>
          </cell>
          <cell r="H147">
            <v>15586.36</v>
          </cell>
          <cell r="I147">
            <v>15534.47</v>
          </cell>
          <cell r="J147">
            <v>15553.04</v>
          </cell>
          <cell r="K147">
            <v>15546.78</v>
          </cell>
          <cell r="L147">
            <v>15538</v>
          </cell>
          <cell r="M147">
            <v>15561.8</v>
          </cell>
          <cell r="N147">
            <v>15561.94</v>
          </cell>
        </row>
        <row r="150">
          <cell r="C150" t="str">
            <v>EYearLag</v>
          </cell>
          <cell r="D150" t="str">
            <v>EYear01</v>
          </cell>
          <cell r="E150" t="str">
            <v>EYear02</v>
          </cell>
          <cell r="F150" t="str">
            <v>EYear03</v>
          </cell>
          <cell r="G150" t="str">
            <v>EYear04</v>
          </cell>
          <cell r="H150" t="str">
            <v>EYear05</v>
          </cell>
          <cell r="I150" t="str">
            <v>EYear06</v>
          </cell>
          <cell r="J150" t="str">
            <v>EYear07</v>
          </cell>
          <cell r="K150" t="str">
            <v>EYear08</v>
          </cell>
          <cell r="L150" t="str">
            <v>EYear09</v>
          </cell>
          <cell r="M150" t="str">
            <v>EYear10</v>
          </cell>
          <cell r="N150" t="str">
            <v>EYear11</v>
          </cell>
          <cell r="O150" t="str">
            <v>EYear12</v>
          </cell>
          <cell r="P150" t="str">
            <v>EYear13</v>
          </cell>
          <cell r="Q150" t="str">
            <v>EYear14</v>
          </cell>
          <cell r="R150" t="str">
            <v>EYear15</v>
          </cell>
          <cell r="S150" t="str">
            <v>EYear16</v>
          </cell>
          <cell r="T150" t="str">
            <v>EYear17</v>
          </cell>
          <cell r="U150" t="str">
            <v>EYear18</v>
          </cell>
          <cell r="V150" t="str">
            <v>EYear19</v>
          </cell>
          <cell r="W150" t="str">
            <v>EYear20</v>
          </cell>
          <cell r="X150" t="str">
            <v>EYear21</v>
          </cell>
          <cell r="Y150" t="str">
            <v>EYear22</v>
          </cell>
        </row>
        <row r="151">
          <cell r="C151" t="str">
            <v>Y1999</v>
          </cell>
          <cell r="D151" t="str">
            <v>Y2000</v>
          </cell>
          <cell r="E151" t="str">
            <v>Y2001</v>
          </cell>
          <cell r="F151" t="str">
            <v>Y2002</v>
          </cell>
          <cell r="G151" t="str">
            <v>Y2003</v>
          </cell>
          <cell r="H151" t="str">
            <v>Y2004</v>
          </cell>
          <cell r="I151" t="str">
            <v>Y2005</v>
          </cell>
          <cell r="J151" t="str">
            <v>Y2006</v>
          </cell>
          <cell r="K151" t="str">
            <v>Y2007</v>
          </cell>
          <cell r="L151" t="str">
            <v>Y2008</v>
          </cell>
          <cell r="M151" t="str">
            <v>Y2009</v>
          </cell>
          <cell r="N151" t="str">
            <v>Y2010</v>
          </cell>
        </row>
        <row r="152">
          <cell r="C152">
            <v>1718.4</v>
          </cell>
          <cell r="D152">
            <v>2046.24</v>
          </cell>
          <cell r="E152">
            <v>2067.6</v>
          </cell>
          <cell r="F152">
            <v>2011.32</v>
          </cell>
          <cell r="G152">
            <v>2048.04</v>
          </cell>
          <cell r="H152">
            <v>2079.2399999999998</v>
          </cell>
          <cell r="I152">
            <v>2106.84</v>
          </cell>
          <cell r="J152">
            <v>2131.3200000000002</v>
          </cell>
          <cell r="K152">
            <v>2158.1999999999998</v>
          </cell>
          <cell r="L152">
            <v>2190</v>
          </cell>
          <cell r="M152">
            <v>2224.6799999999998</v>
          </cell>
          <cell r="N152">
            <v>2255.7600000000002</v>
          </cell>
        </row>
        <row r="153">
          <cell r="C153">
            <v>12</v>
          </cell>
          <cell r="D153">
            <v>12</v>
          </cell>
          <cell r="E153">
            <v>12</v>
          </cell>
          <cell r="F153">
            <v>12</v>
          </cell>
          <cell r="G153">
            <v>12</v>
          </cell>
          <cell r="H153">
            <v>12</v>
          </cell>
          <cell r="I153">
            <v>12</v>
          </cell>
          <cell r="J153">
            <v>12</v>
          </cell>
          <cell r="K153">
            <v>12</v>
          </cell>
          <cell r="L153">
            <v>12</v>
          </cell>
          <cell r="M153">
            <v>12</v>
          </cell>
          <cell r="N153">
            <v>12</v>
          </cell>
        </row>
        <row r="154">
          <cell r="C154">
            <v>2634.88</v>
          </cell>
          <cell r="D154">
            <v>3103.46</v>
          </cell>
          <cell r="E154">
            <v>3135.86</v>
          </cell>
          <cell r="F154">
            <v>3067.26</v>
          </cell>
          <cell r="G154">
            <v>3123.26</v>
          </cell>
          <cell r="H154">
            <v>3188.17</v>
          </cell>
          <cell r="I154">
            <v>3248.04</v>
          </cell>
          <cell r="J154">
            <v>3303.55</v>
          </cell>
          <cell r="K154">
            <v>3345.21</v>
          </cell>
          <cell r="L154">
            <v>3394.5</v>
          </cell>
          <cell r="M154">
            <v>3448.25</v>
          </cell>
          <cell r="N154">
            <v>3496.43</v>
          </cell>
        </row>
        <row r="155">
          <cell r="C155">
            <v>18.399999999999999</v>
          </cell>
          <cell r="D155">
            <v>18.2</v>
          </cell>
          <cell r="E155">
            <v>18.2</v>
          </cell>
          <cell r="F155">
            <v>18.3</v>
          </cell>
          <cell r="G155">
            <v>18.3</v>
          </cell>
          <cell r="H155">
            <v>18.399999999999999</v>
          </cell>
          <cell r="I155">
            <v>18.5</v>
          </cell>
          <cell r="J155">
            <v>18.600000000000001</v>
          </cell>
          <cell r="K155">
            <v>18.600000000000001</v>
          </cell>
          <cell r="L155">
            <v>18.600000000000001</v>
          </cell>
          <cell r="M155">
            <v>18.600000000000001</v>
          </cell>
          <cell r="N155">
            <v>18.600000000000001</v>
          </cell>
        </row>
        <row r="156">
          <cell r="C156">
            <v>2160</v>
          </cell>
          <cell r="D156">
            <v>2160</v>
          </cell>
          <cell r="E156">
            <v>2160</v>
          </cell>
          <cell r="F156">
            <v>2160</v>
          </cell>
          <cell r="G156">
            <v>2160</v>
          </cell>
          <cell r="H156">
            <v>2160</v>
          </cell>
          <cell r="I156">
            <v>2160</v>
          </cell>
          <cell r="J156">
            <v>2160</v>
          </cell>
          <cell r="K156">
            <v>2160</v>
          </cell>
          <cell r="L156">
            <v>2160</v>
          </cell>
          <cell r="M156">
            <v>2160</v>
          </cell>
          <cell r="N156">
            <v>2160</v>
          </cell>
        </row>
        <row r="157">
          <cell r="C157">
            <v>15.08</v>
          </cell>
          <cell r="D157">
            <v>12.67</v>
          </cell>
          <cell r="E157">
            <v>12.54</v>
          </cell>
          <cell r="F157">
            <v>12.89</v>
          </cell>
          <cell r="G157">
            <v>12.66</v>
          </cell>
          <cell r="H157">
            <v>12.47</v>
          </cell>
          <cell r="I157">
            <v>12.3</v>
          </cell>
          <cell r="J157">
            <v>12.16</v>
          </cell>
          <cell r="K157">
            <v>12.01</v>
          </cell>
          <cell r="L157">
            <v>11.84</v>
          </cell>
          <cell r="M157">
            <v>11.65</v>
          </cell>
          <cell r="N157">
            <v>11.49</v>
          </cell>
        </row>
        <row r="158">
          <cell r="C158">
            <v>100</v>
          </cell>
          <cell r="D158">
            <v>100</v>
          </cell>
          <cell r="E158">
            <v>100</v>
          </cell>
          <cell r="F158">
            <v>100</v>
          </cell>
          <cell r="G158">
            <v>100</v>
          </cell>
          <cell r="H158">
            <v>100</v>
          </cell>
          <cell r="I158">
            <v>100</v>
          </cell>
          <cell r="J158">
            <v>100</v>
          </cell>
          <cell r="K158">
            <v>100</v>
          </cell>
          <cell r="L158">
            <v>100</v>
          </cell>
          <cell r="M158">
            <v>100</v>
          </cell>
          <cell r="N158">
            <v>100</v>
          </cell>
        </row>
        <row r="159">
          <cell r="C159">
            <v>4281</v>
          </cell>
          <cell r="D159">
            <v>713</v>
          </cell>
          <cell r="E159">
            <v>514</v>
          </cell>
          <cell r="F159">
            <v>1008</v>
          </cell>
          <cell r="G159">
            <v>731</v>
          </cell>
          <cell r="H159">
            <v>123</v>
          </cell>
          <cell r="I159">
            <v>-664</v>
          </cell>
          <cell r="J159">
            <v>-244</v>
          </cell>
          <cell r="K159">
            <v>-268</v>
          </cell>
          <cell r="L159">
            <v>-334</v>
          </cell>
          <cell r="M159">
            <v>8</v>
          </cell>
          <cell r="N159">
            <v>-50</v>
          </cell>
        </row>
        <row r="160">
          <cell r="C160">
            <v>29.9</v>
          </cell>
          <cell r="D160">
            <v>4.18</v>
          </cell>
          <cell r="E160">
            <v>2.98</v>
          </cell>
          <cell r="F160">
            <v>6.01</v>
          </cell>
          <cell r="G160">
            <v>4.28</v>
          </cell>
          <cell r="H160">
            <v>0.71</v>
          </cell>
          <cell r="I160">
            <v>-3.78</v>
          </cell>
          <cell r="J160">
            <v>-1.37</v>
          </cell>
          <cell r="K160">
            <v>-1.49</v>
          </cell>
          <cell r="L160">
            <v>-1.83</v>
          </cell>
          <cell r="M160">
            <v>0.04</v>
          </cell>
          <cell r="N160">
            <v>-0.27</v>
          </cell>
        </row>
        <row r="161">
          <cell r="C161">
            <v>12573.01</v>
          </cell>
          <cell r="D161">
            <v>-1569.89</v>
          </cell>
          <cell r="E161">
            <v>2607.16</v>
          </cell>
          <cell r="F161">
            <v>10220.129999999999</v>
          </cell>
          <cell r="G161">
            <v>11609.55</v>
          </cell>
          <cell r="H161">
            <v>7027.34</v>
          </cell>
          <cell r="I161">
            <v>4061.87</v>
          </cell>
          <cell r="J161">
            <v>7117.68</v>
          </cell>
          <cell r="K161">
            <v>5545.51</v>
          </cell>
          <cell r="L161">
            <v>9031.18</v>
          </cell>
          <cell r="M161">
            <v>12167.88</v>
          </cell>
          <cell r="N161">
            <v>13732.93</v>
          </cell>
        </row>
        <row r="162">
          <cell r="C162">
            <v>17.25</v>
          </cell>
          <cell r="D162">
            <v>-1.78</v>
          </cell>
          <cell r="E162">
            <v>3.19</v>
          </cell>
          <cell r="F162">
            <v>13.87</v>
          </cell>
          <cell r="G162">
            <v>15.5</v>
          </cell>
          <cell r="H162">
            <v>9.23</v>
          </cell>
          <cell r="I162">
            <v>5.23</v>
          </cell>
          <cell r="J162">
            <v>8.9499999999999993</v>
          </cell>
          <cell r="K162">
            <v>6.82</v>
          </cell>
          <cell r="L162">
            <v>10.87</v>
          </cell>
          <cell r="M162">
            <v>14.35</v>
          </cell>
          <cell r="N162">
            <v>15.85</v>
          </cell>
        </row>
        <row r="163">
          <cell r="C163">
            <v>4901</v>
          </cell>
          <cell r="D163">
            <v>4901</v>
          </cell>
          <cell r="E163">
            <v>4901</v>
          </cell>
          <cell r="F163">
            <v>4901</v>
          </cell>
          <cell r="G163">
            <v>4901</v>
          </cell>
          <cell r="H163">
            <v>4901</v>
          </cell>
          <cell r="I163">
            <v>4901</v>
          </cell>
          <cell r="J163">
            <v>4901</v>
          </cell>
          <cell r="K163">
            <v>4901</v>
          </cell>
          <cell r="L163">
            <v>4901</v>
          </cell>
          <cell r="M163">
            <v>4901</v>
          </cell>
          <cell r="N163">
            <v>4901</v>
          </cell>
        </row>
        <row r="164">
          <cell r="C164">
            <v>1646.12</v>
          </cell>
          <cell r="D164">
            <v>-2390.46</v>
          </cell>
          <cell r="E164">
            <v>-2621.86</v>
          </cell>
          <cell r="F164">
            <v>-2059.2600000000002</v>
          </cell>
          <cell r="G164">
            <v>-2392.2600000000002</v>
          </cell>
          <cell r="H164">
            <v>-3065.17</v>
          </cell>
          <cell r="I164">
            <v>-3912.04</v>
          </cell>
          <cell r="J164">
            <v>-3547.55</v>
          </cell>
          <cell r="K164">
            <v>-3613.21</v>
          </cell>
          <cell r="L164">
            <v>-3728.5</v>
          </cell>
          <cell r="M164">
            <v>-3440.25</v>
          </cell>
          <cell r="N164">
            <v>-3546.43</v>
          </cell>
        </row>
        <row r="165">
          <cell r="C165">
            <v>7672.01</v>
          </cell>
          <cell r="D165">
            <v>-6470.89</v>
          </cell>
          <cell r="E165">
            <v>-2293.84</v>
          </cell>
          <cell r="F165">
            <v>5319.13</v>
          </cell>
          <cell r="G165">
            <v>6708.55</v>
          </cell>
          <cell r="H165">
            <v>2126.34</v>
          </cell>
          <cell r="I165">
            <v>-839.13</v>
          </cell>
          <cell r="J165">
            <v>2216.6799999999998</v>
          </cell>
          <cell r="K165">
            <v>644.51</v>
          </cell>
          <cell r="L165">
            <v>4130.18</v>
          </cell>
          <cell r="M165">
            <v>7266.88</v>
          </cell>
          <cell r="N165">
            <v>8831.93</v>
          </cell>
        </row>
        <row r="166">
          <cell r="C166">
            <v>18701</v>
          </cell>
          <cell r="D166">
            <v>17865</v>
          </cell>
          <cell r="E166">
            <v>17844</v>
          </cell>
          <cell r="F166">
            <v>17869</v>
          </cell>
          <cell r="G166">
            <v>17898</v>
          </cell>
          <cell r="H166">
            <v>17550</v>
          </cell>
          <cell r="I166">
            <v>16993</v>
          </cell>
          <cell r="J166">
            <v>17617</v>
          </cell>
          <cell r="K166">
            <v>17817</v>
          </cell>
          <cell r="L166">
            <v>18016</v>
          </cell>
          <cell r="M166">
            <v>18647</v>
          </cell>
          <cell r="N166">
            <v>18848</v>
          </cell>
        </row>
        <row r="167">
          <cell r="C167">
            <v>85450.01</v>
          </cell>
          <cell r="D167">
            <v>86676.11</v>
          </cell>
          <cell r="E167">
            <v>84310.15</v>
          </cell>
          <cell r="F167">
            <v>83888.91</v>
          </cell>
          <cell r="G167">
            <v>86486.13</v>
          </cell>
          <cell r="H167">
            <v>83142.05</v>
          </cell>
          <cell r="I167">
            <v>81775.539999999994</v>
          </cell>
          <cell r="J167">
            <v>86662.3</v>
          </cell>
          <cell r="K167">
            <v>86866.71</v>
          </cell>
          <cell r="L167">
            <v>92088.8</v>
          </cell>
          <cell r="M167">
            <v>96953.63</v>
          </cell>
          <cell r="N167">
            <v>100354.06</v>
          </cell>
        </row>
        <row r="168">
          <cell r="C168">
            <v>25618</v>
          </cell>
          <cell r="D168">
            <v>24177</v>
          </cell>
          <cell r="E168">
            <v>24156</v>
          </cell>
          <cell r="F168">
            <v>23968</v>
          </cell>
          <cell r="G168">
            <v>23782</v>
          </cell>
          <cell r="H168">
            <v>23434</v>
          </cell>
          <cell r="I168">
            <v>23092</v>
          </cell>
          <cell r="J168">
            <v>23715</v>
          </cell>
          <cell r="K168">
            <v>23917</v>
          </cell>
          <cell r="L168">
            <v>24115</v>
          </cell>
          <cell r="M168">
            <v>24530</v>
          </cell>
          <cell r="N168">
            <v>24730</v>
          </cell>
        </row>
        <row r="171">
          <cell r="C171" t="str">
            <v>EYearLag</v>
          </cell>
          <cell r="D171" t="str">
            <v>EYear01</v>
          </cell>
          <cell r="E171" t="str">
            <v>EYear02</v>
          </cell>
          <cell r="F171" t="str">
            <v>EYear03</v>
          </cell>
          <cell r="G171" t="str">
            <v>EYear04</v>
          </cell>
          <cell r="H171" t="str">
            <v>EYear05</v>
          </cell>
          <cell r="I171" t="str">
            <v>EYear06</v>
          </cell>
          <cell r="J171" t="str">
            <v>EYear07</v>
          </cell>
          <cell r="K171" t="str">
            <v>EYear08</v>
          </cell>
          <cell r="L171" t="str">
            <v>EYear09</v>
          </cell>
          <cell r="M171" t="str">
            <v>EYear10</v>
          </cell>
          <cell r="N171" t="str">
            <v>EYear11</v>
          </cell>
          <cell r="O171" t="str">
            <v>EYear12</v>
          </cell>
          <cell r="P171" t="str">
            <v>EYear13</v>
          </cell>
          <cell r="Q171" t="str">
            <v>EYear14</v>
          </cell>
          <cell r="R171" t="str">
            <v>EYear15</v>
          </cell>
          <cell r="S171" t="str">
            <v>EYear16</v>
          </cell>
          <cell r="T171" t="str">
            <v>EYear17</v>
          </cell>
          <cell r="U171" t="str">
            <v>EYear18</v>
          </cell>
          <cell r="V171" t="str">
            <v>EYear19</v>
          </cell>
          <cell r="W171" t="str">
            <v>EYear20</v>
          </cell>
          <cell r="X171" t="str">
            <v>EYear21</v>
          </cell>
          <cell r="Y171" t="str">
            <v>EYear22</v>
          </cell>
        </row>
        <row r="172">
          <cell r="C172" t="str">
            <v>Y1999</v>
          </cell>
          <cell r="D172" t="str">
            <v>Y2000</v>
          </cell>
          <cell r="E172" t="str">
            <v>Y2001</v>
          </cell>
          <cell r="F172" t="str">
            <v>Y2002</v>
          </cell>
          <cell r="G172" t="str">
            <v>Y2003</v>
          </cell>
          <cell r="H172" t="str">
            <v>Y2004</v>
          </cell>
          <cell r="I172" t="str">
            <v>Y2005</v>
          </cell>
          <cell r="J172" t="str">
            <v>Y2006</v>
          </cell>
          <cell r="K172" t="str">
            <v>Y2007</v>
          </cell>
          <cell r="L172" t="str">
            <v>Y2008</v>
          </cell>
          <cell r="M172" t="str">
            <v>Y2009</v>
          </cell>
          <cell r="N172" t="str">
            <v>Y2010</v>
          </cell>
        </row>
        <row r="173">
          <cell r="C173">
            <v>9389.8105500000001</v>
          </cell>
          <cell r="D173">
            <v>9272.6445299999996</v>
          </cell>
          <cell r="E173">
            <v>8179.3105500000001</v>
          </cell>
          <cell r="F173">
            <v>8759.3798800000004</v>
          </cell>
          <cell r="G173">
            <v>8732.875</v>
          </cell>
          <cell r="H173">
            <v>8771.9794899999997</v>
          </cell>
          <cell r="I173">
            <v>8464.8544899999997</v>
          </cell>
          <cell r="J173">
            <v>8246.0810500000007</v>
          </cell>
          <cell r="K173">
            <v>8005.1879900000004</v>
          </cell>
          <cell r="L173">
            <v>7929.1025399999999</v>
          </cell>
          <cell r="M173">
            <v>7965.7558600000002</v>
          </cell>
          <cell r="N173">
            <v>7934.7910199999997</v>
          </cell>
        </row>
        <row r="174">
          <cell r="C174">
            <v>128854.36719</v>
          </cell>
          <cell r="D174">
            <v>127430.89062999999</v>
          </cell>
          <cell r="E174">
            <v>112539.25781</v>
          </cell>
          <cell r="F174">
            <v>118224.69531</v>
          </cell>
          <cell r="G174">
            <v>117868.14844</v>
          </cell>
          <cell r="H174">
            <v>113761.77344</v>
          </cell>
          <cell r="I174">
            <v>112508.66406</v>
          </cell>
          <cell r="J174">
            <v>109570.375</v>
          </cell>
          <cell r="K174">
            <v>91063.359379999994</v>
          </cell>
          <cell r="L174">
            <v>89912.578129999994</v>
          </cell>
          <cell r="M174">
            <v>64961.382810000003</v>
          </cell>
          <cell r="N174">
            <v>45097.203130000002</v>
          </cell>
        </row>
        <row r="175">
          <cell r="C175">
            <v>241846.45313000001</v>
          </cell>
          <cell r="D175">
            <v>238823.25</v>
          </cell>
          <cell r="E175">
            <v>209146.70313000001</v>
          </cell>
          <cell r="F175">
            <v>223182.28125</v>
          </cell>
          <cell r="G175">
            <v>218724.9375</v>
          </cell>
          <cell r="H175">
            <v>216034.70313000001</v>
          </cell>
          <cell r="I175">
            <v>215453.32813000001</v>
          </cell>
          <cell r="J175">
            <v>209975.04688000001</v>
          </cell>
          <cell r="K175">
            <v>209422.21875</v>
          </cell>
          <cell r="L175">
            <v>202291.39063000001</v>
          </cell>
          <cell r="M175">
            <v>204509.375</v>
          </cell>
          <cell r="N175">
            <v>204833.8125</v>
          </cell>
        </row>
        <row r="176">
          <cell r="C176">
            <v>96211.4375</v>
          </cell>
          <cell r="D176">
            <v>96804</v>
          </cell>
          <cell r="E176">
            <v>85463.296879999994</v>
          </cell>
          <cell r="F176">
            <v>91246.382809999996</v>
          </cell>
          <cell r="G176">
            <v>90970.289059999996</v>
          </cell>
          <cell r="H176">
            <v>89143.5625</v>
          </cell>
          <cell r="I176">
            <v>88522.679690000004</v>
          </cell>
          <cell r="J176">
            <v>86319.953129999994</v>
          </cell>
          <cell r="K176">
            <v>85762.023440000004</v>
          </cell>
          <cell r="L176">
            <v>84267.242190000004</v>
          </cell>
          <cell r="M176">
            <v>81680.75</v>
          </cell>
          <cell r="N176">
            <v>81513.976559999996</v>
          </cell>
        </row>
        <row r="177">
          <cell r="C177">
            <v>20860.291020000001</v>
          </cell>
          <cell r="D177">
            <v>20584.685549999998</v>
          </cell>
          <cell r="E177">
            <v>18211.240229999999</v>
          </cell>
          <cell r="F177">
            <v>19502.765630000002</v>
          </cell>
          <cell r="G177">
            <v>19443.753909999999</v>
          </cell>
          <cell r="H177">
            <v>19569.318360000001</v>
          </cell>
          <cell r="I177">
            <v>19559.585940000001</v>
          </cell>
          <cell r="J177">
            <v>19072.880860000001</v>
          </cell>
          <cell r="K177">
            <v>19032.45117</v>
          </cell>
          <cell r="L177">
            <v>18302.869139999999</v>
          </cell>
          <cell r="M177">
            <v>11110.36816</v>
          </cell>
          <cell r="N177">
            <v>10031.83691</v>
          </cell>
        </row>
        <row r="178">
          <cell r="C178">
            <v>29834.648440000001</v>
          </cell>
          <cell r="D178">
            <v>29384.535159999999</v>
          </cell>
          <cell r="E178">
            <v>25766.185549999998</v>
          </cell>
          <cell r="F178">
            <v>27593.5</v>
          </cell>
          <cell r="G178">
            <v>27510.001950000002</v>
          </cell>
          <cell r="H178">
            <v>27687.662110000001</v>
          </cell>
          <cell r="I178">
            <v>27673.896479999999</v>
          </cell>
          <cell r="J178">
            <v>26372.654299999998</v>
          </cell>
          <cell r="K178">
            <v>26316.751950000002</v>
          </cell>
          <cell r="L178">
            <v>26317.818360000001</v>
          </cell>
          <cell r="M178">
            <v>26697.349610000001</v>
          </cell>
          <cell r="N178">
            <v>26051.384770000001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C182">
            <v>86327</v>
          </cell>
          <cell r="D182">
            <v>23121</v>
          </cell>
          <cell r="E182">
            <v>6953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>
            <v>9662.3359400000008</v>
          </cell>
          <cell r="D185">
            <v>4447.6157199999998</v>
          </cell>
          <cell r="E185">
            <v>1487.00342</v>
          </cell>
          <cell r="F185">
            <v>335.00528000000003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C186">
            <v>26159.066409999999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695.70708999999999</v>
          </cell>
          <cell r="D187">
            <v>42.354649999999999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C188">
            <v>159101.92188000001</v>
          </cell>
          <cell r="D188">
            <v>66915.6875</v>
          </cell>
          <cell r="E188">
            <v>13109.183590000001</v>
          </cell>
          <cell r="F188">
            <v>1972.37329</v>
          </cell>
          <cell r="G188">
            <v>946.58221000000003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C189">
            <v>8259.5507799999996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9444.4101599999995</v>
          </cell>
          <cell r="D190">
            <v>3179.34521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C193">
            <v>28211.316409999999</v>
          </cell>
          <cell r="D193">
            <v>53180.117189999997</v>
          </cell>
          <cell r="E193">
            <v>104605.99219</v>
          </cell>
          <cell r="F193">
            <v>75491.40625</v>
          </cell>
          <cell r="G193">
            <v>74979.257809999996</v>
          </cell>
          <cell r="H193">
            <v>75165.929690000004</v>
          </cell>
          <cell r="I193">
            <v>69708.0625</v>
          </cell>
          <cell r="J193">
            <v>65684.085940000004</v>
          </cell>
          <cell r="K193">
            <v>61768.617189999997</v>
          </cell>
          <cell r="L193">
            <v>67473.914059999996</v>
          </cell>
          <cell r="M193">
            <v>69941.140629999994</v>
          </cell>
          <cell r="N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C197">
            <v>14349.76563</v>
          </cell>
          <cell r="D197">
            <v>18312.35742</v>
          </cell>
          <cell r="E197">
            <v>42451.003909999999</v>
          </cell>
          <cell r="F197">
            <v>31513.060549999998</v>
          </cell>
          <cell r="G197">
            <v>31774.779299999998</v>
          </cell>
          <cell r="H197">
            <v>31859.695309999999</v>
          </cell>
          <cell r="I197">
            <v>31017.074219999999</v>
          </cell>
          <cell r="J197">
            <v>29166.214840000001</v>
          </cell>
          <cell r="K197">
            <v>27123.175780000001</v>
          </cell>
          <cell r="L197">
            <v>27397.75</v>
          </cell>
          <cell r="M197">
            <v>28293.48242</v>
          </cell>
          <cell r="N197">
            <v>28950.945309999999</v>
          </cell>
        </row>
        <row r="198">
          <cell r="C198">
            <v>145334.29688000001</v>
          </cell>
          <cell r="D198">
            <v>179305.35938000001</v>
          </cell>
          <cell r="E198">
            <v>394672.40625</v>
          </cell>
          <cell r="F198">
            <v>280702.5625</v>
          </cell>
          <cell r="G198">
            <v>275344.625</v>
          </cell>
          <cell r="H198">
            <v>269911.65625</v>
          </cell>
          <cell r="I198">
            <v>262131.14063000001</v>
          </cell>
          <cell r="J198">
            <v>245356.28125</v>
          </cell>
          <cell r="K198">
            <v>197497.29688000001</v>
          </cell>
          <cell r="L198">
            <v>175340.82813000001</v>
          </cell>
          <cell r="M198">
            <v>133421.85938000001</v>
          </cell>
          <cell r="N198">
            <v>87041.992190000004</v>
          </cell>
        </row>
        <row r="199">
          <cell r="C199">
            <v>176018.21875</v>
          </cell>
          <cell r="D199">
            <v>203714.21875</v>
          </cell>
          <cell r="E199">
            <v>442257.0625</v>
          </cell>
          <cell r="F199">
            <v>317429.625</v>
          </cell>
          <cell r="G199">
            <v>309168.28125</v>
          </cell>
          <cell r="H199">
            <v>302754</v>
          </cell>
          <cell r="I199">
            <v>303559.53125</v>
          </cell>
          <cell r="J199">
            <v>285562.53125</v>
          </cell>
          <cell r="K199">
            <v>267122.34375</v>
          </cell>
          <cell r="L199">
            <v>254887.14063000001</v>
          </cell>
          <cell r="M199">
            <v>260427.57813000001</v>
          </cell>
          <cell r="N199">
            <v>338935.125</v>
          </cell>
        </row>
        <row r="200">
          <cell r="C200">
            <v>73921.101559999996</v>
          </cell>
          <cell r="D200">
            <v>112280.64844</v>
          </cell>
          <cell r="E200">
            <v>276329.625</v>
          </cell>
          <cell r="F200">
            <v>207415.90625</v>
          </cell>
          <cell r="G200">
            <v>207959.85938000001</v>
          </cell>
          <cell r="H200">
            <v>206245.53125</v>
          </cell>
          <cell r="I200">
            <v>203435.51563000001</v>
          </cell>
          <cell r="J200">
            <v>191565.78125</v>
          </cell>
          <cell r="K200">
            <v>178792.85938000001</v>
          </cell>
          <cell r="L200">
            <v>191526.03125</v>
          </cell>
          <cell r="M200">
            <v>189849.89063000001</v>
          </cell>
          <cell r="N200">
            <v>194195.79688000001</v>
          </cell>
        </row>
        <row r="201">
          <cell r="C201">
            <v>29764.615229999999</v>
          </cell>
          <cell r="D201">
            <v>37352.492189999997</v>
          </cell>
          <cell r="E201">
            <v>84810.570309999996</v>
          </cell>
          <cell r="F201">
            <v>61474.167970000002</v>
          </cell>
          <cell r="G201">
            <v>61332.710939999997</v>
          </cell>
          <cell r="H201">
            <v>61889.152340000001</v>
          </cell>
          <cell r="I201">
            <v>62024.445310000003</v>
          </cell>
          <cell r="J201">
            <v>58405.539060000003</v>
          </cell>
          <cell r="K201">
            <v>54734.507810000003</v>
          </cell>
          <cell r="L201">
            <v>58878.859380000002</v>
          </cell>
          <cell r="M201">
            <v>40967.6875</v>
          </cell>
          <cell r="N201">
            <v>35821.875</v>
          </cell>
        </row>
        <row r="202">
          <cell r="C202">
            <v>24690.92383</v>
          </cell>
          <cell r="D202">
            <v>30821.95508</v>
          </cell>
          <cell r="E202">
            <v>71745.953129999994</v>
          </cell>
          <cell r="F202">
            <v>52004.402340000001</v>
          </cell>
          <cell r="G202">
            <v>51884.726560000003</v>
          </cell>
          <cell r="H202">
            <v>52355.453130000002</v>
          </cell>
          <cell r="I202">
            <v>52469.910159999999</v>
          </cell>
          <cell r="J202">
            <v>48115.339840000001</v>
          </cell>
          <cell r="K202">
            <v>45091.097659999999</v>
          </cell>
          <cell r="L202">
            <v>49445.042970000002</v>
          </cell>
          <cell r="M202">
            <v>51357.355470000002</v>
          </cell>
          <cell r="N202">
            <v>51516.632810000003</v>
          </cell>
        </row>
        <row r="203">
          <cell r="C203">
            <v>0.11808</v>
          </cell>
          <cell r="D203">
            <v>5.45E-2</v>
          </cell>
          <cell r="E203">
            <v>3.3840000000000002E-2</v>
          </cell>
          <cell r="F203">
            <v>1.052E-2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C204">
            <v>3.4549999999999997E-2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C205">
            <v>6.6E-4</v>
          </cell>
          <cell r="D205">
            <v>4.0000000000000003E-5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C206">
            <v>0.29970999999999998</v>
          </cell>
          <cell r="D206">
            <v>0.12392</v>
          </cell>
          <cell r="E206">
            <v>4.5289999999999997E-2</v>
          </cell>
          <cell r="F206">
            <v>9.4199999999999996E-3</v>
          </cell>
          <cell r="G206">
            <v>4.5300000000000002E-3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>
            <v>5.2290000000000003E-2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7.0680000000000007E-2</v>
          </cell>
          <cell r="D208">
            <v>2.3900000000000001E-2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>
            <v>0.16188</v>
          </cell>
          <cell r="D211">
            <v>0.18582000000000001</v>
          </cell>
          <cell r="E211">
            <v>0.19128000000000001</v>
          </cell>
          <cell r="F211">
            <v>0.19213</v>
          </cell>
          <cell r="G211">
            <v>0.19517999999999999</v>
          </cell>
          <cell r="H211">
            <v>0.19889000000000001</v>
          </cell>
          <cell r="I211">
            <v>0.18675</v>
          </cell>
          <cell r="J211">
            <v>0.187</v>
          </cell>
          <cell r="K211">
            <v>0.18781</v>
          </cell>
          <cell r="L211">
            <v>0.20931</v>
          </cell>
          <cell r="M211">
            <v>0.21171000000000001</v>
          </cell>
          <cell r="N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>
            <v>0.88192000000000004</v>
          </cell>
          <cell r="D215">
            <v>0.94550000000000001</v>
          </cell>
          <cell r="E215">
            <v>0.96616000000000002</v>
          </cell>
          <cell r="F215">
            <v>0.98948000000000003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</row>
        <row r="216">
          <cell r="C216">
            <v>0.96545000000000003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</row>
        <row r="217">
          <cell r="C217">
            <v>0.83745999999999998</v>
          </cell>
          <cell r="D217">
            <v>0.81413999999999997</v>
          </cell>
          <cell r="E217">
            <v>0.80871999999999999</v>
          </cell>
          <cell r="F217">
            <v>0.80786999999999998</v>
          </cell>
          <cell r="G217">
            <v>0.80481999999999998</v>
          </cell>
          <cell r="H217">
            <v>0.80110999999999999</v>
          </cell>
          <cell r="I217">
            <v>0.81325000000000003</v>
          </cell>
          <cell r="J217">
            <v>0.81299999999999994</v>
          </cell>
          <cell r="K217">
            <v>0.81218999999999997</v>
          </cell>
          <cell r="L217">
            <v>0.79069</v>
          </cell>
          <cell r="M217">
            <v>0.78829000000000005</v>
          </cell>
          <cell r="N217">
            <v>1</v>
          </cell>
        </row>
        <row r="218">
          <cell r="C218">
            <v>0.70028999999999997</v>
          </cell>
          <cell r="D218">
            <v>0.87607999999999997</v>
          </cell>
          <cell r="E218">
            <v>0.95470999999999995</v>
          </cell>
          <cell r="F218">
            <v>0.99058000000000002</v>
          </cell>
          <cell r="G218">
            <v>0.99546999999999997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</row>
        <row r="219">
          <cell r="C219">
            <v>0.94771000000000005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</row>
        <row r="220">
          <cell r="C220">
            <v>0.92932000000000003</v>
          </cell>
          <cell r="D220">
            <v>0.97609999999999997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</row>
        <row r="221">
          <cell r="C221">
            <v>33401.914060000003</v>
          </cell>
          <cell r="D221">
            <v>32032.617190000001</v>
          </cell>
          <cell r="E221">
            <v>52117.320310000003</v>
          </cell>
          <cell r="F221">
            <v>40607.445310000003</v>
          </cell>
          <cell r="G221">
            <v>40507.65625</v>
          </cell>
          <cell r="H221">
            <v>40631.675779999998</v>
          </cell>
          <cell r="I221">
            <v>39481.929689999997</v>
          </cell>
          <cell r="J221">
            <v>37412.296880000002</v>
          </cell>
          <cell r="K221">
            <v>35128.363279999998</v>
          </cell>
          <cell r="L221">
            <v>35326.851560000003</v>
          </cell>
          <cell r="M221">
            <v>36259.238279999998</v>
          </cell>
          <cell r="N221">
            <v>36885.734380000002</v>
          </cell>
        </row>
        <row r="222">
          <cell r="C222">
            <v>300347.71875</v>
          </cell>
          <cell r="D222">
            <v>306736.25</v>
          </cell>
          <cell r="E222">
            <v>507211.65625</v>
          </cell>
          <cell r="F222">
            <v>398927.25</v>
          </cell>
          <cell r="G222">
            <v>393212.78125</v>
          </cell>
          <cell r="H222">
            <v>383673.4375</v>
          </cell>
          <cell r="I222">
            <v>374639.8125</v>
          </cell>
          <cell r="J222">
            <v>354926.65625</v>
          </cell>
          <cell r="K222">
            <v>288560.65625</v>
          </cell>
          <cell r="L222">
            <v>265253.40625</v>
          </cell>
          <cell r="M222">
            <v>198383.25</v>
          </cell>
          <cell r="N222">
            <v>132139.1875</v>
          </cell>
        </row>
        <row r="223">
          <cell r="C223">
            <v>446771.6875</v>
          </cell>
          <cell r="D223">
            <v>495759.9375</v>
          </cell>
          <cell r="E223">
            <v>756009.75</v>
          </cell>
          <cell r="F223">
            <v>616103.3125</v>
          </cell>
          <cell r="G223">
            <v>602872.5</v>
          </cell>
          <cell r="H223">
            <v>593954.625</v>
          </cell>
          <cell r="I223">
            <v>588720.9375</v>
          </cell>
          <cell r="J223">
            <v>561221.6875</v>
          </cell>
          <cell r="K223">
            <v>538313.1875</v>
          </cell>
          <cell r="L223">
            <v>524652.4375</v>
          </cell>
          <cell r="M223">
            <v>534878.125</v>
          </cell>
          <cell r="N223">
            <v>543768.9375</v>
          </cell>
        </row>
        <row r="224">
          <cell r="C224">
            <v>415561.46875</v>
          </cell>
          <cell r="D224">
            <v>299121.34375</v>
          </cell>
          <cell r="E224">
            <v>381855.125</v>
          </cell>
          <cell r="F224">
            <v>300634.65625</v>
          </cell>
          <cell r="G224">
            <v>299876.71875</v>
          </cell>
          <cell r="H224">
            <v>295389.09375</v>
          </cell>
          <cell r="I224">
            <v>291958.1875</v>
          </cell>
          <cell r="J224">
            <v>277885.75</v>
          </cell>
          <cell r="K224">
            <v>264554.875</v>
          </cell>
          <cell r="L224">
            <v>275793.28125</v>
          </cell>
          <cell r="M224">
            <v>271530.625</v>
          </cell>
          <cell r="N224">
            <v>275709.78125</v>
          </cell>
        </row>
        <row r="225">
          <cell r="C225">
            <v>58884.453130000002</v>
          </cell>
          <cell r="D225">
            <v>57937.179689999997</v>
          </cell>
          <cell r="E225">
            <v>103021.8125</v>
          </cell>
          <cell r="F225">
            <v>80976.9375</v>
          </cell>
          <cell r="G225">
            <v>80776.46875</v>
          </cell>
          <cell r="H225">
            <v>81458.46875</v>
          </cell>
          <cell r="I225">
            <v>81584.03125</v>
          </cell>
          <cell r="J225">
            <v>77478.421879999994</v>
          </cell>
          <cell r="K225">
            <v>73766.960940000004</v>
          </cell>
          <cell r="L225">
            <v>77181.726559999996</v>
          </cell>
          <cell r="M225">
            <v>52078.054689999997</v>
          </cell>
          <cell r="N225">
            <v>45853.710939999997</v>
          </cell>
        </row>
        <row r="226">
          <cell r="C226">
            <v>63969.984380000002</v>
          </cell>
          <cell r="D226">
            <v>63385.835939999997</v>
          </cell>
          <cell r="E226">
            <v>97512.140629999994</v>
          </cell>
          <cell r="F226">
            <v>79597.90625</v>
          </cell>
          <cell r="G226">
            <v>79394.726559999996</v>
          </cell>
          <cell r="H226">
            <v>80043.117190000004</v>
          </cell>
          <cell r="I226">
            <v>80143.804690000004</v>
          </cell>
          <cell r="J226">
            <v>74487.992190000004</v>
          </cell>
          <cell r="K226">
            <v>71407.851559999996</v>
          </cell>
          <cell r="L226">
            <v>75762.859379999994</v>
          </cell>
          <cell r="M226">
            <v>78054.703129999994</v>
          </cell>
          <cell r="N226">
            <v>77568.015629999994</v>
          </cell>
        </row>
        <row r="228">
          <cell r="C228">
            <v>526997.00783000002</v>
          </cell>
          <cell r="D228">
            <v>522300.00586999999</v>
          </cell>
          <cell r="E228">
            <v>459305.99414999998</v>
          </cell>
          <cell r="F228">
            <v>488509.00487999996</v>
          </cell>
          <cell r="G228">
            <v>483250.00585999998</v>
          </cell>
          <cell r="H228">
            <v>474968.99902999995</v>
          </cell>
          <cell r="I228">
            <v>472183.00879000005</v>
          </cell>
          <cell r="J228">
            <v>459556.99121999997</v>
          </cell>
          <cell r="K228">
            <v>439601.99268000002</v>
          </cell>
          <cell r="L228">
            <v>429021.00099000003</v>
          </cell>
          <cell r="M228">
            <v>396924.98144</v>
          </cell>
          <cell r="N228">
            <v>375463.00488999998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C229">
            <v>86327</v>
          </cell>
          <cell r="D229">
            <v>23121</v>
          </cell>
          <cell r="E229">
            <v>6953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C230">
            <v>213322.99226</v>
          </cell>
          <cell r="D230">
            <v>74585.003079999995</v>
          </cell>
          <cell r="E230">
            <v>14596.187010000001</v>
          </cell>
          <cell r="F230">
            <v>2307.3785699999999</v>
          </cell>
          <cell r="G230">
            <v>946.58221000000003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C231">
            <v>28211.316409999999</v>
          </cell>
          <cell r="D231">
            <v>53180.117189999997</v>
          </cell>
          <cell r="E231">
            <v>104605.99219</v>
          </cell>
          <cell r="F231">
            <v>75491.40625</v>
          </cell>
          <cell r="G231">
            <v>74979.257809999996</v>
          </cell>
          <cell r="H231">
            <v>75165.929690000004</v>
          </cell>
          <cell r="I231">
            <v>69708.0625</v>
          </cell>
          <cell r="J231">
            <v>65684.085940000004</v>
          </cell>
          <cell r="K231">
            <v>61768.617189999997</v>
          </cell>
          <cell r="L231">
            <v>67473.914059999996</v>
          </cell>
          <cell r="M231">
            <v>69941.140629999994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C232">
            <v>464078.92187999998</v>
          </cell>
          <cell r="D232">
            <v>581787.03125999996</v>
          </cell>
          <cell r="E232">
            <v>1312266.6211000001</v>
          </cell>
          <cell r="F232">
            <v>950539.72461000003</v>
          </cell>
          <cell r="G232">
            <v>937464.98243000009</v>
          </cell>
          <cell r="H232">
            <v>925015.48828000005</v>
          </cell>
          <cell r="I232">
            <v>914637.61719999998</v>
          </cell>
          <cell r="J232">
            <v>858171.68749000004</v>
          </cell>
          <cell r="K232">
            <v>770361.28125999996</v>
          </cell>
          <cell r="L232">
            <v>757475.65236000007</v>
          </cell>
          <cell r="M232">
            <v>704317.85352999996</v>
          </cell>
          <cell r="N232">
            <v>736462.36719000002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C233">
            <v>1318937.2265699999</v>
          </cell>
          <cell r="D233">
            <v>1254973.1640699999</v>
          </cell>
          <cell r="E233">
            <v>1897727.8046899999</v>
          </cell>
          <cell r="F233">
            <v>1516847.5078099999</v>
          </cell>
          <cell r="G233">
            <v>1496640.8515600001</v>
          </cell>
          <cell r="H233">
            <v>1475150.4179699998</v>
          </cell>
          <cell r="I233">
            <v>1456528.70313</v>
          </cell>
          <cell r="J233">
            <v>1383412.8047</v>
          </cell>
          <cell r="K233">
            <v>1271731.8945299999</v>
          </cell>
          <cell r="L233">
            <v>1253970.5625</v>
          </cell>
          <cell r="M233">
            <v>1171183.9960999999</v>
          </cell>
          <cell r="N233">
            <v>1111925.3672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C234">
            <v>1617.1567669999999</v>
          </cell>
          <cell r="D234">
            <v>574.59382800000003</v>
          </cell>
          <cell r="E234">
            <v>210.82702349999997</v>
          </cell>
          <cell r="F234">
            <v>46.168079199999994</v>
          </cell>
          <cell r="G234">
            <v>19.053180000000001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C235">
            <v>1297.1395835999999</v>
          </cell>
          <cell r="D235">
            <v>1509.2040251999999</v>
          </cell>
          <cell r="E235">
            <v>1510.9628016000001</v>
          </cell>
          <cell r="F235">
            <v>1510.4434440999999</v>
          </cell>
          <cell r="G235">
            <v>1509.561156</v>
          </cell>
          <cell r="H235">
            <v>1510.6829173000001</v>
          </cell>
          <cell r="I235">
            <v>1414.6256475</v>
          </cell>
          <cell r="J235">
            <v>1420.2275999999999</v>
          </cell>
          <cell r="K235">
            <v>1482.8181711000002</v>
          </cell>
          <cell r="L235">
            <v>1581.8373008999999</v>
          </cell>
          <cell r="M235">
            <v>1584.9203388000001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C236">
            <v>17692.693649399997</v>
          </cell>
          <cell r="D236">
            <v>18884.202146799998</v>
          </cell>
          <cell r="E236">
            <v>18955.220174900001</v>
          </cell>
          <cell r="F236">
            <v>19018.3984767</v>
          </cell>
          <cell r="G236">
            <v>18874.395664</v>
          </cell>
          <cell r="H236">
            <v>18591.327082699998</v>
          </cell>
          <cell r="I236">
            <v>18561.374352500003</v>
          </cell>
          <cell r="J236">
            <v>18555.772399999998</v>
          </cell>
          <cell r="K236">
            <v>18493.1818289</v>
          </cell>
          <cell r="L236">
            <v>17758.1726991</v>
          </cell>
          <cell r="M236">
            <v>15960.079661199999</v>
          </cell>
          <cell r="N236">
            <v>15879.000000000002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9">
          <cell r="C239" t="str">
            <v>EYearLag</v>
          </cell>
          <cell r="D239" t="str">
            <v>EYear01</v>
          </cell>
          <cell r="E239" t="str">
            <v>EYear02</v>
          </cell>
          <cell r="F239" t="str">
            <v>EYear03</v>
          </cell>
          <cell r="G239" t="str">
            <v>EYear04</v>
          </cell>
          <cell r="H239" t="str">
            <v>EYear05</v>
          </cell>
          <cell r="I239" t="str">
            <v>EYear06</v>
          </cell>
          <cell r="J239" t="str">
            <v>EYear07</v>
          </cell>
          <cell r="K239" t="str">
            <v>EYear08</v>
          </cell>
          <cell r="L239" t="str">
            <v>EYear09</v>
          </cell>
          <cell r="M239" t="str">
            <v>EYear10</v>
          </cell>
          <cell r="N239" t="str">
            <v>EYear11</v>
          </cell>
          <cell r="O239" t="str">
            <v>EYear12</v>
          </cell>
          <cell r="P239" t="str">
            <v>EYear13</v>
          </cell>
          <cell r="Q239" t="str">
            <v>EYear14</v>
          </cell>
          <cell r="R239" t="str">
            <v>EYear15</v>
          </cell>
          <cell r="S239" t="str">
            <v>EYear16</v>
          </cell>
          <cell r="T239" t="str">
            <v>EYear17</v>
          </cell>
          <cell r="U239" t="str">
            <v>EYear18</v>
          </cell>
          <cell r="V239" t="str">
            <v>EYear19</v>
          </cell>
          <cell r="W239" t="str">
            <v>EYear20</v>
          </cell>
          <cell r="X239" t="str">
            <v>EYear21</v>
          </cell>
          <cell r="Y239" t="str">
            <v>EYear22</v>
          </cell>
        </row>
        <row r="240">
          <cell r="C240" t="str">
            <v>Y1999</v>
          </cell>
          <cell r="D240" t="str">
            <v>Y2000</v>
          </cell>
          <cell r="E240" t="str">
            <v>Y2001</v>
          </cell>
          <cell r="F240" t="str">
            <v>Y2002</v>
          </cell>
          <cell r="G240" t="str">
            <v>Y2003</v>
          </cell>
          <cell r="H240" t="str">
            <v>Y2004</v>
          </cell>
          <cell r="I240" t="str">
            <v>Y2005</v>
          </cell>
          <cell r="J240" t="str">
            <v>Y2006</v>
          </cell>
          <cell r="K240" t="str">
            <v>Y2007</v>
          </cell>
          <cell r="L240" t="str">
            <v>Y2008</v>
          </cell>
          <cell r="M240" t="str">
            <v>Y2009</v>
          </cell>
          <cell r="N240" t="str">
            <v>Y2010</v>
          </cell>
        </row>
        <row r="241">
          <cell r="C241">
            <v>31.1</v>
          </cell>
          <cell r="D241">
            <v>66.47</v>
          </cell>
          <cell r="E241">
            <v>192.94983999999999</v>
          </cell>
          <cell r="F241">
            <v>144.84354999999999</v>
          </cell>
          <cell r="G241">
            <v>42.6</v>
          </cell>
          <cell r="H241">
            <v>40.5</v>
          </cell>
          <cell r="I241">
            <v>40.9</v>
          </cell>
          <cell r="J241">
            <v>46.6</v>
          </cell>
          <cell r="K241">
            <v>58.1</v>
          </cell>
          <cell r="L241">
            <v>64.099999999999994</v>
          </cell>
          <cell r="M241">
            <v>70.2</v>
          </cell>
          <cell r="N241">
            <v>76.2</v>
          </cell>
        </row>
        <row r="242">
          <cell r="C242">
            <v>30.4</v>
          </cell>
          <cell r="D242">
            <v>97.1</v>
          </cell>
          <cell r="E242">
            <v>253.69969</v>
          </cell>
          <cell r="F242">
            <v>252.87253999999999</v>
          </cell>
          <cell r="G242">
            <v>49.050179999999997</v>
          </cell>
          <cell r="H242">
            <v>55.729309999999998</v>
          </cell>
          <cell r="I242">
            <v>55.129300000000001</v>
          </cell>
          <cell r="J242">
            <v>56.408909999999999</v>
          </cell>
          <cell r="K242">
            <v>58.048870000000001</v>
          </cell>
          <cell r="L242">
            <v>59.648820000000001</v>
          </cell>
          <cell r="M242">
            <v>61.708739999999999</v>
          </cell>
          <cell r="N242">
            <v>63.428789999999999</v>
          </cell>
        </row>
        <row r="243">
          <cell r="C243">
            <v>27.9</v>
          </cell>
          <cell r="D243">
            <v>97.1</v>
          </cell>
          <cell r="E243">
            <v>115.3</v>
          </cell>
          <cell r="F243">
            <v>147.72999999999999</v>
          </cell>
          <cell r="G243">
            <v>132.97999999999999</v>
          </cell>
          <cell r="H243">
            <v>125.92</v>
          </cell>
          <cell r="I243">
            <v>113.11</v>
          </cell>
          <cell r="J243">
            <v>105.35</v>
          </cell>
          <cell r="K243">
            <v>101.63</v>
          </cell>
          <cell r="L243">
            <v>96.2</v>
          </cell>
          <cell r="M243">
            <v>95.47</v>
          </cell>
          <cell r="N243">
            <v>88.01</v>
          </cell>
        </row>
        <row r="244">
          <cell r="C244">
            <v>26.9</v>
          </cell>
          <cell r="D244">
            <v>86.9</v>
          </cell>
          <cell r="E244">
            <v>69.23</v>
          </cell>
          <cell r="F244">
            <v>49.98</v>
          </cell>
          <cell r="G244">
            <v>49.05</v>
          </cell>
          <cell r="H244">
            <v>55.73</v>
          </cell>
          <cell r="I244">
            <v>55.13</v>
          </cell>
          <cell r="J244">
            <v>56.41</v>
          </cell>
          <cell r="K244">
            <v>58.05</v>
          </cell>
          <cell r="L244">
            <v>59.65</v>
          </cell>
          <cell r="M244">
            <v>61.71</v>
          </cell>
          <cell r="N244">
            <v>63.43</v>
          </cell>
        </row>
        <row r="245">
          <cell r="C245">
            <v>26.9</v>
          </cell>
          <cell r="D245">
            <v>97.1</v>
          </cell>
          <cell r="E245">
            <v>115.3</v>
          </cell>
          <cell r="F245">
            <v>147.72999999999999</v>
          </cell>
          <cell r="G245">
            <v>132.97999999999999</v>
          </cell>
          <cell r="H245">
            <v>125.92</v>
          </cell>
          <cell r="I245">
            <v>113.11</v>
          </cell>
          <cell r="J245">
            <v>105.35</v>
          </cell>
          <cell r="K245">
            <v>101.63</v>
          </cell>
          <cell r="L245">
            <v>96.2</v>
          </cell>
          <cell r="M245">
            <v>95.47</v>
          </cell>
          <cell r="N245">
            <v>88.01</v>
          </cell>
        </row>
        <row r="246">
          <cell r="C246">
            <v>44.8</v>
          </cell>
          <cell r="D246">
            <v>192.36564999999999</v>
          </cell>
          <cell r="E246">
            <v>115.29973</v>
          </cell>
          <cell r="F246">
            <v>147.72948</v>
          </cell>
          <cell r="G246">
            <v>132.97954999999999</v>
          </cell>
          <cell r="H246">
            <v>125.91961000000001</v>
          </cell>
          <cell r="I246">
            <v>113.1097</v>
          </cell>
          <cell r="J246">
            <v>105.34999000000001</v>
          </cell>
          <cell r="K246">
            <v>101.63</v>
          </cell>
          <cell r="L246">
            <v>96.2</v>
          </cell>
          <cell r="M246">
            <v>95.47</v>
          </cell>
          <cell r="N246">
            <v>88.01</v>
          </cell>
        </row>
        <row r="248">
          <cell r="C248">
            <v>26.9</v>
          </cell>
          <cell r="D248">
            <v>97.1</v>
          </cell>
          <cell r="E248">
            <v>115.3</v>
          </cell>
          <cell r="F248">
            <v>147.72999999999999</v>
          </cell>
          <cell r="G248">
            <v>132.97999999999999</v>
          </cell>
          <cell r="H248">
            <v>125.92</v>
          </cell>
          <cell r="I248">
            <v>113.11</v>
          </cell>
          <cell r="J248">
            <v>105.35</v>
          </cell>
          <cell r="K248">
            <v>101.63</v>
          </cell>
          <cell r="L248">
            <v>96.2</v>
          </cell>
          <cell r="M248">
            <v>95.47</v>
          </cell>
          <cell r="N248">
            <v>88.01</v>
          </cell>
        </row>
        <row r="251">
          <cell r="C251" t="str">
            <v>EYearLag</v>
          </cell>
          <cell r="D251" t="str">
            <v>EYear01</v>
          </cell>
          <cell r="E251" t="str">
            <v>EYear02</v>
          </cell>
          <cell r="F251" t="str">
            <v>EYear03</v>
          </cell>
          <cell r="G251" t="str">
            <v>EYear04</v>
          </cell>
          <cell r="H251" t="str">
            <v>EYear05</v>
          </cell>
          <cell r="I251" t="str">
            <v>EYear06</v>
          </cell>
          <cell r="J251" t="str">
            <v>EYear07</v>
          </cell>
          <cell r="K251" t="str">
            <v>EYear08</v>
          </cell>
          <cell r="L251" t="str">
            <v>EYear09</v>
          </cell>
          <cell r="M251" t="str">
            <v>EYear10</v>
          </cell>
          <cell r="N251" t="str">
            <v>EYear11</v>
          </cell>
          <cell r="O251" t="str">
            <v>EYear12</v>
          </cell>
          <cell r="P251" t="str">
            <v>EYear13</v>
          </cell>
          <cell r="Q251" t="str">
            <v>EYear14</v>
          </cell>
          <cell r="R251" t="str">
            <v>EYear15</v>
          </cell>
          <cell r="S251" t="str">
            <v>EYear16</v>
          </cell>
          <cell r="T251" t="str">
            <v>EYear17</v>
          </cell>
          <cell r="U251" t="str">
            <v>EYear18</v>
          </cell>
          <cell r="V251" t="str">
            <v>EYear19</v>
          </cell>
          <cell r="W251" t="str">
            <v>EYear20</v>
          </cell>
          <cell r="X251" t="str">
            <v>EYear21</v>
          </cell>
          <cell r="Y251" t="str">
            <v>EYear22</v>
          </cell>
        </row>
        <row r="252">
          <cell r="C252" t="str">
            <v>Y1999</v>
          </cell>
          <cell r="D252" t="str">
            <v>Y2000</v>
          </cell>
          <cell r="E252" t="str">
            <v>Y2001</v>
          </cell>
          <cell r="F252" t="str">
            <v>Y2002</v>
          </cell>
          <cell r="G252" t="str">
            <v>Y2003</v>
          </cell>
          <cell r="H252" t="str">
            <v>Y2004</v>
          </cell>
          <cell r="I252" t="str">
            <v>Y2005</v>
          </cell>
          <cell r="J252" t="str">
            <v>Y2006</v>
          </cell>
          <cell r="K252" t="str">
            <v>Y2007</v>
          </cell>
          <cell r="L252" t="str">
            <v>Y2008</v>
          </cell>
          <cell r="M252" t="str">
            <v>Y2009</v>
          </cell>
          <cell r="N252" t="str">
            <v>Y2010</v>
          </cell>
        </row>
        <row r="253">
          <cell r="D253">
            <v>91282.34375</v>
          </cell>
          <cell r="E253">
            <v>233882.03125</v>
          </cell>
          <cell r="F253">
            <v>171783.875</v>
          </cell>
          <cell r="G253">
            <v>55731.605470000002</v>
          </cell>
          <cell r="H253">
            <v>56558.082029999998</v>
          </cell>
          <cell r="I253">
            <v>11255.34375</v>
          </cell>
          <cell r="J253">
            <v>12063.603520000001</v>
          </cell>
          <cell r="K253">
            <v>14761.094730000001</v>
          </cell>
          <cell r="L253">
            <v>15840.237300000001</v>
          </cell>
          <cell r="M253">
            <v>16697.466799999998</v>
          </cell>
          <cell r="N253">
            <v>17375.492190000001</v>
          </cell>
        </row>
        <row r="254">
          <cell r="D254">
            <v>1179279.5</v>
          </cell>
          <cell r="E254">
            <v>3079990.25</v>
          </cell>
          <cell r="F254">
            <v>3055459</v>
          </cell>
          <cell r="G254">
            <v>592673.375</v>
          </cell>
          <cell r="H254">
            <v>655694.375</v>
          </cell>
          <cell r="I254">
            <v>641082.0625</v>
          </cell>
          <cell r="J254">
            <v>655888.9375</v>
          </cell>
          <cell r="K254">
            <v>674957.4375</v>
          </cell>
          <cell r="L254">
            <v>693471.25</v>
          </cell>
          <cell r="M254">
            <v>717419.6875</v>
          </cell>
          <cell r="N254">
            <v>737416.75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D256">
            <v>1822119.25</v>
          </cell>
          <cell r="E256">
            <v>1431468.75</v>
          </cell>
          <cell r="F256">
            <v>1028338.5</v>
          </cell>
          <cell r="G256">
            <v>1000767.125</v>
          </cell>
          <cell r="H256">
            <v>1120284.5</v>
          </cell>
          <cell r="I256">
            <v>1101276.875</v>
          </cell>
          <cell r="J256">
            <v>1126846.125</v>
          </cell>
          <cell r="K256">
            <v>1159606.75</v>
          </cell>
          <cell r="L256">
            <v>1153631</v>
          </cell>
          <cell r="M256">
            <v>1082701.875</v>
          </cell>
          <cell r="N256">
            <v>1007205</v>
          </cell>
        </row>
        <row r="257">
          <cell r="D257">
            <v>681396.75</v>
          </cell>
          <cell r="E257">
            <v>717018.875</v>
          </cell>
          <cell r="F257">
            <v>798387.125</v>
          </cell>
          <cell r="G257">
            <v>746287.4375</v>
          </cell>
          <cell r="H257">
            <v>789624.5</v>
          </cell>
          <cell r="I257">
            <v>701914.1875</v>
          </cell>
          <cell r="J257">
            <v>597413.6875</v>
          </cell>
          <cell r="K257">
            <v>587271.5</v>
          </cell>
          <cell r="L257">
            <v>499212.6875</v>
          </cell>
          <cell r="M257">
            <v>472126.375</v>
          </cell>
          <cell r="N257">
            <v>389749.875</v>
          </cell>
        </row>
        <row r="258">
          <cell r="D258">
            <v>6110133.5</v>
          </cell>
          <cell r="E258">
            <v>3012905</v>
          </cell>
          <cell r="F258">
            <v>2985701</v>
          </cell>
          <cell r="G258">
            <v>2809343.25</v>
          </cell>
          <cell r="H258">
            <v>2788820.25</v>
          </cell>
          <cell r="I258">
            <v>2718050.75</v>
          </cell>
          <cell r="J258">
            <v>2827031.5</v>
          </cell>
          <cell r="K258">
            <v>2864704.25</v>
          </cell>
          <cell r="L258">
            <v>2971074</v>
          </cell>
          <cell r="M258">
            <v>3235082.75</v>
          </cell>
          <cell r="N258">
            <v>3127439.25</v>
          </cell>
        </row>
        <row r="260">
          <cell r="D260">
            <v>-210113.01563000001</v>
          </cell>
          <cell r="E260">
            <v>-217233.3125</v>
          </cell>
          <cell r="F260">
            <v>-416419.6875</v>
          </cell>
          <cell r="G260">
            <v>-356565.09375</v>
          </cell>
          <cell r="H260">
            <v>-224984.60938000001</v>
          </cell>
          <cell r="I260">
            <v>-161853.34375</v>
          </cell>
          <cell r="J260">
            <v>-194717.25</v>
          </cell>
          <cell r="K260">
            <v>-155552.65625</v>
          </cell>
          <cell r="L260">
            <v>-125510.92969</v>
          </cell>
          <cell r="M260">
            <v>35900.449220000002</v>
          </cell>
          <cell r="N260">
            <v>166850.46875</v>
          </cell>
        </row>
        <row r="261">
          <cell r="D261">
            <v>9674098.3281200007</v>
          </cell>
          <cell r="E261">
            <v>8258031.59375</v>
          </cell>
          <cell r="F261">
            <v>7623249.8125</v>
          </cell>
          <cell r="G261">
            <v>4848237.6992199998</v>
          </cell>
          <cell r="H261">
            <v>5185997.0976499999</v>
          </cell>
          <cell r="I261">
            <v>5011725.875</v>
          </cell>
          <cell r="J261">
            <v>5024526.6035200004</v>
          </cell>
          <cell r="K261">
            <v>5145748.37598</v>
          </cell>
          <cell r="L261">
            <v>5207718.2451100005</v>
          </cell>
          <cell r="M261">
            <v>5559928.6035200004</v>
          </cell>
          <cell r="N261">
            <v>5446036.8359399997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</row>
      </sheetData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 &amp; Instruction"/>
      <sheetName val="Admin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DataEntry"/>
      <sheetName val="CoreDataEntry"/>
      <sheetName val="NonCoreDataEntry"/>
      <sheetName val="CoreCalculations"/>
      <sheetName val="NonCoreCalculations"/>
      <sheetName val="Module1"/>
      <sheetName val="99BudJAC"/>
    </sheetNames>
    <definedNames>
      <definedName name="CalculateEverything"/>
      <definedName name="PrintSheet"/>
    </defined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graph"/>
      <sheetName val="Data_Sheet"/>
      <sheetName val="Dashboard_Mar"/>
      <sheetName val="Ctrl Data"/>
      <sheetName val="Summary Report"/>
    </sheetNames>
    <sheetDataSet>
      <sheetData sheetId="0"/>
      <sheetData sheetId="1"/>
      <sheetData sheetId="2"/>
      <sheetData sheetId="3">
        <row r="1">
          <cell r="C1">
            <v>4</v>
          </cell>
        </row>
        <row r="5">
          <cell r="AI5">
            <v>1</v>
          </cell>
          <cell r="AJ5">
            <v>3</v>
          </cell>
          <cell r="AK5">
            <v>6</v>
          </cell>
        </row>
        <row r="6">
          <cell r="AI6">
            <v>2</v>
          </cell>
          <cell r="AJ6">
            <v>4</v>
          </cell>
        </row>
        <row r="8">
          <cell r="AI8">
            <v>4</v>
          </cell>
          <cell r="AJ8">
            <v>6</v>
          </cell>
        </row>
        <row r="9">
          <cell r="AI9">
            <v>5</v>
          </cell>
          <cell r="AJ9">
            <v>7</v>
          </cell>
        </row>
        <row r="10">
          <cell r="AI10">
            <v>6</v>
          </cell>
          <cell r="AJ10">
            <v>8</v>
          </cell>
        </row>
      </sheetData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heet1"/>
      <sheetName val="ORD013 - Targets-Plan"/>
      <sheetName val="CY2 MWC Targets Only"/>
      <sheetName val="Sheet2"/>
    </sheetNames>
    <sheetDataSet>
      <sheetData sheetId="0"/>
      <sheetData sheetId="1"/>
      <sheetData sheetId="2"/>
      <sheetData sheetId="3"/>
      <sheetData sheetId="4">
        <row r="27">
          <cell r="E27" t="str">
            <v>E/C/N/O</v>
          </cell>
          <cell r="F27" t="str">
            <v>MWC</v>
          </cell>
          <cell r="G27">
            <v>0</v>
          </cell>
          <cell r="H27" t="str">
            <v>MAT</v>
          </cell>
          <cell r="I27" t="str">
            <v>Planning Order</v>
          </cell>
          <cell r="J27">
            <v>0</v>
          </cell>
          <cell r="K27" t="str">
            <v>Budget Level 1</v>
          </cell>
          <cell r="L27" t="str">
            <v>Budget Level 2</v>
          </cell>
          <cell r="M27" t="str">
            <v>Master Funding Id</v>
          </cell>
          <cell r="N27" t="str">
            <v>Funding Identifier</v>
          </cell>
          <cell r="O27" t="str">
            <v>* 1,000 $</v>
          </cell>
          <cell r="P27" t="str">
            <v>* 1,000 $</v>
          </cell>
          <cell r="Q27" t="str">
            <v>* 1,000 $</v>
          </cell>
          <cell r="R27" t="str">
            <v>* 1,000 $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E28" t="str">
            <v>EXPENSE</v>
          </cell>
        </row>
        <row r="29">
          <cell r="E29" t="str">
            <v>EXPENSE</v>
          </cell>
        </row>
        <row r="30">
          <cell r="E30" t="str">
            <v>EXPENSE</v>
          </cell>
        </row>
        <row r="31">
          <cell r="E31" t="str">
            <v>EXPENSE</v>
          </cell>
        </row>
        <row r="32">
          <cell r="E32" t="str">
            <v>EXPENSE</v>
          </cell>
        </row>
        <row r="33">
          <cell r="E33" t="str">
            <v>EXPENSE</v>
          </cell>
        </row>
        <row r="34">
          <cell r="E34" t="str">
            <v>EXPENSE</v>
          </cell>
        </row>
        <row r="35">
          <cell r="E35" t="str">
            <v>EXPENSE</v>
          </cell>
        </row>
        <row r="36">
          <cell r="E36" t="str">
            <v>EXPENSE</v>
          </cell>
        </row>
        <row r="37">
          <cell r="E37" t="str">
            <v>EXPENSE</v>
          </cell>
        </row>
        <row r="38">
          <cell r="E38" t="str">
            <v>EXPENSE</v>
          </cell>
        </row>
        <row r="39">
          <cell r="E39" t="str">
            <v>EXPENSE</v>
          </cell>
        </row>
        <row r="40">
          <cell r="E40" t="str">
            <v>EXPENSE</v>
          </cell>
        </row>
        <row r="41">
          <cell r="E41" t="str">
            <v>EXPENSE</v>
          </cell>
        </row>
        <row r="42">
          <cell r="E42" t="str">
            <v>EXPENSE</v>
          </cell>
        </row>
        <row r="43">
          <cell r="E43" t="str">
            <v>EXPENSE</v>
          </cell>
        </row>
        <row r="44">
          <cell r="E44" t="str">
            <v>EXPENSE</v>
          </cell>
        </row>
        <row r="45">
          <cell r="E45" t="str">
            <v>EXPENSE</v>
          </cell>
        </row>
        <row r="46">
          <cell r="E46" t="str">
            <v>EXPENSE</v>
          </cell>
        </row>
        <row r="47">
          <cell r="E47" t="str">
            <v>EXPENSE</v>
          </cell>
        </row>
        <row r="48">
          <cell r="E48" t="str">
            <v>EXPENSE</v>
          </cell>
        </row>
        <row r="49">
          <cell r="E49" t="str">
            <v>EXPENSE</v>
          </cell>
        </row>
        <row r="50">
          <cell r="E50" t="str">
            <v>EXPENSE</v>
          </cell>
        </row>
        <row r="51">
          <cell r="E51" t="str">
            <v>EXPENSE</v>
          </cell>
        </row>
        <row r="52">
          <cell r="E52" t="str">
            <v>EXPENSE</v>
          </cell>
        </row>
        <row r="53">
          <cell r="E53" t="str">
            <v>EXPENSE</v>
          </cell>
        </row>
        <row r="54">
          <cell r="E54" t="str">
            <v>EXPENSE</v>
          </cell>
        </row>
        <row r="55">
          <cell r="E55" t="str">
            <v>EXPENSE</v>
          </cell>
        </row>
        <row r="56">
          <cell r="E56" t="str">
            <v>EXPENSE</v>
          </cell>
        </row>
        <row r="57">
          <cell r="E57" t="str">
            <v>EXPENSE</v>
          </cell>
        </row>
        <row r="58">
          <cell r="E58" t="str">
            <v>EXPENSE</v>
          </cell>
        </row>
        <row r="59">
          <cell r="E59" t="str">
            <v>EXPENSE</v>
          </cell>
        </row>
        <row r="60">
          <cell r="E60" t="str">
            <v>EXPENSE</v>
          </cell>
        </row>
        <row r="61">
          <cell r="E61" t="str">
            <v>EXPENSE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  <row r="4992">
          <cell r="E4992">
            <v>0</v>
          </cell>
        </row>
        <row r="4993">
          <cell r="E4993">
            <v>0</v>
          </cell>
        </row>
        <row r="4994">
          <cell r="E4994">
            <v>0</v>
          </cell>
        </row>
        <row r="4995">
          <cell r="E4995">
            <v>0</v>
          </cell>
        </row>
        <row r="4996">
          <cell r="E4996">
            <v>0</v>
          </cell>
        </row>
        <row r="4997">
          <cell r="E4997">
            <v>0</v>
          </cell>
        </row>
        <row r="4998">
          <cell r="E4998">
            <v>0</v>
          </cell>
        </row>
        <row r="4999">
          <cell r="E4999">
            <v>0</v>
          </cell>
        </row>
        <row r="5000">
          <cell r="E5000">
            <v>0</v>
          </cell>
        </row>
        <row r="5001">
          <cell r="E5001">
            <v>0</v>
          </cell>
        </row>
        <row r="5002">
          <cell r="E5002">
            <v>0</v>
          </cell>
        </row>
        <row r="5003">
          <cell r="E5003">
            <v>0</v>
          </cell>
        </row>
        <row r="5004">
          <cell r="E5004">
            <v>0</v>
          </cell>
        </row>
        <row r="5005">
          <cell r="E5005">
            <v>0</v>
          </cell>
        </row>
        <row r="5006">
          <cell r="E5006">
            <v>0</v>
          </cell>
        </row>
        <row r="5007">
          <cell r="E5007">
            <v>0</v>
          </cell>
        </row>
        <row r="5008">
          <cell r="E5008">
            <v>0</v>
          </cell>
        </row>
        <row r="5009">
          <cell r="E5009">
            <v>0</v>
          </cell>
        </row>
        <row r="5010">
          <cell r="E5010">
            <v>0</v>
          </cell>
        </row>
        <row r="5011">
          <cell r="E5011">
            <v>0</v>
          </cell>
        </row>
        <row r="5012">
          <cell r="E5012">
            <v>0</v>
          </cell>
        </row>
        <row r="5013">
          <cell r="E5013">
            <v>0</v>
          </cell>
        </row>
        <row r="5014">
          <cell r="E5014">
            <v>0</v>
          </cell>
        </row>
        <row r="5015">
          <cell r="E5015">
            <v>0</v>
          </cell>
        </row>
        <row r="5016">
          <cell r="E5016">
            <v>0</v>
          </cell>
        </row>
        <row r="5017">
          <cell r="E5017">
            <v>0</v>
          </cell>
        </row>
        <row r="5018">
          <cell r="E5018">
            <v>0</v>
          </cell>
        </row>
        <row r="5019">
          <cell r="E5019">
            <v>0</v>
          </cell>
        </row>
        <row r="5020">
          <cell r="E5020">
            <v>0</v>
          </cell>
        </row>
        <row r="5021">
          <cell r="E5021">
            <v>0</v>
          </cell>
        </row>
        <row r="5022">
          <cell r="E5022">
            <v>0</v>
          </cell>
        </row>
        <row r="5023">
          <cell r="E5023">
            <v>0</v>
          </cell>
        </row>
        <row r="5024">
          <cell r="E5024">
            <v>0</v>
          </cell>
        </row>
        <row r="5025">
          <cell r="E5025">
            <v>0</v>
          </cell>
        </row>
        <row r="5026">
          <cell r="E5026">
            <v>0</v>
          </cell>
        </row>
        <row r="5027">
          <cell r="E5027">
            <v>0</v>
          </cell>
        </row>
        <row r="5028">
          <cell r="E5028">
            <v>0</v>
          </cell>
        </row>
        <row r="5029">
          <cell r="E5029">
            <v>0</v>
          </cell>
        </row>
        <row r="5030">
          <cell r="E5030">
            <v>0</v>
          </cell>
        </row>
        <row r="5031">
          <cell r="E5031">
            <v>0</v>
          </cell>
        </row>
        <row r="5032">
          <cell r="E5032">
            <v>0</v>
          </cell>
        </row>
        <row r="5033">
          <cell r="E5033">
            <v>0</v>
          </cell>
        </row>
        <row r="5034">
          <cell r="E5034">
            <v>0</v>
          </cell>
        </row>
        <row r="5035">
          <cell r="E5035">
            <v>0</v>
          </cell>
        </row>
        <row r="5036">
          <cell r="E5036">
            <v>0</v>
          </cell>
        </row>
        <row r="5037">
          <cell r="E5037">
            <v>0</v>
          </cell>
        </row>
        <row r="5038">
          <cell r="E5038">
            <v>0</v>
          </cell>
        </row>
        <row r="5039">
          <cell r="E5039">
            <v>0</v>
          </cell>
        </row>
        <row r="5040">
          <cell r="E5040">
            <v>0</v>
          </cell>
        </row>
        <row r="5041">
          <cell r="E5041">
            <v>0</v>
          </cell>
        </row>
        <row r="5042">
          <cell r="E5042">
            <v>0</v>
          </cell>
        </row>
        <row r="5043">
          <cell r="E5043">
            <v>0</v>
          </cell>
        </row>
        <row r="5044">
          <cell r="E5044">
            <v>0</v>
          </cell>
        </row>
        <row r="5045">
          <cell r="E5045">
            <v>0</v>
          </cell>
        </row>
        <row r="5046">
          <cell r="E5046">
            <v>0</v>
          </cell>
        </row>
        <row r="5047">
          <cell r="E5047">
            <v>0</v>
          </cell>
        </row>
        <row r="5048">
          <cell r="E5048">
            <v>0</v>
          </cell>
        </row>
        <row r="5049">
          <cell r="E5049">
            <v>0</v>
          </cell>
        </row>
        <row r="5050">
          <cell r="E5050">
            <v>0</v>
          </cell>
        </row>
        <row r="5051">
          <cell r="E5051">
            <v>0</v>
          </cell>
        </row>
        <row r="5052">
          <cell r="E5052">
            <v>0</v>
          </cell>
        </row>
        <row r="5053">
          <cell r="E5053">
            <v>0</v>
          </cell>
        </row>
        <row r="5054">
          <cell r="E5054">
            <v>0</v>
          </cell>
        </row>
        <row r="5055">
          <cell r="E5055">
            <v>0</v>
          </cell>
        </row>
        <row r="5056">
          <cell r="E5056">
            <v>0</v>
          </cell>
        </row>
        <row r="5057">
          <cell r="E5057">
            <v>0</v>
          </cell>
        </row>
        <row r="5058">
          <cell r="E5058">
            <v>0</v>
          </cell>
        </row>
        <row r="5059">
          <cell r="E5059">
            <v>0</v>
          </cell>
        </row>
        <row r="5060">
          <cell r="E5060">
            <v>0</v>
          </cell>
        </row>
        <row r="5061">
          <cell r="E5061">
            <v>0</v>
          </cell>
        </row>
        <row r="5062">
          <cell r="E5062">
            <v>0</v>
          </cell>
        </row>
        <row r="5063">
          <cell r="E5063">
            <v>0</v>
          </cell>
        </row>
        <row r="5064">
          <cell r="E5064">
            <v>0</v>
          </cell>
        </row>
        <row r="5065">
          <cell r="E5065">
            <v>0</v>
          </cell>
        </row>
        <row r="5066">
          <cell r="E5066">
            <v>0</v>
          </cell>
        </row>
        <row r="5067">
          <cell r="E5067">
            <v>0</v>
          </cell>
        </row>
        <row r="5068">
          <cell r="E5068">
            <v>0</v>
          </cell>
        </row>
        <row r="5069">
          <cell r="E5069">
            <v>0</v>
          </cell>
        </row>
        <row r="5070">
          <cell r="E5070">
            <v>0</v>
          </cell>
        </row>
        <row r="5071">
          <cell r="E5071">
            <v>0</v>
          </cell>
        </row>
        <row r="5072">
          <cell r="E5072">
            <v>0</v>
          </cell>
        </row>
        <row r="5073">
          <cell r="E5073">
            <v>0</v>
          </cell>
        </row>
        <row r="5074">
          <cell r="E5074">
            <v>0</v>
          </cell>
        </row>
        <row r="5075">
          <cell r="E5075">
            <v>0</v>
          </cell>
        </row>
        <row r="5076">
          <cell r="E5076">
            <v>0</v>
          </cell>
        </row>
        <row r="5077">
          <cell r="E5077">
            <v>0</v>
          </cell>
        </row>
        <row r="5078">
          <cell r="E5078">
            <v>0</v>
          </cell>
        </row>
        <row r="5079">
          <cell r="E5079">
            <v>0</v>
          </cell>
        </row>
        <row r="5080">
          <cell r="E5080">
            <v>0</v>
          </cell>
        </row>
        <row r="5081">
          <cell r="E5081">
            <v>0</v>
          </cell>
        </row>
        <row r="5082">
          <cell r="E5082">
            <v>0</v>
          </cell>
        </row>
        <row r="5083">
          <cell r="E5083">
            <v>0</v>
          </cell>
        </row>
        <row r="5084">
          <cell r="E5084">
            <v>0</v>
          </cell>
        </row>
        <row r="5085">
          <cell r="E5085">
            <v>0</v>
          </cell>
        </row>
        <row r="5086">
          <cell r="E5086">
            <v>0</v>
          </cell>
        </row>
        <row r="5087">
          <cell r="E5087">
            <v>0</v>
          </cell>
        </row>
        <row r="5088">
          <cell r="E5088">
            <v>0</v>
          </cell>
        </row>
        <row r="5089">
          <cell r="E5089">
            <v>0</v>
          </cell>
        </row>
        <row r="5090">
          <cell r="E5090">
            <v>0</v>
          </cell>
        </row>
        <row r="5091">
          <cell r="E5091">
            <v>0</v>
          </cell>
        </row>
        <row r="5092">
          <cell r="E5092">
            <v>0</v>
          </cell>
        </row>
        <row r="5093">
          <cell r="E5093">
            <v>0</v>
          </cell>
        </row>
        <row r="5094">
          <cell r="E5094">
            <v>0</v>
          </cell>
        </row>
        <row r="5095">
          <cell r="E5095">
            <v>0</v>
          </cell>
        </row>
        <row r="5096">
          <cell r="E5096">
            <v>0</v>
          </cell>
        </row>
        <row r="5097">
          <cell r="E5097">
            <v>0</v>
          </cell>
        </row>
        <row r="5098">
          <cell r="E5098">
            <v>0</v>
          </cell>
        </row>
        <row r="5099">
          <cell r="E5099">
            <v>0</v>
          </cell>
        </row>
        <row r="5100">
          <cell r="E5100">
            <v>0</v>
          </cell>
        </row>
        <row r="5101">
          <cell r="E5101">
            <v>0</v>
          </cell>
        </row>
        <row r="5102">
          <cell r="E5102">
            <v>0</v>
          </cell>
        </row>
        <row r="5103">
          <cell r="E5103">
            <v>0</v>
          </cell>
        </row>
        <row r="5104">
          <cell r="E5104">
            <v>0</v>
          </cell>
        </row>
        <row r="5105">
          <cell r="E5105">
            <v>0</v>
          </cell>
        </row>
        <row r="5106">
          <cell r="E5106">
            <v>0</v>
          </cell>
        </row>
        <row r="5107">
          <cell r="E5107">
            <v>0</v>
          </cell>
        </row>
        <row r="5108">
          <cell r="E5108">
            <v>0</v>
          </cell>
        </row>
        <row r="5109">
          <cell r="E5109">
            <v>0</v>
          </cell>
        </row>
        <row r="5110">
          <cell r="E5110">
            <v>0</v>
          </cell>
        </row>
        <row r="5111">
          <cell r="E5111">
            <v>0</v>
          </cell>
        </row>
        <row r="5112">
          <cell r="E5112">
            <v>0</v>
          </cell>
        </row>
        <row r="5113">
          <cell r="E5113">
            <v>0</v>
          </cell>
        </row>
        <row r="5114">
          <cell r="E5114">
            <v>0</v>
          </cell>
        </row>
        <row r="5115">
          <cell r="E5115">
            <v>0</v>
          </cell>
        </row>
        <row r="5116">
          <cell r="E5116">
            <v>0</v>
          </cell>
        </row>
        <row r="5117">
          <cell r="E5117">
            <v>0</v>
          </cell>
        </row>
        <row r="5118">
          <cell r="E5118">
            <v>0</v>
          </cell>
        </row>
        <row r="5119">
          <cell r="E5119">
            <v>0</v>
          </cell>
        </row>
        <row r="5120">
          <cell r="E5120">
            <v>0</v>
          </cell>
        </row>
        <row r="5121">
          <cell r="E5121">
            <v>0</v>
          </cell>
        </row>
        <row r="5122">
          <cell r="E5122">
            <v>0</v>
          </cell>
        </row>
        <row r="5123">
          <cell r="E5123">
            <v>0</v>
          </cell>
        </row>
        <row r="5124">
          <cell r="E5124">
            <v>0</v>
          </cell>
        </row>
        <row r="5125">
          <cell r="E5125">
            <v>0</v>
          </cell>
        </row>
        <row r="5126">
          <cell r="E5126">
            <v>0</v>
          </cell>
        </row>
        <row r="5127">
          <cell r="E5127">
            <v>0</v>
          </cell>
        </row>
        <row r="5128">
          <cell r="E5128">
            <v>0</v>
          </cell>
        </row>
        <row r="5129">
          <cell r="E5129">
            <v>0</v>
          </cell>
        </row>
        <row r="5130">
          <cell r="E5130">
            <v>0</v>
          </cell>
        </row>
        <row r="5131">
          <cell r="E5131">
            <v>0</v>
          </cell>
        </row>
        <row r="5132">
          <cell r="E5132">
            <v>0</v>
          </cell>
        </row>
        <row r="5133">
          <cell r="E5133">
            <v>0</v>
          </cell>
        </row>
        <row r="5134">
          <cell r="E5134">
            <v>0</v>
          </cell>
        </row>
        <row r="5135">
          <cell r="E5135">
            <v>0</v>
          </cell>
        </row>
        <row r="5136">
          <cell r="E5136">
            <v>0</v>
          </cell>
        </row>
        <row r="5137">
          <cell r="E5137">
            <v>0</v>
          </cell>
        </row>
        <row r="5138">
          <cell r="E5138">
            <v>0</v>
          </cell>
        </row>
        <row r="5139">
          <cell r="E5139">
            <v>0</v>
          </cell>
        </row>
        <row r="5140">
          <cell r="E5140">
            <v>0</v>
          </cell>
        </row>
        <row r="5141">
          <cell r="E5141">
            <v>0</v>
          </cell>
        </row>
        <row r="5142">
          <cell r="E5142">
            <v>0</v>
          </cell>
        </row>
        <row r="5143">
          <cell r="E5143">
            <v>0</v>
          </cell>
        </row>
        <row r="5144">
          <cell r="E5144">
            <v>0</v>
          </cell>
        </row>
        <row r="5145">
          <cell r="E5145">
            <v>0</v>
          </cell>
        </row>
        <row r="5146">
          <cell r="E5146">
            <v>0</v>
          </cell>
        </row>
        <row r="5147">
          <cell r="E5147">
            <v>0</v>
          </cell>
        </row>
        <row r="5148">
          <cell r="E5148">
            <v>0</v>
          </cell>
        </row>
        <row r="5149">
          <cell r="E5149">
            <v>0</v>
          </cell>
        </row>
        <row r="5150">
          <cell r="E5150">
            <v>0</v>
          </cell>
        </row>
        <row r="5151">
          <cell r="E5151">
            <v>0</v>
          </cell>
        </row>
        <row r="5152">
          <cell r="E5152">
            <v>0</v>
          </cell>
        </row>
        <row r="5153">
          <cell r="E5153">
            <v>0</v>
          </cell>
        </row>
        <row r="5154">
          <cell r="E5154">
            <v>0</v>
          </cell>
        </row>
        <row r="5155">
          <cell r="E5155">
            <v>0</v>
          </cell>
        </row>
        <row r="5156">
          <cell r="E5156">
            <v>0</v>
          </cell>
        </row>
        <row r="5157">
          <cell r="E5157">
            <v>0</v>
          </cell>
        </row>
        <row r="5158">
          <cell r="E5158">
            <v>0</v>
          </cell>
        </row>
        <row r="5159">
          <cell r="E5159">
            <v>0</v>
          </cell>
        </row>
        <row r="5160">
          <cell r="E5160">
            <v>0</v>
          </cell>
        </row>
        <row r="5161">
          <cell r="E5161">
            <v>0</v>
          </cell>
        </row>
        <row r="5162">
          <cell r="E5162">
            <v>0</v>
          </cell>
        </row>
        <row r="5163">
          <cell r="E5163">
            <v>0</v>
          </cell>
        </row>
        <row r="5164">
          <cell r="E5164">
            <v>0</v>
          </cell>
        </row>
        <row r="5165">
          <cell r="E5165">
            <v>0</v>
          </cell>
        </row>
        <row r="5166">
          <cell r="E5166">
            <v>0</v>
          </cell>
        </row>
        <row r="5167">
          <cell r="E5167">
            <v>0</v>
          </cell>
        </row>
        <row r="5168">
          <cell r="E5168">
            <v>0</v>
          </cell>
        </row>
        <row r="5169">
          <cell r="E5169">
            <v>0</v>
          </cell>
        </row>
        <row r="5170">
          <cell r="E5170">
            <v>0</v>
          </cell>
        </row>
        <row r="5171">
          <cell r="E5171">
            <v>0</v>
          </cell>
        </row>
        <row r="5172">
          <cell r="E5172">
            <v>0</v>
          </cell>
        </row>
        <row r="5173">
          <cell r="E5173">
            <v>0</v>
          </cell>
        </row>
        <row r="5174">
          <cell r="E5174">
            <v>0</v>
          </cell>
        </row>
        <row r="5175">
          <cell r="E5175">
            <v>0</v>
          </cell>
        </row>
        <row r="5176">
          <cell r="E5176">
            <v>0</v>
          </cell>
        </row>
        <row r="5177">
          <cell r="E5177">
            <v>0</v>
          </cell>
        </row>
        <row r="5178">
          <cell r="E5178">
            <v>0</v>
          </cell>
        </row>
        <row r="5179">
          <cell r="E5179">
            <v>0</v>
          </cell>
        </row>
        <row r="5180">
          <cell r="E5180">
            <v>0</v>
          </cell>
        </row>
        <row r="5181">
          <cell r="E5181">
            <v>0</v>
          </cell>
        </row>
        <row r="5182">
          <cell r="E5182">
            <v>0</v>
          </cell>
        </row>
        <row r="5183">
          <cell r="E5183">
            <v>0</v>
          </cell>
        </row>
        <row r="5184">
          <cell r="E5184">
            <v>0</v>
          </cell>
        </row>
        <row r="5185">
          <cell r="E5185">
            <v>0</v>
          </cell>
        </row>
        <row r="5186">
          <cell r="E5186">
            <v>0</v>
          </cell>
        </row>
        <row r="5187">
          <cell r="E5187">
            <v>0</v>
          </cell>
        </row>
        <row r="5188">
          <cell r="E5188">
            <v>0</v>
          </cell>
        </row>
        <row r="5189">
          <cell r="E5189">
            <v>0</v>
          </cell>
        </row>
        <row r="5190">
          <cell r="E5190">
            <v>0</v>
          </cell>
        </row>
        <row r="5191">
          <cell r="E5191">
            <v>0</v>
          </cell>
        </row>
        <row r="5192">
          <cell r="E5192">
            <v>0</v>
          </cell>
        </row>
        <row r="5193">
          <cell r="E5193">
            <v>0</v>
          </cell>
        </row>
        <row r="5194">
          <cell r="E5194">
            <v>0</v>
          </cell>
        </row>
        <row r="5195">
          <cell r="E5195">
            <v>0</v>
          </cell>
        </row>
        <row r="5196">
          <cell r="E5196">
            <v>0</v>
          </cell>
        </row>
        <row r="5197">
          <cell r="E5197">
            <v>0</v>
          </cell>
        </row>
        <row r="5198">
          <cell r="E5198">
            <v>0</v>
          </cell>
        </row>
        <row r="5199">
          <cell r="E5199">
            <v>0</v>
          </cell>
        </row>
        <row r="5200">
          <cell r="E5200">
            <v>0</v>
          </cell>
        </row>
        <row r="5201">
          <cell r="E5201">
            <v>0</v>
          </cell>
        </row>
        <row r="5202">
          <cell r="E5202">
            <v>0</v>
          </cell>
        </row>
        <row r="5203">
          <cell r="E5203">
            <v>0</v>
          </cell>
        </row>
        <row r="5204">
          <cell r="E5204">
            <v>0</v>
          </cell>
        </row>
        <row r="5205">
          <cell r="E5205">
            <v>0</v>
          </cell>
        </row>
        <row r="5206">
          <cell r="E5206">
            <v>0</v>
          </cell>
        </row>
        <row r="5207">
          <cell r="E5207">
            <v>0</v>
          </cell>
        </row>
        <row r="5208">
          <cell r="E5208">
            <v>0</v>
          </cell>
        </row>
        <row r="5209">
          <cell r="E5209">
            <v>0</v>
          </cell>
        </row>
        <row r="5210">
          <cell r="E5210">
            <v>0</v>
          </cell>
        </row>
        <row r="5211">
          <cell r="E5211">
            <v>0</v>
          </cell>
        </row>
        <row r="5212">
          <cell r="E5212">
            <v>0</v>
          </cell>
        </row>
        <row r="5213">
          <cell r="E5213">
            <v>0</v>
          </cell>
        </row>
        <row r="5214">
          <cell r="E5214">
            <v>0</v>
          </cell>
        </row>
        <row r="5215">
          <cell r="E5215">
            <v>0</v>
          </cell>
        </row>
        <row r="5216">
          <cell r="E5216">
            <v>0</v>
          </cell>
        </row>
        <row r="5217">
          <cell r="E5217">
            <v>0</v>
          </cell>
        </row>
        <row r="5218">
          <cell r="E5218">
            <v>0</v>
          </cell>
        </row>
        <row r="5219">
          <cell r="E5219">
            <v>0</v>
          </cell>
        </row>
        <row r="5220">
          <cell r="E5220">
            <v>0</v>
          </cell>
        </row>
        <row r="5221">
          <cell r="E5221">
            <v>0</v>
          </cell>
        </row>
        <row r="5222">
          <cell r="E5222">
            <v>0</v>
          </cell>
        </row>
        <row r="5223">
          <cell r="E5223">
            <v>0</v>
          </cell>
        </row>
        <row r="5224">
          <cell r="E5224">
            <v>0</v>
          </cell>
        </row>
        <row r="5225">
          <cell r="E5225">
            <v>0</v>
          </cell>
        </row>
        <row r="5226">
          <cell r="E5226">
            <v>0</v>
          </cell>
        </row>
        <row r="5227">
          <cell r="E5227">
            <v>0</v>
          </cell>
        </row>
        <row r="5228">
          <cell r="E5228">
            <v>0</v>
          </cell>
        </row>
        <row r="5229">
          <cell r="E5229">
            <v>0</v>
          </cell>
        </row>
        <row r="5230">
          <cell r="E5230">
            <v>0</v>
          </cell>
        </row>
        <row r="5231">
          <cell r="E5231">
            <v>0</v>
          </cell>
        </row>
        <row r="5232">
          <cell r="E5232">
            <v>0</v>
          </cell>
        </row>
        <row r="5233">
          <cell r="E5233">
            <v>0</v>
          </cell>
        </row>
        <row r="5234">
          <cell r="E5234">
            <v>0</v>
          </cell>
        </row>
        <row r="5235">
          <cell r="E5235">
            <v>0</v>
          </cell>
        </row>
        <row r="5236">
          <cell r="E5236">
            <v>0</v>
          </cell>
        </row>
        <row r="5237">
          <cell r="E5237">
            <v>0</v>
          </cell>
        </row>
        <row r="5238">
          <cell r="E5238">
            <v>0</v>
          </cell>
        </row>
        <row r="5239">
          <cell r="E5239">
            <v>0</v>
          </cell>
        </row>
        <row r="5240">
          <cell r="E5240">
            <v>0</v>
          </cell>
        </row>
        <row r="5241">
          <cell r="E5241">
            <v>0</v>
          </cell>
        </row>
        <row r="5242">
          <cell r="E5242">
            <v>0</v>
          </cell>
        </row>
        <row r="5243">
          <cell r="E5243">
            <v>0</v>
          </cell>
        </row>
        <row r="5244">
          <cell r="E5244">
            <v>0</v>
          </cell>
        </row>
        <row r="5245">
          <cell r="E5245">
            <v>0</v>
          </cell>
        </row>
        <row r="5246">
          <cell r="E5246">
            <v>0</v>
          </cell>
        </row>
        <row r="5247">
          <cell r="E5247">
            <v>0</v>
          </cell>
        </row>
        <row r="5248">
          <cell r="E5248">
            <v>0</v>
          </cell>
        </row>
        <row r="5249">
          <cell r="E5249">
            <v>0</v>
          </cell>
        </row>
        <row r="5250">
          <cell r="E5250">
            <v>0</v>
          </cell>
        </row>
        <row r="5251">
          <cell r="E5251">
            <v>0</v>
          </cell>
        </row>
        <row r="5252">
          <cell r="E5252">
            <v>0</v>
          </cell>
        </row>
        <row r="5253">
          <cell r="E5253">
            <v>0</v>
          </cell>
        </row>
        <row r="5254">
          <cell r="E5254">
            <v>0</v>
          </cell>
        </row>
        <row r="5255">
          <cell r="E5255">
            <v>0</v>
          </cell>
        </row>
        <row r="5256">
          <cell r="E5256">
            <v>0</v>
          </cell>
        </row>
        <row r="5257">
          <cell r="E5257">
            <v>0</v>
          </cell>
        </row>
        <row r="5258">
          <cell r="E5258">
            <v>0</v>
          </cell>
        </row>
        <row r="5259">
          <cell r="E5259">
            <v>0</v>
          </cell>
        </row>
        <row r="5260">
          <cell r="E5260">
            <v>0</v>
          </cell>
        </row>
        <row r="5261">
          <cell r="E5261">
            <v>0</v>
          </cell>
        </row>
        <row r="5262">
          <cell r="E5262">
            <v>0</v>
          </cell>
        </row>
        <row r="5263">
          <cell r="E5263">
            <v>0</v>
          </cell>
        </row>
        <row r="5264">
          <cell r="E5264">
            <v>0</v>
          </cell>
        </row>
        <row r="5265">
          <cell r="E5265">
            <v>0</v>
          </cell>
        </row>
        <row r="5266">
          <cell r="E5266">
            <v>0</v>
          </cell>
        </row>
        <row r="5267">
          <cell r="E5267">
            <v>0</v>
          </cell>
        </row>
        <row r="5268">
          <cell r="E5268">
            <v>0</v>
          </cell>
        </row>
        <row r="5269">
          <cell r="E5269">
            <v>0</v>
          </cell>
        </row>
        <row r="5270">
          <cell r="E5270">
            <v>0</v>
          </cell>
        </row>
        <row r="5271">
          <cell r="E5271">
            <v>0</v>
          </cell>
        </row>
        <row r="5272">
          <cell r="E5272">
            <v>0</v>
          </cell>
        </row>
        <row r="5273">
          <cell r="E5273">
            <v>0</v>
          </cell>
        </row>
        <row r="5274">
          <cell r="E5274">
            <v>0</v>
          </cell>
        </row>
        <row r="5275">
          <cell r="E5275">
            <v>0</v>
          </cell>
        </row>
        <row r="5276">
          <cell r="E5276">
            <v>0</v>
          </cell>
        </row>
        <row r="5277">
          <cell r="E5277">
            <v>0</v>
          </cell>
        </row>
        <row r="5278">
          <cell r="E5278">
            <v>0</v>
          </cell>
        </row>
        <row r="5279">
          <cell r="E5279">
            <v>0</v>
          </cell>
        </row>
        <row r="5280">
          <cell r="E5280">
            <v>0</v>
          </cell>
        </row>
        <row r="5281">
          <cell r="E5281">
            <v>0</v>
          </cell>
        </row>
        <row r="5282">
          <cell r="E5282">
            <v>0</v>
          </cell>
        </row>
        <row r="5283">
          <cell r="E5283">
            <v>0</v>
          </cell>
        </row>
        <row r="5284">
          <cell r="E5284">
            <v>0</v>
          </cell>
        </row>
        <row r="5285">
          <cell r="E5285">
            <v>0</v>
          </cell>
        </row>
        <row r="5286">
          <cell r="E5286">
            <v>0</v>
          </cell>
        </row>
        <row r="5287">
          <cell r="E5287">
            <v>0</v>
          </cell>
        </row>
        <row r="5288">
          <cell r="E5288">
            <v>0</v>
          </cell>
        </row>
        <row r="5289">
          <cell r="E5289">
            <v>0</v>
          </cell>
        </row>
        <row r="5290">
          <cell r="E5290">
            <v>0</v>
          </cell>
        </row>
        <row r="5291">
          <cell r="E5291">
            <v>0</v>
          </cell>
        </row>
        <row r="5292">
          <cell r="E5292">
            <v>0</v>
          </cell>
        </row>
        <row r="5293">
          <cell r="E5293">
            <v>0</v>
          </cell>
        </row>
        <row r="5294">
          <cell r="E5294">
            <v>0</v>
          </cell>
        </row>
        <row r="5295">
          <cell r="E5295">
            <v>0</v>
          </cell>
        </row>
        <row r="5296">
          <cell r="E5296">
            <v>0</v>
          </cell>
        </row>
        <row r="5297">
          <cell r="E5297">
            <v>0</v>
          </cell>
        </row>
        <row r="5298">
          <cell r="E5298">
            <v>0</v>
          </cell>
        </row>
        <row r="5299">
          <cell r="E5299">
            <v>0</v>
          </cell>
        </row>
        <row r="5300">
          <cell r="E5300">
            <v>0</v>
          </cell>
        </row>
        <row r="5301">
          <cell r="E5301">
            <v>0</v>
          </cell>
        </row>
        <row r="5302">
          <cell r="E5302">
            <v>0</v>
          </cell>
        </row>
        <row r="5303">
          <cell r="E5303">
            <v>0</v>
          </cell>
        </row>
        <row r="5304">
          <cell r="E5304">
            <v>0</v>
          </cell>
        </row>
        <row r="5305">
          <cell r="E5305">
            <v>0</v>
          </cell>
        </row>
        <row r="5306">
          <cell r="E5306">
            <v>0</v>
          </cell>
        </row>
        <row r="5307">
          <cell r="E5307">
            <v>0</v>
          </cell>
        </row>
        <row r="5308">
          <cell r="E5308">
            <v>0</v>
          </cell>
        </row>
        <row r="5309">
          <cell r="E5309">
            <v>0</v>
          </cell>
        </row>
        <row r="5310">
          <cell r="E5310">
            <v>0</v>
          </cell>
        </row>
        <row r="5311">
          <cell r="E5311">
            <v>0</v>
          </cell>
        </row>
        <row r="5312">
          <cell r="E5312">
            <v>0</v>
          </cell>
        </row>
        <row r="5313">
          <cell r="E5313">
            <v>0</v>
          </cell>
        </row>
        <row r="5314">
          <cell r="E5314">
            <v>0</v>
          </cell>
        </row>
        <row r="5315">
          <cell r="E5315">
            <v>0</v>
          </cell>
        </row>
        <row r="5316">
          <cell r="E5316">
            <v>0</v>
          </cell>
        </row>
        <row r="5317">
          <cell r="E5317">
            <v>0</v>
          </cell>
        </row>
        <row r="5318">
          <cell r="E5318">
            <v>0</v>
          </cell>
        </row>
        <row r="5319">
          <cell r="E5319">
            <v>0</v>
          </cell>
        </row>
        <row r="5320">
          <cell r="E5320">
            <v>0</v>
          </cell>
        </row>
        <row r="5321">
          <cell r="E5321">
            <v>0</v>
          </cell>
        </row>
        <row r="5322">
          <cell r="E5322">
            <v>0</v>
          </cell>
        </row>
        <row r="5323">
          <cell r="E5323">
            <v>0</v>
          </cell>
        </row>
        <row r="5324">
          <cell r="E5324">
            <v>0</v>
          </cell>
        </row>
        <row r="5325">
          <cell r="E5325">
            <v>0</v>
          </cell>
        </row>
        <row r="5326">
          <cell r="E5326">
            <v>0</v>
          </cell>
        </row>
        <row r="5327">
          <cell r="E5327">
            <v>0</v>
          </cell>
        </row>
        <row r="5328">
          <cell r="E5328">
            <v>0</v>
          </cell>
        </row>
        <row r="5329">
          <cell r="E5329">
            <v>0</v>
          </cell>
        </row>
        <row r="5330">
          <cell r="E5330">
            <v>0</v>
          </cell>
        </row>
        <row r="5331">
          <cell r="E5331">
            <v>0</v>
          </cell>
        </row>
        <row r="5332">
          <cell r="E5332">
            <v>0</v>
          </cell>
        </row>
        <row r="5333">
          <cell r="E5333">
            <v>0</v>
          </cell>
        </row>
        <row r="5334">
          <cell r="E5334">
            <v>0</v>
          </cell>
        </row>
        <row r="5335">
          <cell r="E5335">
            <v>0</v>
          </cell>
        </row>
        <row r="5336">
          <cell r="E5336">
            <v>0</v>
          </cell>
        </row>
        <row r="5337">
          <cell r="E5337">
            <v>0</v>
          </cell>
        </row>
        <row r="5338">
          <cell r="E5338">
            <v>0</v>
          </cell>
        </row>
        <row r="5339">
          <cell r="E5339">
            <v>0</v>
          </cell>
        </row>
        <row r="5340">
          <cell r="E5340">
            <v>0</v>
          </cell>
        </row>
        <row r="5341">
          <cell r="E5341">
            <v>0</v>
          </cell>
        </row>
        <row r="5342">
          <cell r="E5342">
            <v>0</v>
          </cell>
        </row>
        <row r="5343">
          <cell r="E5343">
            <v>0</v>
          </cell>
        </row>
        <row r="5344">
          <cell r="E5344">
            <v>0</v>
          </cell>
        </row>
        <row r="5345">
          <cell r="E5345">
            <v>0</v>
          </cell>
        </row>
        <row r="5346">
          <cell r="E5346">
            <v>0</v>
          </cell>
        </row>
        <row r="5347">
          <cell r="E5347">
            <v>0</v>
          </cell>
        </row>
        <row r="5348">
          <cell r="E5348">
            <v>0</v>
          </cell>
        </row>
        <row r="5349">
          <cell r="E5349">
            <v>0</v>
          </cell>
        </row>
        <row r="5350">
          <cell r="E5350">
            <v>0</v>
          </cell>
        </row>
        <row r="5351">
          <cell r="E5351">
            <v>0</v>
          </cell>
        </row>
        <row r="5352">
          <cell r="E5352">
            <v>0</v>
          </cell>
        </row>
        <row r="5353">
          <cell r="E5353">
            <v>0</v>
          </cell>
        </row>
        <row r="5354">
          <cell r="E5354">
            <v>0</v>
          </cell>
        </row>
        <row r="5355">
          <cell r="E5355">
            <v>0</v>
          </cell>
        </row>
        <row r="5356">
          <cell r="E5356">
            <v>0</v>
          </cell>
        </row>
        <row r="5357">
          <cell r="E5357">
            <v>0</v>
          </cell>
        </row>
        <row r="5358">
          <cell r="E5358">
            <v>0</v>
          </cell>
        </row>
        <row r="5359">
          <cell r="E5359">
            <v>0</v>
          </cell>
        </row>
        <row r="5360">
          <cell r="E5360">
            <v>0</v>
          </cell>
        </row>
        <row r="5361">
          <cell r="E5361">
            <v>0</v>
          </cell>
        </row>
        <row r="5362">
          <cell r="E5362">
            <v>0</v>
          </cell>
        </row>
        <row r="5363">
          <cell r="E5363">
            <v>0</v>
          </cell>
        </row>
        <row r="5364">
          <cell r="E5364">
            <v>0</v>
          </cell>
        </row>
        <row r="5365">
          <cell r="E5365">
            <v>0</v>
          </cell>
        </row>
        <row r="5366">
          <cell r="E5366">
            <v>0</v>
          </cell>
        </row>
        <row r="5367">
          <cell r="E5367">
            <v>0</v>
          </cell>
        </row>
        <row r="5368">
          <cell r="E5368">
            <v>0</v>
          </cell>
        </row>
        <row r="5369">
          <cell r="E5369">
            <v>0</v>
          </cell>
        </row>
        <row r="5370">
          <cell r="E5370">
            <v>0</v>
          </cell>
        </row>
        <row r="5371">
          <cell r="E5371">
            <v>0</v>
          </cell>
        </row>
        <row r="5372">
          <cell r="E5372">
            <v>0</v>
          </cell>
        </row>
        <row r="5373">
          <cell r="E5373">
            <v>0</v>
          </cell>
        </row>
        <row r="5374">
          <cell r="E5374">
            <v>0</v>
          </cell>
        </row>
        <row r="5375">
          <cell r="E5375">
            <v>0</v>
          </cell>
        </row>
        <row r="5376">
          <cell r="E5376">
            <v>0</v>
          </cell>
        </row>
        <row r="5377">
          <cell r="E5377">
            <v>0</v>
          </cell>
        </row>
        <row r="5378">
          <cell r="E5378">
            <v>0</v>
          </cell>
        </row>
        <row r="5379">
          <cell r="E5379">
            <v>0</v>
          </cell>
        </row>
        <row r="5380">
          <cell r="E5380">
            <v>0</v>
          </cell>
        </row>
        <row r="5381">
          <cell r="E5381">
            <v>0</v>
          </cell>
        </row>
        <row r="5382">
          <cell r="E5382">
            <v>0</v>
          </cell>
        </row>
        <row r="5383">
          <cell r="E5383">
            <v>0</v>
          </cell>
        </row>
        <row r="5384">
          <cell r="E5384">
            <v>0</v>
          </cell>
        </row>
        <row r="5385">
          <cell r="E5385">
            <v>0</v>
          </cell>
        </row>
        <row r="5386">
          <cell r="E5386">
            <v>0</v>
          </cell>
        </row>
        <row r="5387">
          <cell r="E5387">
            <v>0</v>
          </cell>
        </row>
        <row r="5388">
          <cell r="E5388">
            <v>0</v>
          </cell>
        </row>
        <row r="5389">
          <cell r="E5389">
            <v>0</v>
          </cell>
        </row>
        <row r="5390">
          <cell r="E5390">
            <v>0</v>
          </cell>
        </row>
        <row r="5391">
          <cell r="E5391">
            <v>0</v>
          </cell>
        </row>
        <row r="5392">
          <cell r="E5392">
            <v>0</v>
          </cell>
        </row>
        <row r="5393">
          <cell r="E5393">
            <v>0</v>
          </cell>
        </row>
        <row r="5394">
          <cell r="E5394">
            <v>0</v>
          </cell>
        </row>
        <row r="5395">
          <cell r="E5395">
            <v>0</v>
          </cell>
        </row>
        <row r="5396">
          <cell r="E5396">
            <v>0</v>
          </cell>
        </row>
        <row r="5397">
          <cell r="E5397">
            <v>0</v>
          </cell>
        </row>
        <row r="5398">
          <cell r="E5398">
            <v>0</v>
          </cell>
        </row>
        <row r="5399">
          <cell r="E5399">
            <v>0</v>
          </cell>
        </row>
        <row r="5400">
          <cell r="E5400">
            <v>0</v>
          </cell>
        </row>
        <row r="5401">
          <cell r="E5401">
            <v>0</v>
          </cell>
        </row>
        <row r="5402">
          <cell r="E5402">
            <v>0</v>
          </cell>
        </row>
        <row r="5403">
          <cell r="E5403">
            <v>0</v>
          </cell>
        </row>
        <row r="5404">
          <cell r="E5404">
            <v>0</v>
          </cell>
        </row>
        <row r="5405">
          <cell r="E5405">
            <v>0</v>
          </cell>
        </row>
        <row r="5406">
          <cell r="E5406">
            <v>0</v>
          </cell>
        </row>
        <row r="5407">
          <cell r="E5407">
            <v>0</v>
          </cell>
        </row>
        <row r="5408">
          <cell r="E5408">
            <v>0</v>
          </cell>
        </row>
        <row r="5409">
          <cell r="E5409">
            <v>0</v>
          </cell>
        </row>
        <row r="5410">
          <cell r="E5410">
            <v>0</v>
          </cell>
        </row>
        <row r="5411">
          <cell r="E5411">
            <v>0</v>
          </cell>
        </row>
        <row r="5412">
          <cell r="E5412">
            <v>0</v>
          </cell>
        </row>
        <row r="5413">
          <cell r="E5413">
            <v>0</v>
          </cell>
        </row>
        <row r="5414">
          <cell r="E5414">
            <v>0</v>
          </cell>
        </row>
        <row r="5415">
          <cell r="E5415">
            <v>0</v>
          </cell>
        </row>
        <row r="5416">
          <cell r="E5416">
            <v>0</v>
          </cell>
        </row>
        <row r="5417">
          <cell r="E5417">
            <v>0</v>
          </cell>
        </row>
        <row r="5418">
          <cell r="E5418">
            <v>0</v>
          </cell>
        </row>
        <row r="5419">
          <cell r="E5419">
            <v>0</v>
          </cell>
        </row>
        <row r="5420">
          <cell r="E5420">
            <v>0</v>
          </cell>
        </row>
        <row r="5421">
          <cell r="E5421">
            <v>0</v>
          </cell>
        </row>
        <row r="5422">
          <cell r="E5422">
            <v>0</v>
          </cell>
        </row>
        <row r="5423">
          <cell r="E5423">
            <v>0</v>
          </cell>
        </row>
        <row r="5424">
          <cell r="E5424">
            <v>0</v>
          </cell>
        </row>
        <row r="5425">
          <cell r="E5425">
            <v>0</v>
          </cell>
        </row>
        <row r="5426">
          <cell r="E5426">
            <v>0</v>
          </cell>
        </row>
        <row r="5427">
          <cell r="E5427">
            <v>0</v>
          </cell>
        </row>
        <row r="5428">
          <cell r="E5428">
            <v>0</v>
          </cell>
        </row>
        <row r="5429">
          <cell r="E5429">
            <v>0</v>
          </cell>
        </row>
        <row r="5430">
          <cell r="E5430">
            <v>0</v>
          </cell>
        </row>
        <row r="5431">
          <cell r="E5431">
            <v>0</v>
          </cell>
        </row>
        <row r="5432">
          <cell r="E5432">
            <v>0</v>
          </cell>
        </row>
        <row r="5433">
          <cell r="E5433">
            <v>0</v>
          </cell>
        </row>
        <row r="5434">
          <cell r="E5434">
            <v>0</v>
          </cell>
        </row>
        <row r="5435">
          <cell r="E5435">
            <v>0</v>
          </cell>
        </row>
        <row r="5436">
          <cell r="E5436">
            <v>0</v>
          </cell>
        </row>
        <row r="5437">
          <cell r="E5437">
            <v>0</v>
          </cell>
        </row>
        <row r="5438">
          <cell r="E5438">
            <v>0</v>
          </cell>
        </row>
        <row r="5439">
          <cell r="E5439">
            <v>0</v>
          </cell>
        </row>
        <row r="5440">
          <cell r="E5440">
            <v>0</v>
          </cell>
        </row>
        <row r="5441">
          <cell r="E5441">
            <v>0</v>
          </cell>
        </row>
        <row r="5442">
          <cell r="E5442">
            <v>0</v>
          </cell>
        </row>
        <row r="5443">
          <cell r="E5443">
            <v>0</v>
          </cell>
        </row>
        <row r="5444">
          <cell r="E5444">
            <v>0</v>
          </cell>
        </row>
        <row r="5445">
          <cell r="E5445">
            <v>0</v>
          </cell>
        </row>
        <row r="5446">
          <cell r="E5446">
            <v>0</v>
          </cell>
        </row>
        <row r="5447">
          <cell r="E5447">
            <v>0</v>
          </cell>
        </row>
        <row r="5448">
          <cell r="E5448">
            <v>0</v>
          </cell>
        </row>
        <row r="5449">
          <cell r="E5449">
            <v>0</v>
          </cell>
        </row>
        <row r="5450">
          <cell r="E5450">
            <v>0</v>
          </cell>
        </row>
        <row r="5451">
          <cell r="E5451">
            <v>0</v>
          </cell>
        </row>
        <row r="5452">
          <cell r="E5452">
            <v>0</v>
          </cell>
        </row>
        <row r="5453">
          <cell r="E5453">
            <v>0</v>
          </cell>
        </row>
        <row r="5454">
          <cell r="E5454">
            <v>0</v>
          </cell>
        </row>
        <row r="5455">
          <cell r="E5455">
            <v>0</v>
          </cell>
        </row>
        <row r="5456">
          <cell r="E5456">
            <v>0</v>
          </cell>
        </row>
        <row r="5457">
          <cell r="E5457">
            <v>0</v>
          </cell>
        </row>
        <row r="5458">
          <cell r="E5458">
            <v>0</v>
          </cell>
        </row>
        <row r="5459">
          <cell r="E5459">
            <v>0</v>
          </cell>
        </row>
        <row r="5460">
          <cell r="E5460">
            <v>0</v>
          </cell>
        </row>
        <row r="5461">
          <cell r="E5461">
            <v>0</v>
          </cell>
        </row>
        <row r="5462">
          <cell r="E5462">
            <v>0</v>
          </cell>
        </row>
        <row r="5463">
          <cell r="E5463">
            <v>0</v>
          </cell>
        </row>
        <row r="5464">
          <cell r="E5464">
            <v>0</v>
          </cell>
        </row>
        <row r="5465">
          <cell r="E5465">
            <v>0</v>
          </cell>
        </row>
        <row r="5466">
          <cell r="E5466">
            <v>0</v>
          </cell>
        </row>
        <row r="5467">
          <cell r="E5467">
            <v>0</v>
          </cell>
        </row>
        <row r="5468">
          <cell r="E5468">
            <v>0</v>
          </cell>
        </row>
        <row r="5469">
          <cell r="E5469">
            <v>0</v>
          </cell>
        </row>
        <row r="5470">
          <cell r="E5470">
            <v>0</v>
          </cell>
        </row>
        <row r="5471">
          <cell r="E5471">
            <v>0</v>
          </cell>
        </row>
        <row r="5472">
          <cell r="E5472">
            <v>0</v>
          </cell>
        </row>
        <row r="5473">
          <cell r="E5473">
            <v>0</v>
          </cell>
        </row>
        <row r="5474">
          <cell r="E5474">
            <v>0</v>
          </cell>
        </row>
        <row r="5475">
          <cell r="E5475">
            <v>0</v>
          </cell>
        </row>
        <row r="5476">
          <cell r="E5476">
            <v>0</v>
          </cell>
        </row>
        <row r="5477">
          <cell r="E5477">
            <v>0</v>
          </cell>
        </row>
        <row r="5478">
          <cell r="E5478">
            <v>0</v>
          </cell>
        </row>
        <row r="5479">
          <cell r="E5479">
            <v>0</v>
          </cell>
        </row>
        <row r="5480">
          <cell r="E5480">
            <v>0</v>
          </cell>
        </row>
        <row r="5481">
          <cell r="E5481">
            <v>0</v>
          </cell>
        </row>
        <row r="5482">
          <cell r="E5482">
            <v>0</v>
          </cell>
        </row>
        <row r="5483">
          <cell r="E5483">
            <v>0</v>
          </cell>
        </row>
        <row r="5484">
          <cell r="E5484">
            <v>0</v>
          </cell>
        </row>
        <row r="5485">
          <cell r="E5485">
            <v>0</v>
          </cell>
        </row>
        <row r="5486">
          <cell r="E5486">
            <v>0</v>
          </cell>
        </row>
        <row r="5487">
          <cell r="E5487">
            <v>0</v>
          </cell>
        </row>
        <row r="5488">
          <cell r="E5488">
            <v>0</v>
          </cell>
        </row>
        <row r="5489">
          <cell r="E5489">
            <v>0</v>
          </cell>
        </row>
        <row r="5490">
          <cell r="E5490">
            <v>0</v>
          </cell>
        </row>
        <row r="5491">
          <cell r="E5491">
            <v>0</v>
          </cell>
        </row>
        <row r="5492">
          <cell r="E5492">
            <v>0</v>
          </cell>
        </row>
        <row r="5493">
          <cell r="E5493">
            <v>0</v>
          </cell>
        </row>
        <row r="5494">
          <cell r="E5494">
            <v>0</v>
          </cell>
        </row>
        <row r="5495">
          <cell r="E5495">
            <v>0</v>
          </cell>
        </row>
        <row r="5496">
          <cell r="E5496">
            <v>0</v>
          </cell>
        </row>
        <row r="5497">
          <cell r="E5497">
            <v>0</v>
          </cell>
        </row>
        <row r="5498">
          <cell r="E5498">
            <v>0</v>
          </cell>
        </row>
        <row r="5499">
          <cell r="E5499">
            <v>0</v>
          </cell>
        </row>
        <row r="5500">
          <cell r="E5500">
            <v>0</v>
          </cell>
        </row>
        <row r="5501">
          <cell r="E5501">
            <v>0</v>
          </cell>
        </row>
        <row r="5502">
          <cell r="E5502">
            <v>0</v>
          </cell>
        </row>
        <row r="5503">
          <cell r="E5503">
            <v>0</v>
          </cell>
        </row>
        <row r="5504">
          <cell r="E5504">
            <v>0</v>
          </cell>
        </row>
        <row r="5505">
          <cell r="E5505">
            <v>0</v>
          </cell>
        </row>
        <row r="5506">
          <cell r="E5506">
            <v>0</v>
          </cell>
        </row>
        <row r="5507">
          <cell r="E5507">
            <v>0</v>
          </cell>
        </row>
        <row r="5508">
          <cell r="E5508">
            <v>0</v>
          </cell>
        </row>
        <row r="5509">
          <cell r="E5509">
            <v>0</v>
          </cell>
        </row>
        <row r="5510">
          <cell r="E5510">
            <v>0</v>
          </cell>
        </row>
        <row r="5511">
          <cell r="E5511">
            <v>0</v>
          </cell>
        </row>
        <row r="5512">
          <cell r="E5512">
            <v>0</v>
          </cell>
        </row>
        <row r="5513">
          <cell r="E5513">
            <v>0</v>
          </cell>
        </row>
        <row r="5514">
          <cell r="E5514">
            <v>0</v>
          </cell>
        </row>
        <row r="5515">
          <cell r="E5515">
            <v>0</v>
          </cell>
        </row>
        <row r="5516">
          <cell r="E5516">
            <v>0</v>
          </cell>
        </row>
        <row r="5517">
          <cell r="E5517">
            <v>0</v>
          </cell>
        </row>
        <row r="5518">
          <cell r="E5518">
            <v>0</v>
          </cell>
        </row>
        <row r="5519">
          <cell r="E5519">
            <v>0</v>
          </cell>
        </row>
        <row r="5520">
          <cell r="E5520">
            <v>0</v>
          </cell>
        </row>
        <row r="5521">
          <cell r="E5521">
            <v>0</v>
          </cell>
        </row>
        <row r="5522">
          <cell r="E5522">
            <v>0</v>
          </cell>
        </row>
        <row r="5523">
          <cell r="E5523">
            <v>0</v>
          </cell>
        </row>
        <row r="5524">
          <cell r="E5524">
            <v>0</v>
          </cell>
        </row>
        <row r="5525">
          <cell r="E5525">
            <v>0</v>
          </cell>
        </row>
        <row r="5526">
          <cell r="E5526">
            <v>0</v>
          </cell>
        </row>
        <row r="5527">
          <cell r="E5527">
            <v>0</v>
          </cell>
        </row>
        <row r="5528">
          <cell r="E5528">
            <v>0</v>
          </cell>
        </row>
        <row r="5529">
          <cell r="E5529">
            <v>0</v>
          </cell>
        </row>
        <row r="5530">
          <cell r="E5530">
            <v>0</v>
          </cell>
        </row>
        <row r="5531">
          <cell r="E5531">
            <v>0</v>
          </cell>
        </row>
        <row r="5532">
          <cell r="E5532">
            <v>0</v>
          </cell>
        </row>
        <row r="5533">
          <cell r="E5533">
            <v>0</v>
          </cell>
        </row>
        <row r="5534">
          <cell r="E5534">
            <v>0</v>
          </cell>
        </row>
        <row r="5535">
          <cell r="E5535">
            <v>0</v>
          </cell>
        </row>
        <row r="5536">
          <cell r="E5536">
            <v>0</v>
          </cell>
        </row>
        <row r="5537">
          <cell r="E5537">
            <v>0</v>
          </cell>
        </row>
        <row r="5538">
          <cell r="E5538">
            <v>0</v>
          </cell>
        </row>
        <row r="5539">
          <cell r="E5539">
            <v>0</v>
          </cell>
        </row>
        <row r="5540">
          <cell r="E5540">
            <v>0</v>
          </cell>
        </row>
        <row r="5541">
          <cell r="E5541">
            <v>0</v>
          </cell>
        </row>
        <row r="5542">
          <cell r="E5542">
            <v>0</v>
          </cell>
        </row>
        <row r="5543">
          <cell r="E5543">
            <v>0</v>
          </cell>
        </row>
        <row r="5544">
          <cell r="E5544">
            <v>0</v>
          </cell>
        </row>
        <row r="5545">
          <cell r="E5545">
            <v>0</v>
          </cell>
        </row>
        <row r="5546">
          <cell r="E5546">
            <v>0</v>
          </cell>
        </row>
        <row r="5547">
          <cell r="E5547">
            <v>0</v>
          </cell>
        </row>
        <row r="5548">
          <cell r="E5548">
            <v>0</v>
          </cell>
        </row>
        <row r="5549">
          <cell r="E5549">
            <v>0</v>
          </cell>
        </row>
        <row r="5550">
          <cell r="E5550">
            <v>0</v>
          </cell>
        </row>
        <row r="5551">
          <cell r="E5551">
            <v>0</v>
          </cell>
        </row>
        <row r="5552">
          <cell r="E5552">
            <v>0</v>
          </cell>
        </row>
        <row r="5553">
          <cell r="E5553">
            <v>0</v>
          </cell>
        </row>
        <row r="5554">
          <cell r="E5554">
            <v>0</v>
          </cell>
        </row>
        <row r="5555">
          <cell r="E5555">
            <v>0</v>
          </cell>
        </row>
        <row r="5556">
          <cell r="E5556">
            <v>0</v>
          </cell>
        </row>
        <row r="5557">
          <cell r="E5557">
            <v>0</v>
          </cell>
        </row>
        <row r="5558">
          <cell r="E5558">
            <v>0</v>
          </cell>
        </row>
        <row r="5559">
          <cell r="E5559">
            <v>0</v>
          </cell>
        </row>
        <row r="5560">
          <cell r="E5560">
            <v>0</v>
          </cell>
        </row>
        <row r="5561">
          <cell r="E5561">
            <v>0</v>
          </cell>
        </row>
        <row r="5562">
          <cell r="E5562">
            <v>0</v>
          </cell>
        </row>
        <row r="5563">
          <cell r="E5563">
            <v>0</v>
          </cell>
        </row>
        <row r="5564">
          <cell r="E5564">
            <v>0</v>
          </cell>
        </row>
        <row r="5565">
          <cell r="E5565">
            <v>0</v>
          </cell>
        </row>
        <row r="5566">
          <cell r="E5566">
            <v>0</v>
          </cell>
        </row>
        <row r="5567">
          <cell r="E5567">
            <v>0</v>
          </cell>
        </row>
        <row r="5568">
          <cell r="E5568">
            <v>0</v>
          </cell>
        </row>
        <row r="5569">
          <cell r="E5569">
            <v>0</v>
          </cell>
        </row>
        <row r="5570">
          <cell r="E5570">
            <v>0</v>
          </cell>
        </row>
        <row r="5571">
          <cell r="E5571">
            <v>0</v>
          </cell>
        </row>
        <row r="5572">
          <cell r="E5572">
            <v>0</v>
          </cell>
        </row>
        <row r="5573">
          <cell r="E5573">
            <v>0</v>
          </cell>
        </row>
        <row r="5574">
          <cell r="E5574">
            <v>0</v>
          </cell>
        </row>
        <row r="5575">
          <cell r="E5575">
            <v>0</v>
          </cell>
        </row>
        <row r="5576">
          <cell r="E5576">
            <v>0</v>
          </cell>
        </row>
        <row r="5577">
          <cell r="E5577">
            <v>0</v>
          </cell>
        </row>
        <row r="5578">
          <cell r="E5578">
            <v>0</v>
          </cell>
        </row>
        <row r="5579">
          <cell r="E5579">
            <v>0</v>
          </cell>
        </row>
        <row r="5580">
          <cell r="E5580">
            <v>0</v>
          </cell>
        </row>
        <row r="5581">
          <cell r="E5581">
            <v>0</v>
          </cell>
        </row>
        <row r="5582">
          <cell r="E5582">
            <v>0</v>
          </cell>
        </row>
        <row r="5583">
          <cell r="E5583">
            <v>0</v>
          </cell>
        </row>
        <row r="5584">
          <cell r="E5584">
            <v>0</v>
          </cell>
        </row>
        <row r="5585">
          <cell r="E5585">
            <v>0</v>
          </cell>
        </row>
        <row r="5586">
          <cell r="E5586">
            <v>0</v>
          </cell>
        </row>
        <row r="5587">
          <cell r="E5587">
            <v>0</v>
          </cell>
        </row>
        <row r="5588">
          <cell r="E5588">
            <v>0</v>
          </cell>
        </row>
        <row r="5589">
          <cell r="E5589">
            <v>0</v>
          </cell>
        </row>
        <row r="5590">
          <cell r="E5590">
            <v>0</v>
          </cell>
        </row>
        <row r="5591">
          <cell r="E5591">
            <v>0</v>
          </cell>
        </row>
        <row r="5592">
          <cell r="E5592">
            <v>0</v>
          </cell>
        </row>
        <row r="5593">
          <cell r="E5593">
            <v>0</v>
          </cell>
        </row>
        <row r="5594">
          <cell r="E5594">
            <v>0</v>
          </cell>
        </row>
        <row r="5595">
          <cell r="E5595">
            <v>0</v>
          </cell>
        </row>
        <row r="5596">
          <cell r="E5596">
            <v>0</v>
          </cell>
        </row>
        <row r="5597">
          <cell r="E5597">
            <v>0</v>
          </cell>
        </row>
        <row r="5598">
          <cell r="E5598">
            <v>0</v>
          </cell>
        </row>
        <row r="5599">
          <cell r="E5599">
            <v>0</v>
          </cell>
        </row>
        <row r="5600">
          <cell r="E5600">
            <v>0</v>
          </cell>
        </row>
        <row r="5601">
          <cell r="E5601">
            <v>0</v>
          </cell>
        </row>
        <row r="5602">
          <cell r="E5602">
            <v>0</v>
          </cell>
        </row>
        <row r="5603">
          <cell r="E5603">
            <v>0</v>
          </cell>
        </row>
        <row r="5604">
          <cell r="E5604">
            <v>0</v>
          </cell>
        </row>
        <row r="5605">
          <cell r="E5605">
            <v>0</v>
          </cell>
        </row>
        <row r="5606">
          <cell r="E5606">
            <v>0</v>
          </cell>
        </row>
        <row r="5607">
          <cell r="E5607">
            <v>0</v>
          </cell>
        </row>
        <row r="5608">
          <cell r="E5608">
            <v>0</v>
          </cell>
        </row>
        <row r="5609">
          <cell r="E5609">
            <v>0</v>
          </cell>
        </row>
        <row r="5610">
          <cell r="E5610">
            <v>0</v>
          </cell>
        </row>
        <row r="5611">
          <cell r="E5611">
            <v>0</v>
          </cell>
        </row>
        <row r="5612">
          <cell r="E5612">
            <v>0</v>
          </cell>
        </row>
        <row r="5613">
          <cell r="E5613">
            <v>0</v>
          </cell>
        </row>
        <row r="5614">
          <cell r="E5614">
            <v>0</v>
          </cell>
        </row>
        <row r="5615">
          <cell r="E5615">
            <v>0</v>
          </cell>
        </row>
        <row r="5616">
          <cell r="E5616">
            <v>0</v>
          </cell>
        </row>
        <row r="5617">
          <cell r="E5617">
            <v>0</v>
          </cell>
        </row>
        <row r="5618">
          <cell r="E5618">
            <v>0</v>
          </cell>
        </row>
        <row r="5619">
          <cell r="E5619">
            <v>0</v>
          </cell>
        </row>
        <row r="5620">
          <cell r="E5620">
            <v>0</v>
          </cell>
        </row>
        <row r="5621">
          <cell r="E5621">
            <v>0</v>
          </cell>
        </row>
        <row r="5622">
          <cell r="E5622">
            <v>0</v>
          </cell>
        </row>
        <row r="5623">
          <cell r="E5623">
            <v>0</v>
          </cell>
        </row>
        <row r="5624">
          <cell r="E5624">
            <v>0</v>
          </cell>
        </row>
        <row r="5625">
          <cell r="E5625">
            <v>0</v>
          </cell>
        </row>
        <row r="5626">
          <cell r="E5626">
            <v>0</v>
          </cell>
        </row>
        <row r="5627">
          <cell r="E5627">
            <v>0</v>
          </cell>
        </row>
        <row r="5628">
          <cell r="E5628">
            <v>0</v>
          </cell>
        </row>
        <row r="5629">
          <cell r="E5629">
            <v>0</v>
          </cell>
        </row>
        <row r="5630">
          <cell r="E5630">
            <v>0</v>
          </cell>
        </row>
        <row r="5631">
          <cell r="E5631">
            <v>0</v>
          </cell>
        </row>
        <row r="5632">
          <cell r="E5632">
            <v>0</v>
          </cell>
        </row>
        <row r="5633">
          <cell r="E5633">
            <v>0</v>
          </cell>
        </row>
        <row r="5634">
          <cell r="E5634">
            <v>0</v>
          </cell>
        </row>
        <row r="5635">
          <cell r="E5635">
            <v>0</v>
          </cell>
        </row>
        <row r="5636">
          <cell r="E5636">
            <v>0</v>
          </cell>
        </row>
        <row r="5637">
          <cell r="E5637">
            <v>0</v>
          </cell>
        </row>
        <row r="5638">
          <cell r="E5638">
            <v>0</v>
          </cell>
        </row>
        <row r="5639">
          <cell r="E5639">
            <v>0</v>
          </cell>
        </row>
        <row r="5640">
          <cell r="E5640">
            <v>0</v>
          </cell>
        </row>
        <row r="5641">
          <cell r="E5641">
            <v>0</v>
          </cell>
        </row>
        <row r="5642">
          <cell r="E5642">
            <v>0</v>
          </cell>
        </row>
        <row r="5643">
          <cell r="E5643">
            <v>0</v>
          </cell>
        </row>
        <row r="5644">
          <cell r="E5644">
            <v>0</v>
          </cell>
        </row>
        <row r="5645">
          <cell r="E5645">
            <v>0</v>
          </cell>
        </row>
        <row r="5646">
          <cell r="E5646">
            <v>0</v>
          </cell>
        </row>
        <row r="5647">
          <cell r="E5647">
            <v>0</v>
          </cell>
        </row>
        <row r="5648">
          <cell r="E5648">
            <v>0</v>
          </cell>
        </row>
        <row r="5649">
          <cell r="E5649">
            <v>0</v>
          </cell>
        </row>
        <row r="5650">
          <cell r="E5650">
            <v>0</v>
          </cell>
        </row>
        <row r="5651">
          <cell r="E5651">
            <v>0</v>
          </cell>
        </row>
        <row r="5652">
          <cell r="E5652">
            <v>0</v>
          </cell>
        </row>
        <row r="5653">
          <cell r="E5653">
            <v>0</v>
          </cell>
        </row>
        <row r="5654">
          <cell r="E5654">
            <v>0</v>
          </cell>
        </row>
        <row r="5655">
          <cell r="E5655">
            <v>0</v>
          </cell>
        </row>
        <row r="5656">
          <cell r="E5656">
            <v>0</v>
          </cell>
        </row>
        <row r="5657">
          <cell r="E5657">
            <v>0</v>
          </cell>
        </row>
        <row r="5658">
          <cell r="E5658">
            <v>0</v>
          </cell>
        </row>
        <row r="5659">
          <cell r="E5659">
            <v>0</v>
          </cell>
        </row>
        <row r="5660">
          <cell r="E5660">
            <v>0</v>
          </cell>
        </row>
        <row r="5661">
          <cell r="E5661">
            <v>0</v>
          </cell>
        </row>
        <row r="5662">
          <cell r="E5662">
            <v>0</v>
          </cell>
        </row>
        <row r="5663">
          <cell r="E5663">
            <v>0</v>
          </cell>
        </row>
        <row r="5664">
          <cell r="E5664">
            <v>0</v>
          </cell>
        </row>
        <row r="5665">
          <cell r="E5665">
            <v>0</v>
          </cell>
        </row>
        <row r="5666">
          <cell r="E5666">
            <v>0</v>
          </cell>
        </row>
        <row r="5667">
          <cell r="E5667">
            <v>0</v>
          </cell>
        </row>
        <row r="5668">
          <cell r="E5668">
            <v>0</v>
          </cell>
        </row>
        <row r="5669">
          <cell r="E5669">
            <v>0</v>
          </cell>
        </row>
        <row r="5670">
          <cell r="E5670">
            <v>0</v>
          </cell>
        </row>
        <row r="5671">
          <cell r="E5671">
            <v>0</v>
          </cell>
        </row>
        <row r="5672">
          <cell r="E5672">
            <v>0</v>
          </cell>
        </row>
        <row r="5673">
          <cell r="E5673">
            <v>0</v>
          </cell>
        </row>
        <row r="5674">
          <cell r="E5674">
            <v>0</v>
          </cell>
        </row>
        <row r="5675">
          <cell r="E5675">
            <v>0</v>
          </cell>
        </row>
        <row r="5676">
          <cell r="E5676">
            <v>0</v>
          </cell>
        </row>
        <row r="5677">
          <cell r="E5677">
            <v>0</v>
          </cell>
        </row>
        <row r="5678">
          <cell r="E5678">
            <v>0</v>
          </cell>
        </row>
        <row r="5679">
          <cell r="E5679">
            <v>0</v>
          </cell>
        </row>
        <row r="5680">
          <cell r="E5680">
            <v>0</v>
          </cell>
        </row>
        <row r="5681">
          <cell r="E5681">
            <v>0</v>
          </cell>
        </row>
        <row r="5682">
          <cell r="E5682">
            <v>0</v>
          </cell>
        </row>
        <row r="5683">
          <cell r="E5683">
            <v>0</v>
          </cell>
        </row>
        <row r="5684">
          <cell r="E5684">
            <v>0</v>
          </cell>
        </row>
        <row r="5685">
          <cell r="E5685">
            <v>0</v>
          </cell>
        </row>
        <row r="5686">
          <cell r="E5686">
            <v>0</v>
          </cell>
        </row>
        <row r="5687">
          <cell r="E5687">
            <v>0</v>
          </cell>
        </row>
        <row r="5688">
          <cell r="E5688">
            <v>0</v>
          </cell>
        </row>
        <row r="5689">
          <cell r="E5689">
            <v>0</v>
          </cell>
        </row>
        <row r="5690">
          <cell r="E5690">
            <v>0</v>
          </cell>
        </row>
        <row r="5691">
          <cell r="E5691">
            <v>0</v>
          </cell>
        </row>
        <row r="5692">
          <cell r="E5692">
            <v>0</v>
          </cell>
        </row>
        <row r="5693">
          <cell r="E5693">
            <v>0</v>
          </cell>
        </row>
        <row r="5694">
          <cell r="E5694">
            <v>0</v>
          </cell>
        </row>
        <row r="5695">
          <cell r="E5695">
            <v>0</v>
          </cell>
        </row>
        <row r="5696">
          <cell r="E5696">
            <v>0</v>
          </cell>
        </row>
        <row r="5697">
          <cell r="E5697">
            <v>0</v>
          </cell>
        </row>
        <row r="5698">
          <cell r="E5698">
            <v>0</v>
          </cell>
        </row>
        <row r="5699">
          <cell r="E5699">
            <v>0</v>
          </cell>
        </row>
        <row r="5700">
          <cell r="E5700">
            <v>0</v>
          </cell>
        </row>
        <row r="5701">
          <cell r="E5701">
            <v>0</v>
          </cell>
        </row>
        <row r="5702">
          <cell r="E5702">
            <v>0</v>
          </cell>
        </row>
        <row r="5703">
          <cell r="E5703">
            <v>0</v>
          </cell>
        </row>
        <row r="5704">
          <cell r="E5704">
            <v>0</v>
          </cell>
        </row>
        <row r="5705">
          <cell r="E5705">
            <v>0</v>
          </cell>
        </row>
        <row r="5706">
          <cell r="E5706">
            <v>0</v>
          </cell>
        </row>
        <row r="5707">
          <cell r="E5707">
            <v>0</v>
          </cell>
        </row>
        <row r="5708">
          <cell r="E5708">
            <v>0</v>
          </cell>
        </row>
        <row r="5709">
          <cell r="E5709">
            <v>0</v>
          </cell>
        </row>
        <row r="5710">
          <cell r="E5710">
            <v>0</v>
          </cell>
        </row>
        <row r="5711">
          <cell r="E5711">
            <v>0</v>
          </cell>
        </row>
        <row r="5712">
          <cell r="E5712">
            <v>0</v>
          </cell>
        </row>
        <row r="5713">
          <cell r="E5713">
            <v>0</v>
          </cell>
        </row>
        <row r="5714">
          <cell r="E5714">
            <v>0</v>
          </cell>
        </row>
        <row r="5715">
          <cell r="E5715">
            <v>0</v>
          </cell>
        </row>
        <row r="5716">
          <cell r="E5716">
            <v>0</v>
          </cell>
        </row>
        <row r="5717">
          <cell r="E5717">
            <v>0</v>
          </cell>
        </row>
        <row r="5718">
          <cell r="E5718">
            <v>0</v>
          </cell>
        </row>
        <row r="5719">
          <cell r="E5719">
            <v>0</v>
          </cell>
        </row>
        <row r="5720">
          <cell r="E5720">
            <v>0</v>
          </cell>
        </row>
        <row r="5721">
          <cell r="E5721">
            <v>0</v>
          </cell>
        </row>
        <row r="5722">
          <cell r="E5722">
            <v>0</v>
          </cell>
        </row>
        <row r="5723">
          <cell r="E5723">
            <v>0</v>
          </cell>
        </row>
        <row r="5724">
          <cell r="E5724">
            <v>0</v>
          </cell>
        </row>
        <row r="5725">
          <cell r="E5725">
            <v>0</v>
          </cell>
        </row>
        <row r="5726">
          <cell r="E5726">
            <v>0</v>
          </cell>
        </row>
        <row r="5727">
          <cell r="E5727">
            <v>0</v>
          </cell>
        </row>
        <row r="5728">
          <cell r="E5728">
            <v>0</v>
          </cell>
        </row>
        <row r="5729">
          <cell r="E5729">
            <v>0</v>
          </cell>
        </row>
        <row r="5730">
          <cell r="E5730">
            <v>0</v>
          </cell>
        </row>
        <row r="5731">
          <cell r="E5731">
            <v>0</v>
          </cell>
        </row>
        <row r="5732">
          <cell r="E5732">
            <v>0</v>
          </cell>
        </row>
        <row r="5733">
          <cell r="E5733">
            <v>0</v>
          </cell>
        </row>
        <row r="5734">
          <cell r="E5734">
            <v>0</v>
          </cell>
        </row>
        <row r="5735">
          <cell r="E5735">
            <v>0</v>
          </cell>
        </row>
        <row r="5736">
          <cell r="E5736">
            <v>0</v>
          </cell>
        </row>
        <row r="5737">
          <cell r="E5737">
            <v>0</v>
          </cell>
        </row>
        <row r="5738">
          <cell r="E5738">
            <v>0</v>
          </cell>
        </row>
        <row r="5739">
          <cell r="E5739">
            <v>0</v>
          </cell>
        </row>
        <row r="5740">
          <cell r="E5740">
            <v>0</v>
          </cell>
        </row>
        <row r="5741">
          <cell r="E5741">
            <v>0</v>
          </cell>
        </row>
        <row r="5742">
          <cell r="E5742">
            <v>0</v>
          </cell>
        </row>
        <row r="5743">
          <cell r="E5743">
            <v>0</v>
          </cell>
        </row>
        <row r="5744">
          <cell r="E5744">
            <v>0</v>
          </cell>
        </row>
        <row r="5745">
          <cell r="E5745">
            <v>0</v>
          </cell>
        </row>
        <row r="5746">
          <cell r="E5746">
            <v>0</v>
          </cell>
        </row>
        <row r="5747">
          <cell r="E5747">
            <v>0</v>
          </cell>
        </row>
        <row r="5748">
          <cell r="E5748">
            <v>0</v>
          </cell>
        </row>
        <row r="5749">
          <cell r="E5749">
            <v>0</v>
          </cell>
        </row>
        <row r="5750">
          <cell r="E5750">
            <v>0</v>
          </cell>
        </row>
        <row r="5751">
          <cell r="E5751">
            <v>0</v>
          </cell>
        </row>
        <row r="5752">
          <cell r="E5752">
            <v>0</v>
          </cell>
        </row>
        <row r="5753">
          <cell r="E5753">
            <v>0</v>
          </cell>
        </row>
        <row r="5754">
          <cell r="E5754">
            <v>0</v>
          </cell>
        </row>
        <row r="5755">
          <cell r="E5755">
            <v>0</v>
          </cell>
        </row>
        <row r="5756">
          <cell r="E5756">
            <v>0</v>
          </cell>
        </row>
        <row r="5757">
          <cell r="E5757">
            <v>0</v>
          </cell>
        </row>
        <row r="5758">
          <cell r="E5758">
            <v>0</v>
          </cell>
        </row>
        <row r="5759">
          <cell r="E5759">
            <v>0</v>
          </cell>
        </row>
        <row r="5760">
          <cell r="E5760">
            <v>0</v>
          </cell>
        </row>
        <row r="5761">
          <cell r="E5761">
            <v>0</v>
          </cell>
        </row>
        <row r="5762">
          <cell r="E5762">
            <v>0</v>
          </cell>
        </row>
        <row r="5763">
          <cell r="E5763">
            <v>0</v>
          </cell>
        </row>
        <row r="5764">
          <cell r="E5764">
            <v>0</v>
          </cell>
        </row>
        <row r="5765">
          <cell r="E5765">
            <v>0</v>
          </cell>
        </row>
        <row r="5766">
          <cell r="E5766">
            <v>0</v>
          </cell>
        </row>
        <row r="5767">
          <cell r="E5767">
            <v>0</v>
          </cell>
        </row>
        <row r="5768">
          <cell r="E5768">
            <v>0</v>
          </cell>
        </row>
        <row r="5769">
          <cell r="E5769">
            <v>0</v>
          </cell>
        </row>
        <row r="5770">
          <cell r="E5770">
            <v>0</v>
          </cell>
        </row>
        <row r="5771">
          <cell r="E5771">
            <v>0</v>
          </cell>
        </row>
        <row r="5772">
          <cell r="E5772">
            <v>0</v>
          </cell>
        </row>
        <row r="5773">
          <cell r="E5773">
            <v>0</v>
          </cell>
        </row>
        <row r="5774">
          <cell r="E5774">
            <v>0</v>
          </cell>
        </row>
        <row r="5775">
          <cell r="E5775">
            <v>0</v>
          </cell>
        </row>
        <row r="5776">
          <cell r="E5776">
            <v>0</v>
          </cell>
        </row>
        <row r="5777">
          <cell r="E5777">
            <v>0</v>
          </cell>
        </row>
        <row r="5778">
          <cell r="E5778">
            <v>0</v>
          </cell>
        </row>
        <row r="5779">
          <cell r="E5779">
            <v>0</v>
          </cell>
        </row>
        <row r="5780">
          <cell r="E5780">
            <v>0</v>
          </cell>
        </row>
        <row r="5781">
          <cell r="E5781">
            <v>0</v>
          </cell>
        </row>
        <row r="5782">
          <cell r="E5782">
            <v>0</v>
          </cell>
        </row>
        <row r="5783">
          <cell r="E5783">
            <v>0</v>
          </cell>
        </row>
        <row r="5784">
          <cell r="E5784">
            <v>0</v>
          </cell>
        </row>
        <row r="5785">
          <cell r="E5785">
            <v>0</v>
          </cell>
        </row>
        <row r="5786">
          <cell r="E5786">
            <v>0</v>
          </cell>
        </row>
        <row r="5787">
          <cell r="E5787">
            <v>0</v>
          </cell>
        </row>
        <row r="5788">
          <cell r="E5788">
            <v>0</v>
          </cell>
        </row>
        <row r="5789">
          <cell r="E5789">
            <v>0</v>
          </cell>
        </row>
        <row r="5790">
          <cell r="E5790">
            <v>0</v>
          </cell>
        </row>
        <row r="5791">
          <cell r="E5791">
            <v>0</v>
          </cell>
        </row>
        <row r="5792">
          <cell r="E5792">
            <v>0</v>
          </cell>
        </row>
        <row r="5793">
          <cell r="E5793">
            <v>0</v>
          </cell>
        </row>
        <row r="5794">
          <cell r="E5794">
            <v>0</v>
          </cell>
        </row>
        <row r="5795">
          <cell r="E5795">
            <v>0</v>
          </cell>
        </row>
        <row r="5796">
          <cell r="E5796">
            <v>0</v>
          </cell>
        </row>
        <row r="5797">
          <cell r="E5797">
            <v>0</v>
          </cell>
        </row>
        <row r="5798">
          <cell r="E5798">
            <v>0</v>
          </cell>
        </row>
        <row r="5799">
          <cell r="E5799">
            <v>0</v>
          </cell>
        </row>
        <row r="5800">
          <cell r="E5800">
            <v>0</v>
          </cell>
        </row>
        <row r="5801">
          <cell r="E5801">
            <v>0</v>
          </cell>
        </row>
        <row r="5802">
          <cell r="E5802">
            <v>0</v>
          </cell>
        </row>
        <row r="5803">
          <cell r="E5803">
            <v>0</v>
          </cell>
        </row>
        <row r="5804">
          <cell r="E5804">
            <v>0</v>
          </cell>
        </row>
        <row r="5805">
          <cell r="E5805">
            <v>0</v>
          </cell>
        </row>
        <row r="5806">
          <cell r="E5806">
            <v>0</v>
          </cell>
        </row>
        <row r="5807">
          <cell r="E5807">
            <v>0</v>
          </cell>
        </row>
        <row r="5808">
          <cell r="E5808">
            <v>0</v>
          </cell>
        </row>
        <row r="5809">
          <cell r="E5809">
            <v>0</v>
          </cell>
        </row>
        <row r="5810">
          <cell r="E5810">
            <v>0</v>
          </cell>
        </row>
        <row r="5811">
          <cell r="E5811">
            <v>0</v>
          </cell>
        </row>
        <row r="5812">
          <cell r="E5812">
            <v>0</v>
          </cell>
        </row>
        <row r="5813">
          <cell r="E5813">
            <v>0</v>
          </cell>
        </row>
        <row r="5814">
          <cell r="E5814">
            <v>0</v>
          </cell>
        </row>
        <row r="5815">
          <cell r="E5815">
            <v>0</v>
          </cell>
        </row>
        <row r="5816">
          <cell r="E5816">
            <v>0</v>
          </cell>
        </row>
        <row r="5817">
          <cell r="E5817">
            <v>0</v>
          </cell>
        </row>
        <row r="5818">
          <cell r="E5818">
            <v>0</v>
          </cell>
        </row>
        <row r="5819">
          <cell r="E5819">
            <v>0</v>
          </cell>
        </row>
        <row r="5820">
          <cell r="E5820">
            <v>0</v>
          </cell>
        </row>
        <row r="5821">
          <cell r="E5821">
            <v>0</v>
          </cell>
        </row>
        <row r="5822">
          <cell r="E5822">
            <v>0</v>
          </cell>
        </row>
        <row r="5823">
          <cell r="E5823">
            <v>0</v>
          </cell>
        </row>
        <row r="5824">
          <cell r="E5824">
            <v>0</v>
          </cell>
        </row>
        <row r="5825">
          <cell r="E5825">
            <v>0</v>
          </cell>
        </row>
        <row r="5826">
          <cell r="E5826">
            <v>0</v>
          </cell>
        </row>
        <row r="5827">
          <cell r="E5827">
            <v>0</v>
          </cell>
        </row>
        <row r="5828">
          <cell r="E5828">
            <v>0</v>
          </cell>
        </row>
        <row r="5829">
          <cell r="E5829">
            <v>0</v>
          </cell>
        </row>
        <row r="5830">
          <cell r="E5830">
            <v>0</v>
          </cell>
        </row>
        <row r="5831">
          <cell r="E5831">
            <v>0</v>
          </cell>
        </row>
        <row r="5832">
          <cell r="E5832">
            <v>0</v>
          </cell>
        </row>
        <row r="5833">
          <cell r="E5833">
            <v>0</v>
          </cell>
        </row>
        <row r="5834">
          <cell r="E5834">
            <v>0</v>
          </cell>
        </row>
        <row r="5835">
          <cell r="E5835">
            <v>0</v>
          </cell>
        </row>
        <row r="5836">
          <cell r="E5836">
            <v>0</v>
          </cell>
        </row>
        <row r="5837">
          <cell r="E5837">
            <v>0</v>
          </cell>
        </row>
        <row r="5838">
          <cell r="E5838">
            <v>0</v>
          </cell>
        </row>
        <row r="5839">
          <cell r="E5839">
            <v>0</v>
          </cell>
        </row>
        <row r="5840">
          <cell r="E5840">
            <v>0</v>
          </cell>
        </row>
        <row r="5841">
          <cell r="E5841">
            <v>0</v>
          </cell>
        </row>
        <row r="5842">
          <cell r="E5842">
            <v>0</v>
          </cell>
        </row>
        <row r="5843">
          <cell r="E5843">
            <v>0</v>
          </cell>
        </row>
        <row r="5844">
          <cell r="E5844">
            <v>0</v>
          </cell>
        </row>
        <row r="5845">
          <cell r="E5845">
            <v>0</v>
          </cell>
        </row>
        <row r="5846">
          <cell r="E5846">
            <v>0</v>
          </cell>
        </row>
        <row r="5847">
          <cell r="E5847">
            <v>0</v>
          </cell>
        </row>
        <row r="5848">
          <cell r="E5848">
            <v>0</v>
          </cell>
        </row>
        <row r="5849">
          <cell r="E5849">
            <v>0</v>
          </cell>
        </row>
        <row r="5850">
          <cell r="E5850">
            <v>0</v>
          </cell>
        </row>
        <row r="5851">
          <cell r="E5851">
            <v>0</v>
          </cell>
        </row>
        <row r="5852">
          <cell r="E5852">
            <v>0</v>
          </cell>
        </row>
        <row r="5853">
          <cell r="E5853">
            <v>0</v>
          </cell>
        </row>
        <row r="5854">
          <cell r="E5854">
            <v>0</v>
          </cell>
        </row>
        <row r="5855">
          <cell r="E5855">
            <v>0</v>
          </cell>
        </row>
        <row r="5856">
          <cell r="E5856">
            <v>0</v>
          </cell>
        </row>
        <row r="5857">
          <cell r="E5857">
            <v>0</v>
          </cell>
        </row>
        <row r="5858">
          <cell r="E5858">
            <v>0</v>
          </cell>
        </row>
        <row r="5859">
          <cell r="E5859">
            <v>0</v>
          </cell>
        </row>
        <row r="5860">
          <cell r="E5860">
            <v>0</v>
          </cell>
        </row>
        <row r="5861">
          <cell r="E5861">
            <v>0</v>
          </cell>
        </row>
        <row r="5862">
          <cell r="E5862">
            <v>0</v>
          </cell>
        </row>
        <row r="5863">
          <cell r="E5863">
            <v>0</v>
          </cell>
        </row>
        <row r="5864">
          <cell r="E5864">
            <v>0</v>
          </cell>
        </row>
        <row r="5865">
          <cell r="E5865">
            <v>0</v>
          </cell>
        </row>
        <row r="5866">
          <cell r="E5866">
            <v>0</v>
          </cell>
        </row>
        <row r="5867">
          <cell r="E5867">
            <v>0</v>
          </cell>
        </row>
        <row r="5868">
          <cell r="E5868">
            <v>0</v>
          </cell>
        </row>
        <row r="5869">
          <cell r="E5869">
            <v>0</v>
          </cell>
        </row>
        <row r="5870">
          <cell r="E5870">
            <v>0</v>
          </cell>
        </row>
        <row r="5871">
          <cell r="E5871">
            <v>0</v>
          </cell>
        </row>
        <row r="5872">
          <cell r="E5872">
            <v>0</v>
          </cell>
        </row>
        <row r="5873">
          <cell r="E5873">
            <v>0</v>
          </cell>
        </row>
        <row r="5874">
          <cell r="E5874">
            <v>0</v>
          </cell>
        </row>
        <row r="5875">
          <cell r="E5875">
            <v>0</v>
          </cell>
        </row>
        <row r="5876">
          <cell r="E5876">
            <v>0</v>
          </cell>
        </row>
        <row r="5877">
          <cell r="E5877">
            <v>0</v>
          </cell>
        </row>
        <row r="5878">
          <cell r="E5878">
            <v>0</v>
          </cell>
        </row>
        <row r="5879">
          <cell r="E5879">
            <v>0</v>
          </cell>
        </row>
        <row r="5880">
          <cell r="E5880">
            <v>0</v>
          </cell>
        </row>
        <row r="5881">
          <cell r="E5881">
            <v>0</v>
          </cell>
        </row>
        <row r="5882">
          <cell r="E5882">
            <v>0</v>
          </cell>
        </row>
        <row r="5883">
          <cell r="E5883">
            <v>0</v>
          </cell>
        </row>
        <row r="5884">
          <cell r="E5884">
            <v>0</v>
          </cell>
        </row>
        <row r="5885">
          <cell r="E5885">
            <v>0</v>
          </cell>
        </row>
        <row r="5886">
          <cell r="E5886">
            <v>0</v>
          </cell>
        </row>
        <row r="5887">
          <cell r="E5887">
            <v>0</v>
          </cell>
        </row>
        <row r="5888">
          <cell r="E5888">
            <v>0</v>
          </cell>
        </row>
        <row r="5889">
          <cell r="E5889">
            <v>0</v>
          </cell>
        </row>
        <row r="5890">
          <cell r="E5890">
            <v>0</v>
          </cell>
        </row>
        <row r="5891">
          <cell r="E5891">
            <v>0</v>
          </cell>
        </row>
        <row r="5892">
          <cell r="E5892">
            <v>0</v>
          </cell>
        </row>
        <row r="5893">
          <cell r="E5893">
            <v>0</v>
          </cell>
        </row>
        <row r="5894">
          <cell r="E5894">
            <v>0</v>
          </cell>
        </row>
        <row r="5895">
          <cell r="E5895">
            <v>0</v>
          </cell>
        </row>
        <row r="5896">
          <cell r="E5896">
            <v>0</v>
          </cell>
        </row>
        <row r="5897">
          <cell r="E5897">
            <v>0</v>
          </cell>
        </row>
        <row r="5898">
          <cell r="E5898">
            <v>0</v>
          </cell>
        </row>
        <row r="5899">
          <cell r="E5899">
            <v>0</v>
          </cell>
        </row>
        <row r="5900">
          <cell r="E5900">
            <v>0</v>
          </cell>
        </row>
        <row r="5901">
          <cell r="E5901">
            <v>0</v>
          </cell>
        </row>
        <row r="5902">
          <cell r="E5902">
            <v>0</v>
          </cell>
        </row>
        <row r="5903">
          <cell r="E5903">
            <v>0</v>
          </cell>
        </row>
        <row r="5904">
          <cell r="E5904">
            <v>0</v>
          </cell>
        </row>
        <row r="5905">
          <cell r="E5905">
            <v>0</v>
          </cell>
        </row>
        <row r="5906">
          <cell r="E5906">
            <v>0</v>
          </cell>
        </row>
        <row r="5907">
          <cell r="E5907">
            <v>0</v>
          </cell>
        </row>
        <row r="5908">
          <cell r="E5908">
            <v>0</v>
          </cell>
        </row>
        <row r="5909">
          <cell r="E5909">
            <v>0</v>
          </cell>
        </row>
        <row r="5910">
          <cell r="E5910">
            <v>0</v>
          </cell>
        </row>
        <row r="5911">
          <cell r="E5911">
            <v>0</v>
          </cell>
        </row>
        <row r="5912">
          <cell r="E5912">
            <v>0</v>
          </cell>
        </row>
        <row r="5913">
          <cell r="E5913">
            <v>0</v>
          </cell>
        </row>
        <row r="5914">
          <cell r="E5914">
            <v>0</v>
          </cell>
        </row>
        <row r="5915">
          <cell r="E5915">
            <v>0</v>
          </cell>
        </row>
        <row r="5916">
          <cell r="E5916">
            <v>0</v>
          </cell>
        </row>
        <row r="5917">
          <cell r="E5917">
            <v>0</v>
          </cell>
        </row>
        <row r="5918">
          <cell r="E5918">
            <v>0</v>
          </cell>
        </row>
        <row r="5919">
          <cell r="E5919">
            <v>0</v>
          </cell>
        </row>
        <row r="5920">
          <cell r="E5920">
            <v>0</v>
          </cell>
        </row>
        <row r="5921">
          <cell r="E5921">
            <v>0</v>
          </cell>
        </row>
        <row r="5922">
          <cell r="E5922">
            <v>0</v>
          </cell>
        </row>
        <row r="5923">
          <cell r="E5923">
            <v>0</v>
          </cell>
        </row>
        <row r="5924">
          <cell r="E5924">
            <v>0</v>
          </cell>
        </row>
        <row r="5925">
          <cell r="E5925">
            <v>0</v>
          </cell>
        </row>
        <row r="5926">
          <cell r="E5926">
            <v>0</v>
          </cell>
        </row>
        <row r="5927">
          <cell r="E5927">
            <v>0</v>
          </cell>
        </row>
        <row r="5928">
          <cell r="E5928">
            <v>0</v>
          </cell>
        </row>
        <row r="5929">
          <cell r="E5929">
            <v>0</v>
          </cell>
        </row>
        <row r="5930">
          <cell r="E5930">
            <v>0</v>
          </cell>
        </row>
        <row r="5931">
          <cell r="E5931">
            <v>0</v>
          </cell>
        </row>
        <row r="5932">
          <cell r="E5932">
            <v>0</v>
          </cell>
        </row>
        <row r="5933">
          <cell r="E5933">
            <v>0</v>
          </cell>
        </row>
        <row r="5934">
          <cell r="E5934">
            <v>0</v>
          </cell>
        </row>
        <row r="5935">
          <cell r="E5935">
            <v>0</v>
          </cell>
        </row>
        <row r="5936">
          <cell r="E5936">
            <v>0</v>
          </cell>
        </row>
        <row r="5937">
          <cell r="E5937">
            <v>0</v>
          </cell>
        </row>
        <row r="5938">
          <cell r="E5938">
            <v>0</v>
          </cell>
        </row>
        <row r="5939">
          <cell r="E5939">
            <v>0</v>
          </cell>
        </row>
        <row r="5940">
          <cell r="E5940">
            <v>0</v>
          </cell>
        </row>
        <row r="5941">
          <cell r="E5941">
            <v>0</v>
          </cell>
        </row>
        <row r="5942">
          <cell r="E5942">
            <v>0</v>
          </cell>
        </row>
        <row r="5943">
          <cell r="E5943">
            <v>0</v>
          </cell>
        </row>
        <row r="5944">
          <cell r="E5944">
            <v>0</v>
          </cell>
        </row>
        <row r="5945">
          <cell r="E5945">
            <v>0</v>
          </cell>
        </row>
        <row r="5946">
          <cell r="E5946">
            <v>0</v>
          </cell>
        </row>
        <row r="5947">
          <cell r="E5947">
            <v>0</v>
          </cell>
        </row>
        <row r="5948">
          <cell r="E5948">
            <v>0</v>
          </cell>
        </row>
        <row r="5949">
          <cell r="E5949">
            <v>0</v>
          </cell>
        </row>
        <row r="5950">
          <cell r="E5950">
            <v>0</v>
          </cell>
        </row>
        <row r="5951">
          <cell r="E5951">
            <v>0</v>
          </cell>
        </row>
        <row r="5952">
          <cell r="E5952">
            <v>0</v>
          </cell>
        </row>
        <row r="5953">
          <cell r="E5953">
            <v>0</v>
          </cell>
        </row>
        <row r="5954">
          <cell r="E5954">
            <v>0</v>
          </cell>
        </row>
        <row r="5955">
          <cell r="E5955">
            <v>0</v>
          </cell>
        </row>
        <row r="5956">
          <cell r="E5956">
            <v>0</v>
          </cell>
        </row>
        <row r="5957">
          <cell r="E5957">
            <v>0</v>
          </cell>
        </row>
        <row r="5958">
          <cell r="E5958">
            <v>0</v>
          </cell>
        </row>
        <row r="5959">
          <cell r="E5959">
            <v>0</v>
          </cell>
        </row>
        <row r="5960">
          <cell r="E5960">
            <v>0</v>
          </cell>
        </row>
        <row r="5961">
          <cell r="E5961">
            <v>0</v>
          </cell>
        </row>
        <row r="5962">
          <cell r="E5962">
            <v>0</v>
          </cell>
        </row>
        <row r="5963">
          <cell r="E5963">
            <v>0</v>
          </cell>
        </row>
        <row r="5964">
          <cell r="E5964">
            <v>0</v>
          </cell>
        </row>
        <row r="5965">
          <cell r="E5965">
            <v>0</v>
          </cell>
        </row>
        <row r="5966">
          <cell r="E5966">
            <v>0</v>
          </cell>
        </row>
        <row r="5967">
          <cell r="E5967">
            <v>0</v>
          </cell>
        </row>
        <row r="5968">
          <cell r="E5968">
            <v>0</v>
          </cell>
        </row>
        <row r="5969">
          <cell r="E5969">
            <v>0</v>
          </cell>
        </row>
        <row r="5970">
          <cell r="E5970">
            <v>0</v>
          </cell>
        </row>
        <row r="5971">
          <cell r="E5971">
            <v>0</v>
          </cell>
        </row>
        <row r="5972">
          <cell r="E5972">
            <v>0</v>
          </cell>
        </row>
        <row r="5973">
          <cell r="E5973">
            <v>0</v>
          </cell>
        </row>
        <row r="5974">
          <cell r="E5974">
            <v>0</v>
          </cell>
        </row>
        <row r="5975">
          <cell r="E5975">
            <v>0</v>
          </cell>
        </row>
        <row r="5976">
          <cell r="E5976">
            <v>0</v>
          </cell>
        </row>
        <row r="5977">
          <cell r="E5977">
            <v>0</v>
          </cell>
        </row>
        <row r="5978">
          <cell r="E5978">
            <v>0</v>
          </cell>
        </row>
        <row r="5979">
          <cell r="E5979">
            <v>0</v>
          </cell>
        </row>
        <row r="5980">
          <cell r="E5980">
            <v>0</v>
          </cell>
        </row>
        <row r="5981">
          <cell r="E5981">
            <v>0</v>
          </cell>
        </row>
        <row r="5982">
          <cell r="E5982">
            <v>0</v>
          </cell>
        </row>
        <row r="5983">
          <cell r="E5983">
            <v>0</v>
          </cell>
        </row>
        <row r="5984">
          <cell r="E5984">
            <v>0</v>
          </cell>
        </row>
        <row r="5985">
          <cell r="E5985">
            <v>0</v>
          </cell>
        </row>
        <row r="5986">
          <cell r="E5986">
            <v>0</v>
          </cell>
        </row>
        <row r="5987">
          <cell r="E5987">
            <v>0</v>
          </cell>
        </row>
        <row r="5988">
          <cell r="E5988">
            <v>0</v>
          </cell>
        </row>
        <row r="5989">
          <cell r="E5989">
            <v>0</v>
          </cell>
        </row>
        <row r="5990">
          <cell r="E5990">
            <v>0</v>
          </cell>
        </row>
        <row r="5991">
          <cell r="E5991">
            <v>0</v>
          </cell>
        </row>
        <row r="5992">
          <cell r="E5992">
            <v>0</v>
          </cell>
        </row>
        <row r="5993">
          <cell r="E5993">
            <v>0</v>
          </cell>
        </row>
        <row r="5994">
          <cell r="E5994">
            <v>0</v>
          </cell>
        </row>
        <row r="5995">
          <cell r="E5995">
            <v>0</v>
          </cell>
        </row>
        <row r="5996">
          <cell r="E5996">
            <v>0</v>
          </cell>
        </row>
        <row r="5997">
          <cell r="E5997">
            <v>0</v>
          </cell>
        </row>
        <row r="5998">
          <cell r="E5998">
            <v>0</v>
          </cell>
        </row>
        <row r="5999">
          <cell r="E5999">
            <v>0</v>
          </cell>
        </row>
        <row r="6000">
          <cell r="E6000">
            <v>0</v>
          </cell>
        </row>
        <row r="6001">
          <cell r="E6001">
            <v>0</v>
          </cell>
        </row>
        <row r="6002">
          <cell r="E6002">
            <v>0</v>
          </cell>
        </row>
        <row r="6003">
          <cell r="E6003">
            <v>0</v>
          </cell>
        </row>
        <row r="6004">
          <cell r="E6004">
            <v>0</v>
          </cell>
        </row>
        <row r="6005">
          <cell r="E6005">
            <v>0</v>
          </cell>
        </row>
        <row r="6006">
          <cell r="E6006">
            <v>0</v>
          </cell>
        </row>
        <row r="6007">
          <cell r="E6007">
            <v>0</v>
          </cell>
        </row>
        <row r="6008">
          <cell r="E6008">
            <v>0</v>
          </cell>
        </row>
        <row r="6009">
          <cell r="E6009">
            <v>0</v>
          </cell>
        </row>
        <row r="6010">
          <cell r="E6010">
            <v>0</v>
          </cell>
        </row>
        <row r="6011">
          <cell r="E6011">
            <v>0</v>
          </cell>
        </row>
        <row r="6012">
          <cell r="E6012">
            <v>0</v>
          </cell>
        </row>
        <row r="6013">
          <cell r="E6013">
            <v>0</v>
          </cell>
        </row>
        <row r="6014">
          <cell r="E6014">
            <v>0</v>
          </cell>
        </row>
        <row r="6015">
          <cell r="E6015">
            <v>0</v>
          </cell>
        </row>
        <row r="6016">
          <cell r="E6016">
            <v>0</v>
          </cell>
        </row>
        <row r="6017">
          <cell r="E6017">
            <v>0</v>
          </cell>
        </row>
        <row r="6018">
          <cell r="E6018">
            <v>0</v>
          </cell>
        </row>
        <row r="6019">
          <cell r="E6019">
            <v>0</v>
          </cell>
        </row>
        <row r="6020">
          <cell r="E6020">
            <v>0</v>
          </cell>
        </row>
        <row r="6021">
          <cell r="E6021">
            <v>0</v>
          </cell>
        </row>
        <row r="6022">
          <cell r="E6022">
            <v>0</v>
          </cell>
        </row>
        <row r="6023">
          <cell r="E6023">
            <v>0</v>
          </cell>
        </row>
        <row r="6024">
          <cell r="E6024">
            <v>0</v>
          </cell>
        </row>
        <row r="6025">
          <cell r="E6025">
            <v>0</v>
          </cell>
        </row>
        <row r="6026">
          <cell r="E6026">
            <v>0</v>
          </cell>
        </row>
        <row r="6027">
          <cell r="E6027">
            <v>0</v>
          </cell>
        </row>
        <row r="6028">
          <cell r="E6028">
            <v>0</v>
          </cell>
        </row>
        <row r="6029">
          <cell r="E6029">
            <v>0</v>
          </cell>
        </row>
        <row r="6030">
          <cell r="E6030">
            <v>0</v>
          </cell>
        </row>
        <row r="6031">
          <cell r="E6031">
            <v>0</v>
          </cell>
        </row>
        <row r="6032">
          <cell r="E6032">
            <v>0</v>
          </cell>
        </row>
        <row r="6033">
          <cell r="E6033">
            <v>0</v>
          </cell>
        </row>
        <row r="6034">
          <cell r="E6034">
            <v>0</v>
          </cell>
        </row>
        <row r="6035">
          <cell r="E6035">
            <v>0</v>
          </cell>
        </row>
        <row r="6036">
          <cell r="E6036">
            <v>0</v>
          </cell>
        </row>
        <row r="6037">
          <cell r="E6037">
            <v>0</v>
          </cell>
        </row>
        <row r="6038">
          <cell r="E6038">
            <v>0</v>
          </cell>
        </row>
        <row r="6039">
          <cell r="E6039">
            <v>0</v>
          </cell>
        </row>
        <row r="6040">
          <cell r="E6040">
            <v>0</v>
          </cell>
        </row>
        <row r="6041">
          <cell r="E6041">
            <v>0</v>
          </cell>
        </row>
        <row r="6042">
          <cell r="E6042">
            <v>0</v>
          </cell>
        </row>
        <row r="6043">
          <cell r="E6043">
            <v>0</v>
          </cell>
        </row>
        <row r="6044">
          <cell r="E6044">
            <v>0</v>
          </cell>
        </row>
        <row r="6045">
          <cell r="E6045">
            <v>0</v>
          </cell>
        </row>
        <row r="6046">
          <cell r="E6046">
            <v>0</v>
          </cell>
        </row>
        <row r="6047">
          <cell r="E6047">
            <v>0</v>
          </cell>
        </row>
        <row r="6048">
          <cell r="E6048">
            <v>0</v>
          </cell>
        </row>
        <row r="6049">
          <cell r="E6049">
            <v>0</v>
          </cell>
        </row>
        <row r="6050">
          <cell r="E6050">
            <v>0</v>
          </cell>
        </row>
        <row r="6051">
          <cell r="E6051">
            <v>0</v>
          </cell>
        </row>
        <row r="6052">
          <cell r="E6052">
            <v>0</v>
          </cell>
        </row>
        <row r="6053">
          <cell r="E6053">
            <v>0</v>
          </cell>
        </row>
        <row r="6054">
          <cell r="E6054">
            <v>0</v>
          </cell>
        </row>
        <row r="6055">
          <cell r="E6055">
            <v>0</v>
          </cell>
        </row>
        <row r="6056">
          <cell r="E6056">
            <v>0</v>
          </cell>
        </row>
        <row r="6057">
          <cell r="E6057">
            <v>0</v>
          </cell>
        </row>
        <row r="6058">
          <cell r="E6058">
            <v>0</v>
          </cell>
        </row>
        <row r="6059">
          <cell r="E6059">
            <v>0</v>
          </cell>
        </row>
        <row r="6060">
          <cell r="E6060">
            <v>0</v>
          </cell>
        </row>
        <row r="6061">
          <cell r="E6061">
            <v>0</v>
          </cell>
        </row>
        <row r="6062">
          <cell r="E6062">
            <v>0</v>
          </cell>
        </row>
        <row r="6063">
          <cell r="E6063">
            <v>0</v>
          </cell>
        </row>
        <row r="6064">
          <cell r="E6064">
            <v>0</v>
          </cell>
        </row>
        <row r="6065">
          <cell r="E6065">
            <v>0</v>
          </cell>
        </row>
        <row r="6066">
          <cell r="E6066">
            <v>0</v>
          </cell>
        </row>
        <row r="6067">
          <cell r="E6067">
            <v>0</v>
          </cell>
        </row>
        <row r="6068">
          <cell r="E6068">
            <v>0</v>
          </cell>
        </row>
        <row r="6069">
          <cell r="E6069">
            <v>0</v>
          </cell>
        </row>
        <row r="6070">
          <cell r="E6070">
            <v>0</v>
          </cell>
        </row>
        <row r="6071">
          <cell r="E6071">
            <v>0</v>
          </cell>
        </row>
        <row r="6072">
          <cell r="E6072">
            <v>0</v>
          </cell>
        </row>
        <row r="6073">
          <cell r="E6073">
            <v>0</v>
          </cell>
        </row>
        <row r="6074">
          <cell r="E6074">
            <v>0</v>
          </cell>
        </row>
        <row r="6075">
          <cell r="E6075">
            <v>0</v>
          </cell>
        </row>
        <row r="6076">
          <cell r="E6076">
            <v>0</v>
          </cell>
        </row>
        <row r="6077">
          <cell r="E6077">
            <v>0</v>
          </cell>
        </row>
        <row r="6078">
          <cell r="E6078">
            <v>0</v>
          </cell>
        </row>
        <row r="6079">
          <cell r="E6079">
            <v>0</v>
          </cell>
        </row>
        <row r="6080">
          <cell r="E6080">
            <v>0</v>
          </cell>
        </row>
        <row r="6081">
          <cell r="E6081">
            <v>0</v>
          </cell>
        </row>
        <row r="6082">
          <cell r="E6082">
            <v>0</v>
          </cell>
        </row>
        <row r="6083">
          <cell r="E6083">
            <v>0</v>
          </cell>
        </row>
        <row r="6084">
          <cell r="E6084">
            <v>0</v>
          </cell>
        </row>
        <row r="6085">
          <cell r="E6085">
            <v>0</v>
          </cell>
        </row>
        <row r="6086">
          <cell r="E6086">
            <v>0</v>
          </cell>
        </row>
        <row r="6087">
          <cell r="E6087">
            <v>0</v>
          </cell>
        </row>
        <row r="6088">
          <cell r="E6088">
            <v>0</v>
          </cell>
        </row>
        <row r="6089">
          <cell r="E6089">
            <v>0</v>
          </cell>
        </row>
        <row r="6090">
          <cell r="E6090">
            <v>0</v>
          </cell>
        </row>
        <row r="6091">
          <cell r="E6091">
            <v>0</v>
          </cell>
        </row>
        <row r="6092">
          <cell r="E6092">
            <v>0</v>
          </cell>
        </row>
        <row r="6093">
          <cell r="E6093">
            <v>0</v>
          </cell>
        </row>
        <row r="6094">
          <cell r="E6094">
            <v>0</v>
          </cell>
        </row>
        <row r="6095">
          <cell r="E6095">
            <v>0</v>
          </cell>
        </row>
        <row r="6096">
          <cell r="E6096">
            <v>0</v>
          </cell>
        </row>
        <row r="6097">
          <cell r="E6097">
            <v>0</v>
          </cell>
        </row>
        <row r="6098">
          <cell r="E6098">
            <v>0</v>
          </cell>
        </row>
        <row r="6099">
          <cell r="E6099">
            <v>0</v>
          </cell>
        </row>
        <row r="6100">
          <cell r="E6100">
            <v>0</v>
          </cell>
        </row>
        <row r="6101">
          <cell r="E6101">
            <v>0</v>
          </cell>
        </row>
        <row r="6102">
          <cell r="E6102">
            <v>0</v>
          </cell>
        </row>
        <row r="6103">
          <cell r="E6103">
            <v>0</v>
          </cell>
        </row>
        <row r="6104">
          <cell r="E6104">
            <v>0</v>
          </cell>
        </row>
        <row r="6105">
          <cell r="E6105">
            <v>0</v>
          </cell>
        </row>
        <row r="6106">
          <cell r="E6106">
            <v>0</v>
          </cell>
        </row>
        <row r="6107">
          <cell r="E6107">
            <v>0</v>
          </cell>
        </row>
        <row r="6108">
          <cell r="E6108">
            <v>0</v>
          </cell>
        </row>
        <row r="6109">
          <cell r="E6109">
            <v>0</v>
          </cell>
        </row>
        <row r="6110">
          <cell r="E6110">
            <v>0</v>
          </cell>
        </row>
        <row r="6111">
          <cell r="E6111">
            <v>0</v>
          </cell>
        </row>
        <row r="6112">
          <cell r="E6112">
            <v>0</v>
          </cell>
        </row>
        <row r="6113">
          <cell r="E6113">
            <v>0</v>
          </cell>
        </row>
        <row r="6114">
          <cell r="E6114">
            <v>0</v>
          </cell>
        </row>
        <row r="6115">
          <cell r="E6115">
            <v>0</v>
          </cell>
        </row>
        <row r="6116">
          <cell r="E6116">
            <v>0</v>
          </cell>
        </row>
        <row r="6117">
          <cell r="E6117">
            <v>0</v>
          </cell>
        </row>
        <row r="6118">
          <cell r="E6118">
            <v>0</v>
          </cell>
        </row>
        <row r="6119">
          <cell r="E6119">
            <v>0</v>
          </cell>
        </row>
        <row r="6120">
          <cell r="E6120">
            <v>0</v>
          </cell>
        </row>
        <row r="6121">
          <cell r="E6121">
            <v>0</v>
          </cell>
        </row>
        <row r="6122">
          <cell r="E6122">
            <v>0</v>
          </cell>
        </row>
        <row r="6123">
          <cell r="E6123">
            <v>0</v>
          </cell>
        </row>
        <row r="6124">
          <cell r="E6124">
            <v>0</v>
          </cell>
        </row>
        <row r="6125">
          <cell r="E6125">
            <v>0</v>
          </cell>
        </row>
        <row r="6126">
          <cell r="E6126">
            <v>0</v>
          </cell>
        </row>
        <row r="6127">
          <cell r="E6127">
            <v>0</v>
          </cell>
        </row>
        <row r="6128">
          <cell r="E6128">
            <v>0</v>
          </cell>
        </row>
        <row r="6129">
          <cell r="E6129">
            <v>0</v>
          </cell>
        </row>
        <row r="6130">
          <cell r="E6130">
            <v>0</v>
          </cell>
        </row>
        <row r="6131">
          <cell r="E6131">
            <v>0</v>
          </cell>
        </row>
        <row r="6132">
          <cell r="E6132">
            <v>0</v>
          </cell>
        </row>
        <row r="6133">
          <cell r="E6133">
            <v>0</v>
          </cell>
        </row>
        <row r="6134">
          <cell r="E6134">
            <v>0</v>
          </cell>
        </row>
        <row r="6135">
          <cell r="E6135">
            <v>0</v>
          </cell>
        </row>
        <row r="6136">
          <cell r="E6136">
            <v>0</v>
          </cell>
        </row>
        <row r="6137">
          <cell r="E6137">
            <v>0</v>
          </cell>
        </row>
        <row r="6138">
          <cell r="E6138">
            <v>0</v>
          </cell>
        </row>
        <row r="6139">
          <cell r="E6139">
            <v>0</v>
          </cell>
        </row>
        <row r="6140">
          <cell r="E6140">
            <v>0</v>
          </cell>
        </row>
        <row r="6141">
          <cell r="E6141">
            <v>0</v>
          </cell>
        </row>
        <row r="6142">
          <cell r="E6142">
            <v>0</v>
          </cell>
        </row>
        <row r="6143">
          <cell r="E6143">
            <v>0</v>
          </cell>
        </row>
        <row r="6144">
          <cell r="E6144">
            <v>0</v>
          </cell>
        </row>
        <row r="6145">
          <cell r="E6145">
            <v>0</v>
          </cell>
        </row>
        <row r="6146">
          <cell r="E6146">
            <v>0</v>
          </cell>
        </row>
        <row r="6147">
          <cell r="E6147">
            <v>0</v>
          </cell>
        </row>
        <row r="6148">
          <cell r="E6148">
            <v>0</v>
          </cell>
        </row>
        <row r="6149">
          <cell r="E6149">
            <v>0</v>
          </cell>
        </row>
        <row r="6150">
          <cell r="E6150">
            <v>0</v>
          </cell>
        </row>
        <row r="6151">
          <cell r="E6151">
            <v>0</v>
          </cell>
        </row>
        <row r="6152">
          <cell r="E6152">
            <v>0</v>
          </cell>
        </row>
        <row r="6153">
          <cell r="E6153">
            <v>0</v>
          </cell>
        </row>
        <row r="6154">
          <cell r="E6154">
            <v>0</v>
          </cell>
        </row>
        <row r="6155">
          <cell r="E6155">
            <v>0</v>
          </cell>
        </row>
        <row r="6156">
          <cell r="E6156">
            <v>0</v>
          </cell>
        </row>
        <row r="6157">
          <cell r="E6157">
            <v>0</v>
          </cell>
        </row>
        <row r="6158">
          <cell r="E6158">
            <v>0</v>
          </cell>
        </row>
        <row r="6159">
          <cell r="E6159">
            <v>0</v>
          </cell>
        </row>
        <row r="6160">
          <cell r="E6160">
            <v>0</v>
          </cell>
        </row>
        <row r="6161">
          <cell r="E6161">
            <v>0</v>
          </cell>
        </row>
        <row r="6162">
          <cell r="E6162">
            <v>0</v>
          </cell>
        </row>
        <row r="6163">
          <cell r="E6163">
            <v>0</v>
          </cell>
        </row>
        <row r="6164">
          <cell r="E6164">
            <v>0</v>
          </cell>
        </row>
        <row r="6165">
          <cell r="E6165">
            <v>0</v>
          </cell>
        </row>
        <row r="6166">
          <cell r="E6166">
            <v>0</v>
          </cell>
        </row>
        <row r="6167">
          <cell r="E6167">
            <v>0</v>
          </cell>
        </row>
        <row r="6168">
          <cell r="E6168">
            <v>0</v>
          </cell>
        </row>
        <row r="6169">
          <cell r="E6169">
            <v>0</v>
          </cell>
        </row>
        <row r="6170">
          <cell r="E6170">
            <v>0</v>
          </cell>
        </row>
        <row r="6171">
          <cell r="E6171">
            <v>0</v>
          </cell>
        </row>
        <row r="6172">
          <cell r="E6172">
            <v>0</v>
          </cell>
        </row>
        <row r="6173">
          <cell r="E6173">
            <v>0</v>
          </cell>
        </row>
        <row r="6174">
          <cell r="E6174">
            <v>0</v>
          </cell>
        </row>
        <row r="6175">
          <cell r="E6175">
            <v>0</v>
          </cell>
        </row>
        <row r="6176">
          <cell r="E6176">
            <v>0</v>
          </cell>
        </row>
        <row r="6177">
          <cell r="E6177">
            <v>0</v>
          </cell>
        </row>
        <row r="6178">
          <cell r="E6178">
            <v>0</v>
          </cell>
        </row>
        <row r="6179">
          <cell r="E6179">
            <v>0</v>
          </cell>
        </row>
        <row r="6180">
          <cell r="E6180">
            <v>0</v>
          </cell>
        </row>
        <row r="6181">
          <cell r="E6181">
            <v>0</v>
          </cell>
        </row>
        <row r="6182">
          <cell r="E6182">
            <v>0</v>
          </cell>
        </row>
        <row r="6183">
          <cell r="E6183">
            <v>0</v>
          </cell>
        </row>
        <row r="6184">
          <cell r="E6184">
            <v>0</v>
          </cell>
        </row>
        <row r="6185">
          <cell r="E6185">
            <v>0</v>
          </cell>
        </row>
        <row r="6186">
          <cell r="E6186">
            <v>0</v>
          </cell>
        </row>
        <row r="6187">
          <cell r="E6187">
            <v>0</v>
          </cell>
        </row>
        <row r="6188">
          <cell r="E6188">
            <v>0</v>
          </cell>
        </row>
        <row r="6189">
          <cell r="E6189">
            <v>0</v>
          </cell>
        </row>
        <row r="6190">
          <cell r="E6190">
            <v>0</v>
          </cell>
        </row>
        <row r="6191">
          <cell r="E6191">
            <v>0</v>
          </cell>
        </row>
        <row r="6192">
          <cell r="E6192">
            <v>0</v>
          </cell>
        </row>
        <row r="6193">
          <cell r="E6193">
            <v>0</v>
          </cell>
        </row>
        <row r="6194">
          <cell r="E6194">
            <v>0</v>
          </cell>
        </row>
        <row r="6195">
          <cell r="E6195">
            <v>0</v>
          </cell>
        </row>
        <row r="6196">
          <cell r="E6196">
            <v>0</v>
          </cell>
        </row>
        <row r="6197">
          <cell r="E6197">
            <v>0</v>
          </cell>
        </row>
        <row r="6198">
          <cell r="E6198">
            <v>0</v>
          </cell>
        </row>
        <row r="6199">
          <cell r="E6199">
            <v>0</v>
          </cell>
        </row>
        <row r="6200">
          <cell r="E6200">
            <v>0</v>
          </cell>
        </row>
        <row r="6201">
          <cell r="E6201">
            <v>0</v>
          </cell>
        </row>
        <row r="6202">
          <cell r="E6202">
            <v>0</v>
          </cell>
        </row>
        <row r="6203">
          <cell r="E6203">
            <v>0</v>
          </cell>
        </row>
        <row r="6204">
          <cell r="E6204">
            <v>0</v>
          </cell>
        </row>
        <row r="6205">
          <cell r="E6205">
            <v>0</v>
          </cell>
        </row>
        <row r="6206">
          <cell r="E6206">
            <v>0</v>
          </cell>
        </row>
        <row r="6207">
          <cell r="E6207">
            <v>0</v>
          </cell>
        </row>
        <row r="6208">
          <cell r="E6208">
            <v>0</v>
          </cell>
        </row>
        <row r="6209">
          <cell r="E6209">
            <v>0</v>
          </cell>
        </row>
        <row r="6210">
          <cell r="E6210">
            <v>0</v>
          </cell>
        </row>
        <row r="6211">
          <cell r="E6211">
            <v>0</v>
          </cell>
        </row>
        <row r="6212">
          <cell r="E6212">
            <v>0</v>
          </cell>
        </row>
        <row r="6213">
          <cell r="E6213">
            <v>0</v>
          </cell>
        </row>
        <row r="6214">
          <cell r="E6214">
            <v>0</v>
          </cell>
        </row>
        <row r="6215">
          <cell r="E6215">
            <v>0</v>
          </cell>
        </row>
        <row r="6216">
          <cell r="E6216">
            <v>0</v>
          </cell>
        </row>
        <row r="6217">
          <cell r="E6217">
            <v>0</v>
          </cell>
        </row>
        <row r="6218">
          <cell r="E6218">
            <v>0</v>
          </cell>
        </row>
        <row r="6219">
          <cell r="E6219">
            <v>0</v>
          </cell>
        </row>
        <row r="6220">
          <cell r="E6220">
            <v>0</v>
          </cell>
        </row>
        <row r="6221">
          <cell r="E6221">
            <v>0</v>
          </cell>
        </row>
        <row r="6222">
          <cell r="E6222">
            <v>0</v>
          </cell>
        </row>
        <row r="6223">
          <cell r="E6223">
            <v>0</v>
          </cell>
        </row>
        <row r="6224">
          <cell r="E6224">
            <v>0</v>
          </cell>
        </row>
        <row r="6225">
          <cell r="E6225">
            <v>0</v>
          </cell>
        </row>
        <row r="6226">
          <cell r="E6226">
            <v>0</v>
          </cell>
        </row>
        <row r="6227">
          <cell r="E6227">
            <v>0</v>
          </cell>
        </row>
        <row r="6228">
          <cell r="E6228">
            <v>0</v>
          </cell>
        </row>
        <row r="6229">
          <cell r="E6229">
            <v>0</v>
          </cell>
        </row>
        <row r="6230">
          <cell r="E6230">
            <v>0</v>
          </cell>
        </row>
        <row r="6231">
          <cell r="E6231">
            <v>0</v>
          </cell>
        </row>
        <row r="6232">
          <cell r="E6232">
            <v>0</v>
          </cell>
        </row>
        <row r="6233">
          <cell r="E6233">
            <v>0</v>
          </cell>
        </row>
        <row r="6234">
          <cell r="E6234">
            <v>0</v>
          </cell>
        </row>
        <row r="6235">
          <cell r="E6235">
            <v>0</v>
          </cell>
        </row>
        <row r="6236">
          <cell r="E6236">
            <v>0</v>
          </cell>
        </row>
        <row r="6237">
          <cell r="E6237">
            <v>0</v>
          </cell>
        </row>
        <row r="6238">
          <cell r="E6238">
            <v>0</v>
          </cell>
        </row>
        <row r="6239">
          <cell r="E6239">
            <v>0</v>
          </cell>
        </row>
        <row r="6240">
          <cell r="E6240">
            <v>0</v>
          </cell>
        </row>
        <row r="6241">
          <cell r="E6241">
            <v>0</v>
          </cell>
        </row>
        <row r="6242">
          <cell r="E6242">
            <v>0</v>
          </cell>
        </row>
        <row r="6243">
          <cell r="E6243">
            <v>0</v>
          </cell>
        </row>
        <row r="6244">
          <cell r="E6244">
            <v>0</v>
          </cell>
        </row>
        <row r="6245">
          <cell r="E6245">
            <v>0</v>
          </cell>
        </row>
        <row r="6246">
          <cell r="E6246">
            <v>0</v>
          </cell>
        </row>
        <row r="6247">
          <cell r="E6247">
            <v>0</v>
          </cell>
        </row>
        <row r="6248">
          <cell r="E6248">
            <v>0</v>
          </cell>
        </row>
        <row r="6249">
          <cell r="E6249">
            <v>0</v>
          </cell>
        </row>
        <row r="6250">
          <cell r="E6250">
            <v>0</v>
          </cell>
        </row>
        <row r="6251">
          <cell r="E6251">
            <v>0</v>
          </cell>
        </row>
        <row r="6252">
          <cell r="E6252">
            <v>0</v>
          </cell>
        </row>
        <row r="6253">
          <cell r="E6253">
            <v>0</v>
          </cell>
        </row>
        <row r="6254">
          <cell r="E6254">
            <v>0</v>
          </cell>
        </row>
        <row r="6255">
          <cell r="E6255">
            <v>0</v>
          </cell>
        </row>
        <row r="6256">
          <cell r="E6256">
            <v>0</v>
          </cell>
        </row>
        <row r="6257">
          <cell r="E6257">
            <v>0</v>
          </cell>
        </row>
        <row r="6258">
          <cell r="E6258">
            <v>0</v>
          </cell>
        </row>
        <row r="6259">
          <cell r="E6259">
            <v>0</v>
          </cell>
        </row>
        <row r="6260">
          <cell r="E6260">
            <v>0</v>
          </cell>
        </row>
        <row r="6261">
          <cell r="E6261">
            <v>0</v>
          </cell>
        </row>
        <row r="6262">
          <cell r="E6262">
            <v>0</v>
          </cell>
        </row>
        <row r="6263">
          <cell r="E6263">
            <v>0</v>
          </cell>
        </row>
        <row r="6264">
          <cell r="E6264">
            <v>0</v>
          </cell>
        </row>
        <row r="6265">
          <cell r="E6265">
            <v>0</v>
          </cell>
        </row>
        <row r="6266">
          <cell r="E6266">
            <v>0</v>
          </cell>
        </row>
        <row r="6267">
          <cell r="E6267">
            <v>0</v>
          </cell>
        </row>
        <row r="6268">
          <cell r="E6268">
            <v>0</v>
          </cell>
        </row>
        <row r="6269">
          <cell r="E6269">
            <v>0</v>
          </cell>
        </row>
        <row r="6270">
          <cell r="E6270">
            <v>0</v>
          </cell>
        </row>
        <row r="6271">
          <cell r="E6271">
            <v>0</v>
          </cell>
        </row>
        <row r="6272">
          <cell r="E6272">
            <v>0</v>
          </cell>
        </row>
        <row r="6273">
          <cell r="E6273">
            <v>0</v>
          </cell>
        </row>
        <row r="6274">
          <cell r="E6274">
            <v>0</v>
          </cell>
        </row>
        <row r="6275">
          <cell r="E6275">
            <v>0</v>
          </cell>
        </row>
        <row r="6276">
          <cell r="E6276">
            <v>0</v>
          </cell>
        </row>
        <row r="6277">
          <cell r="E6277">
            <v>0</v>
          </cell>
        </row>
        <row r="6278">
          <cell r="E6278">
            <v>0</v>
          </cell>
        </row>
        <row r="6279">
          <cell r="E6279">
            <v>0</v>
          </cell>
        </row>
        <row r="6280">
          <cell r="E6280">
            <v>0</v>
          </cell>
        </row>
        <row r="6281">
          <cell r="E6281">
            <v>0</v>
          </cell>
        </row>
        <row r="6282">
          <cell r="E6282">
            <v>0</v>
          </cell>
        </row>
        <row r="6283">
          <cell r="E6283">
            <v>0</v>
          </cell>
        </row>
        <row r="6284">
          <cell r="E6284">
            <v>0</v>
          </cell>
        </row>
        <row r="6285">
          <cell r="E6285">
            <v>0</v>
          </cell>
        </row>
        <row r="6286">
          <cell r="E6286">
            <v>0</v>
          </cell>
        </row>
        <row r="6287">
          <cell r="E6287">
            <v>0</v>
          </cell>
        </row>
        <row r="6288">
          <cell r="E6288">
            <v>0</v>
          </cell>
        </row>
        <row r="6289">
          <cell r="E6289">
            <v>0</v>
          </cell>
        </row>
        <row r="6290">
          <cell r="E6290">
            <v>0</v>
          </cell>
        </row>
        <row r="6291">
          <cell r="E6291">
            <v>0</v>
          </cell>
        </row>
        <row r="6292">
          <cell r="E6292">
            <v>0</v>
          </cell>
        </row>
        <row r="6293">
          <cell r="E6293">
            <v>0</v>
          </cell>
        </row>
        <row r="6294">
          <cell r="E6294">
            <v>0</v>
          </cell>
        </row>
        <row r="6295">
          <cell r="E6295">
            <v>0</v>
          </cell>
        </row>
        <row r="6296">
          <cell r="E6296">
            <v>0</v>
          </cell>
        </row>
        <row r="6297">
          <cell r="E6297">
            <v>0</v>
          </cell>
        </row>
        <row r="6298">
          <cell r="E6298">
            <v>0</v>
          </cell>
        </row>
        <row r="6299">
          <cell r="E6299">
            <v>0</v>
          </cell>
        </row>
        <row r="6300">
          <cell r="E6300">
            <v>0</v>
          </cell>
        </row>
        <row r="6301">
          <cell r="E6301">
            <v>0</v>
          </cell>
        </row>
        <row r="6302">
          <cell r="E6302">
            <v>0</v>
          </cell>
        </row>
        <row r="6303">
          <cell r="E6303">
            <v>0</v>
          </cell>
        </row>
        <row r="6304">
          <cell r="E6304">
            <v>0</v>
          </cell>
        </row>
        <row r="6305">
          <cell r="E6305">
            <v>0</v>
          </cell>
        </row>
        <row r="6306">
          <cell r="E6306">
            <v>0</v>
          </cell>
        </row>
        <row r="6307">
          <cell r="E6307">
            <v>0</v>
          </cell>
        </row>
        <row r="6308">
          <cell r="E6308">
            <v>0</v>
          </cell>
        </row>
        <row r="6309">
          <cell r="E6309">
            <v>0</v>
          </cell>
        </row>
        <row r="6310">
          <cell r="E6310">
            <v>0</v>
          </cell>
        </row>
        <row r="6311">
          <cell r="E6311">
            <v>0</v>
          </cell>
        </row>
        <row r="6312">
          <cell r="E6312">
            <v>0</v>
          </cell>
        </row>
        <row r="6313">
          <cell r="E6313">
            <v>0</v>
          </cell>
        </row>
        <row r="6314">
          <cell r="E6314">
            <v>0</v>
          </cell>
        </row>
        <row r="6315">
          <cell r="E6315">
            <v>0</v>
          </cell>
        </row>
        <row r="6316">
          <cell r="E6316">
            <v>0</v>
          </cell>
        </row>
        <row r="6317">
          <cell r="E6317">
            <v>0</v>
          </cell>
        </row>
        <row r="6318">
          <cell r="E6318">
            <v>0</v>
          </cell>
        </row>
        <row r="6319">
          <cell r="E6319">
            <v>0</v>
          </cell>
        </row>
        <row r="6320">
          <cell r="E6320">
            <v>0</v>
          </cell>
        </row>
        <row r="6321">
          <cell r="E6321">
            <v>0</v>
          </cell>
        </row>
        <row r="6322">
          <cell r="E6322">
            <v>0</v>
          </cell>
        </row>
        <row r="6323">
          <cell r="E6323">
            <v>0</v>
          </cell>
        </row>
        <row r="6324">
          <cell r="E6324">
            <v>0</v>
          </cell>
        </row>
        <row r="6325">
          <cell r="E6325">
            <v>0</v>
          </cell>
        </row>
        <row r="6326">
          <cell r="E6326">
            <v>0</v>
          </cell>
        </row>
        <row r="6327">
          <cell r="E6327">
            <v>0</v>
          </cell>
        </row>
        <row r="6328">
          <cell r="E6328">
            <v>0</v>
          </cell>
        </row>
        <row r="6329">
          <cell r="E6329">
            <v>0</v>
          </cell>
        </row>
        <row r="6330">
          <cell r="E6330">
            <v>0</v>
          </cell>
        </row>
        <row r="6331">
          <cell r="E6331">
            <v>0</v>
          </cell>
        </row>
        <row r="6332">
          <cell r="E6332">
            <v>0</v>
          </cell>
        </row>
        <row r="6333">
          <cell r="E6333">
            <v>0</v>
          </cell>
        </row>
        <row r="6334">
          <cell r="E6334">
            <v>0</v>
          </cell>
        </row>
        <row r="6335">
          <cell r="E6335">
            <v>0</v>
          </cell>
        </row>
        <row r="6336">
          <cell r="E6336">
            <v>0</v>
          </cell>
        </row>
        <row r="6337">
          <cell r="E6337">
            <v>0</v>
          </cell>
        </row>
        <row r="6338">
          <cell r="E6338">
            <v>0</v>
          </cell>
        </row>
        <row r="6339">
          <cell r="E6339">
            <v>0</v>
          </cell>
        </row>
        <row r="6340">
          <cell r="E6340">
            <v>0</v>
          </cell>
        </row>
        <row r="6341">
          <cell r="E6341">
            <v>0</v>
          </cell>
        </row>
        <row r="6342">
          <cell r="E6342">
            <v>0</v>
          </cell>
        </row>
        <row r="6343">
          <cell r="E6343">
            <v>0</v>
          </cell>
        </row>
        <row r="6344">
          <cell r="E6344">
            <v>0</v>
          </cell>
        </row>
        <row r="6345">
          <cell r="E6345">
            <v>0</v>
          </cell>
        </row>
        <row r="6346">
          <cell r="E6346">
            <v>0</v>
          </cell>
        </row>
        <row r="6347">
          <cell r="E6347">
            <v>0</v>
          </cell>
        </row>
        <row r="6348">
          <cell r="E6348">
            <v>0</v>
          </cell>
        </row>
        <row r="6349">
          <cell r="E6349">
            <v>0</v>
          </cell>
        </row>
        <row r="6350">
          <cell r="E6350">
            <v>0</v>
          </cell>
        </row>
        <row r="6351">
          <cell r="E6351">
            <v>0</v>
          </cell>
        </row>
        <row r="6352">
          <cell r="E6352">
            <v>0</v>
          </cell>
        </row>
        <row r="6353">
          <cell r="E6353">
            <v>0</v>
          </cell>
        </row>
        <row r="6354">
          <cell r="E6354">
            <v>0</v>
          </cell>
        </row>
        <row r="6355">
          <cell r="E6355">
            <v>0</v>
          </cell>
        </row>
        <row r="6356">
          <cell r="E6356">
            <v>0</v>
          </cell>
        </row>
        <row r="6357">
          <cell r="E6357">
            <v>0</v>
          </cell>
        </row>
        <row r="6358">
          <cell r="E6358">
            <v>0</v>
          </cell>
        </row>
        <row r="6359">
          <cell r="E6359">
            <v>0</v>
          </cell>
        </row>
        <row r="6360">
          <cell r="E6360">
            <v>0</v>
          </cell>
        </row>
        <row r="6361">
          <cell r="E6361">
            <v>0</v>
          </cell>
        </row>
        <row r="6362">
          <cell r="E6362">
            <v>0</v>
          </cell>
        </row>
        <row r="6363">
          <cell r="E6363">
            <v>0</v>
          </cell>
        </row>
        <row r="6364">
          <cell r="E6364">
            <v>0</v>
          </cell>
        </row>
        <row r="6365">
          <cell r="E6365">
            <v>0</v>
          </cell>
        </row>
        <row r="6366">
          <cell r="E6366">
            <v>0</v>
          </cell>
        </row>
        <row r="6367">
          <cell r="E6367">
            <v>0</v>
          </cell>
        </row>
        <row r="6368">
          <cell r="E6368">
            <v>0</v>
          </cell>
        </row>
        <row r="6369">
          <cell r="E6369">
            <v>0</v>
          </cell>
        </row>
        <row r="6370">
          <cell r="E6370">
            <v>0</v>
          </cell>
        </row>
        <row r="6371">
          <cell r="E6371">
            <v>0</v>
          </cell>
        </row>
        <row r="6372">
          <cell r="E6372">
            <v>0</v>
          </cell>
        </row>
        <row r="6373">
          <cell r="E6373">
            <v>0</v>
          </cell>
        </row>
        <row r="6374">
          <cell r="E6374">
            <v>0</v>
          </cell>
        </row>
        <row r="6375">
          <cell r="E6375">
            <v>0</v>
          </cell>
        </row>
        <row r="6376">
          <cell r="E6376">
            <v>0</v>
          </cell>
        </row>
        <row r="6377">
          <cell r="E6377">
            <v>0</v>
          </cell>
        </row>
        <row r="6378">
          <cell r="E6378">
            <v>0</v>
          </cell>
        </row>
        <row r="6379">
          <cell r="E6379">
            <v>0</v>
          </cell>
        </row>
        <row r="6380">
          <cell r="E6380">
            <v>0</v>
          </cell>
        </row>
        <row r="6381">
          <cell r="E6381">
            <v>0</v>
          </cell>
        </row>
        <row r="6382">
          <cell r="E6382">
            <v>0</v>
          </cell>
        </row>
        <row r="6383">
          <cell r="E6383">
            <v>0</v>
          </cell>
        </row>
        <row r="6384">
          <cell r="E6384">
            <v>0</v>
          </cell>
        </row>
        <row r="6385">
          <cell r="E6385">
            <v>0</v>
          </cell>
        </row>
        <row r="6386">
          <cell r="E6386">
            <v>0</v>
          </cell>
        </row>
        <row r="6387">
          <cell r="E6387">
            <v>0</v>
          </cell>
        </row>
        <row r="6388">
          <cell r="E6388">
            <v>0</v>
          </cell>
        </row>
        <row r="6389">
          <cell r="E6389">
            <v>0</v>
          </cell>
        </row>
        <row r="6390">
          <cell r="E6390">
            <v>0</v>
          </cell>
        </row>
        <row r="6391">
          <cell r="E6391">
            <v>0</v>
          </cell>
        </row>
        <row r="6392">
          <cell r="E6392">
            <v>0</v>
          </cell>
        </row>
        <row r="6393">
          <cell r="E6393">
            <v>0</v>
          </cell>
        </row>
        <row r="6394">
          <cell r="E6394">
            <v>0</v>
          </cell>
        </row>
        <row r="6395">
          <cell r="E6395">
            <v>0</v>
          </cell>
        </row>
        <row r="6396">
          <cell r="E6396">
            <v>0</v>
          </cell>
        </row>
        <row r="6397">
          <cell r="E6397">
            <v>0</v>
          </cell>
        </row>
        <row r="6398">
          <cell r="E6398">
            <v>0</v>
          </cell>
        </row>
        <row r="6399">
          <cell r="E6399">
            <v>0</v>
          </cell>
        </row>
        <row r="6400">
          <cell r="E6400">
            <v>0</v>
          </cell>
        </row>
        <row r="6401">
          <cell r="E6401">
            <v>0</v>
          </cell>
        </row>
        <row r="6402">
          <cell r="E6402">
            <v>0</v>
          </cell>
        </row>
        <row r="6403">
          <cell r="E6403">
            <v>0</v>
          </cell>
        </row>
        <row r="6404">
          <cell r="E6404">
            <v>0</v>
          </cell>
        </row>
        <row r="6405">
          <cell r="E6405">
            <v>0</v>
          </cell>
        </row>
        <row r="6406">
          <cell r="E6406">
            <v>0</v>
          </cell>
        </row>
        <row r="6407">
          <cell r="E6407">
            <v>0</v>
          </cell>
        </row>
        <row r="6408">
          <cell r="E6408">
            <v>0</v>
          </cell>
        </row>
        <row r="6409">
          <cell r="E6409">
            <v>0</v>
          </cell>
        </row>
        <row r="6410">
          <cell r="E6410">
            <v>0</v>
          </cell>
        </row>
        <row r="6411">
          <cell r="E6411">
            <v>0</v>
          </cell>
        </row>
        <row r="6412">
          <cell r="E6412">
            <v>0</v>
          </cell>
        </row>
        <row r="6413">
          <cell r="E6413">
            <v>0</v>
          </cell>
        </row>
        <row r="6414">
          <cell r="E6414">
            <v>0</v>
          </cell>
        </row>
        <row r="6415">
          <cell r="E6415">
            <v>0</v>
          </cell>
        </row>
        <row r="6416">
          <cell r="E6416">
            <v>0</v>
          </cell>
        </row>
        <row r="6417">
          <cell r="E6417">
            <v>0</v>
          </cell>
        </row>
        <row r="6418">
          <cell r="E6418">
            <v>0</v>
          </cell>
        </row>
        <row r="6419">
          <cell r="E6419">
            <v>0</v>
          </cell>
        </row>
        <row r="6420">
          <cell r="E6420">
            <v>0</v>
          </cell>
        </row>
        <row r="6421">
          <cell r="E6421">
            <v>0</v>
          </cell>
        </row>
        <row r="6422">
          <cell r="E6422">
            <v>0</v>
          </cell>
        </row>
        <row r="6423">
          <cell r="E6423">
            <v>0</v>
          </cell>
        </row>
        <row r="6424">
          <cell r="E6424">
            <v>0</v>
          </cell>
        </row>
        <row r="6425">
          <cell r="E6425">
            <v>0</v>
          </cell>
        </row>
        <row r="6426">
          <cell r="E6426">
            <v>0</v>
          </cell>
        </row>
        <row r="6427">
          <cell r="E6427">
            <v>0</v>
          </cell>
        </row>
        <row r="6428">
          <cell r="E6428">
            <v>0</v>
          </cell>
        </row>
        <row r="6429">
          <cell r="E6429">
            <v>0</v>
          </cell>
        </row>
        <row r="6430">
          <cell r="E6430">
            <v>0</v>
          </cell>
        </row>
        <row r="6431">
          <cell r="E6431">
            <v>0</v>
          </cell>
        </row>
        <row r="6432">
          <cell r="E6432">
            <v>0</v>
          </cell>
        </row>
        <row r="6433">
          <cell r="E6433">
            <v>0</v>
          </cell>
        </row>
        <row r="6434">
          <cell r="E6434">
            <v>0</v>
          </cell>
        </row>
        <row r="6435">
          <cell r="E6435">
            <v>0</v>
          </cell>
        </row>
        <row r="6436">
          <cell r="E6436">
            <v>0</v>
          </cell>
        </row>
        <row r="6437">
          <cell r="E6437">
            <v>0</v>
          </cell>
        </row>
        <row r="6438">
          <cell r="E6438">
            <v>0</v>
          </cell>
        </row>
        <row r="6439">
          <cell r="E6439">
            <v>0</v>
          </cell>
        </row>
        <row r="6440">
          <cell r="E6440">
            <v>0</v>
          </cell>
        </row>
        <row r="6441">
          <cell r="E6441">
            <v>0</v>
          </cell>
        </row>
        <row r="6442">
          <cell r="E6442">
            <v>0</v>
          </cell>
        </row>
        <row r="6443">
          <cell r="E6443">
            <v>0</v>
          </cell>
        </row>
        <row r="6444">
          <cell r="E6444">
            <v>0</v>
          </cell>
        </row>
        <row r="6445">
          <cell r="E6445">
            <v>0</v>
          </cell>
        </row>
        <row r="6446">
          <cell r="E6446">
            <v>0</v>
          </cell>
        </row>
        <row r="6447">
          <cell r="E6447">
            <v>0</v>
          </cell>
        </row>
        <row r="6448">
          <cell r="E6448">
            <v>0</v>
          </cell>
        </row>
        <row r="6449">
          <cell r="E6449">
            <v>0</v>
          </cell>
        </row>
        <row r="6450">
          <cell r="E6450">
            <v>0</v>
          </cell>
        </row>
        <row r="6451">
          <cell r="E6451">
            <v>0</v>
          </cell>
        </row>
        <row r="6452">
          <cell r="E6452">
            <v>0</v>
          </cell>
        </row>
        <row r="6453">
          <cell r="E6453">
            <v>0</v>
          </cell>
        </row>
        <row r="6454">
          <cell r="E6454">
            <v>0</v>
          </cell>
        </row>
        <row r="6455">
          <cell r="E6455">
            <v>0</v>
          </cell>
        </row>
        <row r="6456">
          <cell r="E6456">
            <v>0</v>
          </cell>
        </row>
        <row r="6457">
          <cell r="E6457">
            <v>0</v>
          </cell>
        </row>
        <row r="6458">
          <cell r="E6458">
            <v>0</v>
          </cell>
        </row>
        <row r="6459">
          <cell r="E6459">
            <v>0</v>
          </cell>
        </row>
        <row r="6460">
          <cell r="E6460">
            <v>0</v>
          </cell>
        </row>
        <row r="6461">
          <cell r="E6461">
            <v>0</v>
          </cell>
        </row>
        <row r="6462">
          <cell r="E6462">
            <v>0</v>
          </cell>
        </row>
        <row r="6463">
          <cell r="E6463">
            <v>0</v>
          </cell>
        </row>
        <row r="6464">
          <cell r="E6464">
            <v>0</v>
          </cell>
        </row>
        <row r="6465">
          <cell r="E6465">
            <v>0</v>
          </cell>
        </row>
        <row r="6466">
          <cell r="E6466">
            <v>0</v>
          </cell>
        </row>
        <row r="6467">
          <cell r="E6467">
            <v>0</v>
          </cell>
        </row>
        <row r="6468">
          <cell r="E6468">
            <v>0</v>
          </cell>
        </row>
        <row r="6469">
          <cell r="E6469">
            <v>0</v>
          </cell>
        </row>
        <row r="6470">
          <cell r="E6470">
            <v>0</v>
          </cell>
        </row>
        <row r="6471">
          <cell r="E6471">
            <v>0</v>
          </cell>
        </row>
        <row r="6472">
          <cell r="E6472">
            <v>0</v>
          </cell>
        </row>
        <row r="6473">
          <cell r="E6473">
            <v>0</v>
          </cell>
        </row>
        <row r="6474">
          <cell r="E6474">
            <v>0</v>
          </cell>
        </row>
        <row r="6475">
          <cell r="E6475">
            <v>0</v>
          </cell>
        </row>
        <row r="6476">
          <cell r="E6476">
            <v>0</v>
          </cell>
        </row>
        <row r="6477">
          <cell r="E6477">
            <v>0</v>
          </cell>
        </row>
        <row r="6478">
          <cell r="E6478">
            <v>0</v>
          </cell>
        </row>
        <row r="6479">
          <cell r="E6479">
            <v>0</v>
          </cell>
        </row>
        <row r="6480">
          <cell r="E6480">
            <v>0</v>
          </cell>
        </row>
        <row r="6481">
          <cell r="E6481">
            <v>0</v>
          </cell>
        </row>
        <row r="6482">
          <cell r="E6482">
            <v>0</v>
          </cell>
        </row>
        <row r="6483">
          <cell r="E6483">
            <v>0</v>
          </cell>
        </row>
        <row r="6484">
          <cell r="E6484">
            <v>0</v>
          </cell>
        </row>
        <row r="6485">
          <cell r="E6485">
            <v>0</v>
          </cell>
        </row>
        <row r="6486">
          <cell r="E6486">
            <v>0</v>
          </cell>
        </row>
        <row r="6487">
          <cell r="E6487">
            <v>0</v>
          </cell>
        </row>
        <row r="6488">
          <cell r="E6488">
            <v>0</v>
          </cell>
        </row>
        <row r="6489">
          <cell r="E6489">
            <v>0</v>
          </cell>
        </row>
        <row r="6490">
          <cell r="E6490">
            <v>0</v>
          </cell>
        </row>
        <row r="6491">
          <cell r="E6491">
            <v>0</v>
          </cell>
        </row>
        <row r="6492">
          <cell r="E6492">
            <v>0</v>
          </cell>
        </row>
        <row r="6493">
          <cell r="E6493">
            <v>0</v>
          </cell>
        </row>
        <row r="6494">
          <cell r="E6494">
            <v>0</v>
          </cell>
        </row>
        <row r="6495">
          <cell r="E6495">
            <v>0</v>
          </cell>
        </row>
        <row r="6496">
          <cell r="E6496">
            <v>0</v>
          </cell>
        </row>
        <row r="6497">
          <cell r="E6497">
            <v>0</v>
          </cell>
        </row>
        <row r="6498">
          <cell r="E6498">
            <v>0</v>
          </cell>
        </row>
        <row r="6499">
          <cell r="E6499">
            <v>0</v>
          </cell>
        </row>
        <row r="6500">
          <cell r="E6500">
            <v>0</v>
          </cell>
        </row>
        <row r="6501">
          <cell r="E6501">
            <v>0</v>
          </cell>
        </row>
        <row r="6502">
          <cell r="E6502">
            <v>0</v>
          </cell>
        </row>
        <row r="6503">
          <cell r="E6503">
            <v>0</v>
          </cell>
        </row>
        <row r="6504">
          <cell r="E6504">
            <v>0</v>
          </cell>
        </row>
        <row r="6505">
          <cell r="E6505">
            <v>0</v>
          </cell>
        </row>
        <row r="6506">
          <cell r="E6506">
            <v>0</v>
          </cell>
        </row>
        <row r="6507">
          <cell r="E6507">
            <v>0</v>
          </cell>
        </row>
        <row r="6508">
          <cell r="E6508">
            <v>0</v>
          </cell>
        </row>
        <row r="6509">
          <cell r="E6509">
            <v>0</v>
          </cell>
        </row>
        <row r="6510">
          <cell r="E6510">
            <v>0</v>
          </cell>
        </row>
        <row r="6511">
          <cell r="E6511">
            <v>0</v>
          </cell>
        </row>
        <row r="6512">
          <cell r="E6512">
            <v>0</v>
          </cell>
        </row>
        <row r="6513">
          <cell r="E6513">
            <v>0</v>
          </cell>
        </row>
        <row r="6514">
          <cell r="E6514">
            <v>0</v>
          </cell>
        </row>
        <row r="6515">
          <cell r="E6515">
            <v>0</v>
          </cell>
        </row>
        <row r="6516">
          <cell r="E6516">
            <v>0</v>
          </cell>
        </row>
        <row r="6517">
          <cell r="E6517">
            <v>0</v>
          </cell>
        </row>
        <row r="6518">
          <cell r="E6518">
            <v>0</v>
          </cell>
        </row>
        <row r="6519">
          <cell r="E6519">
            <v>0</v>
          </cell>
        </row>
        <row r="6520">
          <cell r="E6520">
            <v>0</v>
          </cell>
        </row>
        <row r="6521">
          <cell r="E6521">
            <v>0</v>
          </cell>
        </row>
        <row r="6522">
          <cell r="E6522">
            <v>0</v>
          </cell>
        </row>
        <row r="6523">
          <cell r="E6523">
            <v>0</v>
          </cell>
        </row>
        <row r="6524">
          <cell r="E6524">
            <v>0</v>
          </cell>
        </row>
        <row r="6525">
          <cell r="E6525">
            <v>0</v>
          </cell>
        </row>
        <row r="6526">
          <cell r="E6526">
            <v>0</v>
          </cell>
        </row>
        <row r="6527">
          <cell r="E6527">
            <v>0</v>
          </cell>
        </row>
        <row r="6528">
          <cell r="E6528">
            <v>0</v>
          </cell>
        </row>
        <row r="6529">
          <cell r="E6529">
            <v>0</v>
          </cell>
        </row>
        <row r="6530">
          <cell r="E6530">
            <v>0</v>
          </cell>
        </row>
        <row r="6531">
          <cell r="E6531">
            <v>0</v>
          </cell>
        </row>
        <row r="6532">
          <cell r="E6532">
            <v>0</v>
          </cell>
        </row>
        <row r="6533">
          <cell r="E6533">
            <v>0</v>
          </cell>
        </row>
        <row r="6534">
          <cell r="E6534">
            <v>0</v>
          </cell>
        </row>
        <row r="6535">
          <cell r="E6535">
            <v>0</v>
          </cell>
        </row>
        <row r="6536">
          <cell r="E6536">
            <v>0</v>
          </cell>
        </row>
        <row r="6537">
          <cell r="E6537">
            <v>0</v>
          </cell>
        </row>
        <row r="6538">
          <cell r="E6538">
            <v>0</v>
          </cell>
        </row>
        <row r="6539">
          <cell r="E6539">
            <v>0</v>
          </cell>
        </row>
        <row r="6540">
          <cell r="E6540">
            <v>0</v>
          </cell>
        </row>
        <row r="6541">
          <cell r="E6541">
            <v>0</v>
          </cell>
        </row>
        <row r="6542">
          <cell r="E6542">
            <v>0</v>
          </cell>
        </row>
        <row r="6543">
          <cell r="E6543">
            <v>0</v>
          </cell>
        </row>
        <row r="6544">
          <cell r="E6544">
            <v>0</v>
          </cell>
        </row>
        <row r="6545">
          <cell r="E6545">
            <v>0</v>
          </cell>
        </row>
        <row r="6546">
          <cell r="E6546">
            <v>0</v>
          </cell>
        </row>
        <row r="6547">
          <cell r="E6547">
            <v>0</v>
          </cell>
        </row>
        <row r="6548">
          <cell r="E6548">
            <v>0</v>
          </cell>
        </row>
        <row r="6549">
          <cell r="E6549">
            <v>0</v>
          </cell>
        </row>
        <row r="6550">
          <cell r="E6550">
            <v>0</v>
          </cell>
        </row>
        <row r="6551">
          <cell r="E6551">
            <v>0</v>
          </cell>
        </row>
        <row r="6552">
          <cell r="E6552">
            <v>0</v>
          </cell>
        </row>
        <row r="6553">
          <cell r="E6553">
            <v>0</v>
          </cell>
        </row>
        <row r="6554">
          <cell r="E6554">
            <v>0</v>
          </cell>
        </row>
        <row r="6555">
          <cell r="E6555">
            <v>0</v>
          </cell>
        </row>
        <row r="6556">
          <cell r="E6556">
            <v>0</v>
          </cell>
        </row>
        <row r="6557">
          <cell r="E6557">
            <v>0</v>
          </cell>
        </row>
        <row r="6558">
          <cell r="E6558">
            <v>0</v>
          </cell>
        </row>
        <row r="6559">
          <cell r="E6559">
            <v>0</v>
          </cell>
        </row>
        <row r="6560">
          <cell r="E6560">
            <v>0</v>
          </cell>
        </row>
        <row r="6561">
          <cell r="E6561">
            <v>0</v>
          </cell>
        </row>
        <row r="6562">
          <cell r="E6562">
            <v>0</v>
          </cell>
        </row>
        <row r="6563">
          <cell r="E6563">
            <v>0</v>
          </cell>
        </row>
        <row r="6564">
          <cell r="E6564">
            <v>0</v>
          </cell>
        </row>
        <row r="6565">
          <cell r="E6565">
            <v>0</v>
          </cell>
        </row>
        <row r="6566">
          <cell r="E6566">
            <v>0</v>
          </cell>
        </row>
        <row r="6567">
          <cell r="E6567">
            <v>0</v>
          </cell>
        </row>
        <row r="6568">
          <cell r="E6568">
            <v>0</v>
          </cell>
        </row>
        <row r="6569">
          <cell r="E6569">
            <v>0</v>
          </cell>
        </row>
        <row r="6570">
          <cell r="E6570">
            <v>0</v>
          </cell>
        </row>
        <row r="6571">
          <cell r="E6571">
            <v>0</v>
          </cell>
        </row>
        <row r="6572">
          <cell r="E6572">
            <v>0</v>
          </cell>
        </row>
        <row r="6573">
          <cell r="E6573">
            <v>0</v>
          </cell>
        </row>
        <row r="6574">
          <cell r="E6574">
            <v>0</v>
          </cell>
        </row>
        <row r="6575">
          <cell r="E6575">
            <v>0</v>
          </cell>
        </row>
        <row r="6576">
          <cell r="E6576">
            <v>0</v>
          </cell>
        </row>
        <row r="6577">
          <cell r="E6577">
            <v>0</v>
          </cell>
        </row>
        <row r="6578">
          <cell r="E6578">
            <v>0</v>
          </cell>
        </row>
        <row r="6579">
          <cell r="E6579">
            <v>0</v>
          </cell>
        </row>
        <row r="6580">
          <cell r="E6580">
            <v>0</v>
          </cell>
        </row>
        <row r="6581">
          <cell r="E6581">
            <v>0</v>
          </cell>
        </row>
        <row r="6582">
          <cell r="E6582">
            <v>0</v>
          </cell>
        </row>
        <row r="6583">
          <cell r="E6583">
            <v>0</v>
          </cell>
        </row>
        <row r="6584">
          <cell r="E6584">
            <v>0</v>
          </cell>
        </row>
        <row r="6585">
          <cell r="E6585">
            <v>0</v>
          </cell>
        </row>
        <row r="6586">
          <cell r="E6586">
            <v>0</v>
          </cell>
        </row>
        <row r="6587">
          <cell r="E6587">
            <v>0</v>
          </cell>
        </row>
        <row r="6588">
          <cell r="E6588">
            <v>0</v>
          </cell>
        </row>
        <row r="6589">
          <cell r="E6589">
            <v>0</v>
          </cell>
        </row>
        <row r="6590">
          <cell r="E6590">
            <v>0</v>
          </cell>
        </row>
        <row r="6591">
          <cell r="E6591">
            <v>0</v>
          </cell>
        </row>
        <row r="6592">
          <cell r="E6592">
            <v>0</v>
          </cell>
        </row>
        <row r="6593">
          <cell r="E6593">
            <v>0</v>
          </cell>
        </row>
        <row r="6594">
          <cell r="E6594">
            <v>0</v>
          </cell>
        </row>
        <row r="6595">
          <cell r="E6595">
            <v>0</v>
          </cell>
        </row>
        <row r="6596">
          <cell r="E6596">
            <v>0</v>
          </cell>
        </row>
        <row r="6597">
          <cell r="E6597">
            <v>0</v>
          </cell>
        </row>
        <row r="6598">
          <cell r="E6598">
            <v>0</v>
          </cell>
        </row>
        <row r="6599">
          <cell r="E6599">
            <v>0</v>
          </cell>
        </row>
        <row r="6600">
          <cell r="E6600">
            <v>0</v>
          </cell>
        </row>
        <row r="6601">
          <cell r="E6601">
            <v>0</v>
          </cell>
        </row>
        <row r="6602">
          <cell r="E6602">
            <v>0</v>
          </cell>
        </row>
        <row r="6603">
          <cell r="E6603">
            <v>0</v>
          </cell>
        </row>
        <row r="6604">
          <cell r="E6604">
            <v>0</v>
          </cell>
        </row>
        <row r="6605">
          <cell r="E6605">
            <v>0</v>
          </cell>
        </row>
        <row r="6606">
          <cell r="E6606">
            <v>0</v>
          </cell>
        </row>
        <row r="6607">
          <cell r="E6607">
            <v>0</v>
          </cell>
        </row>
        <row r="6608">
          <cell r="E6608">
            <v>0</v>
          </cell>
        </row>
        <row r="6609">
          <cell r="E6609">
            <v>0</v>
          </cell>
        </row>
        <row r="6610">
          <cell r="E6610">
            <v>0</v>
          </cell>
        </row>
        <row r="6611">
          <cell r="E6611">
            <v>0</v>
          </cell>
        </row>
        <row r="6612">
          <cell r="E6612">
            <v>0</v>
          </cell>
        </row>
        <row r="6613">
          <cell r="E6613">
            <v>0</v>
          </cell>
        </row>
        <row r="6614">
          <cell r="E6614">
            <v>0</v>
          </cell>
        </row>
        <row r="6615">
          <cell r="E6615">
            <v>0</v>
          </cell>
        </row>
        <row r="6616">
          <cell r="E6616">
            <v>0</v>
          </cell>
        </row>
        <row r="6617">
          <cell r="E6617">
            <v>0</v>
          </cell>
        </row>
        <row r="6618">
          <cell r="E6618">
            <v>0</v>
          </cell>
        </row>
        <row r="6619">
          <cell r="E6619">
            <v>0</v>
          </cell>
        </row>
        <row r="6620">
          <cell r="E6620">
            <v>0</v>
          </cell>
        </row>
        <row r="6621">
          <cell r="E6621">
            <v>0</v>
          </cell>
        </row>
        <row r="6622">
          <cell r="E6622">
            <v>0</v>
          </cell>
        </row>
        <row r="6623">
          <cell r="E6623">
            <v>0</v>
          </cell>
        </row>
        <row r="6624">
          <cell r="E6624">
            <v>0</v>
          </cell>
        </row>
        <row r="6625">
          <cell r="E6625">
            <v>0</v>
          </cell>
        </row>
        <row r="6626">
          <cell r="E6626">
            <v>0</v>
          </cell>
        </row>
        <row r="6627">
          <cell r="E6627">
            <v>0</v>
          </cell>
        </row>
        <row r="6628">
          <cell r="E6628">
            <v>0</v>
          </cell>
        </row>
        <row r="6629">
          <cell r="E6629">
            <v>0</v>
          </cell>
        </row>
        <row r="6630">
          <cell r="E6630">
            <v>0</v>
          </cell>
        </row>
        <row r="6631">
          <cell r="E6631">
            <v>0</v>
          </cell>
        </row>
        <row r="6632">
          <cell r="E6632">
            <v>0</v>
          </cell>
        </row>
        <row r="6633">
          <cell r="E6633">
            <v>0</v>
          </cell>
        </row>
        <row r="6634">
          <cell r="E6634">
            <v>0</v>
          </cell>
        </row>
        <row r="6635">
          <cell r="E6635">
            <v>0</v>
          </cell>
        </row>
        <row r="6636">
          <cell r="E6636">
            <v>0</v>
          </cell>
        </row>
        <row r="6637">
          <cell r="E6637">
            <v>0</v>
          </cell>
        </row>
        <row r="6638">
          <cell r="E6638">
            <v>0</v>
          </cell>
        </row>
        <row r="6639">
          <cell r="E6639">
            <v>0</v>
          </cell>
        </row>
        <row r="6640">
          <cell r="E6640">
            <v>0</v>
          </cell>
        </row>
        <row r="6641">
          <cell r="E6641">
            <v>0</v>
          </cell>
        </row>
        <row r="6642">
          <cell r="E6642">
            <v>0</v>
          </cell>
        </row>
        <row r="6643">
          <cell r="E6643">
            <v>0</v>
          </cell>
        </row>
        <row r="6644">
          <cell r="E6644">
            <v>0</v>
          </cell>
        </row>
        <row r="6645">
          <cell r="E6645">
            <v>0</v>
          </cell>
        </row>
        <row r="6646">
          <cell r="E6646">
            <v>0</v>
          </cell>
        </row>
        <row r="6647">
          <cell r="E6647">
            <v>0</v>
          </cell>
        </row>
        <row r="6648">
          <cell r="E6648">
            <v>0</v>
          </cell>
        </row>
        <row r="6649">
          <cell r="E6649">
            <v>0</v>
          </cell>
        </row>
        <row r="6650">
          <cell r="E6650">
            <v>0</v>
          </cell>
        </row>
        <row r="6651">
          <cell r="E6651">
            <v>0</v>
          </cell>
        </row>
        <row r="6652">
          <cell r="E6652">
            <v>0</v>
          </cell>
        </row>
        <row r="6653">
          <cell r="E6653">
            <v>0</v>
          </cell>
        </row>
        <row r="6654">
          <cell r="E6654">
            <v>0</v>
          </cell>
        </row>
        <row r="6655">
          <cell r="E6655">
            <v>0</v>
          </cell>
        </row>
        <row r="6656">
          <cell r="E6656">
            <v>0</v>
          </cell>
        </row>
        <row r="6657">
          <cell r="E6657">
            <v>0</v>
          </cell>
        </row>
        <row r="6658">
          <cell r="E6658">
            <v>0</v>
          </cell>
        </row>
        <row r="6659">
          <cell r="E6659">
            <v>0</v>
          </cell>
        </row>
        <row r="6660">
          <cell r="E6660">
            <v>0</v>
          </cell>
        </row>
        <row r="6661">
          <cell r="E6661">
            <v>0</v>
          </cell>
        </row>
        <row r="6662">
          <cell r="E6662">
            <v>0</v>
          </cell>
        </row>
        <row r="6663">
          <cell r="E6663">
            <v>0</v>
          </cell>
        </row>
        <row r="6664">
          <cell r="E6664">
            <v>0</v>
          </cell>
        </row>
        <row r="6665">
          <cell r="E6665">
            <v>0</v>
          </cell>
        </row>
        <row r="6666">
          <cell r="E6666">
            <v>0</v>
          </cell>
        </row>
        <row r="6667">
          <cell r="E6667">
            <v>0</v>
          </cell>
        </row>
        <row r="6668">
          <cell r="E6668">
            <v>0</v>
          </cell>
        </row>
        <row r="6669">
          <cell r="E6669">
            <v>0</v>
          </cell>
        </row>
        <row r="6670">
          <cell r="E6670">
            <v>0</v>
          </cell>
        </row>
        <row r="6671">
          <cell r="E6671">
            <v>0</v>
          </cell>
        </row>
        <row r="6672">
          <cell r="E6672">
            <v>0</v>
          </cell>
        </row>
        <row r="6673">
          <cell r="E6673">
            <v>0</v>
          </cell>
        </row>
        <row r="6674">
          <cell r="E6674">
            <v>0</v>
          </cell>
        </row>
        <row r="6675">
          <cell r="E6675">
            <v>0</v>
          </cell>
        </row>
        <row r="6676">
          <cell r="E6676">
            <v>0</v>
          </cell>
        </row>
        <row r="6677">
          <cell r="E6677">
            <v>0</v>
          </cell>
        </row>
        <row r="6678">
          <cell r="E6678">
            <v>0</v>
          </cell>
        </row>
        <row r="6679">
          <cell r="E6679">
            <v>0</v>
          </cell>
        </row>
        <row r="6680">
          <cell r="E6680">
            <v>0</v>
          </cell>
        </row>
        <row r="6681">
          <cell r="E6681">
            <v>0</v>
          </cell>
        </row>
        <row r="6682">
          <cell r="E6682">
            <v>0</v>
          </cell>
        </row>
        <row r="6683">
          <cell r="E6683">
            <v>0</v>
          </cell>
        </row>
        <row r="6684">
          <cell r="E6684">
            <v>0</v>
          </cell>
        </row>
        <row r="6685">
          <cell r="E6685">
            <v>0</v>
          </cell>
        </row>
        <row r="6686">
          <cell r="E6686">
            <v>0</v>
          </cell>
        </row>
        <row r="6687">
          <cell r="E6687">
            <v>0</v>
          </cell>
        </row>
        <row r="6688">
          <cell r="E6688">
            <v>0</v>
          </cell>
        </row>
        <row r="6689">
          <cell r="E6689">
            <v>0</v>
          </cell>
        </row>
        <row r="6690">
          <cell r="E6690">
            <v>0</v>
          </cell>
        </row>
        <row r="6691">
          <cell r="E6691">
            <v>0</v>
          </cell>
        </row>
        <row r="6692">
          <cell r="E6692">
            <v>0</v>
          </cell>
        </row>
        <row r="6693">
          <cell r="E6693">
            <v>0</v>
          </cell>
        </row>
        <row r="6694">
          <cell r="E6694">
            <v>0</v>
          </cell>
        </row>
        <row r="6695">
          <cell r="E6695">
            <v>0</v>
          </cell>
        </row>
        <row r="6696">
          <cell r="E6696">
            <v>0</v>
          </cell>
        </row>
        <row r="6697">
          <cell r="E6697">
            <v>0</v>
          </cell>
        </row>
        <row r="6698">
          <cell r="E6698">
            <v>0</v>
          </cell>
        </row>
        <row r="6699">
          <cell r="E6699">
            <v>0</v>
          </cell>
        </row>
        <row r="6700">
          <cell r="E6700">
            <v>0</v>
          </cell>
        </row>
        <row r="6701">
          <cell r="E6701">
            <v>0</v>
          </cell>
        </row>
        <row r="6702">
          <cell r="E6702">
            <v>0</v>
          </cell>
        </row>
        <row r="6703">
          <cell r="E6703">
            <v>0</v>
          </cell>
        </row>
        <row r="6704">
          <cell r="E6704">
            <v>0</v>
          </cell>
        </row>
        <row r="6705">
          <cell r="E6705">
            <v>0</v>
          </cell>
        </row>
        <row r="6706">
          <cell r="E6706">
            <v>0</v>
          </cell>
        </row>
        <row r="6707">
          <cell r="E6707">
            <v>0</v>
          </cell>
        </row>
        <row r="6708">
          <cell r="E6708">
            <v>0</v>
          </cell>
        </row>
        <row r="6709">
          <cell r="E6709">
            <v>0</v>
          </cell>
        </row>
        <row r="6710">
          <cell r="E6710">
            <v>0</v>
          </cell>
        </row>
        <row r="6711">
          <cell r="E6711">
            <v>0</v>
          </cell>
        </row>
        <row r="6712">
          <cell r="E6712">
            <v>0</v>
          </cell>
        </row>
        <row r="6713">
          <cell r="E6713">
            <v>0</v>
          </cell>
        </row>
        <row r="6714">
          <cell r="E6714">
            <v>0</v>
          </cell>
        </row>
        <row r="6715">
          <cell r="E6715">
            <v>0</v>
          </cell>
        </row>
        <row r="6716">
          <cell r="E6716">
            <v>0</v>
          </cell>
        </row>
        <row r="6717">
          <cell r="E6717">
            <v>0</v>
          </cell>
        </row>
        <row r="6718">
          <cell r="E6718">
            <v>0</v>
          </cell>
        </row>
        <row r="6719">
          <cell r="E6719">
            <v>0</v>
          </cell>
        </row>
        <row r="6720">
          <cell r="E6720">
            <v>0</v>
          </cell>
        </row>
        <row r="6721">
          <cell r="E6721">
            <v>0</v>
          </cell>
        </row>
        <row r="6722">
          <cell r="E6722">
            <v>0</v>
          </cell>
        </row>
        <row r="6723">
          <cell r="E6723">
            <v>0</v>
          </cell>
        </row>
        <row r="6724">
          <cell r="E6724">
            <v>0</v>
          </cell>
        </row>
        <row r="6725">
          <cell r="E6725">
            <v>0</v>
          </cell>
        </row>
        <row r="6726">
          <cell r="E6726">
            <v>0</v>
          </cell>
        </row>
        <row r="6727">
          <cell r="E6727">
            <v>0</v>
          </cell>
        </row>
        <row r="6728">
          <cell r="E6728">
            <v>0</v>
          </cell>
        </row>
        <row r="6729">
          <cell r="E6729">
            <v>0</v>
          </cell>
        </row>
        <row r="6730">
          <cell r="E6730">
            <v>0</v>
          </cell>
        </row>
        <row r="6731">
          <cell r="E6731">
            <v>0</v>
          </cell>
        </row>
        <row r="6732">
          <cell r="E6732">
            <v>0</v>
          </cell>
        </row>
        <row r="6733">
          <cell r="E6733">
            <v>0</v>
          </cell>
        </row>
        <row r="6734">
          <cell r="E6734">
            <v>0</v>
          </cell>
        </row>
        <row r="6735">
          <cell r="E6735">
            <v>0</v>
          </cell>
        </row>
        <row r="6736">
          <cell r="E6736">
            <v>0</v>
          </cell>
        </row>
        <row r="6737">
          <cell r="E6737">
            <v>0</v>
          </cell>
        </row>
        <row r="6738">
          <cell r="E6738">
            <v>0</v>
          </cell>
        </row>
        <row r="6739">
          <cell r="E6739">
            <v>0</v>
          </cell>
        </row>
        <row r="6740">
          <cell r="E6740">
            <v>0</v>
          </cell>
        </row>
        <row r="6741">
          <cell r="E6741">
            <v>0</v>
          </cell>
        </row>
        <row r="6742">
          <cell r="E6742">
            <v>0</v>
          </cell>
        </row>
        <row r="6743">
          <cell r="E6743">
            <v>0</v>
          </cell>
        </row>
        <row r="6744">
          <cell r="E6744">
            <v>0</v>
          </cell>
        </row>
        <row r="6745">
          <cell r="E6745">
            <v>0</v>
          </cell>
        </row>
        <row r="6746">
          <cell r="E6746">
            <v>0</v>
          </cell>
        </row>
        <row r="6747">
          <cell r="E6747">
            <v>0</v>
          </cell>
        </row>
        <row r="6748">
          <cell r="E6748">
            <v>0</v>
          </cell>
        </row>
        <row r="6749">
          <cell r="E6749">
            <v>0</v>
          </cell>
        </row>
        <row r="6750">
          <cell r="E6750">
            <v>0</v>
          </cell>
        </row>
        <row r="6751">
          <cell r="E6751">
            <v>0</v>
          </cell>
        </row>
        <row r="6752">
          <cell r="E6752">
            <v>0</v>
          </cell>
        </row>
        <row r="6753">
          <cell r="E6753">
            <v>0</v>
          </cell>
        </row>
        <row r="6754">
          <cell r="E6754">
            <v>0</v>
          </cell>
        </row>
        <row r="6755">
          <cell r="E6755">
            <v>0</v>
          </cell>
        </row>
        <row r="6756">
          <cell r="E6756">
            <v>0</v>
          </cell>
        </row>
        <row r="6757">
          <cell r="E6757">
            <v>0</v>
          </cell>
        </row>
        <row r="6758">
          <cell r="E6758">
            <v>0</v>
          </cell>
        </row>
        <row r="6759">
          <cell r="E6759">
            <v>0</v>
          </cell>
        </row>
        <row r="6760">
          <cell r="E6760">
            <v>0</v>
          </cell>
        </row>
        <row r="6761">
          <cell r="E6761">
            <v>0</v>
          </cell>
        </row>
        <row r="6762">
          <cell r="E6762">
            <v>0</v>
          </cell>
        </row>
        <row r="6763">
          <cell r="E6763">
            <v>0</v>
          </cell>
        </row>
        <row r="6764">
          <cell r="E6764">
            <v>0</v>
          </cell>
        </row>
        <row r="6765">
          <cell r="E6765">
            <v>0</v>
          </cell>
        </row>
        <row r="6766">
          <cell r="E6766">
            <v>0</v>
          </cell>
        </row>
        <row r="6767">
          <cell r="E6767">
            <v>0</v>
          </cell>
        </row>
        <row r="6768">
          <cell r="E6768">
            <v>0</v>
          </cell>
        </row>
        <row r="6769">
          <cell r="E6769">
            <v>0</v>
          </cell>
        </row>
        <row r="6770">
          <cell r="E6770">
            <v>0</v>
          </cell>
        </row>
        <row r="6771">
          <cell r="E6771">
            <v>0</v>
          </cell>
        </row>
        <row r="6772">
          <cell r="E6772">
            <v>0</v>
          </cell>
        </row>
        <row r="6773">
          <cell r="E6773">
            <v>0</v>
          </cell>
        </row>
        <row r="6774">
          <cell r="E6774">
            <v>0</v>
          </cell>
        </row>
        <row r="6775">
          <cell r="E6775">
            <v>0</v>
          </cell>
        </row>
        <row r="6776">
          <cell r="E6776">
            <v>0</v>
          </cell>
        </row>
        <row r="6777">
          <cell r="E6777">
            <v>0</v>
          </cell>
        </row>
        <row r="6778">
          <cell r="E6778">
            <v>0</v>
          </cell>
        </row>
        <row r="6779">
          <cell r="E6779">
            <v>0</v>
          </cell>
        </row>
        <row r="6780">
          <cell r="E6780">
            <v>0</v>
          </cell>
        </row>
        <row r="6781">
          <cell r="E6781">
            <v>0</v>
          </cell>
        </row>
        <row r="6782">
          <cell r="E6782">
            <v>0</v>
          </cell>
        </row>
        <row r="6783">
          <cell r="E6783">
            <v>0</v>
          </cell>
        </row>
        <row r="6784">
          <cell r="E6784">
            <v>0</v>
          </cell>
        </row>
        <row r="6785">
          <cell r="E6785">
            <v>0</v>
          </cell>
        </row>
        <row r="6786">
          <cell r="E6786">
            <v>0</v>
          </cell>
        </row>
        <row r="6787">
          <cell r="E6787">
            <v>0</v>
          </cell>
        </row>
        <row r="6788">
          <cell r="E6788">
            <v>0</v>
          </cell>
        </row>
        <row r="6789">
          <cell r="E6789">
            <v>0</v>
          </cell>
        </row>
        <row r="6790">
          <cell r="E6790">
            <v>0</v>
          </cell>
        </row>
        <row r="6791">
          <cell r="E6791">
            <v>0</v>
          </cell>
        </row>
        <row r="6792">
          <cell r="E6792">
            <v>0</v>
          </cell>
        </row>
        <row r="6793">
          <cell r="E6793">
            <v>0</v>
          </cell>
        </row>
        <row r="6794">
          <cell r="E6794">
            <v>0</v>
          </cell>
        </row>
        <row r="6795">
          <cell r="E6795">
            <v>0</v>
          </cell>
        </row>
        <row r="6796">
          <cell r="E6796">
            <v>0</v>
          </cell>
        </row>
        <row r="6797">
          <cell r="E6797">
            <v>0</v>
          </cell>
        </row>
        <row r="6798">
          <cell r="E6798">
            <v>0</v>
          </cell>
        </row>
        <row r="6799">
          <cell r="E6799">
            <v>0</v>
          </cell>
        </row>
        <row r="6800">
          <cell r="E6800">
            <v>0</v>
          </cell>
        </row>
        <row r="6801">
          <cell r="E6801">
            <v>0</v>
          </cell>
        </row>
        <row r="6802">
          <cell r="E6802">
            <v>0</v>
          </cell>
        </row>
        <row r="6803">
          <cell r="E6803">
            <v>0</v>
          </cell>
        </row>
        <row r="6804">
          <cell r="E6804">
            <v>0</v>
          </cell>
        </row>
        <row r="6805">
          <cell r="E6805">
            <v>0</v>
          </cell>
        </row>
        <row r="6806">
          <cell r="E6806">
            <v>0</v>
          </cell>
        </row>
        <row r="6807">
          <cell r="E6807">
            <v>0</v>
          </cell>
        </row>
        <row r="6808">
          <cell r="E6808">
            <v>0</v>
          </cell>
        </row>
        <row r="6809">
          <cell r="E6809">
            <v>0</v>
          </cell>
        </row>
        <row r="6810">
          <cell r="E6810">
            <v>0</v>
          </cell>
        </row>
        <row r="6811">
          <cell r="E6811">
            <v>0</v>
          </cell>
        </row>
        <row r="6812">
          <cell r="E6812">
            <v>0</v>
          </cell>
        </row>
        <row r="6813">
          <cell r="E6813">
            <v>0</v>
          </cell>
        </row>
        <row r="6814">
          <cell r="E6814">
            <v>0</v>
          </cell>
        </row>
        <row r="6815">
          <cell r="E6815">
            <v>0</v>
          </cell>
        </row>
        <row r="6816">
          <cell r="E6816">
            <v>0</v>
          </cell>
        </row>
        <row r="6817">
          <cell r="E6817">
            <v>0</v>
          </cell>
        </row>
        <row r="6818">
          <cell r="E6818">
            <v>0</v>
          </cell>
        </row>
        <row r="6819">
          <cell r="E6819">
            <v>0</v>
          </cell>
        </row>
        <row r="6820">
          <cell r="E6820">
            <v>0</v>
          </cell>
        </row>
        <row r="6821">
          <cell r="E6821">
            <v>0</v>
          </cell>
        </row>
        <row r="6822">
          <cell r="E6822">
            <v>0</v>
          </cell>
        </row>
        <row r="6823">
          <cell r="E6823">
            <v>0</v>
          </cell>
        </row>
        <row r="6824">
          <cell r="E6824">
            <v>0</v>
          </cell>
        </row>
        <row r="6825">
          <cell r="E6825">
            <v>0</v>
          </cell>
        </row>
        <row r="6826">
          <cell r="E6826">
            <v>0</v>
          </cell>
        </row>
        <row r="6827">
          <cell r="E6827">
            <v>0</v>
          </cell>
        </row>
        <row r="6828">
          <cell r="E6828">
            <v>0</v>
          </cell>
        </row>
        <row r="6829">
          <cell r="E6829">
            <v>0</v>
          </cell>
        </row>
        <row r="6830">
          <cell r="E6830">
            <v>0</v>
          </cell>
        </row>
        <row r="6831">
          <cell r="E6831">
            <v>0</v>
          </cell>
        </row>
        <row r="6832">
          <cell r="E6832">
            <v>0</v>
          </cell>
        </row>
        <row r="6833">
          <cell r="E6833">
            <v>0</v>
          </cell>
        </row>
        <row r="6834">
          <cell r="E6834">
            <v>0</v>
          </cell>
        </row>
        <row r="6835">
          <cell r="E6835">
            <v>0</v>
          </cell>
        </row>
        <row r="6836">
          <cell r="E6836">
            <v>0</v>
          </cell>
        </row>
        <row r="6837">
          <cell r="E6837">
            <v>0</v>
          </cell>
        </row>
        <row r="6838">
          <cell r="E6838">
            <v>0</v>
          </cell>
        </row>
        <row r="6839">
          <cell r="E6839">
            <v>0</v>
          </cell>
        </row>
        <row r="6840">
          <cell r="E6840">
            <v>0</v>
          </cell>
        </row>
        <row r="6841">
          <cell r="E6841">
            <v>0</v>
          </cell>
        </row>
        <row r="6842">
          <cell r="E6842">
            <v>0</v>
          </cell>
        </row>
        <row r="6843">
          <cell r="E6843">
            <v>0</v>
          </cell>
        </row>
        <row r="6844">
          <cell r="E6844">
            <v>0</v>
          </cell>
        </row>
        <row r="6845">
          <cell r="E6845">
            <v>0</v>
          </cell>
        </row>
        <row r="6846">
          <cell r="E6846">
            <v>0</v>
          </cell>
        </row>
        <row r="6847">
          <cell r="E6847">
            <v>0</v>
          </cell>
        </row>
        <row r="6848">
          <cell r="E6848">
            <v>0</v>
          </cell>
        </row>
        <row r="6849">
          <cell r="E6849">
            <v>0</v>
          </cell>
        </row>
        <row r="6850">
          <cell r="E6850">
            <v>0</v>
          </cell>
        </row>
        <row r="6851">
          <cell r="E6851">
            <v>0</v>
          </cell>
        </row>
        <row r="6852">
          <cell r="E6852">
            <v>0</v>
          </cell>
        </row>
        <row r="6853">
          <cell r="E6853">
            <v>0</v>
          </cell>
        </row>
        <row r="6854">
          <cell r="E6854">
            <v>0</v>
          </cell>
        </row>
        <row r="6855">
          <cell r="E6855">
            <v>0</v>
          </cell>
        </row>
        <row r="6856">
          <cell r="E6856">
            <v>0</v>
          </cell>
        </row>
        <row r="6857">
          <cell r="E6857">
            <v>0</v>
          </cell>
        </row>
        <row r="6858">
          <cell r="E6858">
            <v>0</v>
          </cell>
        </row>
        <row r="6859">
          <cell r="E6859">
            <v>0</v>
          </cell>
        </row>
        <row r="6860">
          <cell r="E6860">
            <v>0</v>
          </cell>
        </row>
        <row r="6861">
          <cell r="E6861">
            <v>0</v>
          </cell>
        </row>
        <row r="6862">
          <cell r="E6862">
            <v>0</v>
          </cell>
        </row>
        <row r="6863">
          <cell r="E6863">
            <v>0</v>
          </cell>
        </row>
        <row r="6864">
          <cell r="E6864">
            <v>0</v>
          </cell>
        </row>
        <row r="6865">
          <cell r="E6865">
            <v>0</v>
          </cell>
        </row>
        <row r="6866">
          <cell r="E6866">
            <v>0</v>
          </cell>
        </row>
        <row r="6867">
          <cell r="E6867">
            <v>0</v>
          </cell>
        </row>
        <row r="6868">
          <cell r="E6868">
            <v>0</v>
          </cell>
        </row>
        <row r="6869">
          <cell r="E6869">
            <v>0</v>
          </cell>
        </row>
        <row r="6870">
          <cell r="E6870">
            <v>0</v>
          </cell>
        </row>
        <row r="6871">
          <cell r="E6871">
            <v>0</v>
          </cell>
        </row>
        <row r="6872">
          <cell r="E6872">
            <v>0</v>
          </cell>
        </row>
        <row r="6873">
          <cell r="E6873">
            <v>0</v>
          </cell>
        </row>
        <row r="6874">
          <cell r="E6874">
            <v>0</v>
          </cell>
        </row>
        <row r="6875">
          <cell r="E6875">
            <v>0</v>
          </cell>
        </row>
        <row r="6876">
          <cell r="E6876">
            <v>0</v>
          </cell>
        </row>
        <row r="6877">
          <cell r="E6877">
            <v>0</v>
          </cell>
        </row>
        <row r="6878">
          <cell r="E6878">
            <v>0</v>
          </cell>
        </row>
        <row r="6879">
          <cell r="E6879">
            <v>0</v>
          </cell>
        </row>
        <row r="6880">
          <cell r="E6880">
            <v>0</v>
          </cell>
        </row>
        <row r="6881">
          <cell r="E6881">
            <v>0</v>
          </cell>
        </row>
        <row r="6882">
          <cell r="E6882">
            <v>0</v>
          </cell>
        </row>
        <row r="6883">
          <cell r="E6883">
            <v>0</v>
          </cell>
        </row>
        <row r="6884">
          <cell r="E6884">
            <v>0</v>
          </cell>
        </row>
        <row r="6885">
          <cell r="E6885">
            <v>0</v>
          </cell>
        </row>
        <row r="6886">
          <cell r="E6886">
            <v>0</v>
          </cell>
        </row>
        <row r="6887">
          <cell r="E6887">
            <v>0</v>
          </cell>
        </row>
        <row r="6888">
          <cell r="E6888">
            <v>0</v>
          </cell>
        </row>
        <row r="6889">
          <cell r="E6889">
            <v>0</v>
          </cell>
        </row>
        <row r="6890">
          <cell r="E6890">
            <v>0</v>
          </cell>
        </row>
        <row r="6891">
          <cell r="E6891">
            <v>0</v>
          </cell>
        </row>
        <row r="6892">
          <cell r="E6892">
            <v>0</v>
          </cell>
        </row>
        <row r="6893">
          <cell r="E6893">
            <v>0</v>
          </cell>
        </row>
        <row r="6894">
          <cell r="E6894">
            <v>0</v>
          </cell>
        </row>
        <row r="6895">
          <cell r="E6895">
            <v>0</v>
          </cell>
        </row>
        <row r="6896">
          <cell r="E6896">
            <v>0</v>
          </cell>
        </row>
        <row r="6897">
          <cell r="E6897">
            <v>0</v>
          </cell>
        </row>
        <row r="6898">
          <cell r="E6898">
            <v>0</v>
          </cell>
        </row>
        <row r="6899">
          <cell r="E6899">
            <v>0</v>
          </cell>
        </row>
        <row r="6900">
          <cell r="E6900">
            <v>0</v>
          </cell>
        </row>
        <row r="6901">
          <cell r="E6901">
            <v>0</v>
          </cell>
        </row>
        <row r="6902">
          <cell r="E6902">
            <v>0</v>
          </cell>
        </row>
        <row r="6903">
          <cell r="E6903">
            <v>0</v>
          </cell>
        </row>
        <row r="6904">
          <cell r="E6904">
            <v>0</v>
          </cell>
        </row>
        <row r="6905">
          <cell r="E6905">
            <v>0</v>
          </cell>
        </row>
        <row r="6906">
          <cell r="E6906">
            <v>0</v>
          </cell>
        </row>
        <row r="6907">
          <cell r="E6907">
            <v>0</v>
          </cell>
        </row>
        <row r="6908">
          <cell r="E6908">
            <v>0</v>
          </cell>
        </row>
        <row r="6909">
          <cell r="E6909">
            <v>0</v>
          </cell>
        </row>
        <row r="6910">
          <cell r="E6910">
            <v>0</v>
          </cell>
        </row>
        <row r="6911">
          <cell r="E6911">
            <v>0</v>
          </cell>
        </row>
        <row r="6912">
          <cell r="E6912">
            <v>0</v>
          </cell>
        </row>
        <row r="6913">
          <cell r="E6913">
            <v>0</v>
          </cell>
        </row>
        <row r="6914">
          <cell r="E6914">
            <v>0</v>
          </cell>
        </row>
        <row r="6915">
          <cell r="E6915">
            <v>0</v>
          </cell>
        </row>
        <row r="6916">
          <cell r="E6916">
            <v>0</v>
          </cell>
        </row>
        <row r="6917">
          <cell r="E6917">
            <v>0</v>
          </cell>
        </row>
        <row r="6918">
          <cell r="E6918">
            <v>0</v>
          </cell>
        </row>
        <row r="6919">
          <cell r="E6919">
            <v>0</v>
          </cell>
        </row>
        <row r="6920">
          <cell r="E6920">
            <v>0</v>
          </cell>
        </row>
        <row r="6921">
          <cell r="E6921">
            <v>0</v>
          </cell>
        </row>
        <row r="6922">
          <cell r="E6922">
            <v>0</v>
          </cell>
        </row>
        <row r="6923">
          <cell r="E6923">
            <v>0</v>
          </cell>
        </row>
        <row r="6924">
          <cell r="E6924">
            <v>0</v>
          </cell>
        </row>
        <row r="6925">
          <cell r="E6925">
            <v>0</v>
          </cell>
        </row>
        <row r="6926">
          <cell r="E6926">
            <v>0</v>
          </cell>
        </row>
        <row r="6927">
          <cell r="E6927">
            <v>0</v>
          </cell>
        </row>
        <row r="6928">
          <cell r="E6928">
            <v>0</v>
          </cell>
        </row>
        <row r="6929">
          <cell r="E6929">
            <v>0</v>
          </cell>
        </row>
        <row r="6930">
          <cell r="E6930">
            <v>0</v>
          </cell>
        </row>
        <row r="6931">
          <cell r="E6931">
            <v>0</v>
          </cell>
        </row>
        <row r="6932">
          <cell r="E6932">
            <v>0</v>
          </cell>
        </row>
        <row r="6933">
          <cell r="E6933">
            <v>0</v>
          </cell>
        </row>
        <row r="6934">
          <cell r="E6934">
            <v>0</v>
          </cell>
        </row>
        <row r="6935">
          <cell r="E6935">
            <v>0</v>
          </cell>
        </row>
        <row r="6936">
          <cell r="E6936">
            <v>0</v>
          </cell>
        </row>
        <row r="6937">
          <cell r="E6937">
            <v>0</v>
          </cell>
        </row>
        <row r="6938">
          <cell r="E6938">
            <v>0</v>
          </cell>
        </row>
        <row r="6939">
          <cell r="E6939">
            <v>0</v>
          </cell>
        </row>
        <row r="6940">
          <cell r="E6940">
            <v>0</v>
          </cell>
        </row>
        <row r="6941">
          <cell r="E6941">
            <v>0</v>
          </cell>
        </row>
        <row r="6942">
          <cell r="E6942">
            <v>0</v>
          </cell>
        </row>
        <row r="6943">
          <cell r="E6943">
            <v>0</v>
          </cell>
        </row>
        <row r="6944">
          <cell r="E6944">
            <v>0</v>
          </cell>
        </row>
        <row r="6945">
          <cell r="E6945">
            <v>0</v>
          </cell>
        </row>
        <row r="6946">
          <cell r="E6946">
            <v>0</v>
          </cell>
        </row>
        <row r="6947">
          <cell r="E6947">
            <v>0</v>
          </cell>
        </row>
        <row r="6948">
          <cell r="E6948">
            <v>0</v>
          </cell>
        </row>
        <row r="6949">
          <cell r="E6949">
            <v>0</v>
          </cell>
        </row>
        <row r="6950">
          <cell r="E6950">
            <v>0</v>
          </cell>
        </row>
        <row r="6951">
          <cell r="E6951">
            <v>0</v>
          </cell>
        </row>
        <row r="6952">
          <cell r="E6952">
            <v>0</v>
          </cell>
        </row>
        <row r="6953">
          <cell r="E6953">
            <v>0</v>
          </cell>
        </row>
        <row r="6954">
          <cell r="E6954">
            <v>0</v>
          </cell>
        </row>
        <row r="6955">
          <cell r="E6955">
            <v>0</v>
          </cell>
        </row>
        <row r="6956">
          <cell r="E6956">
            <v>0</v>
          </cell>
        </row>
        <row r="6957">
          <cell r="E6957">
            <v>0</v>
          </cell>
        </row>
        <row r="6958">
          <cell r="E6958">
            <v>0</v>
          </cell>
        </row>
        <row r="6959">
          <cell r="E6959">
            <v>0</v>
          </cell>
        </row>
        <row r="6960">
          <cell r="E6960">
            <v>0</v>
          </cell>
        </row>
        <row r="6961">
          <cell r="E6961">
            <v>0</v>
          </cell>
        </row>
        <row r="6962">
          <cell r="E6962">
            <v>0</v>
          </cell>
        </row>
        <row r="6963">
          <cell r="E6963">
            <v>0</v>
          </cell>
        </row>
        <row r="6964">
          <cell r="E6964">
            <v>0</v>
          </cell>
        </row>
        <row r="6965">
          <cell r="E6965">
            <v>0</v>
          </cell>
        </row>
        <row r="6966">
          <cell r="E6966">
            <v>0</v>
          </cell>
        </row>
        <row r="6967">
          <cell r="E6967">
            <v>0</v>
          </cell>
        </row>
        <row r="6968">
          <cell r="E6968">
            <v>0</v>
          </cell>
        </row>
        <row r="6969">
          <cell r="E6969">
            <v>0</v>
          </cell>
        </row>
        <row r="6970">
          <cell r="E6970">
            <v>0</v>
          </cell>
        </row>
        <row r="6971">
          <cell r="E6971">
            <v>0</v>
          </cell>
        </row>
        <row r="6972">
          <cell r="E6972">
            <v>0</v>
          </cell>
        </row>
        <row r="6973">
          <cell r="E6973">
            <v>0</v>
          </cell>
        </row>
        <row r="6974">
          <cell r="E6974">
            <v>0</v>
          </cell>
        </row>
        <row r="6975">
          <cell r="E6975">
            <v>0</v>
          </cell>
        </row>
        <row r="6976">
          <cell r="E6976">
            <v>0</v>
          </cell>
        </row>
        <row r="6977">
          <cell r="E6977">
            <v>0</v>
          </cell>
        </row>
        <row r="6978">
          <cell r="E6978">
            <v>0</v>
          </cell>
        </row>
        <row r="6979">
          <cell r="E6979">
            <v>0</v>
          </cell>
        </row>
        <row r="6980">
          <cell r="E6980">
            <v>0</v>
          </cell>
        </row>
        <row r="6981">
          <cell r="E6981">
            <v>0</v>
          </cell>
        </row>
        <row r="6982">
          <cell r="E6982">
            <v>0</v>
          </cell>
        </row>
        <row r="6983">
          <cell r="E6983">
            <v>0</v>
          </cell>
        </row>
        <row r="6984">
          <cell r="E6984">
            <v>0</v>
          </cell>
        </row>
        <row r="6985">
          <cell r="E6985">
            <v>0</v>
          </cell>
        </row>
        <row r="6986">
          <cell r="E6986">
            <v>0</v>
          </cell>
        </row>
        <row r="6987">
          <cell r="E6987">
            <v>0</v>
          </cell>
        </row>
        <row r="6988">
          <cell r="E6988">
            <v>0</v>
          </cell>
        </row>
        <row r="6989">
          <cell r="E6989">
            <v>0</v>
          </cell>
        </row>
        <row r="6990">
          <cell r="E6990">
            <v>0</v>
          </cell>
        </row>
        <row r="6991">
          <cell r="E6991">
            <v>0</v>
          </cell>
        </row>
        <row r="6992">
          <cell r="E6992">
            <v>0</v>
          </cell>
        </row>
        <row r="6993">
          <cell r="E6993">
            <v>0</v>
          </cell>
        </row>
        <row r="6994">
          <cell r="E6994">
            <v>0</v>
          </cell>
        </row>
        <row r="6995">
          <cell r="E6995">
            <v>0</v>
          </cell>
        </row>
        <row r="6996">
          <cell r="E6996">
            <v>0</v>
          </cell>
        </row>
        <row r="6997">
          <cell r="E6997">
            <v>0</v>
          </cell>
        </row>
        <row r="6998">
          <cell r="E6998">
            <v>0</v>
          </cell>
        </row>
        <row r="6999">
          <cell r="E6999">
            <v>0</v>
          </cell>
        </row>
        <row r="7000">
          <cell r="E7000">
            <v>0</v>
          </cell>
        </row>
        <row r="7001">
          <cell r="E7001">
            <v>0</v>
          </cell>
        </row>
        <row r="7002">
          <cell r="E7002">
            <v>0</v>
          </cell>
        </row>
        <row r="7003">
          <cell r="E7003">
            <v>0</v>
          </cell>
        </row>
        <row r="7004">
          <cell r="E7004">
            <v>0</v>
          </cell>
        </row>
        <row r="7005">
          <cell r="E7005">
            <v>0</v>
          </cell>
        </row>
        <row r="7006">
          <cell r="E7006">
            <v>0</v>
          </cell>
        </row>
        <row r="7007">
          <cell r="E7007">
            <v>0</v>
          </cell>
        </row>
        <row r="7008">
          <cell r="E7008">
            <v>0</v>
          </cell>
        </row>
        <row r="7009">
          <cell r="E7009">
            <v>0</v>
          </cell>
        </row>
        <row r="7010">
          <cell r="E7010">
            <v>0</v>
          </cell>
        </row>
        <row r="7011">
          <cell r="E7011">
            <v>0</v>
          </cell>
        </row>
        <row r="7012">
          <cell r="E7012">
            <v>0</v>
          </cell>
        </row>
        <row r="7013">
          <cell r="E7013">
            <v>0</v>
          </cell>
        </row>
        <row r="7014">
          <cell r="E7014">
            <v>0</v>
          </cell>
        </row>
        <row r="7015">
          <cell r="E7015">
            <v>0</v>
          </cell>
        </row>
        <row r="7016">
          <cell r="E7016">
            <v>0</v>
          </cell>
        </row>
        <row r="7017">
          <cell r="E7017">
            <v>0</v>
          </cell>
        </row>
        <row r="7018">
          <cell r="E7018">
            <v>0</v>
          </cell>
        </row>
        <row r="7019">
          <cell r="E7019">
            <v>0</v>
          </cell>
        </row>
        <row r="7020">
          <cell r="E7020">
            <v>0</v>
          </cell>
        </row>
        <row r="7021">
          <cell r="E7021">
            <v>0</v>
          </cell>
        </row>
        <row r="7022">
          <cell r="E7022">
            <v>0</v>
          </cell>
        </row>
        <row r="7023">
          <cell r="E7023">
            <v>0</v>
          </cell>
        </row>
        <row r="7024">
          <cell r="E7024">
            <v>0</v>
          </cell>
        </row>
        <row r="7025">
          <cell r="E7025">
            <v>0</v>
          </cell>
        </row>
        <row r="7026">
          <cell r="E7026">
            <v>0</v>
          </cell>
        </row>
        <row r="7027">
          <cell r="E7027">
            <v>0</v>
          </cell>
        </row>
        <row r="7028">
          <cell r="E7028">
            <v>0</v>
          </cell>
        </row>
        <row r="7029">
          <cell r="E7029">
            <v>0</v>
          </cell>
        </row>
        <row r="7030">
          <cell r="E7030">
            <v>0</v>
          </cell>
        </row>
        <row r="7031">
          <cell r="E7031">
            <v>0</v>
          </cell>
        </row>
        <row r="7032">
          <cell r="E7032">
            <v>0</v>
          </cell>
        </row>
        <row r="7033">
          <cell r="E7033">
            <v>0</v>
          </cell>
        </row>
        <row r="7034">
          <cell r="E7034">
            <v>0</v>
          </cell>
        </row>
        <row r="7035">
          <cell r="E7035">
            <v>0</v>
          </cell>
        </row>
        <row r="7036">
          <cell r="E7036">
            <v>0</v>
          </cell>
        </row>
        <row r="7037">
          <cell r="E7037">
            <v>0</v>
          </cell>
        </row>
        <row r="7038">
          <cell r="E7038">
            <v>0</v>
          </cell>
        </row>
        <row r="7039">
          <cell r="E7039">
            <v>0</v>
          </cell>
        </row>
        <row r="7040">
          <cell r="E7040">
            <v>0</v>
          </cell>
        </row>
        <row r="7041">
          <cell r="E7041">
            <v>0</v>
          </cell>
        </row>
        <row r="7042">
          <cell r="E7042">
            <v>0</v>
          </cell>
        </row>
        <row r="7043">
          <cell r="E7043">
            <v>0</v>
          </cell>
        </row>
        <row r="7044">
          <cell r="E7044">
            <v>0</v>
          </cell>
        </row>
        <row r="7045">
          <cell r="E7045">
            <v>0</v>
          </cell>
        </row>
        <row r="7046">
          <cell r="E7046">
            <v>0</v>
          </cell>
        </row>
        <row r="7047">
          <cell r="E7047">
            <v>0</v>
          </cell>
        </row>
        <row r="7048">
          <cell r="E7048">
            <v>0</v>
          </cell>
        </row>
        <row r="7049">
          <cell r="E7049">
            <v>0</v>
          </cell>
        </row>
        <row r="7050">
          <cell r="E7050">
            <v>0</v>
          </cell>
        </row>
        <row r="7051">
          <cell r="E7051">
            <v>0</v>
          </cell>
        </row>
        <row r="7052">
          <cell r="E7052">
            <v>0</v>
          </cell>
        </row>
        <row r="7053">
          <cell r="E7053">
            <v>0</v>
          </cell>
        </row>
        <row r="7054">
          <cell r="E7054">
            <v>0</v>
          </cell>
        </row>
        <row r="7055">
          <cell r="E7055">
            <v>0</v>
          </cell>
        </row>
        <row r="7056">
          <cell r="E7056">
            <v>0</v>
          </cell>
        </row>
        <row r="7057">
          <cell r="E7057">
            <v>0</v>
          </cell>
        </row>
        <row r="7058">
          <cell r="E7058">
            <v>0</v>
          </cell>
        </row>
        <row r="7059">
          <cell r="E7059">
            <v>0</v>
          </cell>
        </row>
        <row r="7060">
          <cell r="E7060">
            <v>0</v>
          </cell>
        </row>
        <row r="7061">
          <cell r="E7061">
            <v>0</v>
          </cell>
        </row>
        <row r="7062">
          <cell r="E7062">
            <v>0</v>
          </cell>
        </row>
        <row r="7063">
          <cell r="E7063">
            <v>0</v>
          </cell>
        </row>
        <row r="7064">
          <cell r="E7064">
            <v>0</v>
          </cell>
        </row>
        <row r="7065">
          <cell r="E7065">
            <v>0</v>
          </cell>
        </row>
        <row r="7066">
          <cell r="E7066">
            <v>0</v>
          </cell>
        </row>
        <row r="7067">
          <cell r="E7067">
            <v>0</v>
          </cell>
        </row>
        <row r="7068">
          <cell r="E7068">
            <v>0</v>
          </cell>
        </row>
        <row r="7069">
          <cell r="E7069">
            <v>0</v>
          </cell>
        </row>
        <row r="7070">
          <cell r="E7070">
            <v>0</v>
          </cell>
        </row>
        <row r="7071">
          <cell r="E7071">
            <v>0</v>
          </cell>
        </row>
        <row r="7072">
          <cell r="E7072">
            <v>0</v>
          </cell>
        </row>
        <row r="7073">
          <cell r="E7073">
            <v>0</v>
          </cell>
        </row>
        <row r="7074">
          <cell r="E7074">
            <v>0</v>
          </cell>
        </row>
        <row r="7075">
          <cell r="E7075">
            <v>0</v>
          </cell>
        </row>
        <row r="7076">
          <cell r="E7076">
            <v>0</v>
          </cell>
        </row>
        <row r="7077">
          <cell r="E7077">
            <v>0</v>
          </cell>
        </row>
        <row r="7078">
          <cell r="E7078">
            <v>0</v>
          </cell>
        </row>
        <row r="7079">
          <cell r="E7079">
            <v>0</v>
          </cell>
        </row>
        <row r="7080">
          <cell r="E7080">
            <v>0</v>
          </cell>
        </row>
        <row r="7081">
          <cell r="E7081">
            <v>0</v>
          </cell>
        </row>
        <row r="7082">
          <cell r="E7082">
            <v>0</v>
          </cell>
        </row>
        <row r="7083">
          <cell r="E7083">
            <v>0</v>
          </cell>
        </row>
        <row r="7084">
          <cell r="E7084">
            <v>0</v>
          </cell>
        </row>
        <row r="7085">
          <cell r="E7085">
            <v>0</v>
          </cell>
        </row>
        <row r="7086">
          <cell r="E7086">
            <v>0</v>
          </cell>
        </row>
        <row r="7087">
          <cell r="E7087">
            <v>0</v>
          </cell>
        </row>
        <row r="7088">
          <cell r="E7088">
            <v>0</v>
          </cell>
        </row>
        <row r="7089">
          <cell r="E7089">
            <v>0</v>
          </cell>
        </row>
        <row r="7090">
          <cell r="E7090">
            <v>0</v>
          </cell>
        </row>
        <row r="7091">
          <cell r="E7091">
            <v>0</v>
          </cell>
        </row>
        <row r="7092">
          <cell r="E7092">
            <v>0</v>
          </cell>
        </row>
        <row r="7093">
          <cell r="E7093">
            <v>0</v>
          </cell>
        </row>
        <row r="7094">
          <cell r="E7094">
            <v>0</v>
          </cell>
        </row>
        <row r="7095">
          <cell r="E7095">
            <v>0</v>
          </cell>
        </row>
        <row r="7096">
          <cell r="E7096">
            <v>0</v>
          </cell>
        </row>
        <row r="7097">
          <cell r="E7097">
            <v>0</v>
          </cell>
        </row>
        <row r="7098">
          <cell r="E7098">
            <v>0</v>
          </cell>
        </row>
        <row r="7099">
          <cell r="E7099">
            <v>0</v>
          </cell>
        </row>
        <row r="7100">
          <cell r="E7100">
            <v>0</v>
          </cell>
        </row>
        <row r="7101">
          <cell r="E7101">
            <v>0</v>
          </cell>
        </row>
        <row r="7102">
          <cell r="E7102">
            <v>0</v>
          </cell>
        </row>
        <row r="7103">
          <cell r="E7103">
            <v>0</v>
          </cell>
        </row>
        <row r="7104">
          <cell r="E7104">
            <v>0</v>
          </cell>
        </row>
        <row r="7105">
          <cell r="E7105">
            <v>0</v>
          </cell>
        </row>
        <row r="7106">
          <cell r="E7106">
            <v>0</v>
          </cell>
        </row>
        <row r="7107">
          <cell r="E7107">
            <v>0</v>
          </cell>
        </row>
        <row r="7108">
          <cell r="E7108">
            <v>0</v>
          </cell>
        </row>
        <row r="7109">
          <cell r="E7109">
            <v>0</v>
          </cell>
        </row>
        <row r="7110">
          <cell r="E7110">
            <v>0</v>
          </cell>
        </row>
        <row r="7111">
          <cell r="E7111">
            <v>0</v>
          </cell>
        </row>
        <row r="7112">
          <cell r="E7112">
            <v>0</v>
          </cell>
        </row>
        <row r="7113">
          <cell r="E7113">
            <v>0</v>
          </cell>
        </row>
        <row r="7114">
          <cell r="E7114">
            <v>0</v>
          </cell>
        </row>
        <row r="7115">
          <cell r="E7115">
            <v>0</v>
          </cell>
        </row>
        <row r="7116">
          <cell r="E7116">
            <v>0</v>
          </cell>
        </row>
        <row r="7117">
          <cell r="E7117">
            <v>0</v>
          </cell>
        </row>
        <row r="7118">
          <cell r="E7118">
            <v>0</v>
          </cell>
        </row>
        <row r="7119">
          <cell r="E7119">
            <v>0</v>
          </cell>
        </row>
        <row r="7120">
          <cell r="E7120">
            <v>0</v>
          </cell>
        </row>
        <row r="7121">
          <cell r="E7121">
            <v>0</v>
          </cell>
        </row>
        <row r="7122">
          <cell r="E7122">
            <v>0</v>
          </cell>
        </row>
        <row r="7123">
          <cell r="E7123">
            <v>0</v>
          </cell>
        </row>
        <row r="7124">
          <cell r="E7124">
            <v>0</v>
          </cell>
        </row>
        <row r="7125">
          <cell r="E7125">
            <v>0</v>
          </cell>
        </row>
        <row r="7126">
          <cell r="E7126">
            <v>0</v>
          </cell>
        </row>
        <row r="7127">
          <cell r="E7127">
            <v>0</v>
          </cell>
        </row>
        <row r="7128">
          <cell r="E7128">
            <v>0</v>
          </cell>
        </row>
        <row r="7129">
          <cell r="E7129">
            <v>0</v>
          </cell>
        </row>
        <row r="7130">
          <cell r="E7130">
            <v>0</v>
          </cell>
        </row>
        <row r="7131">
          <cell r="E7131">
            <v>0</v>
          </cell>
        </row>
        <row r="7132">
          <cell r="E7132">
            <v>0</v>
          </cell>
        </row>
        <row r="7133">
          <cell r="E7133">
            <v>0</v>
          </cell>
        </row>
        <row r="7134">
          <cell r="E7134">
            <v>0</v>
          </cell>
        </row>
        <row r="7135">
          <cell r="E7135">
            <v>0</v>
          </cell>
        </row>
        <row r="7136">
          <cell r="E7136">
            <v>0</v>
          </cell>
        </row>
        <row r="7137">
          <cell r="E7137">
            <v>0</v>
          </cell>
        </row>
        <row r="7138">
          <cell r="E7138">
            <v>0</v>
          </cell>
        </row>
        <row r="7139">
          <cell r="E7139">
            <v>0</v>
          </cell>
        </row>
        <row r="7140">
          <cell r="E7140">
            <v>0</v>
          </cell>
        </row>
        <row r="7141">
          <cell r="E7141">
            <v>0</v>
          </cell>
        </row>
        <row r="7142">
          <cell r="E7142">
            <v>0</v>
          </cell>
        </row>
        <row r="7143">
          <cell r="E7143">
            <v>0</v>
          </cell>
        </row>
        <row r="7144">
          <cell r="E7144">
            <v>0</v>
          </cell>
        </row>
        <row r="7145">
          <cell r="E7145">
            <v>0</v>
          </cell>
        </row>
        <row r="7146">
          <cell r="E7146">
            <v>0</v>
          </cell>
        </row>
        <row r="7147">
          <cell r="E7147">
            <v>0</v>
          </cell>
        </row>
        <row r="7148">
          <cell r="E7148">
            <v>0</v>
          </cell>
        </row>
        <row r="7149">
          <cell r="E7149">
            <v>0</v>
          </cell>
        </row>
        <row r="7150">
          <cell r="E7150">
            <v>0</v>
          </cell>
        </row>
        <row r="7151">
          <cell r="E7151">
            <v>0</v>
          </cell>
        </row>
        <row r="7152">
          <cell r="E7152">
            <v>0</v>
          </cell>
        </row>
        <row r="7153">
          <cell r="E7153">
            <v>0</v>
          </cell>
        </row>
        <row r="7154">
          <cell r="E7154">
            <v>0</v>
          </cell>
        </row>
        <row r="7155">
          <cell r="E7155">
            <v>0</v>
          </cell>
        </row>
        <row r="7156">
          <cell r="E7156">
            <v>0</v>
          </cell>
        </row>
        <row r="7157">
          <cell r="E7157">
            <v>0</v>
          </cell>
        </row>
        <row r="7158">
          <cell r="E7158">
            <v>0</v>
          </cell>
        </row>
        <row r="7159">
          <cell r="E7159">
            <v>0</v>
          </cell>
        </row>
        <row r="7160">
          <cell r="E7160">
            <v>0</v>
          </cell>
        </row>
        <row r="7161">
          <cell r="E7161">
            <v>0</v>
          </cell>
        </row>
        <row r="7162">
          <cell r="E7162">
            <v>0</v>
          </cell>
        </row>
        <row r="7163">
          <cell r="E7163">
            <v>0</v>
          </cell>
        </row>
        <row r="7164">
          <cell r="E7164">
            <v>0</v>
          </cell>
        </row>
        <row r="7165">
          <cell r="E7165">
            <v>0</v>
          </cell>
        </row>
        <row r="7166">
          <cell r="E7166">
            <v>0</v>
          </cell>
        </row>
        <row r="7167">
          <cell r="E7167">
            <v>0</v>
          </cell>
        </row>
        <row r="7168">
          <cell r="E7168">
            <v>0</v>
          </cell>
        </row>
        <row r="7169">
          <cell r="E7169">
            <v>0</v>
          </cell>
        </row>
        <row r="7170">
          <cell r="E7170">
            <v>0</v>
          </cell>
        </row>
        <row r="7171">
          <cell r="E7171">
            <v>0</v>
          </cell>
        </row>
        <row r="7172">
          <cell r="E7172">
            <v>0</v>
          </cell>
        </row>
        <row r="7173">
          <cell r="E7173">
            <v>0</v>
          </cell>
        </row>
        <row r="7174">
          <cell r="E7174">
            <v>0</v>
          </cell>
        </row>
        <row r="7175">
          <cell r="E7175">
            <v>0</v>
          </cell>
        </row>
        <row r="7176">
          <cell r="E7176">
            <v>0</v>
          </cell>
        </row>
        <row r="7177">
          <cell r="E7177">
            <v>0</v>
          </cell>
        </row>
        <row r="7178">
          <cell r="E7178">
            <v>0</v>
          </cell>
        </row>
        <row r="7179">
          <cell r="E7179">
            <v>0</v>
          </cell>
        </row>
        <row r="7180">
          <cell r="E7180">
            <v>0</v>
          </cell>
        </row>
        <row r="7181">
          <cell r="E7181">
            <v>0</v>
          </cell>
        </row>
        <row r="7182">
          <cell r="E7182">
            <v>0</v>
          </cell>
        </row>
        <row r="7183">
          <cell r="E7183">
            <v>0</v>
          </cell>
        </row>
        <row r="7184">
          <cell r="E7184">
            <v>0</v>
          </cell>
        </row>
        <row r="7185">
          <cell r="E7185">
            <v>0</v>
          </cell>
        </row>
        <row r="7186">
          <cell r="E7186">
            <v>0</v>
          </cell>
        </row>
        <row r="7187">
          <cell r="E7187">
            <v>0</v>
          </cell>
        </row>
        <row r="7188">
          <cell r="E7188">
            <v>0</v>
          </cell>
        </row>
        <row r="7189">
          <cell r="E7189">
            <v>0</v>
          </cell>
        </row>
        <row r="7190">
          <cell r="E7190">
            <v>0</v>
          </cell>
        </row>
        <row r="7191">
          <cell r="E7191">
            <v>0</v>
          </cell>
        </row>
        <row r="7192">
          <cell r="E7192">
            <v>0</v>
          </cell>
        </row>
        <row r="7193">
          <cell r="E7193">
            <v>0</v>
          </cell>
        </row>
        <row r="7194">
          <cell r="E7194">
            <v>0</v>
          </cell>
        </row>
        <row r="7195">
          <cell r="E7195">
            <v>0</v>
          </cell>
        </row>
        <row r="7196">
          <cell r="E7196">
            <v>0</v>
          </cell>
        </row>
        <row r="7197">
          <cell r="E7197">
            <v>0</v>
          </cell>
        </row>
        <row r="7198">
          <cell r="E7198">
            <v>0</v>
          </cell>
        </row>
        <row r="7199">
          <cell r="E7199">
            <v>0</v>
          </cell>
        </row>
        <row r="7200">
          <cell r="E7200">
            <v>0</v>
          </cell>
        </row>
        <row r="7201">
          <cell r="E7201">
            <v>0</v>
          </cell>
        </row>
        <row r="7202">
          <cell r="E7202">
            <v>0</v>
          </cell>
        </row>
        <row r="7203">
          <cell r="E7203">
            <v>0</v>
          </cell>
        </row>
        <row r="7204">
          <cell r="E7204">
            <v>0</v>
          </cell>
        </row>
        <row r="7205">
          <cell r="E7205">
            <v>0</v>
          </cell>
        </row>
        <row r="7206">
          <cell r="E7206">
            <v>0</v>
          </cell>
        </row>
        <row r="7207">
          <cell r="E7207">
            <v>0</v>
          </cell>
        </row>
        <row r="7208">
          <cell r="E7208">
            <v>0</v>
          </cell>
        </row>
        <row r="7209">
          <cell r="E7209">
            <v>0</v>
          </cell>
        </row>
        <row r="7210">
          <cell r="E7210">
            <v>0</v>
          </cell>
        </row>
        <row r="7211">
          <cell r="E7211">
            <v>0</v>
          </cell>
        </row>
        <row r="7212">
          <cell r="E7212">
            <v>0</v>
          </cell>
        </row>
        <row r="7213">
          <cell r="E7213">
            <v>0</v>
          </cell>
        </row>
        <row r="7214">
          <cell r="E7214">
            <v>0</v>
          </cell>
        </row>
        <row r="7215">
          <cell r="E7215">
            <v>0</v>
          </cell>
        </row>
        <row r="7216">
          <cell r="E7216">
            <v>0</v>
          </cell>
        </row>
        <row r="7217">
          <cell r="E7217">
            <v>0</v>
          </cell>
        </row>
        <row r="7218">
          <cell r="E7218">
            <v>0</v>
          </cell>
        </row>
        <row r="7219">
          <cell r="E7219">
            <v>0</v>
          </cell>
        </row>
        <row r="7220">
          <cell r="E7220">
            <v>0</v>
          </cell>
        </row>
        <row r="7221">
          <cell r="E7221">
            <v>0</v>
          </cell>
        </row>
        <row r="7222">
          <cell r="E7222">
            <v>0</v>
          </cell>
        </row>
        <row r="7223">
          <cell r="E7223">
            <v>0</v>
          </cell>
        </row>
        <row r="7224">
          <cell r="E7224">
            <v>0</v>
          </cell>
        </row>
        <row r="7225">
          <cell r="E7225">
            <v>0</v>
          </cell>
        </row>
        <row r="7226">
          <cell r="E7226">
            <v>0</v>
          </cell>
        </row>
        <row r="7227">
          <cell r="E7227">
            <v>0</v>
          </cell>
        </row>
        <row r="7228">
          <cell r="E7228">
            <v>0</v>
          </cell>
        </row>
        <row r="7229">
          <cell r="E7229">
            <v>0</v>
          </cell>
        </row>
        <row r="7230">
          <cell r="E7230">
            <v>0</v>
          </cell>
        </row>
        <row r="7231">
          <cell r="E7231">
            <v>0</v>
          </cell>
        </row>
        <row r="7232">
          <cell r="E7232">
            <v>0</v>
          </cell>
        </row>
        <row r="7233">
          <cell r="E7233">
            <v>0</v>
          </cell>
        </row>
        <row r="7234">
          <cell r="E7234">
            <v>0</v>
          </cell>
        </row>
        <row r="7235">
          <cell r="E7235">
            <v>0</v>
          </cell>
        </row>
        <row r="7236">
          <cell r="E7236">
            <v>0</v>
          </cell>
        </row>
        <row r="7237">
          <cell r="E7237">
            <v>0</v>
          </cell>
        </row>
        <row r="7238">
          <cell r="E7238">
            <v>0</v>
          </cell>
        </row>
        <row r="7239">
          <cell r="E7239">
            <v>0</v>
          </cell>
        </row>
        <row r="7240">
          <cell r="E7240">
            <v>0</v>
          </cell>
        </row>
        <row r="7241">
          <cell r="E7241">
            <v>0</v>
          </cell>
        </row>
        <row r="7242">
          <cell r="E7242">
            <v>0</v>
          </cell>
        </row>
        <row r="7243">
          <cell r="E7243">
            <v>0</v>
          </cell>
        </row>
        <row r="7244">
          <cell r="E7244">
            <v>0</v>
          </cell>
        </row>
        <row r="7245">
          <cell r="E7245">
            <v>0</v>
          </cell>
        </row>
        <row r="7246">
          <cell r="E7246">
            <v>0</v>
          </cell>
        </row>
        <row r="7247">
          <cell r="E7247">
            <v>0</v>
          </cell>
        </row>
        <row r="7248">
          <cell r="E7248">
            <v>0</v>
          </cell>
        </row>
        <row r="7249">
          <cell r="E7249">
            <v>0</v>
          </cell>
        </row>
        <row r="7250">
          <cell r="E7250">
            <v>0</v>
          </cell>
        </row>
        <row r="7251">
          <cell r="E7251">
            <v>0</v>
          </cell>
        </row>
        <row r="7252">
          <cell r="E7252">
            <v>0</v>
          </cell>
        </row>
        <row r="7253">
          <cell r="E7253">
            <v>0</v>
          </cell>
        </row>
        <row r="7254">
          <cell r="E7254">
            <v>0</v>
          </cell>
        </row>
        <row r="7255">
          <cell r="E7255">
            <v>0</v>
          </cell>
        </row>
        <row r="7256">
          <cell r="E7256">
            <v>0</v>
          </cell>
        </row>
        <row r="7257">
          <cell r="E7257">
            <v>0</v>
          </cell>
        </row>
        <row r="7258">
          <cell r="E7258">
            <v>0</v>
          </cell>
        </row>
        <row r="7259">
          <cell r="E7259">
            <v>0</v>
          </cell>
        </row>
        <row r="7260">
          <cell r="E7260">
            <v>0</v>
          </cell>
        </row>
        <row r="7261">
          <cell r="E7261">
            <v>0</v>
          </cell>
        </row>
        <row r="7262">
          <cell r="E7262">
            <v>0</v>
          </cell>
        </row>
        <row r="7263">
          <cell r="E7263">
            <v>0</v>
          </cell>
        </row>
        <row r="7264">
          <cell r="E7264">
            <v>0</v>
          </cell>
        </row>
        <row r="7265">
          <cell r="E7265">
            <v>0</v>
          </cell>
        </row>
        <row r="7266">
          <cell r="E7266">
            <v>0</v>
          </cell>
        </row>
        <row r="7267">
          <cell r="E7267">
            <v>0</v>
          </cell>
        </row>
        <row r="7268">
          <cell r="E7268">
            <v>0</v>
          </cell>
        </row>
        <row r="7269">
          <cell r="E7269">
            <v>0</v>
          </cell>
        </row>
        <row r="7270">
          <cell r="E7270">
            <v>0</v>
          </cell>
        </row>
        <row r="7271">
          <cell r="E7271">
            <v>0</v>
          </cell>
        </row>
        <row r="7272">
          <cell r="E7272">
            <v>0</v>
          </cell>
        </row>
        <row r="7273">
          <cell r="E7273">
            <v>0</v>
          </cell>
        </row>
        <row r="7274">
          <cell r="E7274">
            <v>0</v>
          </cell>
        </row>
        <row r="7275">
          <cell r="E7275">
            <v>0</v>
          </cell>
        </row>
        <row r="7276">
          <cell r="E7276">
            <v>0</v>
          </cell>
        </row>
        <row r="7277">
          <cell r="E7277">
            <v>0</v>
          </cell>
        </row>
        <row r="7278">
          <cell r="E7278">
            <v>0</v>
          </cell>
        </row>
        <row r="7279">
          <cell r="E7279">
            <v>0</v>
          </cell>
        </row>
        <row r="7280">
          <cell r="E7280">
            <v>0</v>
          </cell>
        </row>
        <row r="7281">
          <cell r="E7281">
            <v>0</v>
          </cell>
        </row>
        <row r="7282">
          <cell r="E7282">
            <v>0</v>
          </cell>
        </row>
        <row r="7283">
          <cell r="E7283">
            <v>0</v>
          </cell>
        </row>
        <row r="7284">
          <cell r="E7284">
            <v>0</v>
          </cell>
        </row>
        <row r="7285">
          <cell r="E7285">
            <v>0</v>
          </cell>
        </row>
        <row r="7286">
          <cell r="E7286">
            <v>0</v>
          </cell>
        </row>
        <row r="7287">
          <cell r="E7287">
            <v>0</v>
          </cell>
        </row>
        <row r="7288">
          <cell r="E7288">
            <v>0</v>
          </cell>
        </row>
        <row r="7289">
          <cell r="E7289">
            <v>0</v>
          </cell>
        </row>
        <row r="7290">
          <cell r="E7290">
            <v>0</v>
          </cell>
        </row>
        <row r="7291">
          <cell r="E7291">
            <v>0</v>
          </cell>
        </row>
        <row r="7292">
          <cell r="E7292">
            <v>0</v>
          </cell>
        </row>
        <row r="7293">
          <cell r="E7293">
            <v>0</v>
          </cell>
        </row>
        <row r="7294">
          <cell r="E7294">
            <v>0</v>
          </cell>
        </row>
        <row r="7295">
          <cell r="E7295">
            <v>0</v>
          </cell>
        </row>
        <row r="7296">
          <cell r="E7296">
            <v>0</v>
          </cell>
        </row>
        <row r="7297">
          <cell r="E7297">
            <v>0</v>
          </cell>
        </row>
        <row r="7298">
          <cell r="E7298">
            <v>0</v>
          </cell>
        </row>
        <row r="7299">
          <cell r="E7299">
            <v>0</v>
          </cell>
        </row>
        <row r="7300">
          <cell r="E7300">
            <v>0</v>
          </cell>
        </row>
        <row r="7301">
          <cell r="E7301">
            <v>0</v>
          </cell>
        </row>
        <row r="7302">
          <cell r="E7302">
            <v>0</v>
          </cell>
        </row>
        <row r="7303">
          <cell r="E7303">
            <v>0</v>
          </cell>
        </row>
        <row r="7304">
          <cell r="E7304">
            <v>0</v>
          </cell>
        </row>
        <row r="7305">
          <cell r="E7305">
            <v>0</v>
          </cell>
        </row>
        <row r="7306">
          <cell r="E7306">
            <v>0</v>
          </cell>
        </row>
        <row r="7307">
          <cell r="E7307">
            <v>0</v>
          </cell>
        </row>
        <row r="7308">
          <cell r="E7308">
            <v>0</v>
          </cell>
        </row>
        <row r="7309">
          <cell r="E7309">
            <v>0</v>
          </cell>
        </row>
        <row r="7310">
          <cell r="E7310">
            <v>0</v>
          </cell>
        </row>
        <row r="7311">
          <cell r="E7311">
            <v>0</v>
          </cell>
        </row>
        <row r="7312">
          <cell r="E7312">
            <v>0</v>
          </cell>
        </row>
        <row r="7313">
          <cell r="E7313">
            <v>0</v>
          </cell>
        </row>
        <row r="7314">
          <cell r="E7314">
            <v>0</v>
          </cell>
        </row>
        <row r="7315">
          <cell r="E7315">
            <v>0</v>
          </cell>
        </row>
        <row r="7316">
          <cell r="E7316">
            <v>0</v>
          </cell>
        </row>
        <row r="7317">
          <cell r="E7317">
            <v>0</v>
          </cell>
        </row>
        <row r="7318">
          <cell r="E7318">
            <v>0</v>
          </cell>
        </row>
        <row r="7319">
          <cell r="E7319">
            <v>0</v>
          </cell>
        </row>
        <row r="7320">
          <cell r="E7320">
            <v>0</v>
          </cell>
        </row>
        <row r="7321">
          <cell r="E7321">
            <v>0</v>
          </cell>
        </row>
        <row r="7322">
          <cell r="E7322">
            <v>0</v>
          </cell>
        </row>
        <row r="7323">
          <cell r="E7323">
            <v>0</v>
          </cell>
        </row>
        <row r="7324">
          <cell r="E7324">
            <v>0</v>
          </cell>
        </row>
        <row r="7325">
          <cell r="E7325">
            <v>0</v>
          </cell>
        </row>
        <row r="7326">
          <cell r="E7326">
            <v>0</v>
          </cell>
        </row>
        <row r="7327">
          <cell r="E7327">
            <v>0</v>
          </cell>
        </row>
        <row r="7328">
          <cell r="E7328">
            <v>0</v>
          </cell>
        </row>
        <row r="7329">
          <cell r="E7329">
            <v>0</v>
          </cell>
        </row>
        <row r="7330">
          <cell r="E7330">
            <v>0</v>
          </cell>
        </row>
        <row r="7331">
          <cell r="E7331">
            <v>0</v>
          </cell>
        </row>
        <row r="7332">
          <cell r="E7332">
            <v>0</v>
          </cell>
        </row>
        <row r="7333">
          <cell r="E7333">
            <v>0</v>
          </cell>
        </row>
        <row r="7334">
          <cell r="E7334">
            <v>0</v>
          </cell>
        </row>
        <row r="7335">
          <cell r="E7335">
            <v>0</v>
          </cell>
        </row>
        <row r="7336">
          <cell r="E7336">
            <v>0</v>
          </cell>
        </row>
        <row r="7337">
          <cell r="E7337">
            <v>0</v>
          </cell>
        </row>
        <row r="7338">
          <cell r="E7338">
            <v>0</v>
          </cell>
        </row>
        <row r="7339">
          <cell r="E7339">
            <v>0</v>
          </cell>
        </row>
        <row r="7340">
          <cell r="E7340">
            <v>0</v>
          </cell>
        </row>
        <row r="7341">
          <cell r="E7341">
            <v>0</v>
          </cell>
        </row>
        <row r="7342">
          <cell r="E7342">
            <v>0</v>
          </cell>
        </row>
        <row r="7343">
          <cell r="E7343">
            <v>0</v>
          </cell>
        </row>
        <row r="7344">
          <cell r="E7344">
            <v>0</v>
          </cell>
        </row>
        <row r="7345">
          <cell r="E7345">
            <v>0</v>
          </cell>
        </row>
        <row r="7346">
          <cell r="E7346">
            <v>0</v>
          </cell>
        </row>
        <row r="7347">
          <cell r="E7347">
            <v>0</v>
          </cell>
        </row>
        <row r="7348">
          <cell r="E7348">
            <v>0</v>
          </cell>
        </row>
        <row r="7349">
          <cell r="E7349">
            <v>0</v>
          </cell>
        </row>
        <row r="7350">
          <cell r="E7350">
            <v>0</v>
          </cell>
        </row>
        <row r="7351">
          <cell r="E7351">
            <v>0</v>
          </cell>
        </row>
        <row r="7352">
          <cell r="E7352">
            <v>0</v>
          </cell>
        </row>
        <row r="7353">
          <cell r="E7353">
            <v>0</v>
          </cell>
        </row>
        <row r="7354">
          <cell r="E7354">
            <v>0</v>
          </cell>
        </row>
        <row r="7355">
          <cell r="E7355">
            <v>0</v>
          </cell>
        </row>
        <row r="7356">
          <cell r="E7356">
            <v>0</v>
          </cell>
        </row>
        <row r="7357">
          <cell r="E7357">
            <v>0</v>
          </cell>
        </row>
        <row r="7358">
          <cell r="E7358">
            <v>0</v>
          </cell>
        </row>
        <row r="7359">
          <cell r="E7359">
            <v>0</v>
          </cell>
        </row>
        <row r="7360">
          <cell r="E7360">
            <v>0</v>
          </cell>
        </row>
        <row r="7361">
          <cell r="E7361">
            <v>0</v>
          </cell>
        </row>
        <row r="7362">
          <cell r="E7362">
            <v>0</v>
          </cell>
        </row>
        <row r="7363">
          <cell r="E7363">
            <v>0</v>
          </cell>
        </row>
        <row r="7364">
          <cell r="E7364">
            <v>0</v>
          </cell>
        </row>
        <row r="7365">
          <cell r="E7365">
            <v>0</v>
          </cell>
        </row>
        <row r="7366">
          <cell r="E7366">
            <v>0</v>
          </cell>
        </row>
        <row r="7367">
          <cell r="E7367">
            <v>0</v>
          </cell>
        </row>
        <row r="7368">
          <cell r="E7368">
            <v>0</v>
          </cell>
        </row>
        <row r="7369">
          <cell r="E7369">
            <v>0</v>
          </cell>
        </row>
        <row r="7370">
          <cell r="E7370">
            <v>0</v>
          </cell>
        </row>
        <row r="7371">
          <cell r="E7371">
            <v>0</v>
          </cell>
        </row>
        <row r="7372">
          <cell r="E7372">
            <v>0</v>
          </cell>
        </row>
        <row r="7373">
          <cell r="E7373">
            <v>0</v>
          </cell>
        </row>
        <row r="7374">
          <cell r="E7374">
            <v>0</v>
          </cell>
        </row>
        <row r="7375">
          <cell r="E7375">
            <v>0</v>
          </cell>
        </row>
        <row r="7376">
          <cell r="E7376">
            <v>0</v>
          </cell>
        </row>
        <row r="7377">
          <cell r="E7377">
            <v>0</v>
          </cell>
        </row>
        <row r="7378">
          <cell r="E7378">
            <v>0</v>
          </cell>
        </row>
        <row r="7379">
          <cell r="E7379">
            <v>0</v>
          </cell>
        </row>
        <row r="7380">
          <cell r="E7380">
            <v>0</v>
          </cell>
        </row>
        <row r="7381">
          <cell r="E7381">
            <v>0</v>
          </cell>
        </row>
        <row r="7382">
          <cell r="E7382">
            <v>0</v>
          </cell>
        </row>
        <row r="7383">
          <cell r="E7383">
            <v>0</v>
          </cell>
        </row>
        <row r="7384">
          <cell r="E7384">
            <v>0</v>
          </cell>
        </row>
        <row r="7385">
          <cell r="E7385">
            <v>0</v>
          </cell>
        </row>
        <row r="7386">
          <cell r="E7386">
            <v>0</v>
          </cell>
        </row>
        <row r="7387">
          <cell r="E7387">
            <v>0</v>
          </cell>
        </row>
        <row r="7388">
          <cell r="E7388">
            <v>0</v>
          </cell>
        </row>
        <row r="7389">
          <cell r="E7389">
            <v>0</v>
          </cell>
        </row>
        <row r="7390">
          <cell r="E7390">
            <v>0</v>
          </cell>
        </row>
        <row r="7391">
          <cell r="E7391">
            <v>0</v>
          </cell>
        </row>
        <row r="7392">
          <cell r="E7392">
            <v>0</v>
          </cell>
        </row>
        <row r="7393">
          <cell r="E7393">
            <v>0</v>
          </cell>
        </row>
        <row r="7394">
          <cell r="E7394">
            <v>0</v>
          </cell>
        </row>
        <row r="7395">
          <cell r="E7395">
            <v>0</v>
          </cell>
        </row>
        <row r="7396">
          <cell r="E7396">
            <v>0</v>
          </cell>
        </row>
        <row r="7397">
          <cell r="E7397">
            <v>0</v>
          </cell>
        </row>
        <row r="7398">
          <cell r="E7398">
            <v>0</v>
          </cell>
        </row>
        <row r="7399">
          <cell r="E7399">
            <v>0</v>
          </cell>
        </row>
        <row r="7400">
          <cell r="E7400">
            <v>0</v>
          </cell>
        </row>
        <row r="7401">
          <cell r="E7401">
            <v>0</v>
          </cell>
        </row>
        <row r="7402">
          <cell r="E7402">
            <v>0</v>
          </cell>
        </row>
        <row r="7403">
          <cell r="E7403">
            <v>0</v>
          </cell>
        </row>
        <row r="7404">
          <cell r="E7404">
            <v>0</v>
          </cell>
        </row>
        <row r="7405">
          <cell r="E7405">
            <v>0</v>
          </cell>
        </row>
        <row r="7406">
          <cell r="E7406">
            <v>0</v>
          </cell>
        </row>
        <row r="7407">
          <cell r="E7407">
            <v>0</v>
          </cell>
        </row>
        <row r="7408">
          <cell r="E7408">
            <v>0</v>
          </cell>
        </row>
        <row r="7409">
          <cell r="E7409">
            <v>0</v>
          </cell>
        </row>
        <row r="7410">
          <cell r="E7410">
            <v>0</v>
          </cell>
        </row>
        <row r="7411">
          <cell r="E7411">
            <v>0</v>
          </cell>
        </row>
        <row r="7412">
          <cell r="E7412">
            <v>0</v>
          </cell>
        </row>
        <row r="7413">
          <cell r="E7413">
            <v>0</v>
          </cell>
        </row>
        <row r="7414">
          <cell r="E7414">
            <v>0</v>
          </cell>
        </row>
        <row r="7415">
          <cell r="E7415">
            <v>0</v>
          </cell>
        </row>
        <row r="7416">
          <cell r="E7416">
            <v>0</v>
          </cell>
        </row>
        <row r="7417">
          <cell r="E7417">
            <v>0</v>
          </cell>
        </row>
        <row r="7418">
          <cell r="E7418">
            <v>0</v>
          </cell>
        </row>
        <row r="7419">
          <cell r="E7419">
            <v>0</v>
          </cell>
        </row>
        <row r="7420">
          <cell r="E7420">
            <v>0</v>
          </cell>
        </row>
        <row r="7421">
          <cell r="E7421">
            <v>0</v>
          </cell>
        </row>
        <row r="7422">
          <cell r="E7422">
            <v>0</v>
          </cell>
        </row>
        <row r="7423">
          <cell r="E7423">
            <v>0</v>
          </cell>
        </row>
        <row r="7424">
          <cell r="E7424">
            <v>0</v>
          </cell>
        </row>
        <row r="7425">
          <cell r="E7425">
            <v>0</v>
          </cell>
        </row>
        <row r="7426">
          <cell r="E7426">
            <v>0</v>
          </cell>
        </row>
        <row r="7427">
          <cell r="E7427">
            <v>0</v>
          </cell>
        </row>
        <row r="7428">
          <cell r="E7428">
            <v>0</v>
          </cell>
        </row>
        <row r="7429">
          <cell r="E7429">
            <v>0</v>
          </cell>
        </row>
        <row r="7430">
          <cell r="E7430">
            <v>0</v>
          </cell>
        </row>
        <row r="7431">
          <cell r="E7431">
            <v>0</v>
          </cell>
        </row>
        <row r="7432">
          <cell r="E7432">
            <v>0</v>
          </cell>
        </row>
        <row r="7433">
          <cell r="E7433">
            <v>0</v>
          </cell>
        </row>
        <row r="7434">
          <cell r="E7434">
            <v>0</v>
          </cell>
        </row>
        <row r="7435">
          <cell r="E7435">
            <v>0</v>
          </cell>
        </row>
        <row r="7436">
          <cell r="E7436">
            <v>0</v>
          </cell>
        </row>
        <row r="7437">
          <cell r="E7437">
            <v>0</v>
          </cell>
        </row>
        <row r="7438">
          <cell r="E7438">
            <v>0</v>
          </cell>
        </row>
        <row r="7439">
          <cell r="E7439">
            <v>0</v>
          </cell>
        </row>
        <row r="7440">
          <cell r="E7440">
            <v>0</v>
          </cell>
        </row>
        <row r="7441">
          <cell r="E7441">
            <v>0</v>
          </cell>
        </row>
        <row r="7442">
          <cell r="E7442">
            <v>0</v>
          </cell>
        </row>
        <row r="7443">
          <cell r="E7443">
            <v>0</v>
          </cell>
        </row>
        <row r="7444">
          <cell r="E7444">
            <v>0</v>
          </cell>
        </row>
        <row r="7445">
          <cell r="E7445">
            <v>0</v>
          </cell>
        </row>
        <row r="7446">
          <cell r="E7446">
            <v>0</v>
          </cell>
        </row>
        <row r="7447">
          <cell r="E7447">
            <v>0</v>
          </cell>
        </row>
        <row r="7448">
          <cell r="E7448">
            <v>0</v>
          </cell>
        </row>
        <row r="7449">
          <cell r="E7449">
            <v>0</v>
          </cell>
        </row>
        <row r="7450">
          <cell r="E7450">
            <v>0</v>
          </cell>
        </row>
        <row r="7451">
          <cell r="E7451">
            <v>0</v>
          </cell>
        </row>
        <row r="7452">
          <cell r="E7452">
            <v>0</v>
          </cell>
        </row>
        <row r="7453">
          <cell r="E7453">
            <v>0</v>
          </cell>
        </row>
        <row r="7454">
          <cell r="E7454">
            <v>0</v>
          </cell>
        </row>
        <row r="7455">
          <cell r="E7455">
            <v>0</v>
          </cell>
        </row>
        <row r="7456">
          <cell r="E7456">
            <v>0</v>
          </cell>
        </row>
        <row r="7457">
          <cell r="E7457">
            <v>0</v>
          </cell>
        </row>
        <row r="7458">
          <cell r="E7458">
            <v>0</v>
          </cell>
        </row>
        <row r="7459">
          <cell r="E7459">
            <v>0</v>
          </cell>
        </row>
        <row r="7460">
          <cell r="E7460">
            <v>0</v>
          </cell>
        </row>
        <row r="7461">
          <cell r="E7461">
            <v>0</v>
          </cell>
        </row>
        <row r="7462">
          <cell r="E7462">
            <v>0</v>
          </cell>
        </row>
        <row r="7463">
          <cell r="E7463">
            <v>0</v>
          </cell>
        </row>
        <row r="7464">
          <cell r="E7464">
            <v>0</v>
          </cell>
        </row>
        <row r="7465">
          <cell r="E7465">
            <v>0</v>
          </cell>
        </row>
        <row r="7466">
          <cell r="E7466">
            <v>0</v>
          </cell>
        </row>
        <row r="7467">
          <cell r="E7467">
            <v>0</v>
          </cell>
        </row>
        <row r="7468">
          <cell r="E7468">
            <v>0</v>
          </cell>
        </row>
        <row r="7469">
          <cell r="E7469">
            <v>0</v>
          </cell>
        </row>
        <row r="7470">
          <cell r="E7470">
            <v>0</v>
          </cell>
        </row>
        <row r="7471">
          <cell r="E7471">
            <v>0</v>
          </cell>
        </row>
        <row r="7472">
          <cell r="E7472">
            <v>0</v>
          </cell>
        </row>
        <row r="7473">
          <cell r="E7473">
            <v>0</v>
          </cell>
        </row>
        <row r="7474">
          <cell r="E7474">
            <v>0</v>
          </cell>
        </row>
        <row r="7475">
          <cell r="E7475">
            <v>0</v>
          </cell>
        </row>
        <row r="7476">
          <cell r="E7476">
            <v>0</v>
          </cell>
        </row>
        <row r="7477">
          <cell r="E7477">
            <v>0</v>
          </cell>
        </row>
        <row r="7478">
          <cell r="E7478">
            <v>0</v>
          </cell>
        </row>
        <row r="7479">
          <cell r="E7479">
            <v>0</v>
          </cell>
        </row>
        <row r="7480">
          <cell r="E7480">
            <v>0</v>
          </cell>
        </row>
        <row r="7481">
          <cell r="E7481">
            <v>0</v>
          </cell>
        </row>
        <row r="7482">
          <cell r="E7482">
            <v>0</v>
          </cell>
        </row>
        <row r="7483">
          <cell r="E7483">
            <v>0</v>
          </cell>
        </row>
        <row r="7484">
          <cell r="E7484">
            <v>0</v>
          </cell>
        </row>
        <row r="7485">
          <cell r="E7485">
            <v>0</v>
          </cell>
        </row>
        <row r="7486">
          <cell r="E7486">
            <v>0</v>
          </cell>
        </row>
        <row r="7487">
          <cell r="E7487">
            <v>0</v>
          </cell>
        </row>
        <row r="7488">
          <cell r="E7488">
            <v>0</v>
          </cell>
        </row>
        <row r="7489">
          <cell r="E7489">
            <v>0</v>
          </cell>
        </row>
        <row r="7490">
          <cell r="E7490">
            <v>0</v>
          </cell>
        </row>
        <row r="7491">
          <cell r="E7491">
            <v>0</v>
          </cell>
        </row>
        <row r="7492">
          <cell r="E7492">
            <v>0</v>
          </cell>
        </row>
        <row r="7493">
          <cell r="E7493">
            <v>0</v>
          </cell>
        </row>
        <row r="7494">
          <cell r="E7494">
            <v>0</v>
          </cell>
        </row>
        <row r="7495">
          <cell r="E7495">
            <v>0</v>
          </cell>
        </row>
        <row r="7496">
          <cell r="E7496">
            <v>0</v>
          </cell>
        </row>
        <row r="7497">
          <cell r="E7497">
            <v>0</v>
          </cell>
        </row>
        <row r="7498">
          <cell r="E7498">
            <v>0</v>
          </cell>
        </row>
        <row r="7499">
          <cell r="E7499">
            <v>0</v>
          </cell>
        </row>
        <row r="7500">
          <cell r="E7500">
            <v>0</v>
          </cell>
        </row>
        <row r="7501">
          <cell r="E7501">
            <v>0</v>
          </cell>
        </row>
        <row r="7502">
          <cell r="E7502">
            <v>0</v>
          </cell>
        </row>
        <row r="7503">
          <cell r="E7503">
            <v>0</v>
          </cell>
        </row>
        <row r="7504">
          <cell r="E7504">
            <v>0</v>
          </cell>
        </row>
        <row r="7505">
          <cell r="E7505">
            <v>0</v>
          </cell>
        </row>
        <row r="7506">
          <cell r="E7506">
            <v>0</v>
          </cell>
        </row>
        <row r="7507">
          <cell r="E7507">
            <v>0</v>
          </cell>
        </row>
        <row r="7508">
          <cell r="E7508">
            <v>0</v>
          </cell>
        </row>
        <row r="7509">
          <cell r="E7509">
            <v>0</v>
          </cell>
        </row>
        <row r="7510">
          <cell r="E7510">
            <v>0</v>
          </cell>
        </row>
        <row r="7511">
          <cell r="E7511">
            <v>0</v>
          </cell>
        </row>
        <row r="7512">
          <cell r="E7512">
            <v>0</v>
          </cell>
        </row>
        <row r="7513">
          <cell r="E7513">
            <v>0</v>
          </cell>
        </row>
        <row r="7514">
          <cell r="E7514">
            <v>0</v>
          </cell>
        </row>
        <row r="7515">
          <cell r="E7515">
            <v>0</v>
          </cell>
        </row>
        <row r="7516">
          <cell r="E7516">
            <v>0</v>
          </cell>
        </row>
        <row r="7517">
          <cell r="E7517">
            <v>0</v>
          </cell>
        </row>
        <row r="7518">
          <cell r="E7518">
            <v>0</v>
          </cell>
        </row>
        <row r="7519">
          <cell r="E7519">
            <v>0</v>
          </cell>
        </row>
        <row r="7520">
          <cell r="E7520">
            <v>0</v>
          </cell>
        </row>
        <row r="7521">
          <cell r="E7521">
            <v>0</v>
          </cell>
        </row>
        <row r="7522">
          <cell r="E7522">
            <v>0</v>
          </cell>
        </row>
        <row r="7523">
          <cell r="E7523">
            <v>0</v>
          </cell>
        </row>
        <row r="7524">
          <cell r="E7524">
            <v>0</v>
          </cell>
        </row>
        <row r="7525">
          <cell r="E7525">
            <v>0</v>
          </cell>
        </row>
        <row r="7526">
          <cell r="E7526">
            <v>0</v>
          </cell>
        </row>
        <row r="7527">
          <cell r="E7527">
            <v>0</v>
          </cell>
        </row>
        <row r="7528">
          <cell r="E7528">
            <v>0</v>
          </cell>
        </row>
        <row r="7529">
          <cell r="E7529">
            <v>0</v>
          </cell>
        </row>
        <row r="7530">
          <cell r="E7530">
            <v>0</v>
          </cell>
        </row>
        <row r="7531">
          <cell r="E7531">
            <v>0</v>
          </cell>
        </row>
        <row r="7532">
          <cell r="E7532">
            <v>0</v>
          </cell>
        </row>
        <row r="7533">
          <cell r="E7533">
            <v>0</v>
          </cell>
        </row>
        <row r="7534">
          <cell r="E7534">
            <v>0</v>
          </cell>
        </row>
        <row r="7535">
          <cell r="E7535">
            <v>0</v>
          </cell>
        </row>
        <row r="7536">
          <cell r="E7536">
            <v>0</v>
          </cell>
        </row>
        <row r="7537">
          <cell r="E7537">
            <v>0</v>
          </cell>
        </row>
        <row r="7538">
          <cell r="E7538">
            <v>0</v>
          </cell>
        </row>
        <row r="7539">
          <cell r="E7539">
            <v>0</v>
          </cell>
        </row>
        <row r="7540">
          <cell r="E7540">
            <v>0</v>
          </cell>
        </row>
        <row r="7541">
          <cell r="E7541">
            <v>0</v>
          </cell>
        </row>
        <row r="7542">
          <cell r="E7542">
            <v>0</v>
          </cell>
        </row>
        <row r="7543">
          <cell r="E7543">
            <v>0</v>
          </cell>
        </row>
        <row r="7544">
          <cell r="E7544">
            <v>0</v>
          </cell>
        </row>
        <row r="7545">
          <cell r="E7545">
            <v>0</v>
          </cell>
        </row>
        <row r="7546">
          <cell r="E7546">
            <v>0</v>
          </cell>
        </row>
        <row r="7547">
          <cell r="E7547">
            <v>0</v>
          </cell>
        </row>
        <row r="7548">
          <cell r="E7548">
            <v>0</v>
          </cell>
        </row>
        <row r="7549">
          <cell r="E7549">
            <v>0</v>
          </cell>
        </row>
        <row r="7550">
          <cell r="E7550">
            <v>0</v>
          </cell>
        </row>
        <row r="7551">
          <cell r="E7551">
            <v>0</v>
          </cell>
        </row>
        <row r="7552">
          <cell r="E7552">
            <v>0</v>
          </cell>
        </row>
        <row r="7553">
          <cell r="E7553">
            <v>0</v>
          </cell>
        </row>
        <row r="7554">
          <cell r="E7554">
            <v>0</v>
          </cell>
        </row>
        <row r="7555">
          <cell r="E7555">
            <v>0</v>
          </cell>
        </row>
        <row r="7556">
          <cell r="E7556">
            <v>0</v>
          </cell>
        </row>
        <row r="7557">
          <cell r="E7557">
            <v>0</v>
          </cell>
        </row>
        <row r="7558">
          <cell r="E7558">
            <v>0</v>
          </cell>
        </row>
        <row r="7559">
          <cell r="E7559">
            <v>0</v>
          </cell>
        </row>
        <row r="7560">
          <cell r="E7560">
            <v>0</v>
          </cell>
        </row>
        <row r="7561">
          <cell r="E7561">
            <v>0</v>
          </cell>
        </row>
        <row r="7562">
          <cell r="E7562">
            <v>0</v>
          </cell>
        </row>
        <row r="7563">
          <cell r="E7563">
            <v>0</v>
          </cell>
        </row>
        <row r="7564">
          <cell r="E7564">
            <v>0</v>
          </cell>
        </row>
        <row r="7565">
          <cell r="E7565">
            <v>0</v>
          </cell>
        </row>
        <row r="7566">
          <cell r="E7566">
            <v>0</v>
          </cell>
        </row>
        <row r="7567">
          <cell r="E7567">
            <v>0</v>
          </cell>
        </row>
        <row r="7568">
          <cell r="E7568">
            <v>0</v>
          </cell>
        </row>
        <row r="7569">
          <cell r="E7569">
            <v>0</v>
          </cell>
        </row>
        <row r="7570">
          <cell r="E7570">
            <v>0</v>
          </cell>
        </row>
        <row r="7571">
          <cell r="E7571">
            <v>0</v>
          </cell>
        </row>
        <row r="7572">
          <cell r="E7572">
            <v>0</v>
          </cell>
        </row>
        <row r="7573">
          <cell r="E7573">
            <v>0</v>
          </cell>
        </row>
        <row r="7574">
          <cell r="E7574">
            <v>0</v>
          </cell>
        </row>
        <row r="7575">
          <cell r="E7575">
            <v>0</v>
          </cell>
        </row>
        <row r="7576">
          <cell r="E7576">
            <v>0</v>
          </cell>
        </row>
        <row r="7577">
          <cell r="E7577">
            <v>0</v>
          </cell>
        </row>
        <row r="7578">
          <cell r="E7578">
            <v>0</v>
          </cell>
        </row>
        <row r="7579">
          <cell r="E7579">
            <v>0</v>
          </cell>
        </row>
        <row r="7580">
          <cell r="E7580">
            <v>0</v>
          </cell>
        </row>
        <row r="7581">
          <cell r="E7581">
            <v>0</v>
          </cell>
        </row>
        <row r="7582">
          <cell r="E7582">
            <v>0</v>
          </cell>
        </row>
        <row r="7583">
          <cell r="E7583">
            <v>0</v>
          </cell>
        </row>
        <row r="7584">
          <cell r="E7584">
            <v>0</v>
          </cell>
        </row>
        <row r="7585">
          <cell r="E7585">
            <v>0</v>
          </cell>
        </row>
        <row r="7586">
          <cell r="E7586">
            <v>0</v>
          </cell>
        </row>
        <row r="7587">
          <cell r="E7587">
            <v>0</v>
          </cell>
        </row>
        <row r="7588">
          <cell r="E7588">
            <v>0</v>
          </cell>
        </row>
        <row r="7589">
          <cell r="E7589">
            <v>0</v>
          </cell>
        </row>
        <row r="7590">
          <cell r="E7590">
            <v>0</v>
          </cell>
        </row>
        <row r="7591">
          <cell r="E7591">
            <v>0</v>
          </cell>
        </row>
        <row r="7592">
          <cell r="E7592">
            <v>0</v>
          </cell>
        </row>
        <row r="7593">
          <cell r="E7593">
            <v>0</v>
          </cell>
        </row>
        <row r="7594">
          <cell r="E7594">
            <v>0</v>
          </cell>
        </row>
        <row r="7595">
          <cell r="E7595">
            <v>0</v>
          </cell>
        </row>
        <row r="7596">
          <cell r="E7596">
            <v>0</v>
          </cell>
        </row>
        <row r="7597">
          <cell r="E7597">
            <v>0</v>
          </cell>
        </row>
        <row r="7598">
          <cell r="E7598">
            <v>0</v>
          </cell>
        </row>
        <row r="7599">
          <cell r="E7599">
            <v>0</v>
          </cell>
        </row>
        <row r="7600">
          <cell r="E7600">
            <v>0</v>
          </cell>
        </row>
        <row r="7601">
          <cell r="E7601">
            <v>0</v>
          </cell>
        </row>
        <row r="7602">
          <cell r="E7602">
            <v>0</v>
          </cell>
        </row>
        <row r="7603">
          <cell r="E7603">
            <v>0</v>
          </cell>
        </row>
        <row r="7604">
          <cell r="E7604">
            <v>0</v>
          </cell>
        </row>
        <row r="7605">
          <cell r="E7605">
            <v>0</v>
          </cell>
        </row>
        <row r="7606">
          <cell r="E7606">
            <v>0</v>
          </cell>
        </row>
        <row r="7607">
          <cell r="E7607">
            <v>0</v>
          </cell>
        </row>
        <row r="7608">
          <cell r="E7608">
            <v>0</v>
          </cell>
        </row>
        <row r="7609">
          <cell r="E7609">
            <v>0</v>
          </cell>
        </row>
        <row r="7610">
          <cell r="E7610">
            <v>0</v>
          </cell>
        </row>
        <row r="7611">
          <cell r="E7611">
            <v>0</v>
          </cell>
        </row>
        <row r="7612">
          <cell r="E7612">
            <v>0</v>
          </cell>
        </row>
        <row r="7613">
          <cell r="E7613">
            <v>0</v>
          </cell>
        </row>
        <row r="7614">
          <cell r="E7614">
            <v>0</v>
          </cell>
        </row>
        <row r="7615">
          <cell r="E7615">
            <v>0</v>
          </cell>
        </row>
        <row r="7616">
          <cell r="E7616">
            <v>0</v>
          </cell>
        </row>
        <row r="7617">
          <cell r="E7617">
            <v>0</v>
          </cell>
        </row>
        <row r="7618">
          <cell r="E7618">
            <v>0</v>
          </cell>
        </row>
        <row r="7619">
          <cell r="E7619">
            <v>0</v>
          </cell>
        </row>
        <row r="7620">
          <cell r="E7620">
            <v>0</v>
          </cell>
        </row>
        <row r="7621">
          <cell r="E7621">
            <v>0</v>
          </cell>
        </row>
        <row r="7622">
          <cell r="E7622">
            <v>0</v>
          </cell>
        </row>
        <row r="7623">
          <cell r="E7623">
            <v>0</v>
          </cell>
        </row>
        <row r="7624">
          <cell r="E7624">
            <v>0</v>
          </cell>
        </row>
        <row r="7625">
          <cell r="E7625">
            <v>0</v>
          </cell>
        </row>
        <row r="7626">
          <cell r="E7626">
            <v>0</v>
          </cell>
        </row>
        <row r="7627">
          <cell r="E7627">
            <v>0</v>
          </cell>
        </row>
        <row r="7628">
          <cell r="E7628">
            <v>0</v>
          </cell>
        </row>
        <row r="7629">
          <cell r="E7629">
            <v>0</v>
          </cell>
        </row>
        <row r="7630">
          <cell r="E7630">
            <v>0</v>
          </cell>
        </row>
        <row r="7631">
          <cell r="E7631">
            <v>0</v>
          </cell>
        </row>
        <row r="7632">
          <cell r="E7632">
            <v>0</v>
          </cell>
        </row>
        <row r="7633">
          <cell r="E7633">
            <v>0</v>
          </cell>
        </row>
        <row r="7634">
          <cell r="E7634">
            <v>0</v>
          </cell>
        </row>
        <row r="7635">
          <cell r="E7635">
            <v>0</v>
          </cell>
        </row>
        <row r="7636">
          <cell r="E7636">
            <v>0</v>
          </cell>
        </row>
        <row r="7637">
          <cell r="E7637">
            <v>0</v>
          </cell>
        </row>
        <row r="7638">
          <cell r="E7638">
            <v>0</v>
          </cell>
        </row>
        <row r="7639">
          <cell r="E7639">
            <v>0</v>
          </cell>
        </row>
        <row r="7640">
          <cell r="E7640">
            <v>0</v>
          </cell>
        </row>
        <row r="7641">
          <cell r="E7641">
            <v>0</v>
          </cell>
        </row>
        <row r="7642">
          <cell r="E7642">
            <v>0</v>
          </cell>
        </row>
        <row r="7643">
          <cell r="E7643">
            <v>0</v>
          </cell>
        </row>
        <row r="7644">
          <cell r="E7644">
            <v>0</v>
          </cell>
        </row>
        <row r="7645">
          <cell r="E7645">
            <v>0</v>
          </cell>
        </row>
        <row r="7646">
          <cell r="E7646">
            <v>0</v>
          </cell>
        </row>
        <row r="7647">
          <cell r="E7647">
            <v>0</v>
          </cell>
        </row>
        <row r="7648">
          <cell r="E7648">
            <v>0</v>
          </cell>
        </row>
        <row r="7649">
          <cell r="E7649">
            <v>0</v>
          </cell>
        </row>
        <row r="7650">
          <cell r="E7650">
            <v>0</v>
          </cell>
        </row>
        <row r="7651">
          <cell r="E7651">
            <v>0</v>
          </cell>
        </row>
        <row r="7652">
          <cell r="E7652">
            <v>0</v>
          </cell>
        </row>
        <row r="7653">
          <cell r="E7653">
            <v>0</v>
          </cell>
        </row>
        <row r="7654">
          <cell r="E7654">
            <v>0</v>
          </cell>
        </row>
        <row r="7655">
          <cell r="E7655">
            <v>0</v>
          </cell>
        </row>
        <row r="7656">
          <cell r="E7656">
            <v>0</v>
          </cell>
        </row>
        <row r="7657">
          <cell r="E7657">
            <v>0</v>
          </cell>
        </row>
        <row r="7658">
          <cell r="E7658">
            <v>0</v>
          </cell>
        </row>
        <row r="7659">
          <cell r="E7659">
            <v>0</v>
          </cell>
        </row>
        <row r="7660">
          <cell r="E7660">
            <v>0</v>
          </cell>
        </row>
        <row r="7661">
          <cell r="E7661">
            <v>0</v>
          </cell>
        </row>
        <row r="7662">
          <cell r="E7662">
            <v>0</v>
          </cell>
        </row>
        <row r="7663">
          <cell r="E7663">
            <v>0</v>
          </cell>
        </row>
        <row r="7664">
          <cell r="E7664">
            <v>0</v>
          </cell>
        </row>
        <row r="7665">
          <cell r="E7665">
            <v>0</v>
          </cell>
        </row>
        <row r="7666">
          <cell r="E7666">
            <v>0</v>
          </cell>
        </row>
        <row r="7667">
          <cell r="E7667">
            <v>0</v>
          </cell>
        </row>
        <row r="7668">
          <cell r="E7668">
            <v>0</v>
          </cell>
        </row>
        <row r="7669">
          <cell r="E7669">
            <v>0</v>
          </cell>
        </row>
        <row r="7670">
          <cell r="E7670">
            <v>0</v>
          </cell>
        </row>
        <row r="7671">
          <cell r="E7671">
            <v>0</v>
          </cell>
        </row>
        <row r="7672">
          <cell r="E7672">
            <v>0</v>
          </cell>
        </row>
        <row r="7673">
          <cell r="E7673">
            <v>0</v>
          </cell>
        </row>
        <row r="7674">
          <cell r="E7674">
            <v>0</v>
          </cell>
        </row>
        <row r="7675">
          <cell r="E7675">
            <v>0</v>
          </cell>
        </row>
        <row r="7676">
          <cell r="E7676">
            <v>0</v>
          </cell>
        </row>
        <row r="7677">
          <cell r="E7677">
            <v>0</v>
          </cell>
        </row>
        <row r="7678">
          <cell r="E7678">
            <v>0</v>
          </cell>
        </row>
        <row r="7679">
          <cell r="E7679">
            <v>0</v>
          </cell>
        </row>
        <row r="7680">
          <cell r="E7680">
            <v>0</v>
          </cell>
        </row>
        <row r="7681">
          <cell r="E7681">
            <v>0</v>
          </cell>
        </row>
        <row r="7682">
          <cell r="E7682">
            <v>0</v>
          </cell>
        </row>
        <row r="7683">
          <cell r="E7683">
            <v>0</v>
          </cell>
        </row>
        <row r="7684">
          <cell r="E7684">
            <v>0</v>
          </cell>
        </row>
        <row r="7685">
          <cell r="E7685">
            <v>0</v>
          </cell>
        </row>
        <row r="7686">
          <cell r="E7686">
            <v>0</v>
          </cell>
        </row>
        <row r="7687">
          <cell r="E7687">
            <v>0</v>
          </cell>
        </row>
        <row r="7688">
          <cell r="E7688">
            <v>0</v>
          </cell>
        </row>
        <row r="7689">
          <cell r="E7689">
            <v>0</v>
          </cell>
        </row>
        <row r="7690">
          <cell r="E7690">
            <v>0</v>
          </cell>
        </row>
        <row r="7691">
          <cell r="E7691">
            <v>0</v>
          </cell>
        </row>
        <row r="7692">
          <cell r="E7692">
            <v>0</v>
          </cell>
        </row>
        <row r="7693">
          <cell r="E7693">
            <v>0</v>
          </cell>
        </row>
        <row r="7694">
          <cell r="E7694">
            <v>0</v>
          </cell>
        </row>
        <row r="7695">
          <cell r="E7695">
            <v>0</v>
          </cell>
        </row>
        <row r="7696">
          <cell r="E7696">
            <v>0</v>
          </cell>
        </row>
        <row r="7697">
          <cell r="E7697">
            <v>0</v>
          </cell>
        </row>
        <row r="7698">
          <cell r="E7698">
            <v>0</v>
          </cell>
        </row>
        <row r="7699">
          <cell r="E7699">
            <v>0</v>
          </cell>
        </row>
        <row r="7700">
          <cell r="E7700">
            <v>0</v>
          </cell>
        </row>
        <row r="7701">
          <cell r="E7701">
            <v>0</v>
          </cell>
        </row>
        <row r="7702">
          <cell r="E7702">
            <v>0</v>
          </cell>
        </row>
        <row r="7703">
          <cell r="E7703">
            <v>0</v>
          </cell>
        </row>
        <row r="7704">
          <cell r="E7704">
            <v>0</v>
          </cell>
        </row>
        <row r="7705">
          <cell r="E7705">
            <v>0</v>
          </cell>
        </row>
        <row r="7706">
          <cell r="E7706">
            <v>0</v>
          </cell>
        </row>
        <row r="7707">
          <cell r="E7707">
            <v>0</v>
          </cell>
        </row>
        <row r="7708">
          <cell r="E7708">
            <v>0</v>
          </cell>
        </row>
        <row r="7709">
          <cell r="E7709">
            <v>0</v>
          </cell>
        </row>
        <row r="7710">
          <cell r="E7710">
            <v>0</v>
          </cell>
        </row>
        <row r="7711">
          <cell r="E7711">
            <v>0</v>
          </cell>
        </row>
        <row r="7712">
          <cell r="E7712">
            <v>0</v>
          </cell>
        </row>
        <row r="7713">
          <cell r="E7713">
            <v>0</v>
          </cell>
        </row>
        <row r="7714">
          <cell r="E7714">
            <v>0</v>
          </cell>
        </row>
        <row r="7715">
          <cell r="E7715">
            <v>0</v>
          </cell>
        </row>
        <row r="7716">
          <cell r="E7716">
            <v>0</v>
          </cell>
        </row>
        <row r="7717">
          <cell r="E7717">
            <v>0</v>
          </cell>
        </row>
        <row r="7718">
          <cell r="E7718">
            <v>0</v>
          </cell>
        </row>
        <row r="7719">
          <cell r="E7719">
            <v>0</v>
          </cell>
        </row>
        <row r="7720">
          <cell r="E7720">
            <v>0</v>
          </cell>
        </row>
        <row r="7721">
          <cell r="E7721">
            <v>0</v>
          </cell>
        </row>
        <row r="7722">
          <cell r="E7722">
            <v>0</v>
          </cell>
        </row>
        <row r="7723">
          <cell r="E7723">
            <v>0</v>
          </cell>
        </row>
        <row r="7724">
          <cell r="E7724">
            <v>0</v>
          </cell>
        </row>
        <row r="7725">
          <cell r="E7725">
            <v>0</v>
          </cell>
        </row>
        <row r="7726">
          <cell r="E7726">
            <v>0</v>
          </cell>
        </row>
        <row r="7727">
          <cell r="E7727">
            <v>0</v>
          </cell>
        </row>
        <row r="7728">
          <cell r="E7728">
            <v>0</v>
          </cell>
        </row>
        <row r="7729">
          <cell r="E7729">
            <v>0</v>
          </cell>
        </row>
        <row r="7730">
          <cell r="E7730">
            <v>0</v>
          </cell>
        </row>
        <row r="7731">
          <cell r="E7731">
            <v>0</v>
          </cell>
        </row>
        <row r="7732">
          <cell r="E7732">
            <v>0</v>
          </cell>
        </row>
        <row r="7733">
          <cell r="E7733">
            <v>0</v>
          </cell>
        </row>
        <row r="7734">
          <cell r="E7734">
            <v>0</v>
          </cell>
        </row>
        <row r="7735">
          <cell r="E7735">
            <v>0</v>
          </cell>
        </row>
        <row r="7736">
          <cell r="E7736">
            <v>0</v>
          </cell>
        </row>
        <row r="7737">
          <cell r="E7737">
            <v>0</v>
          </cell>
        </row>
        <row r="7738">
          <cell r="E7738">
            <v>0</v>
          </cell>
        </row>
        <row r="7739">
          <cell r="E7739">
            <v>0</v>
          </cell>
        </row>
        <row r="7740">
          <cell r="E7740">
            <v>0</v>
          </cell>
        </row>
        <row r="7741">
          <cell r="E7741">
            <v>0</v>
          </cell>
        </row>
        <row r="7742">
          <cell r="E7742">
            <v>0</v>
          </cell>
        </row>
        <row r="7743">
          <cell r="E7743">
            <v>0</v>
          </cell>
        </row>
        <row r="7744">
          <cell r="E7744">
            <v>0</v>
          </cell>
        </row>
        <row r="7745">
          <cell r="E7745">
            <v>0</v>
          </cell>
        </row>
        <row r="7746">
          <cell r="E7746">
            <v>0</v>
          </cell>
        </row>
        <row r="7747">
          <cell r="E7747">
            <v>0</v>
          </cell>
        </row>
        <row r="7748">
          <cell r="E7748">
            <v>0</v>
          </cell>
        </row>
        <row r="7749">
          <cell r="E7749">
            <v>0</v>
          </cell>
        </row>
        <row r="7750">
          <cell r="E7750">
            <v>0</v>
          </cell>
        </row>
        <row r="7751">
          <cell r="E7751">
            <v>0</v>
          </cell>
        </row>
        <row r="7752">
          <cell r="E7752">
            <v>0</v>
          </cell>
        </row>
        <row r="7753">
          <cell r="E7753">
            <v>0</v>
          </cell>
        </row>
        <row r="7754">
          <cell r="E7754">
            <v>0</v>
          </cell>
        </row>
        <row r="7755">
          <cell r="E7755">
            <v>0</v>
          </cell>
        </row>
        <row r="7756">
          <cell r="E7756">
            <v>0</v>
          </cell>
        </row>
        <row r="7757">
          <cell r="E7757">
            <v>0</v>
          </cell>
        </row>
        <row r="7758">
          <cell r="E7758">
            <v>0</v>
          </cell>
        </row>
        <row r="7759">
          <cell r="E7759">
            <v>0</v>
          </cell>
        </row>
        <row r="7760">
          <cell r="E7760">
            <v>0</v>
          </cell>
        </row>
        <row r="7761">
          <cell r="E7761">
            <v>0</v>
          </cell>
        </row>
        <row r="7762">
          <cell r="E7762">
            <v>0</v>
          </cell>
        </row>
        <row r="7763">
          <cell r="E7763">
            <v>0</v>
          </cell>
        </row>
        <row r="7764">
          <cell r="E7764">
            <v>0</v>
          </cell>
        </row>
        <row r="7765">
          <cell r="E7765">
            <v>0</v>
          </cell>
        </row>
        <row r="7766">
          <cell r="E7766">
            <v>0</v>
          </cell>
        </row>
        <row r="7767">
          <cell r="E7767">
            <v>0</v>
          </cell>
        </row>
        <row r="7768">
          <cell r="E7768">
            <v>0</v>
          </cell>
        </row>
        <row r="7769">
          <cell r="E7769">
            <v>0</v>
          </cell>
        </row>
        <row r="7770">
          <cell r="E7770">
            <v>0</v>
          </cell>
        </row>
        <row r="7771">
          <cell r="E7771">
            <v>0</v>
          </cell>
        </row>
        <row r="7772">
          <cell r="E7772">
            <v>0</v>
          </cell>
        </row>
        <row r="7773">
          <cell r="E7773">
            <v>0</v>
          </cell>
        </row>
        <row r="7774">
          <cell r="E7774">
            <v>0</v>
          </cell>
        </row>
        <row r="7775">
          <cell r="E7775">
            <v>0</v>
          </cell>
        </row>
        <row r="7776">
          <cell r="E7776">
            <v>0</v>
          </cell>
        </row>
        <row r="7777">
          <cell r="E7777">
            <v>0</v>
          </cell>
        </row>
        <row r="7778">
          <cell r="E7778">
            <v>0</v>
          </cell>
        </row>
        <row r="7779">
          <cell r="E7779">
            <v>0</v>
          </cell>
        </row>
        <row r="7780">
          <cell r="E7780">
            <v>0</v>
          </cell>
        </row>
        <row r="7781">
          <cell r="E7781">
            <v>0</v>
          </cell>
        </row>
        <row r="7782">
          <cell r="E7782">
            <v>0</v>
          </cell>
        </row>
        <row r="7783">
          <cell r="E7783">
            <v>0</v>
          </cell>
        </row>
        <row r="7784">
          <cell r="E7784">
            <v>0</v>
          </cell>
        </row>
        <row r="7785">
          <cell r="E7785">
            <v>0</v>
          </cell>
        </row>
        <row r="7786">
          <cell r="E7786">
            <v>0</v>
          </cell>
        </row>
        <row r="7787">
          <cell r="E7787">
            <v>0</v>
          </cell>
        </row>
        <row r="7788">
          <cell r="E7788">
            <v>0</v>
          </cell>
        </row>
        <row r="7789">
          <cell r="E7789">
            <v>0</v>
          </cell>
        </row>
        <row r="7790">
          <cell r="E7790">
            <v>0</v>
          </cell>
        </row>
        <row r="7791">
          <cell r="E7791">
            <v>0</v>
          </cell>
        </row>
        <row r="7792">
          <cell r="E7792">
            <v>0</v>
          </cell>
        </row>
        <row r="7793">
          <cell r="E7793">
            <v>0</v>
          </cell>
        </row>
        <row r="7794">
          <cell r="E7794">
            <v>0</v>
          </cell>
        </row>
        <row r="7795">
          <cell r="E7795">
            <v>0</v>
          </cell>
        </row>
        <row r="7796">
          <cell r="E7796">
            <v>0</v>
          </cell>
        </row>
        <row r="7797">
          <cell r="E7797">
            <v>0</v>
          </cell>
        </row>
        <row r="7798">
          <cell r="E7798">
            <v>0</v>
          </cell>
        </row>
        <row r="7799">
          <cell r="E7799">
            <v>0</v>
          </cell>
        </row>
        <row r="7800">
          <cell r="E7800">
            <v>0</v>
          </cell>
        </row>
        <row r="7801">
          <cell r="E7801">
            <v>0</v>
          </cell>
        </row>
        <row r="7802">
          <cell r="E7802">
            <v>0</v>
          </cell>
        </row>
        <row r="7803">
          <cell r="E7803">
            <v>0</v>
          </cell>
        </row>
        <row r="7804">
          <cell r="E7804">
            <v>0</v>
          </cell>
        </row>
        <row r="7805">
          <cell r="E7805">
            <v>0</v>
          </cell>
        </row>
        <row r="7806">
          <cell r="E7806">
            <v>0</v>
          </cell>
        </row>
        <row r="7807">
          <cell r="E7807">
            <v>0</v>
          </cell>
        </row>
        <row r="7808">
          <cell r="E7808">
            <v>0</v>
          </cell>
        </row>
        <row r="7809">
          <cell r="E7809">
            <v>0</v>
          </cell>
        </row>
        <row r="7810">
          <cell r="E7810">
            <v>0</v>
          </cell>
        </row>
        <row r="7811">
          <cell r="E7811">
            <v>0</v>
          </cell>
        </row>
        <row r="7812">
          <cell r="E7812">
            <v>0</v>
          </cell>
        </row>
        <row r="7813">
          <cell r="E7813">
            <v>0</v>
          </cell>
        </row>
        <row r="7814">
          <cell r="E7814">
            <v>0</v>
          </cell>
        </row>
        <row r="7815">
          <cell r="E7815">
            <v>0</v>
          </cell>
        </row>
        <row r="7816">
          <cell r="E7816">
            <v>0</v>
          </cell>
        </row>
        <row r="7817">
          <cell r="E7817">
            <v>0</v>
          </cell>
        </row>
        <row r="7818">
          <cell r="E7818">
            <v>0</v>
          </cell>
        </row>
        <row r="7819">
          <cell r="E7819">
            <v>0</v>
          </cell>
        </row>
        <row r="7820">
          <cell r="E7820">
            <v>0</v>
          </cell>
        </row>
        <row r="7821">
          <cell r="E7821">
            <v>0</v>
          </cell>
        </row>
        <row r="7822">
          <cell r="E7822">
            <v>0</v>
          </cell>
        </row>
        <row r="7823">
          <cell r="E7823">
            <v>0</v>
          </cell>
        </row>
        <row r="7824">
          <cell r="E7824">
            <v>0</v>
          </cell>
        </row>
        <row r="7825">
          <cell r="E7825">
            <v>0</v>
          </cell>
        </row>
        <row r="7826">
          <cell r="E7826">
            <v>0</v>
          </cell>
        </row>
        <row r="7827">
          <cell r="E7827">
            <v>0</v>
          </cell>
        </row>
        <row r="7828">
          <cell r="E7828">
            <v>0</v>
          </cell>
        </row>
        <row r="7829">
          <cell r="E7829">
            <v>0</v>
          </cell>
        </row>
        <row r="7830">
          <cell r="E7830">
            <v>0</v>
          </cell>
        </row>
        <row r="7831">
          <cell r="E7831">
            <v>0</v>
          </cell>
        </row>
        <row r="7832">
          <cell r="E7832">
            <v>0</v>
          </cell>
        </row>
        <row r="7833">
          <cell r="E7833">
            <v>0</v>
          </cell>
        </row>
        <row r="7834">
          <cell r="E7834">
            <v>0</v>
          </cell>
        </row>
        <row r="7835">
          <cell r="E7835">
            <v>0</v>
          </cell>
        </row>
        <row r="7836">
          <cell r="E7836">
            <v>0</v>
          </cell>
        </row>
        <row r="7837">
          <cell r="E7837">
            <v>0</v>
          </cell>
        </row>
        <row r="7838">
          <cell r="E7838">
            <v>0</v>
          </cell>
        </row>
        <row r="7839">
          <cell r="E7839">
            <v>0</v>
          </cell>
        </row>
        <row r="7840">
          <cell r="E7840">
            <v>0</v>
          </cell>
        </row>
        <row r="7841">
          <cell r="E7841">
            <v>0</v>
          </cell>
        </row>
        <row r="7842">
          <cell r="E7842">
            <v>0</v>
          </cell>
        </row>
        <row r="7843">
          <cell r="E7843">
            <v>0</v>
          </cell>
        </row>
        <row r="7844">
          <cell r="E7844">
            <v>0</v>
          </cell>
        </row>
        <row r="7845">
          <cell r="E7845">
            <v>0</v>
          </cell>
        </row>
        <row r="7846">
          <cell r="E7846">
            <v>0</v>
          </cell>
        </row>
        <row r="7847">
          <cell r="E7847">
            <v>0</v>
          </cell>
        </row>
        <row r="7848">
          <cell r="E7848">
            <v>0</v>
          </cell>
        </row>
        <row r="7849">
          <cell r="E7849">
            <v>0</v>
          </cell>
        </row>
        <row r="7850">
          <cell r="E7850">
            <v>0</v>
          </cell>
        </row>
        <row r="7851">
          <cell r="E7851">
            <v>0</v>
          </cell>
        </row>
        <row r="7852">
          <cell r="E7852">
            <v>0</v>
          </cell>
        </row>
        <row r="7853">
          <cell r="E7853">
            <v>0</v>
          </cell>
        </row>
        <row r="7854">
          <cell r="E7854">
            <v>0</v>
          </cell>
        </row>
        <row r="7855">
          <cell r="E7855">
            <v>0</v>
          </cell>
        </row>
        <row r="7856">
          <cell r="E7856">
            <v>0</v>
          </cell>
        </row>
        <row r="7857">
          <cell r="E7857">
            <v>0</v>
          </cell>
        </row>
        <row r="7858">
          <cell r="E7858">
            <v>0</v>
          </cell>
        </row>
        <row r="7859">
          <cell r="E7859">
            <v>0</v>
          </cell>
        </row>
        <row r="7860">
          <cell r="E7860">
            <v>0</v>
          </cell>
        </row>
        <row r="7861">
          <cell r="E7861">
            <v>0</v>
          </cell>
        </row>
        <row r="7862">
          <cell r="E7862">
            <v>0</v>
          </cell>
        </row>
        <row r="7863">
          <cell r="E7863">
            <v>0</v>
          </cell>
        </row>
        <row r="7864">
          <cell r="E7864">
            <v>0</v>
          </cell>
        </row>
        <row r="7865">
          <cell r="E7865">
            <v>0</v>
          </cell>
        </row>
        <row r="7866">
          <cell r="E7866">
            <v>0</v>
          </cell>
        </row>
        <row r="7867">
          <cell r="E7867">
            <v>0</v>
          </cell>
        </row>
        <row r="7868">
          <cell r="E7868">
            <v>0</v>
          </cell>
        </row>
        <row r="7869">
          <cell r="E7869">
            <v>0</v>
          </cell>
        </row>
        <row r="7870">
          <cell r="E7870">
            <v>0</v>
          </cell>
        </row>
        <row r="7871">
          <cell r="E7871">
            <v>0</v>
          </cell>
        </row>
        <row r="7872">
          <cell r="E7872">
            <v>0</v>
          </cell>
        </row>
        <row r="7873">
          <cell r="E7873">
            <v>0</v>
          </cell>
        </row>
        <row r="7874">
          <cell r="E7874">
            <v>0</v>
          </cell>
        </row>
        <row r="7875">
          <cell r="E7875">
            <v>0</v>
          </cell>
        </row>
        <row r="7876">
          <cell r="E7876">
            <v>0</v>
          </cell>
        </row>
        <row r="7877">
          <cell r="E7877">
            <v>0</v>
          </cell>
        </row>
        <row r="7878">
          <cell r="E7878">
            <v>0</v>
          </cell>
        </row>
        <row r="7879">
          <cell r="E7879">
            <v>0</v>
          </cell>
        </row>
        <row r="7880">
          <cell r="E7880">
            <v>0</v>
          </cell>
        </row>
        <row r="7881">
          <cell r="E7881">
            <v>0</v>
          </cell>
        </row>
        <row r="7882">
          <cell r="E7882">
            <v>0</v>
          </cell>
        </row>
        <row r="7883">
          <cell r="E7883">
            <v>0</v>
          </cell>
        </row>
        <row r="7884">
          <cell r="E7884">
            <v>0</v>
          </cell>
        </row>
        <row r="7885">
          <cell r="E7885">
            <v>0</v>
          </cell>
        </row>
        <row r="7886">
          <cell r="E7886">
            <v>0</v>
          </cell>
        </row>
        <row r="7887">
          <cell r="E7887">
            <v>0</v>
          </cell>
        </row>
        <row r="7888">
          <cell r="E7888">
            <v>0</v>
          </cell>
        </row>
        <row r="7889">
          <cell r="E7889">
            <v>0</v>
          </cell>
        </row>
        <row r="7890">
          <cell r="E7890">
            <v>0</v>
          </cell>
        </row>
        <row r="7891">
          <cell r="E7891">
            <v>0</v>
          </cell>
        </row>
        <row r="7892">
          <cell r="E7892">
            <v>0</v>
          </cell>
        </row>
        <row r="7893">
          <cell r="E7893">
            <v>0</v>
          </cell>
        </row>
        <row r="7894">
          <cell r="E7894">
            <v>0</v>
          </cell>
        </row>
        <row r="7895">
          <cell r="E7895">
            <v>0</v>
          </cell>
        </row>
        <row r="7896">
          <cell r="E7896">
            <v>0</v>
          </cell>
        </row>
        <row r="7897">
          <cell r="E7897">
            <v>0</v>
          </cell>
        </row>
        <row r="7898">
          <cell r="E7898">
            <v>0</v>
          </cell>
        </row>
        <row r="7899">
          <cell r="E7899">
            <v>0</v>
          </cell>
        </row>
        <row r="7900">
          <cell r="E7900">
            <v>0</v>
          </cell>
        </row>
        <row r="7901">
          <cell r="E7901">
            <v>0</v>
          </cell>
        </row>
        <row r="7902">
          <cell r="E7902">
            <v>0</v>
          </cell>
        </row>
        <row r="7903">
          <cell r="E7903">
            <v>0</v>
          </cell>
        </row>
        <row r="7904">
          <cell r="E7904">
            <v>0</v>
          </cell>
        </row>
        <row r="7905">
          <cell r="E7905">
            <v>0</v>
          </cell>
        </row>
        <row r="7906">
          <cell r="E7906">
            <v>0</v>
          </cell>
        </row>
        <row r="7907">
          <cell r="E7907">
            <v>0</v>
          </cell>
        </row>
        <row r="7908">
          <cell r="E7908">
            <v>0</v>
          </cell>
        </row>
        <row r="7909">
          <cell r="E7909">
            <v>0</v>
          </cell>
        </row>
        <row r="7910">
          <cell r="E7910">
            <v>0</v>
          </cell>
        </row>
        <row r="7911">
          <cell r="E7911">
            <v>0</v>
          </cell>
        </row>
        <row r="7912">
          <cell r="E7912">
            <v>0</v>
          </cell>
        </row>
        <row r="7913">
          <cell r="E7913">
            <v>0</v>
          </cell>
        </row>
        <row r="7914">
          <cell r="E7914">
            <v>0</v>
          </cell>
        </row>
        <row r="7915">
          <cell r="E7915">
            <v>0</v>
          </cell>
        </row>
        <row r="7916">
          <cell r="E7916">
            <v>0</v>
          </cell>
        </row>
        <row r="7917">
          <cell r="E7917">
            <v>0</v>
          </cell>
        </row>
        <row r="7918">
          <cell r="E7918">
            <v>0</v>
          </cell>
        </row>
        <row r="7919">
          <cell r="E7919">
            <v>0</v>
          </cell>
        </row>
        <row r="7920">
          <cell r="E7920">
            <v>0</v>
          </cell>
        </row>
        <row r="7921">
          <cell r="E7921">
            <v>0</v>
          </cell>
        </row>
        <row r="7922">
          <cell r="E7922">
            <v>0</v>
          </cell>
        </row>
        <row r="7923">
          <cell r="E7923">
            <v>0</v>
          </cell>
        </row>
        <row r="7924">
          <cell r="E7924">
            <v>0</v>
          </cell>
        </row>
        <row r="7925">
          <cell r="E7925">
            <v>0</v>
          </cell>
        </row>
        <row r="7926">
          <cell r="E7926">
            <v>0</v>
          </cell>
        </row>
        <row r="7927">
          <cell r="E7927">
            <v>0</v>
          </cell>
        </row>
        <row r="7928">
          <cell r="E7928">
            <v>0</v>
          </cell>
        </row>
        <row r="7929">
          <cell r="E7929">
            <v>0</v>
          </cell>
        </row>
        <row r="7930">
          <cell r="E7930">
            <v>0</v>
          </cell>
        </row>
        <row r="7931">
          <cell r="E7931">
            <v>0</v>
          </cell>
        </row>
        <row r="7932">
          <cell r="E7932">
            <v>0</v>
          </cell>
        </row>
        <row r="7933">
          <cell r="E7933">
            <v>0</v>
          </cell>
        </row>
        <row r="7934">
          <cell r="E7934">
            <v>0</v>
          </cell>
        </row>
        <row r="7935">
          <cell r="E7935">
            <v>0</v>
          </cell>
        </row>
        <row r="7936">
          <cell r="E7936">
            <v>0</v>
          </cell>
        </row>
        <row r="7937">
          <cell r="E7937">
            <v>0</v>
          </cell>
        </row>
        <row r="7938">
          <cell r="E7938">
            <v>0</v>
          </cell>
        </row>
        <row r="7939">
          <cell r="E7939">
            <v>0</v>
          </cell>
        </row>
        <row r="7940">
          <cell r="E7940">
            <v>0</v>
          </cell>
        </row>
        <row r="7941">
          <cell r="E7941">
            <v>0</v>
          </cell>
        </row>
        <row r="7942">
          <cell r="E7942">
            <v>0</v>
          </cell>
        </row>
        <row r="7943">
          <cell r="E7943">
            <v>0</v>
          </cell>
        </row>
        <row r="7944">
          <cell r="E7944">
            <v>0</v>
          </cell>
        </row>
        <row r="7945">
          <cell r="E7945">
            <v>0</v>
          </cell>
        </row>
        <row r="7946">
          <cell r="E7946">
            <v>0</v>
          </cell>
        </row>
        <row r="7947">
          <cell r="E7947">
            <v>0</v>
          </cell>
        </row>
        <row r="7948">
          <cell r="E7948">
            <v>0</v>
          </cell>
        </row>
        <row r="7949">
          <cell r="E7949">
            <v>0</v>
          </cell>
        </row>
        <row r="7950">
          <cell r="E7950">
            <v>0</v>
          </cell>
        </row>
        <row r="7951">
          <cell r="E7951">
            <v>0</v>
          </cell>
        </row>
        <row r="7952">
          <cell r="E7952">
            <v>0</v>
          </cell>
        </row>
        <row r="7953">
          <cell r="E7953">
            <v>0</v>
          </cell>
        </row>
        <row r="7954">
          <cell r="E7954">
            <v>0</v>
          </cell>
        </row>
        <row r="7955">
          <cell r="E7955">
            <v>0</v>
          </cell>
        </row>
        <row r="7956">
          <cell r="E7956">
            <v>0</v>
          </cell>
        </row>
        <row r="7957">
          <cell r="E7957">
            <v>0</v>
          </cell>
        </row>
        <row r="7958">
          <cell r="E7958">
            <v>0</v>
          </cell>
        </row>
        <row r="7959">
          <cell r="E7959">
            <v>0</v>
          </cell>
        </row>
        <row r="7960">
          <cell r="E7960">
            <v>0</v>
          </cell>
        </row>
        <row r="7961">
          <cell r="E7961">
            <v>0</v>
          </cell>
        </row>
        <row r="7962">
          <cell r="E7962">
            <v>0</v>
          </cell>
        </row>
        <row r="7963">
          <cell r="E7963">
            <v>0</v>
          </cell>
        </row>
        <row r="7964">
          <cell r="E7964">
            <v>0</v>
          </cell>
        </row>
        <row r="7965">
          <cell r="E7965">
            <v>0</v>
          </cell>
        </row>
        <row r="7966">
          <cell r="E7966">
            <v>0</v>
          </cell>
        </row>
        <row r="7967">
          <cell r="E7967">
            <v>0</v>
          </cell>
        </row>
        <row r="7968">
          <cell r="E7968">
            <v>0</v>
          </cell>
        </row>
        <row r="7969">
          <cell r="E7969">
            <v>0</v>
          </cell>
        </row>
        <row r="7970">
          <cell r="E7970">
            <v>0</v>
          </cell>
        </row>
        <row r="7971">
          <cell r="E7971">
            <v>0</v>
          </cell>
        </row>
        <row r="7972">
          <cell r="E7972">
            <v>0</v>
          </cell>
        </row>
        <row r="7973">
          <cell r="E7973">
            <v>0</v>
          </cell>
        </row>
        <row r="7974">
          <cell r="E7974">
            <v>0</v>
          </cell>
        </row>
        <row r="7975">
          <cell r="E7975">
            <v>0</v>
          </cell>
        </row>
        <row r="7976">
          <cell r="E7976">
            <v>0</v>
          </cell>
        </row>
        <row r="7977">
          <cell r="E7977">
            <v>0</v>
          </cell>
        </row>
        <row r="7978">
          <cell r="E7978">
            <v>0</v>
          </cell>
        </row>
        <row r="7979">
          <cell r="E7979">
            <v>0</v>
          </cell>
        </row>
        <row r="7980">
          <cell r="E7980">
            <v>0</v>
          </cell>
        </row>
        <row r="7981">
          <cell r="E7981">
            <v>0</v>
          </cell>
        </row>
        <row r="7982">
          <cell r="E7982">
            <v>0</v>
          </cell>
        </row>
        <row r="7983">
          <cell r="E7983">
            <v>0</v>
          </cell>
        </row>
        <row r="7984">
          <cell r="E7984">
            <v>0</v>
          </cell>
        </row>
        <row r="7985">
          <cell r="E7985">
            <v>0</v>
          </cell>
        </row>
        <row r="7986">
          <cell r="E7986">
            <v>0</v>
          </cell>
        </row>
        <row r="7987">
          <cell r="E7987">
            <v>0</v>
          </cell>
        </row>
        <row r="7988">
          <cell r="E7988">
            <v>0</v>
          </cell>
        </row>
        <row r="7989">
          <cell r="E7989">
            <v>0</v>
          </cell>
        </row>
        <row r="7990">
          <cell r="E7990">
            <v>0</v>
          </cell>
        </row>
        <row r="7991">
          <cell r="E7991">
            <v>0</v>
          </cell>
        </row>
        <row r="7992">
          <cell r="E7992">
            <v>0</v>
          </cell>
        </row>
        <row r="7993">
          <cell r="E7993">
            <v>0</v>
          </cell>
        </row>
        <row r="7994">
          <cell r="E7994">
            <v>0</v>
          </cell>
        </row>
        <row r="7995">
          <cell r="E7995">
            <v>0</v>
          </cell>
        </row>
        <row r="7996">
          <cell r="E7996">
            <v>0</v>
          </cell>
        </row>
        <row r="7997">
          <cell r="E7997">
            <v>0</v>
          </cell>
        </row>
        <row r="7998">
          <cell r="E7998">
            <v>0</v>
          </cell>
        </row>
        <row r="7999">
          <cell r="E7999">
            <v>0</v>
          </cell>
        </row>
        <row r="8000">
          <cell r="E8000">
            <v>0</v>
          </cell>
        </row>
        <row r="8001">
          <cell r="E8001">
            <v>0</v>
          </cell>
        </row>
        <row r="8002">
          <cell r="E8002">
            <v>0</v>
          </cell>
        </row>
        <row r="8003">
          <cell r="E8003">
            <v>0</v>
          </cell>
        </row>
        <row r="8004">
          <cell r="E8004">
            <v>0</v>
          </cell>
        </row>
        <row r="8005">
          <cell r="E8005">
            <v>0</v>
          </cell>
        </row>
        <row r="8006">
          <cell r="E8006">
            <v>0</v>
          </cell>
        </row>
        <row r="8007">
          <cell r="E8007">
            <v>0</v>
          </cell>
        </row>
        <row r="8008">
          <cell r="E8008">
            <v>0</v>
          </cell>
        </row>
        <row r="8009">
          <cell r="E8009">
            <v>0</v>
          </cell>
        </row>
        <row r="8010">
          <cell r="E8010">
            <v>0</v>
          </cell>
        </row>
        <row r="8011">
          <cell r="E8011">
            <v>0</v>
          </cell>
        </row>
        <row r="8012">
          <cell r="E8012">
            <v>0</v>
          </cell>
        </row>
        <row r="8013">
          <cell r="E8013">
            <v>0</v>
          </cell>
        </row>
        <row r="8014">
          <cell r="E8014">
            <v>0</v>
          </cell>
        </row>
        <row r="8015">
          <cell r="E8015">
            <v>0</v>
          </cell>
        </row>
        <row r="8016">
          <cell r="E8016">
            <v>0</v>
          </cell>
        </row>
        <row r="8017">
          <cell r="E8017">
            <v>0</v>
          </cell>
        </row>
        <row r="8018">
          <cell r="E8018">
            <v>0</v>
          </cell>
        </row>
        <row r="8019">
          <cell r="E8019">
            <v>0</v>
          </cell>
        </row>
        <row r="8020">
          <cell r="E8020">
            <v>0</v>
          </cell>
        </row>
        <row r="8021">
          <cell r="E8021">
            <v>0</v>
          </cell>
        </row>
        <row r="8022">
          <cell r="E8022">
            <v>0</v>
          </cell>
        </row>
        <row r="8023">
          <cell r="E8023">
            <v>0</v>
          </cell>
        </row>
        <row r="8024">
          <cell r="E8024">
            <v>0</v>
          </cell>
        </row>
        <row r="8025">
          <cell r="E8025">
            <v>0</v>
          </cell>
        </row>
        <row r="8026">
          <cell r="E8026">
            <v>0</v>
          </cell>
        </row>
        <row r="8027">
          <cell r="E8027">
            <v>0</v>
          </cell>
        </row>
        <row r="8028">
          <cell r="E8028">
            <v>0</v>
          </cell>
        </row>
        <row r="8029">
          <cell r="E8029">
            <v>0</v>
          </cell>
        </row>
        <row r="8030">
          <cell r="E8030">
            <v>0</v>
          </cell>
        </row>
        <row r="8031">
          <cell r="E8031">
            <v>0</v>
          </cell>
        </row>
        <row r="8032">
          <cell r="E8032">
            <v>0</v>
          </cell>
        </row>
        <row r="8033">
          <cell r="E8033">
            <v>0</v>
          </cell>
        </row>
        <row r="8034">
          <cell r="E8034">
            <v>0</v>
          </cell>
        </row>
        <row r="8035">
          <cell r="E8035">
            <v>0</v>
          </cell>
        </row>
        <row r="8036">
          <cell r="E8036">
            <v>0</v>
          </cell>
        </row>
        <row r="8037">
          <cell r="E8037">
            <v>0</v>
          </cell>
        </row>
        <row r="8038">
          <cell r="E8038">
            <v>0</v>
          </cell>
        </row>
        <row r="8039">
          <cell r="E8039">
            <v>0</v>
          </cell>
        </row>
        <row r="8040">
          <cell r="E8040">
            <v>0</v>
          </cell>
        </row>
        <row r="8041">
          <cell r="E8041">
            <v>0</v>
          </cell>
        </row>
        <row r="8042">
          <cell r="E8042">
            <v>0</v>
          </cell>
        </row>
        <row r="8043">
          <cell r="E8043">
            <v>0</v>
          </cell>
        </row>
        <row r="8044">
          <cell r="E8044">
            <v>0</v>
          </cell>
        </row>
        <row r="8045">
          <cell r="E8045">
            <v>0</v>
          </cell>
        </row>
        <row r="8046">
          <cell r="E8046">
            <v>0</v>
          </cell>
        </row>
        <row r="8047">
          <cell r="E8047">
            <v>0</v>
          </cell>
        </row>
        <row r="8048">
          <cell r="E8048">
            <v>0</v>
          </cell>
        </row>
        <row r="8049">
          <cell r="E8049">
            <v>0</v>
          </cell>
        </row>
        <row r="8050">
          <cell r="E8050">
            <v>0</v>
          </cell>
        </row>
        <row r="8051">
          <cell r="E8051">
            <v>0</v>
          </cell>
        </row>
        <row r="8052">
          <cell r="E8052">
            <v>0</v>
          </cell>
        </row>
        <row r="8053">
          <cell r="E8053">
            <v>0</v>
          </cell>
        </row>
        <row r="8054">
          <cell r="E8054">
            <v>0</v>
          </cell>
        </row>
        <row r="8055">
          <cell r="E8055">
            <v>0</v>
          </cell>
        </row>
        <row r="8056">
          <cell r="E8056">
            <v>0</v>
          </cell>
        </row>
        <row r="8057">
          <cell r="E8057">
            <v>0</v>
          </cell>
        </row>
        <row r="8058">
          <cell r="E8058">
            <v>0</v>
          </cell>
        </row>
        <row r="8059">
          <cell r="E8059">
            <v>0</v>
          </cell>
        </row>
        <row r="8060">
          <cell r="E8060">
            <v>0</v>
          </cell>
        </row>
        <row r="8061">
          <cell r="E8061">
            <v>0</v>
          </cell>
        </row>
        <row r="8062">
          <cell r="E8062">
            <v>0</v>
          </cell>
        </row>
        <row r="8063">
          <cell r="E8063">
            <v>0</v>
          </cell>
        </row>
        <row r="8064">
          <cell r="E8064">
            <v>0</v>
          </cell>
        </row>
        <row r="8065">
          <cell r="E8065">
            <v>0</v>
          </cell>
        </row>
        <row r="8066">
          <cell r="E8066">
            <v>0</v>
          </cell>
        </row>
        <row r="8067">
          <cell r="E8067">
            <v>0</v>
          </cell>
        </row>
        <row r="8068">
          <cell r="E8068">
            <v>0</v>
          </cell>
        </row>
        <row r="8069">
          <cell r="E8069">
            <v>0</v>
          </cell>
        </row>
        <row r="8070">
          <cell r="E8070">
            <v>0</v>
          </cell>
        </row>
        <row r="8071">
          <cell r="E8071">
            <v>0</v>
          </cell>
        </row>
        <row r="8072">
          <cell r="E8072">
            <v>0</v>
          </cell>
        </row>
        <row r="8073">
          <cell r="E8073">
            <v>0</v>
          </cell>
        </row>
        <row r="8074">
          <cell r="E8074">
            <v>0</v>
          </cell>
        </row>
        <row r="8075">
          <cell r="E8075">
            <v>0</v>
          </cell>
        </row>
        <row r="8076">
          <cell r="E8076">
            <v>0</v>
          </cell>
        </row>
        <row r="8077">
          <cell r="E8077">
            <v>0</v>
          </cell>
        </row>
        <row r="8078">
          <cell r="E8078">
            <v>0</v>
          </cell>
        </row>
        <row r="8079">
          <cell r="E8079">
            <v>0</v>
          </cell>
        </row>
        <row r="8080">
          <cell r="E8080">
            <v>0</v>
          </cell>
        </row>
        <row r="8081">
          <cell r="E8081">
            <v>0</v>
          </cell>
        </row>
        <row r="8082">
          <cell r="E8082">
            <v>0</v>
          </cell>
        </row>
        <row r="8083">
          <cell r="E8083">
            <v>0</v>
          </cell>
        </row>
        <row r="8084">
          <cell r="E8084">
            <v>0</v>
          </cell>
        </row>
        <row r="8085">
          <cell r="E8085">
            <v>0</v>
          </cell>
        </row>
        <row r="8086">
          <cell r="E8086">
            <v>0</v>
          </cell>
        </row>
        <row r="8087">
          <cell r="E8087">
            <v>0</v>
          </cell>
        </row>
        <row r="8088">
          <cell r="E8088">
            <v>0</v>
          </cell>
        </row>
        <row r="8089">
          <cell r="E8089">
            <v>0</v>
          </cell>
        </row>
        <row r="8090">
          <cell r="E8090">
            <v>0</v>
          </cell>
        </row>
        <row r="8091">
          <cell r="E8091">
            <v>0</v>
          </cell>
        </row>
        <row r="8092">
          <cell r="E8092">
            <v>0</v>
          </cell>
        </row>
        <row r="8093">
          <cell r="E8093">
            <v>0</v>
          </cell>
        </row>
        <row r="8094">
          <cell r="E8094">
            <v>0</v>
          </cell>
        </row>
        <row r="8095">
          <cell r="E8095">
            <v>0</v>
          </cell>
        </row>
        <row r="8096">
          <cell r="E8096">
            <v>0</v>
          </cell>
        </row>
        <row r="8097">
          <cell r="E8097">
            <v>0</v>
          </cell>
        </row>
        <row r="8098">
          <cell r="E8098">
            <v>0</v>
          </cell>
        </row>
        <row r="8099">
          <cell r="E8099">
            <v>0</v>
          </cell>
        </row>
        <row r="8100">
          <cell r="E8100">
            <v>0</v>
          </cell>
        </row>
        <row r="8101">
          <cell r="E8101">
            <v>0</v>
          </cell>
        </row>
        <row r="8102">
          <cell r="E8102">
            <v>0</v>
          </cell>
        </row>
        <row r="8103">
          <cell r="E8103">
            <v>0</v>
          </cell>
        </row>
        <row r="8104">
          <cell r="E8104">
            <v>0</v>
          </cell>
        </row>
        <row r="8105">
          <cell r="E8105">
            <v>0</v>
          </cell>
        </row>
        <row r="8106">
          <cell r="E8106">
            <v>0</v>
          </cell>
        </row>
        <row r="8107">
          <cell r="E8107">
            <v>0</v>
          </cell>
        </row>
        <row r="8108">
          <cell r="E8108">
            <v>0</v>
          </cell>
        </row>
        <row r="8109">
          <cell r="E8109">
            <v>0</v>
          </cell>
        </row>
        <row r="8110">
          <cell r="E8110">
            <v>0</v>
          </cell>
        </row>
        <row r="8111">
          <cell r="E8111">
            <v>0</v>
          </cell>
        </row>
        <row r="8112">
          <cell r="E8112">
            <v>0</v>
          </cell>
        </row>
        <row r="8113">
          <cell r="E8113">
            <v>0</v>
          </cell>
        </row>
        <row r="8114">
          <cell r="E8114">
            <v>0</v>
          </cell>
        </row>
        <row r="8115">
          <cell r="E8115">
            <v>0</v>
          </cell>
        </row>
        <row r="8116">
          <cell r="E8116">
            <v>0</v>
          </cell>
        </row>
        <row r="8117">
          <cell r="E8117">
            <v>0</v>
          </cell>
        </row>
        <row r="8118">
          <cell r="E8118">
            <v>0</v>
          </cell>
        </row>
        <row r="8119">
          <cell r="E8119">
            <v>0</v>
          </cell>
        </row>
        <row r="8120">
          <cell r="E8120">
            <v>0</v>
          </cell>
        </row>
        <row r="8121">
          <cell r="E8121">
            <v>0</v>
          </cell>
        </row>
        <row r="8122">
          <cell r="E8122">
            <v>0</v>
          </cell>
        </row>
        <row r="8123">
          <cell r="E8123">
            <v>0</v>
          </cell>
        </row>
        <row r="8124">
          <cell r="E8124">
            <v>0</v>
          </cell>
        </row>
        <row r="8125">
          <cell r="E8125">
            <v>0</v>
          </cell>
        </row>
        <row r="8126">
          <cell r="E8126">
            <v>0</v>
          </cell>
        </row>
        <row r="8127">
          <cell r="E8127">
            <v>0</v>
          </cell>
        </row>
        <row r="8128">
          <cell r="E8128">
            <v>0</v>
          </cell>
        </row>
        <row r="8129">
          <cell r="E8129">
            <v>0</v>
          </cell>
        </row>
        <row r="8130">
          <cell r="E8130">
            <v>0</v>
          </cell>
        </row>
        <row r="8131">
          <cell r="E8131">
            <v>0</v>
          </cell>
        </row>
        <row r="8132">
          <cell r="E8132">
            <v>0</v>
          </cell>
        </row>
        <row r="8133">
          <cell r="E8133">
            <v>0</v>
          </cell>
        </row>
        <row r="8134">
          <cell r="E8134">
            <v>0</v>
          </cell>
        </row>
        <row r="8135">
          <cell r="E8135">
            <v>0</v>
          </cell>
        </row>
        <row r="8136">
          <cell r="E8136">
            <v>0</v>
          </cell>
        </row>
        <row r="8137">
          <cell r="E8137">
            <v>0</v>
          </cell>
        </row>
        <row r="8138">
          <cell r="E8138">
            <v>0</v>
          </cell>
        </row>
        <row r="8139">
          <cell r="E8139">
            <v>0</v>
          </cell>
        </row>
        <row r="8140">
          <cell r="E8140">
            <v>0</v>
          </cell>
        </row>
        <row r="8141">
          <cell r="E8141">
            <v>0</v>
          </cell>
        </row>
        <row r="8142">
          <cell r="E8142">
            <v>0</v>
          </cell>
        </row>
        <row r="8143">
          <cell r="E8143">
            <v>0</v>
          </cell>
        </row>
        <row r="8144">
          <cell r="E8144">
            <v>0</v>
          </cell>
        </row>
        <row r="8145">
          <cell r="E8145">
            <v>0</v>
          </cell>
        </row>
        <row r="8146">
          <cell r="E8146">
            <v>0</v>
          </cell>
        </row>
        <row r="8147">
          <cell r="E8147">
            <v>0</v>
          </cell>
        </row>
        <row r="8148">
          <cell r="E8148">
            <v>0</v>
          </cell>
        </row>
        <row r="8149">
          <cell r="E8149">
            <v>0</v>
          </cell>
        </row>
        <row r="8150">
          <cell r="E8150">
            <v>0</v>
          </cell>
        </row>
        <row r="8151">
          <cell r="E8151">
            <v>0</v>
          </cell>
        </row>
        <row r="8152">
          <cell r="E8152">
            <v>0</v>
          </cell>
        </row>
        <row r="8153">
          <cell r="E8153">
            <v>0</v>
          </cell>
        </row>
        <row r="8154">
          <cell r="E8154">
            <v>0</v>
          </cell>
        </row>
        <row r="8155">
          <cell r="E8155">
            <v>0</v>
          </cell>
        </row>
        <row r="8156">
          <cell r="E8156">
            <v>0</v>
          </cell>
        </row>
        <row r="8157">
          <cell r="E8157">
            <v>0</v>
          </cell>
        </row>
        <row r="8158">
          <cell r="E8158">
            <v>0</v>
          </cell>
        </row>
        <row r="8159">
          <cell r="E8159">
            <v>0</v>
          </cell>
        </row>
        <row r="8160">
          <cell r="E8160">
            <v>0</v>
          </cell>
        </row>
        <row r="8161">
          <cell r="E8161">
            <v>0</v>
          </cell>
        </row>
        <row r="8162">
          <cell r="E8162">
            <v>0</v>
          </cell>
        </row>
        <row r="8163">
          <cell r="E8163">
            <v>0</v>
          </cell>
        </row>
        <row r="8164">
          <cell r="E8164">
            <v>0</v>
          </cell>
        </row>
        <row r="8165">
          <cell r="E8165">
            <v>0</v>
          </cell>
        </row>
        <row r="8166">
          <cell r="E8166">
            <v>0</v>
          </cell>
        </row>
        <row r="8167">
          <cell r="E8167">
            <v>0</v>
          </cell>
        </row>
        <row r="8168">
          <cell r="E8168">
            <v>0</v>
          </cell>
        </row>
        <row r="8169">
          <cell r="E8169">
            <v>0</v>
          </cell>
        </row>
        <row r="8170">
          <cell r="E8170">
            <v>0</v>
          </cell>
        </row>
        <row r="8171">
          <cell r="E8171">
            <v>0</v>
          </cell>
        </row>
        <row r="8172">
          <cell r="E8172">
            <v>0</v>
          </cell>
        </row>
        <row r="8173">
          <cell r="E8173">
            <v>0</v>
          </cell>
        </row>
        <row r="8174">
          <cell r="E8174">
            <v>0</v>
          </cell>
        </row>
        <row r="8175">
          <cell r="E8175">
            <v>0</v>
          </cell>
        </row>
        <row r="8176">
          <cell r="E8176">
            <v>0</v>
          </cell>
        </row>
        <row r="8177">
          <cell r="E8177">
            <v>0</v>
          </cell>
        </row>
        <row r="8178">
          <cell r="E8178">
            <v>0</v>
          </cell>
        </row>
        <row r="8179">
          <cell r="E8179">
            <v>0</v>
          </cell>
        </row>
        <row r="8180">
          <cell r="E8180">
            <v>0</v>
          </cell>
        </row>
        <row r="8181">
          <cell r="E8181">
            <v>0</v>
          </cell>
        </row>
        <row r="8182">
          <cell r="E8182">
            <v>0</v>
          </cell>
        </row>
        <row r="8183">
          <cell r="E8183">
            <v>0</v>
          </cell>
        </row>
        <row r="8184">
          <cell r="E8184">
            <v>0</v>
          </cell>
        </row>
        <row r="8185">
          <cell r="E8185">
            <v>0</v>
          </cell>
        </row>
        <row r="8186">
          <cell r="E8186">
            <v>0</v>
          </cell>
        </row>
        <row r="8187">
          <cell r="E8187">
            <v>0</v>
          </cell>
        </row>
        <row r="8188">
          <cell r="E8188">
            <v>0</v>
          </cell>
        </row>
        <row r="8189">
          <cell r="E8189">
            <v>0</v>
          </cell>
        </row>
        <row r="8190">
          <cell r="E8190">
            <v>0</v>
          </cell>
        </row>
        <row r="8191">
          <cell r="E8191">
            <v>0</v>
          </cell>
        </row>
        <row r="8192">
          <cell r="E8192">
            <v>0</v>
          </cell>
        </row>
        <row r="8193">
          <cell r="E8193">
            <v>0</v>
          </cell>
        </row>
        <row r="8194">
          <cell r="E8194">
            <v>0</v>
          </cell>
        </row>
        <row r="8195">
          <cell r="E8195">
            <v>0</v>
          </cell>
        </row>
        <row r="8196">
          <cell r="E8196">
            <v>0</v>
          </cell>
        </row>
        <row r="8197">
          <cell r="E8197">
            <v>0</v>
          </cell>
        </row>
        <row r="8198">
          <cell r="E8198">
            <v>0</v>
          </cell>
        </row>
        <row r="8199">
          <cell r="E8199">
            <v>0</v>
          </cell>
        </row>
        <row r="8200">
          <cell r="E8200">
            <v>0</v>
          </cell>
        </row>
        <row r="8201">
          <cell r="E8201">
            <v>0</v>
          </cell>
        </row>
        <row r="8202">
          <cell r="E8202">
            <v>0</v>
          </cell>
        </row>
        <row r="8203">
          <cell r="E8203">
            <v>0</v>
          </cell>
        </row>
        <row r="8204">
          <cell r="E8204">
            <v>0</v>
          </cell>
        </row>
        <row r="8205">
          <cell r="E8205">
            <v>0</v>
          </cell>
        </row>
        <row r="8206">
          <cell r="E8206">
            <v>0</v>
          </cell>
        </row>
        <row r="8207">
          <cell r="E8207">
            <v>0</v>
          </cell>
        </row>
        <row r="8208">
          <cell r="E8208">
            <v>0</v>
          </cell>
        </row>
        <row r="8209">
          <cell r="E8209">
            <v>0</v>
          </cell>
        </row>
        <row r="8210">
          <cell r="E8210">
            <v>0</v>
          </cell>
        </row>
        <row r="8211">
          <cell r="E8211">
            <v>0</v>
          </cell>
        </row>
        <row r="8212">
          <cell r="E8212">
            <v>0</v>
          </cell>
        </row>
        <row r="8213">
          <cell r="E8213">
            <v>0</v>
          </cell>
        </row>
        <row r="8214">
          <cell r="E8214">
            <v>0</v>
          </cell>
        </row>
        <row r="8215">
          <cell r="E8215">
            <v>0</v>
          </cell>
        </row>
        <row r="8216">
          <cell r="E8216">
            <v>0</v>
          </cell>
        </row>
        <row r="8217">
          <cell r="E8217">
            <v>0</v>
          </cell>
        </row>
        <row r="8218">
          <cell r="E8218">
            <v>0</v>
          </cell>
        </row>
        <row r="8219">
          <cell r="E8219">
            <v>0</v>
          </cell>
        </row>
        <row r="8220">
          <cell r="E8220">
            <v>0</v>
          </cell>
        </row>
        <row r="8221">
          <cell r="E8221">
            <v>0</v>
          </cell>
        </row>
        <row r="8222">
          <cell r="E8222">
            <v>0</v>
          </cell>
        </row>
        <row r="8223">
          <cell r="E8223">
            <v>0</v>
          </cell>
        </row>
        <row r="8224">
          <cell r="E8224">
            <v>0</v>
          </cell>
        </row>
        <row r="8225">
          <cell r="E8225">
            <v>0</v>
          </cell>
        </row>
        <row r="8226">
          <cell r="E8226">
            <v>0</v>
          </cell>
        </row>
        <row r="8227">
          <cell r="E8227">
            <v>0</v>
          </cell>
        </row>
        <row r="8228">
          <cell r="E8228">
            <v>0</v>
          </cell>
        </row>
        <row r="8229">
          <cell r="E8229">
            <v>0</v>
          </cell>
        </row>
        <row r="8230">
          <cell r="E8230">
            <v>0</v>
          </cell>
        </row>
        <row r="8231">
          <cell r="E8231">
            <v>0</v>
          </cell>
        </row>
        <row r="8232">
          <cell r="E8232">
            <v>0</v>
          </cell>
        </row>
        <row r="8233">
          <cell r="E8233">
            <v>0</v>
          </cell>
        </row>
        <row r="8234">
          <cell r="E8234">
            <v>0</v>
          </cell>
        </row>
        <row r="8235">
          <cell r="E8235">
            <v>0</v>
          </cell>
        </row>
        <row r="8236">
          <cell r="E8236">
            <v>0</v>
          </cell>
        </row>
        <row r="8237">
          <cell r="E8237">
            <v>0</v>
          </cell>
        </row>
        <row r="8238">
          <cell r="E8238">
            <v>0</v>
          </cell>
        </row>
        <row r="8239">
          <cell r="E8239">
            <v>0</v>
          </cell>
        </row>
        <row r="8240">
          <cell r="E8240">
            <v>0</v>
          </cell>
        </row>
        <row r="8241">
          <cell r="E8241">
            <v>0</v>
          </cell>
        </row>
        <row r="8242">
          <cell r="E8242">
            <v>0</v>
          </cell>
        </row>
        <row r="8243">
          <cell r="E8243">
            <v>0</v>
          </cell>
        </row>
        <row r="8244">
          <cell r="E8244">
            <v>0</v>
          </cell>
        </row>
        <row r="8245">
          <cell r="E8245">
            <v>0</v>
          </cell>
        </row>
        <row r="8246">
          <cell r="E8246">
            <v>0</v>
          </cell>
        </row>
        <row r="8247">
          <cell r="E8247">
            <v>0</v>
          </cell>
        </row>
        <row r="8248">
          <cell r="E8248">
            <v>0</v>
          </cell>
        </row>
        <row r="8249">
          <cell r="E8249">
            <v>0</v>
          </cell>
        </row>
        <row r="8250">
          <cell r="E8250">
            <v>0</v>
          </cell>
        </row>
        <row r="8251">
          <cell r="E8251">
            <v>0</v>
          </cell>
        </row>
        <row r="8252">
          <cell r="E8252">
            <v>0</v>
          </cell>
        </row>
        <row r="8253">
          <cell r="E8253">
            <v>0</v>
          </cell>
        </row>
        <row r="8254">
          <cell r="E8254">
            <v>0</v>
          </cell>
        </row>
        <row r="8255">
          <cell r="E8255">
            <v>0</v>
          </cell>
        </row>
        <row r="8256">
          <cell r="E8256">
            <v>0</v>
          </cell>
        </row>
        <row r="8257">
          <cell r="E8257">
            <v>0</v>
          </cell>
        </row>
        <row r="8258">
          <cell r="E8258">
            <v>0</v>
          </cell>
        </row>
        <row r="8259">
          <cell r="E8259">
            <v>0</v>
          </cell>
        </row>
        <row r="8260">
          <cell r="E8260">
            <v>0</v>
          </cell>
        </row>
        <row r="8261">
          <cell r="E8261">
            <v>0</v>
          </cell>
        </row>
        <row r="8262">
          <cell r="E8262">
            <v>0</v>
          </cell>
        </row>
        <row r="8263">
          <cell r="E8263">
            <v>0</v>
          </cell>
        </row>
        <row r="8264">
          <cell r="E8264">
            <v>0</v>
          </cell>
        </row>
        <row r="8265">
          <cell r="E8265">
            <v>0</v>
          </cell>
        </row>
        <row r="8266">
          <cell r="E8266">
            <v>0</v>
          </cell>
        </row>
        <row r="8267">
          <cell r="E8267">
            <v>0</v>
          </cell>
        </row>
        <row r="8268">
          <cell r="E8268">
            <v>0</v>
          </cell>
        </row>
        <row r="8269">
          <cell r="E8269">
            <v>0</v>
          </cell>
        </row>
        <row r="8270">
          <cell r="E8270">
            <v>0</v>
          </cell>
        </row>
        <row r="8271">
          <cell r="E8271">
            <v>0</v>
          </cell>
        </row>
        <row r="8272">
          <cell r="E8272">
            <v>0</v>
          </cell>
        </row>
        <row r="8273">
          <cell r="E8273">
            <v>0</v>
          </cell>
        </row>
        <row r="8274">
          <cell r="E8274">
            <v>0</v>
          </cell>
        </row>
        <row r="8275">
          <cell r="E8275">
            <v>0</v>
          </cell>
        </row>
        <row r="8276">
          <cell r="E8276">
            <v>0</v>
          </cell>
        </row>
        <row r="8277">
          <cell r="E8277">
            <v>0</v>
          </cell>
        </row>
        <row r="8278">
          <cell r="E8278">
            <v>0</v>
          </cell>
        </row>
        <row r="8279">
          <cell r="E8279">
            <v>0</v>
          </cell>
        </row>
        <row r="8280">
          <cell r="E8280">
            <v>0</v>
          </cell>
        </row>
        <row r="8281">
          <cell r="E8281">
            <v>0</v>
          </cell>
        </row>
        <row r="8282">
          <cell r="E8282">
            <v>0</v>
          </cell>
        </row>
        <row r="8283">
          <cell r="E8283">
            <v>0</v>
          </cell>
        </row>
        <row r="8284">
          <cell r="E8284">
            <v>0</v>
          </cell>
        </row>
        <row r="8285">
          <cell r="E8285">
            <v>0</v>
          </cell>
        </row>
        <row r="8286">
          <cell r="E8286">
            <v>0</v>
          </cell>
        </row>
        <row r="8287">
          <cell r="E8287">
            <v>0</v>
          </cell>
        </row>
        <row r="8288">
          <cell r="E8288">
            <v>0</v>
          </cell>
        </row>
        <row r="8289">
          <cell r="E8289">
            <v>0</v>
          </cell>
        </row>
        <row r="8290">
          <cell r="E8290">
            <v>0</v>
          </cell>
        </row>
        <row r="8291">
          <cell r="E8291">
            <v>0</v>
          </cell>
        </row>
        <row r="8292">
          <cell r="E8292">
            <v>0</v>
          </cell>
        </row>
        <row r="8293">
          <cell r="E8293">
            <v>0</v>
          </cell>
        </row>
        <row r="8294">
          <cell r="E8294">
            <v>0</v>
          </cell>
        </row>
        <row r="8295">
          <cell r="E8295">
            <v>0</v>
          </cell>
        </row>
        <row r="8296">
          <cell r="E8296">
            <v>0</v>
          </cell>
        </row>
        <row r="8297">
          <cell r="E8297">
            <v>0</v>
          </cell>
        </row>
        <row r="8298">
          <cell r="E8298">
            <v>0</v>
          </cell>
        </row>
        <row r="8299">
          <cell r="E8299">
            <v>0</v>
          </cell>
        </row>
        <row r="8300">
          <cell r="E8300">
            <v>0</v>
          </cell>
        </row>
        <row r="8301">
          <cell r="E8301">
            <v>0</v>
          </cell>
        </row>
        <row r="8302">
          <cell r="E8302">
            <v>0</v>
          </cell>
        </row>
        <row r="8303">
          <cell r="E8303">
            <v>0</v>
          </cell>
        </row>
        <row r="8304">
          <cell r="E8304">
            <v>0</v>
          </cell>
        </row>
        <row r="8305">
          <cell r="E8305">
            <v>0</v>
          </cell>
        </row>
        <row r="8306">
          <cell r="E8306">
            <v>0</v>
          </cell>
        </row>
        <row r="8307">
          <cell r="E8307">
            <v>0</v>
          </cell>
        </row>
        <row r="8308">
          <cell r="E8308">
            <v>0</v>
          </cell>
        </row>
        <row r="8309">
          <cell r="E8309">
            <v>0</v>
          </cell>
        </row>
        <row r="8310">
          <cell r="E8310">
            <v>0</v>
          </cell>
        </row>
        <row r="8311">
          <cell r="E8311">
            <v>0</v>
          </cell>
        </row>
        <row r="8312">
          <cell r="E8312">
            <v>0</v>
          </cell>
        </row>
        <row r="8313">
          <cell r="E8313">
            <v>0</v>
          </cell>
        </row>
        <row r="8314">
          <cell r="E8314">
            <v>0</v>
          </cell>
        </row>
        <row r="8315">
          <cell r="E8315">
            <v>0</v>
          </cell>
        </row>
        <row r="8316">
          <cell r="E8316">
            <v>0</v>
          </cell>
        </row>
        <row r="8317">
          <cell r="E8317">
            <v>0</v>
          </cell>
        </row>
        <row r="8318">
          <cell r="E8318">
            <v>0</v>
          </cell>
        </row>
        <row r="8319">
          <cell r="E8319">
            <v>0</v>
          </cell>
        </row>
        <row r="8320">
          <cell r="E8320">
            <v>0</v>
          </cell>
        </row>
        <row r="8321">
          <cell r="E8321">
            <v>0</v>
          </cell>
        </row>
        <row r="8322">
          <cell r="E8322">
            <v>0</v>
          </cell>
        </row>
        <row r="8323">
          <cell r="E8323">
            <v>0</v>
          </cell>
        </row>
        <row r="8324">
          <cell r="E8324">
            <v>0</v>
          </cell>
        </row>
        <row r="8325">
          <cell r="E8325">
            <v>0</v>
          </cell>
        </row>
        <row r="8326">
          <cell r="E8326">
            <v>0</v>
          </cell>
        </row>
        <row r="8327">
          <cell r="E8327">
            <v>0</v>
          </cell>
        </row>
        <row r="8328">
          <cell r="E8328">
            <v>0</v>
          </cell>
        </row>
        <row r="8329">
          <cell r="E8329">
            <v>0</v>
          </cell>
        </row>
        <row r="8330">
          <cell r="E8330">
            <v>0</v>
          </cell>
        </row>
        <row r="8331">
          <cell r="E8331">
            <v>0</v>
          </cell>
        </row>
        <row r="8332">
          <cell r="E8332">
            <v>0</v>
          </cell>
        </row>
        <row r="8333">
          <cell r="E8333">
            <v>0</v>
          </cell>
        </row>
        <row r="8334">
          <cell r="E8334">
            <v>0</v>
          </cell>
        </row>
        <row r="8335">
          <cell r="E8335">
            <v>0</v>
          </cell>
        </row>
        <row r="8336">
          <cell r="E8336">
            <v>0</v>
          </cell>
        </row>
        <row r="8337">
          <cell r="E8337">
            <v>0</v>
          </cell>
        </row>
        <row r="8338">
          <cell r="E8338">
            <v>0</v>
          </cell>
        </row>
        <row r="8339">
          <cell r="E8339">
            <v>0</v>
          </cell>
        </row>
        <row r="8340">
          <cell r="E8340">
            <v>0</v>
          </cell>
        </row>
        <row r="8341">
          <cell r="E8341">
            <v>0</v>
          </cell>
        </row>
        <row r="8342">
          <cell r="E8342">
            <v>0</v>
          </cell>
        </row>
        <row r="8343">
          <cell r="E8343">
            <v>0</v>
          </cell>
        </row>
        <row r="8344">
          <cell r="E8344">
            <v>0</v>
          </cell>
        </row>
        <row r="8345">
          <cell r="E8345">
            <v>0</v>
          </cell>
        </row>
        <row r="8346">
          <cell r="E8346">
            <v>0</v>
          </cell>
        </row>
        <row r="8347">
          <cell r="E8347">
            <v>0</v>
          </cell>
        </row>
        <row r="8348">
          <cell r="E8348">
            <v>0</v>
          </cell>
        </row>
        <row r="8349">
          <cell r="E8349">
            <v>0</v>
          </cell>
        </row>
        <row r="8350">
          <cell r="E8350">
            <v>0</v>
          </cell>
        </row>
        <row r="8351">
          <cell r="E8351">
            <v>0</v>
          </cell>
        </row>
        <row r="8352">
          <cell r="E8352">
            <v>0</v>
          </cell>
        </row>
        <row r="8353">
          <cell r="E8353">
            <v>0</v>
          </cell>
        </row>
        <row r="8354">
          <cell r="E8354">
            <v>0</v>
          </cell>
        </row>
        <row r="8355">
          <cell r="E8355">
            <v>0</v>
          </cell>
        </row>
        <row r="8356">
          <cell r="E8356">
            <v>0</v>
          </cell>
        </row>
        <row r="8357">
          <cell r="E8357">
            <v>0</v>
          </cell>
        </row>
        <row r="8358">
          <cell r="E8358">
            <v>0</v>
          </cell>
        </row>
        <row r="8359">
          <cell r="E8359">
            <v>0</v>
          </cell>
        </row>
        <row r="8360">
          <cell r="E8360">
            <v>0</v>
          </cell>
        </row>
        <row r="8361">
          <cell r="E8361">
            <v>0</v>
          </cell>
        </row>
        <row r="8362">
          <cell r="E8362">
            <v>0</v>
          </cell>
        </row>
        <row r="8363">
          <cell r="E8363">
            <v>0</v>
          </cell>
        </row>
        <row r="8364">
          <cell r="E8364">
            <v>0</v>
          </cell>
        </row>
        <row r="8365">
          <cell r="E8365">
            <v>0</v>
          </cell>
        </row>
        <row r="8366">
          <cell r="E8366">
            <v>0</v>
          </cell>
        </row>
        <row r="8367">
          <cell r="E8367">
            <v>0</v>
          </cell>
        </row>
        <row r="8368">
          <cell r="E8368">
            <v>0</v>
          </cell>
        </row>
        <row r="8369">
          <cell r="E8369">
            <v>0</v>
          </cell>
        </row>
        <row r="8370">
          <cell r="E8370">
            <v>0</v>
          </cell>
        </row>
        <row r="8371">
          <cell r="E8371">
            <v>0</v>
          </cell>
        </row>
        <row r="8372">
          <cell r="E8372">
            <v>0</v>
          </cell>
        </row>
        <row r="8373">
          <cell r="E8373">
            <v>0</v>
          </cell>
        </row>
        <row r="8374">
          <cell r="E8374">
            <v>0</v>
          </cell>
        </row>
        <row r="8375">
          <cell r="E8375">
            <v>0</v>
          </cell>
        </row>
        <row r="8376">
          <cell r="E8376">
            <v>0</v>
          </cell>
        </row>
        <row r="8377">
          <cell r="E8377">
            <v>0</v>
          </cell>
        </row>
        <row r="8378">
          <cell r="E8378">
            <v>0</v>
          </cell>
        </row>
        <row r="8379">
          <cell r="E8379">
            <v>0</v>
          </cell>
        </row>
        <row r="8380">
          <cell r="E8380">
            <v>0</v>
          </cell>
        </row>
        <row r="8381">
          <cell r="E8381">
            <v>0</v>
          </cell>
        </row>
        <row r="8382">
          <cell r="E8382">
            <v>0</v>
          </cell>
        </row>
        <row r="8383">
          <cell r="E8383">
            <v>0</v>
          </cell>
        </row>
        <row r="8384">
          <cell r="E8384">
            <v>0</v>
          </cell>
        </row>
        <row r="8385">
          <cell r="E8385">
            <v>0</v>
          </cell>
        </row>
        <row r="8386">
          <cell r="E8386">
            <v>0</v>
          </cell>
        </row>
        <row r="8387">
          <cell r="E8387">
            <v>0</v>
          </cell>
        </row>
        <row r="8388">
          <cell r="E8388">
            <v>0</v>
          </cell>
        </row>
        <row r="8389">
          <cell r="E8389">
            <v>0</v>
          </cell>
        </row>
        <row r="8390">
          <cell r="E8390">
            <v>0</v>
          </cell>
        </row>
        <row r="8391">
          <cell r="E8391">
            <v>0</v>
          </cell>
        </row>
        <row r="8392">
          <cell r="E8392">
            <v>0</v>
          </cell>
        </row>
        <row r="8393">
          <cell r="E8393">
            <v>0</v>
          </cell>
        </row>
        <row r="8394">
          <cell r="E8394">
            <v>0</v>
          </cell>
        </row>
        <row r="8395">
          <cell r="E8395">
            <v>0</v>
          </cell>
        </row>
        <row r="8396">
          <cell r="E8396">
            <v>0</v>
          </cell>
        </row>
        <row r="8397">
          <cell r="E8397">
            <v>0</v>
          </cell>
        </row>
        <row r="8398">
          <cell r="E8398">
            <v>0</v>
          </cell>
        </row>
        <row r="8399">
          <cell r="E8399">
            <v>0</v>
          </cell>
        </row>
        <row r="8400">
          <cell r="E8400">
            <v>0</v>
          </cell>
        </row>
        <row r="8401">
          <cell r="E8401">
            <v>0</v>
          </cell>
        </row>
        <row r="8402">
          <cell r="E8402">
            <v>0</v>
          </cell>
        </row>
        <row r="8403">
          <cell r="E8403">
            <v>0</v>
          </cell>
        </row>
        <row r="8404">
          <cell r="E8404">
            <v>0</v>
          </cell>
        </row>
        <row r="8405">
          <cell r="E8405">
            <v>0</v>
          </cell>
        </row>
        <row r="8406">
          <cell r="E8406">
            <v>0</v>
          </cell>
        </row>
        <row r="8407">
          <cell r="E8407">
            <v>0</v>
          </cell>
        </row>
        <row r="8408">
          <cell r="E8408">
            <v>0</v>
          </cell>
        </row>
        <row r="8409">
          <cell r="E8409">
            <v>0</v>
          </cell>
        </row>
        <row r="8410">
          <cell r="E8410">
            <v>0</v>
          </cell>
        </row>
        <row r="8411">
          <cell r="E8411">
            <v>0</v>
          </cell>
        </row>
        <row r="8412">
          <cell r="E8412">
            <v>0</v>
          </cell>
        </row>
        <row r="8413">
          <cell r="E8413">
            <v>0</v>
          </cell>
        </row>
        <row r="8414">
          <cell r="E8414">
            <v>0</v>
          </cell>
        </row>
        <row r="8415">
          <cell r="E8415">
            <v>0</v>
          </cell>
        </row>
        <row r="8416">
          <cell r="E8416">
            <v>0</v>
          </cell>
        </row>
        <row r="8417">
          <cell r="E8417">
            <v>0</v>
          </cell>
        </row>
        <row r="8418">
          <cell r="E8418">
            <v>0</v>
          </cell>
        </row>
        <row r="8419">
          <cell r="E8419">
            <v>0</v>
          </cell>
        </row>
        <row r="8420">
          <cell r="E8420">
            <v>0</v>
          </cell>
        </row>
        <row r="8421">
          <cell r="E8421">
            <v>0</v>
          </cell>
        </row>
        <row r="8422">
          <cell r="E8422">
            <v>0</v>
          </cell>
        </row>
        <row r="8423">
          <cell r="E8423">
            <v>0</v>
          </cell>
        </row>
        <row r="8424">
          <cell r="E8424">
            <v>0</v>
          </cell>
        </row>
        <row r="8425">
          <cell r="E8425">
            <v>0</v>
          </cell>
        </row>
        <row r="8426">
          <cell r="E8426">
            <v>0</v>
          </cell>
        </row>
        <row r="8427">
          <cell r="E8427">
            <v>0</v>
          </cell>
        </row>
        <row r="8428">
          <cell r="E8428">
            <v>0</v>
          </cell>
        </row>
        <row r="8429">
          <cell r="E8429">
            <v>0</v>
          </cell>
        </row>
        <row r="8430">
          <cell r="E8430">
            <v>0</v>
          </cell>
        </row>
        <row r="8431">
          <cell r="E8431">
            <v>0</v>
          </cell>
        </row>
        <row r="8432">
          <cell r="E8432">
            <v>0</v>
          </cell>
        </row>
        <row r="8433">
          <cell r="E8433">
            <v>0</v>
          </cell>
        </row>
        <row r="8434">
          <cell r="E8434">
            <v>0</v>
          </cell>
        </row>
        <row r="8435">
          <cell r="E8435">
            <v>0</v>
          </cell>
        </row>
        <row r="8436">
          <cell r="E8436">
            <v>0</v>
          </cell>
        </row>
        <row r="8437">
          <cell r="E8437">
            <v>0</v>
          </cell>
        </row>
        <row r="8438">
          <cell r="E8438">
            <v>0</v>
          </cell>
        </row>
        <row r="8439">
          <cell r="E8439">
            <v>0</v>
          </cell>
        </row>
        <row r="8440">
          <cell r="E8440">
            <v>0</v>
          </cell>
        </row>
        <row r="8441">
          <cell r="E8441">
            <v>0</v>
          </cell>
        </row>
        <row r="8442">
          <cell r="E8442">
            <v>0</v>
          </cell>
        </row>
        <row r="8443">
          <cell r="E8443">
            <v>0</v>
          </cell>
        </row>
        <row r="8444">
          <cell r="E8444">
            <v>0</v>
          </cell>
        </row>
        <row r="8445">
          <cell r="E8445">
            <v>0</v>
          </cell>
        </row>
        <row r="8446">
          <cell r="E8446">
            <v>0</v>
          </cell>
        </row>
        <row r="8447">
          <cell r="E8447">
            <v>0</v>
          </cell>
        </row>
        <row r="8448">
          <cell r="E8448">
            <v>0</v>
          </cell>
        </row>
        <row r="8449">
          <cell r="E8449">
            <v>0</v>
          </cell>
        </row>
        <row r="8450">
          <cell r="E8450">
            <v>0</v>
          </cell>
        </row>
        <row r="8451">
          <cell r="E8451">
            <v>0</v>
          </cell>
        </row>
        <row r="8452">
          <cell r="E8452">
            <v>0</v>
          </cell>
        </row>
        <row r="8453">
          <cell r="E8453">
            <v>0</v>
          </cell>
        </row>
        <row r="8454">
          <cell r="E8454">
            <v>0</v>
          </cell>
        </row>
        <row r="8455">
          <cell r="E8455">
            <v>0</v>
          </cell>
        </row>
        <row r="8456">
          <cell r="E8456">
            <v>0</v>
          </cell>
        </row>
        <row r="8457">
          <cell r="E8457">
            <v>0</v>
          </cell>
        </row>
        <row r="8458">
          <cell r="E8458">
            <v>0</v>
          </cell>
        </row>
        <row r="8459">
          <cell r="E8459">
            <v>0</v>
          </cell>
        </row>
        <row r="8460">
          <cell r="E8460">
            <v>0</v>
          </cell>
        </row>
        <row r="8461">
          <cell r="E8461">
            <v>0</v>
          </cell>
        </row>
        <row r="8462">
          <cell r="E8462">
            <v>0</v>
          </cell>
        </row>
        <row r="8463">
          <cell r="E8463">
            <v>0</v>
          </cell>
        </row>
        <row r="8464">
          <cell r="E8464">
            <v>0</v>
          </cell>
        </row>
        <row r="8465">
          <cell r="E8465">
            <v>0</v>
          </cell>
        </row>
        <row r="8466">
          <cell r="E8466">
            <v>0</v>
          </cell>
        </row>
        <row r="8467">
          <cell r="E8467">
            <v>0</v>
          </cell>
        </row>
        <row r="8468">
          <cell r="E8468">
            <v>0</v>
          </cell>
        </row>
        <row r="8469">
          <cell r="E8469">
            <v>0</v>
          </cell>
        </row>
        <row r="8470">
          <cell r="E8470">
            <v>0</v>
          </cell>
        </row>
        <row r="8471">
          <cell r="E8471">
            <v>0</v>
          </cell>
        </row>
        <row r="8472">
          <cell r="E8472">
            <v>0</v>
          </cell>
        </row>
        <row r="8473">
          <cell r="E8473">
            <v>0</v>
          </cell>
        </row>
        <row r="8474">
          <cell r="E8474">
            <v>0</v>
          </cell>
        </row>
        <row r="8475">
          <cell r="E8475">
            <v>0</v>
          </cell>
        </row>
        <row r="8476">
          <cell r="E8476">
            <v>0</v>
          </cell>
        </row>
        <row r="8477">
          <cell r="E8477">
            <v>0</v>
          </cell>
        </row>
        <row r="8478">
          <cell r="E8478">
            <v>0</v>
          </cell>
        </row>
        <row r="8479">
          <cell r="E8479">
            <v>0</v>
          </cell>
        </row>
        <row r="8480">
          <cell r="E8480">
            <v>0</v>
          </cell>
        </row>
        <row r="8481">
          <cell r="E8481">
            <v>0</v>
          </cell>
        </row>
        <row r="8482">
          <cell r="E8482">
            <v>0</v>
          </cell>
        </row>
        <row r="8483">
          <cell r="E8483">
            <v>0</v>
          </cell>
        </row>
        <row r="8484">
          <cell r="E8484">
            <v>0</v>
          </cell>
        </row>
        <row r="8485">
          <cell r="E8485">
            <v>0</v>
          </cell>
        </row>
        <row r="8486">
          <cell r="E8486">
            <v>0</v>
          </cell>
        </row>
        <row r="8487">
          <cell r="E8487">
            <v>0</v>
          </cell>
        </row>
        <row r="8488">
          <cell r="E8488">
            <v>0</v>
          </cell>
        </row>
        <row r="8489">
          <cell r="E8489">
            <v>0</v>
          </cell>
        </row>
        <row r="8490">
          <cell r="E8490">
            <v>0</v>
          </cell>
        </row>
        <row r="8491">
          <cell r="E8491">
            <v>0</v>
          </cell>
        </row>
        <row r="8492">
          <cell r="E8492">
            <v>0</v>
          </cell>
        </row>
        <row r="8493">
          <cell r="E8493">
            <v>0</v>
          </cell>
        </row>
        <row r="8494">
          <cell r="E8494">
            <v>0</v>
          </cell>
        </row>
        <row r="8495">
          <cell r="E8495">
            <v>0</v>
          </cell>
        </row>
        <row r="8496">
          <cell r="E8496">
            <v>0</v>
          </cell>
        </row>
        <row r="8497">
          <cell r="E8497">
            <v>0</v>
          </cell>
        </row>
        <row r="8498">
          <cell r="E8498">
            <v>0</v>
          </cell>
        </row>
        <row r="8499">
          <cell r="E8499">
            <v>0</v>
          </cell>
        </row>
        <row r="8500">
          <cell r="E8500">
            <v>0</v>
          </cell>
        </row>
        <row r="8501">
          <cell r="E8501">
            <v>0</v>
          </cell>
        </row>
        <row r="8502">
          <cell r="E8502">
            <v>0</v>
          </cell>
        </row>
        <row r="8503">
          <cell r="E8503">
            <v>0</v>
          </cell>
        </row>
        <row r="8504">
          <cell r="E8504">
            <v>0</v>
          </cell>
        </row>
        <row r="8505">
          <cell r="E8505">
            <v>0</v>
          </cell>
        </row>
        <row r="8506">
          <cell r="E8506">
            <v>0</v>
          </cell>
        </row>
        <row r="8507">
          <cell r="E8507">
            <v>0</v>
          </cell>
        </row>
        <row r="8508">
          <cell r="E8508">
            <v>0</v>
          </cell>
        </row>
        <row r="8509">
          <cell r="E8509">
            <v>0</v>
          </cell>
        </row>
        <row r="8510">
          <cell r="E8510">
            <v>0</v>
          </cell>
        </row>
        <row r="8511">
          <cell r="E8511">
            <v>0</v>
          </cell>
        </row>
        <row r="8512">
          <cell r="E8512">
            <v>0</v>
          </cell>
        </row>
        <row r="8513">
          <cell r="E8513">
            <v>0</v>
          </cell>
        </row>
        <row r="8514">
          <cell r="E8514">
            <v>0</v>
          </cell>
        </row>
        <row r="8515">
          <cell r="E8515">
            <v>0</v>
          </cell>
        </row>
        <row r="8516">
          <cell r="E8516">
            <v>0</v>
          </cell>
        </row>
        <row r="8517">
          <cell r="E8517">
            <v>0</v>
          </cell>
        </row>
        <row r="8518">
          <cell r="E8518">
            <v>0</v>
          </cell>
        </row>
        <row r="8519">
          <cell r="E8519">
            <v>0</v>
          </cell>
        </row>
        <row r="8520">
          <cell r="E8520">
            <v>0</v>
          </cell>
        </row>
        <row r="8521">
          <cell r="E8521">
            <v>0</v>
          </cell>
        </row>
        <row r="8522">
          <cell r="E8522">
            <v>0</v>
          </cell>
        </row>
        <row r="8523">
          <cell r="E8523">
            <v>0</v>
          </cell>
        </row>
        <row r="8524">
          <cell r="E8524">
            <v>0</v>
          </cell>
        </row>
        <row r="8525">
          <cell r="E8525">
            <v>0</v>
          </cell>
        </row>
        <row r="8526">
          <cell r="E8526">
            <v>0</v>
          </cell>
        </row>
        <row r="8527">
          <cell r="E8527">
            <v>0</v>
          </cell>
        </row>
        <row r="8528">
          <cell r="E8528">
            <v>0</v>
          </cell>
        </row>
        <row r="8529">
          <cell r="E8529">
            <v>0</v>
          </cell>
        </row>
        <row r="8530">
          <cell r="E8530">
            <v>0</v>
          </cell>
        </row>
        <row r="8531">
          <cell r="E8531">
            <v>0</v>
          </cell>
        </row>
        <row r="8532">
          <cell r="E8532">
            <v>0</v>
          </cell>
        </row>
        <row r="8533">
          <cell r="E8533">
            <v>0</v>
          </cell>
        </row>
        <row r="8534">
          <cell r="E8534">
            <v>0</v>
          </cell>
        </row>
        <row r="8535">
          <cell r="E8535">
            <v>0</v>
          </cell>
        </row>
        <row r="8536">
          <cell r="E8536">
            <v>0</v>
          </cell>
        </row>
        <row r="8537">
          <cell r="E8537">
            <v>0</v>
          </cell>
        </row>
        <row r="8538">
          <cell r="E8538">
            <v>0</v>
          </cell>
        </row>
        <row r="8539">
          <cell r="E8539">
            <v>0</v>
          </cell>
        </row>
        <row r="8540">
          <cell r="E8540">
            <v>0</v>
          </cell>
        </row>
        <row r="8541">
          <cell r="E8541">
            <v>0</v>
          </cell>
        </row>
        <row r="8542">
          <cell r="E8542">
            <v>0</v>
          </cell>
        </row>
        <row r="8543">
          <cell r="E8543">
            <v>0</v>
          </cell>
        </row>
        <row r="8544">
          <cell r="E8544">
            <v>0</v>
          </cell>
        </row>
        <row r="8545">
          <cell r="E8545">
            <v>0</v>
          </cell>
        </row>
        <row r="8546">
          <cell r="E8546">
            <v>0</v>
          </cell>
        </row>
        <row r="8547">
          <cell r="E8547">
            <v>0</v>
          </cell>
        </row>
        <row r="8548">
          <cell r="E8548">
            <v>0</v>
          </cell>
        </row>
        <row r="8549">
          <cell r="E8549">
            <v>0</v>
          </cell>
        </row>
        <row r="8550">
          <cell r="E8550">
            <v>0</v>
          </cell>
        </row>
        <row r="8551">
          <cell r="E8551">
            <v>0</v>
          </cell>
        </row>
        <row r="8552">
          <cell r="E8552">
            <v>0</v>
          </cell>
        </row>
        <row r="8553">
          <cell r="E8553">
            <v>0</v>
          </cell>
        </row>
        <row r="8554">
          <cell r="E8554">
            <v>0</v>
          </cell>
        </row>
        <row r="8555">
          <cell r="E8555">
            <v>0</v>
          </cell>
        </row>
        <row r="8556">
          <cell r="E8556">
            <v>0</v>
          </cell>
        </row>
        <row r="8557">
          <cell r="E8557">
            <v>0</v>
          </cell>
        </row>
        <row r="8558">
          <cell r="E8558">
            <v>0</v>
          </cell>
        </row>
        <row r="8559">
          <cell r="E8559">
            <v>0</v>
          </cell>
        </row>
        <row r="8560">
          <cell r="E8560">
            <v>0</v>
          </cell>
        </row>
        <row r="8561">
          <cell r="E8561">
            <v>0</v>
          </cell>
        </row>
        <row r="8562">
          <cell r="E8562">
            <v>0</v>
          </cell>
        </row>
        <row r="8563">
          <cell r="E8563">
            <v>0</v>
          </cell>
        </row>
        <row r="8564">
          <cell r="E8564">
            <v>0</v>
          </cell>
        </row>
        <row r="8565">
          <cell r="E8565">
            <v>0</v>
          </cell>
        </row>
        <row r="8566">
          <cell r="E8566">
            <v>0</v>
          </cell>
        </row>
        <row r="8567">
          <cell r="E8567">
            <v>0</v>
          </cell>
        </row>
        <row r="8568">
          <cell r="E8568">
            <v>0</v>
          </cell>
        </row>
        <row r="8569">
          <cell r="E8569">
            <v>0</v>
          </cell>
        </row>
        <row r="8570">
          <cell r="E8570">
            <v>0</v>
          </cell>
        </row>
        <row r="8571">
          <cell r="E8571">
            <v>0</v>
          </cell>
        </row>
        <row r="8572">
          <cell r="E8572">
            <v>0</v>
          </cell>
        </row>
        <row r="8573">
          <cell r="E8573">
            <v>0</v>
          </cell>
        </row>
        <row r="8574">
          <cell r="E8574">
            <v>0</v>
          </cell>
        </row>
        <row r="8575">
          <cell r="E8575">
            <v>0</v>
          </cell>
        </row>
        <row r="8576">
          <cell r="E8576">
            <v>0</v>
          </cell>
        </row>
        <row r="8577">
          <cell r="E8577">
            <v>0</v>
          </cell>
        </row>
        <row r="8578">
          <cell r="E8578">
            <v>0</v>
          </cell>
        </row>
        <row r="8579">
          <cell r="E8579">
            <v>0</v>
          </cell>
        </row>
        <row r="8580">
          <cell r="E8580">
            <v>0</v>
          </cell>
        </row>
        <row r="8581">
          <cell r="E8581">
            <v>0</v>
          </cell>
        </row>
        <row r="8582">
          <cell r="E8582">
            <v>0</v>
          </cell>
        </row>
        <row r="8583">
          <cell r="E8583">
            <v>0</v>
          </cell>
        </row>
        <row r="8584">
          <cell r="E8584">
            <v>0</v>
          </cell>
        </row>
        <row r="8585">
          <cell r="E8585">
            <v>0</v>
          </cell>
        </row>
        <row r="8586">
          <cell r="E8586">
            <v>0</v>
          </cell>
        </row>
        <row r="8587">
          <cell r="E8587">
            <v>0</v>
          </cell>
        </row>
        <row r="8588">
          <cell r="E8588">
            <v>0</v>
          </cell>
        </row>
        <row r="8589">
          <cell r="E8589">
            <v>0</v>
          </cell>
        </row>
        <row r="8590">
          <cell r="E8590">
            <v>0</v>
          </cell>
        </row>
        <row r="8591">
          <cell r="E8591">
            <v>0</v>
          </cell>
        </row>
        <row r="8592">
          <cell r="E8592">
            <v>0</v>
          </cell>
        </row>
        <row r="8593">
          <cell r="E8593">
            <v>0</v>
          </cell>
        </row>
        <row r="8594">
          <cell r="E8594">
            <v>0</v>
          </cell>
        </row>
        <row r="8595">
          <cell r="E8595">
            <v>0</v>
          </cell>
        </row>
        <row r="8596">
          <cell r="E8596">
            <v>0</v>
          </cell>
        </row>
        <row r="8597">
          <cell r="E8597">
            <v>0</v>
          </cell>
        </row>
        <row r="8598">
          <cell r="E8598">
            <v>0</v>
          </cell>
        </row>
        <row r="8599">
          <cell r="E8599">
            <v>0</v>
          </cell>
        </row>
        <row r="8600">
          <cell r="E8600">
            <v>0</v>
          </cell>
        </row>
        <row r="8601">
          <cell r="E8601">
            <v>0</v>
          </cell>
        </row>
        <row r="8602">
          <cell r="E8602">
            <v>0</v>
          </cell>
        </row>
        <row r="8603">
          <cell r="E8603">
            <v>0</v>
          </cell>
        </row>
        <row r="8604">
          <cell r="E8604">
            <v>0</v>
          </cell>
        </row>
        <row r="8605">
          <cell r="E8605">
            <v>0</v>
          </cell>
        </row>
        <row r="8606">
          <cell r="E8606">
            <v>0</v>
          </cell>
        </row>
        <row r="8607">
          <cell r="E8607">
            <v>0</v>
          </cell>
        </row>
        <row r="8608">
          <cell r="E8608">
            <v>0</v>
          </cell>
        </row>
        <row r="8609">
          <cell r="E8609">
            <v>0</v>
          </cell>
        </row>
        <row r="8610">
          <cell r="E8610">
            <v>0</v>
          </cell>
        </row>
        <row r="8611">
          <cell r="E8611">
            <v>0</v>
          </cell>
        </row>
        <row r="8612">
          <cell r="E8612">
            <v>0</v>
          </cell>
        </row>
        <row r="8613">
          <cell r="E8613">
            <v>0</v>
          </cell>
        </row>
        <row r="8614">
          <cell r="E8614">
            <v>0</v>
          </cell>
        </row>
        <row r="8615">
          <cell r="E8615">
            <v>0</v>
          </cell>
        </row>
        <row r="8616">
          <cell r="E8616">
            <v>0</v>
          </cell>
        </row>
        <row r="8617">
          <cell r="E8617">
            <v>0</v>
          </cell>
        </row>
        <row r="8618">
          <cell r="E8618">
            <v>0</v>
          </cell>
        </row>
        <row r="8619">
          <cell r="E8619">
            <v>0</v>
          </cell>
        </row>
        <row r="8620">
          <cell r="E8620">
            <v>0</v>
          </cell>
        </row>
        <row r="8621">
          <cell r="E8621">
            <v>0</v>
          </cell>
        </row>
        <row r="8622">
          <cell r="E8622">
            <v>0</v>
          </cell>
        </row>
        <row r="8623">
          <cell r="E8623">
            <v>0</v>
          </cell>
        </row>
        <row r="8624">
          <cell r="E8624">
            <v>0</v>
          </cell>
        </row>
        <row r="8625">
          <cell r="E8625">
            <v>0</v>
          </cell>
        </row>
        <row r="8626">
          <cell r="E8626">
            <v>0</v>
          </cell>
        </row>
        <row r="8627">
          <cell r="E8627">
            <v>0</v>
          </cell>
        </row>
        <row r="8628">
          <cell r="E8628">
            <v>0</v>
          </cell>
        </row>
        <row r="8629">
          <cell r="E8629">
            <v>0</v>
          </cell>
        </row>
        <row r="8630">
          <cell r="E8630">
            <v>0</v>
          </cell>
        </row>
        <row r="8631">
          <cell r="E8631">
            <v>0</v>
          </cell>
        </row>
        <row r="8632">
          <cell r="E8632">
            <v>0</v>
          </cell>
        </row>
        <row r="8633">
          <cell r="E8633">
            <v>0</v>
          </cell>
        </row>
        <row r="8634">
          <cell r="E8634">
            <v>0</v>
          </cell>
        </row>
        <row r="8635">
          <cell r="E8635">
            <v>0</v>
          </cell>
        </row>
        <row r="8636">
          <cell r="E8636">
            <v>0</v>
          </cell>
        </row>
        <row r="8637">
          <cell r="E8637">
            <v>0</v>
          </cell>
        </row>
        <row r="8638">
          <cell r="E8638">
            <v>0</v>
          </cell>
        </row>
        <row r="8639">
          <cell r="E8639">
            <v>0</v>
          </cell>
        </row>
        <row r="8640">
          <cell r="E8640">
            <v>0</v>
          </cell>
        </row>
        <row r="8641">
          <cell r="E8641">
            <v>0</v>
          </cell>
        </row>
        <row r="8642">
          <cell r="E8642">
            <v>0</v>
          </cell>
        </row>
        <row r="8643">
          <cell r="E8643">
            <v>0</v>
          </cell>
        </row>
        <row r="8644">
          <cell r="E8644">
            <v>0</v>
          </cell>
        </row>
        <row r="8645">
          <cell r="E8645">
            <v>0</v>
          </cell>
        </row>
        <row r="8646">
          <cell r="E8646">
            <v>0</v>
          </cell>
        </row>
        <row r="8647">
          <cell r="E8647">
            <v>0</v>
          </cell>
        </row>
        <row r="8648">
          <cell r="E8648">
            <v>0</v>
          </cell>
        </row>
        <row r="8649">
          <cell r="E8649">
            <v>0</v>
          </cell>
        </row>
        <row r="8650">
          <cell r="E8650">
            <v>0</v>
          </cell>
        </row>
        <row r="8651">
          <cell r="E8651">
            <v>0</v>
          </cell>
        </row>
        <row r="8652">
          <cell r="E8652">
            <v>0</v>
          </cell>
        </row>
        <row r="8653">
          <cell r="E8653">
            <v>0</v>
          </cell>
        </row>
        <row r="8654">
          <cell r="E8654">
            <v>0</v>
          </cell>
        </row>
        <row r="8655">
          <cell r="E8655">
            <v>0</v>
          </cell>
        </row>
        <row r="8656">
          <cell r="E8656">
            <v>0</v>
          </cell>
        </row>
        <row r="8657">
          <cell r="E8657">
            <v>0</v>
          </cell>
        </row>
        <row r="8658">
          <cell r="E8658">
            <v>0</v>
          </cell>
        </row>
        <row r="8659">
          <cell r="E8659">
            <v>0</v>
          </cell>
        </row>
        <row r="8660">
          <cell r="E8660">
            <v>0</v>
          </cell>
        </row>
        <row r="8661">
          <cell r="E8661">
            <v>0</v>
          </cell>
        </row>
        <row r="8662">
          <cell r="E8662">
            <v>0</v>
          </cell>
        </row>
        <row r="8663">
          <cell r="E8663">
            <v>0</v>
          </cell>
        </row>
        <row r="8664">
          <cell r="E8664">
            <v>0</v>
          </cell>
        </row>
        <row r="8665">
          <cell r="E8665">
            <v>0</v>
          </cell>
        </row>
        <row r="8666">
          <cell r="E8666">
            <v>0</v>
          </cell>
        </row>
        <row r="8667">
          <cell r="E8667">
            <v>0</v>
          </cell>
        </row>
        <row r="8668">
          <cell r="E8668">
            <v>0</v>
          </cell>
        </row>
        <row r="8669">
          <cell r="E8669">
            <v>0</v>
          </cell>
        </row>
        <row r="8670">
          <cell r="E8670">
            <v>0</v>
          </cell>
        </row>
        <row r="8671">
          <cell r="E8671">
            <v>0</v>
          </cell>
        </row>
        <row r="8672">
          <cell r="E8672">
            <v>0</v>
          </cell>
        </row>
        <row r="8673">
          <cell r="E8673">
            <v>0</v>
          </cell>
        </row>
        <row r="8674">
          <cell r="E8674">
            <v>0</v>
          </cell>
        </row>
        <row r="8675">
          <cell r="E8675">
            <v>0</v>
          </cell>
        </row>
        <row r="8676">
          <cell r="E8676">
            <v>0</v>
          </cell>
        </row>
        <row r="8677">
          <cell r="E8677">
            <v>0</v>
          </cell>
        </row>
        <row r="8678">
          <cell r="E8678">
            <v>0</v>
          </cell>
        </row>
        <row r="8679">
          <cell r="E8679">
            <v>0</v>
          </cell>
        </row>
        <row r="8680">
          <cell r="E8680">
            <v>0</v>
          </cell>
        </row>
        <row r="8681">
          <cell r="E8681">
            <v>0</v>
          </cell>
        </row>
        <row r="8682">
          <cell r="E8682">
            <v>0</v>
          </cell>
        </row>
        <row r="8683">
          <cell r="E8683">
            <v>0</v>
          </cell>
        </row>
        <row r="8684">
          <cell r="E8684">
            <v>0</v>
          </cell>
        </row>
        <row r="8685">
          <cell r="E8685">
            <v>0</v>
          </cell>
        </row>
        <row r="8686">
          <cell r="E8686">
            <v>0</v>
          </cell>
        </row>
        <row r="8687">
          <cell r="E8687">
            <v>0</v>
          </cell>
        </row>
        <row r="8688">
          <cell r="E8688">
            <v>0</v>
          </cell>
        </row>
        <row r="8689">
          <cell r="E8689">
            <v>0</v>
          </cell>
        </row>
        <row r="8690">
          <cell r="E8690">
            <v>0</v>
          </cell>
        </row>
        <row r="8691">
          <cell r="E8691">
            <v>0</v>
          </cell>
        </row>
        <row r="8692">
          <cell r="E8692">
            <v>0</v>
          </cell>
        </row>
        <row r="8693">
          <cell r="E8693">
            <v>0</v>
          </cell>
        </row>
        <row r="8694">
          <cell r="E8694">
            <v>0</v>
          </cell>
        </row>
        <row r="8695">
          <cell r="E8695">
            <v>0</v>
          </cell>
        </row>
        <row r="8696">
          <cell r="E8696">
            <v>0</v>
          </cell>
        </row>
        <row r="8697">
          <cell r="E8697">
            <v>0</v>
          </cell>
        </row>
        <row r="8698">
          <cell r="E8698">
            <v>0</v>
          </cell>
        </row>
        <row r="8699">
          <cell r="E8699">
            <v>0</v>
          </cell>
        </row>
        <row r="8700">
          <cell r="E8700">
            <v>0</v>
          </cell>
        </row>
        <row r="8701">
          <cell r="E8701">
            <v>0</v>
          </cell>
        </row>
        <row r="8702">
          <cell r="E8702">
            <v>0</v>
          </cell>
        </row>
        <row r="8703">
          <cell r="E8703">
            <v>0</v>
          </cell>
        </row>
        <row r="8704">
          <cell r="E8704">
            <v>0</v>
          </cell>
        </row>
        <row r="8705">
          <cell r="E8705">
            <v>0</v>
          </cell>
        </row>
        <row r="8706">
          <cell r="E8706">
            <v>0</v>
          </cell>
        </row>
        <row r="8707">
          <cell r="E8707">
            <v>0</v>
          </cell>
        </row>
        <row r="8708">
          <cell r="E8708">
            <v>0</v>
          </cell>
        </row>
        <row r="8709">
          <cell r="E8709">
            <v>0</v>
          </cell>
        </row>
        <row r="8710">
          <cell r="E8710">
            <v>0</v>
          </cell>
        </row>
        <row r="8711">
          <cell r="E8711">
            <v>0</v>
          </cell>
        </row>
        <row r="8712">
          <cell r="E8712">
            <v>0</v>
          </cell>
        </row>
        <row r="8713">
          <cell r="E8713">
            <v>0</v>
          </cell>
        </row>
        <row r="8714">
          <cell r="E8714">
            <v>0</v>
          </cell>
        </row>
        <row r="8715">
          <cell r="E8715">
            <v>0</v>
          </cell>
        </row>
        <row r="8716">
          <cell r="E8716">
            <v>0</v>
          </cell>
        </row>
        <row r="8717">
          <cell r="E8717">
            <v>0</v>
          </cell>
        </row>
        <row r="8718">
          <cell r="E8718">
            <v>0</v>
          </cell>
        </row>
        <row r="8719">
          <cell r="E8719">
            <v>0</v>
          </cell>
        </row>
        <row r="8720">
          <cell r="E8720">
            <v>0</v>
          </cell>
        </row>
        <row r="8721">
          <cell r="E8721">
            <v>0</v>
          </cell>
        </row>
        <row r="8722">
          <cell r="E8722">
            <v>0</v>
          </cell>
        </row>
        <row r="8723">
          <cell r="E8723">
            <v>0</v>
          </cell>
        </row>
        <row r="8724">
          <cell r="E8724">
            <v>0</v>
          </cell>
        </row>
        <row r="8725">
          <cell r="E8725">
            <v>0</v>
          </cell>
        </row>
        <row r="8726">
          <cell r="E8726">
            <v>0</v>
          </cell>
        </row>
        <row r="8727">
          <cell r="E8727">
            <v>0</v>
          </cell>
        </row>
        <row r="8728">
          <cell r="E8728">
            <v>0</v>
          </cell>
        </row>
        <row r="8729">
          <cell r="E8729">
            <v>0</v>
          </cell>
        </row>
        <row r="8730">
          <cell r="E8730">
            <v>0</v>
          </cell>
        </row>
        <row r="8731">
          <cell r="E8731">
            <v>0</v>
          </cell>
        </row>
        <row r="8732">
          <cell r="E8732">
            <v>0</v>
          </cell>
        </row>
        <row r="8733">
          <cell r="E8733">
            <v>0</v>
          </cell>
        </row>
        <row r="8734">
          <cell r="E8734">
            <v>0</v>
          </cell>
        </row>
        <row r="8735">
          <cell r="E8735">
            <v>0</v>
          </cell>
        </row>
        <row r="8736">
          <cell r="E8736">
            <v>0</v>
          </cell>
        </row>
        <row r="8737">
          <cell r="E8737">
            <v>0</v>
          </cell>
        </row>
        <row r="8738">
          <cell r="E8738">
            <v>0</v>
          </cell>
        </row>
        <row r="8739">
          <cell r="E8739">
            <v>0</v>
          </cell>
        </row>
        <row r="8740">
          <cell r="E8740">
            <v>0</v>
          </cell>
        </row>
        <row r="8741">
          <cell r="E8741">
            <v>0</v>
          </cell>
        </row>
        <row r="8742">
          <cell r="E8742">
            <v>0</v>
          </cell>
        </row>
        <row r="8743">
          <cell r="E8743">
            <v>0</v>
          </cell>
        </row>
        <row r="8744">
          <cell r="E8744">
            <v>0</v>
          </cell>
        </row>
        <row r="8745">
          <cell r="E8745">
            <v>0</v>
          </cell>
        </row>
        <row r="8746">
          <cell r="E8746">
            <v>0</v>
          </cell>
        </row>
        <row r="8747">
          <cell r="E8747">
            <v>0</v>
          </cell>
        </row>
        <row r="8748">
          <cell r="E8748">
            <v>0</v>
          </cell>
        </row>
        <row r="8749">
          <cell r="E8749">
            <v>0</v>
          </cell>
        </row>
        <row r="8750">
          <cell r="E8750">
            <v>0</v>
          </cell>
        </row>
        <row r="8751">
          <cell r="E8751">
            <v>0</v>
          </cell>
        </row>
        <row r="8752">
          <cell r="E8752">
            <v>0</v>
          </cell>
        </row>
        <row r="8753">
          <cell r="E8753">
            <v>0</v>
          </cell>
        </row>
        <row r="8754">
          <cell r="E8754">
            <v>0</v>
          </cell>
        </row>
        <row r="8755">
          <cell r="E8755">
            <v>0</v>
          </cell>
        </row>
        <row r="8756">
          <cell r="E8756">
            <v>0</v>
          </cell>
        </row>
        <row r="8757">
          <cell r="E8757">
            <v>0</v>
          </cell>
        </row>
        <row r="8758">
          <cell r="E8758">
            <v>0</v>
          </cell>
        </row>
        <row r="8759">
          <cell r="E8759">
            <v>0</v>
          </cell>
        </row>
        <row r="8760">
          <cell r="E8760">
            <v>0</v>
          </cell>
        </row>
        <row r="8761">
          <cell r="E8761">
            <v>0</v>
          </cell>
        </row>
        <row r="8762">
          <cell r="E8762">
            <v>0</v>
          </cell>
        </row>
        <row r="8763">
          <cell r="E8763">
            <v>0</v>
          </cell>
        </row>
        <row r="8764">
          <cell r="E8764">
            <v>0</v>
          </cell>
        </row>
        <row r="8765">
          <cell r="E8765">
            <v>0</v>
          </cell>
        </row>
        <row r="8766">
          <cell r="E8766">
            <v>0</v>
          </cell>
        </row>
        <row r="8767">
          <cell r="E8767">
            <v>0</v>
          </cell>
        </row>
        <row r="8768">
          <cell r="E8768">
            <v>0</v>
          </cell>
        </row>
        <row r="8769">
          <cell r="E8769">
            <v>0</v>
          </cell>
        </row>
        <row r="8770">
          <cell r="E8770">
            <v>0</v>
          </cell>
        </row>
        <row r="8771">
          <cell r="E8771">
            <v>0</v>
          </cell>
        </row>
        <row r="8772">
          <cell r="E8772">
            <v>0</v>
          </cell>
        </row>
        <row r="8773">
          <cell r="E8773">
            <v>0</v>
          </cell>
        </row>
        <row r="8774">
          <cell r="E8774">
            <v>0</v>
          </cell>
        </row>
        <row r="8775">
          <cell r="E8775">
            <v>0</v>
          </cell>
        </row>
        <row r="8776">
          <cell r="E8776">
            <v>0</v>
          </cell>
        </row>
        <row r="8777">
          <cell r="E8777">
            <v>0</v>
          </cell>
        </row>
        <row r="8778">
          <cell r="E8778">
            <v>0</v>
          </cell>
        </row>
        <row r="8779">
          <cell r="E8779">
            <v>0</v>
          </cell>
        </row>
        <row r="8780">
          <cell r="E8780">
            <v>0</v>
          </cell>
        </row>
        <row r="8781">
          <cell r="E8781">
            <v>0</v>
          </cell>
        </row>
        <row r="8782">
          <cell r="E8782">
            <v>0</v>
          </cell>
        </row>
        <row r="8783">
          <cell r="E8783">
            <v>0</v>
          </cell>
        </row>
        <row r="8784">
          <cell r="E8784">
            <v>0</v>
          </cell>
        </row>
        <row r="8785">
          <cell r="E8785">
            <v>0</v>
          </cell>
        </row>
        <row r="8786">
          <cell r="E8786">
            <v>0</v>
          </cell>
        </row>
        <row r="8787">
          <cell r="E8787">
            <v>0</v>
          </cell>
        </row>
        <row r="8788">
          <cell r="E8788">
            <v>0</v>
          </cell>
        </row>
        <row r="8789">
          <cell r="E8789">
            <v>0</v>
          </cell>
        </row>
        <row r="8790">
          <cell r="E8790">
            <v>0</v>
          </cell>
        </row>
        <row r="8791">
          <cell r="E8791">
            <v>0</v>
          </cell>
        </row>
        <row r="8792">
          <cell r="E8792">
            <v>0</v>
          </cell>
        </row>
        <row r="8793">
          <cell r="E8793">
            <v>0</v>
          </cell>
        </row>
        <row r="8794">
          <cell r="E8794">
            <v>0</v>
          </cell>
        </row>
        <row r="8795">
          <cell r="E8795">
            <v>0</v>
          </cell>
        </row>
        <row r="8796">
          <cell r="E8796">
            <v>0</v>
          </cell>
        </row>
        <row r="8797">
          <cell r="E8797">
            <v>0</v>
          </cell>
        </row>
        <row r="8798">
          <cell r="E8798">
            <v>0</v>
          </cell>
        </row>
        <row r="8799">
          <cell r="E8799">
            <v>0</v>
          </cell>
        </row>
        <row r="8800">
          <cell r="E8800">
            <v>0</v>
          </cell>
        </row>
        <row r="8801">
          <cell r="E8801">
            <v>0</v>
          </cell>
        </row>
        <row r="8802">
          <cell r="E8802">
            <v>0</v>
          </cell>
        </row>
        <row r="8803">
          <cell r="E8803">
            <v>0</v>
          </cell>
        </row>
        <row r="8804">
          <cell r="E8804">
            <v>0</v>
          </cell>
        </row>
        <row r="8805">
          <cell r="E8805">
            <v>0</v>
          </cell>
        </row>
        <row r="8806">
          <cell r="E8806">
            <v>0</v>
          </cell>
        </row>
        <row r="8807">
          <cell r="E8807">
            <v>0</v>
          </cell>
        </row>
        <row r="8808">
          <cell r="E8808">
            <v>0</v>
          </cell>
        </row>
        <row r="8809">
          <cell r="E8809">
            <v>0</v>
          </cell>
        </row>
        <row r="8810">
          <cell r="E8810">
            <v>0</v>
          </cell>
        </row>
        <row r="8811">
          <cell r="E8811">
            <v>0</v>
          </cell>
        </row>
        <row r="8812">
          <cell r="E8812">
            <v>0</v>
          </cell>
        </row>
        <row r="8813">
          <cell r="E8813">
            <v>0</v>
          </cell>
        </row>
        <row r="8814">
          <cell r="E8814">
            <v>0</v>
          </cell>
        </row>
        <row r="8815">
          <cell r="E8815">
            <v>0</v>
          </cell>
        </row>
        <row r="8816">
          <cell r="E8816">
            <v>0</v>
          </cell>
        </row>
        <row r="8817">
          <cell r="E8817">
            <v>0</v>
          </cell>
        </row>
        <row r="8818">
          <cell r="E8818">
            <v>0</v>
          </cell>
        </row>
        <row r="8819">
          <cell r="E8819">
            <v>0</v>
          </cell>
        </row>
        <row r="8820">
          <cell r="E8820">
            <v>0</v>
          </cell>
        </row>
        <row r="8821">
          <cell r="E8821">
            <v>0</v>
          </cell>
        </row>
        <row r="8822">
          <cell r="E8822">
            <v>0</v>
          </cell>
        </row>
        <row r="8823">
          <cell r="E8823">
            <v>0</v>
          </cell>
        </row>
        <row r="8824">
          <cell r="E8824">
            <v>0</v>
          </cell>
        </row>
        <row r="8825">
          <cell r="E8825">
            <v>0</v>
          </cell>
        </row>
        <row r="8826">
          <cell r="E8826">
            <v>0</v>
          </cell>
        </row>
        <row r="8827">
          <cell r="E8827">
            <v>0</v>
          </cell>
        </row>
        <row r="8828">
          <cell r="E8828">
            <v>0</v>
          </cell>
        </row>
        <row r="8829">
          <cell r="E8829">
            <v>0</v>
          </cell>
        </row>
        <row r="8830">
          <cell r="E8830">
            <v>0</v>
          </cell>
        </row>
        <row r="8831">
          <cell r="E8831">
            <v>0</v>
          </cell>
        </row>
        <row r="8832">
          <cell r="E8832">
            <v>0</v>
          </cell>
        </row>
        <row r="8833">
          <cell r="E8833">
            <v>0</v>
          </cell>
        </row>
        <row r="8834">
          <cell r="E8834">
            <v>0</v>
          </cell>
        </row>
        <row r="8835">
          <cell r="E8835">
            <v>0</v>
          </cell>
        </row>
        <row r="8836">
          <cell r="E8836">
            <v>0</v>
          </cell>
        </row>
        <row r="8837">
          <cell r="E8837">
            <v>0</v>
          </cell>
        </row>
        <row r="8838">
          <cell r="E8838">
            <v>0</v>
          </cell>
        </row>
        <row r="8839">
          <cell r="E8839">
            <v>0</v>
          </cell>
        </row>
        <row r="8840">
          <cell r="E8840">
            <v>0</v>
          </cell>
        </row>
        <row r="8841">
          <cell r="E8841">
            <v>0</v>
          </cell>
        </row>
        <row r="8842">
          <cell r="E8842">
            <v>0</v>
          </cell>
        </row>
        <row r="8843">
          <cell r="E8843">
            <v>0</v>
          </cell>
        </row>
        <row r="8844">
          <cell r="E8844">
            <v>0</v>
          </cell>
        </row>
        <row r="8845">
          <cell r="E8845">
            <v>0</v>
          </cell>
        </row>
        <row r="8846">
          <cell r="E8846">
            <v>0</v>
          </cell>
        </row>
        <row r="8847">
          <cell r="E8847">
            <v>0</v>
          </cell>
        </row>
        <row r="8848">
          <cell r="E8848">
            <v>0</v>
          </cell>
        </row>
        <row r="8849">
          <cell r="E8849">
            <v>0</v>
          </cell>
        </row>
        <row r="8850">
          <cell r="E8850">
            <v>0</v>
          </cell>
        </row>
        <row r="8851">
          <cell r="E8851">
            <v>0</v>
          </cell>
        </row>
        <row r="8852">
          <cell r="E8852">
            <v>0</v>
          </cell>
        </row>
        <row r="8853">
          <cell r="E8853">
            <v>0</v>
          </cell>
        </row>
        <row r="8854">
          <cell r="E8854">
            <v>0</v>
          </cell>
        </row>
        <row r="8855">
          <cell r="E8855">
            <v>0</v>
          </cell>
        </row>
        <row r="8856">
          <cell r="E8856">
            <v>0</v>
          </cell>
        </row>
        <row r="8857">
          <cell r="E8857">
            <v>0</v>
          </cell>
        </row>
        <row r="8858">
          <cell r="E8858">
            <v>0</v>
          </cell>
        </row>
        <row r="8859">
          <cell r="E8859">
            <v>0</v>
          </cell>
        </row>
        <row r="8860">
          <cell r="E8860">
            <v>0</v>
          </cell>
        </row>
        <row r="8861">
          <cell r="E8861">
            <v>0</v>
          </cell>
        </row>
        <row r="8862">
          <cell r="E8862">
            <v>0</v>
          </cell>
        </row>
        <row r="8863">
          <cell r="E8863">
            <v>0</v>
          </cell>
        </row>
        <row r="8864">
          <cell r="E8864">
            <v>0</v>
          </cell>
        </row>
        <row r="8865">
          <cell r="E8865">
            <v>0</v>
          </cell>
        </row>
        <row r="8866">
          <cell r="E8866">
            <v>0</v>
          </cell>
        </row>
        <row r="8867">
          <cell r="E8867">
            <v>0</v>
          </cell>
        </row>
        <row r="8868">
          <cell r="E8868">
            <v>0</v>
          </cell>
        </row>
        <row r="8869">
          <cell r="E8869">
            <v>0</v>
          </cell>
        </row>
        <row r="8870">
          <cell r="E8870">
            <v>0</v>
          </cell>
        </row>
        <row r="8871">
          <cell r="E8871">
            <v>0</v>
          </cell>
        </row>
        <row r="8872">
          <cell r="E8872">
            <v>0</v>
          </cell>
        </row>
        <row r="8873">
          <cell r="E8873">
            <v>0</v>
          </cell>
        </row>
        <row r="8874">
          <cell r="E8874">
            <v>0</v>
          </cell>
        </row>
        <row r="8875">
          <cell r="E8875">
            <v>0</v>
          </cell>
        </row>
        <row r="8876">
          <cell r="E8876">
            <v>0</v>
          </cell>
        </row>
        <row r="8877">
          <cell r="E8877">
            <v>0</v>
          </cell>
        </row>
        <row r="8878">
          <cell r="E8878">
            <v>0</v>
          </cell>
        </row>
        <row r="8879">
          <cell r="E8879">
            <v>0</v>
          </cell>
        </row>
        <row r="8880">
          <cell r="E8880">
            <v>0</v>
          </cell>
        </row>
        <row r="8881">
          <cell r="E8881">
            <v>0</v>
          </cell>
        </row>
        <row r="8882">
          <cell r="E8882">
            <v>0</v>
          </cell>
        </row>
        <row r="8883">
          <cell r="E8883">
            <v>0</v>
          </cell>
        </row>
        <row r="8884">
          <cell r="E8884">
            <v>0</v>
          </cell>
        </row>
        <row r="8885">
          <cell r="E8885">
            <v>0</v>
          </cell>
        </row>
        <row r="8886">
          <cell r="E8886">
            <v>0</v>
          </cell>
        </row>
        <row r="8887">
          <cell r="E8887">
            <v>0</v>
          </cell>
        </row>
        <row r="8888">
          <cell r="E8888">
            <v>0</v>
          </cell>
        </row>
        <row r="8889">
          <cell r="E8889">
            <v>0</v>
          </cell>
        </row>
        <row r="8890">
          <cell r="E8890">
            <v>0</v>
          </cell>
        </row>
        <row r="8891">
          <cell r="E8891">
            <v>0</v>
          </cell>
        </row>
        <row r="8892">
          <cell r="E8892">
            <v>0</v>
          </cell>
        </row>
        <row r="8893">
          <cell r="E8893">
            <v>0</v>
          </cell>
        </row>
        <row r="8894">
          <cell r="E8894">
            <v>0</v>
          </cell>
        </row>
        <row r="8895">
          <cell r="E8895">
            <v>0</v>
          </cell>
        </row>
        <row r="8896">
          <cell r="E8896">
            <v>0</v>
          </cell>
        </row>
        <row r="8897">
          <cell r="E8897">
            <v>0</v>
          </cell>
        </row>
        <row r="8898">
          <cell r="E8898">
            <v>0</v>
          </cell>
        </row>
        <row r="8899">
          <cell r="E8899">
            <v>0</v>
          </cell>
        </row>
        <row r="8900">
          <cell r="E8900">
            <v>0</v>
          </cell>
        </row>
        <row r="8901">
          <cell r="E8901">
            <v>0</v>
          </cell>
        </row>
        <row r="8902">
          <cell r="E8902">
            <v>0</v>
          </cell>
        </row>
        <row r="8903">
          <cell r="E8903">
            <v>0</v>
          </cell>
        </row>
        <row r="8904">
          <cell r="E8904">
            <v>0</v>
          </cell>
        </row>
        <row r="8905">
          <cell r="E8905">
            <v>0</v>
          </cell>
        </row>
        <row r="8906">
          <cell r="E8906">
            <v>0</v>
          </cell>
        </row>
        <row r="8907">
          <cell r="E8907">
            <v>0</v>
          </cell>
        </row>
        <row r="8908">
          <cell r="E8908">
            <v>0</v>
          </cell>
        </row>
        <row r="8909">
          <cell r="E8909">
            <v>0</v>
          </cell>
        </row>
        <row r="8910">
          <cell r="E8910">
            <v>0</v>
          </cell>
        </row>
        <row r="8911">
          <cell r="E8911">
            <v>0</v>
          </cell>
        </row>
        <row r="8912">
          <cell r="E8912">
            <v>0</v>
          </cell>
        </row>
        <row r="8913">
          <cell r="E8913">
            <v>0</v>
          </cell>
        </row>
        <row r="8914">
          <cell r="E8914">
            <v>0</v>
          </cell>
        </row>
        <row r="8915">
          <cell r="E8915">
            <v>0</v>
          </cell>
        </row>
        <row r="8916">
          <cell r="E8916">
            <v>0</v>
          </cell>
        </row>
        <row r="8917">
          <cell r="E8917">
            <v>0</v>
          </cell>
        </row>
        <row r="8918">
          <cell r="E8918">
            <v>0</v>
          </cell>
        </row>
        <row r="8919">
          <cell r="E8919">
            <v>0</v>
          </cell>
        </row>
        <row r="8920">
          <cell r="E8920">
            <v>0</v>
          </cell>
        </row>
        <row r="8921">
          <cell r="E8921">
            <v>0</v>
          </cell>
        </row>
        <row r="8922">
          <cell r="E8922">
            <v>0</v>
          </cell>
        </row>
        <row r="8923">
          <cell r="E8923">
            <v>0</v>
          </cell>
        </row>
        <row r="8924">
          <cell r="E8924">
            <v>0</v>
          </cell>
        </row>
        <row r="8925">
          <cell r="E8925">
            <v>0</v>
          </cell>
        </row>
        <row r="8926">
          <cell r="E8926">
            <v>0</v>
          </cell>
        </row>
        <row r="8927">
          <cell r="E8927">
            <v>0</v>
          </cell>
        </row>
        <row r="8928">
          <cell r="E8928">
            <v>0</v>
          </cell>
        </row>
        <row r="8929">
          <cell r="E8929">
            <v>0</v>
          </cell>
        </row>
        <row r="8930">
          <cell r="E8930">
            <v>0</v>
          </cell>
        </row>
        <row r="8931">
          <cell r="E8931">
            <v>0</v>
          </cell>
        </row>
        <row r="8932">
          <cell r="E8932">
            <v>0</v>
          </cell>
        </row>
        <row r="8933">
          <cell r="E8933">
            <v>0</v>
          </cell>
        </row>
        <row r="8934">
          <cell r="E8934">
            <v>0</v>
          </cell>
        </row>
        <row r="8935">
          <cell r="E8935">
            <v>0</v>
          </cell>
        </row>
        <row r="8936">
          <cell r="E8936">
            <v>0</v>
          </cell>
        </row>
        <row r="8937">
          <cell r="E8937">
            <v>0</v>
          </cell>
        </row>
        <row r="8938">
          <cell r="E8938">
            <v>0</v>
          </cell>
        </row>
        <row r="8939">
          <cell r="E8939">
            <v>0</v>
          </cell>
        </row>
        <row r="8940">
          <cell r="E8940">
            <v>0</v>
          </cell>
        </row>
        <row r="8941">
          <cell r="E8941">
            <v>0</v>
          </cell>
        </row>
        <row r="8942">
          <cell r="E8942">
            <v>0</v>
          </cell>
        </row>
        <row r="8943">
          <cell r="E8943">
            <v>0</v>
          </cell>
        </row>
        <row r="8944">
          <cell r="E8944">
            <v>0</v>
          </cell>
        </row>
        <row r="8945">
          <cell r="E8945">
            <v>0</v>
          </cell>
        </row>
        <row r="8946">
          <cell r="E8946">
            <v>0</v>
          </cell>
        </row>
        <row r="8947">
          <cell r="E8947">
            <v>0</v>
          </cell>
        </row>
        <row r="8948">
          <cell r="E8948">
            <v>0</v>
          </cell>
        </row>
        <row r="8949">
          <cell r="E8949">
            <v>0</v>
          </cell>
        </row>
        <row r="8950">
          <cell r="E8950">
            <v>0</v>
          </cell>
        </row>
        <row r="8951">
          <cell r="E8951">
            <v>0</v>
          </cell>
        </row>
        <row r="8952">
          <cell r="E8952">
            <v>0</v>
          </cell>
        </row>
        <row r="8953">
          <cell r="E8953">
            <v>0</v>
          </cell>
        </row>
        <row r="8954">
          <cell r="E8954">
            <v>0</v>
          </cell>
        </row>
        <row r="8955">
          <cell r="E8955">
            <v>0</v>
          </cell>
        </row>
        <row r="8956">
          <cell r="E8956">
            <v>0</v>
          </cell>
        </row>
        <row r="8957">
          <cell r="E8957">
            <v>0</v>
          </cell>
        </row>
        <row r="8958">
          <cell r="E8958">
            <v>0</v>
          </cell>
        </row>
        <row r="8959">
          <cell r="E8959">
            <v>0</v>
          </cell>
        </row>
        <row r="8960">
          <cell r="E8960">
            <v>0</v>
          </cell>
        </row>
        <row r="8961">
          <cell r="E8961">
            <v>0</v>
          </cell>
        </row>
        <row r="8962">
          <cell r="E8962">
            <v>0</v>
          </cell>
        </row>
        <row r="8963">
          <cell r="E8963">
            <v>0</v>
          </cell>
        </row>
        <row r="8964">
          <cell r="E8964">
            <v>0</v>
          </cell>
        </row>
        <row r="8965">
          <cell r="E8965">
            <v>0</v>
          </cell>
        </row>
        <row r="8966">
          <cell r="E8966">
            <v>0</v>
          </cell>
        </row>
        <row r="8967">
          <cell r="E8967">
            <v>0</v>
          </cell>
        </row>
        <row r="8968">
          <cell r="E8968">
            <v>0</v>
          </cell>
        </row>
        <row r="8969">
          <cell r="E8969">
            <v>0</v>
          </cell>
        </row>
        <row r="8970">
          <cell r="E8970">
            <v>0</v>
          </cell>
        </row>
        <row r="8971">
          <cell r="E8971">
            <v>0</v>
          </cell>
        </row>
        <row r="8972">
          <cell r="E8972">
            <v>0</v>
          </cell>
        </row>
        <row r="8973">
          <cell r="E8973">
            <v>0</v>
          </cell>
        </row>
        <row r="8974">
          <cell r="E8974">
            <v>0</v>
          </cell>
        </row>
        <row r="8975">
          <cell r="E8975">
            <v>0</v>
          </cell>
        </row>
        <row r="8976">
          <cell r="E8976">
            <v>0</v>
          </cell>
        </row>
        <row r="8977">
          <cell r="E8977">
            <v>0</v>
          </cell>
        </row>
        <row r="8978">
          <cell r="E8978">
            <v>0</v>
          </cell>
        </row>
        <row r="8979">
          <cell r="E8979">
            <v>0</v>
          </cell>
        </row>
        <row r="8980">
          <cell r="E8980">
            <v>0</v>
          </cell>
        </row>
        <row r="8981">
          <cell r="E8981">
            <v>0</v>
          </cell>
        </row>
        <row r="8982">
          <cell r="E8982">
            <v>0</v>
          </cell>
        </row>
        <row r="8983">
          <cell r="E8983">
            <v>0</v>
          </cell>
        </row>
        <row r="8984">
          <cell r="E8984">
            <v>0</v>
          </cell>
        </row>
        <row r="8985">
          <cell r="E8985">
            <v>0</v>
          </cell>
        </row>
        <row r="8986">
          <cell r="E8986">
            <v>0</v>
          </cell>
        </row>
        <row r="8987">
          <cell r="E8987">
            <v>0</v>
          </cell>
        </row>
        <row r="8988">
          <cell r="E8988">
            <v>0</v>
          </cell>
        </row>
        <row r="8989">
          <cell r="E8989">
            <v>0</v>
          </cell>
        </row>
        <row r="8990">
          <cell r="E8990">
            <v>0</v>
          </cell>
        </row>
        <row r="8991">
          <cell r="E8991">
            <v>0</v>
          </cell>
        </row>
        <row r="8992">
          <cell r="E8992">
            <v>0</v>
          </cell>
        </row>
        <row r="8993">
          <cell r="E8993">
            <v>0</v>
          </cell>
        </row>
        <row r="8994">
          <cell r="E8994">
            <v>0</v>
          </cell>
        </row>
        <row r="8995">
          <cell r="E8995">
            <v>0</v>
          </cell>
        </row>
        <row r="8996">
          <cell r="E8996">
            <v>0</v>
          </cell>
        </row>
        <row r="8997">
          <cell r="E8997">
            <v>0</v>
          </cell>
        </row>
        <row r="8998">
          <cell r="E8998">
            <v>0</v>
          </cell>
        </row>
        <row r="8999">
          <cell r="E8999">
            <v>0</v>
          </cell>
        </row>
        <row r="9000">
          <cell r="E9000">
            <v>0</v>
          </cell>
        </row>
        <row r="9001">
          <cell r="E9001">
            <v>0</v>
          </cell>
        </row>
        <row r="9002">
          <cell r="E9002">
            <v>0</v>
          </cell>
        </row>
        <row r="9003">
          <cell r="E9003">
            <v>0</v>
          </cell>
        </row>
        <row r="9004">
          <cell r="E9004">
            <v>0</v>
          </cell>
        </row>
        <row r="9005">
          <cell r="E9005">
            <v>0</v>
          </cell>
        </row>
        <row r="9006">
          <cell r="E9006">
            <v>0</v>
          </cell>
        </row>
        <row r="9007">
          <cell r="E9007">
            <v>0</v>
          </cell>
        </row>
        <row r="9008">
          <cell r="E9008">
            <v>0</v>
          </cell>
        </row>
        <row r="9009">
          <cell r="E9009">
            <v>0</v>
          </cell>
        </row>
        <row r="9010">
          <cell r="E9010">
            <v>0</v>
          </cell>
        </row>
        <row r="9011">
          <cell r="E9011">
            <v>0</v>
          </cell>
        </row>
        <row r="9012">
          <cell r="E9012">
            <v>0</v>
          </cell>
        </row>
        <row r="9013">
          <cell r="E9013">
            <v>0</v>
          </cell>
        </row>
        <row r="9014">
          <cell r="E9014">
            <v>0</v>
          </cell>
        </row>
        <row r="9015">
          <cell r="E9015">
            <v>0</v>
          </cell>
        </row>
        <row r="9016">
          <cell r="E9016">
            <v>0</v>
          </cell>
        </row>
        <row r="9017">
          <cell r="E9017">
            <v>0</v>
          </cell>
        </row>
        <row r="9018">
          <cell r="E9018">
            <v>0</v>
          </cell>
        </row>
        <row r="9019">
          <cell r="E9019">
            <v>0</v>
          </cell>
        </row>
        <row r="9020">
          <cell r="E9020">
            <v>0</v>
          </cell>
        </row>
        <row r="9021">
          <cell r="E9021">
            <v>0</v>
          </cell>
        </row>
        <row r="9022">
          <cell r="E9022">
            <v>0</v>
          </cell>
        </row>
        <row r="9023">
          <cell r="E9023">
            <v>0</v>
          </cell>
        </row>
        <row r="9024">
          <cell r="E9024">
            <v>0</v>
          </cell>
        </row>
        <row r="9025">
          <cell r="E9025">
            <v>0</v>
          </cell>
        </row>
        <row r="9026">
          <cell r="E9026">
            <v>0</v>
          </cell>
        </row>
        <row r="9027">
          <cell r="E9027">
            <v>0</v>
          </cell>
        </row>
        <row r="9028">
          <cell r="E9028">
            <v>0</v>
          </cell>
        </row>
        <row r="9029">
          <cell r="E9029">
            <v>0</v>
          </cell>
        </row>
        <row r="9030">
          <cell r="E9030">
            <v>0</v>
          </cell>
        </row>
        <row r="9031">
          <cell r="E9031">
            <v>0</v>
          </cell>
        </row>
        <row r="9032">
          <cell r="E9032">
            <v>0</v>
          </cell>
        </row>
        <row r="9033">
          <cell r="E9033">
            <v>0</v>
          </cell>
        </row>
        <row r="9034">
          <cell r="E9034">
            <v>0</v>
          </cell>
        </row>
        <row r="9035">
          <cell r="E9035">
            <v>0</v>
          </cell>
        </row>
        <row r="9036">
          <cell r="E9036">
            <v>0</v>
          </cell>
        </row>
        <row r="9037">
          <cell r="E9037">
            <v>0</v>
          </cell>
        </row>
        <row r="9038">
          <cell r="E9038">
            <v>0</v>
          </cell>
        </row>
        <row r="9039">
          <cell r="E9039">
            <v>0</v>
          </cell>
        </row>
        <row r="9040">
          <cell r="E9040">
            <v>0</v>
          </cell>
        </row>
        <row r="9041">
          <cell r="E9041">
            <v>0</v>
          </cell>
        </row>
        <row r="9042">
          <cell r="E9042">
            <v>0</v>
          </cell>
        </row>
        <row r="9043">
          <cell r="E9043">
            <v>0</v>
          </cell>
        </row>
        <row r="9044">
          <cell r="E9044">
            <v>0</v>
          </cell>
        </row>
        <row r="9045">
          <cell r="E9045">
            <v>0</v>
          </cell>
        </row>
        <row r="9046">
          <cell r="E9046">
            <v>0</v>
          </cell>
        </row>
        <row r="9047">
          <cell r="E9047">
            <v>0</v>
          </cell>
        </row>
        <row r="9048">
          <cell r="E9048">
            <v>0</v>
          </cell>
        </row>
        <row r="9049">
          <cell r="E9049">
            <v>0</v>
          </cell>
        </row>
        <row r="9050">
          <cell r="E9050">
            <v>0</v>
          </cell>
        </row>
        <row r="9051">
          <cell r="E9051">
            <v>0</v>
          </cell>
        </row>
        <row r="9052">
          <cell r="E9052">
            <v>0</v>
          </cell>
        </row>
        <row r="9053">
          <cell r="E9053">
            <v>0</v>
          </cell>
        </row>
        <row r="9054">
          <cell r="E9054">
            <v>0</v>
          </cell>
        </row>
        <row r="9055">
          <cell r="E9055">
            <v>0</v>
          </cell>
        </row>
        <row r="9056">
          <cell r="E9056">
            <v>0</v>
          </cell>
        </row>
        <row r="9057">
          <cell r="E9057">
            <v>0</v>
          </cell>
        </row>
        <row r="9058">
          <cell r="E9058">
            <v>0</v>
          </cell>
        </row>
        <row r="9059">
          <cell r="E9059">
            <v>0</v>
          </cell>
        </row>
        <row r="9060">
          <cell r="E9060">
            <v>0</v>
          </cell>
        </row>
        <row r="9061">
          <cell r="E9061">
            <v>0</v>
          </cell>
        </row>
        <row r="9062">
          <cell r="E9062">
            <v>0</v>
          </cell>
        </row>
        <row r="9063">
          <cell r="E9063">
            <v>0</v>
          </cell>
        </row>
        <row r="9064">
          <cell r="E9064">
            <v>0</v>
          </cell>
        </row>
        <row r="9065">
          <cell r="E9065">
            <v>0</v>
          </cell>
        </row>
        <row r="9066">
          <cell r="E9066">
            <v>0</v>
          </cell>
        </row>
        <row r="9067">
          <cell r="E9067">
            <v>0</v>
          </cell>
        </row>
        <row r="9068">
          <cell r="E9068">
            <v>0</v>
          </cell>
        </row>
        <row r="9069">
          <cell r="E9069">
            <v>0</v>
          </cell>
        </row>
        <row r="9070">
          <cell r="E9070">
            <v>0</v>
          </cell>
        </row>
        <row r="9071">
          <cell r="E9071">
            <v>0</v>
          </cell>
        </row>
        <row r="9072">
          <cell r="E9072">
            <v>0</v>
          </cell>
        </row>
        <row r="9073">
          <cell r="E9073">
            <v>0</v>
          </cell>
        </row>
        <row r="9074">
          <cell r="E9074">
            <v>0</v>
          </cell>
        </row>
        <row r="9075">
          <cell r="E9075">
            <v>0</v>
          </cell>
        </row>
        <row r="9076">
          <cell r="E9076">
            <v>0</v>
          </cell>
        </row>
        <row r="9077">
          <cell r="E9077">
            <v>0</v>
          </cell>
        </row>
        <row r="9078">
          <cell r="E9078">
            <v>0</v>
          </cell>
        </row>
        <row r="9079">
          <cell r="E9079">
            <v>0</v>
          </cell>
        </row>
        <row r="9080">
          <cell r="E9080">
            <v>0</v>
          </cell>
        </row>
        <row r="9081">
          <cell r="E9081">
            <v>0</v>
          </cell>
        </row>
        <row r="9082">
          <cell r="E9082">
            <v>0</v>
          </cell>
        </row>
        <row r="9083">
          <cell r="E9083">
            <v>0</v>
          </cell>
        </row>
        <row r="9084">
          <cell r="E9084">
            <v>0</v>
          </cell>
        </row>
        <row r="9085">
          <cell r="E9085">
            <v>0</v>
          </cell>
        </row>
        <row r="9086">
          <cell r="E9086">
            <v>0</v>
          </cell>
        </row>
        <row r="9087">
          <cell r="E9087">
            <v>0</v>
          </cell>
        </row>
        <row r="9088">
          <cell r="E9088">
            <v>0</v>
          </cell>
        </row>
        <row r="9089">
          <cell r="E9089">
            <v>0</v>
          </cell>
        </row>
        <row r="9090">
          <cell r="E9090">
            <v>0</v>
          </cell>
        </row>
        <row r="9091">
          <cell r="E9091">
            <v>0</v>
          </cell>
        </row>
        <row r="9092">
          <cell r="E9092">
            <v>0</v>
          </cell>
        </row>
        <row r="9093">
          <cell r="E9093">
            <v>0</v>
          </cell>
        </row>
        <row r="9094">
          <cell r="E9094">
            <v>0</v>
          </cell>
        </row>
        <row r="9095">
          <cell r="E9095">
            <v>0</v>
          </cell>
        </row>
        <row r="9096">
          <cell r="E9096">
            <v>0</v>
          </cell>
        </row>
        <row r="9097">
          <cell r="E9097">
            <v>0</v>
          </cell>
        </row>
        <row r="9098">
          <cell r="E9098">
            <v>0</v>
          </cell>
        </row>
        <row r="9099">
          <cell r="E9099">
            <v>0</v>
          </cell>
        </row>
        <row r="9100">
          <cell r="E9100">
            <v>0</v>
          </cell>
        </row>
        <row r="9101">
          <cell r="E9101">
            <v>0</v>
          </cell>
        </row>
        <row r="9102">
          <cell r="E9102">
            <v>0</v>
          </cell>
        </row>
        <row r="9103">
          <cell r="E9103">
            <v>0</v>
          </cell>
        </row>
        <row r="9104">
          <cell r="E9104">
            <v>0</v>
          </cell>
        </row>
        <row r="9105">
          <cell r="E9105">
            <v>0</v>
          </cell>
        </row>
        <row r="9106">
          <cell r="E9106">
            <v>0</v>
          </cell>
        </row>
        <row r="9107">
          <cell r="E9107">
            <v>0</v>
          </cell>
        </row>
        <row r="9108">
          <cell r="E9108">
            <v>0</v>
          </cell>
        </row>
        <row r="9109">
          <cell r="E9109">
            <v>0</v>
          </cell>
        </row>
        <row r="9110">
          <cell r="E9110">
            <v>0</v>
          </cell>
        </row>
        <row r="9111">
          <cell r="E9111">
            <v>0</v>
          </cell>
        </row>
        <row r="9112">
          <cell r="E9112">
            <v>0</v>
          </cell>
        </row>
        <row r="9113">
          <cell r="E9113">
            <v>0</v>
          </cell>
        </row>
        <row r="9114">
          <cell r="E9114">
            <v>0</v>
          </cell>
        </row>
        <row r="9115">
          <cell r="E9115">
            <v>0</v>
          </cell>
        </row>
        <row r="9116">
          <cell r="E9116">
            <v>0</v>
          </cell>
        </row>
        <row r="9117">
          <cell r="E9117">
            <v>0</v>
          </cell>
        </row>
        <row r="9118">
          <cell r="E9118">
            <v>0</v>
          </cell>
        </row>
        <row r="9119">
          <cell r="E9119">
            <v>0</v>
          </cell>
        </row>
        <row r="9120">
          <cell r="E9120">
            <v>0</v>
          </cell>
        </row>
        <row r="9121">
          <cell r="E9121">
            <v>0</v>
          </cell>
        </row>
        <row r="9122">
          <cell r="E9122">
            <v>0</v>
          </cell>
        </row>
        <row r="9123">
          <cell r="E9123">
            <v>0</v>
          </cell>
        </row>
        <row r="9124">
          <cell r="E9124">
            <v>0</v>
          </cell>
        </row>
        <row r="9125">
          <cell r="E9125">
            <v>0</v>
          </cell>
        </row>
        <row r="9126">
          <cell r="E9126">
            <v>0</v>
          </cell>
        </row>
        <row r="9127">
          <cell r="E9127">
            <v>0</v>
          </cell>
        </row>
        <row r="9128">
          <cell r="E9128">
            <v>0</v>
          </cell>
        </row>
        <row r="9129">
          <cell r="E9129">
            <v>0</v>
          </cell>
        </row>
        <row r="9130">
          <cell r="E9130">
            <v>0</v>
          </cell>
        </row>
        <row r="9131">
          <cell r="E9131">
            <v>0</v>
          </cell>
        </row>
        <row r="9132">
          <cell r="E9132">
            <v>0</v>
          </cell>
        </row>
        <row r="9133">
          <cell r="E9133">
            <v>0</v>
          </cell>
        </row>
        <row r="9134">
          <cell r="E9134">
            <v>0</v>
          </cell>
        </row>
        <row r="9135">
          <cell r="E9135">
            <v>0</v>
          </cell>
        </row>
        <row r="9136">
          <cell r="E9136">
            <v>0</v>
          </cell>
        </row>
        <row r="9137">
          <cell r="E9137">
            <v>0</v>
          </cell>
        </row>
        <row r="9138">
          <cell r="E9138">
            <v>0</v>
          </cell>
        </row>
        <row r="9139">
          <cell r="E9139">
            <v>0</v>
          </cell>
        </row>
        <row r="9140">
          <cell r="E9140">
            <v>0</v>
          </cell>
        </row>
        <row r="9141">
          <cell r="E9141">
            <v>0</v>
          </cell>
        </row>
        <row r="9142">
          <cell r="E9142">
            <v>0</v>
          </cell>
        </row>
        <row r="9143">
          <cell r="E9143">
            <v>0</v>
          </cell>
        </row>
        <row r="9144">
          <cell r="E9144">
            <v>0</v>
          </cell>
        </row>
        <row r="9145">
          <cell r="E9145">
            <v>0</v>
          </cell>
        </row>
        <row r="9146">
          <cell r="E9146">
            <v>0</v>
          </cell>
        </row>
        <row r="9147">
          <cell r="E9147">
            <v>0</v>
          </cell>
        </row>
        <row r="9148">
          <cell r="E9148">
            <v>0</v>
          </cell>
        </row>
        <row r="9149">
          <cell r="E9149">
            <v>0</v>
          </cell>
        </row>
        <row r="9150">
          <cell r="E9150">
            <v>0</v>
          </cell>
        </row>
        <row r="9151">
          <cell r="E9151">
            <v>0</v>
          </cell>
        </row>
        <row r="9152">
          <cell r="E9152">
            <v>0</v>
          </cell>
        </row>
        <row r="9153">
          <cell r="E9153">
            <v>0</v>
          </cell>
        </row>
        <row r="9154">
          <cell r="E9154">
            <v>0</v>
          </cell>
        </row>
        <row r="9155">
          <cell r="E9155">
            <v>0</v>
          </cell>
        </row>
        <row r="9156">
          <cell r="E9156">
            <v>0</v>
          </cell>
        </row>
        <row r="9157">
          <cell r="E9157">
            <v>0</v>
          </cell>
        </row>
        <row r="9158">
          <cell r="E9158">
            <v>0</v>
          </cell>
        </row>
        <row r="9159">
          <cell r="E9159">
            <v>0</v>
          </cell>
        </row>
        <row r="9160">
          <cell r="E9160">
            <v>0</v>
          </cell>
        </row>
        <row r="9161">
          <cell r="E9161">
            <v>0</v>
          </cell>
        </row>
        <row r="9162">
          <cell r="E9162">
            <v>0</v>
          </cell>
        </row>
        <row r="9163">
          <cell r="E9163">
            <v>0</v>
          </cell>
        </row>
        <row r="9164">
          <cell r="E9164">
            <v>0</v>
          </cell>
        </row>
        <row r="9165">
          <cell r="E9165">
            <v>0</v>
          </cell>
        </row>
        <row r="9166">
          <cell r="E9166">
            <v>0</v>
          </cell>
        </row>
        <row r="9167">
          <cell r="E9167">
            <v>0</v>
          </cell>
        </row>
        <row r="9168">
          <cell r="E9168">
            <v>0</v>
          </cell>
        </row>
        <row r="9169">
          <cell r="E9169">
            <v>0</v>
          </cell>
        </row>
        <row r="9170">
          <cell r="E9170">
            <v>0</v>
          </cell>
        </row>
        <row r="9171">
          <cell r="E9171">
            <v>0</v>
          </cell>
        </row>
        <row r="9172">
          <cell r="E9172">
            <v>0</v>
          </cell>
        </row>
        <row r="9173">
          <cell r="E9173">
            <v>0</v>
          </cell>
        </row>
        <row r="9174">
          <cell r="E9174">
            <v>0</v>
          </cell>
        </row>
        <row r="9175">
          <cell r="E9175">
            <v>0</v>
          </cell>
        </row>
        <row r="9176">
          <cell r="E9176">
            <v>0</v>
          </cell>
        </row>
        <row r="9177">
          <cell r="E9177">
            <v>0</v>
          </cell>
        </row>
        <row r="9178">
          <cell r="E9178">
            <v>0</v>
          </cell>
        </row>
        <row r="9179">
          <cell r="E9179">
            <v>0</v>
          </cell>
        </row>
        <row r="9180">
          <cell r="E9180">
            <v>0</v>
          </cell>
        </row>
        <row r="9181">
          <cell r="E9181">
            <v>0</v>
          </cell>
        </row>
        <row r="9182">
          <cell r="E9182">
            <v>0</v>
          </cell>
        </row>
        <row r="9183">
          <cell r="E9183">
            <v>0</v>
          </cell>
        </row>
        <row r="9184">
          <cell r="E9184">
            <v>0</v>
          </cell>
        </row>
        <row r="9185">
          <cell r="E9185">
            <v>0</v>
          </cell>
        </row>
        <row r="9186">
          <cell r="E9186">
            <v>0</v>
          </cell>
        </row>
        <row r="9187">
          <cell r="E9187">
            <v>0</v>
          </cell>
        </row>
        <row r="9188">
          <cell r="E9188">
            <v>0</v>
          </cell>
        </row>
        <row r="9189">
          <cell r="E9189">
            <v>0</v>
          </cell>
        </row>
        <row r="9190">
          <cell r="E9190">
            <v>0</v>
          </cell>
        </row>
        <row r="9191">
          <cell r="E9191">
            <v>0</v>
          </cell>
        </row>
        <row r="9192">
          <cell r="E9192">
            <v>0</v>
          </cell>
        </row>
        <row r="9193">
          <cell r="E9193">
            <v>0</v>
          </cell>
        </row>
        <row r="9194">
          <cell r="E9194">
            <v>0</v>
          </cell>
        </row>
        <row r="9195">
          <cell r="E9195">
            <v>0</v>
          </cell>
        </row>
        <row r="9196">
          <cell r="E9196">
            <v>0</v>
          </cell>
        </row>
        <row r="9197">
          <cell r="E9197">
            <v>0</v>
          </cell>
        </row>
        <row r="9198">
          <cell r="E9198">
            <v>0</v>
          </cell>
        </row>
        <row r="9199">
          <cell r="E9199">
            <v>0</v>
          </cell>
        </row>
        <row r="9200">
          <cell r="E9200">
            <v>0</v>
          </cell>
        </row>
        <row r="9201">
          <cell r="E9201">
            <v>0</v>
          </cell>
        </row>
        <row r="9202">
          <cell r="E9202">
            <v>0</v>
          </cell>
        </row>
        <row r="9203">
          <cell r="E9203">
            <v>0</v>
          </cell>
        </row>
        <row r="9204">
          <cell r="E9204">
            <v>0</v>
          </cell>
        </row>
        <row r="9205">
          <cell r="E9205">
            <v>0</v>
          </cell>
        </row>
        <row r="9206">
          <cell r="E9206">
            <v>0</v>
          </cell>
        </row>
        <row r="9207">
          <cell r="E9207">
            <v>0</v>
          </cell>
        </row>
        <row r="9208">
          <cell r="E9208">
            <v>0</v>
          </cell>
        </row>
        <row r="9209">
          <cell r="E9209">
            <v>0</v>
          </cell>
        </row>
        <row r="9210">
          <cell r="E9210">
            <v>0</v>
          </cell>
        </row>
        <row r="9211">
          <cell r="E9211">
            <v>0</v>
          </cell>
        </row>
        <row r="9212">
          <cell r="E9212">
            <v>0</v>
          </cell>
        </row>
        <row r="9213">
          <cell r="E9213">
            <v>0</v>
          </cell>
        </row>
        <row r="9214">
          <cell r="E9214">
            <v>0</v>
          </cell>
        </row>
        <row r="9215">
          <cell r="E9215">
            <v>0</v>
          </cell>
        </row>
        <row r="9216">
          <cell r="E9216">
            <v>0</v>
          </cell>
        </row>
        <row r="9217">
          <cell r="E9217">
            <v>0</v>
          </cell>
        </row>
        <row r="9218">
          <cell r="E9218">
            <v>0</v>
          </cell>
        </row>
        <row r="9219">
          <cell r="E9219">
            <v>0</v>
          </cell>
        </row>
        <row r="9220">
          <cell r="E9220">
            <v>0</v>
          </cell>
        </row>
        <row r="9221">
          <cell r="E9221">
            <v>0</v>
          </cell>
        </row>
        <row r="9222">
          <cell r="E9222">
            <v>0</v>
          </cell>
        </row>
        <row r="9223">
          <cell r="E9223">
            <v>0</v>
          </cell>
        </row>
        <row r="9224">
          <cell r="E9224">
            <v>0</v>
          </cell>
        </row>
        <row r="9225">
          <cell r="E9225">
            <v>0</v>
          </cell>
        </row>
        <row r="9226">
          <cell r="E9226">
            <v>0</v>
          </cell>
        </row>
        <row r="9227">
          <cell r="E9227">
            <v>0</v>
          </cell>
        </row>
        <row r="9228">
          <cell r="E9228">
            <v>0</v>
          </cell>
        </row>
        <row r="9229">
          <cell r="E9229">
            <v>0</v>
          </cell>
        </row>
        <row r="9230">
          <cell r="E9230">
            <v>0</v>
          </cell>
        </row>
        <row r="9231">
          <cell r="E9231">
            <v>0</v>
          </cell>
        </row>
        <row r="9232">
          <cell r="E9232">
            <v>0</v>
          </cell>
        </row>
        <row r="9233">
          <cell r="E9233">
            <v>0</v>
          </cell>
        </row>
        <row r="9234">
          <cell r="E9234">
            <v>0</v>
          </cell>
        </row>
        <row r="9235">
          <cell r="E9235">
            <v>0</v>
          </cell>
        </row>
        <row r="9236">
          <cell r="E9236">
            <v>0</v>
          </cell>
        </row>
        <row r="9237">
          <cell r="E9237">
            <v>0</v>
          </cell>
        </row>
        <row r="9238">
          <cell r="E9238">
            <v>0</v>
          </cell>
        </row>
        <row r="9239">
          <cell r="E9239">
            <v>0</v>
          </cell>
        </row>
        <row r="9240">
          <cell r="E9240">
            <v>0</v>
          </cell>
        </row>
        <row r="9241">
          <cell r="E9241">
            <v>0</v>
          </cell>
        </row>
        <row r="9242">
          <cell r="E9242">
            <v>0</v>
          </cell>
        </row>
        <row r="9243">
          <cell r="E9243">
            <v>0</v>
          </cell>
        </row>
        <row r="9244">
          <cell r="E9244">
            <v>0</v>
          </cell>
        </row>
        <row r="9245">
          <cell r="E9245">
            <v>0</v>
          </cell>
        </row>
        <row r="9246">
          <cell r="E9246">
            <v>0</v>
          </cell>
        </row>
        <row r="9247">
          <cell r="E9247">
            <v>0</v>
          </cell>
        </row>
        <row r="9248">
          <cell r="E9248">
            <v>0</v>
          </cell>
        </row>
        <row r="9249">
          <cell r="E9249">
            <v>0</v>
          </cell>
        </row>
        <row r="9250">
          <cell r="E9250">
            <v>0</v>
          </cell>
        </row>
        <row r="9251">
          <cell r="E9251">
            <v>0</v>
          </cell>
        </row>
        <row r="9252">
          <cell r="E9252">
            <v>0</v>
          </cell>
        </row>
        <row r="9253">
          <cell r="E9253">
            <v>0</v>
          </cell>
        </row>
        <row r="9254">
          <cell r="E9254">
            <v>0</v>
          </cell>
        </row>
        <row r="9255">
          <cell r="E9255">
            <v>0</v>
          </cell>
        </row>
        <row r="9256">
          <cell r="E9256">
            <v>0</v>
          </cell>
        </row>
        <row r="9257">
          <cell r="E9257">
            <v>0</v>
          </cell>
        </row>
        <row r="9258">
          <cell r="E9258">
            <v>0</v>
          </cell>
        </row>
        <row r="9259">
          <cell r="E9259">
            <v>0</v>
          </cell>
        </row>
        <row r="9260">
          <cell r="E9260">
            <v>0</v>
          </cell>
        </row>
        <row r="9261">
          <cell r="E9261">
            <v>0</v>
          </cell>
        </row>
        <row r="9262">
          <cell r="E9262">
            <v>0</v>
          </cell>
        </row>
        <row r="9263">
          <cell r="E9263">
            <v>0</v>
          </cell>
        </row>
        <row r="9264">
          <cell r="E9264">
            <v>0</v>
          </cell>
        </row>
        <row r="9265">
          <cell r="E9265">
            <v>0</v>
          </cell>
        </row>
        <row r="9266">
          <cell r="E9266">
            <v>0</v>
          </cell>
        </row>
        <row r="9267">
          <cell r="E9267">
            <v>0</v>
          </cell>
        </row>
        <row r="9268">
          <cell r="E9268">
            <v>0</v>
          </cell>
        </row>
        <row r="9269">
          <cell r="E9269">
            <v>0</v>
          </cell>
        </row>
        <row r="9270">
          <cell r="E9270">
            <v>0</v>
          </cell>
        </row>
        <row r="9271">
          <cell r="E9271">
            <v>0</v>
          </cell>
        </row>
        <row r="9272">
          <cell r="E9272">
            <v>0</v>
          </cell>
        </row>
        <row r="9273">
          <cell r="E9273">
            <v>0</v>
          </cell>
        </row>
        <row r="9274">
          <cell r="E9274">
            <v>0</v>
          </cell>
        </row>
        <row r="9275">
          <cell r="E9275">
            <v>0</v>
          </cell>
        </row>
        <row r="9276">
          <cell r="E9276">
            <v>0</v>
          </cell>
        </row>
        <row r="9277">
          <cell r="E9277">
            <v>0</v>
          </cell>
        </row>
        <row r="9278">
          <cell r="E9278">
            <v>0</v>
          </cell>
        </row>
        <row r="9279">
          <cell r="E9279">
            <v>0</v>
          </cell>
        </row>
        <row r="9280">
          <cell r="E9280">
            <v>0</v>
          </cell>
        </row>
        <row r="9281">
          <cell r="E9281">
            <v>0</v>
          </cell>
        </row>
        <row r="9282">
          <cell r="E9282">
            <v>0</v>
          </cell>
        </row>
        <row r="9283">
          <cell r="E9283">
            <v>0</v>
          </cell>
        </row>
        <row r="9284">
          <cell r="E9284">
            <v>0</v>
          </cell>
        </row>
        <row r="9285">
          <cell r="E9285">
            <v>0</v>
          </cell>
        </row>
        <row r="9286">
          <cell r="E9286">
            <v>0</v>
          </cell>
        </row>
        <row r="9287">
          <cell r="E9287">
            <v>0</v>
          </cell>
        </row>
        <row r="9288">
          <cell r="E9288">
            <v>0</v>
          </cell>
        </row>
        <row r="9289">
          <cell r="E9289">
            <v>0</v>
          </cell>
        </row>
        <row r="9290">
          <cell r="E9290">
            <v>0</v>
          </cell>
        </row>
        <row r="9291">
          <cell r="E9291">
            <v>0</v>
          </cell>
        </row>
        <row r="9292">
          <cell r="E9292">
            <v>0</v>
          </cell>
        </row>
        <row r="9293">
          <cell r="E9293">
            <v>0</v>
          </cell>
        </row>
        <row r="9294">
          <cell r="E9294">
            <v>0</v>
          </cell>
        </row>
        <row r="9295">
          <cell r="E9295">
            <v>0</v>
          </cell>
        </row>
        <row r="9296">
          <cell r="E9296">
            <v>0</v>
          </cell>
        </row>
        <row r="9297">
          <cell r="E9297">
            <v>0</v>
          </cell>
        </row>
        <row r="9298">
          <cell r="E9298">
            <v>0</v>
          </cell>
        </row>
        <row r="9299">
          <cell r="E9299">
            <v>0</v>
          </cell>
        </row>
        <row r="9300">
          <cell r="E9300">
            <v>0</v>
          </cell>
        </row>
        <row r="9301">
          <cell r="E9301">
            <v>0</v>
          </cell>
        </row>
        <row r="9302">
          <cell r="E9302">
            <v>0</v>
          </cell>
        </row>
        <row r="9303">
          <cell r="E9303">
            <v>0</v>
          </cell>
        </row>
        <row r="9304">
          <cell r="E9304">
            <v>0</v>
          </cell>
        </row>
        <row r="9305">
          <cell r="E9305">
            <v>0</v>
          </cell>
        </row>
        <row r="9306">
          <cell r="E9306">
            <v>0</v>
          </cell>
        </row>
        <row r="9307">
          <cell r="E9307">
            <v>0</v>
          </cell>
        </row>
        <row r="9308">
          <cell r="E9308">
            <v>0</v>
          </cell>
        </row>
        <row r="9309">
          <cell r="E9309">
            <v>0</v>
          </cell>
        </row>
        <row r="9310">
          <cell r="E9310">
            <v>0</v>
          </cell>
        </row>
        <row r="9311">
          <cell r="E9311">
            <v>0</v>
          </cell>
        </row>
        <row r="9312">
          <cell r="E9312">
            <v>0</v>
          </cell>
        </row>
        <row r="9313">
          <cell r="E9313">
            <v>0</v>
          </cell>
        </row>
        <row r="9314">
          <cell r="E9314">
            <v>0</v>
          </cell>
        </row>
        <row r="9315">
          <cell r="E9315">
            <v>0</v>
          </cell>
        </row>
        <row r="9316">
          <cell r="E9316">
            <v>0</v>
          </cell>
        </row>
        <row r="9317">
          <cell r="E9317">
            <v>0</v>
          </cell>
        </row>
        <row r="9318">
          <cell r="E9318">
            <v>0</v>
          </cell>
        </row>
        <row r="9319">
          <cell r="E9319">
            <v>0</v>
          </cell>
        </row>
        <row r="9320">
          <cell r="E9320">
            <v>0</v>
          </cell>
        </row>
        <row r="9321">
          <cell r="E9321">
            <v>0</v>
          </cell>
        </row>
        <row r="9322">
          <cell r="E9322">
            <v>0</v>
          </cell>
        </row>
        <row r="9323">
          <cell r="E9323">
            <v>0</v>
          </cell>
        </row>
        <row r="9324">
          <cell r="E9324">
            <v>0</v>
          </cell>
        </row>
        <row r="9325">
          <cell r="E9325">
            <v>0</v>
          </cell>
        </row>
        <row r="9326">
          <cell r="E9326">
            <v>0</v>
          </cell>
        </row>
        <row r="9327">
          <cell r="E9327">
            <v>0</v>
          </cell>
        </row>
        <row r="9328">
          <cell r="E9328">
            <v>0</v>
          </cell>
        </row>
        <row r="9329">
          <cell r="E9329">
            <v>0</v>
          </cell>
        </row>
        <row r="9330">
          <cell r="E9330">
            <v>0</v>
          </cell>
        </row>
        <row r="9331">
          <cell r="E9331">
            <v>0</v>
          </cell>
        </row>
        <row r="9332">
          <cell r="E9332">
            <v>0</v>
          </cell>
        </row>
        <row r="9333">
          <cell r="E9333">
            <v>0</v>
          </cell>
        </row>
        <row r="9334">
          <cell r="E9334">
            <v>0</v>
          </cell>
        </row>
        <row r="9335">
          <cell r="E9335">
            <v>0</v>
          </cell>
        </row>
        <row r="9336">
          <cell r="E9336">
            <v>0</v>
          </cell>
        </row>
        <row r="9337">
          <cell r="E9337">
            <v>0</v>
          </cell>
        </row>
        <row r="9338">
          <cell r="E9338">
            <v>0</v>
          </cell>
        </row>
        <row r="9339">
          <cell r="E9339">
            <v>0</v>
          </cell>
        </row>
        <row r="9340">
          <cell r="E9340">
            <v>0</v>
          </cell>
        </row>
        <row r="9341">
          <cell r="E9341">
            <v>0</v>
          </cell>
        </row>
        <row r="9342">
          <cell r="E9342">
            <v>0</v>
          </cell>
        </row>
        <row r="9343">
          <cell r="E9343">
            <v>0</v>
          </cell>
        </row>
        <row r="9344">
          <cell r="E9344">
            <v>0</v>
          </cell>
        </row>
        <row r="9345">
          <cell r="E9345">
            <v>0</v>
          </cell>
        </row>
        <row r="9346">
          <cell r="E9346">
            <v>0</v>
          </cell>
        </row>
        <row r="9347">
          <cell r="E9347">
            <v>0</v>
          </cell>
        </row>
        <row r="9348">
          <cell r="E9348">
            <v>0</v>
          </cell>
        </row>
        <row r="9349">
          <cell r="E9349">
            <v>0</v>
          </cell>
        </row>
        <row r="9350">
          <cell r="E9350">
            <v>0</v>
          </cell>
        </row>
        <row r="9351">
          <cell r="E9351">
            <v>0</v>
          </cell>
        </row>
        <row r="9352">
          <cell r="E9352">
            <v>0</v>
          </cell>
        </row>
        <row r="9353">
          <cell r="E9353">
            <v>0</v>
          </cell>
        </row>
        <row r="9354">
          <cell r="E9354">
            <v>0</v>
          </cell>
        </row>
        <row r="9355">
          <cell r="E9355">
            <v>0</v>
          </cell>
        </row>
        <row r="9356">
          <cell r="E9356">
            <v>0</v>
          </cell>
        </row>
        <row r="9357">
          <cell r="E9357">
            <v>0</v>
          </cell>
        </row>
        <row r="9358">
          <cell r="E9358">
            <v>0</v>
          </cell>
        </row>
        <row r="9359">
          <cell r="E9359">
            <v>0</v>
          </cell>
        </row>
        <row r="9360">
          <cell r="E9360">
            <v>0</v>
          </cell>
        </row>
        <row r="9361">
          <cell r="E9361">
            <v>0</v>
          </cell>
        </row>
        <row r="9362">
          <cell r="E9362">
            <v>0</v>
          </cell>
        </row>
        <row r="9363">
          <cell r="E9363">
            <v>0</v>
          </cell>
        </row>
        <row r="9364">
          <cell r="E9364">
            <v>0</v>
          </cell>
        </row>
        <row r="9365">
          <cell r="E9365">
            <v>0</v>
          </cell>
        </row>
        <row r="9366">
          <cell r="E9366">
            <v>0</v>
          </cell>
        </row>
        <row r="9367">
          <cell r="E9367">
            <v>0</v>
          </cell>
        </row>
        <row r="9368">
          <cell r="E9368">
            <v>0</v>
          </cell>
        </row>
        <row r="9369">
          <cell r="E9369">
            <v>0</v>
          </cell>
        </row>
        <row r="9370">
          <cell r="E9370">
            <v>0</v>
          </cell>
        </row>
        <row r="9371">
          <cell r="E9371">
            <v>0</v>
          </cell>
        </row>
        <row r="9372">
          <cell r="E9372">
            <v>0</v>
          </cell>
        </row>
        <row r="9373">
          <cell r="E9373">
            <v>0</v>
          </cell>
        </row>
        <row r="9374">
          <cell r="E9374">
            <v>0</v>
          </cell>
        </row>
        <row r="9375">
          <cell r="E9375">
            <v>0</v>
          </cell>
        </row>
        <row r="9376">
          <cell r="E9376">
            <v>0</v>
          </cell>
        </row>
        <row r="9377">
          <cell r="E9377">
            <v>0</v>
          </cell>
        </row>
        <row r="9378">
          <cell r="E9378">
            <v>0</v>
          </cell>
        </row>
        <row r="9379">
          <cell r="E9379">
            <v>0</v>
          </cell>
        </row>
        <row r="9380">
          <cell r="E9380">
            <v>0</v>
          </cell>
        </row>
        <row r="9381">
          <cell r="E9381">
            <v>0</v>
          </cell>
        </row>
        <row r="9382">
          <cell r="E9382">
            <v>0</v>
          </cell>
        </row>
        <row r="9383">
          <cell r="E9383">
            <v>0</v>
          </cell>
        </row>
        <row r="9384">
          <cell r="E9384">
            <v>0</v>
          </cell>
        </row>
        <row r="9385">
          <cell r="E9385">
            <v>0</v>
          </cell>
        </row>
        <row r="9386">
          <cell r="E9386">
            <v>0</v>
          </cell>
        </row>
        <row r="9387">
          <cell r="E9387">
            <v>0</v>
          </cell>
        </row>
        <row r="9388">
          <cell r="E9388">
            <v>0</v>
          </cell>
        </row>
        <row r="9389">
          <cell r="E9389">
            <v>0</v>
          </cell>
        </row>
        <row r="9390">
          <cell r="E9390">
            <v>0</v>
          </cell>
        </row>
        <row r="9391">
          <cell r="E9391">
            <v>0</v>
          </cell>
        </row>
        <row r="9392">
          <cell r="E9392">
            <v>0</v>
          </cell>
        </row>
        <row r="9393">
          <cell r="E9393">
            <v>0</v>
          </cell>
        </row>
        <row r="9394">
          <cell r="E9394">
            <v>0</v>
          </cell>
        </row>
        <row r="9395">
          <cell r="E9395">
            <v>0</v>
          </cell>
        </row>
        <row r="9396">
          <cell r="E9396">
            <v>0</v>
          </cell>
        </row>
        <row r="9397">
          <cell r="E9397">
            <v>0</v>
          </cell>
        </row>
        <row r="9398">
          <cell r="E9398">
            <v>0</v>
          </cell>
        </row>
        <row r="9399">
          <cell r="E9399">
            <v>0</v>
          </cell>
        </row>
        <row r="9400">
          <cell r="E9400">
            <v>0</v>
          </cell>
        </row>
        <row r="9401">
          <cell r="E9401">
            <v>0</v>
          </cell>
        </row>
        <row r="9402">
          <cell r="E9402">
            <v>0</v>
          </cell>
        </row>
        <row r="9403">
          <cell r="E9403">
            <v>0</v>
          </cell>
        </row>
        <row r="9404">
          <cell r="E9404">
            <v>0</v>
          </cell>
        </row>
        <row r="9405">
          <cell r="E9405">
            <v>0</v>
          </cell>
        </row>
        <row r="9406">
          <cell r="E9406">
            <v>0</v>
          </cell>
        </row>
        <row r="9407">
          <cell r="E9407">
            <v>0</v>
          </cell>
        </row>
        <row r="9408">
          <cell r="E9408">
            <v>0</v>
          </cell>
        </row>
        <row r="9409">
          <cell r="E9409">
            <v>0</v>
          </cell>
        </row>
        <row r="9410">
          <cell r="E9410">
            <v>0</v>
          </cell>
        </row>
        <row r="9411">
          <cell r="E9411">
            <v>0</v>
          </cell>
        </row>
        <row r="9412">
          <cell r="E9412">
            <v>0</v>
          </cell>
        </row>
        <row r="9413">
          <cell r="E9413">
            <v>0</v>
          </cell>
        </row>
        <row r="9414">
          <cell r="E9414">
            <v>0</v>
          </cell>
        </row>
        <row r="9415">
          <cell r="E9415">
            <v>0</v>
          </cell>
        </row>
        <row r="9416">
          <cell r="E9416">
            <v>0</v>
          </cell>
        </row>
        <row r="9417">
          <cell r="E9417">
            <v>0</v>
          </cell>
        </row>
        <row r="9418">
          <cell r="E9418">
            <v>0</v>
          </cell>
        </row>
        <row r="9419">
          <cell r="E9419">
            <v>0</v>
          </cell>
        </row>
        <row r="9420">
          <cell r="E9420">
            <v>0</v>
          </cell>
        </row>
        <row r="9421">
          <cell r="E9421">
            <v>0</v>
          </cell>
        </row>
        <row r="9422">
          <cell r="E9422">
            <v>0</v>
          </cell>
        </row>
        <row r="9423">
          <cell r="E9423">
            <v>0</v>
          </cell>
        </row>
        <row r="9424">
          <cell r="E9424">
            <v>0</v>
          </cell>
        </row>
        <row r="9425">
          <cell r="E9425">
            <v>0</v>
          </cell>
        </row>
        <row r="9426">
          <cell r="E9426">
            <v>0</v>
          </cell>
        </row>
        <row r="9427">
          <cell r="E9427">
            <v>0</v>
          </cell>
        </row>
        <row r="9428">
          <cell r="E9428">
            <v>0</v>
          </cell>
        </row>
        <row r="9429">
          <cell r="E9429">
            <v>0</v>
          </cell>
        </row>
        <row r="9430">
          <cell r="E9430">
            <v>0</v>
          </cell>
        </row>
        <row r="9431">
          <cell r="E9431">
            <v>0</v>
          </cell>
        </row>
        <row r="9432">
          <cell r="E9432">
            <v>0</v>
          </cell>
        </row>
        <row r="9433">
          <cell r="E9433">
            <v>0</v>
          </cell>
        </row>
        <row r="9434">
          <cell r="E9434">
            <v>0</v>
          </cell>
        </row>
        <row r="9435">
          <cell r="E9435">
            <v>0</v>
          </cell>
        </row>
        <row r="9436">
          <cell r="E9436">
            <v>0</v>
          </cell>
        </row>
        <row r="9437">
          <cell r="E9437">
            <v>0</v>
          </cell>
        </row>
        <row r="9438">
          <cell r="E9438">
            <v>0</v>
          </cell>
        </row>
        <row r="9439">
          <cell r="E9439">
            <v>0</v>
          </cell>
        </row>
        <row r="9440">
          <cell r="E9440">
            <v>0</v>
          </cell>
        </row>
        <row r="9441">
          <cell r="E9441">
            <v>0</v>
          </cell>
        </row>
        <row r="9442">
          <cell r="E9442">
            <v>0</v>
          </cell>
        </row>
        <row r="9443">
          <cell r="E9443">
            <v>0</v>
          </cell>
        </row>
        <row r="9444">
          <cell r="E9444">
            <v>0</v>
          </cell>
        </row>
        <row r="9445">
          <cell r="E9445">
            <v>0</v>
          </cell>
        </row>
        <row r="9446">
          <cell r="E9446">
            <v>0</v>
          </cell>
        </row>
        <row r="9447">
          <cell r="E9447">
            <v>0</v>
          </cell>
        </row>
        <row r="9448">
          <cell r="E9448">
            <v>0</v>
          </cell>
        </row>
        <row r="9449">
          <cell r="E9449">
            <v>0</v>
          </cell>
        </row>
        <row r="9450">
          <cell r="E9450">
            <v>0</v>
          </cell>
        </row>
        <row r="9451">
          <cell r="E9451">
            <v>0</v>
          </cell>
        </row>
        <row r="9452">
          <cell r="E9452">
            <v>0</v>
          </cell>
        </row>
        <row r="9453">
          <cell r="E9453">
            <v>0</v>
          </cell>
        </row>
        <row r="9454">
          <cell r="E9454">
            <v>0</v>
          </cell>
        </row>
        <row r="9455">
          <cell r="E9455">
            <v>0</v>
          </cell>
        </row>
        <row r="9456">
          <cell r="E9456">
            <v>0</v>
          </cell>
        </row>
        <row r="9457">
          <cell r="E9457">
            <v>0</v>
          </cell>
        </row>
        <row r="9458">
          <cell r="E9458">
            <v>0</v>
          </cell>
        </row>
        <row r="9459">
          <cell r="E9459">
            <v>0</v>
          </cell>
        </row>
        <row r="9460">
          <cell r="E9460">
            <v>0</v>
          </cell>
        </row>
        <row r="9461">
          <cell r="E9461">
            <v>0</v>
          </cell>
        </row>
        <row r="9462">
          <cell r="E9462">
            <v>0</v>
          </cell>
        </row>
        <row r="9463">
          <cell r="E9463">
            <v>0</v>
          </cell>
        </row>
        <row r="9464">
          <cell r="E9464">
            <v>0</v>
          </cell>
        </row>
        <row r="9465">
          <cell r="E9465">
            <v>0</v>
          </cell>
        </row>
        <row r="9466">
          <cell r="E9466">
            <v>0</v>
          </cell>
        </row>
        <row r="9467">
          <cell r="E9467">
            <v>0</v>
          </cell>
        </row>
        <row r="9468">
          <cell r="E9468">
            <v>0</v>
          </cell>
        </row>
        <row r="9469">
          <cell r="E9469">
            <v>0</v>
          </cell>
        </row>
        <row r="9470">
          <cell r="E9470">
            <v>0</v>
          </cell>
        </row>
        <row r="9471">
          <cell r="E9471">
            <v>0</v>
          </cell>
        </row>
        <row r="9472">
          <cell r="E9472">
            <v>0</v>
          </cell>
        </row>
        <row r="9473">
          <cell r="E9473">
            <v>0</v>
          </cell>
        </row>
        <row r="9474">
          <cell r="E9474">
            <v>0</v>
          </cell>
        </row>
        <row r="9475">
          <cell r="E9475">
            <v>0</v>
          </cell>
        </row>
        <row r="9476">
          <cell r="E9476">
            <v>0</v>
          </cell>
        </row>
        <row r="9477">
          <cell r="E9477">
            <v>0</v>
          </cell>
        </row>
        <row r="9478">
          <cell r="E9478">
            <v>0</v>
          </cell>
        </row>
        <row r="9479">
          <cell r="E9479">
            <v>0</v>
          </cell>
        </row>
        <row r="9480">
          <cell r="E9480">
            <v>0</v>
          </cell>
        </row>
        <row r="9481">
          <cell r="E9481">
            <v>0</v>
          </cell>
        </row>
        <row r="9482">
          <cell r="E9482">
            <v>0</v>
          </cell>
        </row>
        <row r="9483">
          <cell r="E9483">
            <v>0</v>
          </cell>
        </row>
        <row r="9484">
          <cell r="E9484">
            <v>0</v>
          </cell>
        </row>
        <row r="9485">
          <cell r="E9485">
            <v>0</v>
          </cell>
        </row>
        <row r="9486">
          <cell r="E9486">
            <v>0</v>
          </cell>
        </row>
        <row r="9487">
          <cell r="E9487">
            <v>0</v>
          </cell>
        </row>
        <row r="9488">
          <cell r="E9488">
            <v>0</v>
          </cell>
        </row>
        <row r="9489">
          <cell r="E9489">
            <v>0</v>
          </cell>
        </row>
        <row r="9490">
          <cell r="E9490">
            <v>0</v>
          </cell>
        </row>
        <row r="9491">
          <cell r="E9491">
            <v>0</v>
          </cell>
        </row>
        <row r="9492">
          <cell r="E9492">
            <v>0</v>
          </cell>
        </row>
        <row r="9493">
          <cell r="E9493">
            <v>0</v>
          </cell>
        </row>
        <row r="9494">
          <cell r="E9494">
            <v>0</v>
          </cell>
        </row>
        <row r="9495">
          <cell r="E9495">
            <v>0</v>
          </cell>
        </row>
        <row r="9496">
          <cell r="E9496">
            <v>0</v>
          </cell>
        </row>
        <row r="9497">
          <cell r="E9497">
            <v>0</v>
          </cell>
        </row>
        <row r="9498">
          <cell r="E9498">
            <v>0</v>
          </cell>
        </row>
        <row r="9499">
          <cell r="E9499">
            <v>0</v>
          </cell>
        </row>
        <row r="9500">
          <cell r="E9500">
            <v>0</v>
          </cell>
        </row>
        <row r="9501">
          <cell r="E9501">
            <v>0</v>
          </cell>
        </row>
        <row r="9502">
          <cell r="E9502">
            <v>0</v>
          </cell>
        </row>
        <row r="9503">
          <cell r="E9503">
            <v>0</v>
          </cell>
        </row>
        <row r="9504">
          <cell r="E9504">
            <v>0</v>
          </cell>
        </row>
        <row r="9505">
          <cell r="E9505">
            <v>0</v>
          </cell>
        </row>
        <row r="9506">
          <cell r="E9506">
            <v>0</v>
          </cell>
        </row>
        <row r="9507">
          <cell r="E9507">
            <v>0</v>
          </cell>
        </row>
        <row r="9508">
          <cell r="E9508">
            <v>0</v>
          </cell>
        </row>
        <row r="9509">
          <cell r="E9509">
            <v>0</v>
          </cell>
        </row>
        <row r="9510">
          <cell r="E9510">
            <v>0</v>
          </cell>
        </row>
        <row r="9511">
          <cell r="E9511">
            <v>0</v>
          </cell>
        </row>
        <row r="9512">
          <cell r="E9512">
            <v>0</v>
          </cell>
        </row>
        <row r="9513">
          <cell r="E9513">
            <v>0</v>
          </cell>
        </row>
        <row r="9514">
          <cell r="E9514">
            <v>0</v>
          </cell>
        </row>
        <row r="9515">
          <cell r="E9515">
            <v>0</v>
          </cell>
        </row>
        <row r="9516">
          <cell r="E9516">
            <v>0</v>
          </cell>
        </row>
        <row r="9517">
          <cell r="E9517">
            <v>0</v>
          </cell>
        </row>
        <row r="9518">
          <cell r="E9518">
            <v>0</v>
          </cell>
        </row>
        <row r="9519">
          <cell r="E9519">
            <v>0</v>
          </cell>
        </row>
        <row r="9520">
          <cell r="E9520">
            <v>0</v>
          </cell>
        </row>
        <row r="9521">
          <cell r="E9521">
            <v>0</v>
          </cell>
        </row>
        <row r="9522">
          <cell r="E9522">
            <v>0</v>
          </cell>
        </row>
        <row r="9523">
          <cell r="E9523">
            <v>0</v>
          </cell>
        </row>
        <row r="9524">
          <cell r="E9524">
            <v>0</v>
          </cell>
        </row>
        <row r="9525">
          <cell r="E9525">
            <v>0</v>
          </cell>
        </row>
        <row r="9526">
          <cell r="E9526">
            <v>0</v>
          </cell>
        </row>
        <row r="9527">
          <cell r="E9527">
            <v>0</v>
          </cell>
        </row>
        <row r="9528">
          <cell r="E9528">
            <v>0</v>
          </cell>
        </row>
        <row r="9529">
          <cell r="E9529">
            <v>0</v>
          </cell>
        </row>
        <row r="9530">
          <cell r="E9530">
            <v>0</v>
          </cell>
        </row>
        <row r="9531">
          <cell r="E9531">
            <v>0</v>
          </cell>
        </row>
        <row r="9532">
          <cell r="E9532">
            <v>0</v>
          </cell>
        </row>
        <row r="9533">
          <cell r="E9533">
            <v>0</v>
          </cell>
        </row>
        <row r="9534">
          <cell r="E9534">
            <v>0</v>
          </cell>
        </row>
        <row r="9535">
          <cell r="E9535">
            <v>0</v>
          </cell>
        </row>
        <row r="9536">
          <cell r="E9536">
            <v>0</v>
          </cell>
        </row>
        <row r="9537">
          <cell r="E9537">
            <v>0</v>
          </cell>
        </row>
        <row r="9538">
          <cell r="E9538">
            <v>0</v>
          </cell>
        </row>
        <row r="9539">
          <cell r="E9539">
            <v>0</v>
          </cell>
        </row>
        <row r="9540">
          <cell r="E9540">
            <v>0</v>
          </cell>
        </row>
        <row r="9541">
          <cell r="E9541">
            <v>0</v>
          </cell>
        </row>
        <row r="9542">
          <cell r="E9542">
            <v>0</v>
          </cell>
        </row>
        <row r="9543">
          <cell r="E9543">
            <v>0</v>
          </cell>
        </row>
        <row r="9544">
          <cell r="E9544">
            <v>0</v>
          </cell>
        </row>
        <row r="9545">
          <cell r="E9545">
            <v>0</v>
          </cell>
        </row>
        <row r="9546">
          <cell r="E9546">
            <v>0</v>
          </cell>
        </row>
        <row r="9547">
          <cell r="E9547">
            <v>0</v>
          </cell>
        </row>
        <row r="9548">
          <cell r="E9548">
            <v>0</v>
          </cell>
        </row>
        <row r="9549">
          <cell r="E9549">
            <v>0</v>
          </cell>
        </row>
        <row r="9550">
          <cell r="E9550">
            <v>0</v>
          </cell>
        </row>
        <row r="9551">
          <cell r="E9551">
            <v>0</v>
          </cell>
        </row>
        <row r="9552">
          <cell r="E9552">
            <v>0</v>
          </cell>
        </row>
        <row r="9553">
          <cell r="E9553">
            <v>0</v>
          </cell>
        </row>
        <row r="9554">
          <cell r="E9554">
            <v>0</v>
          </cell>
        </row>
        <row r="9555">
          <cell r="E9555">
            <v>0</v>
          </cell>
        </row>
        <row r="9556">
          <cell r="E9556">
            <v>0</v>
          </cell>
        </row>
        <row r="9557">
          <cell r="E9557">
            <v>0</v>
          </cell>
        </row>
        <row r="9558">
          <cell r="E9558">
            <v>0</v>
          </cell>
        </row>
        <row r="9559">
          <cell r="E9559">
            <v>0</v>
          </cell>
        </row>
        <row r="9560">
          <cell r="E9560">
            <v>0</v>
          </cell>
        </row>
        <row r="9561">
          <cell r="E9561">
            <v>0</v>
          </cell>
        </row>
        <row r="9562">
          <cell r="E9562">
            <v>0</v>
          </cell>
        </row>
        <row r="9563">
          <cell r="E9563">
            <v>0</v>
          </cell>
        </row>
        <row r="9564">
          <cell r="E9564">
            <v>0</v>
          </cell>
        </row>
        <row r="9565">
          <cell r="E9565">
            <v>0</v>
          </cell>
        </row>
        <row r="9566">
          <cell r="E9566">
            <v>0</v>
          </cell>
        </row>
        <row r="9567">
          <cell r="E9567">
            <v>0</v>
          </cell>
        </row>
        <row r="9568">
          <cell r="E9568">
            <v>0</v>
          </cell>
        </row>
        <row r="9569">
          <cell r="E9569">
            <v>0</v>
          </cell>
        </row>
        <row r="9570">
          <cell r="E9570">
            <v>0</v>
          </cell>
        </row>
        <row r="9571">
          <cell r="E9571">
            <v>0</v>
          </cell>
        </row>
        <row r="9572">
          <cell r="E9572">
            <v>0</v>
          </cell>
        </row>
        <row r="9573">
          <cell r="E9573">
            <v>0</v>
          </cell>
        </row>
        <row r="9574">
          <cell r="E9574">
            <v>0</v>
          </cell>
        </row>
        <row r="9575">
          <cell r="E9575">
            <v>0</v>
          </cell>
        </row>
        <row r="9576">
          <cell r="E9576">
            <v>0</v>
          </cell>
        </row>
        <row r="9577">
          <cell r="E9577">
            <v>0</v>
          </cell>
        </row>
        <row r="9578">
          <cell r="E9578">
            <v>0</v>
          </cell>
        </row>
        <row r="9579">
          <cell r="E9579">
            <v>0</v>
          </cell>
        </row>
        <row r="9580">
          <cell r="E9580">
            <v>0</v>
          </cell>
        </row>
        <row r="9581">
          <cell r="E9581">
            <v>0</v>
          </cell>
        </row>
        <row r="9582">
          <cell r="E9582">
            <v>0</v>
          </cell>
        </row>
        <row r="9583">
          <cell r="E9583">
            <v>0</v>
          </cell>
        </row>
        <row r="9584">
          <cell r="E9584">
            <v>0</v>
          </cell>
        </row>
        <row r="9585">
          <cell r="E9585">
            <v>0</v>
          </cell>
        </row>
        <row r="9586">
          <cell r="E9586">
            <v>0</v>
          </cell>
        </row>
        <row r="9587">
          <cell r="E9587">
            <v>0</v>
          </cell>
        </row>
        <row r="9588">
          <cell r="E9588">
            <v>0</v>
          </cell>
        </row>
        <row r="9589">
          <cell r="E9589">
            <v>0</v>
          </cell>
        </row>
        <row r="9590">
          <cell r="E9590">
            <v>0</v>
          </cell>
        </row>
        <row r="9591">
          <cell r="E9591">
            <v>0</v>
          </cell>
        </row>
        <row r="9592">
          <cell r="E9592">
            <v>0</v>
          </cell>
        </row>
        <row r="9593">
          <cell r="E9593">
            <v>0</v>
          </cell>
        </row>
        <row r="9594">
          <cell r="E9594">
            <v>0</v>
          </cell>
        </row>
        <row r="9595">
          <cell r="E9595">
            <v>0</v>
          </cell>
        </row>
        <row r="9596">
          <cell r="E9596">
            <v>0</v>
          </cell>
        </row>
        <row r="9597">
          <cell r="E9597">
            <v>0</v>
          </cell>
        </row>
        <row r="9598">
          <cell r="E9598">
            <v>0</v>
          </cell>
        </row>
        <row r="9599">
          <cell r="E9599">
            <v>0</v>
          </cell>
        </row>
        <row r="9600">
          <cell r="E9600">
            <v>0</v>
          </cell>
        </row>
        <row r="9601">
          <cell r="E9601">
            <v>0</v>
          </cell>
        </row>
        <row r="9602">
          <cell r="E9602">
            <v>0</v>
          </cell>
        </row>
        <row r="9603">
          <cell r="E9603">
            <v>0</v>
          </cell>
        </row>
        <row r="9604">
          <cell r="E9604">
            <v>0</v>
          </cell>
        </row>
        <row r="9605">
          <cell r="E9605">
            <v>0</v>
          </cell>
        </row>
        <row r="9606">
          <cell r="E9606">
            <v>0</v>
          </cell>
        </row>
        <row r="9607">
          <cell r="E9607">
            <v>0</v>
          </cell>
        </row>
        <row r="9608">
          <cell r="E9608">
            <v>0</v>
          </cell>
        </row>
        <row r="9609">
          <cell r="E9609">
            <v>0</v>
          </cell>
        </row>
        <row r="9610">
          <cell r="E9610">
            <v>0</v>
          </cell>
        </row>
        <row r="9611">
          <cell r="E9611">
            <v>0</v>
          </cell>
        </row>
        <row r="9612">
          <cell r="E9612">
            <v>0</v>
          </cell>
        </row>
        <row r="9613">
          <cell r="E9613">
            <v>0</v>
          </cell>
        </row>
        <row r="9614">
          <cell r="E9614">
            <v>0</v>
          </cell>
        </row>
        <row r="9615">
          <cell r="E9615">
            <v>0</v>
          </cell>
        </row>
        <row r="9616">
          <cell r="E9616">
            <v>0</v>
          </cell>
        </row>
        <row r="9617">
          <cell r="E9617">
            <v>0</v>
          </cell>
        </row>
        <row r="9618">
          <cell r="E9618">
            <v>0</v>
          </cell>
        </row>
        <row r="9619">
          <cell r="E9619">
            <v>0</v>
          </cell>
        </row>
        <row r="9620">
          <cell r="E9620">
            <v>0</v>
          </cell>
        </row>
        <row r="9621">
          <cell r="E9621">
            <v>0</v>
          </cell>
        </row>
        <row r="9622">
          <cell r="E9622">
            <v>0</v>
          </cell>
        </row>
        <row r="9623">
          <cell r="E9623">
            <v>0</v>
          </cell>
        </row>
        <row r="9624">
          <cell r="E9624">
            <v>0</v>
          </cell>
        </row>
        <row r="9625">
          <cell r="E9625">
            <v>0</v>
          </cell>
        </row>
        <row r="9626">
          <cell r="E9626">
            <v>0</v>
          </cell>
        </row>
        <row r="9627">
          <cell r="E9627">
            <v>0</v>
          </cell>
        </row>
        <row r="9628">
          <cell r="E9628">
            <v>0</v>
          </cell>
        </row>
        <row r="9629">
          <cell r="E9629">
            <v>0</v>
          </cell>
        </row>
        <row r="9630">
          <cell r="E9630">
            <v>0</v>
          </cell>
        </row>
        <row r="9631">
          <cell r="E9631">
            <v>0</v>
          </cell>
        </row>
        <row r="9632">
          <cell r="E9632">
            <v>0</v>
          </cell>
        </row>
        <row r="9633">
          <cell r="E9633">
            <v>0</v>
          </cell>
        </row>
        <row r="9634">
          <cell r="E9634">
            <v>0</v>
          </cell>
        </row>
        <row r="9635">
          <cell r="E9635">
            <v>0</v>
          </cell>
        </row>
        <row r="9636">
          <cell r="E9636">
            <v>0</v>
          </cell>
        </row>
        <row r="9637">
          <cell r="E9637">
            <v>0</v>
          </cell>
        </row>
        <row r="9638">
          <cell r="E9638">
            <v>0</v>
          </cell>
        </row>
        <row r="9639">
          <cell r="E9639">
            <v>0</v>
          </cell>
        </row>
        <row r="9640">
          <cell r="E9640">
            <v>0</v>
          </cell>
        </row>
        <row r="9641">
          <cell r="E9641">
            <v>0</v>
          </cell>
        </row>
        <row r="9642">
          <cell r="E9642">
            <v>0</v>
          </cell>
        </row>
        <row r="9643">
          <cell r="E9643">
            <v>0</v>
          </cell>
        </row>
        <row r="9644">
          <cell r="E9644">
            <v>0</v>
          </cell>
        </row>
        <row r="9645">
          <cell r="E9645">
            <v>0</v>
          </cell>
        </row>
        <row r="9646">
          <cell r="E9646">
            <v>0</v>
          </cell>
        </row>
        <row r="9647">
          <cell r="E9647">
            <v>0</v>
          </cell>
        </row>
        <row r="9648">
          <cell r="E9648">
            <v>0</v>
          </cell>
        </row>
        <row r="9649">
          <cell r="E9649">
            <v>0</v>
          </cell>
        </row>
        <row r="9650">
          <cell r="E9650">
            <v>0</v>
          </cell>
        </row>
        <row r="9651">
          <cell r="E9651">
            <v>0</v>
          </cell>
        </row>
        <row r="9652">
          <cell r="E9652">
            <v>0</v>
          </cell>
        </row>
        <row r="9653">
          <cell r="E9653">
            <v>0</v>
          </cell>
        </row>
        <row r="9654">
          <cell r="E9654">
            <v>0</v>
          </cell>
        </row>
        <row r="9655">
          <cell r="E9655">
            <v>0</v>
          </cell>
        </row>
        <row r="9656">
          <cell r="E9656">
            <v>0</v>
          </cell>
        </row>
        <row r="9657">
          <cell r="E9657">
            <v>0</v>
          </cell>
        </row>
        <row r="9658">
          <cell r="E9658">
            <v>0</v>
          </cell>
        </row>
        <row r="9659">
          <cell r="E9659">
            <v>0</v>
          </cell>
        </row>
        <row r="9660">
          <cell r="E9660">
            <v>0</v>
          </cell>
        </row>
        <row r="9661">
          <cell r="E9661">
            <v>0</v>
          </cell>
        </row>
        <row r="9662">
          <cell r="E9662">
            <v>0</v>
          </cell>
        </row>
        <row r="9663">
          <cell r="E9663">
            <v>0</v>
          </cell>
        </row>
        <row r="9664">
          <cell r="E9664">
            <v>0</v>
          </cell>
        </row>
        <row r="9665">
          <cell r="E9665">
            <v>0</v>
          </cell>
        </row>
        <row r="9666">
          <cell r="E9666">
            <v>0</v>
          </cell>
        </row>
        <row r="9667">
          <cell r="E9667">
            <v>0</v>
          </cell>
        </row>
        <row r="9668">
          <cell r="E9668">
            <v>0</v>
          </cell>
        </row>
        <row r="9669">
          <cell r="E9669">
            <v>0</v>
          </cell>
        </row>
        <row r="9670">
          <cell r="E9670">
            <v>0</v>
          </cell>
        </row>
        <row r="9671">
          <cell r="E9671">
            <v>0</v>
          </cell>
        </row>
        <row r="9672">
          <cell r="E9672">
            <v>0</v>
          </cell>
        </row>
        <row r="9673">
          <cell r="E9673">
            <v>0</v>
          </cell>
        </row>
        <row r="9674">
          <cell r="E9674">
            <v>0</v>
          </cell>
        </row>
        <row r="9675">
          <cell r="E9675">
            <v>0</v>
          </cell>
        </row>
        <row r="9676">
          <cell r="E9676">
            <v>0</v>
          </cell>
        </row>
        <row r="9677">
          <cell r="E9677">
            <v>0</v>
          </cell>
        </row>
        <row r="9678">
          <cell r="E9678">
            <v>0</v>
          </cell>
        </row>
        <row r="9679">
          <cell r="E9679">
            <v>0</v>
          </cell>
        </row>
        <row r="9680">
          <cell r="E9680">
            <v>0</v>
          </cell>
        </row>
        <row r="9681">
          <cell r="E9681">
            <v>0</v>
          </cell>
        </row>
        <row r="9682">
          <cell r="E9682">
            <v>0</v>
          </cell>
        </row>
        <row r="9683">
          <cell r="E9683">
            <v>0</v>
          </cell>
        </row>
        <row r="9684">
          <cell r="E9684">
            <v>0</v>
          </cell>
        </row>
        <row r="9685">
          <cell r="E9685">
            <v>0</v>
          </cell>
        </row>
        <row r="9686">
          <cell r="E9686">
            <v>0</v>
          </cell>
        </row>
        <row r="9687">
          <cell r="E9687">
            <v>0</v>
          </cell>
        </row>
        <row r="9688">
          <cell r="E9688">
            <v>0</v>
          </cell>
        </row>
        <row r="9689">
          <cell r="E9689">
            <v>0</v>
          </cell>
        </row>
        <row r="9690">
          <cell r="E9690">
            <v>0</v>
          </cell>
        </row>
        <row r="9691">
          <cell r="E9691">
            <v>0</v>
          </cell>
        </row>
        <row r="9692">
          <cell r="E9692">
            <v>0</v>
          </cell>
        </row>
        <row r="9693">
          <cell r="E9693">
            <v>0</v>
          </cell>
        </row>
        <row r="9694">
          <cell r="E9694">
            <v>0</v>
          </cell>
        </row>
        <row r="9695">
          <cell r="E9695">
            <v>0</v>
          </cell>
        </row>
        <row r="9696">
          <cell r="E9696">
            <v>0</v>
          </cell>
        </row>
        <row r="9697">
          <cell r="E9697">
            <v>0</v>
          </cell>
        </row>
        <row r="9698">
          <cell r="E9698">
            <v>0</v>
          </cell>
        </row>
        <row r="9699">
          <cell r="E9699">
            <v>0</v>
          </cell>
        </row>
        <row r="9700">
          <cell r="E9700">
            <v>0</v>
          </cell>
        </row>
        <row r="9701">
          <cell r="E9701">
            <v>0</v>
          </cell>
        </row>
        <row r="9702">
          <cell r="E9702">
            <v>0</v>
          </cell>
        </row>
        <row r="9703">
          <cell r="E9703">
            <v>0</v>
          </cell>
        </row>
        <row r="9704">
          <cell r="E9704">
            <v>0</v>
          </cell>
        </row>
        <row r="9705">
          <cell r="E9705">
            <v>0</v>
          </cell>
        </row>
        <row r="9706">
          <cell r="E9706">
            <v>0</v>
          </cell>
        </row>
        <row r="9707">
          <cell r="E9707">
            <v>0</v>
          </cell>
        </row>
        <row r="9708">
          <cell r="E9708">
            <v>0</v>
          </cell>
        </row>
        <row r="9709">
          <cell r="E9709">
            <v>0</v>
          </cell>
        </row>
        <row r="9710">
          <cell r="E9710">
            <v>0</v>
          </cell>
        </row>
        <row r="9711">
          <cell r="E9711">
            <v>0</v>
          </cell>
        </row>
        <row r="9712">
          <cell r="E9712">
            <v>0</v>
          </cell>
        </row>
        <row r="9713">
          <cell r="E9713">
            <v>0</v>
          </cell>
        </row>
        <row r="9714">
          <cell r="E9714">
            <v>0</v>
          </cell>
        </row>
        <row r="9715">
          <cell r="E9715">
            <v>0</v>
          </cell>
        </row>
        <row r="9716">
          <cell r="E9716">
            <v>0</v>
          </cell>
        </row>
        <row r="9717">
          <cell r="E9717">
            <v>0</v>
          </cell>
        </row>
        <row r="9718">
          <cell r="E9718">
            <v>0</v>
          </cell>
        </row>
        <row r="9719">
          <cell r="E9719">
            <v>0</v>
          </cell>
        </row>
        <row r="9720">
          <cell r="E9720">
            <v>0</v>
          </cell>
        </row>
        <row r="9721">
          <cell r="E9721">
            <v>0</v>
          </cell>
        </row>
        <row r="9722">
          <cell r="E9722">
            <v>0</v>
          </cell>
        </row>
        <row r="9723">
          <cell r="E9723">
            <v>0</v>
          </cell>
        </row>
        <row r="9724">
          <cell r="E9724">
            <v>0</v>
          </cell>
        </row>
        <row r="9725">
          <cell r="E9725">
            <v>0</v>
          </cell>
        </row>
        <row r="9726">
          <cell r="E9726">
            <v>0</v>
          </cell>
        </row>
        <row r="9727">
          <cell r="E9727">
            <v>0</v>
          </cell>
        </row>
        <row r="9728">
          <cell r="E9728">
            <v>0</v>
          </cell>
        </row>
        <row r="9729">
          <cell r="E9729">
            <v>0</v>
          </cell>
        </row>
        <row r="9730">
          <cell r="E9730">
            <v>0</v>
          </cell>
        </row>
        <row r="9731">
          <cell r="E9731">
            <v>0</v>
          </cell>
        </row>
        <row r="9732">
          <cell r="E9732">
            <v>0</v>
          </cell>
        </row>
        <row r="9733">
          <cell r="E9733">
            <v>0</v>
          </cell>
        </row>
        <row r="9734">
          <cell r="E9734">
            <v>0</v>
          </cell>
        </row>
        <row r="9735">
          <cell r="E9735">
            <v>0</v>
          </cell>
        </row>
        <row r="9736">
          <cell r="E9736">
            <v>0</v>
          </cell>
        </row>
        <row r="9737">
          <cell r="E9737">
            <v>0</v>
          </cell>
        </row>
        <row r="9738">
          <cell r="E9738">
            <v>0</v>
          </cell>
        </row>
        <row r="9739">
          <cell r="E9739">
            <v>0</v>
          </cell>
        </row>
        <row r="9740">
          <cell r="E9740">
            <v>0</v>
          </cell>
        </row>
        <row r="9741">
          <cell r="E9741">
            <v>0</v>
          </cell>
        </row>
        <row r="9742">
          <cell r="E9742">
            <v>0</v>
          </cell>
        </row>
        <row r="9743">
          <cell r="E9743">
            <v>0</v>
          </cell>
        </row>
        <row r="9744">
          <cell r="E9744">
            <v>0</v>
          </cell>
        </row>
        <row r="9745">
          <cell r="E9745">
            <v>0</v>
          </cell>
        </row>
        <row r="9746">
          <cell r="E9746">
            <v>0</v>
          </cell>
        </row>
        <row r="9747">
          <cell r="E9747">
            <v>0</v>
          </cell>
        </row>
        <row r="9748">
          <cell r="E9748">
            <v>0</v>
          </cell>
        </row>
        <row r="9749">
          <cell r="E9749">
            <v>0</v>
          </cell>
        </row>
        <row r="9750">
          <cell r="E9750">
            <v>0</v>
          </cell>
        </row>
        <row r="9751">
          <cell r="E9751">
            <v>0</v>
          </cell>
        </row>
        <row r="9752">
          <cell r="E9752">
            <v>0</v>
          </cell>
        </row>
        <row r="9753">
          <cell r="E9753">
            <v>0</v>
          </cell>
        </row>
        <row r="9754">
          <cell r="E9754">
            <v>0</v>
          </cell>
        </row>
        <row r="9755">
          <cell r="E9755">
            <v>0</v>
          </cell>
        </row>
        <row r="9756">
          <cell r="E9756">
            <v>0</v>
          </cell>
        </row>
        <row r="9757">
          <cell r="E9757">
            <v>0</v>
          </cell>
        </row>
        <row r="9758">
          <cell r="E9758">
            <v>0</v>
          </cell>
        </row>
        <row r="9759">
          <cell r="E9759">
            <v>0</v>
          </cell>
        </row>
        <row r="9760">
          <cell r="E9760">
            <v>0</v>
          </cell>
        </row>
        <row r="9761">
          <cell r="E9761">
            <v>0</v>
          </cell>
        </row>
        <row r="9762">
          <cell r="E9762">
            <v>0</v>
          </cell>
        </row>
        <row r="9763">
          <cell r="E9763">
            <v>0</v>
          </cell>
        </row>
        <row r="9764">
          <cell r="E9764">
            <v>0</v>
          </cell>
        </row>
        <row r="9765">
          <cell r="E9765">
            <v>0</v>
          </cell>
        </row>
        <row r="9766">
          <cell r="E9766">
            <v>0</v>
          </cell>
        </row>
        <row r="9767">
          <cell r="E9767">
            <v>0</v>
          </cell>
        </row>
        <row r="9768">
          <cell r="E9768">
            <v>0</v>
          </cell>
        </row>
        <row r="9769">
          <cell r="E9769">
            <v>0</v>
          </cell>
        </row>
        <row r="9770">
          <cell r="E9770">
            <v>0</v>
          </cell>
        </row>
        <row r="9771">
          <cell r="E9771">
            <v>0</v>
          </cell>
        </row>
        <row r="9772">
          <cell r="E9772">
            <v>0</v>
          </cell>
        </row>
        <row r="9773">
          <cell r="E9773">
            <v>0</v>
          </cell>
        </row>
        <row r="9774">
          <cell r="E9774">
            <v>0</v>
          </cell>
        </row>
        <row r="9775">
          <cell r="E9775">
            <v>0</v>
          </cell>
        </row>
        <row r="9776">
          <cell r="E9776">
            <v>0</v>
          </cell>
        </row>
        <row r="9777">
          <cell r="E9777">
            <v>0</v>
          </cell>
        </row>
        <row r="9778">
          <cell r="E9778">
            <v>0</v>
          </cell>
        </row>
        <row r="9779">
          <cell r="E9779">
            <v>0</v>
          </cell>
        </row>
        <row r="9780">
          <cell r="E9780">
            <v>0</v>
          </cell>
        </row>
        <row r="9781">
          <cell r="E9781">
            <v>0</v>
          </cell>
        </row>
        <row r="9782">
          <cell r="E9782">
            <v>0</v>
          </cell>
        </row>
        <row r="9783">
          <cell r="E9783">
            <v>0</v>
          </cell>
        </row>
        <row r="9784">
          <cell r="E9784">
            <v>0</v>
          </cell>
        </row>
        <row r="9785">
          <cell r="E9785">
            <v>0</v>
          </cell>
        </row>
        <row r="9786">
          <cell r="E9786">
            <v>0</v>
          </cell>
        </row>
        <row r="9787">
          <cell r="E9787">
            <v>0</v>
          </cell>
        </row>
        <row r="9788">
          <cell r="E9788">
            <v>0</v>
          </cell>
        </row>
        <row r="9789">
          <cell r="E9789">
            <v>0</v>
          </cell>
        </row>
        <row r="9790">
          <cell r="E9790">
            <v>0</v>
          </cell>
        </row>
        <row r="9791">
          <cell r="E9791">
            <v>0</v>
          </cell>
        </row>
        <row r="9792">
          <cell r="E9792">
            <v>0</v>
          </cell>
        </row>
        <row r="9793">
          <cell r="E9793">
            <v>0</v>
          </cell>
        </row>
        <row r="9794">
          <cell r="E9794">
            <v>0</v>
          </cell>
        </row>
        <row r="9795">
          <cell r="E9795">
            <v>0</v>
          </cell>
        </row>
        <row r="9796">
          <cell r="E9796">
            <v>0</v>
          </cell>
        </row>
        <row r="9797">
          <cell r="E9797">
            <v>0</v>
          </cell>
        </row>
        <row r="9798">
          <cell r="E9798">
            <v>0</v>
          </cell>
        </row>
        <row r="9799">
          <cell r="E9799">
            <v>0</v>
          </cell>
        </row>
        <row r="9800">
          <cell r="E9800">
            <v>0</v>
          </cell>
        </row>
        <row r="9801">
          <cell r="E9801">
            <v>0</v>
          </cell>
        </row>
        <row r="9802">
          <cell r="E9802">
            <v>0</v>
          </cell>
        </row>
        <row r="9803">
          <cell r="E9803">
            <v>0</v>
          </cell>
        </row>
        <row r="9804">
          <cell r="E9804">
            <v>0</v>
          </cell>
        </row>
        <row r="9805">
          <cell r="E9805">
            <v>0</v>
          </cell>
        </row>
        <row r="9806">
          <cell r="E9806">
            <v>0</v>
          </cell>
        </row>
        <row r="9807">
          <cell r="E9807">
            <v>0</v>
          </cell>
        </row>
        <row r="9808">
          <cell r="E9808">
            <v>0</v>
          </cell>
        </row>
        <row r="9809">
          <cell r="E9809">
            <v>0</v>
          </cell>
        </row>
        <row r="9810">
          <cell r="E9810">
            <v>0</v>
          </cell>
        </row>
        <row r="9811">
          <cell r="E9811">
            <v>0</v>
          </cell>
        </row>
        <row r="9812">
          <cell r="E9812">
            <v>0</v>
          </cell>
        </row>
        <row r="9813">
          <cell r="E9813">
            <v>0</v>
          </cell>
        </row>
        <row r="9814">
          <cell r="E9814">
            <v>0</v>
          </cell>
        </row>
        <row r="9815">
          <cell r="E9815">
            <v>0</v>
          </cell>
        </row>
        <row r="9816">
          <cell r="E9816">
            <v>0</v>
          </cell>
        </row>
        <row r="9817">
          <cell r="E9817">
            <v>0</v>
          </cell>
        </row>
        <row r="9818">
          <cell r="E9818">
            <v>0</v>
          </cell>
        </row>
        <row r="9819">
          <cell r="E9819">
            <v>0</v>
          </cell>
        </row>
        <row r="9820">
          <cell r="E9820">
            <v>0</v>
          </cell>
        </row>
        <row r="9821">
          <cell r="E9821">
            <v>0</v>
          </cell>
        </row>
        <row r="9822">
          <cell r="E9822">
            <v>0</v>
          </cell>
        </row>
        <row r="9823">
          <cell r="E9823">
            <v>0</v>
          </cell>
        </row>
        <row r="9824">
          <cell r="E9824">
            <v>0</v>
          </cell>
        </row>
        <row r="9825">
          <cell r="E9825">
            <v>0</v>
          </cell>
        </row>
        <row r="9826">
          <cell r="E9826">
            <v>0</v>
          </cell>
        </row>
        <row r="9827">
          <cell r="E9827">
            <v>0</v>
          </cell>
        </row>
        <row r="9828">
          <cell r="E9828">
            <v>0</v>
          </cell>
        </row>
        <row r="9829">
          <cell r="E9829">
            <v>0</v>
          </cell>
        </row>
        <row r="9830">
          <cell r="E9830">
            <v>0</v>
          </cell>
        </row>
        <row r="9831">
          <cell r="E9831">
            <v>0</v>
          </cell>
        </row>
        <row r="9832">
          <cell r="E9832">
            <v>0</v>
          </cell>
        </row>
        <row r="9833">
          <cell r="E9833">
            <v>0</v>
          </cell>
        </row>
        <row r="9834">
          <cell r="E9834">
            <v>0</v>
          </cell>
        </row>
        <row r="9835">
          <cell r="E9835">
            <v>0</v>
          </cell>
        </row>
        <row r="9836">
          <cell r="E9836">
            <v>0</v>
          </cell>
        </row>
        <row r="9837">
          <cell r="E9837">
            <v>0</v>
          </cell>
        </row>
        <row r="9838">
          <cell r="E9838">
            <v>0</v>
          </cell>
        </row>
        <row r="9839">
          <cell r="E9839">
            <v>0</v>
          </cell>
        </row>
        <row r="9840">
          <cell r="E9840">
            <v>0</v>
          </cell>
        </row>
        <row r="9841">
          <cell r="E9841">
            <v>0</v>
          </cell>
        </row>
        <row r="9842">
          <cell r="E9842">
            <v>0</v>
          </cell>
        </row>
        <row r="9843">
          <cell r="E9843">
            <v>0</v>
          </cell>
        </row>
        <row r="9844">
          <cell r="E9844">
            <v>0</v>
          </cell>
        </row>
        <row r="9845">
          <cell r="E9845">
            <v>0</v>
          </cell>
        </row>
        <row r="9846">
          <cell r="E9846">
            <v>0</v>
          </cell>
        </row>
        <row r="9847">
          <cell r="E9847">
            <v>0</v>
          </cell>
        </row>
        <row r="9848">
          <cell r="E9848">
            <v>0</v>
          </cell>
        </row>
        <row r="9849">
          <cell r="E9849">
            <v>0</v>
          </cell>
        </row>
        <row r="9850">
          <cell r="E9850">
            <v>0</v>
          </cell>
        </row>
        <row r="9851">
          <cell r="E9851">
            <v>0</v>
          </cell>
        </row>
        <row r="9852">
          <cell r="E9852">
            <v>0</v>
          </cell>
        </row>
        <row r="9853">
          <cell r="E9853">
            <v>0</v>
          </cell>
        </row>
        <row r="9854">
          <cell r="E9854">
            <v>0</v>
          </cell>
        </row>
        <row r="9855">
          <cell r="E9855">
            <v>0</v>
          </cell>
        </row>
        <row r="9856">
          <cell r="E9856">
            <v>0</v>
          </cell>
        </row>
        <row r="9857">
          <cell r="E9857">
            <v>0</v>
          </cell>
        </row>
        <row r="9858">
          <cell r="E9858">
            <v>0</v>
          </cell>
        </row>
        <row r="9859">
          <cell r="E9859">
            <v>0</v>
          </cell>
        </row>
        <row r="9860">
          <cell r="E9860">
            <v>0</v>
          </cell>
        </row>
        <row r="9861">
          <cell r="E9861">
            <v>0</v>
          </cell>
        </row>
        <row r="9862">
          <cell r="E9862">
            <v>0</v>
          </cell>
        </row>
        <row r="9863">
          <cell r="E9863">
            <v>0</v>
          </cell>
        </row>
        <row r="9864">
          <cell r="E9864">
            <v>0</v>
          </cell>
        </row>
        <row r="9865">
          <cell r="E9865">
            <v>0</v>
          </cell>
        </row>
        <row r="9866">
          <cell r="E9866">
            <v>0</v>
          </cell>
        </row>
        <row r="9867">
          <cell r="E9867">
            <v>0</v>
          </cell>
        </row>
        <row r="9868">
          <cell r="E9868">
            <v>0</v>
          </cell>
        </row>
        <row r="9869">
          <cell r="E9869">
            <v>0</v>
          </cell>
        </row>
        <row r="9870">
          <cell r="E9870">
            <v>0</v>
          </cell>
        </row>
        <row r="9871">
          <cell r="E9871">
            <v>0</v>
          </cell>
        </row>
        <row r="9872">
          <cell r="E9872">
            <v>0</v>
          </cell>
        </row>
        <row r="9873">
          <cell r="E9873">
            <v>0</v>
          </cell>
        </row>
        <row r="9874">
          <cell r="E9874">
            <v>0</v>
          </cell>
        </row>
        <row r="9875">
          <cell r="E9875">
            <v>0</v>
          </cell>
        </row>
        <row r="9876">
          <cell r="E9876">
            <v>0</v>
          </cell>
        </row>
        <row r="9877">
          <cell r="E9877">
            <v>0</v>
          </cell>
        </row>
        <row r="9878">
          <cell r="E9878">
            <v>0</v>
          </cell>
        </row>
        <row r="9879">
          <cell r="E9879">
            <v>0</v>
          </cell>
        </row>
        <row r="9880">
          <cell r="E9880">
            <v>0</v>
          </cell>
        </row>
        <row r="9881">
          <cell r="E9881">
            <v>0</v>
          </cell>
        </row>
        <row r="9882">
          <cell r="E9882">
            <v>0</v>
          </cell>
        </row>
        <row r="9883">
          <cell r="E9883">
            <v>0</v>
          </cell>
        </row>
        <row r="9884">
          <cell r="E9884">
            <v>0</v>
          </cell>
        </row>
        <row r="9885">
          <cell r="E9885">
            <v>0</v>
          </cell>
        </row>
        <row r="9886">
          <cell r="E9886">
            <v>0</v>
          </cell>
        </row>
        <row r="9887">
          <cell r="E9887">
            <v>0</v>
          </cell>
        </row>
        <row r="9888">
          <cell r="E9888">
            <v>0</v>
          </cell>
        </row>
        <row r="9889">
          <cell r="E9889">
            <v>0</v>
          </cell>
        </row>
        <row r="9890">
          <cell r="E9890">
            <v>0</v>
          </cell>
        </row>
        <row r="9891">
          <cell r="E9891">
            <v>0</v>
          </cell>
        </row>
        <row r="9892">
          <cell r="E9892">
            <v>0</v>
          </cell>
        </row>
        <row r="9893">
          <cell r="E9893">
            <v>0</v>
          </cell>
        </row>
        <row r="9894">
          <cell r="E9894">
            <v>0</v>
          </cell>
        </row>
        <row r="9895">
          <cell r="E9895">
            <v>0</v>
          </cell>
        </row>
        <row r="9896">
          <cell r="E9896">
            <v>0</v>
          </cell>
        </row>
        <row r="9897">
          <cell r="E9897">
            <v>0</v>
          </cell>
        </row>
        <row r="9898">
          <cell r="E9898">
            <v>0</v>
          </cell>
        </row>
        <row r="9899">
          <cell r="E9899">
            <v>0</v>
          </cell>
        </row>
        <row r="9900">
          <cell r="E9900">
            <v>0</v>
          </cell>
        </row>
        <row r="9901">
          <cell r="E9901">
            <v>0</v>
          </cell>
        </row>
        <row r="9902">
          <cell r="E9902">
            <v>0</v>
          </cell>
        </row>
        <row r="9903">
          <cell r="E9903">
            <v>0</v>
          </cell>
        </row>
        <row r="9904">
          <cell r="E9904">
            <v>0</v>
          </cell>
        </row>
        <row r="9905">
          <cell r="E9905">
            <v>0</v>
          </cell>
        </row>
        <row r="9906">
          <cell r="E9906">
            <v>0</v>
          </cell>
        </row>
        <row r="9907">
          <cell r="E9907">
            <v>0</v>
          </cell>
        </row>
        <row r="9908">
          <cell r="E9908">
            <v>0</v>
          </cell>
        </row>
        <row r="9909">
          <cell r="E9909">
            <v>0</v>
          </cell>
        </row>
        <row r="9910">
          <cell r="E9910">
            <v>0</v>
          </cell>
        </row>
        <row r="9911">
          <cell r="E9911">
            <v>0</v>
          </cell>
        </row>
        <row r="9912">
          <cell r="E9912">
            <v>0</v>
          </cell>
        </row>
        <row r="9913">
          <cell r="E9913">
            <v>0</v>
          </cell>
        </row>
        <row r="9914">
          <cell r="E9914">
            <v>0</v>
          </cell>
        </row>
        <row r="9915">
          <cell r="E9915">
            <v>0</v>
          </cell>
        </row>
        <row r="9916">
          <cell r="E9916">
            <v>0</v>
          </cell>
        </row>
        <row r="9917">
          <cell r="E9917">
            <v>0</v>
          </cell>
        </row>
        <row r="9918">
          <cell r="E9918">
            <v>0</v>
          </cell>
        </row>
        <row r="9919">
          <cell r="E9919">
            <v>0</v>
          </cell>
        </row>
        <row r="9920">
          <cell r="E9920">
            <v>0</v>
          </cell>
        </row>
        <row r="9921">
          <cell r="E9921">
            <v>0</v>
          </cell>
        </row>
        <row r="9922">
          <cell r="E9922">
            <v>0</v>
          </cell>
        </row>
        <row r="9923">
          <cell r="E9923">
            <v>0</v>
          </cell>
        </row>
        <row r="9924">
          <cell r="E9924">
            <v>0</v>
          </cell>
        </row>
        <row r="9925">
          <cell r="E9925">
            <v>0</v>
          </cell>
        </row>
        <row r="9926">
          <cell r="E9926">
            <v>0</v>
          </cell>
        </row>
        <row r="9927">
          <cell r="E9927">
            <v>0</v>
          </cell>
        </row>
        <row r="9928">
          <cell r="E9928">
            <v>0</v>
          </cell>
        </row>
        <row r="9929">
          <cell r="E9929">
            <v>0</v>
          </cell>
        </row>
        <row r="9930">
          <cell r="E9930">
            <v>0</v>
          </cell>
        </row>
        <row r="9931">
          <cell r="E9931">
            <v>0</v>
          </cell>
        </row>
        <row r="9932">
          <cell r="E9932">
            <v>0</v>
          </cell>
        </row>
        <row r="9933">
          <cell r="E9933">
            <v>0</v>
          </cell>
        </row>
        <row r="9934">
          <cell r="E9934">
            <v>0</v>
          </cell>
        </row>
        <row r="9935">
          <cell r="E9935">
            <v>0</v>
          </cell>
        </row>
        <row r="9936">
          <cell r="E9936">
            <v>0</v>
          </cell>
        </row>
        <row r="9937">
          <cell r="E9937">
            <v>0</v>
          </cell>
        </row>
        <row r="9938">
          <cell r="E9938">
            <v>0</v>
          </cell>
        </row>
        <row r="9939">
          <cell r="E9939">
            <v>0</v>
          </cell>
        </row>
        <row r="9940">
          <cell r="E9940">
            <v>0</v>
          </cell>
        </row>
        <row r="9941">
          <cell r="E9941">
            <v>0</v>
          </cell>
        </row>
        <row r="9942">
          <cell r="E9942">
            <v>0</v>
          </cell>
        </row>
        <row r="9943">
          <cell r="E9943">
            <v>0</v>
          </cell>
        </row>
        <row r="9944">
          <cell r="E9944">
            <v>0</v>
          </cell>
        </row>
        <row r="9945">
          <cell r="E9945">
            <v>0</v>
          </cell>
        </row>
        <row r="9946">
          <cell r="E9946">
            <v>0</v>
          </cell>
        </row>
        <row r="9947">
          <cell r="E9947">
            <v>0</v>
          </cell>
        </row>
        <row r="9948">
          <cell r="E9948">
            <v>0</v>
          </cell>
        </row>
        <row r="9949">
          <cell r="E9949">
            <v>0</v>
          </cell>
        </row>
        <row r="9950">
          <cell r="E9950">
            <v>0</v>
          </cell>
        </row>
        <row r="9951">
          <cell r="E9951">
            <v>0</v>
          </cell>
        </row>
        <row r="9952">
          <cell r="E9952">
            <v>0</v>
          </cell>
        </row>
        <row r="9953">
          <cell r="E9953">
            <v>0</v>
          </cell>
        </row>
        <row r="9954">
          <cell r="E9954">
            <v>0</v>
          </cell>
        </row>
        <row r="9955">
          <cell r="E9955">
            <v>0</v>
          </cell>
        </row>
        <row r="9956">
          <cell r="E9956">
            <v>0</v>
          </cell>
        </row>
        <row r="9957">
          <cell r="E9957">
            <v>0</v>
          </cell>
        </row>
        <row r="9958">
          <cell r="E9958">
            <v>0</v>
          </cell>
        </row>
        <row r="9959">
          <cell r="E9959">
            <v>0</v>
          </cell>
        </row>
        <row r="9960">
          <cell r="E9960">
            <v>0</v>
          </cell>
        </row>
        <row r="9961">
          <cell r="E9961">
            <v>0</v>
          </cell>
        </row>
        <row r="9962">
          <cell r="E9962">
            <v>0</v>
          </cell>
        </row>
        <row r="9963">
          <cell r="E9963">
            <v>0</v>
          </cell>
        </row>
        <row r="9964">
          <cell r="E9964">
            <v>0</v>
          </cell>
        </row>
        <row r="9965">
          <cell r="E9965">
            <v>0</v>
          </cell>
        </row>
        <row r="9966">
          <cell r="E9966">
            <v>0</v>
          </cell>
        </row>
        <row r="9967">
          <cell r="E9967">
            <v>0</v>
          </cell>
        </row>
        <row r="9968">
          <cell r="E9968">
            <v>0</v>
          </cell>
        </row>
        <row r="9969">
          <cell r="E9969">
            <v>0</v>
          </cell>
        </row>
        <row r="9970">
          <cell r="E9970">
            <v>0</v>
          </cell>
        </row>
        <row r="9971">
          <cell r="E9971">
            <v>0</v>
          </cell>
        </row>
        <row r="9972">
          <cell r="E9972">
            <v>0</v>
          </cell>
        </row>
        <row r="9973">
          <cell r="E9973">
            <v>0</v>
          </cell>
        </row>
        <row r="9974">
          <cell r="E9974">
            <v>0</v>
          </cell>
        </row>
        <row r="9975">
          <cell r="E9975">
            <v>0</v>
          </cell>
        </row>
        <row r="9976">
          <cell r="E9976">
            <v>0</v>
          </cell>
        </row>
        <row r="9977">
          <cell r="E9977">
            <v>0</v>
          </cell>
        </row>
        <row r="9978">
          <cell r="E9978">
            <v>0</v>
          </cell>
        </row>
        <row r="9979">
          <cell r="E9979">
            <v>0</v>
          </cell>
        </row>
        <row r="9980">
          <cell r="E9980">
            <v>0</v>
          </cell>
        </row>
        <row r="9981">
          <cell r="E9981">
            <v>0</v>
          </cell>
        </row>
        <row r="9982">
          <cell r="E9982">
            <v>0</v>
          </cell>
        </row>
        <row r="9983">
          <cell r="E9983">
            <v>0</v>
          </cell>
        </row>
        <row r="9984">
          <cell r="E9984">
            <v>0</v>
          </cell>
        </row>
        <row r="9985">
          <cell r="E9985">
            <v>0</v>
          </cell>
        </row>
        <row r="9986">
          <cell r="E9986">
            <v>0</v>
          </cell>
        </row>
        <row r="9987">
          <cell r="E9987">
            <v>0</v>
          </cell>
        </row>
        <row r="9988">
          <cell r="E9988">
            <v>0</v>
          </cell>
        </row>
        <row r="9989">
          <cell r="E9989">
            <v>0</v>
          </cell>
        </row>
        <row r="9990">
          <cell r="E9990">
            <v>0</v>
          </cell>
        </row>
        <row r="9991">
          <cell r="E9991">
            <v>0</v>
          </cell>
        </row>
        <row r="9992">
          <cell r="E9992">
            <v>0</v>
          </cell>
        </row>
        <row r="9993">
          <cell r="E9993">
            <v>0</v>
          </cell>
        </row>
        <row r="9994">
          <cell r="E9994">
            <v>0</v>
          </cell>
        </row>
        <row r="9995">
          <cell r="E9995">
            <v>0</v>
          </cell>
        </row>
        <row r="9996">
          <cell r="E9996">
            <v>0</v>
          </cell>
        </row>
        <row r="9997">
          <cell r="E9997">
            <v>0</v>
          </cell>
        </row>
        <row r="9998">
          <cell r="E9998">
            <v>0</v>
          </cell>
        </row>
        <row r="9999">
          <cell r="E9999">
            <v>0</v>
          </cell>
        </row>
        <row r="10000">
          <cell r="E10000">
            <v>0</v>
          </cell>
        </row>
        <row r="10001">
          <cell r="E10001">
            <v>0</v>
          </cell>
        </row>
        <row r="10002">
          <cell r="E10002">
            <v>0</v>
          </cell>
        </row>
        <row r="10003">
          <cell r="E10003">
            <v>0</v>
          </cell>
        </row>
        <row r="10004">
          <cell r="E10004">
            <v>0</v>
          </cell>
        </row>
        <row r="10005">
          <cell r="E10005">
            <v>0</v>
          </cell>
        </row>
        <row r="10006">
          <cell r="E10006">
            <v>0</v>
          </cell>
        </row>
        <row r="10007">
          <cell r="E10007">
            <v>0</v>
          </cell>
        </row>
        <row r="10008">
          <cell r="E10008">
            <v>0</v>
          </cell>
        </row>
        <row r="10009">
          <cell r="E10009">
            <v>0</v>
          </cell>
        </row>
        <row r="10010">
          <cell r="E10010">
            <v>0</v>
          </cell>
        </row>
        <row r="10011">
          <cell r="E10011">
            <v>0</v>
          </cell>
        </row>
        <row r="10012">
          <cell r="E10012">
            <v>0</v>
          </cell>
        </row>
        <row r="10013">
          <cell r="E10013">
            <v>0</v>
          </cell>
        </row>
        <row r="10014">
          <cell r="E10014">
            <v>0</v>
          </cell>
        </row>
        <row r="10015">
          <cell r="E10015">
            <v>0</v>
          </cell>
        </row>
        <row r="10016">
          <cell r="E10016">
            <v>0</v>
          </cell>
        </row>
        <row r="10017">
          <cell r="E10017">
            <v>0</v>
          </cell>
        </row>
        <row r="10018">
          <cell r="E10018">
            <v>0</v>
          </cell>
        </row>
        <row r="10019">
          <cell r="E10019">
            <v>0</v>
          </cell>
        </row>
        <row r="10020">
          <cell r="E10020">
            <v>0</v>
          </cell>
        </row>
        <row r="10021">
          <cell r="E10021">
            <v>0</v>
          </cell>
        </row>
        <row r="10022">
          <cell r="E10022">
            <v>0</v>
          </cell>
        </row>
        <row r="10023">
          <cell r="E10023">
            <v>0</v>
          </cell>
        </row>
        <row r="10024">
          <cell r="E10024">
            <v>0</v>
          </cell>
        </row>
        <row r="10025">
          <cell r="E10025">
            <v>0</v>
          </cell>
        </row>
        <row r="10026">
          <cell r="E10026">
            <v>0</v>
          </cell>
        </row>
        <row r="10027">
          <cell r="E10027">
            <v>0</v>
          </cell>
        </row>
        <row r="10028">
          <cell r="E10028">
            <v>0</v>
          </cell>
        </row>
        <row r="10029">
          <cell r="E10029">
            <v>0</v>
          </cell>
        </row>
        <row r="10030">
          <cell r="E10030">
            <v>0</v>
          </cell>
        </row>
        <row r="10031">
          <cell r="E10031">
            <v>0</v>
          </cell>
        </row>
        <row r="10032">
          <cell r="E10032">
            <v>0</v>
          </cell>
        </row>
        <row r="10033">
          <cell r="E10033">
            <v>0</v>
          </cell>
        </row>
        <row r="10034">
          <cell r="E10034">
            <v>0</v>
          </cell>
        </row>
        <row r="10035">
          <cell r="E10035">
            <v>0</v>
          </cell>
        </row>
        <row r="10036">
          <cell r="E10036">
            <v>0</v>
          </cell>
        </row>
        <row r="10037">
          <cell r="E10037">
            <v>0</v>
          </cell>
        </row>
        <row r="10038">
          <cell r="E10038">
            <v>0</v>
          </cell>
        </row>
        <row r="10039">
          <cell r="E10039">
            <v>0</v>
          </cell>
        </row>
        <row r="10040">
          <cell r="E10040">
            <v>0</v>
          </cell>
        </row>
        <row r="10041">
          <cell r="E10041">
            <v>0</v>
          </cell>
        </row>
        <row r="10042">
          <cell r="E10042">
            <v>0</v>
          </cell>
        </row>
        <row r="10043">
          <cell r="E10043">
            <v>0</v>
          </cell>
        </row>
        <row r="10044">
          <cell r="E10044">
            <v>0</v>
          </cell>
        </row>
        <row r="10045">
          <cell r="E10045">
            <v>0</v>
          </cell>
        </row>
        <row r="10046">
          <cell r="E10046">
            <v>0</v>
          </cell>
        </row>
        <row r="10047">
          <cell r="E10047">
            <v>0</v>
          </cell>
        </row>
        <row r="10048">
          <cell r="E10048">
            <v>0</v>
          </cell>
        </row>
        <row r="10049">
          <cell r="E10049">
            <v>0</v>
          </cell>
        </row>
        <row r="10050">
          <cell r="E10050">
            <v>0</v>
          </cell>
        </row>
        <row r="10051">
          <cell r="E10051">
            <v>0</v>
          </cell>
        </row>
        <row r="10052">
          <cell r="E10052">
            <v>0</v>
          </cell>
        </row>
        <row r="10053">
          <cell r="E10053">
            <v>0</v>
          </cell>
        </row>
        <row r="10054">
          <cell r="E10054">
            <v>0</v>
          </cell>
        </row>
        <row r="10055">
          <cell r="E10055">
            <v>0</v>
          </cell>
        </row>
        <row r="10056">
          <cell r="E10056">
            <v>0</v>
          </cell>
        </row>
        <row r="10057">
          <cell r="E10057">
            <v>0</v>
          </cell>
        </row>
        <row r="10058">
          <cell r="E10058">
            <v>0</v>
          </cell>
        </row>
        <row r="10059">
          <cell r="E10059">
            <v>0</v>
          </cell>
        </row>
        <row r="10060">
          <cell r="E10060">
            <v>0</v>
          </cell>
        </row>
        <row r="10061">
          <cell r="E10061">
            <v>0</v>
          </cell>
        </row>
        <row r="10062">
          <cell r="E10062">
            <v>0</v>
          </cell>
        </row>
        <row r="10063">
          <cell r="E10063">
            <v>0</v>
          </cell>
        </row>
        <row r="10064">
          <cell r="E10064">
            <v>0</v>
          </cell>
        </row>
        <row r="10065">
          <cell r="E10065">
            <v>0</v>
          </cell>
        </row>
        <row r="10066">
          <cell r="E10066">
            <v>0</v>
          </cell>
        </row>
        <row r="10067">
          <cell r="E10067">
            <v>0</v>
          </cell>
        </row>
        <row r="10068">
          <cell r="E10068">
            <v>0</v>
          </cell>
        </row>
        <row r="10069">
          <cell r="E10069">
            <v>0</v>
          </cell>
        </row>
        <row r="10070">
          <cell r="E10070">
            <v>0</v>
          </cell>
        </row>
        <row r="10071">
          <cell r="E10071">
            <v>0</v>
          </cell>
        </row>
        <row r="10072">
          <cell r="E10072">
            <v>0</v>
          </cell>
        </row>
        <row r="10073">
          <cell r="E10073">
            <v>0</v>
          </cell>
        </row>
        <row r="10074">
          <cell r="E10074">
            <v>0</v>
          </cell>
        </row>
        <row r="10075">
          <cell r="E10075">
            <v>0</v>
          </cell>
        </row>
        <row r="10076">
          <cell r="E10076">
            <v>0</v>
          </cell>
        </row>
        <row r="10077">
          <cell r="E10077">
            <v>0</v>
          </cell>
        </row>
        <row r="10078">
          <cell r="E10078">
            <v>0</v>
          </cell>
        </row>
        <row r="10079">
          <cell r="E10079">
            <v>0</v>
          </cell>
        </row>
        <row r="10080">
          <cell r="E10080">
            <v>0</v>
          </cell>
        </row>
        <row r="10081">
          <cell r="E10081">
            <v>0</v>
          </cell>
        </row>
        <row r="10082">
          <cell r="E10082">
            <v>0</v>
          </cell>
        </row>
        <row r="10083">
          <cell r="E10083">
            <v>0</v>
          </cell>
        </row>
        <row r="10084">
          <cell r="E10084">
            <v>0</v>
          </cell>
        </row>
        <row r="10085">
          <cell r="E10085">
            <v>0</v>
          </cell>
        </row>
        <row r="10086">
          <cell r="E10086">
            <v>0</v>
          </cell>
        </row>
        <row r="10087">
          <cell r="E10087">
            <v>0</v>
          </cell>
        </row>
        <row r="10088">
          <cell r="E10088">
            <v>0</v>
          </cell>
        </row>
        <row r="10089">
          <cell r="E10089">
            <v>0</v>
          </cell>
        </row>
        <row r="10090">
          <cell r="E10090">
            <v>0</v>
          </cell>
        </row>
        <row r="10091">
          <cell r="E10091">
            <v>0</v>
          </cell>
        </row>
        <row r="10092">
          <cell r="E10092">
            <v>0</v>
          </cell>
        </row>
        <row r="10093">
          <cell r="E10093">
            <v>0</v>
          </cell>
        </row>
        <row r="10094">
          <cell r="E10094">
            <v>0</v>
          </cell>
        </row>
        <row r="10095">
          <cell r="E10095">
            <v>0</v>
          </cell>
        </row>
        <row r="10096">
          <cell r="E10096">
            <v>0</v>
          </cell>
        </row>
        <row r="10097">
          <cell r="E10097">
            <v>0</v>
          </cell>
        </row>
        <row r="10098">
          <cell r="E10098">
            <v>0</v>
          </cell>
        </row>
        <row r="10099">
          <cell r="E10099">
            <v>0</v>
          </cell>
        </row>
        <row r="10100">
          <cell r="E10100">
            <v>0</v>
          </cell>
        </row>
        <row r="10101">
          <cell r="E10101">
            <v>0</v>
          </cell>
        </row>
        <row r="10102">
          <cell r="E10102">
            <v>0</v>
          </cell>
        </row>
        <row r="10103">
          <cell r="E10103">
            <v>0</v>
          </cell>
        </row>
        <row r="10104">
          <cell r="E10104">
            <v>0</v>
          </cell>
        </row>
        <row r="10105">
          <cell r="E10105">
            <v>0</v>
          </cell>
        </row>
        <row r="10106">
          <cell r="E10106">
            <v>0</v>
          </cell>
        </row>
        <row r="10107">
          <cell r="E10107">
            <v>0</v>
          </cell>
        </row>
        <row r="10108">
          <cell r="E10108">
            <v>0</v>
          </cell>
        </row>
        <row r="10109">
          <cell r="E10109">
            <v>0</v>
          </cell>
        </row>
        <row r="10110">
          <cell r="E10110">
            <v>0</v>
          </cell>
        </row>
        <row r="10111">
          <cell r="E10111">
            <v>0</v>
          </cell>
        </row>
        <row r="10112">
          <cell r="E10112">
            <v>0</v>
          </cell>
        </row>
        <row r="10113">
          <cell r="E10113">
            <v>0</v>
          </cell>
        </row>
        <row r="10114">
          <cell r="E10114">
            <v>0</v>
          </cell>
        </row>
        <row r="10115">
          <cell r="E10115">
            <v>0</v>
          </cell>
        </row>
        <row r="10116">
          <cell r="E10116">
            <v>0</v>
          </cell>
        </row>
        <row r="10117">
          <cell r="E10117">
            <v>0</v>
          </cell>
        </row>
        <row r="10118">
          <cell r="E10118">
            <v>0</v>
          </cell>
        </row>
        <row r="10119">
          <cell r="E10119">
            <v>0</v>
          </cell>
        </row>
        <row r="10120">
          <cell r="E10120">
            <v>0</v>
          </cell>
        </row>
        <row r="10121">
          <cell r="E10121">
            <v>0</v>
          </cell>
        </row>
        <row r="10122">
          <cell r="E10122">
            <v>0</v>
          </cell>
        </row>
        <row r="10123">
          <cell r="E10123">
            <v>0</v>
          </cell>
        </row>
        <row r="10124">
          <cell r="E10124">
            <v>0</v>
          </cell>
        </row>
        <row r="10125">
          <cell r="E10125">
            <v>0</v>
          </cell>
        </row>
        <row r="10126">
          <cell r="E10126">
            <v>0</v>
          </cell>
        </row>
        <row r="10127">
          <cell r="E10127">
            <v>0</v>
          </cell>
        </row>
        <row r="10128">
          <cell r="E10128">
            <v>0</v>
          </cell>
        </row>
        <row r="10129">
          <cell r="E10129">
            <v>0</v>
          </cell>
        </row>
        <row r="10130">
          <cell r="E10130">
            <v>0</v>
          </cell>
        </row>
        <row r="10131">
          <cell r="E10131">
            <v>0</v>
          </cell>
        </row>
        <row r="10132">
          <cell r="E10132">
            <v>0</v>
          </cell>
        </row>
        <row r="10133">
          <cell r="E10133">
            <v>0</v>
          </cell>
        </row>
        <row r="10134">
          <cell r="E10134">
            <v>0</v>
          </cell>
        </row>
        <row r="10135">
          <cell r="E10135">
            <v>0</v>
          </cell>
        </row>
        <row r="10136">
          <cell r="E10136">
            <v>0</v>
          </cell>
        </row>
        <row r="10137">
          <cell r="E10137">
            <v>0</v>
          </cell>
        </row>
        <row r="10138">
          <cell r="E10138">
            <v>0</v>
          </cell>
        </row>
        <row r="10139">
          <cell r="E10139">
            <v>0</v>
          </cell>
        </row>
        <row r="10140">
          <cell r="E10140">
            <v>0</v>
          </cell>
        </row>
        <row r="10141">
          <cell r="E10141">
            <v>0</v>
          </cell>
        </row>
        <row r="10142">
          <cell r="E10142">
            <v>0</v>
          </cell>
        </row>
        <row r="10143">
          <cell r="E10143">
            <v>0</v>
          </cell>
        </row>
        <row r="10144">
          <cell r="E10144">
            <v>0</v>
          </cell>
        </row>
        <row r="10145">
          <cell r="E10145">
            <v>0</v>
          </cell>
        </row>
        <row r="10146">
          <cell r="E10146">
            <v>0</v>
          </cell>
        </row>
        <row r="10147">
          <cell r="E10147">
            <v>0</v>
          </cell>
        </row>
        <row r="10148">
          <cell r="E10148">
            <v>0</v>
          </cell>
        </row>
        <row r="10149">
          <cell r="E10149">
            <v>0</v>
          </cell>
        </row>
        <row r="10150">
          <cell r="E10150">
            <v>0</v>
          </cell>
        </row>
        <row r="10151">
          <cell r="E10151">
            <v>0</v>
          </cell>
        </row>
        <row r="10152">
          <cell r="E10152">
            <v>0</v>
          </cell>
        </row>
        <row r="10153">
          <cell r="E10153">
            <v>0</v>
          </cell>
        </row>
        <row r="10154">
          <cell r="E10154">
            <v>0</v>
          </cell>
        </row>
        <row r="10155">
          <cell r="E10155">
            <v>0</v>
          </cell>
        </row>
        <row r="10156">
          <cell r="E10156">
            <v>0</v>
          </cell>
        </row>
        <row r="10157">
          <cell r="E10157">
            <v>0</v>
          </cell>
        </row>
        <row r="10158">
          <cell r="E10158">
            <v>0</v>
          </cell>
        </row>
        <row r="10159">
          <cell r="E10159">
            <v>0</v>
          </cell>
        </row>
        <row r="10160">
          <cell r="E10160">
            <v>0</v>
          </cell>
        </row>
        <row r="10161">
          <cell r="E10161">
            <v>0</v>
          </cell>
        </row>
        <row r="10162">
          <cell r="E10162">
            <v>0</v>
          </cell>
        </row>
        <row r="10163">
          <cell r="E10163">
            <v>0</v>
          </cell>
        </row>
        <row r="10164">
          <cell r="E10164">
            <v>0</v>
          </cell>
        </row>
        <row r="10165">
          <cell r="E10165">
            <v>0</v>
          </cell>
        </row>
        <row r="10166">
          <cell r="E10166">
            <v>0</v>
          </cell>
        </row>
        <row r="10167">
          <cell r="E10167">
            <v>0</v>
          </cell>
        </row>
        <row r="10168">
          <cell r="E10168">
            <v>0</v>
          </cell>
        </row>
        <row r="10169">
          <cell r="E10169">
            <v>0</v>
          </cell>
        </row>
        <row r="10170">
          <cell r="E10170">
            <v>0</v>
          </cell>
        </row>
        <row r="10171">
          <cell r="E10171">
            <v>0</v>
          </cell>
        </row>
        <row r="10172">
          <cell r="E10172">
            <v>0</v>
          </cell>
        </row>
        <row r="10173">
          <cell r="E10173">
            <v>0</v>
          </cell>
        </row>
        <row r="10174">
          <cell r="E10174">
            <v>0</v>
          </cell>
        </row>
        <row r="10175">
          <cell r="E10175">
            <v>0</v>
          </cell>
        </row>
        <row r="10176">
          <cell r="E10176">
            <v>0</v>
          </cell>
        </row>
        <row r="10177">
          <cell r="E10177">
            <v>0</v>
          </cell>
        </row>
        <row r="10178">
          <cell r="E10178">
            <v>0</v>
          </cell>
        </row>
        <row r="10179">
          <cell r="E10179">
            <v>0</v>
          </cell>
        </row>
        <row r="10180">
          <cell r="E10180">
            <v>0</v>
          </cell>
        </row>
        <row r="10181">
          <cell r="E10181">
            <v>0</v>
          </cell>
        </row>
        <row r="10182">
          <cell r="E10182">
            <v>0</v>
          </cell>
        </row>
        <row r="10183">
          <cell r="E10183">
            <v>0</v>
          </cell>
        </row>
        <row r="10184">
          <cell r="E10184">
            <v>0</v>
          </cell>
        </row>
        <row r="10185">
          <cell r="E10185">
            <v>0</v>
          </cell>
        </row>
        <row r="10186">
          <cell r="E10186">
            <v>0</v>
          </cell>
        </row>
        <row r="10187">
          <cell r="E10187">
            <v>0</v>
          </cell>
        </row>
        <row r="10188">
          <cell r="E10188">
            <v>0</v>
          </cell>
        </row>
        <row r="10189">
          <cell r="E10189">
            <v>0</v>
          </cell>
        </row>
        <row r="10190">
          <cell r="E10190">
            <v>0</v>
          </cell>
        </row>
        <row r="10191">
          <cell r="E10191">
            <v>0</v>
          </cell>
        </row>
        <row r="10192">
          <cell r="E10192">
            <v>0</v>
          </cell>
        </row>
        <row r="10193">
          <cell r="E10193">
            <v>0</v>
          </cell>
        </row>
        <row r="10194">
          <cell r="E10194">
            <v>0</v>
          </cell>
        </row>
        <row r="10195">
          <cell r="E10195">
            <v>0</v>
          </cell>
        </row>
        <row r="10196">
          <cell r="E10196">
            <v>0</v>
          </cell>
        </row>
        <row r="10197">
          <cell r="E10197">
            <v>0</v>
          </cell>
        </row>
        <row r="10198">
          <cell r="E10198">
            <v>0</v>
          </cell>
        </row>
        <row r="10199">
          <cell r="E10199">
            <v>0</v>
          </cell>
        </row>
        <row r="10200">
          <cell r="E10200">
            <v>0</v>
          </cell>
        </row>
        <row r="10201">
          <cell r="E10201">
            <v>0</v>
          </cell>
        </row>
        <row r="10202">
          <cell r="E10202">
            <v>0</v>
          </cell>
        </row>
        <row r="10203">
          <cell r="E10203">
            <v>0</v>
          </cell>
        </row>
        <row r="10204">
          <cell r="E10204">
            <v>0</v>
          </cell>
        </row>
        <row r="10205">
          <cell r="E10205">
            <v>0</v>
          </cell>
        </row>
        <row r="10206">
          <cell r="E10206">
            <v>0</v>
          </cell>
        </row>
        <row r="10207">
          <cell r="E10207">
            <v>0</v>
          </cell>
        </row>
        <row r="10208">
          <cell r="E10208">
            <v>0</v>
          </cell>
        </row>
        <row r="10209">
          <cell r="E10209">
            <v>0</v>
          </cell>
        </row>
        <row r="10210">
          <cell r="E10210">
            <v>0</v>
          </cell>
        </row>
        <row r="10211">
          <cell r="E10211">
            <v>0</v>
          </cell>
        </row>
        <row r="10212">
          <cell r="E10212">
            <v>0</v>
          </cell>
        </row>
        <row r="10213">
          <cell r="E10213">
            <v>0</v>
          </cell>
        </row>
        <row r="10214">
          <cell r="E10214">
            <v>0</v>
          </cell>
        </row>
        <row r="10215">
          <cell r="E10215">
            <v>0</v>
          </cell>
        </row>
        <row r="10216">
          <cell r="E10216">
            <v>0</v>
          </cell>
        </row>
        <row r="10217">
          <cell r="E10217">
            <v>0</v>
          </cell>
        </row>
        <row r="10218">
          <cell r="E10218">
            <v>0</v>
          </cell>
        </row>
        <row r="10219">
          <cell r="E10219">
            <v>0</v>
          </cell>
        </row>
        <row r="10220">
          <cell r="E10220">
            <v>0</v>
          </cell>
        </row>
        <row r="10221">
          <cell r="E10221">
            <v>0</v>
          </cell>
        </row>
        <row r="10222">
          <cell r="E10222">
            <v>0</v>
          </cell>
        </row>
        <row r="10223">
          <cell r="E10223">
            <v>0</v>
          </cell>
        </row>
        <row r="10224">
          <cell r="E10224">
            <v>0</v>
          </cell>
        </row>
        <row r="10225">
          <cell r="E10225">
            <v>0</v>
          </cell>
        </row>
        <row r="10226">
          <cell r="E10226">
            <v>0</v>
          </cell>
        </row>
        <row r="10227">
          <cell r="E10227">
            <v>0</v>
          </cell>
        </row>
        <row r="10228">
          <cell r="E10228">
            <v>0</v>
          </cell>
        </row>
        <row r="10229">
          <cell r="E10229">
            <v>0</v>
          </cell>
        </row>
        <row r="10230">
          <cell r="E10230">
            <v>0</v>
          </cell>
        </row>
        <row r="10231">
          <cell r="E10231">
            <v>0</v>
          </cell>
        </row>
        <row r="10232">
          <cell r="E10232">
            <v>0</v>
          </cell>
        </row>
        <row r="10233">
          <cell r="E10233">
            <v>0</v>
          </cell>
        </row>
        <row r="10234">
          <cell r="E10234">
            <v>0</v>
          </cell>
        </row>
        <row r="10235">
          <cell r="E10235">
            <v>0</v>
          </cell>
        </row>
        <row r="10236">
          <cell r="E10236">
            <v>0</v>
          </cell>
        </row>
        <row r="10237">
          <cell r="E10237">
            <v>0</v>
          </cell>
        </row>
        <row r="10238">
          <cell r="E10238">
            <v>0</v>
          </cell>
        </row>
        <row r="10239">
          <cell r="E10239">
            <v>0</v>
          </cell>
        </row>
        <row r="10240">
          <cell r="E10240">
            <v>0</v>
          </cell>
        </row>
        <row r="10241">
          <cell r="E10241">
            <v>0</v>
          </cell>
        </row>
        <row r="10242">
          <cell r="E10242">
            <v>0</v>
          </cell>
        </row>
        <row r="10243">
          <cell r="E10243">
            <v>0</v>
          </cell>
        </row>
        <row r="10244">
          <cell r="E10244">
            <v>0</v>
          </cell>
        </row>
        <row r="10245">
          <cell r="E10245">
            <v>0</v>
          </cell>
        </row>
        <row r="10246">
          <cell r="E10246">
            <v>0</v>
          </cell>
        </row>
        <row r="10247">
          <cell r="E10247">
            <v>0</v>
          </cell>
        </row>
        <row r="10248">
          <cell r="E10248">
            <v>0</v>
          </cell>
        </row>
        <row r="10249">
          <cell r="E10249">
            <v>0</v>
          </cell>
        </row>
        <row r="10250">
          <cell r="E10250">
            <v>0</v>
          </cell>
        </row>
        <row r="10251">
          <cell r="E10251">
            <v>0</v>
          </cell>
        </row>
        <row r="10252">
          <cell r="E10252">
            <v>0</v>
          </cell>
        </row>
        <row r="10253">
          <cell r="E10253">
            <v>0</v>
          </cell>
        </row>
        <row r="10254">
          <cell r="E10254">
            <v>0</v>
          </cell>
        </row>
        <row r="10255">
          <cell r="E10255">
            <v>0</v>
          </cell>
        </row>
        <row r="10256">
          <cell r="E10256">
            <v>0</v>
          </cell>
        </row>
        <row r="10257">
          <cell r="E10257">
            <v>0</v>
          </cell>
        </row>
        <row r="10258">
          <cell r="E10258">
            <v>0</v>
          </cell>
        </row>
        <row r="10259">
          <cell r="E10259">
            <v>0</v>
          </cell>
        </row>
        <row r="10260">
          <cell r="E10260">
            <v>0</v>
          </cell>
        </row>
        <row r="10261">
          <cell r="E10261">
            <v>0</v>
          </cell>
        </row>
        <row r="10262">
          <cell r="E10262">
            <v>0</v>
          </cell>
        </row>
        <row r="10263">
          <cell r="E10263">
            <v>0</v>
          </cell>
        </row>
        <row r="10264">
          <cell r="E10264">
            <v>0</v>
          </cell>
        </row>
        <row r="10265">
          <cell r="E10265">
            <v>0</v>
          </cell>
        </row>
        <row r="10266">
          <cell r="E10266">
            <v>0</v>
          </cell>
        </row>
        <row r="10267">
          <cell r="E10267">
            <v>0</v>
          </cell>
        </row>
        <row r="10268">
          <cell r="E10268">
            <v>0</v>
          </cell>
        </row>
        <row r="10269">
          <cell r="E10269">
            <v>0</v>
          </cell>
        </row>
        <row r="10270">
          <cell r="E10270">
            <v>0</v>
          </cell>
        </row>
        <row r="10271">
          <cell r="E10271">
            <v>0</v>
          </cell>
        </row>
        <row r="10272">
          <cell r="E10272">
            <v>0</v>
          </cell>
        </row>
        <row r="10273">
          <cell r="E10273">
            <v>0</v>
          </cell>
        </row>
        <row r="10274">
          <cell r="E10274">
            <v>0</v>
          </cell>
        </row>
        <row r="10275">
          <cell r="E10275">
            <v>0</v>
          </cell>
        </row>
        <row r="10276">
          <cell r="E10276">
            <v>0</v>
          </cell>
        </row>
        <row r="10277">
          <cell r="E10277">
            <v>0</v>
          </cell>
        </row>
        <row r="10278">
          <cell r="E10278">
            <v>0</v>
          </cell>
        </row>
        <row r="10279">
          <cell r="E10279">
            <v>0</v>
          </cell>
        </row>
        <row r="10280">
          <cell r="E10280">
            <v>0</v>
          </cell>
        </row>
        <row r="10281">
          <cell r="E10281">
            <v>0</v>
          </cell>
        </row>
        <row r="10282">
          <cell r="E10282">
            <v>0</v>
          </cell>
        </row>
        <row r="10283">
          <cell r="E10283">
            <v>0</v>
          </cell>
        </row>
        <row r="10284">
          <cell r="E10284">
            <v>0</v>
          </cell>
        </row>
        <row r="10285">
          <cell r="E10285">
            <v>0</v>
          </cell>
        </row>
        <row r="10286">
          <cell r="E10286">
            <v>0</v>
          </cell>
        </row>
        <row r="10287">
          <cell r="E10287">
            <v>0</v>
          </cell>
        </row>
        <row r="10288">
          <cell r="E10288">
            <v>0</v>
          </cell>
        </row>
        <row r="10289">
          <cell r="E10289">
            <v>0</v>
          </cell>
        </row>
        <row r="10290">
          <cell r="E10290">
            <v>0</v>
          </cell>
        </row>
        <row r="10291">
          <cell r="E10291">
            <v>0</v>
          </cell>
        </row>
        <row r="10292">
          <cell r="E10292">
            <v>0</v>
          </cell>
        </row>
        <row r="10293">
          <cell r="E10293">
            <v>0</v>
          </cell>
        </row>
        <row r="10294">
          <cell r="E10294">
            <v>0</v>
          </cell>
        </row>
        <row r="10295">
          <cell r="E10295">
            <v>0</v>
          </cell>
        </row>
        <row r="10296">
          <cell r="E10296">
            <v>0</v>
          </cell>
        </row>
        <row r="10297">
          <cell r="E10297">
            <v>0</v>
          </cell>
        </row>
        <row r="10298">
          <cell r="E10298">
            <v>0</v>
          </cell>
        </row>
        <row r="10299">
          <cell r="E10299">
            <v>0</v>
          </cell>
        </row>
        <row r="10300">
          <cell r="E10300">
            <v>0</v>
          </cell>
        </row>
        <row r="10301">
          <cell r="E10301">
            <v>0</v>
          </cell>
        </row>
        <row r="10302">
          <cell r="E10302">
            <v>0</v>
          </cell>
        </row>
        <row r="10303">
          <cell r="E10303">
            <v>0</v>
          </cell>
        </row>
        <row r="10304">
          <cell r="E10304">
            <v>0</v>
          </cell>
        </row>
        <row r="10305">
          <cell r="E10305">
            <v>0</v>
          </cell>
        </row>
        <row r="10306">
          <cell r="E10306">
            <v>0</v>
          </cell>
        </row>
        <row r="10307">
          <cell r="E10307">
            <v>0</v>
          </cell>
        </row>
        <row r="10308">
          <cell r="E10308">
            <v>0</v>
          </cell>
        </row>
        <row r="10309">
          <cell r="E10309">
            <v>0</v>
          </cell>
        </row>
        <row r="10310">
          <cell r="E10310">
            <v>0</v>
          </cell>
        </row>
        <row r="10311">
          <cell r="E10311">
            <v>0</v>
          </cell>
        </row>
        <row r="10312">
          <cell r="E10312">
            <v>0</v>
          </cell>
        </row>
        <row r="10313">
          <cell r="E10313">
            <v>0</v>
          </cell>
        </row>
        <row r="10314">
          <cell r="E10314">
            <v>0</v>
          </cell>
        </row>
        <row r="10315">
          <cell r="E10315">
            <v>0</v>
          </cell>
        </row>
        <row r="10316">
          <cell r="E10316">
            <v>0</v>
          </cell>
        </row>
        <row r="10317">
          <cell r="E10317">
            <v>0</v>
          </cell>
        </row>
        <row r="10318">
          <cell r="E10318">
            <v>0</v>
          </cell>
        </row>
        <row r="10319">
          <cell r="E10319">
            <v>0</v>
          </cell>
        </row>
        <row r="10320">
          <cell r="E10320">
            <v>0</v>
          </cell>
        </row>
        <row r="10321">
          <cell r="E10321">
            <v>0</v>
          </cell>
        </row>
        <row r="10322">
          <cell r="E10322">
            <v>0</v>
          </cell>
        </row>
        <row r="10323">
          <cell r="E10323">
            <v>0</v>
          </cell>
        </row>
        <row r="10324">
          <cell r="E10324">
            <v>0</v>
          </cell>
        </row>
        <row r="10325">
          <cell r="E10325">
            <v>0</v>
          </cell>
        </row>
        <row r="10326">
          <cell r="E10326">
            <v>0</v>
          </cell>
        </row>
        <row r="10327">
          <cell r="E10327">
            <v>0</v>
          </cell>
        </row>
        <row r="10328">
          <cell r="E10328">
            <v>0</v>
          </cell>
        </row>
        <row r="10329">
          <cell r="E10329">
            <v>0</v>
          </cell>
        </row>
        <row r="10330">
          <cell r="E10330">
            <v>0</v>
          </cell>
        </row>
        <row r="10331">
          <cell r="E10331">
            <v>0</v>
          </cell>
        </row>
        <row r="10332">
          <cell r="E10332">
            <v>0</v>
          </cell>
        </row>
        <row r="10333">
          <cell r="E10333">
            <v>0</v>
          </cell>
        </row>
        <row r="10334">
          <cell r="E10334">
            <v>0</v>
          </cell>
        </row>
        <row r="10335">
          <cell r="E10335">
            <v>0</v>
          </cell>
        </row>
        <row r="10336">
          <cell r="E10336">
            <v>0</v>
          </cell>
        </row>
        <row r="10337">
          <cell r="E10337">
            <v>0</v>
          </cell>
        </row>
        <row r="10338">
          <cell r="E10338">
            <v>0</v>
          </cell>
        </row>
        <row r="10339">
          <cell r="E10339">
            <v>0</v>
          </cell>
        </row>
        <row r="10340">
          <cell r="E10340">
            <v>0</v>
          </cell>
        </row>
        <row r="10341">
          <cell r="E10341">
            <v>0</v>
          </cell>
        </row>
        <row r="10342">
          <cell r="E10342">
            <v>0</v>
          </cell>
        </row>
        <row r="10343">
          <cell r="E10343">
            <v>0</v>
          </cell>
        </row>
        <row r="10344">
          <cell r="E10344">
            <v>0</v>
          </cell>
        </row>
        <row r="10345">
          <cell r="E10345">
            <v>0</v>
          </cell>
        </row>
        <row r="10346">
          <cell r="E10346">
            <v>0</v>
          </cell>
        </row>
        <row r="10347">
          <cell r="E10347">
            <v>0</v>
          </cell>
        </row>
        <row r="10348">
          <cell r="E10348">
            <v>0</v>
          </cell>
        </row>
        <row r="10349">
          <cell r="E10349">
            <v>0</v>
          </cell>
        </row>
        <row r="10350">
          <cell r="E10350">
            <v>0</v>
          </cell>
        </row>
        <row r="10351">
          <cell r="E10351">
            <v>0</v>
          </cell>
        </row>
        <row r="10352">
          <cell r="E10352">
            <v>0</v>
          </cell>
        </row>
        <row r="10353">
          <cell r="E10353">
            <v>0</v>
          </cell>
        </row>
        <row r="10354">
          <cell r="E10354">
            <v>0</v>
          </cell>
        </row>
        <row r="10355">
          <cell r="E10355">
            <v>0</v>
          </cell>
        </row>
        <row r="10356">
          <cell r="E10356">
            <v>0</v>
          </cell>
        </row>
        <row r="10357">
          <cell r="E10357">
            <v>0</v>
          </cell>
        </row>
        <row r="10358">
          <cell r="E10358">
            <v>0</v>
          </cell>
        </row>
        <row r="10359">
          <cell r="E10359">
            <v>0</v>
          </cell>
        </row>
        <row r="10360">
          <cell r="E10360">
            <v>0</v>
          </cell>
        </row>
        <row r="10361">
          <cell r="E10361">
            <v>0</v>
          </cell>
        </row>
        <row r="10362">
          <cell r="E10362">
            <v>0</v>
          </cell>
        </row>
        <row r="10363">
          <cell r="E10363">
            <v>0</v>
          </cell>
        </row>
        <row r="10364">
          <cell r="E10364">
            <v>0</v>
          </cell>
        </row>
        <row r="10365">
          <cell r="E10365">
            <v>0</v>
          </cell>
        </row>
        <row r="10366">
          <cell r="E10366">
            <v>0</v>
          </cell>
        </row>
        <row r="10367">
          <cell r="E10367">
            <v>0</v>
          </cell>
        </row>
        <row r="10368">
          <cell r="E10368">
            <v>0</v>
          </cell>
        </row>
        <row r="10369">
          <cell r="E10369">
            <v>0</v>
          </cell>
        </row>
        <row r="10370">
          <cell r="E10370">
            <v>0</v>
          </cell>
        </row>
        <row r="10371">
          <cell r="E10371">
            <v>0</v>
          </cell>
        </row>
        <row r="10372">
          <cell r="E10372">
            <v>0</v>
          </cell>
        </row>
        <row r="10373">
          <cell r="E10373">
            <v>0</v>
          </cell>
        </row>
        <row r="10374">
          <cell r="E10374">
            <v>0</v>
          </cell>
        </row>
        <row r="10375">
          <cell r="E10375">
            <v>0</v>
          </cell>
        </row>
        <row r="10376">
          <cell r="E10376">
            <v>0</v>
          </cell>
        </row>
        <row r="10377">
          <cell r="E10377">
            <v>0</v>
          </cell>
        </row>
        <row r="10378">
          <cell r="E10378">
            <v>0</v>
          </cell>
        </row>
        <row r="10379">
          <cell r="E10379">
            <v>0</v>
          </cell>
        </row>
        <row r="10380">
          <cell r="E10380">
            <v>0</v>
          </cell>
        </row>
        <row r="10381">
          <cell r="E10381">
            <v>0</v>
          </cell>
        </row>
        <row r="10382">
          <cell r="E10382">
            <v>0</v>
          </cell>
        </row>
        <row r="10383">
          <cell r="E10383">
            <v>0</v>
          </cell>
        </row>
        <row r="10384">
          <cell r="E10384">
            <v>0</v>
          </cell>
        </row>
        <row r="10385">
          <cell r="E10385">
            <v>0</v>
          </cell>
        </row>
        <row r="10386">
          <cell r="E10386">
            <v>0</v>
          </cell>
        </row>
        <row r="10387">
          <cell r="E10387">
            <v>0</v>
          </cell>
        </row>
        <row r="10388">
          <cell r="E10388">
            <v>0</v>
          </cell>
        </row>
        <row r="10389">
          <cell r="E10389">
            <v>0</v>
          </cell>
        </row>
        <row r="10390">
          <cell r="E10390">
            <v>0</v>
          </cell>
        </row>
        <row r="10391">
          <cell r="E10391">
            <v>0</v>
          </cell>
        </row>
        <row r="10392">
          <cell r="E10392">
            <v>0</v>
          </cell>
        </row>
        <row r="10393">
          <cell r="E10393">
            <v>0</v>
          </cell>
        </row>
        <row r="10394">
          <cell r="E10394">
            <v>0</v>
          </cell>
        </row>
        <row r="10395">
          <cell r="E10395">
            <v>0</v>
          </cell>
        </row>
        <row r="10396">
          <cell r="E10396">
            <v>0</v>
          </cell>
        </row>
        <row r="10397">
          <cell r="E10397">
            <v>0</v>
          </cell>
        </row>
        <row r="10398">
          <cell r="E10398">
            <v>0</v>
          </cell>
        </row>
        <row r="10399">
          <cell r="E10399">
            <v>0</v>
          </cell>
        </row>
        <row r="10400">
          <cell r="E10400">
            <v>0</v>
          </cell>
        </row>
        <row r="10401">
          <cell r="E10401">
            <v>0</v>
          </cell>
        </row>
        <row r="10402">
          <cell r="E10402">
            <v>0</v>
          </cell>
        </row>
        <row r="10403">
          <cell r="E10403">
            <v>0</v>
          </cell>
        </row>
        <row r="10404">
          <cell r="E10404">
            <v>0</v>
          </cell>
        </row>
        <row r="10405">
          <cell r="E10405">
            <v>0</v>
          </cell>
        </row>
        <row r="10406">
          <cell r="E10406">
            <v>0</v>
          </cell>
        </row>
        <row r="10407">
          <cell r="E10407">
            <v>0</v>
          </cell>
        </row>
        <row r="10408">
          <cell r="E10408">
            <v>0</v>
          </cell>
        </row>
        <row r="10409">
          <cell r="E10409">
            <v>0</v>
          </cell>
        </row>
        <row r="10410">
          <cell r="E10410">
            <v>0</v>
          </cell>
        </row>
        <row r="10411">
          <cell r="E10411">
            <v>0</v>
          </cell>
        </row>
        <row r="10412">
          <cell r="E10412">
            <v>0</v>
          </cell>
        </row>
        <row r="10413">
          <cell r="E10413">
            <v>0</v>
          </cell>
        </row>
        <row r="10414">
          <cell r="E10414">
            <v>0</v>
          </cell>
        </row>
        <row r="10415">
          <cell r="E10415">
            <v>0</v>
          </cell>
        </row>
        <row r="10416">
          <cell r="E10416">
            <v>0</v>
          </cell>
        </row>
        <row r="10417">
          <cell r="E10417">
            <v>0</v>
          </cell>
        </row>
        <row r="10418">
          <cell r="E10418">
            <v>0</v>
          </cell>
        </row>
        <row r="10419">
          <cell r="E10419">
            <v>0</v>
          </cell>
        </row>
        <row r="10420">
          <cell r="E10420">
            <v>0</v>
          </cell>
        </row>
        <row r="10421">
          <cell r="E10421">
            <v>0</v>
          </cell>
        </row>
        <row r="10422">
          <cell r="E10422">
            <v>0</v>
          </cell>
        </row>
        <row r="10423">
          <cell r="E10423">
            <v>0</v>
          </cell>
        </row>
        <row r="10424">
          <cell r="E10424">
            <v>0</v>
          </cell>
        </row>
        <row r="10425">
          <cell r="E10425">
            <v>0</v>
          </cell>
        </row>
        <row r="10426">
          <cell r="E10426">
            <v>0</v>
          </cell>
        </row>
        <row r="10427">
          <cell r="E10427">
            <v>0</v>
          </cell>
        </row>
        <row r="10428">
          <cell r="E10428">
            <v>0</v>
          </cell>
        </row>
        <row r="10429">
          <cell r="E10429">
            <v>0</v>
          </cell>
        </row>
        <row r="10430">
          <cell r="E10430">
            <v>0</v>
          </cell>
        </row>
        <row r="10431">
          <cell r="E10431">
            <v>0</v>
          </cell>
        </row>
        <row r="10432">
          <cell r="E10432">
            <v>0</v>
          </cell>
        </row>
        <row r="10433">
          <cell r="E10433">
            <v>0</v>
          </cell>
        </row>
        <row r="10434">
          <cell r="E10434">
            <v>0</v>
          </cell>
        </row>
        <row r="10435">
          <cell r="E10435">
            <v>0</v>
          </cell>
        </row>
        <row r="10436">
          <cell r="E10436">
            <v>0</v>
          </cell>
        </row>
        <row r="10437">
          <cell r="E10437">
            <v>0</v>
          </cell>
        </row>
        <row r="10438">
          <cell r="E10438">
            <v>0</v>
          </cell>
        </row>
        <row r="10439">
          <cell r="E10439">
            <v>0</v>
          </cell>
        </row>
        <row r="10440">
          <cell r="E10440">
            <v>0</v>
          </cell>
        </row>
        <row r="10441">
          <cell r="E10441">
            <v>0</v>
          </cell>
        </row>
        <row r="10442">
          <cell r="E10442">
            <v>0</v>
          </cell>
        </row>
        <row r="10443">
          <cell r="E10443">
            <v>0</v>
          </cell>
        </row>
        <row r="10444">
          <cell r="E10444">
            <v>0</v>
          </cell>
        </row>
        <row r="10445">
          <cell r="E10445">
            <v>0</v>
          </cell>
        </row>
        <row r="10446">
          <cell r="E10446">
            <v>0</v>
          </cell>
        </row>
        <row r="10447">
          <cell r="E10447">
            <v>0</v>
          </cell>
        </row>
        <row r="10448">
          <cell r="E10448">
            <v>0</v>
          </cell>
        </row>
        <row r="10449">
          <cell r="E10449">
            <v>0</v>
          </cell>
        </row>
        <row r="10450">
          <cell r="E10450">
            <v>0</v>
          </cell>
        </row>
        <row r="10451">
          <cell r="E10451">
            <v>0</v>
          </cell>
        </row>
        <row r="10452">
          <cell r="E10452">
            <v>0</v>
          </cell>
        </row>
        <row r="10453">
          <cell r="E10453">
            <v>0</v>
          </cell>
        </row>
        <row r="10454">
          <cell r="E10454">
            <v>0</v>
          </cell>
        </row>
        <row r="10455">
          <cell r="E10455">
            <v>0</v>
          </cell>
        </row>
        <row r="10456">
          <cell r="E10456">
            <v>0</v>
          </cell>
        </row>
        <row r="10457">
          <cell r="E10457">
            <v>0</v>
          </cell>
        </row>
        <row r="10458">
          <cell r="E10458">
            <v>0</v>
          </cell>
        </row>
        <row r="10459">
          <cell r="E10459">
            <v>0</v>
          </cell>
        </row>
        <row r="10460">
          <cell r="E10460">
            <v>0</v>
          </cell>
        </row>
        <row r="10461">
          <cell r="E10461">
            <v>0</v>
          </cell>
        </row>
        <row r="10462">
          <cell r="E10462">
            <v>0</v>
          </cell>
        </row>
        <row r="10463">
          <cell r="E10463">
            <v>0</v>
          </cell>
        </row>
        <row r="10464">
          <cell r="E10464">
            <v>0</v>
          </cell>
        </row>
        <row r="10465">
          <cell r="E10465">
            <v>0</v>
          </cell>
        </row>
        <row r="10466">
          <cell r="E10466">
            <v>0</v>
          </cell>
        </row>
        <row r="10467">
          <cell r="E10467">
            <v>0</v>
          </cell>
        </row>
        <row r="10468">
          <cell r="E10468">
            <v>0</v>
          </cell>
        </row>
        <row r="10469">
          <cell r="E10469">
            <v>0</v>
          </cell>
        </row>
        <row r="10470">
          <cell r="E10470">
            <v>0</v>
          </cell>
        </row>
        <row r="10471">
          <cell r="E10471">
            <v>0</v>
          </cell>
        </row>
        <row r="10472">
          <cell r="E10472">
            <v>0</v>
          </cell>
        </row>
        <row r="10473">
          <cell r="E10473">
            <v>0</v>
          </cell>
        </row>
        <row r="10474">
          <cell r="E10474">
            <v>0</v>
          </cell>
        </row>
        <row r="10475">
          <cell r="E10475">
            <v>0</v>
          </cell>
        </row>
        <row r="10476">
          <cell r="E10476">
            <v>0</v>
          </cell>
        </row>
        <row r="10477">
          <cell r="E10477">
            <v>0</v>
          </cell>
        </row>
        <row r="10478">
          <cell r="E10478">
            <v>0</v>
          </cell>
        </row>
        <row r="10479">
          <cell r="E10479">
            <v>0</v>
          </cell>
        </row>
        <row r="10480">
          <cell r="E10480">
            <v>0</v>
          </cell>
        </row>
        <row r="10481">
          <cell r="E10481">
            <v>0</v>
          </cell>
        </row>
        <row r="10482">
          <cell r="E10482">
            <v>0</v>
          </cell>
        </row>
        <row r="10483">
          <cell r="E10483">
            <v>0</v>
          </cell>
        </row>
        <row r="10484">
          <cell r="E10484">
            <v>0</v>
          </cell>
        </row>
        <row r="10485">
          <cell r="E10485">
            <v>0</v>
          </cell>
        </row>
        <row r="10486">
          <cell r="E10486">
            <v>0</v>
          </cell>
        </row>
        <row r="10487">
          <cell r="E10487">
            <v>0</v>
          </cell>
        </row>
        <row r="10488">
          <cell r="E10488">
            <v>0</v>
          </cell>
        </row>
        <row r="10489">
          <cell r="E10489">
            <v>0</v>
          </cell>
        </row>
        <row r="10490">
          <cell r="E10490">
            <v>0</v>
          </cell>
        </row>
        <row r="10491">
          <cell r="E10491">
            <v>0</v>
          </cell>
        </row>
        <row r="10492">
          <cell r="E10492">
            <v>0</v>
          </cell>
        </row>
        <row r="10493">
          <cell r="E10493">
            <v>0</v>
          </cell>
        </row>
        <row r="10494">
          <cell r="E10494">
            <v>0</v>
          </cell>
        </row>
        <row r="10495">
          <cell r="E10495">
            <v>0</v>
          </cell>
        </row>
        <row r="10496">
          <cell r="E10496">
            <v>0</v>
          </cell>
        </row>
        <row r="10497">
          <cell r="E10497">
            <v>0</v>
          </cell>
        </row>
        <row r="10498">
          <cell r="E10498">
            <v>0</v>
          </cell>
        </row>
        <row r="10499">
          <cell r="E10499">
            <v>0</v>
          </cell>
        </row>
        <row r="10500">
          <cell r="E10500">
            <v>0</v>
          </cell>
        </row>
        <row r="10501">
          <cell r="E10501">
            <v>0</v>
          </cell>
        </row>
        <row r="10502">
          <cell r="E10502">
            <v>0</v>
          </cell>
        </row>
        <row r="10503">
          <cell r="E10503">
            <v>0</v>
          </cell>
        </row>
        <row r="10504">
          <cell r="E10504">
            <v>0</v>
          </cell>
        </row>
        <row r="10505">
          <cell r="E10505">
            <v>0</v>
          </cell>
        </row>
        <row r="10506">
          <cell r="E10506">
            <v>0</v>
          </cell>
        </row>
        <row r="10507">
          <cell r="E10507">
            <v>0</v>
          </cell>
        </row>
        <row r="10508">
          <cell r="E10508">
            <v>0</v>
          </cell>
        </row>
        <row r="10509">
          <cell r="E10509">
            <v>0</v>
          </cell>
        </row>
        <row r="10510">
          <cell r="E10510">
            <v>0</v>
          </cell>
        </row>
        <row r="10511">
          <cell r="E10511">
            <v>0</v>
          </cell>
        </row>
        <row r="10512">
          <cell r="E10512">
            <v>0</v>
          </cell>
        </row>
        <row r="10513">
          <cell r="E10513">
            <v>0</v>
          </cell>
        </row>
        <row r="10514">
          <cell r="E10514">
            <v>0</v>
          </cell>
        </row>
        <row r="10515">
          <cell r="E10515">
            <v>0</v>
          </cell>
        </row>
        <row r="10516">
          <cell r="E10516">
            <v>0</v>
          </cell>
        </row>
        <row r="10517">
          <cell r="E10517">
            <v>0</v>
          </cell>
        </row>
        <row r="10518">
          <cell r="E10518">
            <v>0</v>
          </cell>
        </row>
        <row r="10519">
          <cell r="E10519">
            <v>0</v>
          </cell>
        </row>
        <row r="10520">
          <cell r="E10520">
            <v>0</v>
          </cell>
        </row>
        <row r="10521">
          <cell r="E10521">
            <v>0</v>
          </cell>
        </row>
        <row r="10522">
          <cell r="E10522">
            <v>0</v>
          </cell>
        </row>
        <row r="10523">
          <cell r="E10523">
            <v>0</v>
          </cell>
        </row>
        <row r="10524">
          <cell r="E10524">
            <v>0</v>
          </cell>
        </row>
        <row r="10525">
          <cell r="E10525">
            <v>0</v>
          </cell>
        </row>
        <row r="10526">
          <cell r="E10526">
            <v>0</v>
          </cell>
        </row>
        <row r="10527">
          <cell r="E10527">
            <v>0</v>
          </cell>
        </row>
        <row r="10528">
          <cell r="E10528">
            <v>0</v>
          </cell>
        </row>
        <row r="10529">
          <cell r="E10529">
            <v>0</v>
          </cell>
        </row>
        <row r="10530">
          <cell r="E10530">
            <v>0</v>
          </cell>
        </row>
        <row r="10531">
          <cell r="E10531">
            <v>0</v>
          </cell>
        </row>
        <row r="10532">
          <cell r="E10532">
            <v>0</v>
          </cell>
        </row>
        <row r="10533">
          <cell r="E10533">
            <v>0</v>
          </cell>
        </row>
        <row r="10534">
          <cell r="E10534">
            <v>0</v>
          </cell>
        </row>
        <row r="10535">
          <cell r="E10535">
            <v>0</v>
          </cell>
        </row>
        <row r="10536">
          <cell r="E10536">
            <v>0</v>
          </cell>
        </row>
        <row r="10537">
          <cell r="E10537">
            <v>0</v>
          </cell>
        </row>
        <row r="10538">
          <cell r="E10538">
            <v>0</v>
          </cell>
        </row>
        <row r="10539">
          <cell r="E10539">
            <v>0</v>
          </cell>
        </row>
        <row r="10540">
          <cell r="E10540">
            <v>0</v>
          </cell>
        </row>
        <row r="10541">
          <cell r="E10541">
            <v>0</v>
          </cell>
        </row>
        <row r="10542">
          <cell r="E10542">
            <v>0</v>
          </cell>
        </row>
        <row r="10543">
          <cell r="E10543">
            <v>0</v>
          </cell>
        </row>
        <row r="10544">
          <cell r="E10544">
            <v>0</v>
          </cell>
        </row>
        <row r="10545">
          <cell r="E10545">
            <v>0</v>
          </cell>
        </row>
        <row r="10546">
          <cell r="E10546">
            <v>0</v>
          </cell>
        </row>
        <row r="10547">
          <cell r="E10547">
            <v>0</v>
          </cell>
        </row>
        <row r="10548">
          <cell r="E10548">
            <v>0</v>
          </cell>
        </row>
        <row r="10549">
          <cell r="E10549">
            <v>0</v>
          </cell>
        </row>
        <row r="10550">
          <cell r="E10550">
            <v>0</v>
          </cell>
        </row>
        <row r="10551">
          <cell r="E10551">
            <v>0</v>
          </cell>
        </row>
        <row r="10552">
          <cell r="E10552">
            <v>0</v>
          </cell>
        </row>
        <row r="10553">
          <cell r="E10553">
            <v>0</v>
          </cell>
        </row>
        <row r="10554">
          <cell r="E10554">
            <v>0</v>
          </cell>
        </row>
        <row r="10555">
          <cell r="E10555">
            <v>0</v>
          </cell>
        </row>
        <row r="10556">
          <cell r="E10556">
            <v>0</v>
          </cell>
        </row>
        <row r="10557">
          <cell r="E10557">
            <v>0</v>
          </cell>
        </row>
        <row r="10558">
          <cell r="E10558">
            <v>0</v>
          </cell>
        </row>
        <row r="10559">
          <cell r="E10559">
            <v>0</v>
          </cell>
        </row>
        <row r="10560">
          <cell r="E10560">
            <v>0</v>
          </cell>
        </row>
        <row r="10561">
          <cell r="E10561">
            <v>0</v>
          </cell>
        </row>
        <row r="10562">
          <cell r="E10562">
            <v>0</v>
          </cell>
        </row>
        <row r="10563">
          <cell r="E10563">
            <v>0</v>
          </cell>
        </row>
        <row r="10564">
          <cell r="E10564">
            <v>0</v>
          </cell>
        </row>
        <row r="10565">
          <cell r="E10565">
            <v>0</v>
          </cell>
        </row>
        <row r="10566">
          <cell r="E10566">
            <v>0</v>
          </cell>
        </row>
        <row r="10567">
          <cell r="E10567">
            <v>0</v>
          </cell>
        </row>
        <row r="10568">
          <cell r="E10568">
            <v>0</v>
          </cell>
        </row>
        <row r="10569">
          <cell r="E10569">
            <v>0</v>
          </cell>
        </row>
        <row r="10570">
          <cell r="E10570">
            <v>0</v>
          </cell>
        </row>
        <row r="10571">
          <cell r="E10571">
            <v>0</v>
          </cell>
        </row>
        <row r="10572">
          <cell r="E10572">
            <v>0</v>
          </cell>
        </row>
        <row r="10573">
          <cell r="E10573">
            <v>0</v>
          </cell>
        </row>
        <row r="10574">
          <cell r="E10574">
            <v>0</v>
          </cell>
        </row>
        <row r="10575">
          <cell r="E10575">
            <v>0</v>
          </cell>
        </row>
        <row r="10576">
          <cell r="E10576">
            <v>0</v>
          </cell>
        </row>
        <row r="10577">
          <cell r="E10577">
            <v>0</v>
          </cell>
        </row>
        <row r="10578">
          <cell r="E10578">
            <v>0</v>
          </cell>
        </row>
        <row r="10579">
          <cell r="E10579">
            <v>0</v>
          </cell>
        </row>
        <row r="10580">
          <cell r="E10580">
            <v>0</v>
          </cell>
        </row>
        <row r="10581">
          <cell r="E10581">
            <v>0</v>
          </cell>
        </row>
        <row r="10582">
          <cell r="E10582">
            <v>0</v>
          </cell>
        </row>
        <row r="10583">
          <cell r="E10583">
            <v>0</v>
          </cell>
        </row>
        <row r="10584">
          <cell r="E10584">
            <v>0</v>
          </cell>
        </row>
        <row r="10585">
          <cell r="E10585">
            <v>0</v>
          </cell>
        </row>
        <row r="10586">
          <cell r="E10586">
            <v>0</v>
          </cell>
        </row>
        <row r="10587">
          <cell r="E10587">
            <v>0</v>
          </cell>
        </row>
        <row r="10588">
          <cell r="E10588">
            <v>0</v>
          </cell>
        </row>
        <row r="10589">
          <cell r="E10589">
            <v>0</v>
          </cell>
        </row>
        <row r="10590">
          <cell r="E10590">
            <v>0</v>
          </cell>
        </row>
        <row r="10591">
          <cell r="E10591">
            <v>0</v>
          </cell>
        </row>
        <row r="10592">
          <cell r="E10592">
            <v>0</v>
          </cell>
        </row>
        <row r="10593">
          <cell r="E10593">
            <v>0</v>
          </cell>
        </row>
        <row r="10594">
          <cell r="E10594">
            <v>0</v>
          </cell>
        </row>
        <row r="10595">
          <cell r="E10595">
            <v>0</v>
          </cell>
        </row>
        <row r="10596">
          <cell r="E10596">
            <v>0</v>
          </cell>
        </row>
        <row r="10597">
          <cell r="E10597">
            <v>0</v>
          </cell>
        </row>
        <row r="10598">
          <cell r="E10598">
            <v>0</v>
          </cell>
        </row>
        <row r="10599">
          <cell r="E10599">
            <v>0</v>
          </cell>
        </row>
        <row r="10600">
          <cell r="E10600">
            <v>0</v>
          </cell>
        </row>
        <row r="10601">
          <cell r="E10601">
            <v>0</v>
          </cell>
        </row>
        <row r="10602">
          <cell r="E10602">
            <v>0</v>
          </cell>
        </row>
        <row r="10603">
          <cell r="E10603">
            <v>0</v>
          </cell>
        </row>
        <row r="10604">
          <cell r="E10604">
            <v>0</v>
          </cell>
        </row>
        <row r="10605">
          <cell r="E10605">
            <v>0</v>
          </cell>
        </row>
        <row r="10606">
          <cell r="E10606">
            <v>0</v>
          </cell>
        </row>
        <row r="10607">
          <cell r="E10607">
            <v>0</v>
          </cell>
        </row>
        <row r="10608">
          <cell r="E10608">
            <v>0</v>
          </cell>
        </row>
        <row r="10609">
          <cell r="E10609">
            <v>0</v>
          </cell>
        </row>
        <row r="10610">
          <cell r="E10610">
            <v>0</v>
          </cell>
        </row>
        <row r="10611">
          <cell r="E10611">
            <v>0</v>
          </cell>
        </row>
        <row r="10612">
          <cell r="E10612">
            <v>0</v>
          </cell>
        </row>
        <row r="10613">
          <cell r="E10613">
            <v>0</v>
          </cell>
        </row>
        <row r="10614">
          <cell r="E10614">
            <v>0</v>
          </cell>
        </row>
        <row r="10615">
          <cell r="E10615">
            <v>0</v>
          </cell>
        </row>
        <row r="10616">
          <cell r="E10616">
            <v>0</v>
          </cell>
        </row>
        <row r="10617">
          <cell r="E10617">
            <v>0</v>
          </cell>
        </row>
        <row r="10618">
          <cell r="E10618">
            <v>0</v>
          </cell>
        </row>
        <row r="10619">
          <cell r="E10619">
            <v>0</v>
          </cell>
        </row>
        <row r="10620">
          <cell r="E10620">
            <v>0</v>
          </cell>
        </row>
        <row r="10621">
          <cell r="E10621">
            <v>0</v>
          </cell>
        </row>
        <row r="10622">
          <cell r="E10622">
            <v>0</v>
          </cell>
        </row>
        <row r="10623">
          <cell r="E10623">
            <v>0</v>
          </cell>
        </row>
        <row r="10624">
          <cell r="E10624">
            <v>0</v>
          </cell>
        </row>
        <row r="10625">
          <cell r="E10625">
            <v>0</v>
          </cell>
        </row>
        <row r="10626">
          <cell r="E10626">
            <v>0</v>
          </cell>
        </row>
        <row r="10627">
          <cell r="E10627">
            <v>0</v>
          </cell>
        </row>
        <row r="10628">
          <cell r="E10628">
            <v>0</v>
          </cell>
        </row>
        <row r="10629">
          <cell r="E10629">
            <v>0</v>
          </cell>
        </row>
        <row r="10630">
          <cell r="E10630">
            <v>0</v>
          </cell>
        </row>
        <row r="10631">
          <cell r="E10631">
            <v>0</v>
          </cell>
        </row>
        <row r="10632">
          <cell r="E10632">
            <v>0</v>
          </cell>
        </row>
        <row r="10633">
          <cell r="E10633">
            <v>0</v>
          </cell>
        </row>
        <row r="10634">
          <cell r="E10634">
            <v>0</v>
          </cell>
        </row>
        <row r="10635">
          <cell r="E10635">
            <v>0</v>
          </cell>
        </row>
        <row r="10636">
          <cell r="E10636">
            <v>0</v>
          </cell>
        </row>
        <row r="10637">
          <cell r="E10637">
            <v>0</v>
          </cell>
        </row>
        <row r="10638">
          <cell r="E10638">
            <v>0</v>
          </cell>
        </row>
        <row r="10639">
          <cell r="E10639">
            <v>0</v>
          </cell>
        </row>
        <row r="10640">
          <cell r="E10640">
            <v>0</v>
          </cell>
        </row>
        <row r="10641">
          <cell r="E10641">
            <v>0</v>
          </cell>
        </row>
        <row r="10642">
          <cell r="E10642">
            <v>0</v>
          </cell>
        </row>
        <row r="10643">
          <cell r="E10643">
            <v>0</v>
          </cell>
        </row>
        <row r="10644">
          <cell r="E10644">
            <v>0</v>
          </cell>
        </row>
        <row r="10645">
          <cell r="E10645">
            <v>0</v>
          </cell>
        </row>
        <row r="10646">
          <cell r="E10646">
            <v>0</v>
          </cell>
        </row>
        <row r="10647">
          <cell r="E10647">
            <v>0</v>
          </cell>
        </row>
        <row r="10648">
          <cell r="E10648">
            <v>0</v>
          </cell>
        </row>
        <row r="10649">
          <cell r="E10649">
            <v>0</v>
          </cell>
        </row>
        <row r="10650">
          <cell r="E10650">
            <v>0</v>
          </cell>
        </row>
        <row r="10651">
          <cell r="E10651">
            <v>0</v>
          </cell>
        </row>
        <row r="10652">
          <cell r="E10652">
            <v>0</v>
          </cell>
        </row>
        <row r="10653">
          <cell r="E10653">
            <v>0</v>
          </cell>
        </row>
        <row r="10654">
          <cell r="E10654">
            <v>0</v>
          </cell>
        </row>
        <row r="10655">
          <cell r="E10655">
            <v>0</v>
          </cell>
        </row>
        <row r="10656">
          <cell r="E10656">
            <v>0</v>
          </cell>
        </row>
        <row r="10657">
          <cell r="E10657">
            <v>0</v>
          </cell>
        </row>
        <row r="10658">
          <cell r="E10658">
            <v>0</v>
          </cell>
        </row>
        <row r="10659">
          <cell r="E10659">
            <v>0</v>
          </cell>
        </row>
        <row r="10660">
          <cell r="E10660">
            <v>0</v>
          </cell>
        </row>
        <row r="10661">
          <cell r="E10661">
            <v>0</v>
          </cell>
        </row>
        <row r="10662">
          <cell r="E10662">
            <v>0</v>
          </cell>
        </row>
        <row r="10663">
          <cell r="E10663">
            <v>0</v>
          </cell>
        </row>
        <row r="10664">
          <cell r="E10664">
            <v>0</v>
          </cell>
        </row>
        <row r="10665">
          <cell r="E10665">
            <v>0</v>
          </cell>
        </row>
        <row r="10666">
          <cell r="E10666">
            <v>0</v>
          </cell>
        </row>
        <row r="10667">
          <cell r="E10667">
            <v>0</v>
          </cell>
        </row>
        <row r="10668">
          <cell r="E10668">
            <v>0</v>
          </cell>
        </row>
        <row r="10669">
          <cell r="E10669">
            <v>0</v>
          </cell>
        </row>
        <row r="10670">
          <cell r="E10670">
            <v>0</v>
          </cell>
        </row>
        <row r="10671">
          <cell r="E10671">
            <v>0</v>
          </cell>
        </row>
        <row r="10672">
          <cell r="E10672">
            <v>0</v>
          </cell>
        </row>
        <row r="10673">
          <cell r="E10673">
            <v>0</v>
          </cell>
        </row>
        <row r="10674">
          <cell r="E10674">
            <v>0</v>
          </cell>
        </row>
        <row r="10675">
          <cell r="E10675">
            <v>0</v>
          </cell>
        </row>
        <row r="10676">
          <cell r="E10676">
            <v>0</v>
          </cell>
        </row>
        <row r="10677">
          <cell r="E10677">
            <v>0</v>
          </cell>
        </row>
        <row r="10678">
          <cell r="E10678">
            <v>0</v>
          </cell>
        </row>
        <row r="10679">
          <cell r="E10679">
            <v>0</v>
          </cell>
        </row>
        <row r="10680">
          <cell r="E10680">
            <v>0</v>
          </cell>
        </row>
        <row r="10681">
          <cell r="E10681">
            <v>0</v>
          </cell>
        </row>
        <row r="10682">
          <cell r="E10682">
            <v>0</v>
          </cell>
        </row>
        <row r="10683">
          <cell r="E10683">
            <v>0</v>
          </cell>
        </row>
        <row r="10684">
          <cell r="E10684">
            <v>0</v>
          </cell>
        </row>
        <row r="10685">
          <cell r="E10685">
            <v>0</v>
          </cell>
        </row>
        <row r="10686">
          <cell r="E10686">
            <v>0</v>
          </cell>
        </row>
        <row r="10687">
          <cell r="E10687">
            <v>0</v>
          </cell>
        </row>
        <row r="10688">
          <cell r="E10688">
            <v>0</v>
          </cell>
        </row>
        <row r="10689">
          <cell r="E10689">
            <v>0</v>
          </cell>
        </row>
        <row r="10690">
          <cell r="E10690">
            <v>0</v>
          </cell>
        </row>
        <row r="10691">
          <cell r="E10691">
            <v>0</v>
          </cell>
        </row>
        <row r="10692">
          <cell r="E10692">
            <v>0</v>
          </cell>
        </row>
        <row r="10693">
          <cell r="E10693">
            <v>0</v>
          </cell>
        </row>
        <row r="10694">
          <cell r="E10694">
            <v>0</v>
          </cell>
        </row>
        <row r="10695">
          <cell r="E10695">
            <v>0</v>
          </cell>
        </row>
        <row r="10696">
          <cell r="E10696">
            <v>0</v>
          </cell>
        </row>
        <row r="10697">
          <cell r="E10697">
            <v>0</v>
          </cell>
        </row>
        <row r="10698">
          <cell r="E10698">
            <v>0</v>
          </cell>
        </row>
        <row r="10699">
          <cell r="E10699">
            <v>0</v>
          </cell>
        </row>
        <row r="10700">
          <cell r="E10700">
            <v>0</v>
          </cell>
        </row>
        <row r="10701">
          <cell r="E10701">
            <v>0</v>
          </cell>
        </row>
        <row r="10702">
          <cell r="E10702">
            <v>0</v>
          </cell>
        </row>
        <row r="10703">
          <cell r="E10703">
            <v>0</v>
          </cell>
        </row>
        <row r="10704">
          <cell r="E10704">
            <v>0</v>
          </cell>
        </row>
        <row r="10705">
          <cell r="E10705">
            <v>0</v>
          </cell>
        </row>
        <row r="10706">
          <cell r="E10706">
            <v>0</v>
          </cell>
        </row>
        <row r="10707">
          <cell r="E10707">
            <v>0</v>
          </cell>
        </row>
        <row r="10708">
          <cell r="E10708">
            <v>0</v>
          </cell>
        </row>
        <row r="10709">
          <cell r="E10709">
            <v>0</v>
          </cell>
        </row>
        <row r="10710">
          <cell r="E10710">
            <v>0</v>
          </cell>
        </row>
        <row r="10711">
          <cell r="E10711">
            <v>0</v>
          </cell>
        </row>
        <row r="10712">
          <cell r="E10712">
            <v>0</v>
          </cell>
        </row>
        <row r="10713">
          <cell r="E10713">
            <v>0</v>
          </cell>
        </row>
        <row r="10714">
          <cell r="E10714">
            <v>0</v>
          </cell>
        </row>
        <row r="10715">
          <cell r="E10715">
            <v>0</v>
          </cell>
        </row>
        <row r="10716">
          <cell r="E10716">
            <v>0</v>
          </cell>
        </row>
        <row r="10717">
          <cell r="E10717">
            <v>0</v>
          </cell>
        </row>
        <row r="10718">
          <cell r="E10718">
            <v>0</v>
          </cell>
        </row>
        <row r="10719">
          <cell r="E10719">
            <v>0</v>
          </cell>
        </row>
        <row r="10720">
          <cell r="E10720">
            <v>0</v>
          </cell>
        </row>
        <row r="10721">
          <cell r="E10721">
            <v>0</v>
          </cell>
        </row>
        <row r="10722">
          <cell r="E10722">
            <v>0</v>
          </cell>
        </row>
        <row r="10723">
          <cell r="E10723">
            <v>0</v>
          </cell>
        </row>
        <row r="10724">
          <cell r="E10724">
            <v>0</v>
          </cell>
        </row>
        <row r="10725">
          <cell r="E10725">
            <v>0</v>
          </cell>
        </row>
        <row r="10726">
          <cell r="E10726">
            <v>0</v>
          </cell>
        </row>
        <row r="10727">
          <cell r="E10727">
            <v>0</v>
          </cell>
        </row>
        <row r="10728">
          <cell r="E10728">
            <v>0</v>
          </cell>
        </row>
        <row r="10729">
          <cell r="E10729">
            <v>0</v>
          </cell>
        </row>
        <row r="10730">
          <cell r="E10730">
            <v>0</v>
          </cell>
        </row>
        <row r="10731">
          <cell r="E10731">
            <v>0</v>
          </cell>
        </row>
        <row r="10732">
          <cell r="E10732">
            <v>0</v>
          </cell>
        </row>
        <row r="10733">
          <cell r="E10733">
            <v>0</v>
          </cell>
        </row>
        <row r="10734">
          <cell r="E10734">
            <v>0</v>
          </cell>
        </row>
        <row r="10735">
          <cell r="E10735">
            <v>0</v>
          </cell>
        </row>
        <row r="10736">
          <cell r="E10736">
            <v>0</v>
          </cell>
        </row>
        <row r="10737">
          <cell r="E10737">
            <v>0</v>
          </cell>
        </row>
        <row r="10738">
          <cell r="E10738">
            <v>0</v>
          </cell>
        </row>
        <row r="10739">
          <cell r="E10739">
            <v>0</v>
          </cell>
        </row>
        <row r="10740">
          <cell r="E10740">
            <v>0</v>
          </cell>
        </row>
        <row r="10741">
          <cell r="E10741">
            <v>0</v>
          </cell>
        </row>
        <row r="10742">
          <cell r="E10742">
            <v>0</v>
          </cell>
        </row>
        <row r="10743">
          <cell r="E10743">
            <v>0</v>
          </cell>
        </row>
        <row r="10744">
          <cell r="E10744">
            <v>0</v>
          </cell>
        </row>
        <row r="10745">
          <cell r="E10745">
            <v>0</v>
          </cell>
        </row>
        <row r="10746">
          <cell r="E10746">
            <v>0</v>
          </cell>
        </row>
        <row r="10747">
          <cell r="E10747">
            <v>0</v>
          </cell>
        </row>
        <row r="10748">
          <cell r="E10748">
            <v>0</v>
          </cell>
        </row>
        <row r="10749">
          <cell r="E10749">
            <v>0</v>
          </cell>
        </row>
        <row r="10750">
          <cell r="E10750">
            <v>0</v>
          </cell>
        </row>
        <row r="10751">
          <cell r="E10751">
            <v>0</v>
          </cell>
        </row>
        <row r="10752">
          <cell r="E10752">
            <v>0</v>
          </cell>
        </row>
        <row r="10753">
          <cell r="E10753">
            <v>0</v>
          </cell>
        </row>
        <row r="10754">
          <cell r="E10754">
            <v>0</v>
          </cell>
        </row>
        <row r="10755">
          <cell r="E10755">
            <v>0</v>
          </cell>
        </row>
        <row r="10756">
          <cell r="E10756">
            <v>0</v>
          </cell>
        </row>
        <row r="10757">
          <cell r="E10757">
            <v>0</v>
          </cell>
        </row>
        <row r="10758">
          <cell r="E10758">
            <v>0</v>
          </cell>
        </row>
        <row r="10759">
          <cell r="E10759">
            <v>0</v>
          </cell>
        </row>
        <row r="10760">
          <cell r="E10760">
            <v>0</v>
          </cell>
        </row>
        <row r="10761">
          <cell r="E10761">
            <v>0</v>
          </cell>
        </row>
        <row r="10762">
          <cell r="E10762">
            <v>0</v>
          </cell>
        </row>
        <row r="10763">
          <cell r="E10763">
            <v>0</v>
          </cell>
        </row>
        <row r="10764">
          <cell r="E10764">
            <v>0</v>
          </cell>
        </row>
        <row r="10765">
          <cell r="E10765">
            <v>0</v>
          </cell>
        </row>
        <row r="10766">
          <cell r="E10766">
            <v>0</v>
          </cell>
        </row>
        <row r="10767">
          <cell r="E10767">
            <v>0</v>
          </cell>
        </row>
        <row r="10768">
          <cell r="E10768">
            <v>0</v>
          </cell>
        </row>
        <row r="10769">
          <cell r="E10769">
            <v>0</v>
          </cell>
        </row>
        <row r="10770">
          <cell r="E10770">
            <v>0</v>
          </cell>
        </row>
        <row r="10771">
          <cell r="E10771">
            <v>0</v>
          </cell>
        </row>
        <row r="10772">
          <cell r="E10772">
            <v>0</v>
          </cell>
        </row>
        <row r="10773">
          <cell r="E10773">
            <v>0</v>
          </cell>
        </row>
        <row r="10774">
          <cell r="E10774">
            <v>0</v>
          </cell>
        </row>
        <row r="10775">
          <cell r="E10775">
            <v>0</v>
          </cell>
        </row>
        <row r="10776">
          <cell r="E10776">
            <v>0</v>
          </cell>
        </row>
        <row r="10777">
          <cell r="E10777">
            <v>0</v>
          </cell>
        </row>
        <row r="10778">
          <cell r="E10778">
            <v>0</v>
          </cell>
        </row>
        <row r="10779">
          <cell r="E10779">
            <v>0</v>
          </cell>
        </row>
        <row r="10780">
          <cell r="E10780">
            <v>0</v>
          </cell>
        </row>
        <row r="10781">
          <cell r="E10781">
            <v>0</v>
          </cell>
        </row>
        <row r="10782">
          <cell r="E10782">
            <v>0</v>
          </cell>
        </row>
        <row r="10783">
          <cell r="E10783">
            <v>0</v>
          </cell>
        </row>
        <row r="10784">
          <cell r="E10784">
            <v>0</v>
          </cell>
        </row>
        <row r="10785">
          <cell r="E10785">
            <v>0</v>
          </cell>
        </row>
        <row r="10786">
          <cell r="E10786">
            <v>0</v>
          </cell>
        </row>
        <row r="10787">
          <cell r="E10787">
            <v>0</v>
          </cell>
        </row>
        <row r="10788">
          <cell r="E10788">
            <v>0</v>
          </cell>
        </row>
        <row r="10789">
          <cell r="E10789">
            <v>0</v>
          </cell>
        </row>
        <row r="10790">
          <cell r="E10790">
            <v>0</v>
          </cell>
        </row>
        <row r="10791">
          <cell r="E10791">
            <v>0</v>
          </cell>
        </row>
        <row r="10792">
          <cell r="E10792">
            <v>0</v>
          </cell>
        </row>
        <row r="10793">
          <cell r="E10793">
            <v>0</v>
          </cell>
        </row>
        <row r="10794">
          <cell r="E10794">
            <v>0</v>
          </cell>
        </row>
        <row r="10795">
          <cell r="E10795">
            <v>0</v>
          </cell>
        </row>
        <row r="10796">
          <cell r="E10796">
            <v>0</v>
          </cell>
        </row>
        <row r="10797">
          <cell r="E10797">
            <v>0</v>
          </cell>
        </row>
        <row r="10798">
          <cell r="E10798">
            <v>0</v>
          </cell>
        </row>
        <row r="10799">
          <cell r="E10799">
            <v>0</v>
          </cell>
        </row>
        <row r="10800">
          <cell r="E10800">
            <v>0</v>
          </cell>
        </row>
        <row r="10801">
          <cell r="E10801">
            <v>0</v>
          </cell>
        </row>
        <row r="10802">
          <cell r="E10802">
            <v>0</v>
          </cell>
        </row>
        <row r="10803">
          <cell r="E10803">
            <v>0</v>
          </cell>
        </row>
        <row r="10804">
          <cell r="E10804">
            <v>0</v>
          </cell>
        </row>
        <row r="10805">
          <cell r="E10805">
            <v>0</v>
          </cell>
        </row>
        <row r="10806">
          <cell r="E10806">
            <v>0</v>
          </cell>
        </row>
        <row r="10807">
          <cell r="E10807">
            <v>0</v>
          </cell>
        </row>
        <row r="10808">
          <cell r="E10808">
            <v>0</v>
          </cell>
        </row>
        <row r="10809">
          <cell r="E10809">
            <v>0</v>
          </cell>
        </row>
        <row r="10810">
          <cell r="E10810">
            <v>0</v>
          </cell>
        </row>
        <row r="10811">
          <cell r="E10811">
            <v>0</v>
          </cell>
        </row>
        <row r="10812">
          <cell r="E10812">
            <v>0</v>
          </cell>
        </row>
        <row r="10813">
          <cell r="E10813">
            <v>0</v>
          </cell>
        </row>
        <row r="10814">
          <cell r="E10814">
            <v>0</v>
          </cell>
        </row>
        <row r="10815">
          <cell r="E10815">
            <v>0</v>
          </cell>
        </row>
        <row r="10816">
          <cell r="E10816">
            <v>0</v>
          </cell>
        </row>
        <row r="10817">
          <cell r="E10817">
            <v>0</v>
          </cell>
        </row>
        <row r="10818">
          <cell r="E10818">
            <v>0</v>
          </cell>
        </row>
        <row r="10819">
          <cell r="E10819">
            <v>0</v>
          </cell>
        </row>
        <row r="10820">
          <cell r="E10820">
            <v>0</v>
          </cell>
        </row>
        <row r="10821">
          <cell r="E10821">
            <v>0</v>
          </cell>
        </row>
        <row r="10822">
          <cell r="E10822">
            <v>0</v>
          </cell>
        </row>
        <row r="10823">
          <cell r="E10823">
            <v>0</v>
          </cell>
        </row>
        <row r="10824">
          <cell r="E10824">
            <v>0</v>
          </cell>
        </row>
        <row r="10825">
          <cell r="E10825">
            <v>0</v>
          </cell>
        </row>
        <row r="10826">
          <cell r="E10826">
            <v>0</v>
          </cell>
        </row>
        <row r="10827">
          <cell r="E10827">
            <v>0</v>
          </cell>
        </row>
        <row r="10828">
          <cell r="E10828">
            <v>0</v>
          </cell>
        </row>
        <row r="10829">
          <cell r="E10829">
            <v>0</v>
          </cell>
        </row>
        <row r="10830">
          <cell r="E10830">
            <v>0</v>
          </cell>
        </row>
        <row r="10831">
          <cell r="E10831">
            <v>0</v>
          </cell>
        </row>
        <row r="10832">
          <cell r="E10832">
            <v>0</v>
          </cell>
        </row>
        <row r="10833">
          <cell r="E10833">
            <v>0</v>
          </cell>
        </row>
        <row r="10834">
          <cell r="E10834">
            <v>0</v>
          </cell>
        </row>
        <row r="10835">
          <cell r="E10835">
            <v>0</v>
          </cell>
        </row>
        <row r="10836">
          <cell r="E10836">
            <v>0</v>
          </cell>
        </row>
        <row r="10837">
          <cell r="E10837">
            <v>0</v>
          </cell>
        </row>
        <row r="10838">
          <cell r="E10838">
            <v>0</v>
          </cell>
        </row>
        <row r="10839">
          <cell r="E10839">
            <v>0</v>
          </cell>
        </row>
        <row r="10840">
          <cell r="E10840">
            <v>0</v>
          </cell>
        </row>
        <row r="10841">
          <cell r="E10841">
            <v>0</v>
          </cell>
        </row>
        <row r="10842">
          <cell r="E10842">
            <v>0</v>
          </cell>
        </row>
        <row r="10843">
          <cell r="E10843">
            <v>0</v>
          </cell>
        </row>
        <row r="10844">
          <cell r="E10844">
            <v>0</v>
          </cell>
        </row>
        <row r="10845">
          <cell r="E10845">
            <v>0</v>
          </cell>
        </row>
        <row r="10846">
          <cell r="E10846">
            <v>0</v>
          </cell>
        </row>
        <row r="10847">
          <cell r="E10847">
            <v>0</v>
          </cell>
        </row>
        <row r="10848">
          <cell r="E10848">
            <v>0</v>
          </cell>
        </row>
        <row r="10849">
          <cell r="E10849">
            <v>0</v>
          </cell>
        </row>
        <row r="10850">
          <cell r="E10850">
            <v>0</v>
          </cell>
        </row>
        <row r="10851">
          <cell r="E10851">
            <v>0</v>
          </cell>
        </row>
        <row r="10852">
          <cell r="E10852">
            <v>0</v>
          </cell>
        </row>
        <row r="10853">
          <cell r="E10853">
            <v>0</v>
          </cell>
        </row>
        <row r="10854">
          <cell r="E10854">
            <v>0</v>
          </cell>
        </row>
        <row r="10855">
          <cell r="E10855">
            <v>0</v>
          </cell>
        </row>
        <row r="10856">
          <cell r="E10856">
            <v>0</v>
          </cell>
        </row>
        <row r="10857">
          <cell r="E10857">
            <v>0</v>
          </cell>
        </row>
        <row r="10858">
          <cell r="E10858">
            <v>0</v>
          </cell>
        </row>
        <row r="10859">
          <cell r="E10859">
            <v>0</v>
          </cell>
        </row>
        <row r="10860">
          <cell r="E10860">
            <v>0</v>
          </cell>
        </row>
        <row r="10861">
          <cell r="E10861">
            <v>0</v>
          </cell>
        </row>
        <row r="10862">
          <cell r="E10862">
            <v>0</v>
          </cell>
        </row>
        <row r="10863">
          <cell r="E10863">
            <v>0</v>
          </cell>
        </row>
        <row r="10864">
          <cell r="E10864">
            <v>0</v>
          </cell>
        </row>
        <row r="10865">
          <cell r="E10865">
            <v>0</v>
          </cell>
        </row>
        <row r="10866">
          <cell r="E10866">
            <v>0</v>
          </cell>
        </row>
        <row r="10867">
          <cell r="E10867">
            <v>0</v>
          </cell>
        </row>
        <row r="10868">
          <cell r="E10868">
            <v>0</v>
          </cell>
        </row>
        <row r="10869">
          <cell r="E10869">
            <v>0</v>
          </cell>
        </row>
        <row r="10870">
          <cell r="E10870">
            <v>0</v>
          </cell>
        </row>
        <row r="10871">
          <cell r="E10871">
            <v>0</v>
          </cell>
        </row>
        <row r="10872">
          <cell r="E10872">
            <v>0</v>
          </cell>
        </row>
        <row r="10873">
          <cell r="E10873">
            <v>0</v>
          </cell>
        </row>
        <row r="10874">
          <cell r="E10874">
            <v>0</v>
          </cell>
        </row>
        <row r="10875">
          <cell r="E10875">
            <v>0</v>
          </cell>
        </row>
        <row r="10876">
          <cell r="E10876">
            <v>0</v>
          </cell>
        </row>
        <row r="10877">
          <cell r="E10877">
            <v>0</v>
          </cell>
        </row>
        <row r="10878">
          <cell r="E10878">
            <v>0</v>
          </cell>
        </row>
        <row r="10879">
          <cell r="E10879">
            <v>0</v>
          </cell>
        </row>
        <row r="10880">
          <cell r="E10880">
            <v>0</v>
          </cell>
        </row>
        <row r="10881">
          <cell r="E10881">
            <v>0</v>
          </cell>
        </row>
        <row r="10882">
          <cell r="E10882">
            <v>0</v>
          </cell>
        </row>
        <row r="10883">
          <cell r="E10883">
            <v>0</v>
          </cell>
        </row>
        <row r="10884">
          <cell r="E10884">
            <v>0</v>
          </cell>
        </row>
        <row r="10885">
          <cell r="E10885">
            <v>0</v>
          </cell>
        </row>
        <row r="10886">
          <cell r="E10886">
            <v>0</v>
          </cell>
        </row>
        <row r="10887">
          <cell r="E10887">
            <v>0</v>
          </cell>
        </row>
        <row r="10888">
          <cell r="E10888">
            <v>0</v>
          </cell>
        </row>
        <row r="10889">
          <cell r="E10889">
            <v>0</v>
          </cell>
        </row>
        <row r="10890">
          <cell r="E10890">
            <v>0</v>
          </cell>
        </row>
        <row r="10891">
          <cell r="E10891">
            <v>0</v>
          </cell>
        </row>
        <row r="10892">
          <cell r="E10892">
            <v>0</v>
          </cell>
        </row>
        <row r="10893">
          <cell r="E10893">
            <v>0</v>
          </cell>
        </row>
        <row r="10894">
          <cell r="E10894">
            <v>0</v>
          </cell>
        </row>
        <row r="10895">
          <cell r="E10895">
            <v>0</v>
          </cell>
        </row>
        <row r="10896">
          <cell r="E10896">
            <v>0</v>
          </cell>
        </row>
        <row r="10897">
          <cell r="E10897">
            <v>0</v>
          </cell>
        </row>
        <row r="10898">
          <cell r="E10898">
            <v>0</v>
          </cell>
        </row>
        <row r="10899">
          <cell r="E10899">
            <v>0</v>
          </cell>
        </row>
        <row r="10900">
          <cell r="E10900">
            <v>0</v>
          </cell>
        </row>
        <row r="10901">
          <cell r="E10901">
            <v>0</v>
          </cell>
        </row>
        <row r="10902">
          <cell r="E10902">
            <v>0</v>
          </cell>
        </row>
        <row r="10903">
          <cell r="E10903">
            <v>0</v>
          </cell>
        </row>
        <row r="10904">
          <cell r="E10904">
            <v>0</v>
          </cell>
        </row>
        <row r="10905">
          <cell r="E10905">
            <v>0</v>
          </cell>
        </row>
        <row r="10906">
          <cell r="E10906">
            <v>0</v>
          </cell>
        </row>
        <row r="10907">
          <cell r="E10907">
            <v>0</v>
          </cell>
        </row>
        <row r="10908">
          <cell r="E10908">
            <v>0</v>
          </cell>
        </row>
        <row r="10909">
          <cell r="E10909">
            <v>0</v>
          </cell>
        </row>
        <row r="10910">
          <cell r="E10910">
            <v>0</v>
          </cell>
        </row>
        <row r="10911">
          <cell r="E10911">
            <v>0</v>
          </cell>
        </row>
        <row r="10912">
          <cell r="E10912">
            <v>0</v>
          </cell>
        </row>
        <row r="10913">
          <cell r="E10913">
            <v>0</v>
          </cell>
        </row>
        <row r="10914">
          <cell r="E10914">
            <v>0</v>
          </cell>
        </row>
        <row r="10915">
          <cell r="E10915">
            <v>0</v>
          </cell>
        </row>
        <row r="10916">
          <cell r="E10916">
            <v>0</v>
          </cell>
        </row>
        <row r="10917">
          <cell r="E10917">
            <v>0</v>
          </cell>
        </row>
        <row r="10918">
          <cell r="E10918">
            <v>0</v>
          </cell>
        </row>
        <row r="10919">
          <cell r="E10919">
            <v>0</v>
          </cell>
        </row>
        <row r="10920">
          <cell r="E10920">
            <v>0</v>
          </cell>
        </row>
        <row r="10921">
          <cell r="E10921">
            <v>0</v>
          </cell>
        </row>
        <row r="10922">
          <cell r="E10922">
            <v>0</v>
          </cell>
        </row>
        <row r="10923">
          <cell r="E10923">
            <v>0</v>
          </cell>
        </row>
        <row r="10924">
          <cell r="E10924">
            <v>0</v>
          </cell>
        </row>
        <row r="10925">
          <cell r="E10925">
            <v>0</v>
          </cell>
        </row>
        <row r="10926">
          <cell r="E10926">
            <v>0</v>
          </cell>
        </row>
        <row r="10927">
          <cell r="E10927">
            <v>0</v>
          </cell>
        </row>
        <row r="10928">
          <cell r="E10928">
            <v>0</v>
          </cell>
        </row>
        <row r="10929">
          <cell r="E10929">
            <v>0</v>
          </cell>
        </row>
        <row r="10930">
          <cell r="E10930">
            <v>0</v>
          </cell>
        </row>
        <row r="10931">
          <cell r="E10931">
            <v>0</v>
          </cell>
        </row>
        <row r="10932">
          <cell r="E10932">
            <v>0</v>
          </cell>
        </row>
        <row r="10933">
          <cell r="E10933">
            <v>0</v>
          </cell>
        </row>
        <row r="10934">
          <cell r="E10934">
            <v>0</v>
          </cell>
        </row>
        <row r="10935">
          <cell r="E10935">
            <v>0</v>
          </cell>
        </row>
        <row r="10936">
          <cell r="E10936">
            <v>0</v>
          </cell>
        </row>
        <row r="10937">
          <cell r="E10937">
            <v>0</v>
          </cell>
        </row>
        <row r="10938">
          <cell r="E10938">
            <v>0</v>
          </cell>
        </row>
        <row r="10939">
          <cell r="E10939">
            <v>0</v>
          </cell>
        </row>
        <row r="10940">
          <cell r="E10940">
            <v>0</v>
          </cell>
        </row>
        <row r="10941">
          <cell r="E10941">
            <v>0</v>
          </cell>
        </row>
        <row r="10942">
          <cell r="E10942">
            <v>0</v>
          </cell>
        </row>
        <row r="10943">
          <cell r="E10943">
            <v>0</v>
          </cell>
        </row>
        <row r="10944">
          <cell r="E10944">
            <v>0</v>
          </cell>
        </row>
        <row r="10945">
          <cell r="E10945">
            <v>0</v>
          </cell>
        </row>
        <row r="10946">
          <cell r="E10946">
            <v>0</v>
          </cell>
        </row>
        <row r="10947">
          <cell r="E10947">
            <v>0</v>
          </cell>
        </row>
        <row r="10948">
          <cell r="E10948">
            <v>0</v>
          </cell>
        </row>
        <row r="10949">
          <cell r="E10949">
            <v>0</v>
          </cell>
        </row>
        <row r="10950">
          <cell r="E10950">
            <v>0</v>
          </cell>
        </row>
        <row r="10951">
          <cell r="E10951">
            <v>0</v>
          </cell>
        </row>
        <row r="10952">
          <cell r="E10952">
            <v>0</v>
          </cell>
        </row>
        <row r="10953">
          <cell r="E10953">
            <v>0</v>
          </cell>
        </row>
        <row r="10954">
          <cell r="E10954">
            <v>0</v>
          </cell>
        </row>
        <row r="10955">
          <cell r="E10955">
            <v>0</v>
          </cell>
        </row>
        <row r="10956">
          <cell r="E10956">
            <v>0</v>
          </cell>
        </row>
        <row r="10957">
          <cell r="E10957">
            <v>0</v>
          </cell>
        </row>
        <row r="10958">
          <cell r="E10958">
            <v>0</v>
          </cell>
        </row>
        <row r="10959">
          <cell r="E10959">
            <v>0</v>
          </cell>
        </row>
        <row r="10960">
          <cell r="E10960">
            <v>0</v>
          </cell>
        </row>
        <row r="10961">
          <cell r="E10961">
            <v>0</v>
          </cell>
        </row>
        <row r="10962">
          <cell r="E10962">
            <v>0</v>
          </cell>
        </row>
        <row r="10963">
          <cell r="E10963">
            <v>0</v>
          </cell>
        </row>
        <row r="10964">
          <cell r="E10964">
            <v>0</v>
          </cell>
        </row>
        <row r="10965">
          <cell r="E10965">
            <v>0</v>
          </cell>
        </row>
        <row r="10966">
          <cell r="E10966">
            <v>0</v>
          </cell>
        </row>
        <row r="10967">
          <cell r="E10967">
            <v>0</v>
          </cell>
        </row>
        <row r="10968">
          <cell r="E10968">
            <v>0</v>
          </cell>
        </row>
        <row r="10969">
          <cell r="E10969">
            <v>0</v>
          </cell>
        </row>
        <row r="10970">
          <cell r="E10970">
            <v>0</v>
          </cell>
        </row>
        <row r="10971">
          <cell r="E10971">
            <v>0</v>
          </cell>
        </row>
        <row r="10972">
          <cell r="E10972">
            <v>0</v>
          </cell>
        </row>
        <row r="10973">
          <cell r="E10973">
            <v>0</v>
          </cell>
        </row>
        <row r="10974">
          <cell r="E10974">
            <v>0</v>
          </cell>
        </row>
        <row r="10975">
          <cell r="E10975">
            <v>0</v>
          </cell>
        </row>
        <row r="10976">
          <cell r="E10976">
            <v>0</v>
          </cell>
        </row>
        <row r="10977">
          <cell r="E10977">
            <v>0</v>
          </cell>
        </row>
        <row r="10978">
          <cell r="E10978">
            <v>0</v>
          </cell>
        </row>
        <row r="10979">
          <cell r="E10979">
            <v>0</v>
          </cell>
        </row>
        <row r="10980">
          <cell r="E10980">
            <v>0</v>
          </cell>
        </row>
        <row r="10981">
          <cell r="E10981">
            <v>0</v>
          </cell>
        </row>
        <row r="10982">
          <cell r="E10982">
            <v>0</v>
          </cell>
        </row>
        <row r="10983">
          <cell r="E10983">
            <v>0</v>
          </cell>
        </row>
        <row r="10984">
          <cell r="E10984">
            <v>0</v>
          </cell>
        </row>
        <row r="10985">
          <cell r="E10985">
            <v>0</v>
          </cell>
        </row>
        <row r="10986">
          <cell r="E10986">
            <v>0</v>
          </cell>
        </row>
        <row r="10987">
          <cell r="E10987">
            <v>0</v>
          </cell>
        </row>
        <row r="10988">
          <cell r="E10988">
            <v>0</v>
          </cell>
        </row>
        <row r="10989">
          <cell r="E10989">
            <v>0</v>
          </cell>
        </row>
        <row r="10990">
          <cell r="E10990">
            <v>0</v>
          </cell>
        </row>
        <row r="10991">
          <cell r="E10991">
            <v>0</v>
          </cell>
        </row>
        <row r="10992">
          <cell r="E10992">
            <v>0</v>
          </cell>
        </row>
        <row r="10993">
          <cell r="E10993">
            <v>0</v>
          </cell>
        </row>
        <row r="10994">
          <cell r="E10994">
            <v>0</v>
          </cell>
        </row>
        <row r="10995">
          <cell r="E10995">
            <v>0</v>
          </cell>
        </row>
        <row r="10996">
          <cell r="E10996">
            <v>0</v>
          </cell>
        </row>
        <row r="10997">
          <cell r="E10997">
            <v>0</v>
          </cell>
        </row>
        <row r="10998">
          <cell r="E10998">
            <v>0</v>
          </cell>
        </row>
        <row r="10999">
          <cell r="E10999">
            <v>0</v>
          </cell>
        </row>
        <row r="11000">
          <cell r="E11000">
            <v>0</v>
          </cell>
        </row>
        <row r="11001">
          <cell r="E11001">
            <v>0</v>
          </cell>
        </row>
        <row r="11002">
          <cell r="E11002">
            <v>0</v>
          </cell>
        </row>
        <row r="11003">
          <cell r="E11003">
            <v>0</v>
          </cell>
        </row>
        <row r="11004">
          <cell r="E11004">
            <v>0</v>
          </cell>
        </row>
        <row r="11005">
          <cell r="E11005">
            <v>0</v>
          </cell>
        </row>
        <row r="11006">
          <cell r="E11006">
            <v>0</v>
          </cell>
        </row>
        <row r="11007">
          <cell r="E11007">
            <v>0</v>
          </cell>
        </row>
        <row r="11008">
          <cell r="E11008">
            <v>0</v>
          </cell>
        </row>
        <row r="11009">
          <cell r="E11009">
            <v>0</v>
          </cell>
        </row>
        <row r="11010">
          <cell r="E11010">
            <v>0</v>
          </cell>
        </row>
        <row r="11011">
          <cell r="E11011">
            <v>0</v>
          </cell>
        </row>
        <row r="11012">
          <cell r="E11012">
            <v>0</v>
          </cell>
        </row>
        <row r="11013">
          <cell r="E11013">
            <v>0</v>
          </cell>
        </row>
        <row r="11014">
          <cell r="E11014">
            <v>0</v>
          </cell>
        </row>
        <row r="11015">
          <cell r="E11015">
            <v>0</v>
          </cell>
        </row>
        <row r="11016">
          <cell r="E11016">
            <v>0</v>
          </cell>
        </row>
        <row r="11017">
          <cell r="E11017">
            <v>0</v>
          </cell>
        </row>
        <row r="11018">
          <cell r="E11018">
            <v>0</v>
          </cell>
        </row>
        <row r="11019">
          <cell r="E11019">
            <v>0</v>
          </cell>
        </row>
        <row r="11020">
          <cell r="E11020">
            <v>0</v>
          </cell>
        </row>
        <row r="11021">
          <cell r="E11021">
            <v>0</v>
          </cell>
        </row>
        <row r="11022">
          <cell r="E11022">
            <v>0</v>
          </cell>
        </row>
        <row r="11023">
          <cell r="E11023">
            <v>0</v>
          </cell>
        </row>
        <row r="11024">
          <cell r="E11024">
            <v>0</v>
          </cell>
        </row>
        <row r="11025">
          <cell r="E11025">
            <v>0</v>
          </cell>
        </row>
        <row r="11026">
          <cell r="E11026">
            <v>0</v>
          </cell>
        </row>
        <row r="11027">
          <cell r="E11027">
            <v>0</v>
          </cell>
        </row>
        <row r="11028">
          <cell r="E11028">
            <v>0</v>
          </cell>
        </row>
        <row r="11029">
          <cell r="E11029">
            <v>0</v>
          </cell>
        </row>
        <row r="11030">
          <cell r="E11030">
            <v>0</v>
          </cell>
        </row>
        <row r="11031">
          <cell r="E11031">
            <v>0</v>
          </cell>
        </row>
        <row r="11032">
          <cell r="E11032">
            <v>0</v>
          </cell>
        </row>
        <row r="11033">
          <cell r="E11033">
            <v>0</v>
          </cell>
        </row>
        <row r="11034">
          <cell r="E11034">
            <v>0</v>
          </cell>
        </row>
        <row r="11035">
          <cell r="E11035">
            <v>0</v>
          </cell>
        </row>
        <row r="11036">
          <cell r="E11036">
            <v>0</v>
          </cell>
        </row>
        <row r="11037">
          <cell r="E11037">
            <v>0</v>
          </cell>
        </row>
        <row r="11038">
          <cell r="E11038">
            <v>0</v>
          </cell>
        </row>
        <row r="11039">
          <cell r="E11039">
            <v>0</v>
          </cell>
        </row>
        <row r="11040">
          <cell r="E11040">
            <v>0</v>
          </cell>
        </row>
        <row r="11041">
          <cell r="E11041">
            <v>0</v>
          </cell>
        </row>
        <row r="11042">
          <cell r="E11042">
            <v>0</v>
          </cell>
        </row>
        <row r="11043">
          <cell r="E11043">
            <v>0</v>
          </cell>
        </row>
        <row r="11044">
          <cell r="E11044">
            <v>0</v>
          </cell>
        </row>
        <row r="11045">
          <cell r="E11045">
            <v>0</v>
          </cell>
        </row>
        <row r="11046">
          <cell r="E11046">
            <v>0</v>
          </cell>
        </row>
        <row r="11047">
          <cell r="E11047">
            <v>0</v>
          </cell>
        </row>
        <row r="11048">
          <cell r="E11048">
            <v>0</v>
          </cell>
        </row>
        <row r="11049">
          <cell r="E11049">
            <v>0</v>
          </cell>
        </row>
        <row r="11050">
          <cell r="E11050">
            <v>0</v>
          </cell>
        </row>
        <row r="11051">
          <cell r="E11051">
            <v>0</v>
          </cell>
        </row>
        <row r="11052">
          <cell r="E11052">
            <v>0</v>
          </cell>
        </row>
        <row r="11053">
          <cell r="E11053">
            <v>0</v>
          </cell>
        </row>
        <row r="11054">
          <cell r="E11054">
            <v>0</v>
          </cell>
        </row>
        <row r="11055">
          <cell r="E11055">
            <v>0</v>
          </cell>
        </row>
        <row r="11056">
          <cell r="E11056">
            <v>0</v>
          </cell>
        </row>
        <row r="11057">
          <cell r="E11057">
            <v>0</v>
          </cell>
        </row>
        <row r="11058">
          <cell r="E11058">
            <v>0</v>
          </cell>
        </row>
        <row r="11059">
          <cell r="E11059">
            <v>0</v>
          </cell>
        </row>
        <row r="11060">
          <cell r="E11060">
            <v>0</v>
          </cell>
        </row>
        <row r="11061">
          <cell r="E11061">
            <v>0</v>
          </cell>
        </row>
        <row r="11062">
          <cell r="E11062">
            <v>0</v>
          </cell>
        </row>
        <row r="11063">
          <cell r="E11063">
            <v>0</v>
          </cell>
        </row>
        <row r="11064">
          <cell r="E11064">
            <v>0</v>
          </cell>
        </row>
        <row r="11065">
          <cell r="E11065">
            <v>0</v>
          </cell>
        </row>
        <row r="11066">
          <cell r="E11066">
            <v>0</v>
          </cell>
        </row>
        <row r="11067">
          <cell r="E11067">
            <v>0</v>
          </cell>
        </row>
        <row r="11068">
          <cell r="E11068">
            <v>0</v>
          </cell>
        </row>
        <row r="11069">
          <cell r="E11069">
            <v>0</v>
          </cell>
        </row>
        <row r="11070">
          <cell r="E11070">
            <v>0</v>
          </cell>
        </row>
        <row r="11071">
          <cell r="E11071">
            <v>0</v>
          </cell>
        </row>
        <row r="11072">
          <cell r="E11072">
            <v>0</v>
          </cell>
        </row>
        <row r="11073">
          <cell r="E11073">
            <v>0</v>
          </cell>
        </row>
        <row r="11074">
          <cell r="E11074">
            <v>0</v>
          </cell>
        </row>
        <row r="11075">
          <cell r="E11075">
            <v>0</v>
          </cell>
        </row>
        <row r="11076">
          <cell r="E11076">
            <v>0</v>
          </cell>
        </row>
        <row r="11077">
          <cell r="E11077">
            <v>0</v>
          </cell>
        </row>
        <row r="11078">
          <cell r="E11078">
            <v>0</v>
          </cell>
        </row>
        <row r="11079">
          <cell r="E11079">
            <v>0</v>
          </cell>
        </row>
        <row r="11080">
          <cell r="E11080">
            <v>0</v>
          </cell>
        </row>
        <row r="11081">
          <cell r="E11081">
            <v>0</v>
          </cell>
        </row>
        <row r="11082">
          <cell r="E11082">
            <v>0</v>
          </cell>
        </row>
        <row r="11083">
          <cell r="E11083">
            <v>0</v>
          </cell>
        </row>
        <row r="11084">
          <cell r="E11084">
            <v>0</v>
          </cell>
        </row>
        <row r="11085">
          <cell r="E11085">
            <v>0</v>
          </cell>
        </row>
        <row r="11086">
          <cell r="E11086">
            <v>0</v>
          </cell>
        </row>
        <row r="11087">
          <cell r="E11087">
            <v>0</v>
          </cell>
        </row>
        <row r="11088">
          <cell r="E11088">
            <v>0</v>
          </cell>
        </row>
        <row r="11089">
          <cell r="E11089">
            <v>0</v>
          </cell>
        </row>
        <row r="11090">
          <cell r="E11090">
            <v>0</v>
          </cell>
        </row>
        <row r="11091">
          <cell r="E11091">
            <v>0</v>
          </cell>
        </row>
        <row r="11092">
          <cell r="E11092">
            <v>0</v>
          </cell>
        </row>
        <row r="11093">
          <cell r="E11093">
            <v>0</v>
          </cell>
        </row>
        <row r="11094">
          <cell r="E11094">
            <v>0</v>
          </cell>
        </row>
        <row r="11095">
          <cell r="E11095">
            <v>0</v>
          </cell>
        </row>
        <row r="11096">
          <cell r="E11096">
            <v>0</v>
          </cell>
        </row>
        <row r="11097">
          <cell r="E11097">
            <v>0</v>
          </cell>
        </row>
        <row r="11098">
          <cell r="E11098">
            <v>0</v>
          </cell>
        </row>
        <row r="11099">
          <cell r="E11099">
            <v>0</v>
          </cell>
        </row>
        <row r="11100">
          <cell r="E11100">
            <v>0</v>
          </cell>
        </row>
        <row r="11101">
          <cell r="E11101">
            <v>0</v>
          </cell>
        </row>
        <row r="11102">
          <cell r="E11102">
            <v>0</v>
          </cell>
        </row>
        <row r="11103">
          <cell r="E11103">
            <v>0</v>
          </cell>
        </row>
        <row r="11104">
          <cell r="E11104">
            <v>0</v>
          </cell>
        </row>
        <row r="11105">
          <cell r="E11105">
            <v>0</v>
          </cell>
        </row>
        <row r="11106">
          <cell r="E11106">
            <v>0</v>
          </cell>
        </row>
        <row r="11107">
          <cell r="E11107">
            <v>0</v>
          </cell>
        </row>
        <row r="11108">
          <cell r="E11108">
            <v>0</v>
          </cell>
        </row>
        <row r="11109">
          <cell r="E11109">
            <v>0</v>
          </cell>
        </row>
        <row r="11110">
          <cell r="E11110">
            <v>0</v>
          </cell>
        </row>
        <row r="11111">
          <cell r="E11111">
            <v>0</v>
          </cell>
        </row>
        <row r="11112">
          <cell r="E11112">
            <v>0</v>
          </cell>
        </row>
        <row r="11113">
          <cell r="E11113">
            <v>0</v>
          </cell>
        </row>
        <row r="11114">
          <cell r="E11114">
            <v>0</v>
          </cell>
        </row>
        <row r="11115">
          <cell r="E11115">
            <v>0</v>
          </cell>
        </row>
        <row r="11116">
          <cell r="E11116">
            <v>0</v>
          </cell>
        </row>
        <row r="11117">
          <cell r="E11117">
            <v>0</v>
          </cell>
        </row>
        <row r="11118">
          <cell r="E11118">
            <v>0</v>
          </cell>
        </row>
        <row r="11119">
          <cell r="E11119">
            <v>0</v>
          </cell>
        </row>
        <row r="11120">
          <cell r="E11120">
            <v>0</v>
          </cell>
        </row>
        <row r="11121">
          <cell r="E11121">
            <v>0</v>
          </cell>
        </row>
        <row r="11122">
          <cell r="E11122">
            <v>0</v>
          </cell>
        </row>
        <row r="11123">
          <cell r="E11123">
            <v>0</v>
          </cell>
        </row>
        <row r="11124">
          <cell r="E11124">
            <v>0</v>
          </cell>
        </row>
        <row r="11125">
          <cell r="E11125">
            <v>0</v>
          </cell>
        </row>
        <row r="11126">
          <cell r="E11126">
            <v>0</v>
          </cell>
        </row>
        <row r="11127">
          <cell r="E11127">
            <v>0</v>
          </cell>
        </row>
        <row r="11128">
          <cell r="E11128">
            <v>0</v>
          </cell>
        </row>
        <row r="11129">
          <cell r="E11129">
            <v>0</v>
          </cell>
        </row>
        <row r="11130">
          <cell r="E11130">
            <v>0</v>
          </cell>
        </row>
        <row r="11131">
          <cell r="E11131">
            <v>0</v>
          </cell>
        </row>
        <row r="11132">
          <cell r="E11132">
            <v>0</v>
          </cell>
        </row>
        <row r="11133">
          <cell r="E11133">
            <v>0</v>
          </cell>
        </row>
        <row r="11134">
          <cell r="E11134">
            <v>0</v>
          </cell>
        </row>
        <row r="11135">
          <cell r="E11135">
            <v>0</v>
          </cell>
        </row>
        <row r="11136">
          <cell r="E11136">
            <v>0</v>
          </cell>
        </row>
        <row r="11137">
          <cell r="E11137">
            <v>0</v>
          </cell>
        </row>
        <row r="11138">
          <cell r="E11138">
            <v>0</v>
          </cell>
        </row>
        <row r="11139">
          <cell r="E11139">
            <v>0</v>
          </cell>
        </row>
        <row r="11140">
          <cell r="E11140">
            <v>0</v>
          </cell>
        </row>
        <row r="11141">
          <cell r="E11141">
            <v>0</v>
          </cell>
        </row>
        <row r="11142">
          <cell r="E11142">
            <v>0</v>
          </cell>
        </row>
        <row r="11143">
          <cell r="E11143">
            <v>0</v>
          </cell>
        </row>
        <row r="11144">
          <cell r="E11144">
            <v>0</v>
          </cell>
        </row>
        <row r="11145">
          <cell r="E11145">
            <v>0</v>
          </cell>
        </row>
        <row r="11146">
          <cell r="E11146">
            <v>0</v>
          </cell>
        </row>
        <row r="11147">
          <cell r="E11147">
            <v>0</v>
          </cell>
        </row>
        <row r="11148">
          <cell r="E11148">
            <v>0</v>
          </cell>
        </row>
        <row r="11149">
          <cell r="E11149">
            <v>0</v>
          </cell>
        </row>
        <row r="11150">
          <cell r="E11150">
            <v>0</v>
          </cell>
        </row>
        <row r="11151">
          <cell r="E11151">
            <v>0</v>
          </cell>
        </row>
        <row r="11152">
          <cell r="E11152">
            <v>0</v>
          </cell>
        </row>
        <row r="11153">
          <cell r="E11153">
            <v>0</v>
          </cell>
        </row>
        <row r="11154">
          <cell r="E11154">
            <v>0</v>
          </cell>
        </row>
        <row r="11155">
          <cell r="E11155">
            <v>0</v>
          </cell>
        </row>
        <row r="11156">
          <cell r="E11156">
            <v>0</v>
          </cell>
        </row>
        <row r="11157">
          <cell r="E11157">
            <v>0</v>
          </cell>
        </row>
        <row r="11158">
          <cell r="E11158">
            <v>0</v>
          </cell>
        </row>
        <row r="11159">
          <cell r="E11159">
            <v>0</v>
          </cell>
        </row>
        <row r="11160">
          <cell r="E11160">
            <v>0</v>
          </cell>
        </row>
        <row r="11161">
          <cell r="E11161">
            <v>0</v>
          </cell>
        </row>
        <row r="11162">
          <cell r="E11162">
            <v>0</v>
          </cell>
        </row>
        <row r="11163">
          <cell r="E11163">
            <v>0</v>
          </cell>
        </row>
        <row r="11164">
          <cell r="E11164">
            <v>0</v>
          </cell>
        </row>
        <row r="11165">
          <cell r="E11165">
            <v>0</v>
          </cell>
        </row>
        <row r="11166">
          <cell r="E11166">
            <v>0</v>
          </cell>
        </row>
        <row r="11167">
          <cell r="E11167">
            <v>0</v>
          </cell>
        </row>
        <row r="11168">
          <cell r="E11168">
            <v>0</v>
          </cell>
        </row>
        <row r="11169">
          <cell r="E11169">
            <v>0</v>
          </cell>
        </row>
        <row r="11170">
          <cell r="E11170">
            <v>0</v>
          </cell>
        </row>
        <row r="11171">
          <cell r="E11171">
            <v>0</v>
          </cell>
        </row>
        <row r="11172">
          <cell r="E11172">
            <v>0</v>
          </cell>
        </row>
        <row r="11173">
          <cell r="E11173">
            <v>0</v>
          </cell>
        </row>
        <row r="11174">
          <cell r="E11174">
            <v>0</v>
          </cell>
        </row>
        <row r="11175">
          <cell r="E11175">
            <v>0</v>
          </cell>
        </row>
        <row r="11176">
          <cell r="E11176">
            <v>0</v>
          </cell>
        </row>
        <row r="11177">
          <cell r="E11177">
            <v>0</v>
          </cell>
        </row>
        <row r="11178">
          <cell r="E11178">
            <v>0</v>
          </cell>
        </row>
        <row r="11179">
          <cell r="E11179">
            <v>0</v>
          </cell>
        </row>
        <row r="11180">
          <cell r="E11180">
            <v>0</v>
          </cell>
        </row>
        <row r="11181">
          <cell r="E11181">
            <v>0</v>
          </cell>
        </row>
        <row r="11182">
          <cell r="E11182">
            <v>0</v>
          </cell>
        </row>
        <row r="11183">
          <cell r="E11183">
            <v>0</v>
          </cell>
        </row>
        <row r="11184">
          <cell r="E11184">
            <v>0</v>
          </cell>
        </row>
        <row r="11185">
          <cell r="E11185">
            <v>0</v>
          </cell>
        </row>
        <row r="11186">
          <cell r="E11186">
            <v>0</v>
          </cell>
        </row>
        <row r="11187">
          <cell r="E11187">
            <v>0</v>
          </cell>
        </row>
        <row r="11188">
          <cell r="E11188">
            <v>0</v>
          </cell>
        </row>
        <row r="11189">
          <cell r="E11189">
            <v>0</v>
          </cell>
        </row>
        <row r="11190">
          <cell r="E11190">
            <v>0</v>
          </cell>
        </row>
        <row r="11191">
          <cell r="E11191">
            <v>0</v>
          </cell>
        </row>
        <row r="11192">
          <cell r="E11192">
            <v>0</v>
          </cell>
        </row>
        <row r="11193">
          <cell r="E11193">
            <v>0</v>
          </cell>
        </row>
        <row r="11194">
          <cell r="E11194">
            <v>0</v>
          </cell>
        </row>
        <row r="11195">
          <cell r="E11195">
            <v>0</v>
          </cell>
        </row>
        <row r="11196">
          <cell r="E11196">
            <v>0</v>
          </cell>
        </row>
        <row r="11197">
          <cell r="E11197">
            <v>0</v>
          </cell>
        </row>
        <row r="11198">
          <cell r="E11198">
            <v>0</v>
          </cell>
        </row>
        <row r="11199">
          <cell r="E11199">
            <v>0</v>
          </cell>
        </row>
        <row r="11200">
          <cell r="E11200">
            <v>0</v>
          </cell>
        </row>
        <row r="11201">
          <cell r="E11201">
            <v>0</v>
          </cell>
        </row>
        <row r="11202">
          <cell r="E11202">
            <v>0</v>
          </cell>
        </row>
        <row r="11203">
          <cell r="E11203">
            <v>0</v>
          </cell>
        </row>
        <row r="11204">
          <cell r="E11204">
            <v>0</v>
          </cell>
        </row>
        <row r="11205">
          <cell r="E11205">
            <v>0</v>
          </cell>
        </row>
        <row r="11206">
          <cell r="E11206">
            <v>0</v>
          </cell>
        </row>
        <row r="11207">
          <cell r="E11207">
            <v>0</v>
          </cell>
        </row>
        <row r="11208">
          <cell r="E11208">
            <v>0</v>
          </cell>
        </row>
        <row r="11209">
          <cell r="E11209">
            <v>0</v>
          </cell>
        </row>
        <row r="11210">
          <cell r="E11210">
            <v>0</v>
          </cell>
        </row>
        <row r="11211">
          <cell r="E11211">
            <v>0</v>
          </cell>
        </row>
        <row r="11212">
          <cell r="E11212">
            <v>0</v>
          </cell>
        </row>
        <row r="11213">
          <cell r="E11213">
            <v>0</v>
          </cell>
        </row>
        <row r="11214">
          <cell r="E11214">
            <v>0</v>
          </cell>
        </row>
        <row r="11215">
          <cell r="E11215">
            <v>0</v>
          </cell>
        </row>
        <row r="11216">
          <cell r="E11216">
            <v>0</v>
          </cell>
        </row>
        <row r="11217">
          <cell r="E11217">
            <v>0</v>
          </cell>
        </row>
        <row r="11218">
          <cell r="E11218">
            <v>0</v>
          </cell>
        </row>
        <row r="11219">
          <cell r="E11219">
            <v>0</v>
          </cell>
        </row>
        <row r="11220">
          <cell r="E11220">
            <v>0</v>
          </cell>
        </row>
        <row r="11221">
          <cell r="E11221">
            <v>0</v>
          </cell>
        </row>
        <row r="11222">
          <cell r="E11222">
            <v>0</v>
          </cell>
        </row>
        <row r="11223">
          <cell r="E11223">
            <v>0</v>
          </cell>
        </row>
        <row r="11224">
          <cell r="E11224">
            <v>0</v>
          </cell>
        </row>
        <row r="11225">
          <cell r="E11225">
            <v>0</v>
          </cell>
        </row>
        <row r="11226">
          <cell r="E11226">
            <v>0</v>
          </cell>
        </row>
        <row r="11227">
          <cell r="E11227">
            <v>0</v>
          </cell>
        </row>
        <row r="11228">
          <cell r="E11228">
            <v>0</v>
          </cell>
        </row>
        <row r="11229">
          <cell r="E11229">
            <v>0</v>
          </cell>
        </row>
        <row r="11230">
          <cell r="E11230">
            <v>0</v>
          </cell>
        </row>
        <row r="11231">
          <cell r="E11231">
            <v>0</v>
          </cell>
        </row>
        <row r="11232">
          <cell r="E11232">
            <v>0</v>
          </cell>
        </row>
        <row r="11233">
          <cell r="E11233">
            <v>0</v>
          </cell>
        </row>
        <row r="11234">
          <cell r="E11234">
            <v>0</v>
          </cell>
        </row>
        <row r="11235">
          <cell r="E11235">
            <v>0</v>
          </cell>
        </row>
        <row r="11236">
          <cell r="E11236">
            <v>0</v>
          </cell>
        </row>
        <row r="11237">
          <cell r="E11237">
            <v>0</v>
          </cell>
        </row>
        <row r="11238">
          <cell r="E11238">
            <v>0</v>
          </cell>
        </row>
        <row r="11239">
          <cell r="E11239">
            <v>0</v>
          </cell>
        </row>
        <row r="11240">
          <cell r="E11240">
            <v>0</v>
          </cell>
        </row>
        <row r="11241">
          <cell r="E11241">
            <v>0</v>
          </cell>
        </row>
        <row r="11242">
          <cell r="E11242">
            <v>0</v>
          </cell>
        </row>
        <row r="11243">
          <cell r="E11243">
            <v>0</v>
          </cell>
        </row>
        <row r="11244">
          <cell r="E11244">
            <v>0</v>
          </cell>
        </row>
        <row r="11245">
          <cell r="E11245">
            <v>0</v>
          </cell>
        </row>
        <row r="11246">
          <cell r="E11246">
            <v>0</v>
          </cell>
        </row>
        <row r="11247">
          <cell r="E11247">
            <v>0</v>
          </cell>
        </row>
        <row r="11248">
          <cell r="E11248">
            <v>0</v>
          </cell>
        </row>
        <row r="11249">
          <cell r="E11249">
            <v>0</v>
          </cell>
        </row>
        <row r="11250">
          <cell r="E11250">
            <v>0</v>
          </cell>
        </row>
        <row r="11251">
          <cell r="E11251">
            <v>0</v>
          </cell>
        </row>
        <row r="11252">
          <cell r="E11252">
            <v>0</v>
          </cell>
        </row>
        <row r="11253">
          <cell r="E11253">
            <v>0</v>
          </cell>
        </row>
        <row r="11254">
          <cell r="E11254">
            <v>0</v>
          </cell>
        </row>
        <row r="11255">
          <cell r="E11255">
            <v>0</v>
          </cell>
        </row>
        <row r="11256">
          <cell r="E11256">
            <v>0</v>
          </cell>
        </row>
        <row r="11257">
          <cell r="E11257">
            <v>0</v>
          </cell>
        </row>
        <row r="11258">
          <cell r="E11258">
            <v>0</v>
          </cell>
        </row>
        <row r="11259">
          <cell r="E11259">
            <v>0</v>
          </cell>
        </row>
        <row r="11260">
          <cell r="E11260">
            <v>0</v>
          </cell>
        </row>
        <row r="11261">
          <cell r="E11261">
            <v>0</v>
          </cell>
        </row>
        <row r="11262">
          <cell r="E11262">
            <v>0</v>
          </cell>
        </row>
        <row r="11263">
          <cell r="E11263">
            <v>0</v>
          </cell>
        </row>
        <row r="11264">
          <cell r="E11264">
            <v>0</v>
          </cell>
        </row>
        <row r="11265">
          <cell r="E11265">
            <v>0</v>
          </cell>
        </row>
        <row r="11266">
          <cell r="E11266">
            <v>0</v>
          </cell>
        </row>
        <row r="11267">
          <cell r="E11267">
            <v>0</v>
          </cell>
        </row>
        <row r="11268">
          <cell r="E11268">
            <v>0</v>
          </cell>
        </row>
        <row r="11269">
          <cell r="E11269">
            <v>0</v>
          </cell>
        </row>
        <row r="11270">
          <cell r="E11270">
            <v>0</v>
          </cell>
        </row>
        <row r="11271">
          <cell r="E11271">
            <v>0</v>
          </cell>
        </row>
        <row r="11272">
          <cell r="E11272">
            <v>0</v>
          </cell>
        </row>
        <row r="11273">
          <cell r="E11273">
            <v>0</v>
          </cell>
        </row>
        <row r="11274">
          <cell r="E11274">
            <v>0</v>
          </cell>
        </row>
        <row r="11275">
          <cell r="E11275">
            <v>0</v>
          </cell>
        </row>
        <row r="11276">
          <cell r="E11276">
            <v>0</v>
          </cell>
        </row>
        <row r="11277">
          <cell r="E11277">
            <v>0</v>
          </cell>
        </row>
        <row r="11278">
          <cell r="E11278">
            <v>0</v>
          </cell>
        </row>
        <row r="11279">
          <cell r="E11279">
            <v>0</v>
          </cell>
        </row>
        <row r="11280">
          <cell r="E11280">
            <v>0</v>
          </cell>
        </row>
        <row r="11281">
          <cell r="E11281">
            <v>0</v>
          </cell>
        </row>
        <row r="11282">
          <cell r="E11282">
            <v>0</v>
          </cell>
        </row>
        <row r="11283">
          <cell r="E11283">
            <v>0</v>
          </cell>
        </row>
        <row r="11284">
          <cell r="E11284">
            <v>0</v>
          </cell>
        </row>
        <row r="11285">
          <cell r="E11285">
            <v>0</v>
          </cell>
        </row>
        <row r="11286">
          <cell r="E11286">
            <v>0</v>
          </cell>
        </row>
        <row r="11287">
          <cell r="E11287">
            <v>0</v>
          </cell>
        </row>
        <row r="11288">
          <cell r="E11288">
            <v>0</v>
          </cell>
        </row>
        <row r="11289">
          <cell r="E11289">
            <v>0</v>
          </cell>
        </row>
        <row r="11290">
          <cell r="E11290">
            <v>0</v>
          </cell>
        </row>
        <row r="11291">
          <cell r="E11291">
            <v>0</v>
          </cell>
        </row>
        <row r="11292">
          <cell r="E11292">
            <v>0</v>
          </cell>
        </row>
        <row r="11293">
          <cell r="E11293">
            <v>0</v>
          </cell>
        </row>
        <row r="11294">
          <cell r="E11294">
            <v>0</v>
          </cell>
        </row>
        <row r="11295">
          <cell r="E11295">
            <v>0</v>
          </cell>
        </row>
        <row r="11296">
          <cell r="E11296">
            <v>0</v>
          </cell>
        </row>
        <row r="11297">
          <cell r="E11297">
            <v>0</v>
          </cell>
        </row>
        <row r="11298">
          <cell r="E11298">
            <v>0</v>
          </cell>
        </row>
        <row r="11299">
          <cell r="E11299">
            <v>0</v>
          </cell>
        </row>
        <row r="11300">
          <cell r="E11300">
            <v>0</v>
          </cell>
        </row>
        <row r="11301">
          <cell r="E11301">
            <v>0</v>
          </cell>
        </row>
        <row r="11302">
          <cell r="E11302">
            <v>0</v>
          </cell>
        </row>
        <row r="11303">
          <cell r="E11303">
            <v>0</v>
          </cell>
        </row>
        <row r="11304">
          <cell r="E11304">
            <v>0</v>
          </cell>
        </row>
        <row r="11305">
          <cell r="E11305">
            <v>0</v>
          </cell>
        </row>
        <row r="11306">
          <cell r="E11306">
            <v>0</v>
          </cell>
        </row>
        <row r="11307">
          <cell r="E11307">
            <v>0</v>
          </cell>
        </row>
        <row r="11308">
          <cell r="E11308">
            <v>0</v>
          </cell>
        </row>
        <row r="11309">
          <cell r="E11309">
            <v>0</v>
          </cell>
        </row>
        <row r="11310">
          <cell r="E11310">
            <v>0</v>
          </cell>
        </row>
        <row r="11311">
          <cell r="E11311">
            <v>0</v>
          </cell>
        </row>
        <row r="11312">
          <cell r="E11312">
            <v>0</v>
          </cell>
        </row>
        <row r="11313">
          <cell r="E11313">
            <v>0</v>
          </cell>
        </row>
        <row r="11314">
          <cell r="E11314">
            <v>0</v>
          </cell>
        </row>
        <row r="11315">
          <cell r="E11315">
            <v>0</v>
          </cell>
        </row>
        <row r="11316">
          <cell r="E11316">
            <v>0</v>
          </cell>
        </row>
        <row r="11317">
          <cell r="E11317">
            <v>0</v>
          </cell>
        </row>
        <row r="11318">
          <cell r="E11318">
            <v>0</v>
          </cell>
        </row>
        <row r="11319">
          <cell r="E11319">
            <v>0</v>
          </cell>
        </row>
        <row r="11320">
          <cell r="E11320">
            <v>0</v>
          </cell>
        </row>
        <row r="11321">
          <cell r="E11321">
            <v>0</v>
          </cell>
        </row>
        <row r="11322">
          <cell r="E11322">
            <v>0</v>
          </cell>
        </row>
        <row r="11323">
          <cell r="E11323">
            <v>0</v>
          </cell>
        </row>
        <row r="11324">
          <cell r="E11324">
            <v>0</v>
          </cell>
        </row>
        <row r="11325">
          <cell r="E11325">
            <v>0</v>
          </cell>
        </row>
        <row r="11326">
          <cell r="E11326">
            <v>0</v>
          </cell>
        </row>
        <row r="11327">
          <cell r="E11327">
            <v>0</v>
          </cell>
        </row>
        <row r="11328">
          <cell r="E11328">
            <v>0</v>
          </cell>
        </row>
        <row r="11329">
          <cell r="E11329">
            <v>0</v>
          </cell>
        </row>
        <row r="11330">
          <cell r="E11330">
            <v>0</v>
          </cell>
        </row>
        <row r="11331">
          <cell r="E11331">
            <v>0</v>
          </cell>
        </row>
        <row r="11332">
          <cell r="E11332">
            <v>0</v>
          </cell>
        </row>
        <row r="11333">
          <cell r="E11333">
            <v>0</v>
          </cell>
        </row>
        <row r="11334">
          <cell r="E11334">
            <v>0</v>
          </cell>
        </row>
        <row r="11335">
          <cell r="E11335">
            <v>0</v>
          </cell>
        </row>
        <row r="11336">
          <cell r="E11336">
            <v>0</v>
          </cell>
        </row>
        <row r="11337">
          <cell r="E11337">
            <v>0</v>
          </cell>
        </row>
        <row r="11338">
          <cell r="E11338">
            <v>0</v>
          </cell>
        </row>
        <row r="11339">
          <cell r="E11339">
            <v>0</v>
          </cell>
        </row>
        <row r="11340">
          <cell r="E11340">
            <v>0</v>
          </cell>
        </row>
        <row r="11341">
          <cell r="E11341">
            <v>0</v>
          </cell>
        </row>
        <row r="11342">
          <cell r="E11342">
            <v>0</v>
          </cell>
        </row>
        <row r="11343">
          <cell r="E11343">
            <v>0</v>
          </cell>
        </row>
        <row r="11344">
          <cell r="E11344">
            <v>0</v>
          </cell>
        </row>
        <row r="11345">
          <cell r="E11345">
            <v>0</v>
          </cell>
        </row>
        <row r="11346">
          <cell r="E11346">
            <v>0</v>
          </cell>
        </row>
        <row r="11347">
          <cell r="E11347">
            <v>0</v>
          </cell>
        </row>
        <row r="11348">
          <cell r="E11348">
            <v>0</v>
          </cell>
        </row>
        <row r="11349">
          <cell r="E11349">
            <v>0</v>
          </cell>
        </row>
        <row r="11350">
          <cell r="E11350">
            <v>0</v>
          </cell>
        </row>
        <row r="11351">
          <cell r="E11351">
            <v>0</v>
          </cell>
        </row>
        <row r="11352">
          <cell r="E11352">
            <v>0</v>
          </cell>
        </row>
        <row r="11353">
          <cell r="E11353">
            <v>0</v>
          </cell>
        </row>
        <row r="11354">
          <cell r="E11354">
            <v>0</v>
          </cell>
        </row>
        <row r="11355">
          <cell r="E11355">
            <v>0</v>
          </cell>
        </row>
        <row r="11356">
          <cell r="E11356">
            <v>0</v>
          </cell>
        </row>
        <row r="11357">
          <cell r="E11357">
            <v>0</v>
          </cell>
        </row>
        <row r="11358">
          <cell r="E11358">
            <v>0</v>
          </cell>
        </row>
        <row r="11359">
          <cell r="E11359">
            <v>0</v>
          </cell>
        </row>
        <row r="11360">
          <cell r="E11360">
            <v>0</v>
          </cell>
        </row>
        <row r="11361">
          <cell r="E11361">
            <v>0</v>
          </cell>
        </row>
        <row r="11362">
          <cell r="E11362">
            <v>0</v>
          </cell>
        </row>
        <row r="11363">
          <cell r="E11363">
            <v>0</v>
          </cell>
        </row>
        <row r="11364">
          <cell r="E11364">
            <v>0</v>
          </cell>
        </row>
        <row r="11365">
          <cell r="E11365">
            <v>0</v>
          </cell>
        </row>
        <row r="11366">
          <cell r="E11366">
            <v>0</v>
          </cell>
        </row>
        <row r="11367">
          <cell r="E11367">
            <v>0</v>
          </cell>
        </row>
        <row r="11368">
          <cell r="E11368">
            <v>0</v>
          </cell>
        </row>
        <row r="11369">
          <cell r="E11369">
            <v>0</v>
          </cell>
        </row>
        <row r="11370">
          <cell r="E11370">
            <v>0</v>
          </cell>
        </row>
        <row r="11371">
          <cell r="E11371">
            <v>0</v>
          </cell>
        </row>
        <row r="11372">
          <cell r="E11372">
            <v>0</v>
          </cell>
        </row>
        <row r="11373">
          <cell r="E11373">
            <v>0</v>
          </cell>
        </row>
        <row r="11374">
          <cell r="E11374">
            <v>0</v>
          </cell>
        </row>
        <row r="11375">
          <cell r="E11375">
            <v>0</v>
          </cell>
        </row>
        <row r="11376">
          <cell r="E11376">
            <v>0</v>
          </cell>
        </row>
        <row r="11377">
          <cell r="E11377">
            <v>0</v>
          </cell>
        </row>
        <row r="11378">
          <cell r="E11378">
            <v>0</v>
          </cell>
        </row>
        <row r="11379">
          <cell r="E11379">
            <v>0</v>
          </cell>
        </row>
        <row r="11380">
          <cell r="E11380">
            <v>0</v>
          </cell>
        </row>
        <row r="11381">
          <cell r="E11381">
            <v>0</v>
          </cell>
        </row>
        <row r="11382">
          <cell r="E11382">
            <v>0</v>
          </cell>
        </row>
        <row r="11383">
          <cell r="E11383">
            <v>0</v>
          </cell>
        </row>
        <row r="11384">
          <cell r="E11384">
            <v>0</v>
          </cell>
        </row>
        <row r="11385">
          <cell r="E11385">
            <v>0</v>
          </cell>
        </row>
        <row r="11386">
          <cell r="E11386">
            <v>0</v>
          </cell>
        </row>
        <row r="11387">
          <cell r="E11387">
            <v>0</v>
          </cell>
        </row>
        <row r="11388">
          <cell r="E11388">
            <v>0</v>
          </cell>
        </row>
        <row r="11389">
          <cell r="E11389">
            <v>0</v>
          </cell>
        </row>
        <row r="11390">
          <cell r="E11390">
            <v>0</v>
          </cell>
        </row>
        <row r="11391">
          <cell r="E11391">
            <v>0</v>
          </cell>
        </row>
        <row r="11392">
          <cell r="E11392">
            <v>0</v>
          </cell>
        </row>
        <row r="11393">
          <cell r="E11393">
            <v>0</v>
          </cell>
        </row>
        <row r="11394">
          <cell r="E11394">
            <v>0</v>
          </cell>
        </row>
        <row r="11395">
          <cell r="E11395">
            <v>0</v>
          </cell>
        </row>
        <row r="11396">
          <cell r="E11396">
            <v>0</v>
          </cell>
        </row>
        <row r="11397">
          <cell r="E11397">
            <v>0</v>
          </cell>
        </row>
        <row r="11398">
          <cell r="E11398">
            <v>0</v>
          </cell>
        </row>
        <row r="11399">
          <cell r="E11399">
            <v>0</v>
          </cell>
        </row>
        <row r="11400">
          <cell r="E11400">
            <v>0</v>
          </cell>
        </row>
        <row r="11401">
          <cell r="E11401">
            <v>0</v>
          </cell>
        </row>
        <row r="11402">
          <cell r="E11402">
            <v>0</v>
          </cell>
        </row>
        <row r="11403">
          <cell r="E11403">
            <v>0</v>
          </cell>
        </row>
        <row r="11404">
          <cell r="E11404">
            <v>0</v>
          </cell>
        </row>
        <row r="11405">
          <cell r="E11405">
            <v>0</v>
          </cell>
        </row>
        <row r="11406">
          <cell r="E11406">
            <v>0</v>
          </cell>
        </row>
        <row r="11407">
          <cell r="E11407">
            <v>0</v>
          </cell>
        </row>
        <row r="11408">
          <cell r="E11408">
            <v>0</v>
          </cell>
        </row>
        <row r="11409">
          <cell r="E11409">
            <v>0</v>
          </cell>
        </row>
        <row r="11410">
          <cell r="E11410">
            <v>0</v>
          </cell>
        </row>
        <row r="11411">
          <cell r="E11411">
            <v>0</v>
          </cell>
        </row>
        <row r="11412">
          <cell r="E11412">
            <v>0</v>
          </cell>
        </row>
        <row r="11413">
          <cell r="E11413">
            <v>0</v>
          </cell>
        </row>
        <row r="11414">
          <cell r="E11414">
            <v>0</v>
          </cell>
        </row>
        <row r="11415">
          <cell r="E11415">
            <v>0</v>
          </cell>
        </row>
        <row r="11416">
          <cell r="E11416">
            <v>0</v>
          </cell>
        </row>
        <row r="11417">
          <cell r="E11417">
            <v>0</v>
          </cell>
        </row>
        <row r="11418">
          <cell r="E11418">
            <v>0</v>
          </cell>
        </row>
        <row r="11419">
          <cell r="E11419">
            <v>0</v>
          </cell>
        </row>
        <row r="11420">
          <cell r="E11420">
            <v>0</v>
          </cell>
        </row>
        <row r="11421">
          <cell r="E11421">
            <v>0</v>
          </cell>
        </row>
        <row r="11422">
          <cell r="E11422">
            <v>0</v>
          </cell>
        </row>
        <row r="11423">
          <cell r="E11423">
            <v>0</v>
          </cell>
        </row>
        <row r="11424">
          <cell r="E11424">
            <v>0</v>
          </cell>
        </row>
        <row r="11425">
          <cell r="E11425">
            <v>0</v>
          </cell>
        </row>
        <row r="11426">
          <cell r="E11426">
            <v>0</v>
          </cell>
        </row>
        <row r="11427">
          <cell r="E11427">
            <v>0</v>
          </cell>
        </row>
        <row r="11428">
          <cell r="E11428">
            <v>0</v>
          </cell>
        </row>
        <row r="11429">
          <cell r="E11429">
            <v>0</v>
          </cell>
        </row>
        <row r="11430">
          <cell r="E11430">
            <v>0</v>
          </cell>
        </row>
        <row r="11431">
          <cell r="E11431">
            <v>0</v>
          </cell>
        </row>
        <row r="11432">
          <cell r="E11432">
            <v>0</v>
          </cell>
        </row>
        <row r="11433">
          <cell r="E11433">
            <v>0</v>
          </cell>
        </row>
        <row r="11434">
          <cell r="E11434">
            <v>0</v>
          </cell>
        </row>
        <row r="11435">
          <cell r="E11435">
            <v>0</v>
          </cell>
        </row>
        <row r="11436">
          <cell r="E11436">
            <v>0</v>
          </cell>
        </row>
        <row r="11437">
          <cell r="E11437">
            <v>0</v>
          </cell>
        </row>
        <row r="11438">
          <cell r="E11438">
            <v>0</v>
          </cell>
        </row>
        <row r="11439">
          <cell r="E11439">
            <v>0</v>
          </cell>
        </row>
        <row r="11440">
          <cell r="E11440">
            <v>0</v>
          </cell>
        </row>
        <row r="11441">
          <cell r="E11441">
            <v>0</v>
          </cell>
        </row>
        <row r="11442">
          <cell r="E11442">
            <v>0</v>
          </cell>
        </row>
        <row r="11443">
          <cell r="E11443">
            <v>0</v>
          </cell>
        </row>
        <row r="11444">
          <cell r="E11444">
            <v>0</v>
          </cell>
        </row>
        <row r="11445">
          <cell r="E11445">
            <v>0</v>
          </cell>
        </row>
        <row r="11446">
          <cell r="E11446">
            <v>0</v>
          </cell>
        </row>
        <row r="11447">
          <cell r="E11447">
            <v>0</v>
          </cell>
        </row>
        <row r="11448">
          <cell r="E11448">
            <v>0</v>
          </cell>
        </row>
        <row r="11449">
          <cell r="E11449">
            <v>0</v>
          </cell>
        </row>
        <row r="11450">
          <cell r="E11450">
            <v>0</v>
          </cell>
        </row>
        <row r="11451">
          <cell r="E11451">
            <v>0</v>
          </cell>
        </row>
        <row r="11452">
          <cell r="E11452">
            <v>0</v>
          </cell>
        </row>
        <row r="11453">
          <cell r="E11453">
            <v>0</v>
          </cell>
        </row>
        <row r="11454">
          <cell r="E11454">
            <v>0</v>
          </cell>
        </row>
        <row r="11455">
          <cell r="E11455">
            <v>0</v>
          </cell>
        </row>
        <row r="11456">
          <cell r="E11456">
            <v>0</v>
          </cell>
        </row>
        <row r="11457">
          <cell r="E11457">
            <v>0</v>
          </cell>
        </row>
        <row r="11458">
          <cell r="E11458">
            <v>0</v>
          </cell>
        </row>
        <row r="11459">
          <cell r="E11459">
            <v>0</v>
          </cell>
        </row>
        <row r="11460">
          <cell r="E11460">
            <v>0</v>
          </cell>
        </row>
        <row r="11461">
          <cell r="E11461">
            <v>0</v>
          </cell>
        </row>
        <row r="11462">
          <cell r="E11462">
            <v>0</v>
          </cell>
        </row>
        <row r="11463">
          <cell r="E11463">
            <v>0</v>
          </cell>
        </row>
        <row r="11464">
          <cell r="E11464">
            <v>0</v>
          </cell>
        </row>
        <row r="11465">
          <cell r="E11465">
            <v>0</v>
          </cell>
        </row>
        <row r="11466">
          <cell r="E11466">
            <v>0</v>
          </cell>
        </row>
        <row r="11467">
          <cell r="E11467">
            <v>0</v>
          </cell>
        </row>
        <row r="11468">
          <cell r="E11468">
            <v>0</v>
          </cell>
        </row>
        <row r="11469">
          <cell r="E11469">
            <v>0</v>
          </cell>
        </row>
        <row r="11470">
          <cell r="E11470">
            <v>0</v>
          </cell>
        </row>
        <row r="11471">
          <cell r="E11471">
            <v>0</v>
          </cell>
        </row>
        <row r="11472">
          <cell r="E11472">
            <v>0</v>
          </cell>
        </row>
        <row r="11473">
          <cell r="E11473">
            <v>0</v>
          </cell>
        </row>
        <row r="11474">
          <cell r="E11474">
            <v>0</v>
          </cell>
        </row>
        <row r="11475">
          <cell r="E11475">
            <v>0</v>
          </cell>
        </row>
        <row r="11476">
          <cell r="E11476">
            <v>0</v>
          </cell>
        </row>
        <row r="11477">
          <cell r="E11477">
            <v>0</v>
          </cell>
        </row>
        <row r="11478">
          <cell r="E11478">
            <v>0</v>
          </cell>
        </row>
        <row r="11479">
          <cell r="E11479">
            <v>0</v>
          </cell>
        </row>
        <row r="11480">
          <cell r="E11480">
            <v>0</v>
          </cell>
        </row>
        <row r="11481">
          <cell r="E11481">
            <v>0</v>
          </cell>
        </row>
        <row r="11482">
          <cell r="E11482">
            <v>0</v>
          </cell>
        </row>
        <row r="11483">
          <cell r="E11483">
            <v>0</v>
          </cell>
        </row>
        <row r="11484">
          <cell r="E11484">
            <v>0</v>
          </cell>
        </row>
        <row r="11485">
          <cell r="E11485">
            <v>0</v>
          </cell>
        </row>
        <row r="11486">
          <cell r="E11486">
            <v>0</v>
          </cell>
        </row>
        <row r="11487">
          <cell r="E11487">
            <v>0</v>
          </cell>
        </row>
        <row r="11488">
          <cell r="E11488">
            <v>0</v>
          </cell>
        </row>
        <row r="11489">
          <cell r="E11489">
            <v>0</v>
          </cell>
        </row>
        <row r="11490">
          <cell r="E11490">
            <v>0</v>
          </cell>
        </row>
        <row r="11491">
          <cell r="E11491">
            <v>0</v>
          </cell>
        </row>
        <row r="11492">
          <cell r="E11492">
            <v>0</v>
          </cell>
        </row>
        <row r="11493">
          <cell r="E11493">
            <v>0</v>
          </cell>
        </row>
        <row r="11494">
          <cell r="E11494">
            <v>0</v>
          </cell>
        </row>
        <row r="11495">
          <cell r="E11495">
            <v>0</v>
          </cell>
        </row>
        <row r="11496">
          <cell r="E11496">
            <v>0</v>
          </cell>
        </row>
        <row r="11497">
          <cell r="E11497">
            <v>0</v>
          </cell>
        </row>
        <row r="11498">
          <cell r="E11498">
            <v>0</v>
          </cell>
        </row>
        <row r="11499">
          <cell r="E11499">
            <v>0</v>
          </cell>
        </row>
        <row r="11500">
          <cell r="E11500">
            <v>0</v>
          </cell>
        </row>
        <row r="11501">
          <cell r="E11501">
            <v>0</v>
          </cell>
        </row>
        <row r="11502">
          <cell r="E11502">
            <v>0</v>
          </cell>
        </row>
        <row r="11503">
          <cell r="E11503">
            <v>0</v>
          </cell>
        </row>
        <row r="11504">
          <cell r="E11504">
            <v>0</v>
          </cell>
        </row>
        <row r="11505">
          <cell r="E11505">
            <v>0</v>
          </cell>
        </row>
        <row r="11506">
          <cell r="E11506">
            <v>0</v>
          </cell>
        </row>
        <row r="11507">
          <cell r="E11507">
            <v>0</v>
          </cell>
        </row>
        <row r="11508">
          <cell r="E11508">
            <v>0</v>
          </cell>
        </row>
        <row r="11509">
          <cell r="E11509">
            <v>0</v>
          </cell>
        </row>
        <row r="11510">
          <cell r="E11510">
            <v>0</v>
          </cell>
        </row>
        <row r="11511">
          <cell r="E11511">
            <v>0</v>
          </cell>
        </row>
        <row r="11512">
          <cell r="E11512">
            <v>0</v>
          </cell>
        </row>
        <row r="11513">
          <cell r="E11513">
            <v>0</v>
          </cell>
        </row>
        <row r="11514">
          <cell r="E11514">
            <v>0</v>
          </cell>
        </row>
        <row r="11515">
          <cell r="E11515">
            <v>0</v>
          </cell>
        </row>
        <row r="11516">
          <cell r="E11516">
            <v>0</v>
          </cell>
        </row>
        <row r="11517">
          <cell r="E11517">
            <v>0</v>
          </cell>
        </row>
        <row r="11518">
          <cell r="E11518">
            <v>0</v>
          </cell>
        </row>
        <row r="11519">
          <cell r="E11519">
            <v>0</v>
          </cell>
        </row>
        <row r="11520">
          <cell r="E11520">
            <v>0</v>
          </cell>
        </row>
        <row r="11521">
          <cell r="E11521">
            <v>0</v>
          </cell>
        </row>
        <row r="11522">
          <cell r="E11522">
            <v>0</v>
          </cell>
        </row>
        <row r="11523">
          <cell r="E11523">
            <v>0</v>
          </cell>
        </row>
        <row r="11524">
          <cell r="E11524">
            <v>0</v>
          </cell>
        </row>
        <row r="11525">
          <cell r="E11525">
            <v>0</v>
          </cell>
        </row>
        <row r="11526">
          <cell r="E11526">
            <v>0</v>
          </cell>
        </row>
        <row r="11527">
          <cell r="E11527">
            <v>0</v>
          </cell>
        </row>
        <row r="11528">
          <cell r="E11528">
            <v>0</v>
          </cell>
        </row>
        <row r="11529">
          <cell r="E11529">
            <v>0</v>
          </cell>
        </row>
        <row r="11530">
          <cell r="E11530">
            <v>0</v>
          </cell>
        </row>
        <row r="11531">
          <cell r="E11531">
            <v>0</v>
          </cell>
        </row>
        <row r="11532">
          <cell r="E11532">
            <v>0</v>
          </cell>
        </row>
        <row r="11533">
          <cell r="E11533">
            <v>0</v>
          </cell>
        </row>
        <row r="11534">
          <cell r="E11534">
            <v>0</v>
          </cell>
        </row>
        <row r="11535">
          <cell r="E11535">
            <v>0</v>
          </cell>
        </row>
        <row r="11536">
          <cell r="E11536">
            <v>0</v>
          </cell>
        </row>
        <row r="11537">
          <cell r="E11537">
            <v>0</v>
          </cell>
        </row>
        <row r="11538">
          <cell r="E11538">
            <v>0</v>
          </cell>
        </row>
        <row r="11539">
          <cell r="E11539">
            <v>0</v>
          </cell>
        </row>
        <row r="11540">
          <cell r="E11540">
            <v>0</v>
          </cell>
        </row>
        <row r="11541">
          <cell r="E11541">
            <v>0</v>
          </cell>
        </row>
        <row r="11542">
          <cell r="E11542">
            <v>0</v>
          </cell>
        </row>
        <row r="11543">
          <cell r="E11543">
            <v>0</v>
          </cell>
        </row>
        <row r="11544">
          <cell r="E11544">
            <v>0</v>
          </cell>
        </row>
        <row r="11545">
          <cell r="E11545">
            <v>0</v>
          </cell>
        </row>
        <row r="11546">
          <cell r="E11546">
            <v>0</v>
          </cell>
        </row>
        <row r="11547">
          <cell r="E11547">
            <v>0</v>
          </cell>
        </row>
        <row r="11548">
          <cell r="E11548">
            <v>0</v>
          </cell>
        </row>
        <row r="11549">
          <cell r="E11549">
            <v>0</v>
          </cell>
        </row>
        <row r="11550">
          <cell r="E11550">
            <v>0</v>
          </cell>
        </row>
        <row r="11551">
          <cell r="E11551">
            <v>0</v>
          </cell>
        </row>
        <row r="11552">
          <cell r="E11552">
            <v>0</v>
          </cell>
        </row>
        <row r="11553">
          <cell r="E11553">
            <v>0</v>
          </cell>
        </row>
        <row r="11554">
          <cell r="E11554">
            <v>0</v>
          </cell>
        </row>
        <row r="11555">
          <cell r="E11555">
            <v>0</v>
          </cell>
        </row>
        <row r="11556">
          <cell r="E11556">
            <v>0</v>
          </cell>
        </row>
        <row r="11557">
          <cell r="E11557">
            <v>0</v>
          </cell>
        </row>
        <row r="11558">
          <cell r="E11558">
            <v>0</v>
          </cell>
        </row>
        <row r="11559">
          <cell r="E11559">
            <v>0</v>
          </cell>
        </row>
        <row r="11560">
          <cell r="E11560">
            <v>0</v>
          </cell>
        </row>
        <row r="11561">
          <cell r="E11561">
            <v>0</v>
          </cell>
        </row>
        <row r="11562">
          <cell r="E11562">
            <v>0</v>
          </cell>
        </row>
        <row r="11563">
          <cell r="E11563">
            <v>0</v>
          </cell>
        </row>
        <row r="11564">
          <cell r="E11564">
            <v>0</v>
          </cell>
        </row>
        <row r="11565">
          <cell r="E11565">
            <v>0</v>
          </cell>
        </row>
        <row r="11566">
          <cell r="E11566">
            <v>0</v>
          </cell>
        </row>
        <row r="11567">
          <cell r="E11567">
            <v>0</v>
          </cell>
        </row>
        <row r="11568">
          <cell r="E11568">
            <v>0</v>
          </cell>
        </row>
        <row r="11569">
          <cell r="E11569">
            <v>0</v>
          </cell>
        </row>
        <row r="11570">
          <cell r="E11570">
            <v>0</v>
          </cell>
        </row>
        <row r="11571">
          <cell r="E11571">
            <v>0</v>
          </cell>
        </row>
        <row r="11572">
          <cell r="E11572">
            <v>0</v>
          </cell>
        </row>
        <row r="11573">
          <cell r="E11573">
            <v>0</v>
          </cell>
        </row>
        <row r="11574">
          <cell r="E11574">
            <v>0</v>
          </cell>
        </row>
        <row r="11575">
          <cell r="E11575">
            <v>0</v>
          </cell>
        </row>
        <row r="11576">
          <cell r="E11576">
            <v>0</v>
          </cell>
        </row>
        <row r="11577">
          <cell r="E11577">
            <v>0</v>
          </cell>
        </row>
        <row r="11578">
          <cell r="E11578">
            <v>0</v>
          </cell>
        </row>
        <row r="11579">
          <cell r="E11579">
            <v>0</v>
          </cell>
        </row>
        <row r="11580">
          <cell r="E11580">
            <v>0</v>
          </cell>
        </row>
        <row r="11581">
          <cell r="E11581">
            <v>0</v>
          </cell>
        </row>
        <row r="11582">
          <cell r="E11582">
            <v>0</v>
          </cell>
        </row>
        <row r="11583">
          <cell r="E11583">
            <v>0</v>
          </cell>
        </row>
        <row r="11584">
          <cell r="E11584">
            <v>0</v>
          </cell>
        </row>
        <row r="11585">
          <cell r="E11585">
            <v>0</v>
          </cell>
        </row>
        <row r="11586">
          <cell r="E11586">
            <v>0</v>
          </cell>
        </row>
        <row r="11587">
          <cell r="E11587">
            <v>0</v>
          </cell>
        </row>
        <row r="11588">
          <cell r="E11588">
            <v>0</v>
          </cell>
        </row>
        <row r="11589">
          <cell r="E11589">
            <v>0</v>
          </cell>
        </row>
        <row r="11590">
          <cell r="E11590">
            <v>0</v>
          </cell>
        </row>
        <row r="11591">
          <cell r="E11591">
            <v>0</v>
          </cell>
        </row>
        <row r="11592">
          <cell r="E11592">
            <v>0</v>
          </cell>
        </row>
        <row r="11593">
          <cell r="E11593">
            <v>0</v>
          </cell>
        </row>
        <row r="11594">
          <cell r="E11594">
            <v>0</v>
          </cell>
        </row>
        <row r="11595">
          <cell r="E11595">
            <v>0</v>
          </cell>
        </row>
        <row r="11596">
          <cell r="E11596">
            <v>0</v>
          </cell>
        </row>
        <row r="11597">
          <cell r="E11597">
            <v>0</v>
          </cell>
        </row>
        <row r="11598">
          <cell r="E11598">
            <v>0</v>
          </cell>
        </row>
        <row r="11599">
          <cell r="E11599">
            <v>0</v>
          </cell>
        </row>
        <row r="11600">
          <cell r="E11600">
            <v>0</v>
          </cell>
        </row>
        <row r="11601">
          <cell r="E11601">
            <v>0</v>
          </cell>
        </row>
        <row r="11602">
          <cell r="E11602">
            <v>0</v>
          </cell>
        </row>
        <row r="11603">
          <cell r="E11603">
            <v>0</v>
          </cell>
        </row>
        <row r="11604">
          <cell r="E11604">
            <v>0</v>
          </cell>
        </row>
        <row r="11605">
          <cell r="E11605">
            <v>0</v>
          </cell>
        </row>
        <row r="11606">
          <cell r="E11606">
            <v>0</v>
          </cell>
        </row>
        <row r="11607">
          <cell r="E11607">
            <v>0</v>
          </cell>
        </row>
        <row r="11608">
          <cell r="E11608">
            <v>0</v>
          </cell>
        </row>
        <row r="11609">
          <cell r="E11609">
            <v>0</v>
          </cell>
        </row>
        <row r="11610">
          <cell r="E11610">
            <v>0</v>
          </cell>
        </row>
        <row r="11611">
          <cell r="E11611">
            <v>0</v>
          </cell>
        </row>
        <row r="11612">
          <cell r="E11612">
            <v>0</v>
          </cell>
        </row>
        <row r="11613">
          <cell r="E11613">
            <v>0</v>
          </cell>
        </row>
        <row r="11614">
          <cell r="E11614">
            <v>0</v>
          </cell>
        </row>
        <row r="11615">
          <cell r="E11615">
            <v>0</v>
          </cell>
        </row>
        <row r="11616">
          <cell r="E11616">
            <v>0</v>
          </cell>
        </row>
        <row r="11617">
          <cell r="E11617">
            <v>0</v>
          </cell>
        </row>
        <row r="11618">
          <cell r="E11618">
            <v>0</v>
          </cell>
        </row>
        <row r="11619">
          <cell r="E11619">
            <v>0</v>
          </cell>
        </row>
        <row r="11620">
          <cell r="E11620">
            <v>0</v>
          </cell>
        </row>
        <row r="11621">
          <cell r="E11621">
            <v>0</v>
          </cell>
        </row>
        <row r="11622">
          <cell r="E11622">
            <v>0</v>
          </cell>
        </row>
        <row r="11623">
          <cell r="E11623">
            <v>0</v>
          </cell>
        </row>
        <row r="11624">
          <cell r="E11624">
            <v>0</v>
          </cell>
        </row>
        <row r="11625">
          <cell r="E11625">
            <v>0</v>
          </cell>
        </row>
        <row r="11626">
          <cell r="E11626">
            <v>0</v>
          </cell>
        </row>
        <row r="11627">
          <cell r="E11627">
            <v>0</v>
          </cell>
        </row>
        <row r="11628">
          <cell r="E11628">
            <v>0</v>
          </cell>
        </row>
        <row r="11629">
          <cell r="E11629">
            <v>0</v>
          </cell>
        </row>
        <row r="11630">
          <cell r="E11630">
            <v>0</v>
          </cell>
        </row>
        <row r="11631">
          <cell r="E11631">
            <v>0</v>
          </cell>
        </row>
        <row r="11632">
          <cell r="E11632">
            <v>0</v>
          </cell>
        </row>
        <row r="11633">
          <cell r="E11633">
            <v>0</v>
          </cell>
        </row>
        <row r="11634">
          <cell r="E11634">
            <v>0</v>
          </cell>
        </row>
        <row r="11635">
          <cell r="E11635">
            <v>0</v>
          </cell>
        </row>
        <row r="11636">
          <cell r="E11636">
            <v>0</v>
          </cell>
        </row>
        <row r="11637">
          <cell r="E11637">
            <v>0</v>
          </cell>
        </row>
        <row r="11638">
          <cell r="E11638">
            <v>0</v>
          </cell>
        </row>
        <row r="11639">
          <cell r="E11639">
            <v>0</v>
          </cell>
        </row>
        <row r="11640">
          <cell r="E11640">
            <v>0</v>
          </cell>
        </row>
        <row r="11641">
          <cell r="E11641">
            <v>0</v>
          </cell>
        </row>
        <row r="11642">
          <cell r="E11642">
            <v>0</v>
          </cell>
        </row>
        <row r="11643">
          <cell r="E11643">
            <v>0</v>
          </cell>
        </row>
        <row r="11644">
          <cell r="E11644">
            <v>0</v>
          </cell>
        </row>
        <row r="11645">
          <cell r="E11645">
            <v>0</v>
          </cell>
        </row>
        <row r="11646">
          <cell r="E11646">
            <v>0</v>
          </cell>
        </row>
        <row r="11647">
          <cell r="E11647">
            <v>0</v>
          </cell>
        </row>
        <row r="11648">
          <cell r="E11648">
            <v>0</v>
          </cell>
        </row>
        <row r="11649">
          <cell r="E11649">
            <v>0</v>
          </cell>
        </row>
        <row r="11650">
          <cell r="E11650">
            <v>0</v>
          </cell>
        </row>
        <row r="11651">
          <cell r="E11651">
            <v>0</v>
          </cell>
        </row>
        <row r="11652">
          <cell r="E11652">
            <v>0</v>
          </cell>
        </row>
        <row r="11653">
          <cell r="E11653">
            <v>0</v>
          </cell>
        </row>
        <row r="11654">
          <cell r="E11654">
            <v>0</v>
          </cell>
        </row>
        <row r="11655">
          <cell r="E11655">
            <v>0</v>
          </cell>
        </row>
        <row r="11656">
          <cell r="E11656">
            <v>0</v>
          </cell>
        </row>
        <row r="11657">
          <cell r="E11657">
            <v>0</v>
          </cell>
        </row>
        <row r="11658">
          <cell r="E11658">
            <v>0</v>
          </cell>
        </row>
        <row r="11659">
          <cell r="E11659">
            <v>0</v>
          </cell>
        </row>
        <row r="11660">
          <cell r="E11660">
            <v>0</v>
          </cell>
        </row>
        <row r="11661">
          <cell r="E11661">
            <v>0</v>
          </cell>
        </row>
        <row r="11662">
          <cell r="E11662">
            <v>0</v>
          </cell>
        </row>
        <row r="11663">
          <cell r="E11663">
            <v>0</v>
          </cell>
        </row>
        <row r="11664">
          <cell r="E11664">
            <v>0</v>
          </cell>
        </row>
        <row r="11665">
          <cell r="E11665">
            <v>0</v>
          </cell>
        </row>
        <row r="11666">
          <cell r="E11666">
            <v>0</v>
          </cell>
        </row>
        <row r="11667">
          <cell r="E11667">
            <v>0</v>
          </cell>
        </row>
        <row r="11668">
          <cell r="E11668">
            <v>0</v>
          </cell>
        </row>
        <row r="11669">
          <cell r="E11669">
            <v>0</v>
          </cell>
        </row>
        <row r="11670">
          <cell r="E11670">
            <v>0</v>
          </cell>
        </row>
        <row r="11671">
          <cell r="E11671">
            <v>0</v>
          </cell>
        </row>
        <row r="11672">
          <cell r="E11672">
            <v>0</v>
          </cell>
        </row>
        <row r="11673">
          <cell r="E11673">
            <v>0</v>
          </cell>
        </row>
        <row r="11674">
          <cell r="E11674">
            <v>0</v>
          </cell>
        </row>
        <row r="11675">
          <cell r="E11675">
            <v>0</v>
          </cell>
        </row>
        <row r="11676">
          <cell r="E11676">
            <v>0</v>
          </cell>
        </row>
        <row r="11677">
          <cell r="E11677">
            <v>0</v>
          </cell>
        </row>
        <row r="11678">
          <cell r="E11678">
            <v>0</v>
          </cell>
        </row>
        <row r="11679">
          <cell r="E11679">
            <v>0</v>
          </cell>
        </row>
        <row r="11680">
          <cell r="E11680">
            <v>0</v>
          </cell>
        </row>
        <row r="11681">
          <cell r="E11681">
            <v>0</v>
          </cell>
        </row>
        <row r="11682">
          <cell r="E11682">
            <v>0</v>
          </cell>
        </row>
        <row r="11683">
          <cell r="E11683">
            <v>0</v>
          </cell>
        </row>
        <row r="11684">
          <cell r="E11684">
            <v>0</v>
          </cell>
        </row>
        <row r="11685">
          <cell r="E11685">
            <v>0</v>
          </cell>
        </row>
        <row r="11686">
          <cell r="E11686">
            <v>0</v>
          </cell>
        </row>
        <row r="11687">
          <cell r="E11687">
            <v>0</v>
          </cell>
        </row>
        <row r="11688">
          <cell r="E11688">
            <v>0</v>
          </cell>
        </row>
        <row r="11689">
          <cell r="E11689">
            <v>0</v>
          </cell>
        </row>
        <row r="11690">
          <cell r="E11690">
            <v>0</v>
          </cell>
        </row>
        <row r="11691">
          <cell r="E11691">
            <v>0</v>
          </cell>
        </row>
        <row r="11692">
          <cell r="E11692">
            <v>0</v>
          </cell>
        </row>
        <row r="11693">
          <cell r="E11693">
            <v>0</v>
          </cell>
        </row>
        <row r="11694">
          <cell r="E11694">
            <v>0</v>
          </cell>
        </row>
        <row r="11695">
          <cell r="E11695">
            <v>0</v>
          </cell>
        </row>
        <row r="11696">
          <cell r="E11696">
            <v>0</v>
          </cell>
        </row>
        <row r="11697">
          <cell r="E11697">
            <v>0</v>
          </cell>
        </row>
        <row r="11698">
          <cell r="E11698">
            <v>0</v>
          </cell>
        </row>
        <row r="11699">
          <cell r="E11699">
            <v>0</v>
          </cell>
        </row>
        <row r="11700">
          <cell r="E11700">
            <v>0</v>
          </cell>
        </row>
        <row r="11701">
          <cell r="E11701">
            <v>0</v>
          </cell>
        </row>
        <row r="11702">
          <cell r="E11702">
            <v>0</v>
          </cell>
        </row>
        <row r="11703">
          <cell r="E11703">
            <v>0</v>
          </cell>
        </row>
        <row r="11704">
          <cell r="E11704">
            <v>0</v>
          </cell>
        </row>
        <row r="11705">
          <cell r="E11705">
            <v>0</v>
          </cell>
        </row>
        <row r="11706">
          <cell r="E11706">
            <v>0</v>
          </cell>
        </row>
        <row r="11707">
          <cell r="E11707">
            <v>0</v>
          </cell>
        </row>
        <row r="11708">
          <cell r="E11708">
            <v>0</v>
          </cell>
        </row>
        <row r="11709">
          <cell r="E11709">
            <v>0</v>
          </cell>
        </row>
        <row r="11710">
          <cell r="E11710">
            <v>0</v>
          </cell>
        </row>
        <row r="11711">
          <cell r="E11711">
            <v>0</v>
          </cell>
        </row>
        <row r="11712">
          <cell r="E11712">
            <v>0</v>
          </cell>
        </row>
        <row r="11713">
          <cell r="E11713">
            <v>0</v>
          </cell>
        </row>
        <row r="11714">
          <cell r="E11714">
            <v>0</v>
          </cell>
        </row>
        <row r="11715">
          <cell r="E11715">
            <v>0</v>
          </cell>
        </row>
        <row r="11716">
          <cell r="E11716">
            <v>0</v>
          </cell>
        </row>
        <row r="11717">
          <cell r="E11717">
            <v>0</v>
          </cell>
        </row>
        <row r="11718">
          <cell r="E11718">
            <v>0</v>
          </cell>
        </row>
        <row r="11719">
          <cell r="E11719">
            <v>0</v>
          </cell>
        </row>
        <row r="11720">
          <cell r="E11720">
            <v>0</v>
          </cell>
        </row>
        <row r="11721">
          <cell r="E11721">
            <v>0</v>
          </cell>
        </row>
        <row r="11722">
          <cell r="E11722">
            <v>0</v>
          </cell>
        </row>
        <row r="11723">
          <cell r="E11723">
            <v>0</v>
          </cell>
        </row>
        <row r="11724">
          <cell r="E11724">
            <v>0</v>
          </cell>
        </row>
        <row r="11725">
          <cell r="E11725">
            <v>0</v>
          </cell>
        </row>
        <row r="11726">
          <cell r="E11726">
            <v>0</v>
          </cell>
        </row>
        <row r="11727">
          <cell r="E11727">
            <v>0</v>
          </cell>
        </row>
        <row r="11728">
          <cell r="E11728">
            <v>0</v>
          </cell>
        </row>
        <row r="11729">
          <cell r="E11729">
            <v>0</v>
          </cell>
        </row>
        <row r="11730">
          <cell r="E11730">
            <v>0</v>
          </cell>
        </row>
        <row r="11731">
          <cell r="E11731">
            <v>0</v>
          </cell>
        </row>
        <row r="11732">
          <cell r="E11732">
            <v>0</v>
          </cell>
        </row>
        <row r="11733">
          <cell r="E11733">
            <v>0</v>
          </cell>
        </row>
        <row r="11734">
          <cell r="E11734">
            <v>0</v>
          </cell>
        </row>
        <row r="11735">
          <cell r="E11735">
            <v>0</v>
          </cell>
        </row>
        <row r="11736">
          <cell r="E11736">
            <v>0</v>
          </cell>
        </row>
        <row r="11737">
          <cell r="E11737">
            <v>0</v>
          </cell>
        </row>
        <row r="11738">
          <cell r="E11738">
            <v>0</v>
          </cell>
        </row>
        <row r="11739">
          <cell r="E11739">
            <v>0</v>
          </cell>
        </row>
        <row r="11740">
          <cell r="E11740">
            <v>0</v>
          </cell>
        </row>
        <row r="11741">
          <cell r="E11741">
            <v>0</v>
          </cell>
        </row>
        <row r="11742">
          <cell r="E11742">
            <v>0</v>
          </cell>
        </row>
        <row r="11743">
          <cell r="E11743">
            <v>0</v>
          </cell>
        </row>
        <row r="11744">
          <cell r="E11744">
            <v>0</v>
          </cell>
        </row>
        <row r="11745">
          <cell r="E11745">
            <v>0</v>
          </cell>
        </row>
        <row r="11746">
          <cell r="E11746">
            <v>0</v>
          </cell>
        </row>
        <row r="11747">
          <cell r="E11747">
            <v>0</v>
          </cell>
        </row>
        <row r="11748">
          <cell r="E11748">
            <v>0</v>
          </cell>
        </row>
        <row r="11749">
          <cell r="E11749">
            <v>0</v>
          </cell>
        </row>
        <row r="11750">
          <cell r="E11750">
            <v>0</v>
          </cell>
        </row>
        <row r="11751">
          <cell r="E11751">
            <v>0</v>
          </cell>
        </row>
        <row r="11752">
          <cell r="E11752">
            <v>0</v>
          </cell>
        </row>
        <row r="11753">
          <cell r="E11753">
            <v>0</v>
          </cell>
        </row>
        <row r="11754">
          <cell r="E11754">
            <v>0</v>
          </cell>
        </row>
        <row r="11755">
          <cell r="E11755">
            <v>0</v>
          </cell>
        </row>
        <row r="11756">
          <cell r="E11756">
            <v>0</v>
          </cell>
        </row>
        <row r="11757">
          <cell r="E11757">
            <v>0</v>
          </cell>
        </row>
        <row r="11758">
          <cell r="E11758">
            <v>0</v>
          </cell>
        </row>
        <row r="11759">
          <cell r="E11759">
            <v>0</v>
          </cell>
        </row>
        <row r="11760">
          <cell r="E11760">
            <v>0</v>
          </cell>
        </row>
        <row r="11761">
          <cell r="E11761">
            <v>0</v>
          </cell>
        </row>
        <row r="11762">
          <cell r="E11762">
            <v>0</v>
          </cell>
        </row>
        <row r="11763">
          <cell r="E11763">
            <v>0</v>
          </cell>
        </row>
        <row r="11764">
          <cell r="E11764">
            <v>0</v>
          </cell>
        </row>
        <row r="11765">
          <cell r="E11765">
            <v>0</v>
          </cell>
        </row>
        <row r="11766">
          <cell r="E11766">
            <v>0</v>
          </cell>
        </row>
        <row r="11767">
          <cell r="E11767">
            <v>0</v>
          </cell>
        </row>
        <row r="11768">
          <cell r="E11768">
            <v>0</v>
          </cell>
        </row>
        <row r="11769">
          <cell r="E11769">
            <v>0</v>
          </cell>
        </row>
        <row r="11770">
          <cell r="E11770">
            <v>0</v>
          </cell>
        </row>
        <row r="11771">
          <cell r="E11771">
            <v>0</v>
          </cell>
        </row>
        <row r="11772">
          <cell r="E11772">
            <v>0</v>
          </cell>
        </row>
        <row r="11773">
          <cell r="E11773">
            <v>0</v>
          </cell>
        </row>
        <row r="11774">
          <cell r="E11774">
            <v>0</v>
          </cell>
        </row>
        <row r="11775">
          <cell r="E11775">
            <v>0</v>
          </cell>
        </row>
        <row r="11776">
          <cell r="E11776">
            <v>0</v>
          </cell>
        </row>
        <row r="11777">
          <cell r="E11777">
            <v>0</v>
          </cell>
        </row>
        <row r="11778">
          <cell r="E11778">
            <v>0</v>
          </cell>
        </row>
        <row r="11779">
          <cell r="E11779">
            <v>0</v>
          </cell>
        </row>
        <row r="11780">
          <cell r="E11780">
            <v>0</v>
          </cell>
        </row>
        <row r="11781">
          <cell r="E11781">
            <v>0</v>
          </cell>
        </row>
        <row r="11782">
          <cell r="E11782">
            <v>0</v>
          </cell>
        </row>
        <row r="11783">
          <cell r="E11783">
            <v>0</v>
          </cell>
        </row>
        <row r="11784">
          <cell r="E11784">
            <v>0</v>
          </cell>
        </row>
        <row r="11785">
          <cell r="E11785">
            <v>0</v>
          </cell>
        </row>
        <row r="11786">
          <cell r="E11786">
            <v>0</v>
          </cell>
        </row>
        <row r="11787">
          <cell r="E11787">
            <v>0</v>
          </cell>
        </row>
        <row r="11788">
          <cell r="E11788">
            <v>0</v>
          </cell>
        </row>
        <row r="11789">
          <cell r="E11789">
            <v>0</v>
          </cell>
        </row>
        <row r="11790">
          <cell r="E11790">
            <v>0</v>
          </cell>
        </row>
        <row r="11791">
          <cell r="E11791">
            <v>0</v>
          </cell>
        </row>
        <row r="11792">
          <cell r="E11792">
            <v>0</v>
          </cell>
        </row>
        <row r="11793">
          <cell r="E11793">
            <v>0</v>
          </cell>
        </row>
        <row r="11794">
          <cell r="E11794">
            <v>0</v>
          </cell>
        </row>
        <row r="11795">
          <cell r="E11795">
            <v>0</v>
          </cell>
        </row>
        <row r="11796">
          <cell r="E11796">
            <v>0</v>
          </cell>
        </row>
        <row r="11797">
          <cell r="E11797">
            <v>0</v>
          </cell>
        </row>
        <row r="11798">
          <cell r="E11798">
            <v>0</v>
          </cell>
        </row>
        <row r="11799">
          <cell r="E11799">
            <v>0</v>
          </cell>
        </row>
        <row r="11800">
          <cell r="E11800">
            <v>0</v>
          </cell>
        </row>
        <row r="11801">
          <cell r="E11801">
            <v>0</v>
          </cell>
        </row>
        <row r="11802">
          <cell r="E11802">
            <v>0</v>
          </cell>
        </row>
        <row r="11803">
          <cell r="E11803">
            <v>0</v>
          </cell>
        </row>
        <row r="11804">
          <cell r="E11804">
            <v>0</v>
          </cell>
        </row>
        <row r="11805">
          <cell r="E11805">
            <v>0</v>
          </cell>
        </row>
        <row r="11806">
          <cell r="E11806">
            <v>0</v>
          </cell>
        </row>
        <row r="11807">
          <cell r="E11807">
            <v>0</v>
          </cell>
        </row>
        <row r="11808">
          <cell r="E11808">
            <v>0</v>
          </cell>
        </row>
        <row r="11809">
          <cell r="E11809">
            <v>0</v>
          </cell>
        </row>
        <row r="11810">
          <cell r="E11810">
            <v>0</v>
          </cell>
        </row>
        <row r="11811">
          <cell r="E11811">
            <v>0</v>
          </cell>
        </row>
        <row r="11812">
          <cell r="E11812">
            <v>0</v>
          </cell>
        </row>
        <row r="11813">
          <cell r="E11813">
            <v>0</v>
          </cell>
        </row>
        <row r="11814">
          <cell r="E11814">
            <v>0</v>
          </cell>
        </row>
        <row r="11815">
          <cell r="E11815">
            <v>0</v>
          </cell>
        </row>
        <row r="11816">
          <cell r="E11816">
            <v>0</v>
          </cell>
        </row>
        <row r="11817">
          <cell r="E11817">
            <v>0</v>
          </cell>
        </row>
        <row r="11818">
          <cell r="E11818">
            <v>0</v>
          </cell>
        </row>
        <row r="11819">
          <cell r="E11819">
            <v>0</v>
          </cell>
        </row>
        <row r="11820">
          <cell r="E11820">
            <v>0</v>
          </cell>
        </row>
        <row r="11821">
          <cell r="E11821">
            <v>0</v>
          </cell>
        </row>
        <row r="11822">
          <cell r="E11822">
            <v>0</v>
          </cell>
        </row>
        <row r="11823">
          <cell r="E11823">
            <v>0</v>
          </cell>
        </row>
        <row r="11824">
          <cell r="E11824">
            <v>0</v>
          </cell>
        </row>
        <row r="11825">
          <cell r="E11825">
            <v>0</v>
          </cell>
        </row>
        <row r="11826">
          <cell r="E11826">
            <v>0</v>
          </cell>
        </row>
        <row r="11827">
          <cell r="E11827">
            <v>0</v>
          </cell>
        </row>
        <row r="11828">
          <cell r="E11828">
            <v>0</v>
          </cell>
        </row>
        <row r="11829">
          <cell r="E11829">
            <v>0</v>
          </cell>
        </row>
        <row r="11830">
          <cell r="E11830">
            <v>0</v>
          </cell>
        </row>
        <row r="11831">
          <cell r="E11831">
            <v>0</v>
          </cell>
        </row>
        <row r="11832">
          <cell r="E11832">
            <v>0</v>
          </cell>
        </row>
        <row r="11833">
          <cell r="E11833">
            <v>0</v>
          </cell>
        </row>
        <row r="11834">
          <cell r="E11834">
            <v>0</v>
          </cell>
        </row>
        <row r="11835">
          <cell r="E11835">
            <v>0</v>
          </cell>
        </row>
        <row r="11836">
          <cell r="E11836">
            <v>0</v>
          </cell>
        </row>
        <row r="11837">
          <cell r="E11837">
            <v>0</v>
          </cell>
        </row>
        <row r="11838">
          <cell r="E11838">
            <v>0</v>
          </cell>
        </row>
        <row r="11839">
          <cell r="E11839">
            <v>0</v>
          </cell>
        </row>
        <row r="11840">
          <cell r="E11840">
            <v>0</v>
          </cell>
        </row>
        <row r="11841">
          <cell r="E11841">
            <v>0</v>
          </cell>
        </row>
        <row r="11842">
          <cell r="E11842">
            <v>0</v>
          </cell>
        </row>
        <row r="11843">
          <cell r="E11843">
            <v>0</v>
          </cell>
        </row>
        <row r="11844">
          <cell r="E11844">
            <v>0</v>
          </cell>
        </row>
        <row r="11845">
          <cell r="E11845">
            <v>0</v>
          </cell>
        </row>
        <row r="11846">
          <cell r="E11846">
            <v>0</v>
          </cell>
        </row>
        <row r="11847">
          <cell r="E11847">
            <v>0</v>
          </cell>
        </row>
        <row r="11848">
          <cell r="E11848">
            <v>0</v>
          </cell>
        </row>
        <row r="11849">
          <cell r="E11849">
            <v>0</v>
          </cell>
        </row>
        <row r="11850">
          <cell r="E11850">
            <v>0</v>
          </cell>
        </row>
        <row r="11851">
          <cell r="E11851">
            <v>0</v>
          </cell>
        </row>
        <row r="11852">
          <cell r="E11852">
            <v>0</v>
          </cell>
        </row>
        <row r="11853">
          <cell r="E11853">
            <v>0</v>
          </cell>
        </row>
        <row r="11854">
          <cell r="E11854">
            <v>0</v>
          </cell>
        </row>
        <row r="11855">
          <cell r="E11855">
            <v>0</v>
          </cell>
        </row>
        <row r="11856">
          <cell r="E11856">
            <v>0</v>
          </cell>
        </row>
        <row r="11857">
          <cell r="E11857">
            <v>0</v>
          </cell>
        </row>
        <row r="11858">
          <cell r="E11858">
            <v>0</v>
          </cell>
        </row>
        <row r="11859">
          <cell r="E11859">
            <v>0</v>
          </cell>
        </row>
        <row r="11860">
          <cell r="E11860">
            <v>0</v>
          </cell>
        </row>
        <row r="11861">
          <cell r="E11861">
            <v>0</v>
          </cell>
        </row>
        <row r="11862">
          <cell r="E11862">
            <v>0</v>
          </cell>
        </row>
        <row r="11863">
          <cell r="E11863">
            <v>0</v>
          </cell>
        </row>
        <row r="11864">
          <cell r="E11864">
            <v>0</v>
          </cell>
        </row>
        <row r="11865">
          <cell r="E11865">
            <v>0</v>
          </cell>
        </row>
        <row r="11866">
          <cell r="E11866">
            <v>0</v>
          </cell>
        </row>
        <row r="11867">
          <cell r="E11867">
            <v>0</v>
          </cell>
        </row>
        <row r="11868">
          <cell r="E11868">
            <v>0</v>
          </cell>
        </row>
        <row r="11869">
          <cell r="E11869">
            <v>0</v>
          </cell>
        </row>
        <row r="11870">
          <cell r="E11870">
            <v>0</v>
          </cell>
        </row>
        <row r="11871">
          <cell r="E11871">
            <v>0</v>
          </cell>
        </row>
        <row r="11872">
          <cell r="E11872">
            <v>0</v>
          </cell>
        </row>
        <row r="11873">
          <cell r="E11873">
            <v>0</v>
          </cell>
        </row>
        <row r="11874">
          <cell r="E11874">
            <v>0</v>
          </cell>
        </row>
        <row r="11875">
          <cell r="E11875">
            <v>0</v>
          </cell>
        </row>
        <row r="11876">
          <cell r="E11876">
            <v>0</v>
          </cell>
        </row>
        <row r="11877">
          <cell r="E11877">
            <v>0</v>
          </cell>
        </row>
        <row r="11878">
          <cell r="E11878">
            <v>0</v>
          </cell>
        </row>
        <row r="11879">
          <cell r="E11879">
            <v>0</v>
          </cell>
        </row>
        <row r="11880">
          <cell r="E11880">
            <v>0</v>
          </cell>
        </row>
        <row r="11881">
          <cell r="E11881">
            <v>0</v>
          </cell>
        </row>
        <row r="11882">
          <cell r="E11882">
            <v>0</v>
          </cell>
        </row>
        <row r="11883">
          <cell r="E11883">
            <v>0</v>
          </cell>
        </row>
        <row r="11884">
          <cell r="E11884">
            <v>0</v>
          </cell>
        </row>
        <row r="11885">
          <cell r="E11885">
            <v>0</v>
          </cell>
        </row>
        <row r="11886">
          <cell r="E11886">
            <v>0</v>
          </cell>
        </row>
        <row r="11887">
          <cell r="E11887">
            <v>0</v>
          </cell>
        </row>
        <row r="11888">
          <cell r="E11888">
            <v>0</v>
          </cell>
        </row>
        <row r="11889">
          <cell r="E11889">
            <v>0</v>
          </cell>
        </row>
        <row r="11890">
          <cell r="E11890">
            <v>0</v>
          </cell>
        </row>
        <row r="11891">
          <cell r="E11891">
            <v>0</v>
          </cell>
        </row>
        <row r="11892">
          <cell r="E11892">
            <v>0</v>
          </cell>
        </row>
        <row r="11893">
          <cell r="E11893">
            <v>0</v>
          </cell>
        </row>
        <row r="11894">
          <cell r="E11894">
            <v>0</v>
          </cell>
        </row>
        <row r="11895">
          <cell r="E11895">
            <v>0</v>
          </cell>
        </row>
        <row r="11896">
          <cell r="E11896">
            <v>0</v>
          </cell>
        </row>
        <row r="11897">
          <cell r="E11897">
            <v>0</v>
          </cell>
        </row>
        <row r="11898">
          <cell r="E11898">
            <v>0</v>
          </cell>
        </row>
        <row r="11899">
          <cell r="E11899">
            <v>0</v>
          </cell>
        </row>
        <row r="11900">
          <cell r="E11900">
            <v>0</v>
          </cell>
        </row>
        <row r="11901">
          <cell r="E11901">
            <v>0</v>
          </cell>
        </row>
        <row r="11902">
          <cell r="E11902">
            <v>0</v>
          </cell>
        </row>
        <row r="11903">
          <cell r="E11903">
            <v>0</v>
          </cell>
        </row>
        <row r="11904">
          <cell r="E11904">
            <v>0</v>
          </cell>
        </row>
        <row r="11905">
          <cell r="E11905">
            <v>0</v>
          </cell>
        </row>
        <row r="11906">
          <cell r="E11906">
            <v>0</v>
          </cell>
        </row>
        <row r="11907">
          <cell r="E11907">
            <v>0</v>
          </cell>
        </row>
        <row r="11908">
          <cell r="E11908">
            <v>0</v>
          </cell>
        </row>
        <row r="11909">
          <cell r="E11909">
            <v>0</v>
          </cell>
        </row>
        <row r="11910">
          <cell r="E11910">
            <v>0</v>
          </cell>
        </row>
        <row r="11911">
          <cell r="E11911">
            <v>0</v>
          </cell>
        </row>
        <row r="11912">
          <cell r="E11912">
            <v>0</v>
          </cell>
        </row>
        <row r="11913">
          <cell r="E11913">
            <v>0</v>
          </cell>
        </row>
        <row r="11914">
          <cell r="E11914">
            <v>0</v>
          </cell>
        </row>
        <row r="11915">
          <cell r="E11915">
            <v>0</v>
          </cell>
        </row>
        <row r="11916">
          <cell r="E11916">
            <v>0</v>
          </cell>
        </row>
        <row r="11917">
          <cell r="E11917">
            <v>0</v>
          </cell>
        </row>
        <row r="11918">
          <cell r="E11918">
            <v>0</v>
          </cell>
        </row>
        <row r="11919">
          <cell r="E11919">
            <v>0</v>
          </cell>
        </row>
        <row r="11920">
          <cell r="E11920">
            <v>0</v>
          </cell>
        </row>
        <row r="11921">
          <cell r="E11921">
            <v>0</v>
          </cell>
        </row>
        <row r="11922">
          <cell r="E11922">
            <v>0</v>
          </cell>
        </row>
        <row r="11923">
          <cell r="E11923">
            <v>0</v>
          </cell>
        </row>
        <row r="11924">
          <cell r="E11924">
            <v>0</v>
          </cell>
        </row>
        <row r="11925">
          <cell r="E11925">
            <v>0</v>
          </cell>
        </row>
        <row r="11926">
          <cell r="E11926">
            <v>0</v>
          </cell>
        </row>
        <row r="11927">
          <cell r="E11927">
            <v>0</v>
          </cell>
        </row>
        <row r="11928">
          <cell r="E11928">
            <v>0</v>
          </cell>
        </row>
        <row r="11929">
          <cell r="E11929">
            <v>0</v>
          </cell>
        </row>
        <row r="11930">
          <cell r="E11930">
            <v>0</v>
          </cell>
        </row>
        <row r="11931">
          <cell r="E11931">
            <v>0</v>
          </cell>
        </row>
        <row r="11932">
          <cell r="E11932">
            <v>0</v>
          </cell>
        </row>
        <row r="11933">
          <cell r="E11933">
            <v>0</v>
          </cell>
        </row>
        <row r="11934">
          <cell r="E11934">
            <v>0</v>
          </cell>
        </row>
        <row r="11935">
          <cell r="E11935">
            <v>0</v>
          </cell>
        </row>
        <row r="11936">
          <cell r="E11936">
            <v>0</v>
          </cell>
        </row>
        <row r="11937">
          <cell r="E11937">
            <v>0</v>
          </cell>
        </row>
        <row r="11938">
          <cell r="E11938">
            <v>0</v>
          </cell>
        </row>
        <row r="11939">
          <cell r="E11939">
            <v>0</v>
          </cell>
        </row>
        <row r="11940">
          <cell r="E11940">
            <v>0</v>
          </cell>
        </row>
        <row r="11941">
          <cell r="E11941">
            <v>0</v>
          </cell>
        </row>
        <row r="11942">
          <cell r="E11942">
            <v>0</v>
          </cell>
        </row>
        <row r="11943">
          <cell r="E11943">
            <v>0</v>
          </cell>
        </row>
        <row r="11944">
          <cell r="E11944">
            <v>0</v>
          </cell>
        </row>
        <row r="11945">
          <cell r="E11945">
            <v>0</v>
          </cell>
        </row>
        <row r="11946">
          <cell r="E11946">
            <v>0</v>
          </cell>
        </row>
        <row r="11947">
          <cell r="E11947">
            <v>0</v>
          </cell>
        </row>
        <row r="11948">
          <cell r="E11948">
            <v>0</v>
          </cell>
        </row>
        <row r="11949">
          <cell r="E11949">
            <v>0</v>
          </cell>
        </row>
        <row r="11950">
          <cell r="E11950">
            <v>0</v>
          </cell>
        </row>
        <row r="11951">
          <cell r="E11951">
            <v>0</v>
          </cell>
        </row>
        <row r="11952">
          <cell r="E11952">
            <v>0</v>
          </cell>
        </row>
        <row r="11953">
          <cell r="E11953">
            <v>0</v>
          </cell>
        </row>
        <row r="11954">
          <cell r="E11954">
            <v>0</v>
          </cell>
        </row>
        <row r="11955">
          <cell r="E11955">
            <v>0</v>
          </cell>
        </row>
        <row r="11956">
          <cell r="E11956">
            <v>0</v>
          </cell>
        </row>
        <row r="11957">
          <cell r="E11957">
            <v>0</v>
          </cell>
        </row>
        <row r="11958">
          <cell r="E11958">
            <v>0</v>
          </cell>
        </row>
        <row r="11959">
          <cell r="E11959">
            <v>0</v>
          </cell>
        </row>
        <row r="11960">
          <cell r="E11960">
            <v>0</v>
          </cell>
        </row>
        <row r="11961">
          <cell r="E11961">
            <v>0</v>
          </cell>
        </row>
        <row r="11962">
          <cell r="E11962">
            <v>0</v>
          </cell>
        </row>
        <row r="11963">
          <cell r="E11963">
            <v>0</v>
          </cell>
        </row>
        <row r="11964">
          <cell r="E11964">
            <v>0</v>
          </cell>
        </row>
        <row r="11965">
          <cell r="E11965">
            <v>0</v>
          </cell>
        </row>
        <row r="11966">
          <cell r="E11966">
            <v>0</v>
          </cell>
        </row>
        <row r="11967">
          <cell r="E11967">
            <v>0</v>
          </cell>
        </row>
        <row r="11968">
          <cell r="E11968">
            <v>0</v>
          </cell>
        </row>
        <row r="11969">
          <cell r="E11969">
            <v>0</v>
          </cell>
        </row>
        <row r="11970">
          <cell r="E11970">
            <v>0</v>
          </cell>
        </row>
        <row r="11971">
          <cell r="E11971">
            <v>0</v>
          </cell>
        </row>
        <row r="11972">
          <cell r="E11972">
            <v>0</v>
          </cell>
        </row>
        <row r="11973">
          <cell r="E11973">
            <v>0</v>
          </cell>
        </row>
        <row r="11974">
          <cell r="E11974">
            <v>0</v>
          </cell>
        </row>
        <row r="11975">
          <cell r="E11975">
            <v>0</v>
          </cell>
        </row>
        <row r="11976">
          <cell r="E11976">
            <v>0</v>
          </cell>
        </row>
        <row r="11977">
          <cell r="E11977">
            <v>0</v>
          </cell>
        </row>
        <row r="11978">
          <cell r="E11978">
            <v>0</v>
          </cell>
        </row>
        <row r="11979">
          <cell r="E11979">
            <v>0</v>
          </cell>
        </row>
        <row r="11980">
          <cell r="E11980">
            <v>0</v>
          </cell>
        </row>
        <row r="11981">
          <cell r="E11981">
            <v>0</v>
          </cell>
        </row>
        <row r="11982">
          <cell r="E11982">
            <v>0</v>
          </cell>
        </row>
        <row r="11983">
          <cell r="E11983">
            <v>0</v>
          </cell>
        </row>
        <row r="11984">
          <cell r="E11984">
            <v>0</v>
          </cell>
        </row>
        <row r="11985">
          <cell r="E11985">
            <v>0</v>
          </cell>
        </row>
        <row r="11986">
          <cell r="E11986">
            <v>0</v>
          </cell>
        </row>
        <row r="11987">
          <cell r="E11987">
            <v>0</v>
          </cell>
        </row>
        <row r="11988">
          <cell r="E11988">
            <v>0</v>
          </cell>
        </row>
        <row r="11989">
          <cell r="E11989">
            <v>0</v>
          </cell>
        </row>
        <row r="11990">
          <cell r="E11990">
            <v>0</v>
          </cell>
        </row>
        <row r="11991">
          <cell r="E11991">
            <v>0</v>
          </cell>
        </row>
        <row r="11992">
          <cell r="E11992">
            <v>0</v>
          </cell>
        </row>
        <row r="11993">
          <cell r="E11993">
            <v>0</v>
          </cell>
        </row>
        <row r="11994">
          <cell r="E11994">
            <v>0</v>
          </cell>
        </row>
        <row r="11995">
          <cell r="E11995">
            <v>0</v>
          </cell>
        </row>
        <row r="11996">
          <cell r="E11996">
            <v>0</v>
          </cell>
        </row>
        <row r="11997">
          <cell r="E11997">
            <v>0</v>
          </cell>
        </row>
        <row r="11998">
          <cell r="E11998">
            <v>0</v>
          </cell>
        </row>
        <row r="11999">
          <cell r="E11999">
            <v>0</v>
          </cell>
        </row>
        <row r="12000">
          <cell r="E12000">
            <v>0</v>
          </cell>
        </row>
        <row r="12001">
          <cell r="E12001">
            <v>0</v>
          </cell>
        </row>
        <row r="12002">
          <cell r="E12002">
            <v>0</v>
          </cell>
        </row>
        <row r="12003">
          <cell r="E12003">
            <v>0</v>
          </cell>
        </row>
        <row r="12004">
          <cell r="E12004">
            <v>0</v>
          </cell>
        </row>
        <row r="12005">
          <cell r="E12005">
            <v>0</v>
          </cell>
        </row>
        <row r="12006">
          <cell r="E12006">
            <v>0</v>
          </cell>
        </row>
        <row r="12007">
          <cell r="E12007">
            <v>0</v>
          </cell>
        </row>
        <row r="12008">
          <cell r="E12008">
            <v>0</v>
          </cell>
        </row>
        <row r="12009">
          <cell r="E12009">
            <v>0</v>
          </cell>
        </row>
        <row r="12010">
          <cell r="E12010">
            <v>0</v>
          </cell>
        </row>
        <row r="12011">
          <cell r="E12011">
            <v>0</v>
          </cell>
        </row>
        <row r="12012">
          <cell r="E12012">
            <v>0</v>
          </cell>
        </row>
        <row r="12013">
          <cell r="E12013">
            <v>0</v>
          </cell>
        </row>
        <row r="12014">
          <cell r="E12014">
            <v>0</v>
          </cell>
        </row>
        <row r="12015">
          <cell r="E12015">
            <v>0</v>
          </cell>
        </row>
        <row r="12016">
          <cell r="E12016">
            <v>0</v>
          </cell>
        </row>
        <row r="12017">
          <cell r="E12017">
            <v>0</v>
          </cell>
        </row>
        <row r="12018">
          <cell r="E12018">
            <v>0</v>
          </cell>
        </row>
        <row r="12019">
          <cell r="E12019">
            <v>0</v>
          </cell>
        </row>
        <row r="12020">
          <cell r="E12020">
            <v>0</v>
          </cell>
        </row>
        <row r="12021">
          <cell r="E12021">
            <v>0</v>
          </cell>
        </row>
        <row r="12022">
          <cell r="E12022">
            <v>0</v>
          </cell>
        </row>
        <row r="12023">
          <cell r="E12023">
            <v>0</v>
          </cell>
        </row>
        <row r="12024">
          <cell r="E12024">
            <v>0</v>
          </cell>
        </row>
        <row r="12025">
          <cell r="E12025">
            <v>0</v>
          </cell>
        </row>
        <row r="12026">
          <cell r="E12026">
            <v>0</v>
          </cell>
        </row>
        <row r="12027">
          <cell r="E12027">
            <v>0</v>
          </cell>
        </row>
        <row r="12028">
          <cell r="E12028">
            <v>0</v>
          </cell>
        </row>
        <row r="12029">
          <cell r="E12029">
            <v>0</v>
          </cell>
        </row>
        <row r="12030">
          <cell r="E12030">
            <v>0</v>
          </cell>
        </row>
        <row r="12031">
          <cell r="E12031">
            <v>0</v>
          </cell>
        </row>
        <row r="12032">
          <cell r="E12032">
            <v>0</v>
          </cell>
        </row>
        <row r="12033">
          <cell r="E12033">
            <v>0</v>
          </cell>
        </row>
        <row r="12034">
          <cell r="E12034">
            <v>0</v>
          </cell>
        </row>
        <row r="12035">
          <cell r="E12035">
            <v>0</v>
          </cell>
        </row>
        <row r="12036">
          <cell r="E12036">
            <v>0</v>
          </cell>
        </row>
        <row r="12037">
          <cell r="E12037">
            <v>0</v>
          </cell>
        </row>
        <row r="12038">
          <cell r="E12038">
            <v>0</v>
          </cell>
        </row>
        <row r="12039">
          <cell r="E12039">
            <v>0</v>
          </cell>
        </row>
        <row r="12040">
          <cell r="E12040">
            <v>0</v>
          </cell>
        </row>
        <row r="12041">
          <cell r="E12041">
            <v>0</v>
          </cell>
        </row>
        <row r="12042">
          <cell r="E12042">
            <v>0</v>
          </cell>
        </row>
        <row r="12043">
          <cell r="E12043">
            <v>0</v>
          </cell>
        </row>
        <row r="12044">
          <cell r="E12044">
            <v>0</v>
          </cell>
        </row>
        <row r="12045">
          <cell r="E12045">
            <v>0</v>
          </cell>
        </row>
        <row r="12046">
          <cell r="E12046">
            <v>0</v>
          </cell>
        </row>
        <row r="12047">
          <cell r="E12047">
            <v>0</v>
          </cell>
        </row>
        <row r="12048">
          <cell r="E12048">
            <v>0</v>
          </cell>
        </row>
        <row r="12049">
          <cell r="E12049">
            <v>0</v>
          </cell>
        </row>
        <row r="12050">
          <cell r="E12050">
            <v>0</v>
          </cell>
        </row>
        <row r="12051">
          <cell r="E12051">
            <v>0</v>
          </cell>
        </row>
        <row r="12052">
          <cell r="E12052">
            <v>0</v>
          </cell>
        </row>
        <row r="12053">
          <cell r="E12053">
            <v>0</v>
          </cell>
        </row>
        <row r="12054">
          <cell r="E12054">
            <v>0</v>
          </cell>
        </row>
        <row r="12055">
          <cell r="E12055">
            <v>0</v>
          </cell>
        </row>
        <row r="12056">
          <cell r="E12056">
            <v>0</v>
          </cell>
        </row>
        <row r="12057">
          <cell r="E12057">
            <v>0</v>
          </cell>
        </row>
        <row r="12058">
          <cell r="E12058">
            <v>0</v>
          </cell>
        </row>
        <row r="12059">
          <cell r="E12059">
            <v>0</v>
          </cell>
        </row>
        <row r="12060">
          <cell r="E12060">
            <v>0</v>
          </cell>
        </row>
        <row r="12061">
          <cell r="E12061">
            <v>0</v>
          </cell>
        </row>
        <row r="12062">
          <cell r="E12062">
            <v>0</v>
          </cell>
        </row>
        <row r="12063">
          <cell r="E12063">
            <v>0</v>
          </cell>
        </row>
        <row r="12064">
          <cell r="E12064">
            <v>0</v>
          </cell>
        </row>
        <row r="12065">
          <cell r="E12065">
            <v>0</v>
          </cell>
        </row>
        <row r="12066">
          <cell r="E12066">
            <v>0</v>
          </cell>
        </row>
        <row r="12067">
          <cell r="E12067">
            <v>0</v>
          </cell>
        </row>
        <row r="12068">
          <cell r="E12068">
            <v>0</v>
          </cell>
        </row>
        <row r="12069">
          <cell r="E12069">
            <v>0</v>
          </cell>
        </row>
        <row r="12070">
          <cell r="E12070">
            <v>0</v>
          </cell>
        </row>
        <row r="12071">
          <cell r="E12071">
            <v>0</v>
          </cell>
        </row>
        <row r="12072">
          <cell r="E12072">
            <v>0</v>
          </cell>
        </row>
        <row r="12073">
          <cell r="E12073">
            <v>0</v>
          </cell>
        </row>
        <row r="12074">
          <cell r="E12074">
            <v>0</v>
          </cell>
        </row>
        <row r="12075">
          <cell r="E12075">
            <v>0</v>
          </cell>
        </row>
        <row r="12076">
          <cell r="E12076">
            <v>0</v>
          </cell>
        </row>
        <row r="12077">
          <cell r="E12077">
            <v>0</v>
          </cell>
        </row>
        <row r="12078">
          <cell r="E12078">
            <v>0</v>
          </cell>
        </row>
        <row r="12079">
          <cell r="E12079">
            <v>0</v>
          </cell>
        </row>
        <row r="12080">
          <cell r="E12080">
            <v>0</v>
          </cell>
        </row>
        <row r="12081">
          <cell r="E12081">
            <v>0</v>
          </cell>
        </row>
        <row r="12082">
          <cell r="E12082">
            <v>0</v>
          </cell>
        </row>
        <row r="12083">
          <cell r="E12083">
            <v>0</v>
          </cell>
        </row>
        <row r="12084">
          <cell r="E12084">
            <v>0</v>
          </cell>
        </row>
        <row r="12085">
          <cell r="E12085">
            <v>0</v>
          </cell>
        </row>
        <row r="12086">
          <cell r="E12086">
            <v>0</v>
          </cell>
        </row>
        <row r="12087">
          <cell r="E12087">
            <v>0</v>
          </cell>
        </row>
        <row r="12088">
          <cell r="E12088">
            <v>0</v>
          </cell>
        </row>
        <row r="12089">
          <cell r="E12089">
            <v>0</v>
          </cell>
        </row>
        <row r="12090">
          <cell r="E12090">
            <v>0</v>
          </cell>
        </row>
        <row r="12091">
          <cell r="E12091">
            <v>0</v>
          </cell>
        </row>
        <row r="12092">
          <cell r="E12092">
            <v>0</v>
          </cell>
        </row>
        <row r="12093">
          <cell r="E12093">
            <v>0</v>
          </cell>
        </row>
        <row r="12094">
          <cell r="E12094">
            <v>0</v>
          </cell>
        </row>
        <row r="12095">
          <cell r="E12095">
            <v>0</v>
          </cell>
        </row>
        <row r="12096">
          <cell r="E12096">
            <v>0</v>
          </cell>
        </row>
        <row r="12097">
          <cell r="E12097">
            <v>0</v>
          </cell>
        </row>
        <row r="12098">
          <cell r="E12098">
            <v>0</v>
          </cell>
        </row>
        <row r="12099">
          <cell r="E12099">
            <v>0</v>
          </cell>
        </row>
        <row r="12100">
          <cell r="E12100">
            <v>0</v>
          </cell>
        </row>
        <row r="12101">
          <cell r="E12101">
            <v>0</v>
          </cell>
        </row>
        <row r="12102">
          <cell r="E12102">
            <v>0</v>
          </cell>
        </row>
        <row r="12103">
          <cell r="E12103">
            <v>0</v>
          </cell>
        </row>
        <row r="12104">
          <cell r="E12104">
            <v>0</v>
          </cell>
        </row>
        <row r="12105">
          <cell r="E12105">
            <v>0</v>
          </cell>
        </row>
        <row r="12106">
          <cell r="E12106">
            <v>0</v>
          </cell>
        </row>
        <row r="12107">
          <cell r="E12107">
            <v>0</v>
          </cell>
        </row>
        <row r="12108">
          <cell r="E12108">
            <v>0</v>
          </cell>
        </row>
        <row r="12109">
          <cell r="E12109">
            <v>0</v>
          </cell>
        </row>
        <row r="12110">
          <cell r="E12110">
            <v>0</v>
          </cell>
        </row>
        <row r="12111">
          <cell r="E12111">
            <v>0</v>
          </cell>
        </row>
        <row r="12112">
          <cell r="E12112">
            <v>0</v>
          </cell>
        </row>
        <row r="12113">
          <cell r="E12113">
            <v>0</v>
          </cell>
        </row>
        <row r="12114">
          <cell r="E12114">
            <v>0</v>
          </cell>
        </row>
        <row r="12115">
          <cell r="E12115">
            <v>0</v>
          </cell>
        </row>
        <row r="12116">
          <cell r="E12116">
            <v>0</v>
          </cell>
        </row>
        <row r="12117">
          <cell r="E12117">
            <v>0</v>
          </cell>
        </row>
        <row r="12118">
          <cell r="E12118">
            <v>0</v>
          </cell>
        </row>
        <row r="12119">
          <cell r="E12119">
            <v>0</v>
          </cell>
        </row>
        <row r="12120">
          <cell r="E12120">
            <v>0</v>
          </cell>
        </row>
        <row r="12121">
          <cell r="E12121">
            <v>0</v>
          </cell>
        </row>
        <row r="12122">
          <cell r="E12122">
            <v>0</v>
          </cell>
        </row>
        <row r="12123">
          <cell r="E12123">
            <v>0</v>
          </cell>
        </row>
        <row r="12124">
          <cell r="E12124">
            <v>0</v>
          </cell>
        </row>
        <row r="12125">
          <cell r="E12125">
            <v>0</v>
          </cell>
        </row>
        <row r="12126">
          <cell r="E12126">
            <v>0</v>
          </cell>
        </row>
        <row r="12127">
          <cell r="E12127">
            <v>0</v>
          </cell>
        </row>
        <row r="12128">
          <cell r="E12128">
            <v>0</v>
          </cell>
        </row>
        <row r="12129">
          <cell r="E12129">
            <v>0</v>
          </cell>
        </row>
        <row r="12130">
          <cell r="E12130">
            <v>0</v>
          </cell>
        </row>
        <row r="12131">
          <cell r="E12131">
            <v>0</v>
          </cell>
        </row>
        <row r="12132">
          <cell r="E12132">
            <v>0</v>
          </cell>
        </row>
        <row r="12133">
          <cell r="E12133">
            <v>0</v>
          </cell>
        </row>
        <row r="12134">
          <cell r="E12134">
            <v>0</v>
          </cell>
        </row>
        <row r="12135">
          <cell r="E12135">
            <v>0</v>
          </cell>
        </row>
        <row r="12136">
          <cell r="E12136">
            <v>0</v>
          </cell>
        </row>
        <row r="12137">
          <cell r="E12137">
            <v>0</v>
          </cell>
        </row>
        <row r="12138">
          <cell r="E12138">
            <v>0</v>
          </cell>
        </row>
        <row r="12139">
          <cell r="E12139">
            <v>0</v>
          </cell>
        </row>
        <row r="12140">
          <cell r="E12140">
            <v>0</v>
          </cell>
        </row>
        <row r="12141">
          <cell r="E12141">
            <v>0</v>
          </cell>
        </row>
        <row r="12142">
          <cell r="E12142">
            <v>0</v>
          </cell>
        </row>
        <row r="12143">
          <cell r="E12143">
            <v>0</v>
          </cell>
        </row>
        <row r="12144">
          <cell r="E12144">
            <v>0</v>
          </cell>
        </row>
        <row r="12145">
          <cell r="E12145">
            <v>0</v>
          </cell>
        </row>
        <row r="12146">
          <cell r="E12146">
            <v>0</v>
          </cell>
        </row>
        <row r="12147">
          <cell r="E12147">
            <v>0</v>
          </cell>
        </row>
        <row r="12148">
          <cell r="E12148">
            <v>0</v>
          </cell>
        </row>
        <row r="12149">
          <cell r="E12149">
            <v>0</v>
          </cell>
        </row>
        <row r="12150">
          <cell r="E12150">
            <v>0</v>
          </cell>
        </row>
        <row r="12151">
          <cell r="E12151">
            <v>0</v>
          </cell>
        </row>
        <row r="12152">
          <cell r="E12152">
            <v>0</v>
          </cell>
        </row>
        <row r="12153">
          <cell r="E12153">
            <v>0</v>
          </cell>
        </row>
        <row r="12154">
          <cell r="E12154">
            <v>0</v>
          </cell>
        </row>
        <row r="12155">
          <cell r="E12155">
            <v>0</v>
          </cell>
        </row>
        <row r="12156">
          <cell r="E12156">
            <v>0</v>
          </cell>
        </row>
        <row r="12157">
          <cell r="E12157">
            <v>0</v>
          </cell>
        </row>
        <row r="12158">
          <cell r="E12158">
            <v>0</v>
          </cell>
        </row>
        <row r="12159">
          <cell r="E12159">
            <v>0</v>
          </cell>
        </row>
        <row r="12160">
          <cell r="E12160">
            <v>0</v>
          </cell>
        </row>
        <row r="12161">
          <cell r="E12161">
            <v>0</v>
          </cell>
        </row>
        <row r="12162">
          <cell r="E12162">
            <v>0</v>
          </cell>
        </row>
        <row r="12163">
          <cell r="E12163">
            <v>0</v>
          </cell>
        </row>
        <row r="12164">
          <cell r="E12164">
            <v>0</v>
          </cell>
        </row>
        <row r="12165">
          <cell r="E12165">
            <v>0</v>
          </cell>
        </row>
        <row r="12166">
          <cell r="E12166">
            <v>0</v>
          </cell>
        </row>
        <row r="12167">
          <cell r="E12167">
            <v>0</v>
          </cell>
        </row>
        <row r="12168">
          <cell r="E12168">
            <v>0</v>
          </cell>
        </row>
        <row r="12169">
          <cell r="E12169">
            <v>0</v>
          </cell>
        </row>
        <row r="12170">
          <cell r="E12170">
            <v>0</v>
          </cell>
        </row>
        <row r="12171">
          <cell r="E12171">
            <v>0</v>
          </cell>
        </row>
        <row r="12172">
          <cell r="E12172">
            <v>0</v>
          </cell>
        </row>
        <row r="12173">
          <cell r="E12173">
            <v>0</v>
          </cell>
        </row>
        <row r="12174">
          <cell r="E12174">
            <v>0</v>
          </cell>
        </row>
        <row r="12175">
          <cell r="E12175">
            <v>0</v>
          </cell>
        </row>
        <row r="12176">
          <cell r="E12176">
            <v>0</v>
          </cell>
        </row>
        <row r="12177">
          <cell r="E12177">
            <v>0</v>
          </cell>
        </row>
        <row r="12178">
          <cell r="E12178">
            <v>0</v>
          </cell>
        </row>
        <row r="12179">
          <cell r="E12179">
            <v>0</v>
          </cell>
        </row>
        <row r="12180">
          <cell r="E12180">
            <v>0</v>
          </cell>
        </row>
        <row r="12181">
          <cell r="E12181">
            <v>0</v>
          </cell>
        </row>
        <row r="12182">
          <cell r="E12182">
            <v>0</v>
          </cell>
        </row>
        <row r="12183">
          <cell r="E12183">
            <v>0</v>
          </cell>
        </row>
        <row r="12184">
          <cell r="E12184">
            <v>0</v>
          </cell>
        </row>
        <row r="12185">
          <cell r="E12185">
            <v>0</v>
          </cell>
        </row>
        <row r="12186">
          <cell r="E12186">
            <v>0</v>
          </cell>
        </row>
        <row r="12187">
          <cell r="E12187">
            <v>0</v>
          </cell>
        </row>
        <row r="12188">
          <cell r="E12188">
            <v>0</v>
          </cell>
        </row>
        <row r="12189">
          <cell r="E12189">
            <v>0</v>
          </cell>
        </row>
        <row r="12190">
          <cell r="E12190">
            <v>0</v>
          </cell>
        </row>
        <row r="12191">
          <cell r="E12191">
            <v>0</v>
          </cell>
        </row>
        <row r="12192">
          <cell r="E12192">
            <v>0</v>
          </cell>
        </row>
        <row r="12193">
          <cell r="E12193">
            <v>0</v>
          </cell>
        </row>
        <row r="12194">
          <cell r="E12194">
            <v>0</v>
          </cell>
        </row>
        <row r="12195">
          <cell r="E12195">
            <v>0</v>
          </cell>
        </row>
        <row r="12196">
          <cell r="E12196">
            <v>0</v>
          </cell>
        </row>
        <row r="12197">
          <cell r="E12197">
            <v>0</v>
          </cell>
        </row>
        <row r="12198">
          <cell r="E12198">
            <v>0</v>
          </cell>
        </row>
        <row r="12199">
          <cell r="E12199">
            <v>0</v>
          </cell>
        </row>
        <row r="12200">
          <cell r="E12200">
            <v>0</v>
          </cell>
        </row>
        <row r="12201">
          <cell r="E12201">
            <v>0</v>
          </cell>
        </row>
        <row r="12202">
          <cell r="E12202">
            <v>0</v>
          </cell>
        </row>
        <row r="12203">
          <cell r="E12203">
            <v>0</v>
          </cell>
        </row>
        <row r="12204">
          <cell r="E12204">
            <v>0</v>
          </cell>
        </row>
        <row r="12205">
          <cell r="E12205">
            <v>0</v>
          </cell>
        </row>
        <row r="12206">
          <cell r="E12206">
            <v>0</v>
          </cell>
        </row>
        <row r="12207">
          <cell r="E12207">
            <v>0</v>
          </cell>
        </row>
        <row r="12208">
          <cell r="E12208">
            <v>0</v>
          </cell>
        </row>
        <row r="12209">
          <cell r="E12209">
            <v>0</v>
          </cell>
        </row>
        <row r="12210">
          <cell r="E12210">
            <v>0</v>
          </cell>
        </row>
        <row r="12211">
          <cell r="E12211">
            <v>0</v>
          </cell>
        </row>
        <row r="12212">
          <cell r="E12212">
            <v>0</v>
          </cell>
        </row>
        <row r="12213">
          <cell r="E12213">
            <v>0</v>
          </cell>
        </row>
        <row r="12214">
          <cell r="E12214">
            <v>0</v>
          </cell>
        </row>
        <row r="12215">
          <cell r="E12215">
            <v>0</v>
          </cell>
        </row>
        <row r="12216">
          <cell r="E12216">
            <v>0</v>
          </cell>
        </row>
        <row r="12217">
          <cell r="E12217">
            <v>0</v>
          </cell>
        </row>
        <row r="12218">
          <cell r="E12218">
            <v>0</v>
          </cell>
        </row>
        <row r="12219">
          <cell r="E12219">
            <v>0</v>
          </cell>
        </row>
        <row r="12220">
          <cell r="E12220">
            <v>0</v>
          </cell>
        </row>
        <row r="12221">
          <cell r="E12221">
            <v>0</v>
          </cell>
        </row>
        <row r="12222">
          <cell r="E12222">
            <v>0</v>
          </cell>
        </row>
        <row r="12223">
          <cell r="E12223">
            <v>0</v>
          </cell>
        </row>
        <row r="12224">
          <cell r="E12224">
            <v>0</v>
          </cell>
        </row>
        <row r="12225">
          <cell r="E12225">
            <v>0</v>
          </cell>
        </row>
        <row r="12226">
          <cell r="E12226">
            <v>0</v>
          </cell>
        </row>
        <row r="12227">
          <cell r="E12227">
            <v>0</v>
          </cell>
        </row>
        <row r="12228">
          <cell r="E12228">
            <v>0</v>
          </cell>
        </row>
        <row r="12229">
          <cell r="E12229">
            <v>0</v>
          </cell>
        </row>
        <row r="12230">
          <cell r="E12230">
            <v>0</v>
          </cell>
        </row>
        <row r="12231">
          <cell r="E12231">
            <v>0</v>
          </cell>
        </row>
        <row r="12232">
          <cell r="E12232">
            <v>0</v>
          </cell>
        </row>
        <row r="12233">
          <cell r="E12233">
            <v>0</v>
          </cell>
        </row>
        <row r="12234">
          <cell r="E12234">
            <v>0</v>
          </cell>
        </row>
        <row r="12235">
          <cell r="E12235">
            <v>0</v>
          </cell>
        </row>
        <row r="12236">
          <cell r="E12236">
            <v>0</v>
          </cell>
        </row>
        <row r="12237">
          <cell r="E12237">
            <v>0</v>
          </cell>
        </row>
        <row r="12238">
          <cell r="E12238">
            <v>0</v>
          </cell>
        </row>
        <row r="12239">
          <cell r="E12239">
            <v>0</v>
          </cell>
        </row>
        <row r="12240">
          <cell r="E12240">
            <v>0</v>
          </cell>
        </row>
        <row r="12241">
          <cell r="E12241">
            <v>0</v>
          </cell>
        </row>
        <row r="12242">
          <cell r="E12242">
            <v>0</v>
          </cell>
        </row>
        <row r="12243">
          <cell r="E12243">
            <v>0</v>
          </cell>
        </row>
        <row r="12244">
          <cell r="E12244">
            <v>0</v>
          </cell>
        </row>
        <row r="12245">
          <cell r="E12245">
            <v>0</v>
          </cell>
        </row>
        <row r="12246">
          <cell r="E12246">
            <v>0</v>
          </cell>
        </row>
        <row r="12247">
          <cell r="E12247">
            <v>0</v>
          </cell>
        </row>
        <row r="12248">
          <cell r="E12248">
            <v>0</v>
          </cell>
        </row>
        <row r="12249">
          <cell r="E12249">
            <v>0</v>
          </cell>
        </row>
        <row r="12250">
          <cell r="E12250">
            <v>0</v>
          </cell>
        </row>
        <row r="12251">
          <cell r="E12251">
            <v>0</v>
          </cell>
        </row>
        <row r="12252">
          <cell r="E12252">
            <v>0</v>
          </cell>
        </row>
        <row r="12253">
          <cell r="E12253">
            <v>0</v>
          </cell>
        </row>
        <row r="12254">
          <cell r="E12254">
            <v>0</v>
          </cell>
        </row>
        <row r="12255">
          <cell r="E12255">
            <v>0</v>
          </cell>
        </row>
        <row r="12256">
          <cell r="E12256">
            <v>0</v>
          </cell>
        </row>
        <row r="12257">
          <cell r="E12257">
            <v>0</v>
          </cell>
        </row>
        <row r="12258">
          <cell r="E12258">
            <v>0</v>
          </cell>
        </row>
        <row r="12259">
          <cell r="E12259">
            <v>0</v>
          </cell>
        </row>
        <row r="12260">
          <cell r="E12260">
            <v>0</v>
          </cell>
        </row>
        <row r="12261">
          <cell r="E12261">
            <v>0</v>
          </cell>
        </row>
        <row r="12262">
          <cell r="E12262">
            <v>0</v>
          </cell>
        </row>
        <row r="12263">
          <cell r="E12263">
            <v>0</v>
          </cell>
        </row>
        <row r="12264">
          <cell r="E12264">
            <v>0</v>
          </cell>
        </row>
        <row r="12265">
          <cell r="E12265">
            <v>0</v>
          </cell>
        </row>
        <row r="12266">
          <cell r="E12266">
            <v>0</v>
          </cell>
        </row>
        <row r="12267">
          <cell r="E12267">
            <v>0</v>
          </cell>
        </row>
        <row r="12268">
          <cell r="E12268">
            <v>0</v>
          </cell>
        </row>
        <row r="12269">
          <cell r="E12269">
            <v>0</v>
          </cell>
        </row>
        <row r="12270">
          <cell r="E12270">
            <v>0</v>
          </cell>
        </row>
        <row r="12271">
          <cell r="E12271">
            <v>0</v>
          </cell>
        </row>
        <row r="12272">
          <cell r="E12272">
            <v>0</v>
          </cell>
        </row>
        <row r="12273">
          <cell r="E12273">
            <v>0</v>
          </cell>
        </row>
        <row r="12274">
          <cell r="E12274">
            <v>0</v>
          </cell>
        </row>
        <row r="12275">
          <cell r="E12275">
            <v>0</v>
          </cell>
        </row>
        <row r="12276">
          <cell r="E12276">
            <v>0</v>
          </cell>
        </row>
        <row r="12277">
          <cell r="E12277">
            <v>0</v>
          </cell>
        </row>
        <row r="12278">
          <cell r="E12278">
            <v>0</v>
          </cell>
        </row>
        <row r="12279">
          <cell r="E12279">
            <v>0</v>
          </cell>
        </row>
        <row r="12280">
          <cell r="E12280">
            <v>0</v>
          </cell>
        </row>
        <row r="12281">
          <cell r="E12281">
            <v>0</v>
          </cell>
        </row>
        <row r="12282">
          <cell r="E12282">
            <v>0</v>
          </cell>
        </row>
        <row r="12283">
          <cell r="E12283">
            <v>0</v>
          </cell>
        </row>
        <row r="12284">
          <cell r="E12284">
            <v>0</v>
          </cell>
        </row>
        <row r="12285">
          <cell r="E12285">
            <v>0</v>
          </cell>
        </row>
        <row r="12286">
          <cell r="E12286">
            <v>0</v>
          </cell>
        </row>
        <row r="12287">
          <cell r="E12287">
            <v>0</v>
          </cell>
        </row>
        <row r="12288">
          <cell r="E12288">
            <v>0</v>
          </cell>
        </row>
        <row r="12289">
          <cell r="E12289">
            <v>0</v>
          </cell>
        </row>
        <row r="12290">
          <cell r="E12290">
            <v>0</v>
          </cell>
        </row>
        <row r="12291">
          <cell r="E12291">
            <v>0</v>
          </cell>
        </row>
        <row r="12292">
          <cell r="E12292">
            <v>0</v>
          </cell>
        </row>
        <row r="12293">
          <cell r="E12293">
            <v>0</v>
          </cell>
        </row>
        <row r="12294">
          <cell r="E12294">
            <v>0</v>
          </cell>
        </row>
        <row r="12295">
          <cell r="E12295">
            <v>0</v>
          </cell>
        </row>
        <row r="12296">
          <cell r="E12296">
            <v>0</v>
          </cell>
        </row>
        <row r="12297">
          <cell r="E12297">
            <v>0</v>
          </cell>
        </row>
        <row r="12298">
          <cell r="E12298">
            <v>0</v>
          </cell>
        </row>
        <row r="12299">
          <cell r="E12299">
            <v>0</v>
          </cell>
        </row>
        <row r="12300">
          <cell r="E12300">
            <v>0</v>
          </cell>
        </row>
        <row r="12301">
          <cell r="E12301">
            <v>0</v>
          </cell>
        </row>
        <row r="12302">
          <cell r="E12302">
            <v>0</v>
          </cell>
        </row>
        <row r="12303">
          <cell r="E12303">
            <v>0</v>
          </cell>
        </row>
        <row r="12304">
          <cell r="E12304">
            <v>0</v>
          </cell>
        </row>
        <row r="12305">
          <cell r="E12305">
            <v>0</v>
          </cell>
        </row>
        <row r="12306">
          <cell r="E12306">
            <v>0</v>
          </cell>
        </row>
        <row r="12307">
          <cell r="E12307">
            <v>0</v>
          </cell>
        </row>
        <row r="12308">
          <cell r="E12308">
            <v>0</v>
          </cell>
        </row>
        <row r="12309">
          <cell r="E12309">
            <v>0</v>
          </cell>
        </row>
        <row r="12310">
          <cell r="E12310">
            <v>0</v>
          </cell>
        </row>
        <row r="12311">
          <cell r="E12311">
            <v>0</v>
          </cell>
        </row>
        <row r="12312">
          <cell r="E12312">
            <v>0</v>
          </cell>
        </row>
        <row r="12313">
          <cell r="E12313">
            <v>0</v>
          </cell>
        </row>
        <row r="12314">
          <cell r="E12314">
            <v>0</v>
          </cell>
        </row>
        <row r="12315">
          <cell r="E12315">
            <v>0</v>
          </cell>
        </row>
        <row r="12316">
          <cell r="E12316">
            <v>0</v>
          </cell>
        </row>
        <row r="12317">
          <cell r="E12317">
            <v>0</v>
          </cell>
        </row>
        <row r="12318">
          <cell r="E12318">
            <v>0</v>
          </cell>
        </row>
        <row r="12319">
          <cell r="E12319">
            <v>0</v>
          </cell>
        </row>
        <row r="12320">
          <cell r="E12320">
            <v>0</v>
          </cell>
        </row>
        <row r="12321">
          <cell r="E12321">
            <v>0</v>
          </cell>
        </row>
        <row r="12322">
          <cell r="E12322">
            <v>0</v>
          </cell>
        </row>
        <row r="12323">
          <cell r="E12323">
            <v>0</v>
          </cell>
        </row>
        <row r="12324">
          <cell r="E12324">
            <v>0</v>
          </cell>
        </row>
        <row r="12325">
          <cell r="E12325">
            <v>0</v>
          </cell>
        </row>
        <row r="12326">
          <cell r="E12326">
            <v>0</v>
          </cell>
        </row>
        <row r="12327">
          <cell r="E12327">
            <v>0</v>
          </cell>
        </row>
        <row r="12328">
          <cell r="E12328">
            <v>0</v>
          </cell>
        </row>
        <row r="12329">
          <cell r="E12329">
            <v>0</v>
          </cell>
        </row>
        <row r="12330">
          <cell r="E12330">
            <v>0</v>
          </cell>
        </row>
        <row r="12331">
          <cell r="E12331">
            <v>0</v>
          </cell>
        </row>
        <row r="12332">
          <cell r="E12332">
            <v>0</v>
          </cell>
        </row>
        <row r="12333">
          <cell r="E12333">
            <v>0</v>
          </cell>
        </row>
        <row r="12334">
          <cell r="E12334">
            <v>0</v>
          </cell>
        </row>
        <row r="12335">
          <cell r="E12335">
            <v>0</v>
          </cell>
        </row>
        <row r="12336">
          <cell r="E12336">
            <v>0</v>
          </cell>
        </row>
        <row r="12337">
          <cell r="E12337">
            <v>0</v>
          </cell>
        </row>
        <row r="12338">
          <cell r="E12338">
            <v>0</v>
          </cell>
        </row>
        <row r="12339">
          <cell r="E12339">
            <v>0</v>
          </cell>
        </row>
        <row r="12340">
          <cell r="E12340">
            <v>0</v>
          </cell>
        </row>
        <row r="12341">
          <cell r="E12341">
            <v>0</v>
          </cell>
        </row>
        <row r="12342">
          <cell r="E12342">
            <v>0</v>
          </cell>
        </row>
        <row r="12343">
          <cell r="E12343">
            <v>0</v>
          </cell>
        </row>
        <row r="12344">
          <cell r="E12344">
            <v>0</v>
          </cell>
        </row>
        <row r="12345">
          <cell r="E12345">
            <v>0</v>
          </cell>
        </row>
        <row r="12346">
          <cell r="E12346">
            <v>0</v>
          </cell>
        </row>
        <row r="12347">
          <cell r="E12347">
            <v>0</v>
          </cell>
        </row>
        <row r="12348">
          <cell r="E12348">
            <v>0</v>
          </cell>
        </row>
        <row r="12349">
          <cell r="E12349">
            <v>0</v>
          </cell>
        </row>
        <row r="12350">
          <cell r="E12350">
            <v>0</v>
          </cell>
        </row>
        <row r="12351">
          <cell r="E12351">
            <v>0</v>
          </cell>
        </row>
        <row r="12352">
          <cell r="E12352">
            <v>0</v>
          </cell>
        </row>
        <row r="12353">
          <cell r="E12353">
            <v>0</v>
          </cell>
        </row>
        <row r="12354">
          <cell r="E12354">
            <v>0</v>
          </cell>
        </row>
        <row r="12355">
          <cell r="E12355">
            <v>0</v>
          </cell>
        </row>
        <row r="12356">
          <cell r="E12356">
            <v>0</v>
          </cell>
        </row>
        <row r="12357">
          <cell r="E12357">
            <v>0</v>
          </cell>
        </row>
        <row r="12358">
          <cell r="E12358">
            <v>0</v>
          </cell>
        </row>
        <row r="12359">
          <cell r="E12359">
            <v>0</v>
          </cell>
        </row>
        <row r="12360">
          <cell r="E12360">
            <v>0</v>
          </cell>
        </row>
        <row r="12361">
          <cell r="E12361">
            <v>0</v>
          </cell>
        </row>
        <row r="12362">
          <cell r="E12362">
            <v>0</v>
          </cell>
        </row>
        <row r="12363">
          <cell r="E12363">
            <v>0</v>
          </cell>
        </row>
        <row r="12364">
          <cell r="E12364">
            <v>0</v>
          </cell>
        </row>
        <row r="12365">
          <cell r="E12365">
            <v>0</v>
          </cell>
        </row>
        <row r="12366">
          <cell r="E12366">
            <v>0</v>
          </cell>
        </row>
        <row r="12367">
          <cell r="E12367">
            <v>0</v>
          </cell>
        </row>
        <row r="12368">
          <cell r="E12368">
            <v>0</v>
          </cell>
        </row>
        <row r="12369">
          <cell r="E12369">
            <v>0</v>
          </cell>
        </row>
        <row r="12370">
          <cell r="E12370">
            <v>0</v>
          </cell>
        </row>
        <row r="12371">
          <cell r="E12371">
            <v>0</v>
          </cell>
        </row>
        <row r="12372">
          <cell r="E12372">
            <v>0</v>
          </cell>
        </row>
        <row r="12373">
          <cell r="E12373">
            <v>0</v>
          </cell>
        </row>
        <row r="12374">
          <cell r="E12374">
            <v>0</v>
          </cell>
        </row>
        <row r="12375">
          <cell r="E12375">
            <v>0</v>
          </cell>
        </row>
        <row r="12376">
          <cell r="E12376">
            <v>0</v>
          </cell>
        </row>
        <row r="12377">
          <cell r="E12377">
            <v>0</v>
          </cell>
        </row>
        <row r="12378">
          <cell r="E12378">
            <v>0</v>
          </cell>
        </row>
        <row r="12379">
          <cell r="E12379">
            <v>0</v>
          </cell>
        </row>
        <row r="12380">
          <cell r="E12380">
            <v>0</v>
          </cell>
        </row>
        <row r="12381">
          <cell r="E12381">
            <v>0</v>
          </cell>
        </row>
        <row r="12382">
          <cell r="E12382">
            <v>0</v>
          </cell>
        </row>
        <row r="12383">
          <cell r="E12383">
            <v>0</v>
          </cell>
        </row>
        <row r="12384">
          <cell r="E12384">
            <v>0</v>
          </cell>
        </row>
        <row r="12385">
          <cell r="E12385">
            <v>0</v>
          </cell>
        </row>
        <row r="12386">
          <cell r="E12386">
            <v>0</v>
          </cell>
        </row>
        <row r="12387">
          <cell r="E12387">
            <v>0</v>
          </cell>
        </row>
        <row r="12388">
          <cell r="E12388">
            <v>0</v>
          </cell>
        </row>
        <row r="12389">
          <cell r="E12389">
            <v>0</v>
          </cell>
        </row>
        <row r="12390">
          <cell r="E12390">
            <v>0</v>
          </cell>
        </row>
        <row r="12391">
          <cell r="E12391">
            <v>0</v>
          </cell>
        </row>
        <row r="12392">
          <cell r="E12392">
            <v>0</v>
          </cell>
        </row>
        <row r="12393">
          <cell r="E12393">
            <v>0</v>
          </cell>
        </row>
        <row r="12394">
          <cell r="E12394">
            <v>0</v>
          </cell>
        </row>
        <row r="12395">
          <cell r="E12395">
            <v>0</v>
          </cell>
        </row>
        <row r="12396">
          <cell r="E12396">
            <v>0</v>
          </cell>
        </row>
        <row r="12397">
          <cell r="E12397">
            <v>0</v>
          </cell>
        </row>
        <row r="12398">
          <cell r="E12398">
            <v>0</v>
          </cell>
        </row>
        <row r="12399">
          <cell r="E12399">
            <v>0</v>
          </cell>
        </row>
        <row r="12400">
          <cell r="E12400">
            <v>0</v>
          </cell>
        </row>
        <row r="12401">
          <cell r="E12401">
            <v>0</v>
          </cell>
        </row>
        <row r="12402">
          <cell r="E12402">
            <v>0</v>
          </cell>
        </row>
        <row r="12403">
          <cell r="E12403">
            <v>0</v>
          </cell>
        </row>
        <row r="12404">
          <cell r="E12404">
            <v>0</v>
          </cell>
        </row>
        <row r="12405">
          <cell r="E12405">
            <v>0</v>
          </cell>
        </row>
        <row r="12406">
          <cell r="E12406">
            <v>0</v>
          </cell>
        </row>
        <row r="12407">
          <cell r="E12407">
            <v>0</v>
          </cell>
        </row>
        <row r="12408">
          <cell r="E12408">
            <v>0</v>
          </cell>
        </row>
        <row r="12409">
          <cell r="E12409">
            <v>0</v>
          </cell>
        </row>
        <row r="12410">
          <cell r="E12410">
            <v>0</v>
          </cell>
        </row>
        <row r="12411">
          <cell r="E12411">
            <v>0</v>
          </cell>
        </row>
        <row r="12412">
          <cell r="E12412">
            <v>0</v>
          </cell>
        </row>
        <row r="12413">
          <cell r="E12413">
            <v>0</v>
          </cell>
        </row>
        <row r="12414">
          <cell r="E12414">
            <v>0</v>
          </cell>
        </row>
        <row r="12415">
          <cell r="E12415">
            <v>0</v>
          </cell>
        </row>
        <row r="12416">
          <cell r="E12416">
            <v>0</v>
          </cell>
        </row>
        <row r="12417">
          <cell r="E12417">
            <v>0</v>
          </cell>
        </row>
        <row r="12418">
          <cell r="E12418">
            <v>0</v>
          </cell>
        </row>
        <row r="12419">
          <cell r="E12419">
            <v>0</v>
          </cell>
        </row>
        <row r="12420">
          <cell r="E12420">
            <v>0</v>
          </cell>
        </row>
        <row r="12421">
          <cell r="E12421">
            <v>0</v>
          </cell>
        </row>
        <row r="12422">
          <cell r="E12422">
            <v>0</v>
          </cell>
        </row>
        <row r="12423">
          <cell r="E12423">
            <v>0</v>
          </cell>
        </row>
        <row r="12424">
          <cell r="E12424">
            <v>0</v>
          </cell>
        </row>
        <row r="12425">
          <cell r="E12425">
            <v>0</v>
          </cell>
        </row>
        <row r="12426">
          <cell r="E12426">
            <v>0</v>
          </cell>
        </row>
        <row r="12427">
          <cell r="E12427">
            <v>0</v>
          </cell>
        </row>
        <row r="12428">
          <cell r="E12428">
            <v>0</v>
          </cell>
        </row>
        <row r="12429">
          <cell r="E12429">
            <v>0</v>
          </cell>
        </row>
        <row r="12430">
          <cell r="E12430">
            <v>0</v>
          </cell>
        </row>
        <row r="12431">
          <cell r="E12431">
            <v>0</v>
          </cell>
        </row>
        <row r="12432">
          <cell r="E12432">
            <v>0</v>
          </cell>
        </row>
        <row r="12433">
          <cell r="E12433">
            <v>0</v>
          </cell>
        </row>
        <row r="12434">
          <cell r="E12434">
            <v>0</v>
          </cell>
        </row>
        <row r="12435">
          <cell r="E12435">
            <v>0</v>
          </cell>
        </row>
        <row r="12436">
          <cell r="E12436">
            <v>0</v>
          </cell>
        </row>
        <row r="12437">
          <cell r="E12437">
            <v>0</v>
          </cell>
        </row>
        <row r="12438">
          <cell r="E12438">
            <v>0</v>
          </cell>
        </row>
        <row r="12439">
          <cell r="E12439">
            <v>0</v>
          </cell>
        </row>
        <row r="12440">
          <cell r="E12440">
            <v>0</v>
          </cell>
        </row>
        <row r="12441">
          <cell r="E12441">
            <v>0</v>
          </cell>
        </row>
        <row r="12442">
          <cell r="E12442">
            <v>0</v>
          </cell>
        </row>
        <row r="12443">
          <cell r="E12443">
            <v>0</v>
          </cell>
        </row>
        <row r="12444">
          <cell r="E12444">
            <v>0</v>
          </cell>
        </row>
        <row r="12445">
          <cell r="E12445">
            <v>0</v>
          </cell>
        </row>
        <row r="12446">
          <cell r="E12446">
            <v>0</v>
          </cell>
        </row>
        <row r="12447">
          <cell r="E12447">
            <v>0</v>
          </cell>
        </row>
        <row r="12448">
          <cell r="E12448">
            <v>0</v>
          </cell>
        </row>
        <row r="12449">
          <cell r="E12449">
            <v>0</v>
          </cell>
        </row>
        <row r="12450">
          <cell r="E12450">
            <v>0</v>
          </cell>
        </row>
        <row r="12451">
          <cell r="E12451">
            <v>0</v>
          </cell>
        </row>
        <row r="12452">
          <cell r="E12452">
            <v>0</v>
          </cell>
        </row>
        <row r="12453">
          <cell r="E12453">
            <v>0</v>
          </cell>
        </row>
        <row r="12454">
          <cell r="E12454">
            <v>0</v>
          </cell>
        </row>
        <row r="12455">
          <cell r="E12455">
            <v>0</v>
          </cell>
        </row>
        <row r="12456">
          <cell r="E12456">
            <v>0</v>
          </cell>
        </row>
        <row r="12457">
          <cell r="E12457">
            <v>0</v>
          </cell>
        </row>
        <row r="12458">
          <cell r="E12458">
            <v>0</v>
          </cell>
        </row>
        <row r="12459">
          <cell r="E12459">
            <v>0</v>
          </cell>
        </row>
        <row r="12460">
          <cell r="E12460">
            <v>0</v>
          </cell>
        </row>
        <row r="12461">
          <cell r="E12461">
            <v>0</v>
          </cell>
        </row>
        <row r="12462">
          <cell r="E12462">
            <v>0</v>
          </cell>
        </row>
        <row r="12463">
          <cell r="E12463">
            <v>0</v>
          </cell>
        </row>
        <row r="12464">
          <cell r="E12464">
            <v>0</v>
          </cell>
        </row>
        <row r="12465">
          <cell r="E12465">
            <v>0</v>
          </cell>
        </row>
        <row r="12466">
          <cell r="E12466">
            <v>0</v>
          </cell>
        </row>
        <row r="12467">
          <cell r="E12467">
            <v>0</v>
          </cell>
        </row>
        <row r="12468">
          <cell r="E12468">
            <v>0</v>
          </cell>
        </row>
        <row r="12469">
          <cell r="E12469">
            <v>0</v>
          </cell>
        </row>
        <row r="12470">
          <cell r="E12470">
            <v>0</v>
          </cell>
        </row>
        <row r="12471">
          <cell r="E12471">
            <v>0</v>
          </cell>
        </row>
        <row r="12472">
          <cell r="E12472">
            <v>0</v>
          </cell>
        </row>
        <row r="12473">
          <cell r="E12473">
            <v>0</v>
          </cell>
        </row>
        <row r="12474">
          <cell r="E12474">
            <v>0</v>
          </cell>
        </row>
        <row r="12475">
          <cell r="E12475">
            <v>0</v>
          </cell>
        </row>
        <row r="12476">
          <cell r="E12476">
            <v>0</v>
          </cell>
        </row>
        <row r="12477">
          <cell r="E12477">
            <v>0</v>
          </cell>
        </row>
        <row r="12478">
          <cell r="E12478">
            <v>0</v>
          </cell>
        </row>
        <row r="12479">
          <cell r="E12479">
            <v>0</v>
          </cell>
        </row>
        <row r="12480">
          <cell r="E12480">
            <v>0</v>
          </cell>
        </row>
        <row r="12481">
          <cell r="E12481">
            <v>0</v>
          </cell>
        </row>
        <row r="12482">
          <cell r="E12482">
            <v>0</v>
          </cell>
        </row>
        <row r="12483">
          <cell r="E12483">
            <v>0</v>
          </cell>
        </row>
        <row r="12484">
          <cell r="E12484">
            <v>0</v>
          </cell>
        </row>
        <row r="12485">
          <cell r="E12485">
            <v>0</v>
          </cell>
        </row>
        <row r="12486">
          <cell r="E12486">
            <v>0</v>
          </cell>
        </row>
        <row r="12487">
          <cell r="E12487">
            <v>0</v>
          </cell>
        </row>
        <row r="12488">
          <cell r="E12488">
            <v>0</v>
          </cell>
        </row>
        <row r="12489">
          <cell r="E12489">
            <v>0</v>
          </cell>
        </row>
        <row r="12490">
          <cell r="E12490">
            <v>0</v>
          </cell>
        </row>
        <row r="12491">
          <cell r="E12491">
            <v>0</v>
          </cell>
        </row>
        <row r="12492">
          <cell r="E12492">
            <v>0</v>
          </cell>
        </row>
        <row r="12493">
          <cell r="E12493">
            <v>0</v>
          </cell>
        </row>
        <row r="12494">
          <cell r="E12494">
            <v>0</v>
          </cell>
        </row>
        <row r="12495">
          <cell r="E12495">
            <v>0</v>
          </cell>
        </row>
        <row r="12496">
          <cell r="E12496">
            <v>0</v>
          </cell>
        </row>
        <row r="12497">
          <cell r="E12497">
            <v>0</v>
          </cell>
        </row>
        <row r="12498">
          <cell r="E12498">
            <v>0</v>
          </cell>
        </row>
        <row r="12499">
          <cell r="E12499">
            <v>0</v>
          </cell>
        </row>
        <row r="12500">
          <cell r="E12500">
            <v>0</v>
          </cell>
        </row>
        <row r="12501">
          <cell r="E12501">
            <v>0</v>
          </cell>
        </row>
        <row r="12502">
          <cell r="E12502">
            <v>0</v>
          </cell>
        </row>
        <row r="12503">
          <cell r="E12503">
            <v>0</v>
          </cell>
        </row>
        <row r="12504">
          <cell r="E12504">
            <v>0</v>
          </cell>
        </row>
        <row r="12505">
          <cell r="E12505">
            <v>0</v>
          </cell>
        </row>
        <row r="12506">
          <cell r="E12506">
            <v>0</v>
          </cell>
        </row>
        <row r="12507">
          <cell r="E12507">
            <v>0</v>
          </cell>
        </row>
        <row r="12508">
          <cell r="E12508">
            <v>0</v>
          </cell>
        </row>
        <row r="12509">
          <cell r="E12509">
            <v>0</v>
          </cell>
        </row>
        <row r="12510">
          <cell r="E12510">
            <v>0</v>
          </cell>
        </row>
        <row r="12511">
          <cell r="E12511">
            <v>0</v>
          </cell>
        </row>
        <row r="12512">
          <cell r="E12512">
            <v>0</v>
          </cell>
        </row>
        <row r="12513">
          <cell r="E12513">
            <v>0</v>
          </cell>
        </row>
        <row r="12514">
          <cell r="E12514">
            <v>0</v>
          </cell>
        </row>
        <row r="12515">
          <cell r="E12515">
            <v>0</v>
          </cell>
        </row>
        <row r="12516">
          <cell r="E12516">
            <v>0</v>
          </cell>
        </row>
        <row r="12517">
          <cell r="E12517">
            <v>0</v>
          </cell>
        </row>
        <row r="12518">
          <cell r="E12518">
            <v>0</v>
          </cell>
        </row>
        <row r="12519">
          <cell r="E12519">
            <v>0</v>
          </cell>
        </row>
        <row r="12520">
          <cell r="E12520">
            <v>0</v>
          </cell>
        </row>
        <row r="12521">
          <cell r="E12521">
            <v>0</v>
          </cell>
        </row>
        <row r="12522">
          <cell r="E12522">
            <v>0</v>
          </cell>
        </row>
        <row r="12523">
          <cell r="E12523">
            <v>0</v>
          </cell>
        </row>
        <row r="12524">
          <cell r="E12524">
            <v>0</v>
          </cell>
        </row>
        <row r="12525">
          <cell r="E12525">
            <v>0</v>
          </cell>
        </row>
        <row r="12526">
          <cell r="E12526">
            <v>0</v>
          </cell>
        </row>
        <row r="12527">
          <cell r="E12527">
            <v>0</v>
          </cell>
        </row>
        <row r="12528">
          <cell r="E12528">
            <v>0</v>
          </cell>
        </row>
        <row r="12529">
          <cell r="E12529">
            <v>0</v>
          </cell>
        </row>
        <row r="12530">
          <cell r="E12530">
            <v>0</v>
          </cell>
        </row>
        <row r="12531">
          <cell r="E12531">
            <v>0</v>
          </cell>
        </row>
        <row r="12532">
          <cell r="E12532">
            <v>0</v>
          </cell>
        </row>
        <row r="12533">
          <cell r="E12533">
            <v>0</v>
          </cell>
        </row>
        <row r="12534">
          <cell r="E12534">
            <v>0</v>
          </cell>
        </row>
        <row r="12535">
          <cell r="E12535">
            <v>0</v>
          </cell>
        </row>
        <row r="12536">
          <cell r="E12536">
            <v>0</v>
          </cell>
        </row>
        <row r="12537">
          <cell r="E12537">
            <v>0</v>
          </cell>
        </row>
        <row r="12538">
          <cell r="E12538">
            <v>0</v>
          </cell>
        </row>
        <row r="12539">
          <cell r="E12539">
            <v>0</v>
          </cell>
        </row>
        <row r="12540">
          <cell r="E12540">
            <v>0</v>
          </cell>
        </row>
        <row r="12541">
          <cell r="E12541">
            <v>0</v>
          </cell>
        </row>
        <row r="12542">
          <cell r="E12542">
            <v>0</v>
          </cell>
        </row>
        <row r="12543">
          <cell r="E12543">
            <v>0</v>
          </cell>
        </row>
        <row r="12544">
          <cell r="E12544">
            <v>0</v>
          </cell>
        </row>
        <row r="12545">
          <cell r="E12545">
            <v>0</v>
          </cell>
        </row>
        <row r="12546">
          <cell r="E12546">
            <v>0</v>
          </cell>
        </row>
        <row r="12547">
          <cell r="E12547">
            <v>0</v>
          </cell>
        </row>
        <row r="12548">
          <cell r="E12548">
            <v>0</v>
          </cell>
        </row>
        <row r="12549">
          <cell r="E12549">
            <v>0</v>
          </cell>
        </row>
        <row r="12550">
          <cell r="E12550">
            <v>0</v>
          </cell>
        </row>
        <row r="12551">
          <cell r="E12551">
            <v>0</v>
          </cell>
        </row>
        <row r="12552">
          <cell r="E12552">
            <v>0</v>
          </cell>
        </row>
        <row r="12553">
          <cell r="E12553">
            <v>0</v>
          </cell>
        </row>
        <row r="12554">
          <cell r="E12554">
            <v>0</v>
          </cell>
        </row>
        <row r="12555">
          <cell r="E12555">
            <v>0</v>
          </cell>
        </row>
        <row r="12556">
          <cell r="E12556">
            <v>0</v>
          </cell>
        </row>
        <row r="12557">
          <cell r="E12557">
            <v>0</v>
          </cell>
        </row>
        <row r="12558">
          <cell r="E12558">
            <v>0</v>
          </cell>
        </row>
        <row r="12559">
          <cell r="E12559">
            <v>0</v>
          </cell>
        </row>
        <row r="12560">
          <cell r="E12560">
            <v>0</v>
          </cell>
        </row>
        <row r="12561">
          <cell r="E12561">
            <v>0</v>
          </cell>
        </row>
        <row r="12562">
          <cell r="E12562">
            <v>0</v>
          </cell>
        </row>
        <row r="12563">
          <cell r="E12563">
            <v>0</v>
          </cell>
        </row>
        <row r="12564">
          <cell r="E12564">
            <v>0</v>
          </cell>
        </row>
        <row r="12565">
          <cell r="E12565">
            <v>0</v>
          </cell>
        </row>
        <row r="12566">
          <cell r="E12566">
            <v>0</v>
          </cell>
        </row>
        <row r="12567">
          <cell r="E12567">
            <v>0</v>
          </cell>
        </row>
        <row r="12568">
          <cell r="E12568">
            <v>0</v>
          </cell>
        </row>
        <row r="12569">
          <cell r="E12569">
            <v>0</v>
          </cell>
        </row>
        <row r="12570">
          <cell r="E12570">
            <v>0</v>
          </cell>
        </row>
        <row r="12571">
          <cell r="E12571">
            <v>0</v>
          </cell>
        </row>
        <row r="12572">
          <cell r="E12572">
            <v>0</v>
          </cell>
        </row>
        <row r="12573">
          <cell r="E12573">
            <v>0</v>
          </cell>
        </row>
        <row r="12574">
          <cell r="E12574">
            <v>0</v>
          </cell>
        </row>
        <row r="12575">
          <cell r="E12575">
            <v>0</v>
          </cell>
        </row>
        <row r="12576">
          <cell r="E12576">
            <v>0</v>
          </cell>
        </row>
        <row r="12577">
          <cell r="E12577">
            <v>0</v>
          </cell>
        </row>
        <row r="12578">
          <cell r="E12578">
            <v>0</v>
          </cell>
        </row>
        <row r="12579">
          <cell r="E12579">
            <v>0</v>
          </cell>
        </row>
        <row r="12580">
          <cell r="E12580">
            <v>0</v>
          </cell>
        </row>
        <row r="12581">
          <cell r="E12581">
            <v>0</v>
          </cell>
        </row>
        <row r="12582">
          <cell r="E12582">
            <v>0</v>
          </cell>
        </row>
        <row r="12583">
          <cell r="E12583">
            <v>0</v>
          </cell>
        </row>
        <row r="12584">
          <cell r="E12584">
            <v>0</v>
          </cell>
        </row>
        <row r="12585">
          <cell r="E12585">
            <v>0</v>
          </cell>
        </row>
        <row r="12586">
          <cell r="E12586">
            <v>0</v>
          </cell>
        </row>
        <row r="12587">
          <cell r="E12587">
            <v>0</v>
          </cell>
        </row>
        <row r="12588">
          <cell r="E12588">
            <v>0</v>
          </cell>
        </row>
        <row r="12589">
          <cell r="E12589">
            <v>0</v>
          </cell>
        </row>
        <row r="12590">
          <cell r="E12590">
            <v>0</v>
          </cell>
        </row>
        <row r="12591">
          <cell r="E12591">
            <v>0</v>
          </cell>
        </row>
        <row r="12592">
          <cell r="E12592">
            <v>0</v>
          </cell>
        </row>
        <row r="12593">
          <cell r="E12593">
            <v>0</v>
          </cell>
        </row>
        <row r="12594">
          <cell r="E12594">
            <v>0</v>
          </cell>
        </row>
        <row r="12595">
          <cell r="E12595">
            <v>0</v>
          </cell>
        </row>
        <row r="12596">
          <cell r="E12596">
            <v>0</v>
          </cell>
        </row>
        <row r="12597">
          <cell r="E12597">
            <v>0</v>
          </cell>
        </row>
        <row r="12598">
          <cell r="E12598">
            <v>0</v>
          </cell>
        </row>
        <row r="12599">
          <cell r="E12599">
            <v>0</v>
          </cell>
        </row>
        <row r="12600">
          <cell r="E12600">
            <v>0</v>
          </cell>
        </row>
        <row r="12601">
          <cell r="E12601">
            <v>0</v>
          </cell>
        </row>
        <row r="12602">
          <cell r="E12602">
            <v>0</v>
          </cell>
        </row>
        <row r="12603">
          <cell r="E12603">
            <v>0</v>
          </cell>
        </row>
        <row r="12604">
          <cell r="E12604">
            <v>0</v>
          </cell>
        </row>
        <row r="12605">
          <cell r="E12605">
            <v>0</v>
          </cell>
        </row>
        <row r="12606">
          <cell r="E12606">
            <v>0</v>
          </cell>
        </row>
        <row r="12607">
          <cell r="E12607">
            <v>0</v>
          </cell>
        </row>
        <row r="12608">
          <cell r="E12608">
            <v>0</v>
          </cell>
        </row>
        <row r="12609">
          <cell r="E12609">
            <v>0</v>
          </cell>
        </row>
        <row r="12610">
          <cell r="E12610">
            <v>0</v>
          </cell>
        </row>
        <row r="12611">
          <cell r="E12611">
            <v>0</v>
          </cell>
        </row>
        <row r="12612">
          <cell r="E12612">
            <v>0</v>
          </cell>
        </row>
        <row r="12613">
          <cell r="E12613">
            <v>0</v>
          </cell>
        </row>
        <row r="12614">
          <cell r="E12614">
            <v>0</v>
          </cell>
        </row>
        <row r="12615">
          <cell r="E12615">
            <v>0</v>
          </cell>
        </row>
        <row r="12616">
          <cell r="E12616">
            <v>0</v>
          </cell>
        </row>
        <row r="12617">
          <cell r="E12617">
            <v>0</v>
          </cell>
        </row>
        <row r="12618">
          <cell r="E12618">
            <v>0</v>
          </cell>
        </row>
        <row r="12619">
          <cell r="E12619">
            <v>0</v>
          </cell>
        </row>
        <row r="12620">
          <cell r="E12620">
            <v>0</v>
          </cell>
        </row>
        <row r="12621">
          <cell r="E12621">
            <v>0</v>
          </cell>
        </row>
        <row r="12622">
          <cell r="E12622">
            <v>0</v>
          </cell>
        </row>
        <row r="12623">
          <cell r="E12623">
            <v>0</v>
          </cell>
        </row>
        <row r="12624">
          <cell r="E12624">
            <v>0</v>
          </cell>
        </row>
        <row r="12625">
          <cell r="E12625">
            <v>0</v>
          </cell>
        </row>
        <row r="12626">
          <cell r="E12626">
            <v>0</v>
          </cell>
        </row>
        <row r="12627">
          <cell r="E12627">
            <v>0</v>
          </cell>
        </row>
        <row r="12628">
          <cell r="E12628">
            <v>0</v>
          </cell>
        </row>
        <row r="12629">
          <cell r="E12629">
            <v>0</v>
          </cell>
        </row>
        <row r="12630">
          <cell r="E12630">
            <v>0</v>
          </cell>
        </row>
        <row r="12631">
          <cell r="E12631">
            <v>0</v>
          </cell>
        </row>
        <row r="12632">
          <cell r="E12632">
            <v>0</v>
          </cell>
        </row>
        <row r="12633">
          <cell r="E12633">
            <v>0</v>
          </cell>
        </row>
        <row r="12634">
          <cell r="E12634">
            <v>0</v>
          </cell>
        </row>
        <row r="12635">
          <cell r="E12635">
            <v>0</v>
          </cell>
        </row>
        <row r="12636">
          <cell r="E12636">
            <v>0</v>
          </cell>
        </row>
        <row r="12637">
          <cell r="E12637">
            <v>0</v>
          </cell>
        </row>
        <row r="12638">
          <cell r="E12638">
            <v>0</v>
          </cell>
        </row>
        <row r="12639">
          <cell r="E12639">
            <v>0</v>
          </cell>
        </row>
        <row r="12640">
          <cell r="E12640">
            <v>0</v>
          </cell>
        </row>
        <row r="12641">
          <cell r="E12641">
            <v>0</v>
          </cell>
        </row>
        <row r="12642">
          <cell r="E12642">
            <v>0</v>
          </cell>
        </row>
        <row r="12643">
          <cell r="E12643">
            <v>0</v>
          </cell>
        </row>
        <row r="12644">
          <cell r="E12644">
            <v>0</v>
          </cell>
        </row>
        <row r="12645">
          <cell r="E12645">
            <v>0</v>
          </cell>
        </row>
        <row r="12646">
          <cell r="E12646">
            <v>0</v>
          </cell>
        </row>
        <row r="12647">
          <cell r="E12647">
            <v>0</v>
          </cell>
        </row>
        <row r="12648">
          <cell r="E12648">
            <v>0</v>
          </cell>
        </row>
        <row r="12649">
          <cell r="E12649">
            <v>0</v>
          </cell>
        </row>
        <row r="12650">
          <cell r="E12650">
            <v>0</v>
          </cell>
        </row>
        <row r="12651">
          <cell r="E12651">
            <v>0</v>
          </cell>
        </row>
        <row r="12652">
          <cell r="E12652">
            <v>0</v>
          </cell>
        </row>
        <row r="12653">
          <cell r="E12653">
            <v>0</v>
          </cell>
        </row>
        <row r="12654">
          <cell r="E12654">
            <v>0</v>
          </cell>
        </row>
        <row r="12655">
          <cell r="E12655">
            <v>0</v>
          </cell>
        </row>
        <row r="12656">
          <cell r="E12656">
            <v>0</v>
          </cell>
        </row>
        <row r="12657">
          <cell r="E12657">
            <v>0</v>
          </cell>
        </row>
        <row r="12658">
          <cell r="E12658">
            <v>0</v>
          </cell>
        </row>
        <row r="12659">
          <cell r="E12659">
            <v>0</v>
          </cell>
        </row>
        <row r="12660">
          <cell r="E12660">
            <v>0</v>
          </cell>
        </row>
        <row r="12661">
          <cell r="E12661">
            <v>0</v>
          </cell>
        </row>
        <row r="12662">
          <cell r="E12662">
            <v>0</v>
          </cell>
        </row>
        <row r="12663">
          <cell r="E12663">
            <v>0</v>
          </cell>
        </row>
        <row r="12664">
          <cell r="E12664">
            <v>0</v>
          </cell>
        </row>
        <row r="12665">
          <cell r="E12665">
            <v>0</v>
          </cell>
        </row>
        <row r="12666">
          <cell r="E12666">
            <v>0</v>
          </cell>
        </row>
        <row r="12667">
          <cell r="E12667">
            <v>0</v>
          </cell>
        </row>
        <row r="12668">
          <cell r="E12668">
            <v>0</v>
          </cell>
        </row>
        <row r="12669">
          <cell r="E12669">
            <v>0</v>
          </cell>
        </row>
        <row r="12670">
          <cell r="E12670">
            <v>0</v>
          </cell>
        </row>
        <row r="12671">
          <cell r="E12671">
            <v>0</v>
          </cell>
        </row>
        <row r="12672">
          <cell r="E12672">
            <v>0</v>
          </cell>
        </row>
        <row r="12673">
          <cell r="E12673">
            <v>0</v>
          </cell>
        </row>
        <row r="12674">
          <cell r="E12674">
            <v>0</v>
          </cell>
        </row>
        <row r="12675">
          <cell r="E12675">
            <v>0</v>
          </cell>
        </row>
        <row r="12676">
          <cell r="E12676">
            <v>0</v>
          </cell>
        </row>
        <row r="12677">
          <cell r="E12677">
            <v>0</v>
          </cell>
        </row>
        <row r="12678">
          <cell r="E12678">
            <v>0</v>
          </cell>
        </row>
        <row r="12679">
          <cell r="E12679">
            <v>0</v>
          </cell>
        </row>
        <row r="12680">
          <cell r="E12680">
            <v>0</v>
          </cell>
        </row>
        <row r="12681">
          <cell r="E12681">
            <v>0</v>
          </cell>
        </row>
        <row r="12682">
          <cell r="E12682">
            <v>0</v>
          </cell>
        </row>
        <row r="12683">
          <cell r="E12683">
            <v>0</v>
          </cell>
        </row>
        <row r="12684">
          <cell r="E12684">
            <v>0</v>
          </cell>
        </row>
        <row r="12685">
          <cell r="E12685">
            <v>0</v>
          </cell>
        </row>
        <row r="12686">
          <cell r="E12686">
            <v>0</v>
          </cell>
        </row>
        <row r="12687">
          <cell r="E12687">
            <v>0</v>
          </cell>
        </row>
        <row r="12688">
          <cell r="E12688">
            <v>0</v>
          </cell>
        </row>
        <row r="12689">
          <cell r="E12689">
            <v>0</v>
          </cell>
        </row>
        <row r="12690">
          <cell r="E12690">
            <v>0</v>
          </cell>
        </row>
        <row r="12691">
          <cell r="E12691">
            <v>0</v>
          </cell>
        </row>
        <row r="12692">
          <cell r="E12692">
            <v>0</v>
          </cell>
        </row>
        <row r="12693">
          <cell r="E12693">
            <v>0</v>
          </cell>
        </row>
        <row r="12694">
          <cell r="E12694">
            <v>0</v>
          </cell>
        </row>
        <row r="12695">
          <cell r="E12695">
            <v>0</v>
          </cell>
        </row>
        <row r="12696">
          <cell r="E12696">
            <v>0</v>
          </cell>
        </row>
        <row r="12697">
          <cell r="E12697">
            <v>0</v>
          </cell>
        </row>
        <row r="12698">
          <cell r="E12698">
            <v>0</v>
          </cell>
        </row>
        <row r="12699">
          <cell r="E12699">
            <v>0</v>
          </cell>
        </row>
        <row r="12700">
          <cell r="E12700">
            <v>0</v>
          </cell>
        </row>
        <row r="12701">
          <cell r="E12701">
            <v>0</v>
          </cell>
        </row>
        <row r="12702">
          <cell r="E12702">
            <v>0</v>
          </cell>
        </row>
        <row r="12703">
          <cell r="E12703">
            <v>0</v>
          </cell>
        </row>
        <row r="12704">
          <cell r="E12704">
            <v>0</v>
          </cell>
        </row>
        <row r="12705">
          <cell r="E12705">
            <v>0</v>
          </cell>
        </row>
        <row r="12706">
          <cell r="E12706">
            <v>0</v>
          </cell>
        </row>
        <row r="12707">
          <cell r="E12707">
            <v>0</v>
          </cell>
        </row>
        <row r="12708">
          <cell r="E12708">
            <v>0</v>
          </cell>
        </row>
        <row r="12709">
          <cell r="E12709">
            <v>0</v>
          </cell>
        </row>
        <row r="12710">
          <cell r="E12710">
            <v>0</v>
          </cell>
        </row>
        <row r="12711">
          <cell r="E12711">
            <v>0</v>
          </cell>
        </row>
        <row r="12712">
          <cell r="E12712">
            <v>0</v>
          </cell>
        </row>
        <row r="12713">
          <cell r="E12713">
            <v>0</v>
          </cell>
        </row>
        <row r="12714">
          <cell r="E12714">
            <v>0</v>
          </cell>
        </row>
        <row r="12715">
          <cell r="E12715">
            <v>0</v>
          </cell>
        </row>
        <row r="12716">
          <cell r="E12716">
            <v>0</v>
          </cell>
        </row>
        <row r="12717">
          <cell r="E12717">
            <v>0</v>
          </cell>
        </row>
        <row r="12718">
          <cell r="E12718">
            <v>0</v>
          </cell>
        </row>
        <row r="12719">
          <cell r="E12719">
            <v>0</v>
          </cell>
        </row>
        <row r="12720">
          <cell r="E12720">
            <v>0</v>
          </cell>
        </row>
        <row r="12721">
          <cell r="E12721">
            <v>0</v>
          </cell>
        </row>
        <row r="12722">
          <cell r="E12722">
            <v>0</v>
          </cell>
        </row>
        <row r="12723">
          <cell r="E12723">
            <v>0</v>
          </cell>
        </row>
        <row r="12724">
          <cell r="E12724">
            <v>0</v>
          </cell>
        </row>
        <row r="12725">
          <cell r="E12725">
            <v>0</v>
          </cell>
        </row>
        <row r="12726">
          <cell r="E12726">
            <v>0</v>
          </cell>
        </row>
        <row r="12727">
          <cell r="E12727">
            <v>0</v>
          </cell>
        </row>
        <row r="12728">
          <cell r="E12728">
            <v>0</v>
          </cell>
        </row>
        <row r="12729">
          <cell r="E12729">
            <v>0</v>
          </cell>
        </row>
        <row r="12730">
          <cell r="E12730">
            <v>0</v>
          </cell>
        </row>
        <row r="12731">
          <cell r="E12731">
            <v>0</v>
          </cell>
        </row>
        <row r="12732">
          <cell r="E12732">
            <v>0</v>
          </cell>
        </row>
        <row r="12733">
          <cell r="E12733">
            <v>0</v>
          </cell>
        </row>
        <row r="12734">
          <cell r="E12734">
            <v>0</v>
          </cell>
        </row>
        <row r="12735">
          <cell r="E12735">
            <v>0</v>
          </cell>
        </row>
        <row r="12736">
          <cell r="E12736">
            <v>0</v>
          </cell>
        </row>
        <row r="12737">
          <cell r="E12737">
            <v>0</v>
          </cell>
        </row>
        <row r="12738">
          <cell r="E12738">
            <v>0</v>
          </cell>
        </row>
        <row r="12739">
          <cell r="E12739">
            <v>0</v>
          </cell>
        </row>
        <row r="12740">
          <cell r="E12740">
            <v>0</v>
          </cell>
        </row>
        <row r="12741">
          <cell r="E12741">
            <v>0</v>
          </cell>
        </row>
        <row r="12742">
          <cell r="E12742">
            <v>0</v>
          </cell>
        </row>
        <row r="12743">
          <cell r="E12743">
            <v>0</v>
          </cell>
        </row>
        <row r="12744">
          <cell r="E12744">
            <v>0</v>
          </cell>
        </row>
        <row r="12745">
          <cell r="E12745">
            <v>0</v>
          </cell>
        </row>
        <row r="12746">
          <cell r="E12746">
            <v>0</v>
          </cell>
        </row>
        <row r="12747">
          <cell r="E12747">
            <v>0</v>
          </cell>
        </row>
        <row r="12748">
          <cell r="E12748">
            <v>0</v>
          </cell>
        </row>
        <row r="12749">
          <cell r="E12749">
            <v>0</v>
          </cell>
        </row>
        <row r="12750">
          <cell r="E12750">
            <v>0</v>
          </cell>
        </row>
        <row r="12751">
          <cell r="E12751">
            <v>0</v>
          </cell>
        </row>
        <row r="12752">
          <cell r="E12752">
            <v>0</v>
          </cell>
        </row>
        <row r="12753">
          <cell r="E12753">
            <v>0</v>
          </cell>
        </row>
        <row r="12754">
          <cell r="E12754">
            <v>0</v>
          </cell>
        </row>
        <row r="12755">
          <cell r="E12755">
            <v>0</v>
          </cell>
        </row>
        <row r="12756">
          <cell r="E12756">
            <v>0</v>
          </cell>
        </row>
        <row r="12757">
          <cell r="E12757">
            <v>0</v>
          </cell>
        </row>
        <row r="12758">
          <cell r="E12758">
            <v>0</v>
          </cell>
        </row>
        <row r="12759">
          <cell r="E12759">
            <v>0</v>
          </cell>
        </row>
        <row r="12760">
          <cell r="E12760">
            <v>0</v>
          </cell>
        </row>
        <row r="12761">
          <cell r="E12761">
            <v>0</v>
          </cell>
        </row>
        <row r="12762">
          <cell r="E12762">
            <v>0</v>
          </cell>
        </row>
        <row r="12763">
          <cell r="E12763">
            <v>0</v>
          </cell>
        </row>
        <row r="12764">
          <cell r="E12764">
            <v>0</v>
          </cell>
        </row>
        <row r="12765">
          <cell r="E12765">
            <v>0</v>
          </cell>
        </row>
        <row r="12766">
          <cell r="E12766">
            <v>0</v>
          </cell>
        </row>
        <row r="12767">
          <cell r="E12767">
            <v>0</v>
          </cell>
        </row>
        <row r="12768">
          <cell r="E12768">
            <v>0</v>
          </cell>
        </row>
        <row r="12769">
          <cell r="E12769">
            <v>0</v>
          </cell>
        </row>
        <row r="12770">
          <cell r="E12770">
            <v>0</v>
          </cell>
        </row>
        <row r="12771">
          <cell r="E12771">
            <v>0</v>
          </cell>
        </row>
        <row r="12772">
          <cell r="E12772">
            <v>0</v>
          </cell>
        </row>
        <row r="12773">
          <cell r="E12773">
            <v>0</v>
          </cell>
        </row>
        <row r="12774">
          <cell r="E12774">
            <v>0</v>
          </cell>
        </row>
        <row r="12775">
          <cell r="E12775">
            <v>0</v>
          </cell>
        </row>
        <row r="12776">
          <cell r="E12776">
            <v>0</v>
          </cell>
        </row>
        <row r="12777">
          <cell r="E12777">
            <v>0</v>
          </cell>
        </row>
        <row r="12778">
          <cell r="E12778">
            <v>0</v>
          </cell>
        </row>
        <row r="12779">
          <cell r="E12779">
            <v>0</v>
          </cell>
        </row>
        <row r="12780">
          <cell r="E12780">
            <v>0</v>
          </cell>
        </row>
        <row r="12781">
          <cell r="E12781">
            <v>0</v>
          </cell>
        </row>
        <row r="12782">
          <cell r="E12782">
            <v>0</v>
          </cell>
        </row>
        <row r="12783">
          <cell r="E12783">
            <v>0</v>
          </cell>
        </row>
        <row r="12784">
          <cell r="E12784">
            <v>0</v>
          </cell>
        </row>
        <row r="12785">
          <cell r="E12785">
            <v>0</v>
          </cell>
        </row>
        <row r="12786">
          <cell r="E12786">
            <v>0</v>
          </cell>
        </row>
        <row r="12787">
          <cell r="E12787">
            <v>0</v>
          </cell>
        </row>
        <row r="12788">
          <cell r="E12788">
            <v>0</v>
          </cell>
        </row>
        <row r="12789">
          <cell r="E12789">
            <v>0</v>
          </cell>
        </row>
        <row r="12790">
          <cell r="E12790">
            <v>0</v>
          </cell>
        </row>
        <row r="12791">
          <cell r="E12791">
            <v>0</v>
          </cell>
        </row>
        <row r="12792">
          <cell r="E12792">
            <v>0</v>
          </cell>
        </row>
        <row r="12793">
          <cell r="E12793">
            <v>0</v>
          </cell>
        </row>
        <row r="12794">
          <cell r="E12794">
            <v>0</v>
          </cell>
        </row>
        <row r="12795">
          <cell r="E12795">
            <v>0</v>
          </cell>
        </row>
        <row r="12796">
          <cell r="E12796">
            <v>0</v>
          </cell>
        </row>
        <row r="12797">
          <cell r="E12797">
            <v>0</v>
          </cell>
        </row>
        <row r="12798">
          <cell r="E12798">
            <v>0</v>
          </cell>
        </row>
        <row r="12799">
          <cell r="E12799">
            <v>0</v>
          </cell>
        </row>
        <row r="12800">
          <cell r="E12800">
            <v>0</v>
          </cell>
        </row>
        <row r="12801">
          <cell r="E12801">
            <v>0</v>
          </cell>
        </row>
        <row r="12802">
          <cell r="E12802">
            <v>0</v>
          </cell>
        </row>
        <row r="12803">
          <cell r="E12803">
            <v>0</v>
          </cell>
        </row>
        <row r="12804">
          <cell r="E12804">
            <v>0</v>
          </cell>
        </row>
        <row r="12805">
          <cell r="E12805">
            <v>0</v>
          </cell>
        </row>
        <row r="12806">
          <cell r="E12806">
            <v>0</v>
          </cell>
        </row>
        <row r="12807">
          <cell r="E12807">
            <v>0</v>
          </cell>
        </row>
        <row r="12808">
          <cell r="E12808">
            <v>0</v>
          </cell>
        </row>
        <row r="12809">
          <cell r="E12809">
            <v>0</v>
          </cell>
        </row>
        <row r="12810">
          <cell r="E12810">
            <v>0</v>
          </cell>
        </row>
        <row r="12811">
          <cell r="E12811">
            <v>0</v>
          </cell>
        </row>
        <row r="12812">
          <cell r="E12812">
            <v>0</v>
          </cell>
        </row>
        <row r="12813">
          <cell r="E12813">
            <v>0</v>
          </cell>
        </row>
        <row r="12814">
          <cell r="E12814">
            <v>0</v>
          </cell>
        </row>
        <row r="12815">
          <cell r="E12815">
            <v>0</v>
          </cell>
        </row>
        <row r="12816">
          <cell r="E12816">
            <v>0</v>
          </cell>
        </row>
        <row r="12817">
          <cell r="E12817">
            <v>0</v>
          </cell>
        </row>
        <row r="12818">
          <cell r="E12818">
            <v>0</v>
          </cell>
        </row>
        <row r="12819">
          <cell r="E12819">
            <v>0</v>
          </cell>
        </row>
        <row r="12820">
          <cell r="E12820">
            <v>0</v>
          </cell>
        </row>
        <row r="12821">
          <cell r="E12821">
            <v>0</v>
          </cell>
        </row>
        <row r="12822">
          <cell r="E12822">
            <v>0</v>
          </cell>
        </row>
        <row r="12823">
          <cell r="E12823">
            <v>0</v>
          </cell>
        </row>
        <row r="12824">
          <cell r="E12824">
            <v>0</v>
          </cell>
        </row>
        <row r="12825">
          <cell r="E12825">
            <v>0</v>
          </cell>
        </row>
        <row r="12826">
          <cell r="E12826">
            <v>0</v>
          </cell>
        </row>
        <row r="12827">
          <cell r="E12827">
            <v>0</v>
          </cell>
        </row>
        <row r="12828">
          <cell r="E12828">
            <v>0</v>
          </cell>
        </row>
        <row r="12829">
          <cell r="E12829">
            <v>0</v>
          </cell>
        </row>
        <row r="12830">
          <cell r="E12830">
            <v>0</v>
          </cell>
        </row>
        <row r="12831">
          <cell r="E12831">
            <v>0</v>
          </cell>
        </row>
        <row r="12832">
          <cell r="E12832">
            <v>0</v>
          </cell>
        </row>
        <row r="12833">
          <cell r="E12833">
            <v>0</v>
          </cell>
        </row>
        <row r="12834">
          <cell r="E12834">
            <v>0</v>
          </cell>
        </row>
        <row r="12835">
          <cell r="E12835">
            <v>0</v>
          </cell>
        </row>
        <row r="12836">
          <cell r="E12836">
            <v>0</v>
          </cell>
        </row>
        <row r="12837">
          <cell r="E12837">
            <v>0</v>
          </cell>
        </row>
        <row r="12838">
          <cell r="E12838">
            <v>0</v>
          </cell>
        </row>
        <row r="12839">
          <cell r="E12839">
            <v>0</v>
          </cell>
        </row>
        <row r="12840">
          <cell r="E12840">
            <v>0</v>
          </cell>
        </row>
        <row r="12841">
          <cell r="E12841">
            <v>0</v>
          </cell>
        </row>
        <row r="12842">
          <cell r="E12842">
            <v>0</v>
          </cell>
        </row>
        <row r="12843">
          <cell r="E12843">
            <v>0</v>
          </cell>
        </row>
        <row r="12844">
          <cell r="E12844">
            <v>0</v>
          </cell>
        </row>
        <row r="12845">
          <cell r="E12845">
            <v>0</v>
          </cell>
        </row>
        <row r="12846">
          <cell r="E12846">
            <v>0</v>
          </cell>
        </row>
        <row r="12847">
          <cell r="E12847">
            <v>0</v>
          </cell>
        </row>
        <row r="12848">
          <cell r="E12848">
            <v>0</v>
          </cell>
        </row>
        <row r="12849">
          <cell r="E12849">
            <v>0</v>
          </cell>
        </row>
        <row r="12850">
          <cell r="E12850">
            <v>0</v>
          </cell>
        </row>
        <row r="12851">
          <cell r="E12851">
            <v>0</v>
          </cell>
        </row>
        <row r="12852">
          <cell r="E12852">
            <v>0</v>
          </cell>
        </row>
        <row r="12853">
          <cell r="E12853">
            <v>0</v>
          </cell>
        </row>
        <row r="12854">
          <cell r="E12854">
            <v>0</v>
          </cell>
        </row>
        <row r="12855">
          <cell r="E12855">
            <v>0</v>
          </cell>
        </row>
        <row r="12856">
          <cell r="E12856">
            <v>0</v>
          </cell>
        </row>
        <row r="12857">
          <cell r="E12857">
            <v>0</v>
          </cell>
        </row>
        <row r="12858">
          <cell r="E12858">
            <v>0</v>
          </cell>
        </row>
        <row r="12859">
          <cell r="E12859">
            <v>0</v>
          </cell>
        </row>
        <row r="12860">
          <cell r="E12860">
            <v>0</v>
          </cell>
        </row>
        <row r="12861">
          <cell r="E12861">
            <v>0</v>
          </cell>
        </row>
        <row r="12862">
          <cell r="E12862">
            <v>0</v>
          </cell>
        </row>
        <row r="12863">
          <cell r="E12863">
            <v>0</v>
          </cell>
        </row>
        <row r="12864">
          <cell r="E12864">
            <v>0</v>
          </cell>
        </row>
        <row r="12865">
          <cell r="E12865">
            <v>0</v>
          </cell>
        </row>
        <row r="12866">
          <cell r="E12866">
            <v>0</v>
          </cell>
        </row>
        <row r="12867">
          <cell r="E12867">
            <v>0</v>
          </cell>
        </row>
        <row r="12868">
          <cell r="E12868">
            <v>0</v>
          </cell>
        </row>
        <row r="12869">
          <cell r="E12869">
            <v>0</v>
          </cell>
        </row>
        <row r="12870">
          <cell r="E12870">
            <v>0</v>
          </cell>
        </row>
        <row r="12871">
          <cell r="E12871">
            <v>0</v>
          </cell>
        </row>
        <row r="12872">
          <cell r="E12872">
            <v>0</v>
          </cell>
        </row>
        <row r="12873">
          <cell r="E12873">
            <v>0</v>
          </cell>
        </row>
        <row r="12874">
          <cell r="E12874">
            <v>0</v>
          </cell>
        </row>
        <row r="12875">
          <cell r="E12875">
            <v>0</v>
          </cell>
        </row>
        <row r="12876">
          <cell r="E12876">
            <v>0</v>
          </cell>
        </row>
        <row r="12877">
          <cell r="E12877">
            <v>0</v>
          </cell>
        </row>
        <row r="12878">
          <cell r="E12878">
            <v>0</v>
          </cell>
        </row>
        <row r="12879">
          <cell r="E12879">
            <v>0</v>
          </cell>
        </row>
        <row r="12880">
          <cell r="E12880">
            <v>0</v>
          </cell>
        </row>
        <row r="12881">
          <cell r="E12881">
            <v>0</v>
          </cell>
        </row>
        <row r="12882">
          <cell r="E12882">
            <v>0</v>
          </cell>
        </row>
        <row r="12883">
          <cell r="E12883">
            <v>0</v>
          </cell>
        </row>
        <row r="12884">
          <cell r="E12884">
            <v>0</v>
          </cell>
        </row>
        <row r="12885">
          <cell r="E12885">
            <v>0</v>
          </cell>
        </row>
        <row r="12886">
          <cell r="E12886">
            <v>0</v>
          </cell>
        </row>
        <row r="12887">
          <cell r="E12887">
            <v>0</v>
          </cell>
        </row>
        <row r="12888">
          <cell r="E12888">
            <v>0</v>
          </cell>
        </row>
        <row r="12889">
          <cell r="E12889">
            <v>0</v>
          </cell>
        </row>
        <row r="12890">
          <cell r="E12890">
            <v>0</v>
          </cell>
        </row>
        <row r="12891">
          <cell r="E12891">
            <v>0</v>
          </cell>
        </row>
        <row r="12892">
          <cell r="E12892">
            <v>0</v>
          </cell>
        </row>
        <row r="12893">
          <cell r="E12893">
            <v>0</v>
          </cell>
        </row>
        <row r="12894">
          <cell r="E12894">
            <v>0</v>
          </cell>
        </row>
        <row r="12895">
          <cell r="E12895">
            <v>0</v>
          </cell>
        </row>
        <row r="12896">
          <cell r="E12896">
            <v>0</v>
          </cell>
        </row>
        <row r="12897">
          <cell r="E12897">
            <v>0</v>
          </cell>
        </row>
        <row r="12898">
          <cell r="E12898">
            <v>0</v>
          </cell>
        </row>
        <row r="12899">
          <cell r="E12899">
            <v>0</v>
          </cell>
        </row>
        <row r="12900">
          <cell r="E12900">
            <v>0</v>
          </cell>
        </row>
        <row r="12901">
          <cell r="E12901">
            <v>0</v>
          </cell>
        </row>
        <row r="12902">
          <cell r="E12902">
            <v>0</v>
          </cell>
        </row>
        <row r="12903">
          <cell r="E12903">
            <v>0</v>
          </cell>
        </row>
        <row r="12904">
          <cell r="E12904">
            <v>0</v>
          </cell>
        </row>
        <row r="12905">
          <cell r="E12905">
            <v>0</v>
          </cell>
        </row>
        <row r="12906">
          <cell r="E12906">
            <v>0</v>
          </cell>
        </row>
        <row r="12907">
          <cell r="E12907">
            <v>0</v>
          </cell>
        </row>
        <row r="12908">
          <cell r="E12908">
            <v>0</v>
          </cell>
        </row>
        <row r="12909">
          <cell r="E12909">
            <v>0</v>
          </cell>
        </row>
        <row r="12910">
          <cell r="E12910">
            <v>0</v>
          </cell>
        </row>
        <row r="12911">
          <cell r="E12911">
            <v>0</v>
          </cell>
        </row>
        <row r="12912">
          <cell r="E12912">
            <v>0</v>
          </cell>
        </row>
        <row r="12913">
          <cell r="E12913">
            <v>0</v>
          </cell>
        </row>
        <row r="12914">
          <cell r="E12914">
            <v>0</v>
          </cell>
        </row>
        <row r="12915">
          <cell r="E12915">
            <v>0</v>
          </cell>
        </row>
        <row r="12916">
          <cell r="E12916">
            <v>0</v>
          </cell>
        </row>
        <row r="12917">
          <cell r="E12917">
            <v>0</v>
          </cell>
        </row>
        <row r="12918">
          <cell r="E12918">
            <v>0</v>
          </cell>
        </row>
        <row r="12919">
          <cell r="E12919">
            <v>0</v>
          </cell>
        </row>
        <row r="12920">
          <cell r="E12920">
            <v>0</v>
          </cell>
        </row>
        <row r="12921">
          <cell r="E12921">
            <v>0</v>
          </cell>
        </row>
        <row r="12922">
          <cell r="E12922">
            <v>0</v>
          </cell>
        </row>
        <row r="12923">
          <cell r="E12923">
            <v>0</v>
          </cell>
        </row>
        <row r="12924">
          <cell r="E12924">
            <v>0</v>
          </cell>
        </row>
        <row r="12925">
          <cell r="E12925">
            <v>0</v>
          </cell>
        </row>
        <row r="12926">
          <cell r="E12926">
            <v>0</v>
          </cell>
        </row>
        <row r="12927">
          <cell r="E12927">
            <v>0</v>
          </cell>
        </row>
        <row r="12928">
          <cell r="E12928">
            <v>0</v>
          </cell>
        </row>
        <row r="12929">
          <cell r="E12929">
            <v>0</v>
          </cell>
        </row>
        <row r="12930">
          <cell r="E12930">
            <v>0</v>
          </cell>
        </row>
        <row r="12931">
          <cell r="E12931">
            <v>0</v>
          </cell>
        </row>
        <row r="12932">
          <cell r="E12932">
            <v>0</v>
          </cell>
        </row>
        <row r="12933">
          <cell r="E12933">
            <v>0</v>
          </cell>
        </row>
        <row r="12934">
          <cell r="E12934">
            <v>0</v>
          </cell>
        </row>
        <row r="12935">
          <cell r="E12935">
            <v>0</v>
          </cell>
        </row>
        <row r="12936">
          <cell r="E12936">
            <v>0</v>
          </cell>
        </row>
        <row r="12937">
          <cell r="E12937">
            <v>0</v>
          </cell>
        </row>
        <row r="12938">
          <cell r="E12938">
            <v>0</v>
          </cell>
        </row>
        <row r="12939">
          <cell r="E12939">
            <v>0</v>
          </cell>
        </row>
        <row r="12940">
          <cell r="E12940">
            <v>0</v>
          </cell>
        </row>
        <row r="12941">
          <cell r="E12941">
            <v>0</v>
          </cell>
        </row>
        <row r="12942">
          <cell r="E12942">
            <v>0</v>
          </cell>
        </row>
        <row r="12943">
          <cell r="E12943">
            <v>0</v>
          </cell>
        </row>
        <row r="12944">
          <cell r="E12944">
            <v>0</v>
          </cell>
        </row>
        <row r="12945">
          <cell r="E12945">
            <v>0</v>
          </cell>
        </row>
        <row r="12946">
          <cell r="E12946">
            <v>0</v>
          </cell>
        </row>
        <row r="12947">
          <cell r="E12947">
            <v>0</v>
          </cell>
        </row>
        <row r="12948">
          <cell r="E12948">
            <v>0</v>
          </cell>
        </row>
        <row r="12949">
          <cell r="E12949">
            <v>0</v>
          </cell>
        </row>
        <row r="12950">
          <cell r="E12950">
            <v>0</v>
          </cell>
        </row>
        <row r="12951">
          <cell r="E12951">
            <v>0</v>
          </cell>
        </row>
        <row r="12952">
          <cell r="E12952">
            <v>0</v>
          </cell>
        </row>
        <row r="12953">
          <cell r="E12953">
            <v>0</v>
          </cell>
        </row>
        <row r="12954">
          <cell r="E12954">
            <v>0</v>
          </cell>
        </row>
        <row r="12955">
          <cell r="E12955">
            <v>0</v>
          </cell>
        </row>
        <row r="12956">
          <cell r="E12956">
            <v>0</v>
          </cell>
        </row>
        <row r="12957">
          <cell r="E12957">
            <v>0</v>
          </cell>
        </row>
        <row r="12958">
          <cell r="E12958">
            <v>0</v>
          </cell>
        </row>
        <row r="12959">
          <cell r="E12959">
            <v>0</v>
          </cell>
        </row>
        <row r="12960">
          <cell r="E12960">
            <v>0</v>
          </cell>
        </row>
        <row r="12961">
          <cell r="E12961">
            <v>0</v>
          </cell>
        </row>
        <row r="12962">
          <cell r="E12962">
            <v>0</v>
          </cell>
        </row>
        <row r="12963">
          <cell r="E12963">
            <v>0</v>
          </cell>
        </row>
        <row r="12964">
          <cell r="E12964">
            <v>0</v>
          </cell>
        </row>
        <row r="12965">
          <cell r="E12965">
            <v>0</v>
          </cell>
        </row>
        <row r="12966">
          <cell r="E12966">
            <v>0</v>
          </cell>
        </row>
        <row r="12967">
          <cell r="E12967">
            <v>0</v>
          </cell>
        </row>
        <row r="12968">
          <cell r="E12968">
            <v>0</v>
          </cell>
        </row>
        <row r="12969">
          <cell r="E12969">
            <v>0</v>
          </cell>
        </row>
        <row r="12970">
          <cell r="E12970">
            <v>0</v>
          </cell>
        </row>
        <row r="12971">
          <cell r="E12971">
            <v>0</v>
          </cell>
        </row>
        <row r="12972">
          <cell r="E12972">
            <v>0</v>
          </cell>
        </row>
        <row r="12973">
          <cell r="E12973">
            <v>0</v>
          </cell>
        </row>
        <row r="12974">
          <cell r="E12974">
            <v>0</v>
          </cell>
        </row>
        <row r="12975">
          <cell r="E12975">
            <v>0</v>
          </cell>
        </row>
        <row r="12976">
          <cell r="E12976">
            <v>0</v>
          </cell>
        </row>
        <row r="12977">
          <cell r="E12977">
            <v>0</v>
          </cell>
        </row>
        <row r="12978">
          <cell r="E12978">
            <v>0</v>
          </cell>
        </row>
        <row r="12979">
          <cell r="E12979">
            <v>0</v>
          </cell>
        </row>
        <row r="12980">
          <cell r="E12980">
            <v>0</v>
          </cell>
        </row>
        <row r="12981">
          <cell r="E12981">
            <v>0</v>
          </cell>
        </row>
        <row r="12982">
          <cell r="E12982">
            <v>0</v>
          </cell>
        </row>
        <row r="12983">
          <cell r="E12983">
            <v>0</v>
          </cell>
        </row>
        <row r="12984">
          <cell r="E12984">
            <v>0</v>
          </cell>
        </row>
        <row r="12985">
          <cell r="E12985">
            <v>0</v>
          </cell>
        </row>
        <row r="12986">
          <cell r="E12986">
            <v>0</v>
          </cell>
        </row>
        <row r="12987">
          <cell r="E12987">
            <v>0</v>
          </cell>
        </row>
        <row r="12988">
          <cell r="E12988">
            <v>0</v>
          </cell>
        </row>
        <row r="12989">
          <cell r="E12989">
            <v>0</v>
          </cell>
        </row>
        <row r="12990">
          <cell r="E12990">
            <v>0</v>
          </cell>
        </row>
        <row r="12991">
          <cell r="E12991">
            <v>0</v>
          </cell>
        </row>
        <row r="12992">
          <cell r="E12992">
            <v>0</v>
          </cell>
        </row>
        <row r="12993">
          <cell r="E12993">
            <v>0</v>
          </cell>
        </row>
        <row r="12994">
          <cell r="E12994">
            <v>0</v>
          </cell>
        </row>
        <row r="12995">
          <cell r="E12995">
            <v>0</v>
          </cell>
        </row>
        <row r="12996">
          <cell r="E12996">
            <v>0</v>
          </cell>
        </row>
        <row r="12997">
          <cell r="E12997">
            <v>0</v>
          </cell>
        </row>
        <row r="12998">
          <cell r="E12998">
            <v>0</v>
          </cell>
        </row>
        <row r="12999">
          <cell r="E12999">
            <v>0</v>
          </cell>
        </row>
        <row r="13000">
          <cell r="E13000">
            <v>0</v>
          </cell>
        </row>
        <row r="13001">
          <cell r="E13001">
            <v>0</v>
          </cell>
        </row>
        <row r="13002">
          <cell r="E13002">
            <v>0</v>
          </cell>
        </row>
        <row r="13003">
          <cell r="E13003">
            <v>0</v>
          </cell>
        </row>
        <row r="13004">
          <cell r="E13004">
            <v>0</v>
          </cell>
        </row>
        <row r="13005">
          <cell r="E13005">
            <v>0</v>
          </cell>
        </row>
        <row r="13006">
          <cell r="E13006">
            <v>0</v>
          </cell>
        </row>
        <row r="13007">
          <cell r="E13007">
            <v>0</v>
          </cell>
        </row>
        <row r="13008">
          <cell r="E13008">
            <v>0</v>
          </cell>
        </row>
        <row r="13009">
          <cell r="E13009">
            <v>0</v>
          </cell>
        </row>
        <row r="13010">
          <cell r="E13010">
            <v>0</v>
          </cell>
        </row>
        <row r="13011">
          <cell r="E13011">
            <v>0</v>
          </cell>
        </row>
        <row r="13012">
          <cell r="E13012">
            <v>0</v>
          </cell>
        </row>
        <row r="13013">
          <cell r="E13013">
            <v>0</v>
          </cell>
        </row>
        <row r="13014">
          <cell r="E13014">
            <v>0</v>
          </cell>
        </row>
        <row r="13015">
          <cell r="E13015">
            <v>0</v>
          </cell>
        </row>
        <row r="13016">
          <cell r="E13016">
            <v>0</v>
          </cell>
        </row>
        <row r="13017">
          <cell r="E13017">
            <v>0</v>
          </cell>
        </row>
        <row r="13018">
          <cell r="E13018">
            <v>0</v>
          </cell>
        </row>
        <row r="13019">
          <cell r="E13019">
            <v>0</v>
          </cell>
        </row>
        <row r="13020">
          <cell r="E13020">
            <v>0</v>
          </cell>
        </row>
        <row r="13021">
          <cell r="E13021">
            <v>0</v>
          </cell>
        </row>
        <row r="13022">
          <cell r="E13022">
            <v>0</v>
          </cell>
        </row>
        <row r="13023">
          <cell r="E13023">
            <v>0</v>
          </cell>
        </row>
        <row r="13024">
          <cell r="E13024">
            <v>0</v>
          </cell>
        </row>
        <row r="13025">
          <cell r="E13025">
            <v>0</v>
          </cell>
        </row>
        <row r="13026">
          <cell r="E13026">
            <v>0</v>
          </cell>
        </row>
        <row r="13027">
          <cell r="E13027">
            <v>0</v>
          </cell>
        </row>
        <row r="13028">
          <cell r="E13028">
            <v>0</v>
          </cell>
        </row>
        <row r="13029">
          <cell r="E13029">
            <v>0</v>
          </cell>
        </row>
        <row r="13030">
          <cell r="E13030">
            <v>0</v>
          </cell>
        </row>
        <row r="13031">
          <cell r="E13031">
            <v>0</v>
          </cell>
        </row>
        <row r="13032">
          <cell r="E13032">
            <v>0</v>
          </cell>
        </row>
        <row r="13033">
          <cell r="E13033">
            <v>0</v>
          </cell>
        </row>
        <row r="13034">
          <cell r="E13034">
            <v>0</v>
          </cell>
        </row>
        <row r="13035">
          <cell r="E13035">
            <v>0</v>
          </cell>
        </row>
        <row r="13036">
          <cell r="E13036">
            <v>0</v>
          </cell>
        </row>
        <row r="13037">
          <cell r="E13037">
            <v>0</v>
          </cell>
        </row>
        <row r="13038">
          <cell r="E13038">
            <v>0</v>
          </cell>
        </row>
        <row r="13039">
          <cell r="E13039">
            <v>0</v>
          </cell>
        </row>
        <row r="13040">
          <cell r="E13040">
            <v>0</v>
          </cell>
        </row>
        <row r="13041">
          <cell r="E13041">
            <v>0</v>
          </cell>
        </row>
        <row r="13042">
          <cell r="E13042">
            <v>0</v>
          </cell>
        </row>
        <row r="13043">
          <cell r="E13043">
            <v>0</v>
          </cell>
        </row>
        <row r="13044">
          <cell r="E13044">
            <v>0</v>
          </cell>
        </row>
        <row r="13045">
          <cell r="E13045">
            <v>0</v>
          </cell>
        </row>
        <row r="13046">
          <cell r="E13046">
            <v>0</v>
          </cell>
        </row>
        <row r="13047">
          <cell r="E13047">
            <v>0</v>
          </cell>
        </row>
        <row r="13048">
          <cell r="E13048">
            <v>0</v>
          </cell>
        </row>
        <row r="13049">
          <cell r="E13049">
            <v>0</v>
          </cell>
        </row>
        <row r="13050">
          <cell r="E13050">
            <v>0</v>
          </cell>
        </row>
        <row r="13051">
          <cell r="E13051">
            <v>0</v>
          </cell>
        </row>
        <row r="13052">
          <cell r="E13052">
            <v>0</v>
          </cell>
        </row>
        <row r="13053">
          <cell r="E13053">
            <v>0</v>
          </cell>
        </row>
        <row r="13054">
          <cell r="E13054">
            <v>0</v>
          </cell>
        </row>
        <row r="13055">
          <cell r="E13055">
            <v>0</v>
          </cell>
        </row>
        <row r="13056">
          <cell r="E13056">
            <v>0</v>
          </cell>
        </row>
        <row r="13057">
          <cell r="E13057">
            <v>0</v>
          </cell>
        </row>
        <row r="13058">
          <cell r="E13058">
            <v>0</v>
          </cell>
        </row>
        <row r="13059">
          <cell r="E13059">
            <v>0</v>
          </cell>
        </row>
        <row r="13060">
          <cell r="E13060">
            <v>0</v>
          </cell>
        </row>
        <row r="13061">
          <cell r="E13061">
            <v>0</v>
          </cell>
        </row>
        <row r="13062">
          <cell r="E13062">
            <v>0</v>
          </cell>
        </row>
        <row r="13063">
          <cell r="E13063">
            <v>0</v>
          </cell>
        </row>
        <row r="13064">
          <cell r="E13064">
            <v>0</v>
          </cell>
        </row>
        <row r="13065">
          <cell r="E13065">
            <v>0</v>
          </cell>
        </row>
        <row r="13066">
          <cell r="E13066">
            <v>0</v>
          </cell>
        </row>
        <row r="13067">
          <cell r="E13067">
            <v>0</v>
          </cell>
        </row>
        <row r="13068">
          <cell r="E13068">
            <v>0</v>
          </cell>
        </row>
        <row r="13069">
          <cell r="E13069">
            <v>0</v>
          </cell>
        </row>
        <row r="13070">
          <cell r="E13070">
            <v>0</v>
          </cell>
        </row>
        <row r="13071">
          <cell r="E13071">
            <v>0</v>
          </cell>
        </row>
        <row r="13072">
          <cell r="E13072">
            <v>0</v>
          </cell>
        </row>
        <row r="13073">
          <cell r="E13073">
            <v>0</v>
          </cell>
        </row>
        <row r="13074">
          <cell r="E13074">
            <v>0</v>
          </cell>
        </row>
        <row r="13075">
          <cell r="E13075">
            <v>0</v>
          </cell>
        </row>
        <row r="13076">
          <cell r="E13076">
            <v>0</v>
          </cell>
        </row>
        <row r="13077">
          <cell r="E13077">
            <v>0</v>
          </cell>
        </row>
        <row r="13078">
          <cell r="E13078">
            <v>0</v>
          </cell>
        </row>
        <row r="13079">
          <cell r="E13079">
            <v>0</v>
          </cell>
        </row>
        <row r="13080">
          <cell r="E13080">
            <v>0</v>
          </cell>
        </row>
        <row r="13081">
          <cell r="E13081">
            <v>0</v>
          </cell>
        </row>
        <row r="13082">
          <cell r="E13082">
            <v>0</v>
          </cell>
        </row>
        <row r="13083">
          <cell r="E13083">
            <v>0</v>
          </cell>
        </row>
        <row r="13084">
          <cell r="E13084">
            <v>0</v>
          </cell>
        </row>
        <row r="13085">
          <cell r="E13085">
            <v>0</v>
          </cell>
        </row>
        <row r="13086">
          <cell r="E13086">
            <v>0</v>
          </cell>
        </row>
        <row r="13087">
          <cell r="E13087">
            <v>0</v>
          </cell>
        </row>
        <row r="13088">
          <cell r="E13088">
            <v>0</v>
          </cell>
        </row>
        <row r="13089">
          <cell r="E13089">
            <v>0</v>
          </cell>
        </row>
        <row r="13090">
          <cell r="E13090">
            <v>0</v>
          </cell>
        </row>
        <row r="13091">
          <cell r="E13091">
            <v>0</v>
          </cell>
        </row>
        <row r="13092">
          <cell r="E13092">
            <v>0</v>
          </cell>
        </row>
        <row r="13093">
          <cell r="E13093">
            <v>0</v>
          </cell>
        </row>
        <row r="13094">
          <cell r="E13094">
            <v>0</v>
          </cell>
        </row>
        <row r="13095">
          <cell r="E13095">
            <v>0</v>
          </cell>
        </row>
        <row r="13096">
          <cell r="E13096">
            <v>0</v>
          </cell>
        </row>
        <row r="13097">
          <cell r="E13097">
            <v>0</v>
          </cell>
        </row>
        <row r="13098">
          <cell r="E13098">
            <v>0</v>
          </cell>
        </row>
        <row r="13099">
          <cell r="E13099">
            <v>0</v>
          </cell>
        </row>
        <row r="13100">
          <cell r="E13100">
            <v>0</v>
          </cell>
        </row>
        <row r="13101">
          <cell r="E13101">
            <v>0</v>
          </cell>
        </row>
        <row r="13102">
          <cell r="E13102">
            <v>0</v>
          </cell>
        </row>
        <row r="13103">
          <cell r="E13103">
            <v>0</v>
          </cell>
        </row>
        <row r="13104">
          <cell r="E13104">
            <v>0</v>
          </cell>
        </row>
        <row r="13105">
          <cell r="E13105">
            <v>0</v>
          </cell>
        </row>
        <row r="13106">
          <cell r="E13106">
            <v>0</v>
          </cell>
        </row>
        <row r="13107">
          <cell r="E13107">
            <v>0</v>
          </cell>
        </row>
        <row r="13108">
          <cell r="E13108">
            <v>0</v>
          </cell>
        </row>
        <row r="13109">
          <cell r="E13109">
            <v>0</v>
          </cell>
        </row>
        <row r="13110">
          <cell r="E13110">
            <v>0</v>
          </cell>
        </row>
        <row r="13111">
          <cell r="E13111">
            <v>0</v>
          </cell>
        </row>
        <row r="13112">
          <cell r="E13112">
            <v>0</v>
          </cell>
        </row>
        <row r="13113">
          <cell r="E13113">
            <v>0</v>
          </cell>
        </row>
        <row r="13114">
          <cell r="E13114">
            <v>0</v>
          </cell>
        </row>
        <row r="13115">
          <cell r="E13115">
            <v>0</v>
          </cell>
        </row>
        <row r="13116">
          <cell r="E13116">
            <v>0</v>
          </cell>
        </row>
        <row r="13117">
          <cell r="E13117">
            <v>0</v>
          </cell>
        </row>
        <row r="13118">
          <cell r="E13118">
            <v>0</v>
          </cell>
        </row>
        <row r="13119">
          <cell r="E13119">
            <v>0</v>
          </cell>
        </row>
        <row r="13120">
          <cell r="E13120">
            <v>0</v>
          </cell>
        </row>
        <row r="13121">
          <cell r="E13121">
            <v>0</v>
          </cell>
        </row>
        <row r="13122">
          <cell r="E13122">
            <v>0</v>
          </cell>
        </row>
        <row r="13123">
          <cell r="E13123">
            <v>0</v>
          </cell>
        </row>
        <row r="13124">
          <cell r="E13124">
            <v>0</v>
          </cell>
        </row>
        <row r="13125">
          <cell r="E13125">
            <v>0</v>
          </cell>
        </row>
        <row r="13126">
          <cell r="E13126">
            <v>0</v>
          </cell>
        </row>
        <row r="13127">
          <cell r="E13127">
            <v>0</v>
          </cell>
        </row>
        <row r="13128">
          <cell r="E13128">
            <v>0</v>
          </cell>
        </row>
        <row r="13129">
          <cell r="E13129">
            <v>0</v>
          </cell>
        </row>
        <row r="13130">
          <cell r="E13130">
            <v>0</v>
          </cell>
        </row>
        <row r="13131">
          <cell r="E13131">
            <v>0</v>
          </cell>
        </row>
        <row r="13132">
          <cell r="E13132">
            <v>0</v>
          </cell>
        </row>
        <row r="13133">
          <cell r="E13133">
            <v>0</v>
          </cell>
        </row>
        <row r="13134">
          <cell r="E13134">
            <v>0</v>
          </cell>
        </row>
        <row r="13135">
          <cell r="E13135">
            <v>0</v>
          </cell>
        </row>
        <row r="13136">
          <cell r="E13136">
            <v>0</v>
          </cell>
        </row>
        <row r="13137">
          <cell r="E13137">
            <v>0</v>
          </cell>
        </row>
        <row r="13138">
          <cell r="E13138">
            <v>0</v>
          </cell>
        </row>
        <row r="13139">
          <cell r="E13139">
            <v>0</v>
          </cell>
        </row>
        <row r="13140">
          <cell r="E13140">
            <v>0</v>
          </cell>
        </row>
        <row r="13141">
          <cell r="E13141">
            <v>0</v>
          </cell>
        </row>
        <row r="13142">
          <cell r="E13142">
            <v>0</v>
          </cell>
        </row>
        <row r="13143">
          <cell r="E13143">
            <v>0</v>
          </cell>
        </row>
        <row r="13144">
          <cell r="E13144">
            <v>0</v>
          </cell>
        </row>
        <row r="13145">
          <cell r="E13145">
            <v>0</v>
          </cell>
        </row>
        <row r="13146">
          <cell r="E13146">
            <v>0</v>
          </cell>
        </row>
        <row r="13147">
          <cell r="E13147">
            <v>0</v>
          </cell>
        </row>
        <row r="13148">
          <cell r="E13148">
            <v>0</v>
          </cell>
        </row>
        <row r="13149">
          <cell r="E13149">
            <v>0</v>
          </cell>
        </row>
        <row r="13150">
          <cell r="E13150">
            <v>0</v>
          </cell>
        </row>
        <row r="13151">
          <cell r="E13151">
            <v>0</v>
          </cell>
        </row>
        <row r="13152">
          <cell r="E13152">
            <v>0</v>
          </cell>
        </row>
        <row r="13153">
          <cell r="E13153">
            <v>0</v>
          </cell>
        </row>
        <row r="13154">
          <cell r="E13154">
            <v>0</v>
          </cell>
        </row>
        <row r="13155">
          <cell r="E13155">
            <v>0</v>
          </cell>
        </row>
        <row r="13156">
          <cell r="E13156">
            <v>0</v>
          </cell>
        </row>
        <row r="13157">
          <cell r="E13157">
            <v>0</v>
          </cell>
        </row>
        <row r="13158">
          <cell r="E13158">
            <v>0</v>
          </cell>
        </row>
        <row r="13159">
          <cell r="E13159">
            <v>0</v>
          </cell>
        </row>
        <row r="13160">
          <cell r="E13160">
            <v>0</v>
          </cell>
        </row>
        <row r="13161">
          <cell r="E13161">
            <v>0</v>
          </cell>
        </row>
        <row r="13162">
          <cell r="E13162">
            <v>0</v>
          </cell>
        </row>
        <row r="13163">
          <cell r="E13163">
            <v>0</v>
          </cell>
        </row>
        <row r="13164">
          <cell r="E13164">
            <v>0</v>
          </cell>
        </row>
        <row r="13165">
          <cell r="E13165">
            <v>0</v>
          </cell>
        </row>
        <row r="13166">
          <cell r="E13166">
            <v>0</v>
          </cell>
        </row>
        <row r="13167">
          <cell r="E13167">
            <v>0</v>
          </cell>
        </row>
        <row r="13168">
          <cell r="E13168">
            <v>0</v>
          </cell>
        </row>
        <row r="13169">
          <cell r="E13169">
            <v>0</v>
          </cell>
        </row>
        <row r="13170">
          <cell r="E13170">
            <v>0</v>
          </cell>
        </row>
        <row r="13171">
          <cell r="E13171">
            <v>0</v>
          </cell>
        </row>
        <row r="13172">
          <cell r="E13172">
            <v>0</v>
          </cell>
        </row>
        <row r="13173">
          <cell r="E13173">
            <v>0</v>
          </cell>
        </row>
        <row r="13174">
          <cell r="E13174">
            <v>0</v>
          </cell>
        </row>
        <row r="13175">
          <cell r="E13175">
            <v>0</v>
          </cell>
        </row>
        <row r="13176">
          <cell r="E13176">
            <v>0</v>
          </cell>
        </row>
        <row r="13177">
          <cell r="E13177">
            <v>0</v>
          </cell>
        </row>
        <row r="13178">
          <cell r="E13178">
            <v>0</v>
          </cell>
        </row>
        <row r="13179">
          <cell r="E13179">
            <v>0</v>
          </cell>
        </row>
        <row r="13180">
          <cell r="E13180">
            <v>0</v>
          </cell>
        </row>
        <row r="13181">
          <cell r="E13181">
            <v>0</v>
          </cell>
        </row>
        <row r="13182">
          <cell r="E13182">
            <v>0</v>
          </cell>
        </row>
        <row r="13183">
          <cell r="E13183">
            <v>0</v>
          </cell>
        </row>
        <row r="13184">
          <cell r="E13184">
            <v>0</v>
          </cell>
        </row>
        <row r="13185">
          <cell r="E13185">
            <v>0</v>
          </cell>
        </row>
        <row r="13186">
          <cell r="E13186">
            <v>0</v>
          </cell>
        </row>
        <row r="13187">
          <cell r="E13187">
            <v>0</v>
          </cell>
        </row>
        <row r="13188">
          <cell r="E13188">
            <v>0</v>
          </cell>
        </row>
        <row r="13189">
          <cell r="E13189">
            <v>0</v>
          </cell>
        </row>
        <row r="13190">
          <cell r="E13190">
            <v>0</v>
          </cell>
        </row>
        <row r="13191">
          <cell r="E13191">
            <v>0</v>
          </cell>
        </row>
        <row r="13192">
          <cell r="E13192">
            <v>0</v>
          </cell>
        </row>
        <row r="13193">
          <cell r="E13193">
            <v>0</v>
          </cell>
        </row>
        <row r="13194">
          <cell r="E13194">
            <v>0</v>
          </cell>
        </row>
        <row r="13195">
          <cell r="E13195">
            <v>0</v>
          </cell>
        </row>
        <row r="13196">
          <cell r="E13196">
            <v>0</v>
          </cell>
        </row>
        <row r="13197">
          <cell r="E13197">
            <v>0</v>
          </cell>
        </row>
        <row r="13198">
          <cell r="E13198">
            <v>0</v>
          </cell>
        </row>
        <row r="13199">
          <cell r="E13199">
            <v>0</v>
          </cell>
        </row>
        <row r="13200">
          <cell r="E13200">
            <v>0</v>
          </cell>
        </row>
        <row r="13201">
          <cell r="E13201">
            <v>0</v>
          </cell>
        </row>
        <row r="13202">
          <cell r="E13202">
            <v>0</v>
          </cell>
        </row>
        <row r="13203">
          <cell r="E13203">
            <v>0</v>
          </cell>
        </row>
        <row r="13204">
          <cell r="E13204">
            <v>0</v>
          </cell>
        </row>
        <row r="13205">
          <cell r="E13205">
            <v>0</v>
          </cell>
        </row>
        <row r="13206">
          <cell r="E13206">
            <v>0</v>
          </cell>
        </row>
        <row r="13207">
          <cell r="E13207">
            <v>0</v>
          </cell>
        </row>
        <row r="13208">
          <cell r="E13208">
            <v>0</v>
          </cell>
        </row>
        <row r="13209">
          <cell r="E13209">
            <v>0</v>
          </cell>
        </row>
        <row r="13210">
          <cell r="E13210">
            <v>0</v>
          </cell>
        </row>
        <row r="13211">
          <cell r="E13211">
            <v>0</v>
          </cell>
        </row>
        <row r="13212">
          <cell r="E13212">
            <v>0</v>
          </cell>
        </row>
        <row r="13213">
          <cell r="E13213">
            <v>0</v>
          </cell>
        </row>
        <row r="13214">
          <cell r="E13214">
            <v>0</v>
          </cell>
        </row>
        <row r="13215">
          <cell r="E13215">
            <v>0</v>
          </cell>
        </row>
        <row r="13216">
          <cell r="E13216">
            <v>0</v>
          </cell>
        </row>
        <row r="13217">
          <cell r="E13217">
            <v>0</v>
          </cell>
        </row>
        <row r="13218">
          <cell r="E13218">
            <v>0</v>
          </cell>
        </row>
        <row r="13219">
          <cell r="E13219">
            <v>0</v>
          </cell>
        </row>
        <row r="13220">
          <cell r="E13220">
            <v>0</v>
          </cell>
        </row>
        <row r="13221">
          <cell r="E13221">
            <v>0</v>
          </cell>
        </row>
        <row r="13222">
          <cell r="E13222">
            <v>0</v>
          </cell>
        </row>
        <row r="13223">
          <cell r="E13223">
            <v>0</v>
          </cell>
        </row>
        <row r="13224">
          <cell r="E13224">
            <v>0</v>
          </cell>
        </row>
        <row r="13225">
          <cell r="E13225">
            <v>0</v>
          </cell>
        </row>
        <row r="13226">
          <cell r="E13226">
            <v>0</v>
          </cell>
        </row>
        <row r="13227">
          <cell r="E13227">
            <v>0</v>
          </cell>
        </row>
        <row r="13228">
          <cell r="E13228">
            <v>0</v>
          </cell>
        </row>
        <row r="13229">
          <cell r="E13229">
            <v>0</v>
          </cell>
        </row>
        <row r="13230">
          <cell r="E13230">
            <v>0</v>
          </cell>
        </row>
        <row r="13231">
          <cell r="E13231">
            <v>0</v>
          </cell>
        </row>
        <row r="13232">
          <cell r="E13232">
            <v>0</v>
          </cell>
        </row>
        <row r="13233">
          <cell r="E13233">
            <v>0</v>
          </cell>
        </row>
        <row r="13234">
          <cell r="E13234">
            <v>0</v>
          </cell>
        </row>
        <row r="13235">
          <cell r="E13235">
            <v>0</v>
          </cell>
        </row>
        <row r="13236">
          <cell r="E13236">
            <v>0</v>
          </cell>
        </row>
        <row r="13237">
          <cell r="E13237">
            <v>0</v>
          </cell>
        </row>
        <row r="13238">
          <cell r="E13238">
            <v>0</v>
          </cell>
        </row>
        <row r="13239">
          <cell r="E13239">
            <v>0</v>
          </cell>
        </row>
        <row r="13240">
          <cell r="E13240">
            <v>0</v>
          </cell>
        </row>
        <row r="13241">
          <cell r="E13241">
            <v>0</v>
          </cell>
        </row>
        <row r="13242">
          <cell r="E13242">
            <v>0</v>
          </cell>
        </row>
        <row r="13243">
          <cell r="E13243">
            <v>0</v>
          </cell>
        </row>
        <row r="13244">
          <cell r="E13244">
            <v>0</v>
          </cell>
        </row>
        <row r="13245">
          <cell r="E13245">
            <v>0</v>
          </cell>
        </row>
        <row r="13246">
          <cell r="E13246">
            <v>0</v>
          </cell>
        </row>
        <row r="13247">
          <cell r="E13247">
            <v>0</v>
          </cell>
        </row>
        <row r="13248">
          <cell r="E13248">
            <v>0</v>
          </cell>
        </row>
        <row r="13249">
          <cell r="E13249">
            <v>0</v>
          </cell>
        </row>
        <row r="13250">
          <cell r="E13250">
            <v>0</v>
          </cell>
        </row>
        <row r="13251">
          <cell r="E13251">
            <v>0</v>
          </cell>
        </row>
        <row r="13252">
          <cell r="E13252">
            <v>0</v>
          </cell>
        </row>
        <row r="13253">
          <cell r="E13253">
            <v>0</v>
          </cell>
        </row>
        <row r="13254">
          <cell r="E13254">
            <v>0</v>
          </cell>
        </row>
        <row r="13255">
          <cell r="E13255">
            <v>0</v>
          </cell>
        </row>
        <row r="13256">
          <cell r="E13256">
            <v>0</v>
          </cell>
        </row>
        <row r="13257">
          <cell r="E13257">
            <v>0</v>
          </cell>
        </row>
        <row r="13258">
          <cell r="E13258">
            <v>0</v>
          </cell>
        </row>
        <row r="13259">
          <cell r="E13259">
            <v>0</v>
          </cell>
        </row>
        <row r="13260">
          <cell r="E13260">
            <v>0</v>
          </cell>
        </row>
        <row r="13261">
          <cell r="E13261">
            <v>0</v>
          </cell>
        </row>
        <row r="13262">
          <cell r="E13262">
            <v>0</v>
          </cell>
        </row>
        <row r="13263">
          <cell r="E13263">
            <v>0</v>
          </cell>
        </row>
        <row r="13264">
          <cell r="E13264">
            <v>0</v>
          </cell>
        </row>
        <row r="13265">
          <cell r="E13265">
            <v>0</v>
          </cell>
        </row>
        <row r="13266">
          <cell r="E13266">
            <v>0</v>
          </cell>
        </row>
        <row r="13267">
          <cell r="E13267">
            <v>0</v>
          </cell>
        </row>
        <row r="13268">
          <cell r="E13268">
            <v>0</v>
          </cell>
        </row>
        <row r="13269">
          <cell r="E13269">
            <v>0</v>
          </cell>
        </row>
        <row r="13270">
          <cell r="E13270">
            <v>0</v>
          </cell>
        </row>
        <row r="13271">
          <cell r="E13271">
            <v>0</v>
          </cell>
        </row>
        <row r="13272">
          <cell r="E13272">
            <v>0</v>
          </cell>
        </row>
        <row r="13273">
          <cell r="E13273">
            <v>0</v>
          </cell>
        </row>
        <row r="13274">
          <cell r="E13274">
            <v>0</v>
          </cell>
        </row>
        <row r="13275">
          <cell r="E13275">
            <v>0</v>
          </cell>
        </row>
        <row r="13276">
          <cell r="E13276">
            <v>0</v>
          </cell>
        </row>
        <row r="13277">
          <cell r="E13277">
            <v>0</v>
          </cell>
        </row>
        <row r="13278">
          <cell r="E13278">
            <v>0</v>
          </cell>
        </row>
        <row r="13279">
          <cell r="E13279">
            <v>0</v>
          </cell>
        </row>
        <row r="13280">
          <cell r="E13280">
            <v>0</v>
          </cell>
        </row>
        <row r="13281">
          <cell r="E13281">
            <v>0</v>
          </cell>
        </row>
        <row r="13282">
          <cell r="E13282">
            <v>0</v>
          </cell>
        </row>
        <row r="13283">
          <cell r="E13283">
            <v>0</v>
          </cell>
        </row>
        <row r="13284">
          <cell r="E13284">
            <v>0</v>
          </cell>
        </row>
        <row r="13285">
          <cell r="E13285">
            <v>0</v>
          </cell>
        </row>
        <row r="13286">
          <cell r="E13286">
            <v>0</v>
          </cell>
        </row>
        <row r="13287">
          <cell r="E13287">
            <v>0</v>
          </cell>
        </row>
        <row r="13288">
          <cell r="E13288">
            <v>0</v>
          </cell>
        </row>
        <row r="13289">
          <cell r="E13289">
            <v>0</v>
          </cell>
        </row>
        <row r="13290">
          <cell r="E13290">
            <v>0</v>
          </cell>
        </row>
        <row r="13291">
          <cell r="E13291">
            <v>0</v>
          </cell>
        </row>
        <row r="13292">
          <cell r="E13292">
            <v>0</v>
          </cell>
        </row>
        <row r="13293">
          <cell r="E13293">
            <v>0</v>
          </cell>
        </row>
        <row r="13294">
          <cell r="E13294">
            <v>0</v>
          </cell>
        </row>
        <row r="13295">
          <cell r="E13295">
            <v>0</v>
          </cell>
        </row>
        <row r="13296">
          <cell r="E13296">
            <v>0</v>
          </cell>
        </row>
        <row r="13297">
          <cell r="E13297">
            <v>0</v>
          </cell>
        </row>
        <row r="13298">
          <cell r="E13298">
            <v>0</v>
          </cell>
        </row>
        <row r="13299">
          <cell r="E13299">
            <v>0</v>
          </cell>
        </row>
        <row r="13300">
          <cell r="E13300">
            <v>0</v>
          </cell>
        </row>
        <row r="13301">
          <cell r="E13301">
            <v>0</v>
          </cell>
        </row>
        <row r="13302">
          <cell r="E13302">
            <v>0</v>
          </cell>
        </row>
        <row r="13303">
          <cell r="E13303">
            <v>0</v>
          </cell>
        </row>
        <row r="13304">
          <cell r="E13304">
            <v>0</v>
          </cell>
        </row>
        <row r="13305">
          <cell r="E13305">
            <v>0</v>
          </cell>
        </row>
        <row r="13306">
          <cell r="E13306">
            <v>0</v>
          </cell>
        </row>
        <row r="13307">
          <cell r="E13307">
            <v>0</v>
          </cell>
        </row>
        <row r="13308">
          <cell r="E13308">
            <v>0</v>
          </cell>
        </row>
        <row r="13309">
          <cell r="E13309">
            <v>0</v>
          </cell>
        </row>
        <row r="13310">
          <cell r="E13310">
            <v>0</v>
          </cell>
        </row>
        <row r="13311">
          <cell r="E13311">
            <v>0</v>
          </cell>
        </row>
        <row r="13312">
          <cell r="E13312">
            <v>0</v>
          </cell>
        </row>
        <row r="13313">
          <cell r="E13313">
            <v>0</v>
          </cell>
        </row>
        <row r="13314">
          <cell r="E13314">
            <v>0</v>
          </cell>
        </row>
        <row r="13315">
          <cell r="E13315">
            <v>0</v>
          </cell>
        </row>
        <row r="13316">
          <cell r="E13316">
            <v>0</v>
          </cell>
        </row>
        <row r="13317">
          <cell r="E13317">
            <v>0</v>
          </cell>
        </row>
        <row r="13318">
          <cell r="E13318">
            <v>0</v>
          </cell>
        </row>
        <row r="13319">
          <cell r="E13319">
            <v>0</v>
          </cell>
        </row>
        <row r="13320">
          <cell r="E13320">
            <v>0</v>
          </cell>
        </row>
        <row r="13321">
          <cell r="E13321">
            <v>0</v>
          </cell>
        </row>
        <row r="13322">
          <cell r="E13322">
            <v>0</v>
          </cell>
        </row>
        <row r="13323">
          <cell r="E13323">
            <v>0</v>
          </cell>
        </row>
        <row r="13324">
          <cell r="E13324">
            <v>0</v>
          </cell>
        </row>
        <row r="13325">
          <cell r="E13325">
            <v>0</v>
          </cell>
        </row>
        <row r="13326">
          <cell r="E13326">
            <v>0</v>
          </cell>
        </row>
        <row r="13327">
          <cell r="E13327">
            <v>0</v>
          </cell>
        </row>
        <row r="13328">
          <cell r="E13328">
            <v>0</v>
          </cell>
        </row>
        <row r="13329">
          <cell r="E13329">
            <v>0</v>
          </cell>
        </row>
        <row r="13330">
          <cell r="E13330">
            <v>0</v>
          </cell>
        </row>
        <row r="13331">
          <cell r="E13331">
            <v>0</v>
          </cell>
        </row>
        <row r="13332">
          <cell r="E13332">
            <v>0</v>
          </cell>
        </row>
        <row r="13333">
          <cell r="E13333">
            <v>0</v>
          </cell>
        </row>
        <row r="13334">
          <cell r="E13334">
            <v>0</v>
          </cell>
        </row>
        <row r="13335">
          <cell r="E13335">
            <v>0</v>
          </cell>
        </row>
        <row r="13336">
          <cell r="E13336">
            <v>0</v>
          </cell>
        </row>
        <row r="13337">
          <cell r="E13337">
            <v>0</v>
          </cell>
        </row>
        <row r="13338">
          <cell r="E13338">
            <v>0</v>
          </cell>
        </row>
        <row r="13339">
          <cell r="E13339">
            <v>0</v>
          </cell>
        </row>
        <row r="13340">
          <cell r="E13340">
            <v>0</v>
          </cell>
        </row>
        <row r="13341">
          <cell r="E13341">
            <v>0</v>
          </cell>
        </row>
        <row r="13342">
          <cell r="E13342">
            <v>0</v>
          </cell>
        </row>
        <row r="13343">
          <cell r="E13343">
            <v>0</v>
          </cell>
        </row>
        <row r="13344">
          <cell r="E13344">
            <v>0</v>
          </cell>
        </row>
        <row r="13345">
          <cell r="E13345">
            <v>0</v>
          </cell>
        </row>
        <row r="13346">
          <cell r="E13346">
            <v>0</v>
          </cell>
        </row>
        <row r="13347">
          <cell r="E13347">
            <v>0</v>
          </cell>
        </row>
        <row r="13348">
          <cell r="E13348">
            <v>0</v>
          </cell>
        </row>
        <row r="13349">
          <cell r="E13349">
            <v>0</v>
          </cell>
        </row>
        <row r="13350">
          <cell r="E13350">
            <v>0</v>
          </cell>
        </row>
        <row r="13351">
          <cell r="E13351">
            <v>0</v>
          </cell>
        </row>
        <row r="13352">
          <cell r="E13352">
            <v>0</v>
          </cell>
        </row>
        <row r="13353">
          <cell r="E13353">
            <v>0</v>
          </cell>
        </row>
        <row r="13354">
          <cell r="E13354">
            <v>0</v>
          </cell>
        </row>
        <row r="13355">
          <cell r="E13355">
            <v>0</v>
          </cell>
        </row>
        <row r="13356">
          <cell r="E13356">
            <v>0</v>
          </cell>
        </row>
        <row r="13357">
          <cell r="E13357">
            <v>0</v>
          </cell>
        </row>
        <row r="13358">
          <cell r="E13358">
            <v>0</v>
          </cell>
        </row>
        <row r="13359">
          <cell r="E13359">
            <v>0</v>
          </cell>
        </row>
        <row r="13360">
          <cell r="E13360">
            <v>0</v>
          </cell>
        </row>
        <row r="13361">
          <cell r="E13361">
            <v>0</v>
          </cell>
        </row>
        <row r="13362">
          <cell r="E13362">
            <v>0</v>
          </cell>
        </row>
        <row r="13363">
          <cell r="E13363">
            <v>0</v>
          </cell>
        </row>
        <row r="13364">
          <cell r="E13364">
            <v>0</v>
          </cell>
        </row>
        <row r="13365">
          <cell r="E13365">
            <v>0</v>
          </cell>
        </row>
        <row r="13366">
          <cell r="E13366">
            <v>0</v>
          </cell>
        </row>
        <row r="13367">
          <cell r="E13367">
            <v>0</v>
          </cell>
        </row>
        <row r="13368">
          <cell r="E13368">
            <v>0</v>
          </cell>
        </row>
        <row r="13369">
          <cell r="E13369">
            <v>0</v>
          </cell>
        </row>
        <row r="13370">
          <cell r="E13370">
            <v>0</v>
          </cell>
        </row>
        <row r="13371">
          <cell r="E13371">
            <v>0</v>
          </cell>
        </row>
        <row r="13372">
          <cell r="E13372">
            <v>0</v>
          </cell>
        </row>
        <row r="13373">
          <cell r="E13373">
            <v>0</v>
          </cell>
        </row>
        <row r="13374">
          <cell r="E13374">
            <v>0</v>
          </cell>
        </row>
        <row r="13375">
          <cell r="E13375">
            <v>0</v>
          </cell>
        </row>
        <row r="13376">
          <cell r="E13376">
            <v>0</v>
          </cell>
        </row>
        <row r="13377">
          <cell r="E13377">
            <v>0</v>
          </cell>
        </row>
        <row r="13378">
          <cell r="E13378">
            <v>0</v>
          </cell>
        </row>
        <row r="13379">
          <cell r="E13379">
            <v>0</v>
          </cell>
        </row>
        <row r="13380">
          <cell r="E13380">
            <v>0</v>
          </cell>
        </row>
        <row r="13381">
          <cell r="E13381">
            <v>0</v>
          </cell>
        </row>
        <row r="13382">
          <cell r="E13382">
            <v>0</v>
          </cell>
        </row>
        <row r="13383">
          <cell r="E13383">
            <v>0</v>
          </cell>
        </row>
        <row r="13384">
          <cell r="E13384">
            <v>0</v>
          </cell>
        </row>
        <row r="13385">
          <cell r="E13385">
            <v>0</v>
          </cell>
        </row>
        <row r="13386">
          <cell r="E13386">
            <v>0</v>
          </cell>
        </row>
        <row r="13387">
          <cell r="E13387">
            <v>0</v>
          </cell>
        </row>
        <row r="13388">
          <cell r="E13388">
            <v>0</v>
          </cell>
        </row>
        <row r="13389">
          <cell r="E13389">
            <v>0</v>
          </cell>
        </row>
        <row r="13390">
          <cell r="E13390">
            <v>0</v>
          </cell>
        </row>
        <row r="13391">
          <cell r="E13391">
            <v>0</v>
          </cell>
        </row>
        <row r="13392">
          <cell r="E13392">
            <v>0</v>
          </cell>
        </row>
        <row r="13393">
          <cell r="E13393">
            <v>0</v>
          </cell>
        </row>
        <row r="13394">
          <cell r="E13394">
            <v>0</v>
          </cell>
        </row>
        <row r="13395">
          <cell r="E13395">
            <v>0</v>
          </cell>
        </row>
        <row r="13396">
          <cell r="E13396">
            <v>0</v>
          </cell>
        </row>
        <row r="13397">
          <cell r="E13397">
            <v>0</v>
          </cell>
        </row>
        <row r="13398">
          <cell r="E13398">
            <v>0</v>
          </cell>
        </row>
        <row r="13399">
          <cell r="E13399">
            <v>0</v>
          </cell>
        </row>
        <row r="13400">
          <cell r="E13400">
            <v>0</v>
          </cell>
        </row>
        <row r="13401">
          <cell r="E13401">
            <v>0</v>
          </cell>
        </row>
        <row r="13402">
          <cell r="E13402">
            <v>0</v>
          </cell>
        </row>
        <row r="13403">
          <cell r="E13403">
            <v>0</v>
          </cell>
        </row>
        <row r="13404">
          <cell r="E13404">
            <v>0</v>
          </cell>
        </row>
        <row r="13405">
          <cell r="E13405">
            <v>0</v>
          </cell>
        </row>
        <row r="13406">
          <cell r="E13406">
            <v>0</v>
          </cell>
        </row>
        <row r="13407">
          <cell r="E13407">
            <v>0</v>
          </cell>
        </row>
        <row r="13408">
          <cell r="E13408">
            <v>0</v>
          </cell>
        </row>
        <row r="13409">
          <cell r="E13409">
            <v>0</v>
          </cell>
        </row>
        <row r="13410">
          <cell r="E13410">
            <v>0</v>
          </cell>
        </row>
        <row r="13411">
          <cell r="E13411">
            <v>0</v>
          </cell>
        </row>
        <row r="13412">
          <cell r="E13412">
            <v>0</v>
          </cell>
        </row>
        <row r="13413">
          <cell r="E13413">
            <v>0</v>
          </cell>
        </row>
        <row r="13414">
          <cell r="E13414">
            <v>0</v>
          </cell>
        </row>
        <row r="13415">
          <cell r="E13415">
            <v>0</v>
          </cell>
        </row>
        <row r="13416">
          <cell r="E13416">
            <v>0</v>
          </cell>
        </row>
        <row r="13417">
          <cell r="E13417">
            <v>0</v>
          </cell>
        </row>
        <row r="13418">
          <cell r="E13418">
            <v>0</v>
          </cell>
        </row>
        <row r="13419">
          <cell r="E13419">
            <v>0</v>
          </cell>
        </row>
        <row r="13420">
          <cell r="E13420">
            <v>0</v>
          </cell>
        </row>
        <row r="13421">
          <cell r="E13421">
            <v>0</v>
          </cell>
        </row>
        <row r="13422">
          <cell r="E13422">
            <v>0</v>
          </cell>
        </row>
        <row r="13423">
          <cell r="E13423">
            <v>0</v>
          </cell>
        </row>
        <row r="13424">
          <cell r="E13424">
            <v>0</v>
          </cell>
        </row>
        <row r="13425">
          <cell r="E13425">
            <v>0</v>
          </cell>
        </row>
        <row r="13426">
          <cell r="E13426">
            <v>0</v>
          </cell>
        </row>
        <row r="13427">
          <cell r="E13427">
            <v>0</v>
          </cell>
        </row>
        <row r="13428">
          <cell r="E13428">
            <v>0</v>
          </cell>
        </row>
        <row r="13429">
          <cell r="E13429">
            <v>0</v>
          </cell>
        </row>
        <row r="13430">
          <cell r="E13430">
            <v>0</v>
          </cell>
        </row>
        <row r="13431">
          <cell r="E13431">
            <v>0</v>
          </cell>
        </row>
        <row r="13432">
          <cell r="E13432">
            <v>0</v>
          </cell>
        </row>
        <row r="13433">
          <cell r="E13433">
            <v>0</v>
          </cell>
        </row>
        <row r="13434">
          <cell r="E13434">
            <v>0</v>
          </cell>
        </row>
        <row r="13435">
          <cell r="E13435">
            <v>0</v>
          </cell>
        </row>
        <row r="13436">
          <cell r="E13436">
            <v>0</v>
          </cell>
        </row>
        <row r="13437">
          <cell r="E13437">
            <v>0</v>
          </cell>
        </row>
        <row r="13438">
          <cell r="E13438">
            <v>0</v>
          </cell>
        </row>
        <row r="13439">
          <cell r="E13439">
            <v>0</v>
          </cell>
        </row>
        <row r="13440">
          <cell r="E13440">
            <v>0</v>
          </cell>
        </row>
        <row r="13441">
          <cell r="E13441">
            <v>0</v>
          </cell>
        </row>
        <row r="13442">
          <cell r="E13442">
            <v>0</v>
          </cell>
        </row>
        <row r="13443">
          <cell r="E13443">
            <v>0</v>
          </cell>
        </row>
        <row r="13444">
          <cell r="E13444">
            <v>0</v>
          </cell>
        </row>
        <row r="13445">
          <cell r="E13445">
            <v>0</v>
          </cell>
        </row>
        <row r="13446">
          <cell r="E13446">
            <v>0</v>
          </cell>
        </row>
        <row r="13447">
          <cell r="E13447">
            <v>0</v>
          </cell>
        </row>
        <row r="13448">
          <cell r="E13448">
            <v>0</v>
          </cell>
        </row>
        <row r="13449">
          <cell r="E13449">
            <v>0</v>
          </cell>
        </row>
        <row r="13450">
          <cell r="E13450">
            <v>0</v>
          </cell>
        </row>
        <row r="13451">
          <cell r="E13451">
            <v>0</v>
          </cell>
        </row>
        <row r="13452">
          <cell r="E13452">
            <v>0</v>
          </cell>
        </row>
        <row r="13453">
          <cell r="E13453">
            <v>0</v>
          </cell>
        </row>
        <row r="13454">
          <cell r="E13454">
            <v>0</v>
          </cell>
        </row>
        <row r="13455">
          <cell r="E13455">
            <v>0</v>
          </cell>
        </row>
        <row r="13456">
          <cell r="E13456">
            <v>0</v>
          </cell>
        </row>
        <row r="13457">
          <cell r="E13457">
            <v>0</v>
          </cell>
        </row>
        <row r="13458">
          <cell r="E13458">
            <v>0</v>
          </cell>
        </row>
        <row r="13459">
          <cell r="E13459">
            <v>0</v>
          </cell>
        </row>
        <row r="13460">
          <cell r="E13460">
            <v>0</v>
          </cell>
        </row>
        <row r="13461">
          <cell r="E13461">
            <v>0</v>
          </cell>
        </row>
        <row r="13462">
          <cell r="E13462">
            <v>0</v>
          </cell>
        </row>
        <row r="13463">
          <cell r="E13463">
            <v>0</v>
          </cell>
        </row>
        <row r="13464">
          <cell r="E13464">
            <v>0</v>
          </cell>
        </row>
        <row r="13465">
          <cell r="E13465">
            <v>0</v>
          </cell>
        </row>
        <row r="13466">
          <cell r="E13466">
            <v>0</v>
          </cell>
        </row>
        <row r="13467">
          <cell r="E13467">
            <v>0</v>
          </cell>
        </row>
        <row r="13468">
          <cell r="E13468">
            <v>0</v>
          </cell>
        </row>
        <row r="13469">
          <cell r="E13469">
            <v>0</v>
          </cell>
        </row>
        <row r="13470">
          <cell r="E13470">
            <v>0</v>
          </cell>
        </row>
        <row r="13471">
          <cell r="E13471">
            <v>0</v>
          </cell>
        </row>
        <row r="13472">
          <cell r="E13472">
            <v>0</v>
          </cell>
        </row>
        <row r="13473">
          <cell r="E13473">
            <v>0</v>
          </cell>
        </row>
        <row r="13474">
          <cell r="E13474">
            <v>0</v>
          </cell>
        </row>
        <row r="13475">
          <cell r="E13475">
            <v>0</v>
          </cell>
        </row>
        <row r="13476">
          <cell r="E13476">
            <v>0</v>
          </cell>
        </row>
        <row r="13477">
          <cell r="E13477">
            <v>0</v>
          </cell>
        </row>
        <row r="13478">
          <cell r="E13478">
            <v>0</v>
          </cell>
        </row>
        <row r="13479">
          <cell r="E13479">
            <v>0</v>
          </cell>
        </row>
        <row r="13480">
          <cell r="E13480">
            <v>0</v>
          </cell>
        </row>
        <row r="13481">
          <cell r="E13481">
            <v>0</v>
          </cell>
        </row>
        <row r="13482">
          <cell r="E13482">
            <v>0</v>
          </cell>
        </row>
        <row r="13483">
          <cell r="E13483">
            <v>0</v>
          </cell>
        </row>
        <row r="13484">
          <cell r="E13484">
            <v>0</v>
          </cell>
        </row>
        <row r="13485">
          <cell r="E13485">
            <v>0</v>
          </cell>
        </row>
        <row r="13486">
          <cell r="E13486">
            <v>0</v>
          </cell>
        </row>
        <row r="13487">
          <cell r="E13487">
            <v>0</v>
          </cell>
        </row>
        <row r="13488">
          <cell r="E13488">
            <v>0</v>
          </cell>
        </row>
        <row r="13489">
          <cell r="E13489">
            <v>0</v>
          </cell>
        </row>
        <row r="13490">
          <cell r="E13490">
            <v>0</v>
          </cell>
        </row>
        <row r="13491">
          <cell r="E13491">
            <v>0</v>
          </cell>
        </row>
        <row r="13492">
          <cell r="E13492">
            <v>0</v>
          </cell>
        </row>
        <row r="13493">
          <cell r="E13493">
            <v>0</v>
          </cell>
        </row>
        <row r="13494">
          <cell r="E13494">
            <v>0</v>
          </cell>
        </row>
        <row r="13495">
          <cell r="E13495">
            <v>0</v>
          </cell>
        </row>
        <row r="13496">
          <cell r="E13496">
            <v>0</v>
          </cell>
        </row>
        <row r="13497">
          <cell r="E13497">
            <v>0</v>
          </cell>
        </row>
        <row r="13498">
          <cell r="E13498">
            <v>0</v>
          </cell>
        </row>
        <row r="13499">
          <cell r="E13499">
            <v>0</v>
          </cell>
        </row>
        <row r="13500">
          <cell r="E13500">
            <v>0</v>
          </cell>
        </row>
        <row r="13501">
          <cell r="E13501">
            <v>0</v>
          </cell>
        </row>
        <row r="13502">
          <cell r="E13502">
            <v>0</v>
          </cell>
        </row>
        <row r="13503">
          <cell r="E13503">
            <v>0</v>
          </cell>
        </row>
        <row r="13504">
          <cell r="E13504">
            <v>0</v>
          </cell>
        </row>
        <row r="13505">
          <cell r="E13505">
            <v>0</v>
          </cell>
        </row>
        <row r="13506">
          <cell r="E13506">
            <v>0</v>
          </cell>
        </row>
        <row r="13507">
          <cell r="E13507">
            <v>0</v>
          </cell>
        </row>
        <row r="13508">
          <cell r="E13508">
            <v>0</v>
          </cell>
        </row>
        <row r="13509">
          <cell r="E13509">
            <v>0</v>
          </cell>
        </row>
        <row r="13510">
          <cell r="E13510">
            <v>0</v>
          </cell>
        </row>
        <row r="13511">
          <cell r="E13511">
            <v>0</v>
          </cell>
        </row>
        <row r="13512">
          <cell r="E13512">
            <v>0</v>
          </cell>
        </row>
        <row r="13513">
          <cell r="E13513">
            <v>0</v>
          </cell>
        </row>
        <row r="13514">
          <cell r="E13514">
            <v>0</v>
          </cell>
        </row>
        <row r="13515">
          <cell r="E13515">
            <v>0</v>
          </cell>
        </row>
        <row r="13516">
          <cell r="E13516">
            <v>0</v>
          </cell>
        </row>
        <row r="13517">
          <cell r="E13517">
            <v>0</v>
          </cell>
        </row>
        <row r="13518">
          <cell r="E13518">
            <v>0</v>
          </cell>
        </row>
        <row r="13519">
          <cell r="E13519">
            <v>0</v>
          </cell>
        </row>
        <row r="13520">
          <cell r="E13520">
            <v>0</v>
          </cell>
        </row>
        <row r="13521">
          <cell r="E13521">
            <v>0</v>
          </cell>
        </row>
        <row r="13522">
          <cell r="E13522">
            <v>0</v>
          </cell>
        </row>
        <row r="13523">
          <cell r="E13523">
            <v>0</v>
          </cell>
        </row>
        <row r="13524">
          <cell r="E13524">
            <v>0</v>
          </cell>
        </row>
        <row r="13525">
          <cell r="E13525">
            <v>0</v>
          </cell>
        </row>
        <row r="13526">
          <cell r="E13526">
            <v>0</v>
          </cell>
        </row>
        <row r="13527">
          <cell r="E13527">
            <v>0</v>
          </cell>
        </row>
        <row r="13528">
          <cell r="E13528">
            <v>0</v>
          </cell>
        </row>
        <row r="13529">
          <cell r="E13529">
            <v>0</v>
          </cell>
        </row>
        <row r="13530">
          <cell r="E13530">
            <v>0</v>
          </cell>
        </row>
        <row r="13531">
          <cell r="E13531">
            <v>0</v>
          </cell>
        </row>
        <row r="13532">
          <cell r="E13532">
            <v>0</v>
          </cell>
        </row>
        <row r="13533">
          <cell r="E13533">
            <v>0</v>
          </cell>
        </row>
        <row r="13534">
          <cell r="E13534">
            <v>0</v>
          </cell>
        </row>
        <row r="13535">
          <cell r="E13535">
            <v>0</v>
          </cell>
        </row>
        <row r="13536">
          <cell r="E13536">
            <v>0</v>
          </cell>
        </row>
        <row r="13537">
          <cell r="E13537">
            <v>0</v>
          </cell>
        </row>
        <row r="13538">
          <cell r="E13538">
            <v>0</v>
          </cell>
        </row>
        <row r="13539">
          <cell r="E13539">
            <v>0</v>
          </cell>
        </row>
        <row r="13540">
          <cell r="E13540">
            <v>0</v>
          </cell>
        </row>
        <row r="13541">
          <cell r="E13541">
            <v>0</v>
          </cell>
        </row>
        <row r="13542">
          <cell r="E13542">
            <v>0</v>
          </cell>
        </row>
        <row r="13543">
          <cell r="E13543">
            <v>0</v>
          </cell>
        </row>
        <row r="13544">
          <cell r="E13544">
            <v>0</v>
          </cell>
        </row>
        <row r="13545">
          <cell r="E13545">
            <v>0</v>
          </cell>
        </row>
        <row r="13546">
          <cell r="E13546">
            <v>0</v>
          </cell>
        </row>
        <row r="13547">
          <cell r="E13547">
            <v>0</v>
          </cell>
        </row>
        <row r="13548">
          <cell r="E13548">
            <v>0</v>
          </cell>
        </row>
        <row r="13549">
          <cell r="E13549">
            <v>0</v>
          </cell>
        </row>
        <row r="13550">
          <cell r="E13550">
            <v>0</v>
          </cell>
        </row>
        <row r="13551">
          <cell r="E13551">
            <v>0</v>
          </cell>
        </row>
        <row r="13552">
          <cell r="E13552">
            <v>0</v>
          </cell>
        </row>
        <row r="13553">
          <cell r="E13553">
            <v>0</v>
          </cell>
        </row>
        <row r="13554">
          <cell r="E13554">
            <v>0</v>
          </cell>
        </row>
        <row r="13555">
          <cell r="E13555">
            <v>0</v>
          </cell>
        </row>
        <row r="13556">
          <cell r="E13556">
            <v>0</v>
          </cell>
        </row>
        <row r="13557">
          <cell r="E13557">
            <v>0</v>
          </cell>
        </row>
        <row r="13558">
          <cell r="E13558">
            <v>0</v>
          </cell>
        </row>
        <row r="13559">
          <cell r="E13559">
            <v>0</v>
          </cell>
        </row>
        <row r="13560">
          <cell r="E13560">
            <v>0</v>
          </cell>
        </row>
        <row r="13561">
          <cell r="E13561">
            <v>0</v>
          </cell>
        </row>
        <row r="13562">
          <cell r="E13562">
            <v>0</v>
          </cell>
        </row>
        <row r="13563">
          <cell r="E13563">
            <v>0</v>
          </cell>
        </row>
        <row r="13564">
          <cell r="E13564">
            <v>0</v>
          </cell>
        </row>
        <row r="13565">
          <cell r="E13565">
            <v>0</v>
          </cell>
        </row>
        <row r="13566">
          <cell r="E13566">
            <v>0</v>
          </cell>
        </row>
        <row r="13567">
          <cell r="E13567">
            <v>0</v>
          </cell>
        </row>
        <row r="13568">
          <cell r="E13568">
            <v>0</v>
          </cell>
        </row>
        <row r="13569">
          <cell r="E13569">
            <v>0</v>
          </cell>
        </row>
        <row r="13570">
          <cell r="E13570">
            <v>0</v>
          </cell>
        </row>
        <row r="13571">
          <cell r="E13571">
            <v>0</v>
          </cell>
        </row>
        <row r="13572">
          <cell r="E13572">
            <v>0</v>
          </cell>
        </row>
        <row r="13573">
          <cell r="E13573">
            <v>0</v>
          </cell>
        </row>
        <row r="13574">
          <cell r="E13574">
            <v>0</v>
          </cell>
        </row>
        <row r="13575">
          <cell r="E13575">
            <v>0</v>
          </cell>
        </row>
        <row r="13576">
          <cell r="E13576">
            <v>0</v>
          </cell>
        </row>
        <row r="13577">
          <cell r="E13577">
            <v>0</v>
          </cell>
        </row>
        <row r="13578">
          <cell r="E13578">
            <v>0</v>
          </cell>
        </row>
        <row r="13579">
          <cell r="E13579">
            <v>0</v>
          </cell>
        </row>
        <row r="13580">
          <cell r="E13580">
            <v>0</v>
          </cell>
        </row>
        <row r="13581">
          <cell r="E13581">
            <v>0</v>
          </cell>
        </row>
        <row r="13582">
          <cell r="E13582">
            <v>0</v>
          </cell>
        </row>
        <row r="13583">
          <cell r="E13583">
            <v>0</v>
          </cell>
        </row>
        <row r="13584">
          <cell r="E13584">
            <v>0</v>
          </cell>
        </row>
        <row r="13585">
          <cell r="E13585">
            <v>0</v>
          </cell>
        </row>
        <row r="13586">
          <cell r="E13586">
            <v>0</v>
          </cell>
        </row>
        <row r="13587">
          <cell r="E13587">
            <v>0</v>
          </cell>
        </row>
        <row r="13588">
          <cell r="E13588">
            <v>0</v>
          </cell>
        </row>
        <row r="13589">
          <cell r="E13589">
            <v>0</v>
          </cell>
        </row>
        <row r="13590">
          <cell r="E13590">
            <v>0</v>
          </cell>
        </row>
        <row r="13591">
          <cell r="E13591">
            <v>0</v>
          </cell>
        </row>
        <row r="13592">
          <cell r="E13592">
            <v>0</v>
          </cell>
        </row>
        <row r="13593">
          <cell r="E13593">
            <v>0</v>
          </cell>
        </row>
        <row r="13594">
          <cell r="E13594">
            <v>0</v>
          </cell>
        </row>
        <row r="13595">
          <cell r="E13595">
            <v>0</v>
          </cell>
        </row>
        <row r="13596">
          <cell r="E13596">
            <v>0</v>
          </cell>
        </row>
        <row r="13597">
          <cell r="E13597">
            <v>0</v>
          </cell>
        </row>
        <row r="13598">
          <cell r="E13598">
            <v>0</v>
          </cell>
        </row>
        <row r="13599">
          <cell r="E13599">
            <v>0</v>
          </cell>
        </row>
        <row r="13600">
          <cell r="E13600">
            <v>0</v>
          </cell>
        </row>
        <row r="13601">
          <cell r="E13601">
            <v>0</v>
          </cell>
        </row>
        <row r="13602">
          <cell r="E13602">
            <v>0</v>
          </cell>
        </row>
        <row r="13603">
          <cell r="E13603">
            <v>0</v>
          </cell>
        </row>
        <row r="13604">
          <cell r="E13604">
            <v>0</v>
          </cell>
        </row>
        <row r="13605">
          <cell r="E13605">
            <v>0</v>
          </cell>
        </row>
        <row r="13606">
          <cell r="E13606">
            <v>0</v>
          </cell>
        </row>
        <row r="13607">
          <cell r="E13607">
            <v>0</v>
          </cell>
        </row>
        <row r="13608">
          <cell r="E13608">
            <v>0</v>
          </cell>
        </row>
        <row r="13609">
          <cell r="E13609">
            <v>0</v>
          </cell>
        </row>
        <row r="13610">
          <cell r="E13610">
            <v>0</v>
          </cell>
        </row>
        <row r="13611">
          <cell r="E13611">
            <v>0</v>
          </cell>
        </row>
        <row r="13612">
          <cell r="E13612">
            <v>0</v>
          </cell>
        </row>
        <row r="13613">
          <cell r="E13613">
            <v>0</v>
          </cell>
        </row>
        <row r="13614">
          <cell r="E13614">
            <v>0</v>
          </cell>
        </row>
        <row r="13615">
          <cell r="E13615">
            <v>0</v>
          </cell>
        </row>
        <row r="13616">
          <cell r="E13616">
            <v>0</v>
          </cell>
        </row>
        <row r="13617">
          <cell r="E13617">
            <v>0</v>
          </cell>
        </row>
        <row r="13618">
          <cell r="E13618">
            <v>0</v>
          </cell>
        </row>
        <row r="13619">
          <cell r="E13619">
            <v>0</v>
          </cell>
        </row>
        <row r="13620">
          <cell r="E13620">
            <v>0</v>
          </cell>
        </row>
        <row r="13621">
          <cell r="E13621">
            <v>0</v>
          </cell>
        </row>
        <row r="13622">
          <cell r="E13622">
            <v>0</v>
          </cell>
        </row>
        <row r="13623">
          <cell r="E13623">
            <v>0</v>
          </cell>
        </row>
        <row r="13624">
          <cell r="E13624">
            <v>0</v>
          </cell>
        </row>
        <row r="13625">
          <cell r="E13625">
            <v>0</v>
          </cell>
        </row>
        <row r="13626">
          <cell r="E13626">
            <v>0</v>
          </cell>
        </row>
        <row r="13627">
          <cell r="E13627">
            <v>0</v>
          </cell>
        </row>
        <row r="13628">
          <cell r="E13628">
            <v>0</v>
          </cell>
        </row>
        <row r="13629">
          <cell r="E13629">
            <v>0</v>
          </cell>
        </row>
        <row r="13630">
          <cell r="E13630">
            <v>0</v>
          </cell>
        </row>
        <row r="13631">
          <cell r="E13631">
            <v>0</v>
          </cell>
        </row>
        <row r="13632">
          <cell r="E13632">
            <v>0</v>
          </cell>
        </row>
        <row r="13633">
          <cell r="E13633">
            <v>0</v>
          </cell>
        </row>
        <row r="13634">
          <cell r="E13634">
            <v>0</v>
          </cell>
        </row>
        <row r="13635">
          <cell r="E13635">
            <v>0</v>
          </cell>
        </row>
        <row r="13636">
          <cell r="E13636">
            <v>0</v>
          </cell>
        </row>
        <row r="13637">
          <cell r="E13637">
            <v>0</v>
          </cell>
        </row>
        <row r="13638">
          <cell r="E13638">
            <v>0</v>
          </cell>
        </row>
        <row r="13639">
          <cell r="E13639">
            <v>0</v>
          </cell>
        </row>
        <row r="13640">
          <cell r="E13640">
            <v>0</v>
          </cell>
        </row>
        <row r="13641">
          <cell r="E13641">
            <v>0</v>
          </cell>
        </row>
        <row r="13642">
          <cell r="E13642">
            <v>0</v>
          </cell>
        </row>
        <row r="13643">
          <cell r="E13643">
            <v>0</v>
          </cell>
        </row>
        <row r="13644">
          <cell r="E13644">
            <v>0</v>
          </cell>
        </row>
        <row r="13645">
          <cell r="E13645">
            <v>0</v>
          </cell>
        </row>
        <row r="13646">
          <cell r="E13646">
            <v>0</v>
          </cell>
        </row>
        <row r="13647">
          <cell r="E13647">
            <v>0</v>
          </cell>
        </row>
        <row r="13648">
          <cell r="E13648">
            <v>0</v>
          </cell>
        </row>
        <row r="13649">
          <cell r="E13649">
            <v>0</v>
          </cell>
        </row>
        <row r="13650">
          <cell r="E13650">
            <v>0</v>
          </cell>
        </row>
        <row r="13651">
          <cell r="E13651">
            <v>0</v>
          </cell>
        </row>
        <row r="13652">
          <cell r="E13652">
            <v>0</v>
          </cell>
        </row>
        <row r="13653">
          <cell r="E13653">
            <v>0</v>
          </cell>
        </row>
        <row r="13654">
          <cell r="E13654">
            <v>0</v>
          </cell>
        </row>
        <row r="13655">
          <cell r="E13655">
            <v>0</v>
          </cell>
        </row>
        <row r="13656">
          <cell r="E13656">
            <v>0</v>
          </cell>
        </row>
        <row r="13657">
          <cell r="E13657">
            <v>0</v>
          </cell>
        </row>
        <row r="13658">
          <cell r="E13658">
            <v>0</v>
          </cell>
        </row>
        <row r="13659">
          <cell r="E13659">
            <v>0</v>
          </cell>
        </row>
      </sheetData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1"/>
      <sheetName val="Summary L2"/>
      <sheetName val="Summary"/>
      <sheetName val="PEND Report"/>
      <sheetName val="Definitions"/>
      <sheetName val="PM Summary"/>
      <sheetName val="Pivot by CSTRT"/>
      <sheetName val="Project Miles Awarded"/>
      <sheetName val="Project Count Awarded"/>
      <sheetName val="Project Miles UnAwarded"/>
      <sheetName val="Project Count UnAwarded"/>
    </sheetNames>
    <sheetDataSet>
      <sheetData sheetId="0"/>
      <sheetData sheetId="1"/>
      <sheetData sheetId="2"/>
      <sheetData sheetId="3">
        <row r="1">
          <cell r="A1">
            <v>43896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DDATA"/>
      <sheetName val="STD2DATA"/>
      <sheetName val="CAPDATA"/>
      <sheetName val="FINDATA"/>
      <sheetName val="BUDATA"/>
      <sheetName val="ERSDATA"/>
      <sheetName val="SAMDATA"/>
    </sheetNames>
    <definedNames>
      <definedName name="DataYears" refersTo="='STDDATA'!$C$10:$Y$10"/>
      <definedName name="FirstYear" refersTo="='BUDATA'!$B$5" sheetId="4"/>
      <definedName name="LastYear" refersTo="='BUDATA'!$B$6" sheetId="4"/>
    </definedNames>
    <sheetDataSet>
      <sheetData sheetId="0">
        <row r="5">
          <cell r="B5">
            <v>2000</v>
          </cell>
        </row>
        <row r="6">
          <cell r="B6">
            <v>2010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</sheetData>
      <sheetData sheetId="1">
        <row r="5">
          <cell r="B5">
            <v>2000</v>
          </cell>
        </row>
        <row r="6">
          <cell r="B6">
            <v>2010</v>
          </cell>
        </row>
      </sheetData>
      <sheetData sheetId="2">
        <row r="6">
          <cell r="B6" t="str">
            <v>CAPLINE</v>
          </cell>
        </row>
      </sheetData>
      <sheetData sheetId="3">
        <row r="5">
          <cell r="B5">
            <v>2000</v>
          </cell>
        </row>
        <row r="6">
          <cell r="B6">
            <v>2010</v>
          </cell>
        </row>
      </sheetData>
      <sheetData sheetId="4">
        <row r="5">
          <cell r="B5">
            <v>2000</v>
          </cell>
        </row>
        <row r="6">
          <cell r="B6">
            <v>2010</v>
          </cell>
        </row>
      </sheetData>
      <sheetData sheetId="5">
        <row r="5">
          <cell r="B5">
            <v>2000</v>
          </cell>
        </row>
        <row r="6">
          <cell r="B6">
            <v>2010</v>
          </cell>
        </row>
      </sheetData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Notes"/>
      <sheetName val="10% expense v2"/>
      <sheetName val="capital walk"/>
      <sheetName val="LOBSTR Expense Queries"/>
      <sheetName val="LOBSTR Capital Queries"/>
      <sheetName val="Day 3 &amp; 5 Email"/>
      <sheetName val="Sheet1"/>
      <sheetName val="expense pivots"/>
      <sheetName val="capital pivots"/>
      <sheetName val="Programs"/>
      <sheetName val="Benefits"/>
    </sheetNames>
    <sheetDataSet>
      <sheetData sheetId="0"/>
      <sheetData sheetId="1"/>
      <sheetData sheetId="2"/>
      <sheetData sheetId="3"/>
      <sheetData sheetId="4"/>
      <sheetData sheetId="5">
        <row r="2">
          <cell r="D2" t="str">
            <v>Gray Bar (Totals)</v>
          </cell>
        </row>
      </sheetData>
      <sheetData sheetId="6"/>
      <sheetData sheetId="7"/>
      <sheetData sheetId="8">
        <row r="1">
          <cell r="B1">
            <v>2012</v>
          </cell>
          <cell r="C1">
            <v>12</v>
          </cell>
          <cell r="D1">
            <v>3</v>
          </cell>
          <cell r="F1" t="str">
            <v>December</v>
          </cell>
          <cell r="G1" t="str">
            <v>Dec</v>
          </cell>
          <cell r="H1" t="str">
            <v>CY2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>
        <row r="7">
          <cell r="B7">
            <v>2.741708279112216E-2</v>
          </cell>
        </row>
        <row r="17">
          <cell r="B17">
            <v>0.40749999999999997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 Updated Billed Rev"/>
      <sheetName val="Billed Rev"/>
      <sheetName val="2001_Budget"/>
      <sheetName val="Reconciliation"/>
      <sheetName val="Cashflow"/>
      <sheetName val="Op Rev"/>
      <sheetName val="Balances"/>
      <sheetName val="BA_MTD 7-01"/>
      <sheetName val="Base Rev"/>
      <sheetName val="PBR"/>
      <sheetName val="Bud Rev Assumps"/>
      <sheetName val="Volumes for revenues"/>
      <sheetName val="Adjusted Base Case, Billing"/>
      <sheetName val="2000BCAPvolWmigra"/>
      <sheetName val="2002_2000BCAP_ALL_YR"/>
      <sheetName val="Adjusted Base Case Calendar"/>
      <sheetName val="Dist Rate Comps"/>
      <sheetName val="Distribution"/>
      <sheetName val="2000BCAP_in_March2002"/>
      <sheetName val="Misc"/>
      <sheetName val="COG"/>
      <sheetName val="Variable Costs sc2"/>
      <sheetName val="Variable Costs-02"/>
      <sheetName val="DLHP C3 Variable Costs"/>
      <sheetName val="2000 Input Sheet"/>
      <sheetName val="2001 Input Sheet"/>
      <sheetName val="CE5000070"/>
      <sheetName val="WACOG sc2"/>
      <sheetName val="Variable Costs sc1"/>
      <sheetName val="WACOG sc3"/>
      <sheetName val="WACOG-02"/>
      <sheetName val="Don How's Cycle3 WACOG"/>
      <sheetName val="DemandChgs sc3"/>
      <sheetName val="Variable Costs sc3"/>
      <sheetName val="8-31-01 WACOG"/>
      <sheetName val="8-31-01 Variable Costs"/>
      <sheetName val="8-31-01 DemandChgs"/>
      <sheetName val="DemandChgs sc2"/>
      <sheetName val="DPHL Cycle 3 DemandChg "/>
      <sheetName val="DemandChgs-02"/>
      <sheetName val="DLHp-TW Mod 9-8-00"/>
      <sheetName val="Procurement"/>
      <sheetName val="Backbone"/>
      <sheetName val="Local Transmission"/>
      <sheetName val="CGT input"/>
      <sheetName val="CGT Fcst 2001"/>
      <sheetName val="CGT Fcst 2002"/>
      <sheetName val="2000 9-7-00"/>
      <sheetName val="2001 9-7-00"/>
      <sheetName val="CGT Outlook 2001"/>
      <sheetName val="CGT Outlook 2002"/>
      <sheetName val="2001 Demands 9-7-00"/>
      <sheetName val="2000"/>
      <sheetName val="2001"/>
      <sheetName val="CGT2001Forecast(via HW 6-1-00)"/>
      <sheetName val="(8-31-00 Budget Run Ken Niemi)"/>
      <sheetName val="(9-8-00 Budget Run Ken Niemi)"/>
      <sheetName val="CEE"/>
      <sheetName val="Cyc 3 CEE 2000 "/>
      <sheetName val="Cyc 3 CEE 2001 "/>
      <sheetName val="CEM"/>
      <sheetName val="BCAP-98 Design"/>
      <sheetName val="BCAP98 Allocations"/>
      <sheetName val="BCAP00 Allocations"/>
      <sheetName val="Customers for rates"/>
      <sheetName val="Customers for revenues"/>
      <sheetName val="Customer Service Rev"/>
      <sheetName val="Rev analysis"/>
      <sheetName val="Rev_by_Class"/>
      <sheetName val="Rev_By_Comp"/>
      <sheetName val="Baseline"/>
      <sheetName val="Power Plant detail"/>
      <sheetName val="Volumes for rates"/>
      <sheetName val="Volume Variance"/>
      <sheetName val="Temp. Adjusted Recorded"/>
      <sheetName val="Recorded Volume"/>
      <sheetName val="GRC-99 volume"/>
      <sheetName val="GRC-99 volume (cold)"/>
      <sheetName val="BCAP errata"/>
      <sheetName val="2000 Demand"/>
      <sheetName val="August 2000 Cycle 3 Volumes"/>
      <sheetName val="July-99 Scenario 3 volume"/>
      <sheetName val="Nov-99 BCAP00 draft"/>
      <sheetName val="Updates from BUD5"/>
      <sheetName val="2001 Demand "/>
      <sheetName val="Updates from Cycle 2"/>
      <sheetName val="Module1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F10">
            <v>-99248.34</v>
          </cell>
          <cell r="I10">
            <v>-5922.49</v>
          </cell>
        </row>
        <row r="12">
          <cell r="F12">
            <v>61.21</v>
          </cell>
          <cell r="J12">
            <v>39540.68</v>
          </cell>
        </row>
        <row r="13">
          <cell r="I13">
            <v>-21394.82</v>
          </cell>
        </row>
        <row r="15">
          <cell r="J15">
            <v>792.78</v>
          </cell>
        </row>
        <row r="16">
          <cell r="G16">
            <v>1531387</v>
          </cell>
          <cell r="I16">
            <v>30988.07</v>
          </cell>
        </row>
        <row r="18">
          <cell r="I18">
            <v>-2872.38</v>
          </cell>
        </row>
        <row r="19">
          <cell r="I19">
            <v>-281.89</v>
          </cell>
        </row>
        <row r="20">
          <cell r="G20">
            <v>60085668.450000048</v>
          </cell>
          <cell r="I20">
            <v>2456861.06</v>
          </cell>
        </row>
        <row r="21">
          <cell r="G21">
            <v>406457302.50999999</v>
          </cell>
          <cell r="I21">
            <v>-24260081.010000002</v>
          </cell>
        </row>
        <row r="23">
          <cell r="G23">
            <v>-21437593.989999998</v>
          </cell>
        </row>
        <row r="24">
          <cell r="G24">
            <v>-1326190.74</v>
          </cell>
          <cell r="I24">
            <v>-215884.7</v>
          </cell>
        </row>
        <row r="25">
          <cell r="G25">
            <v>-18905049.449999999</v>
          </cell>
          <cell r="J25">
            <v>-10044.17</v>
          </cell>
        </row>
        <row r="26">
          <cell r="G26">
            <v>-2842245.39</v>
          </cell>
          <cell r="J26">
            <v>-51374.65</v>
          </cell>
        </row>
        <row r="27">
          <cell r="I27">
            <v>-6802590.8499999996</v>
          </cell>
        </row>
        <row r="29">
          <cell r="G29">
            <v>-6869.17</v>
          </cell>
          <cell r="I29">
            <v>-1153.93</v>
          </cell>
        </row>
        <row r="38">
          <cell r="H38">
            <v>-122237.4</v>
          </cell>
          <cell r="I38">
            <v>-48391.88</v>
          </cell>
        </row>
        <row r="48">
          <cell r="G48">
            <v>-42690605.159999996</v>
          </cell>
        </row>
        <row r="52">
          <cell r="G52">
            <v>68832.53</v>
          </cell>
          <cell r="J52">
            <v>5537.65</v>
          </cell>
        </row>
        <row r="53">
          <cell r="F53">
            <v>-1089230.7</v>
          </cell>
          <cell r="J53">
            <v>177564.63</v>
          </cell>
        </row>
        <row r="54">
          <cell r="G54">
            <v>1200608.76</v>
          </cell>
          <cell r="J54">
            <v>70788.070000000007</v>
          </cell>
        </row>
        <row r="55">
          <cell r="F55">
            <v>-7285825.0399999991</v>
          </cell>
          <cell r="J55">
            <v>373818.38</v>
          </cell>
        </row>
        <row r="56">
          <cell r="F56">
            <v>-298916.98</v>
          </cell>
          <cell r="J56">
            <v>31348.630000000005</v>
          </cell>
        </row>
        <row r="72">
          <cell r="F72">
            <v>-212385.04</v>
          </cell>
          <cell r="J72">
            <v>5815.89</v>
          </cell>
        </row>
        <row r="73">
          <cell r="F73">
            <v>72887117.030000001</v>
          </cell>
          <cell r="J73">
            <v>-204997.36</v>
          </cell>
        </row>
        <row r="74">
          <cell r="F74">
            <v>507874.77</v>
          </cell>
          <cell r="J74">
            <v>44568.58</v>
          </cell>
        </row>
        <row r="75">
          <cell r="F75">
            <v>7960.89</v>
          </cell>
          <cell r="J75">
            <v>2208.75</v>
          </cell>
        </row>
        <row r="76">
          <cell r="F76">
            <v>-37313974.640000001</v>
          </cell>
          <cell r="I76">
            <v>449764.74</v>
          </cell>
        </row>
        <row r="77">
          <cell r="F77">
            <v>135133.79</v>
          </cell>
          <cell r="J77">
            <v>20885.41</v>
          </cell>
        </row>
        <row r="78">
          <cell r="F78">
            <v>-13956.7</v>
          </cell>
          <cell r="J78">
            <v>-232.39</v>
          </cell>
        </row>
        <row r="79">
          <cell r="I79">
            <v>-436.47</v>
          </cell>
        </row>
        <row r="80">
          <cell r="F80">
            <v>8152648.21</v>
          </cell>
          <cell r="I80">
            <v>17835.759999999998</v>
          </cell>
        </row>
        <row r="81">
          <cell r="F81">
            <v>763441.47</v>
          </cell>
          <cell r="I81">
            <v>20138.240000000002</v>
          </cell>
        </row>
        <row r="82">
          <cell r="F82">
            <v>-1151966.73</v>
          </cell>
          <cell r="I82">
            <v>-137626.86000000002</v>
          </cell>
        </row>
        <row r="83">
          <cell r="F83">
            <v>141710.68</v>
          </cell>
          <cell r="I83">
            <v>3995.63</v>
          </cell>
        </row>
        <row r="88">
          <cell r="F88">
            <v>-401301.92</v>
          </cell>
          <cell r="J88">
            <v>-44359.21</v>
          </cell>
        </row>
        <row r="89">
          <cell r="I89">
            <v>-59123.07</v>
          </cell>
        </row>
        <row r="90">
          <cell r="F90">
            <v>-12127.85</v>
          </cell>
          <cell r="H90">
            <v>-289833.33</v>
          </cell>
          <cell r="J90">
            <v>-6895.49</v>
          </cell>
        </row>
        <row r="91">
          <cell r="F91">
            <v>-205987.11</v>
          </cell>
          <cell r="I91">
            <v>-14827.73</v>
          </cell>
        </row>
        <row r="92">
          <cell r="F92">
            <v>-49.31</v>
          </cell>
          <cell r="J92">
            <v>1961.68</v>
          </cell>
        </row>
        <row r="100">
          <cell r="H100">
            <v>336679.2</v>
          </cell>
        </row>
        <row r="101">
          <cell r="I101">
            <v>-390.48</v>
          </cell>
          <cell r="K101">
            <v>8124791.5199999996</v>
          </cell>
        </row>
        <row r="107">
          <cell r="F107">
            <v>16709.990000000002</v>
          </cell>
          <cell r="J107">
            <v>26503.58</v>
          </cell>
        </row>
        <row r="108">
          <cell r="F108">
            <v>-1483402.37</v>
          </cell>
          <cell r="J108">
            <v>30400.050000000003</v>
          </cell>
        </row>
        <row r="109">
          <cell r="F109">
            <v>346792.92</v>
          </cell>
          <cell r="J109">
            <v>63520.509999999995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Rpt"/>
      <sheetName val="Sum"/>
      <sheetName val="T&amp;D"/>
      <sheetName val="Trans"/>
      <sheetName val="Dist"/>
      <sheetName val="D=&gt;10MVA"/>
      <sheetName val="D&lt;10MVA"/>
      <sheetName val="Sy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Records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Cap Var Explanations"/>
      <sheetName val="Exp Recap"/>
      <sheetName val="Cap Recap"/>
      <sheetName val="Exp FC"/>
      <sheetName val="Cap FC"/>
      <sheetName val="Exp Var Explanations"/>
      <sheetName val="Gas Matters IIC"/>
      <sheetName val="ET Exp Emer Work"/>
      <sheetName val="ExpCap_byPlnOrd"/>
      <sheetName val="ExpCapbyCostElem"/>
      <sheetName val="ExpCap_byOrg"/>
    </sheetNames>
    <sheetDataSet>
      <sheetData sheetId="0"/>
      <sheetData sheetId="1"/>
      <sheetData sheetId="2"/>
      <sheetData sheetId="3"/>
      <sheetData sheetId="4"/>
      <sheetData sheetId="5">
        <row r="52">
          <cell r="C52" t="str">
            <v>Other Inc &amp; Deds - Cancelled Jobs</v>
          </cell>
          <cell r="G52">
            <v>0</v>
          </cell>
        </row>
        <row r="53">
          <cell r="C53" t="str">
            <v>AB:Support</v>
          </cell>
          <cell r="D53">
            <v>-156.77204</v>
          </cell>
          <cell r="E53">
            <v>2850.2050199999999</v>
          </cell>
          <cell r="F53">
            <v>2141.1792399999999</v>
          </cell>
          <cell r="G53">
            <v>10871.33404</v>
          </cell>
          <cell r="H53">
            <v>3405.8024999999998</v>
          </cell>
        </row>
        <row r="54">
          <cell r="C54" t="str">
            <v>AK:Manage Environmental Operations</v>
          </cell>
          <cell r="D54">
            <v>594.54580999999996</v>
          </cell>
          <cell r="E54">
            <v>646.35685000000001</v>
          </cell>
          <cell r="F54">
            <v>2796.2537600000001</v>
          </cell>
          <cell r="G54">
            <v>3112.60214</v>
          </cell>
          <cell r="H54">
            <v>8274.0188500000004</v>
          </cell>
        </row>
        <row r="55">
          <cell r="C55" t="str">
            <v>AM:Trans Sub: Maintain &amp; Operate</v>
          </cell>
          <cell r="E55">
            <v>0.68378000000000005</v>
          </cell>
          <cell r="G55">
            <v>8.0630500000000005</v>
          </cell>
        </row>
        <row r="56">
          <cell r="C56" t="str">
            <v>AY:Habitat and Species Protection</v>
          </cell>
          <cell r="D56">
            <v>4.4385399999999997</v>
          </cell>
          <cell r="E56">
            <v>0.34561999999999998</v>
          </cell>
          <cell r="F56">
            <v>26.872350000000001</v>
          </cell>
          <cell r="G56">
            <v>10.832929999999999</v>
          </cell>
          <cell r="H56">
            <v>41.999989999999997</v>
          </cell>
        </row>
        <row r="57">
          <cell r="C57" t="str">
            <v>BA:Operate Distribution System</v>
          </cell>
          <cell r="D57">
            <v>2535.67814</v>
          </cell>
          <cell r="E57">
            <v>2495.2583300000001</v>
          </cell>
          <cell r="F57">
            <v>10078.363300000001</v>
          </cell>
          <cell r="G57">
            <v>9463.1193700000003</v>
          </cell>
          <cell r="H57">
            <v>30166.000970000001</v>
          </cell>
        </row>
        <row r="58">
          <cell r="C58" t="str">
            <v>BF:Line Patrols</v>
          </cell>
          <cell r="D58">
            <v>3450.3639400000002</v>
          </cell>
          <cell r="E58">
            <v>2920.9098300000001</v>
          </cell>
          <cell r="F58">
            <v>10886.82324</v>
          </cell>
          <cell r="G58">
            <v>9814.0789999999997</v>
          </cell>
          <cell r="H58">
            <v>33906.463380000001</v>
          </cell>
        </row>
        <row r="59">
          <cell r="C59" t="str">
            <v>BG:Preventative Maintenance</v>
          </cell>
          <cell r="D59">
            <v>5169.8869500000001</v>
          </cell>
          <cell r="E59">
            <v>4711.9890299999997</v>
          </cell>
          <cell r="F59">
            <v>17957.160199999998</v>
          </cell>
          <cell r="G59">
            <v>15154.3212</v>
          </cell>
          <cell r="H59">
            <v>54484.003290000001</v>
          </cell>
        </row>
        <row r="60">
          <cell r="C60" t="str">
            <v>BH:Perf Maintenance to Correct Failures</v>
          </cell>
          <cell r="D60">
            <v>5669.4143199999999</v>
          </cell>
          <cell r="E60">
            <v>6840.67</v>
          </cell>
          <cell r="F60">
            <v>23369.25187</v>
          </cell>
          <cell r="G60">
            <v>25026.40135</v>
          </cell>
          <cell r="H60">
            <v>67667</v>
          </cell>
        </row>
        <row r="61">
          <cell r="C61" t="str">
            <v>BK:Maintain Other Equipment</v>
          </cell>
          <cell r="D61">
            <v>160.667</v>
          </cell>
          <cell r="E61">
            <v>114.58655</v>
          </cell>
          <cell r="F61">
            <v>642.66800000000001</v>
          </cell>
          <cell r="G61">
            <v>516.94165999999996</v>
          </cell>
          <cell r="H61">
            <v>1928.0039999999999</v>
          </cell>
        </row>
        <row r="62">
          <cell r="C62" t="str">
            <v>BX:Maintain Gas Transmission System</v>
          </cell>
          <cell r="E62">
            <v>2.18526</v>
          </cell>
          <cell r="G62">
            <v>3.3381599999999998</v>
          </cell>
        </row>
        <row r="63">
          <cell r="C63" t="str">
            <v>CR:Manage Waste Disposal and Transport.</v>
          </cell>
          <cell r="D63">
            <v>261.33179999999999</v>
          </cell>
          <cell r="E63">
            <v>144.89578</v>
          </cell>
          <cell r="F63">
            <v>1045.32726</v>
          </cell>
          <cell r="G63">
            <v>795.27880000000005</v>
          </cell>
          <cell r="H63">
            <v>3135.9816599999999</v>
          </cell>
        </row>
        <row r="64">
          <cell r="C64" t="str">
            <v>DE:Leak Survey</v>
          </cell>
          <cell r="D64">
            <v>1723.61733</v>
          </cell>
          <cell r="E64">
            <v>1765.5679</v>
          </cell>
          <cell r="F64">
            <v>6157.6733899999999</v>
          </cell>
          <cell r="G64">
            <v>10682.967280000001</v>
          </cell>
          <cell r="H64">
            <v>17831.933809999999</v>
          </cell>
        </row>
        <row r="65">
          <cell r="C65" t="str">
            <v>DF:Mark &amp; Locate - G&amp;E</v>
          </cell>
          <cell r="D65">
            <v>2318.2401199999999</v>
          </cell>
          <cell r="E65">
            <v>2135.3239899999999</v>
          </cell>
          <cell r="F65">
            <v>8595.61031</v>
          </cell>
          <cell r="G65">
            <v>8139.0910899999999</v>
          </cell>
          <cell r="H65">
            <v>25892.165580000001</v>
          </cell>
        </row>
        <row r="66">
          <cell r="C66" t="str">
            <v>DG:Cathodic Protection</v>
          </cell>
          <cell r="D66">
            <v>743.41557999999998</v>
          </cell>
          <cell r="E66">
            <v>672.89147000000003</v>
          </cell>
          <cell r="F66">
            <v>3028.8933699999998</v>
          </cell>
          <cell r="G66">
            <v>2879.2331600000002</v>
          </cell>
          <cell r="H66">
            <v>8599.9120399999993</v>
          </cell>
        </row>
        <row r="67">
          <cell r="C67" t="str">
            <v>EV:Manage Service Inquiries</v>
          </cell>
          <cell r="D67">
            <v>691.01971000000003</v>
          </cell>
          <cell r="E67">
            <v>720.95961999999997</v>
          </cell>
          <cell r="F67">
            <v>2483.7587600000002</v>
          </cell>
          <cell r="G67">
            <v>3533.6784200000002</v>
          </cell>
          <cell r="H67">
            <v>8065</v>
          </cell>
        </row>
        <row r="68">
          <cell r="C68" t="str">
            <v>EW:WRO - Maintenance</v>
          </cell>
          <cell r="D68">
            <v>1821.4823899999999</v>
          </cell>
          <cell r="E68">
            <v>1548.55079</v>
          </cell>
          <cell r="F68">
            <v>7097.6160200000004</v>
          </cell>
          <cell r="G68">
            <v>5831.5059899999997</v>
          </cell>
          <cell r="H68">
            <v>21705.307400000002</v>
          </cell>
        </row>
        <row r="69">
          <cell r="C69" t="str">
            <v>EX:Meter Protection-Inspections&amp;Correct</v>
          </cell>
          <cell r="E69">
            <v>6.5406700000000004</v>
          </cell>
          <cell r="G69">
            <v>36.484740000000002</v>
          </cell>
        </row>
        <row r="70">
          <cell r="C70" t="str">
            <v>FG:Operate Distribution System - Gas</v>
          </cell>
          <cell r="D70">
            <v>259.04075999999998</v>
          </cell>
          <cell r="E70">
            <v>274.32211000000001</v>
          </cell>
          <cell r="F70">
            <v>1070.28739</v>
          </cell>
          <cell r="G70">
            <v>1131.5512699999999</v>
          </cell>
          <cell r="H70">
            <v>2991.5778399999999</v>
          </cell>
        </row>
        <row r="71">
          <cell r="C71" t="str">
            <v>FH:Preventative Maintenance - Gas</v>
          </cell>
          <cell r="D71">
            <v>1400.4772700000001</v>
          </cell>
          <cell r="E71">
            <v>1703.4899800000001</v>
          </cell>
          <cell r="F71">
            <v>5451.5320400000001</v>
          </cell>
          <cell r="G71">
            <v>7023.0018200000004</v>
          </cell>
          <cell r="H71">
            <v>16161.49447</v>
          </cell>
        </row>
        <row r="72">
          <cell r="C72" t="str">
            <v>FI:Perform Maint to Correct Failure-Gas</v>
          </cell>
          <cell r="D72">
            <v>3728.4330799999998</v>
          </cell>
          <cell r="E72">
            <v>2783.5209399999999</v>
          </cell>
          <cell r="F72">
            <v>14128.14299</v>
          </cell>
          <cell r="G72">
            <v>19025.447510000002</v>
          </cell>
          <cell r="H72">
            <v>42586.700499999999</v>
          </cell>
        </row>
        <row r="73">
          <cell r="C73" t="str">
            <v>FJ:Strategic Initiatives</v>
          </cell>
          <cell r="D73">
            <v>0.15797</v>
          </cell>
          <cell r="E73">
            <v>1.0449999999999999</v>
          </cell>
          <cell r="F73">
            <v>0.30018</v>
          </cell>
          <cell r="G73">
            <v>18.297080000000001</v>
          </cell>
          <cell r="H73">
            <v>5.4140000000000001E-2</v>
          </cell>
        </row>
        <row r="74">
          <cell r="C74" t="str">
            <v>FZ:Operate Distribution Sys - Elec Eng</v>
          </cell>
          <cell r="D74">
            <v>1873.7053100000001</v>
          </cell>
          <cell r="E74">
            <v>1778.63176</v>
          </cell>
          <cell r="F74">
            <v>7483.4835400000002</v>
          </cell>
          <cell r="G74">
            <v>6854.1551200000004</v>
          </cell>
          <cell r="H74">
            <v>22163.775089999999</v>
          </cell>
        </row>
        <row r="75">
          <cell r="C75" t="str">
            <v>GA:Poles-Invent/Test &amp; Treat</v>
          </cell>
          <cell r="D75">
            <v>893.01152000000002</v>
          </cell>
          <cell r="E75">
            <v>1012.87779</v>
          </cell>
          <cell r="F75">
            <v>3648.1816699999999</v>
          </cell>
          <cell r="G75">
            <v>3141.9643799999999</v>
          </cell>
          <cell r="H75">
            <v>10509</v>
          </cell>
        </row>
        <row r="76">
          <cell r="C76" t="str">
            <v>GB:Elbow/Splice Replacement</v>
          </cell>
          <cell r="D76">
            <v>16.825769999999999</v>
          </cell>
          <cell r="E76">
            <v>40.273240000000001</v>
          </cell>
          <cell r="F76">
            <v>74.398510000000002</v>
          </cell>
          <cell r="G76">
            <v>55.904949999999999</v>
          </cell>
          <cell r="H76">
            <v>258.99847999999997</v>
          </cell>
        </row>
        <row r="77">
          <cell r="C77" t="str">
            <v>GC:Dist Sub: Maintain &amp; Operate</v>
          </cell>
          <cell r="D77">
            <v>2772.5846200000001</v>
          </cell>
          <cell r="E77">
            <v>2322.90002</v>
          </cell>
          <cell r="F77">
            <v>10734.257729999999</v>
          </cell>
          <cell r="G77">
            <v>9206.4459700000007</v>
          </cell>
          <cell r="H77">
            <v>33451.990740000001</v>
          </cell>
        </row>
        <row r="78">
          <cell r="C78" t="str">
            <v>GE:Operate Distribution Sys - Elec Map</v>
          </cell>
          <cell r="D78">
            <v>376.89418999999998</v>
          </cell>
          <cell r="E78">
            <v>344.18945000000002</v>
          </cell>
          <cell r="F78">
            <v>1664.0197499999999</v>
          </cell>
          <cell r="G78">
            <v>1322.94363</v>
          </cell>
          <cell r="H78">
            <v>4606.9999299999999</v>
          </cell>
        </row>
        <row r="79">
          <cell r="C79" t="str">
            <v>GF:Operate Distribution System - Gas Map</v>
          </cell>
          <cell r="D79">
            <v>91.399079999999998</v>
          </cell>
          <cell r="E79">
            <v>87.601529999999997</v>
          </cell>
          <cell r="F79">
            <v>440.34602000000001</v>
          </cell>
          <cell r="G79">
            <v>354.75635999999997</v>
          </cell>
          <cell r="H79">
            <v>1225.9996900000001</v>
          </cell>
        </row>
        <row r="80">
          <cell r="C80" t="str">
            <v>GG:Operate Distribution Sys - Gas Eng</v>
          </cell>
          <cell r="D80">
            <v>177.80661000000001</v>
          </cell>
          <cell r="E80">
            <v>282.48802999999998</v>
          </cell>
          <cell r="F80">
            <v>1025.04</v>
          </cell>
          <cell r="G80">
            <v>1065.38832</v>
          </cell>
          <cell r="H80">
            <v>2856.1443800000002</v>
          </cell>
        </row>
        <row r="81">
          <cell r="C81" t="str">
            <v>GM:Manage Energy Efficiency-NonBA</v>
          </cell>
          <cell r="D81">
            <v>240.56040999999999</v>
          </cell>
          <cell r="E81">
            <v>197.18027000000001</v>
          </cell>
          <cell r="F81">
            <v>960.51732000000004</v>
          </cell>
          <cell r="G81">
            <v>847.86717999999996</v>
          </cell>
          <cell r="H81">
            <v>2885.0005999999998</v>
          </cell>
        </row>
        <row r="82">
          <cell r="C82" t="str">
            <v>GZ:R&amp;D Non-Balancing Account</v>
          </cell>
          <cell r="D82">
            <v>20</v>
          </cell>
          <cell r="E82">
            <v>2.4029799999999999</v>
          </cell>
          <cell r="F82">
            <v>40</v>
          </cell>
          <cell r="G82">
            <v>-20.348179999999999</v>
          </cell>
          <cell r="H82">
            <v>208</v>
          </cell>
        </row>
        <row r="83">
          <cell r="C83" t="str">
            <v>HB:Maint Gas Trans - Other</v>
          </cell>
          <cell r="E83">
            <v>0.25996000000000002</v>
          </cell>
          <cell r="G83">
            <v>0.30563000000000001</v>
          </cell>
        </row>
        <row r="84">
          <cell r="C84" t="str">
            <v>HG:Elec Trans Ops Engr &amp; Tech</v>
          </cell>
          <cell r="D84">
            <v>45.416719999999998</v>
          </cell>
          <cell r="E84">
            <v>37.245649999999998</v>
          </cell>
          <cell r="F84">
            <v>181.66687999999999</v>
          </cell>
          <cell r="G84">
            <v>159.03142</v>
          </cell>
          <cell r="H84">
            <v>545.00003000000004</v>
          </cell>
        </row>
        <row r="85">
          <cell r="C85" t="str">
            <v>HX:System Automation Equipment Maint</v>
          </cell>
          <cell r="D85">
            <v>174.00004999999999</v>
          </cell>
          <cell r="E85">
            <v>135.08331000000001</v>
          </cell>
          <cell r="F85">
            <v>694.00009999999997</v>
          </cell>
          <cell r="G85">
            <v>664.39457000000004</v>
          </cell>
          <cell r="H85">
            <v>2228.00038</v>
          </cell>
        </row>
        <row r="86">
          <cell r="C86" t="str">
            <v>HY:Change/Maint Used Gas Meters</v>
          </cell>
          <cell r="E86">
            <v>20.054179999999999</v>
          </cell>
          <cell r="G86">
            <v>77.333169999999996</v>
          </cell>
        </row>
        <row r="87">
          <cell r="C87" t="str">
            <v>IF:ED Major Emergency</v>
          </cell>
          <cell r="D87">
            <v>689.32096999999999</v>
          </cell>
          <cell r="E87">
            <v>2310.5574700000002</v>
          </cell>
          <cell r="F87">
            <v>7802.1050100000002</v>
          </cell>
          <cell r="G87">
            <v>29789.185700000002</v>
          </cell>
          <cell r="H87">
            <v>15506.045459999999</v>
          </cell>
        </row>
        <row r="88">
          <cell r="C88" t="str">
            <v>IH:Shareholder Expense (Below the line)</v>
          </cell>
          <cell r="D88">
            <v>807.14268000000004</v>
          </cell>
          <cell r="E88">
            <v>1623.4522999999999</v>
          </cell>
          <cell r="F88">
            <v>2491.6426700000002</v>
          </cell>
          <cell r="G88">
            <v>3014.54187</v>
          </cell>
          <cell r="H88">
            <v>8666</v>
          </cell>
        </row>
        <row r="90">
          <cell r="C90" t="str">
            <v>Other Inc &amp; Deds - Miscellaneous Amortiz</v>
          </cell>
          <cell r="G90">
            <v>0</v>
          </cell>
        </row>
        <row r="91">
          <cell r="C91" t="str">
            <v>AB:Support</v>
          </cell>
          <cell r="D91">
            <v>-28.54335</v>
          </cell>
          <cell r="E91">
            <v>-60.717219999999998</v>
          </cell>
          <cell r="F91">
            <v>180.96818999999999</v>
          </cell>
          <cell r="G91">
            <v>24.85256</v>
          </cell>
          <cell r="H91">
            <v>470.42729000000003</v>
          </cell>
        </row>
        <row r="92">
          <cell r="C92" t="str">
            <v>AK:Manage Environmental Operations</v>
          </cell>
          <cell r="D92">
            <v>104.39416</v>
          </cell>
          <cell r="E92">
            <v>139.93298999999999</v>
          </cell>
          <cell r="F92">
            <v>393.77584000000002</v>
          </cell>
          <cell r="G92">
            <v>389.95263999999997</v>
          </cell>
          <cell r="H92">
            <v>1150</v>
          </cell>
        </row>
        <row r="93">
          <cell r="C93" t="str">
            <v>AM:Trans Sub: Maintain &amp; Operate</v>
          </cell>
          <cell r="D93">
            <v>2126.5016700000001</v>
          </cell>
          <cell r="E93">
            <v>2681.89473</v>
          </cell>
          <cell r="F93">
            <v>9042.6166599999997</v>
          </cell>
          <cell r="G93">
            <v>9049.5552399999997</v>
          </cell>
          <cell r="H93">
            <v>28648.998729999999</v>
          </cell>
        </row>
        <row r="94">
          <cell r="C94" t="str">
            <v>AY:Habitat and Species Protection</v>
          </cell>
          <cell r="D94">
            <v>2.6926800000000002</v>
          </cell>
          <cell r="E94">
            <v>0.34561999999999998</v>
          </cell>
          <cell r="F94">
            <v>16.302340000000001</v>
          </cell>
          <cell r="G94">
            <v>10.832929999999999</v>
          </cell>
          <cell r="H94">
            <v>26.00001</v>
          </cell>
        </row>
        <row r="95">
          <cell r="C95" t="str">
            <v>BC:Perform Reimbursement Work for Others</v>
          </cell>
          <cell r="E95">
            <v>3.3210299999999999</v>
          </cell>
          <cell r="G95">
            <v>3.3210299999999999</v>
          </cell>
        </row>
        <row r="96">
          <cell r="C96" t="str">
            <v>BF:Line Patrols</v>
          </cell>
          <cell r="D96">
            <v>455.79784999999998</v>
          </cell>
          <cell r="E96">
            <v>650.66615000000002</v>
          </cell>
          <cell r="F96">
            <v>2261.87509</v>
          </cell>
          <cell r="G96">
            <v>2092.7618699999998</v>
          </cell>
          <cell r="H96">
            <v>7473.0003900000002</v>
          </cell>
        </row>
        <row r="97">
          <cell r="C97" t="str">
            <v>BG:Preventative Maintenance</v>
          </cell>
          <cell r="G97">
            <v>0</v>
          </cell>
        </row>
        <row r="98">
          <cell r="C98" t="str">
            <v>CH:Oper Elec Trans Line Facility &gt; 60kV</v>
          </cell>
          <cell r="D98">
            <v>845.41188999999997</v>
          </cell>
          <cell r="E98">
            <v>291.33013</v>
          </cell>
          <cell r="F98">
            <v>2214.13328</v>
          </cell>
          <cell r="G98">
            <v>1224.3203599999999</v>
          </cell>
          <cell r="H98">
            <v>5634.0045899999996</v>
          </cell>
        </row>
        <row r="99">
          <cell r="C99" t="str">
            <v>CQ:Tree Trimming</v>
          </cell>
          <cell r="D99">
            <v>1810.9698000000001</v>
          </cell>
          <cell r="E99">
            <v>1572.35896</v>
          </cell>
          <cell r="F99">
            <v>6803.1093799999999</v>
          </cell>
          <cell r="G99">
            <v>6974.6368400000001</v>
          </cell>
          <cell r="H99">
            <v>20585</v>
          </cell>
        </row>
        <row r="100">
          <cell r="C100" t="str">
            <v>CR:Manage Waste Disposal and Transport.</v>
          </cell>
          <cell r="D100">
            <v>23.33333</v>
          </cell>
          <cell r="E100">
            <v>5.4280099999999996</v>
          </cell>
          <cell r="F100">
            <v>93.333359999999999</v>
          </cell>
          <cell r="G100">
            <v>31.390709999999999</v>
          </cell>
          <cell r="H100">
            <v>280</v>
          </cell>
        </row>
        <row r="101">
          <cell r="C101" t="str">
            <v>CY:Manage Electric Grid Operations</v>
          </cell>
          <cell r="D101">
            <v>487.86741999999998</v>
          </cell>
          <cell r="E101">
            <v>491.39924000000002</v>
          </cell>
          <cell r="F101">
            <v>1981.80412</v>
          </cell>
          <cell r="G101">
            <v>2034.2865400000001</v>
          </cell>
          <cell r="H101">
            <v>6010.99892</v>
          </cell>
        </row>
        <row r="102">
          <cell r="C102" t="str">
            <v>DF:Mark &amp; Locate - G&amp;E</v>
          </cell>
          <cell r="D102">
            <v>131.51309000000001</v>
          </cell>
          <cell r="E102">
            <v>103.70456</v>
          </cell>
          <cell r="F102">
            <v>475.90050000000002</v>
          </cell>
          <cell r="G102">
            <v>412.44972000000001</v>
          </cell>
          <cell r="H102">
            <v>1299.99992</v>
          </cell>
        </row>
        <row r="103">
          <cell r="C103" t="str">
            <v>EW:WRO - Maintenance</v>
          </cell>
          <cell r="D103">
            <v>83.999989999999997</v>
          </cell>
          <cell r="E103">
            <v>51.852429999999998</v>
          </cell>
          <cell r="F103">
            <v>336.00031999999999</v>
          </cell>
          <cell r="G103">
            <v>105.81177</v>
          </cell>
          <cell r="H103">
            <v>1008.00036</v>
          </cell>
        </row>
        <row r="104">
          <cell r="C104" t="str">
            <v>GA:Poles-Invent/Test &amp; Treat</v>
          </cell>
          <cell r="D104">
            <v>108.09950000000001</v>
          </cell>
          <cell r="E104">
            <v>14.27805</v>
          </cell>
          <cell r="F104">
            <v>411.74986000000001</v>
          </cell>
          <cell r="G104">
            <v>72.761369999999999</v>
          </cell>
          <cell r="H104">
            <v>1250</v>
          </cell>
        </row>
        <row r="105">
          <cell r="C105" t="str">
            <v>GC:Dist Sub: Maintain &amp; Operate</v>
          </cell>
          <cell r="E105">
            <v>46.70147</v>
          </cell>
          <cell r="G105">
            <v>150.48346000000001</v>
          </cell>
        </row>
        <row r="106">
          <cell r="C106" t="str">
            <v>HG:Elec Trans Ops Engr &amp; Tech</v>
          </cell>
          <cell r="D106">
            <v>610.66913</v>
          </cell>
          <cell r="E106">
            <v>706.74099999999999</v>
          </cell>
          <cell r="F106">
            <v>2520.7807400000002</v>
          </cell>
          <cell r="G106">
            <v>2460.0496199999998</v>
          </cell>
          <cell r="H106">
            <v>7559.9994200000001</v>
          </cell>
        </row>
        <row r="107">
          <cell r="C107" t="str">
            <v>HM:Elec Transmission Operations</v>
          </cell>
          <cell r="D107">
            <v>2421.2626599999999</v>
          </cell>
          <cell r="E107">
            <v>2445.6214599999998</v>
          </cell>
          <cell r="F107">
            <v>10041.06767</v>
          </cell>
          <cell r="G107">
            <v>9929.2019</v>
          </cell>
          <cell r="H107">
            <v>28979.999980000001</v>
          </cell>
        </row>
        <row r="108">
          <cell r="C108" t="str">
            <v>HO:Electric Transmission Planning</v>
          </cell>
          <cell r="D108">
            <v>559.99692000000005</v>
          </cell>
          <cell r="E108">
            <v>422.62204000000003</v>
          </cell>
          <cell r="F108">
            <v>1996.33122</v>
          </cell>
          <cell r="G108">
            <v>1712.7365500000001</v>
          </cell>
          <cell r="H108">
            <v>6229.9524099999999</v>
          </cell>
        </row>
        <row r="109">
          <cell r="C109" t="str">
            <v>HX:System Automation Equipment Maint</v>
          </cell>
          <cell r="D109">
            <v>240.90995000000001</v>
          </cell>
          <cell r="E109">
            <v>220.73775000000001</v>
          </cell>
          <cell r="F109">
            <v>1022.72979</v>
          </cell>
          <cell r="G109">
            <v>955.5575</v>
          </cell>
          <cell r="H109">
            <v>2949.9999899999998</v>
          </cell>
        </row>
        <row r="110">
          <cell r="C110" t="str">
            <v>IB:Corrective Maintenance E-Trans&gt;60kV</v>
          </cell>
          <cell r="D110">
            <v>177.46123</v>
          </cell>
          <cell r="E110">
            <v>182.08633</v>
          </cell>
          <cell r="F110">
            <v>771.20848999999998</v>
          </cell>
          <cell r="G110">
            <v>1381.7538300000001</v>
          </cell>
          <cell r="H110">
            <v>1636.99963</v>
          </cell>
        </row>
        <row r="111">
          <cell r="C111" t="str">
            <v>IC:Preventative Maintenance E-Trans&gt;60kV</v>
          </cell>
          <cell r="D111">
            <v>1816.80142</v>
          </cell>
          <cell r="E111">
            <v>812.51990999999998</v>
          </cell>
          <cell r="F111">
            <v>5550.1838600000001</v>
          </cell>
          <cell r="G111">
            <v>4030.7501499999998</v>
          </cell>
          <cell r="H111">
            <v>19356.000019999999</v>
          </cell>
        </row>
        <row r="112">
          <cell r="C112" t="str">
            <v>IH:Shareholder Expense (Below the line)</v>
          </cell>
          <cell r="D112">
            <v>35</v>
          </cell>
          <cell r="E112">
            <v>14.498010000000001</v>
          </cell>
          <cell r="F112">
            <v>80</v>
          </cell>
          <cell r="G112">
            <v>10.108980000000001</v>
          </cell>
          <cell r="H112">
            <v>250</v>
          </cell>
        </row>
        <row r="114">
          <cell r="C114" t="str">
            <v>Other Income- Reimbursed Gas Revenues</v>
          </cell>
          <cell r="G114">
            <v>0</v>
          </cell>
        </row>
        <row r="115">
          <cell r="C115" t="str">
            <v>AK:Manage Environmental Operations</v>
          </cell>
          <cell r="D115">
            <v>210.94416000000001</v>
          </cell>
          <cell r="E115">
            <v>182.84827999999999</v>
          </cell>
          <cell r="F115">
            <v>843.77664000000004</v>
          </cell>
          <cell r="G115">
            <v>1040.6332500000001</v>
          </cell>
          <cell r="H115">
            <v>2531.3299200000001</v>
          </cell>
        </row>
        <row r="116">
          <cell r="C116" t="str">
            <v>AY:Habitat and Species Protection</v>
          </cell>
          <cell r="D116">
            <v>7.3666600000000004</v>
          </cell>
          <cell r="E116">
            <v>6.01607</v>
          </cell>
          <cell r="F116">
            <v>43.06664</v>
          </cell>
          <cell r="G116">
            <v>26.21171</v>
          </cell>
          <cell r="H116">
            <v>101.99992</v>
          </cell>
        </row>
        <row r="117">
          <cell r="C117" t="str">
            <v>BX:Maintain Gas Transmission System</v>
          </cell>
          <cell r="D117">
            <v>3848.0813199999998</v>
          </cell>
          <cell r="E117">
            <v>3642.5220899999999</v>
          </cell>
          <cell r="F117">
            <v>15829.23107</v>
          </cell>
          <cell r="G117">
            <v>15375.225</v>
          </cell>
          <cell r="H117">
            <v>46801.444289999999</v>
          </cell>
        </row>
        <row r="118">
          <cell r="C118" t="str">
            <v>CM:Operate Gas Transmission System</v>
          </cell>
          <cell r="D118">
            <v>867.80271000000005</v>
          </cell>
          <cell r="E118">
            <v>838.43547999999998</v>
          </cell>
          <cell r="F118">
            <v>3551.2236800000001</v>
          </cell>
          <cell r="G118">
            <v>3377.4921899999999</v>
          </cell>
          <cell r="H118">
            <v>10599.999949999999</v>
          </cell>
        </row>
        <row r="119">
          <cell r="C119" t="str">
            <v>CR:Manage Waste Disposal and Transport.</v>
          </cell>
          <cell r="D119">
            <v>21.25</v>
          </cell>
          <cell r="E119">
            <v>21.411999999999999</v>
          </cell>
          <cell r="F119">
            <v>85</v>
          </cell>
          <cell r="G119">
            <v>130.11795000000001</v>
          </cell>
          <cell r="H119">
            <v>255</v>
          </cell>
        </row>
        <row r="120">
          <cell r="C120" t="str">
            <v>CX:Gas Marketing,Sales&amp;Strategy</v>
          </cell>
          <cell r="D120">
            <v>610.75503000000003</v>
          </cell>
          <cell r="E120">
            <v>516.1739</v>
          </cell>
          <cell r="F120">
            <v>2397.2964099999999</v>
          </cell>
          <cell r="G120">
            <v>2120.3387499999999</v>
          </cell>
          <cell r="H120">
            <v>7268.241</v>
          </cell>
        </row>
        <row r="121">
          <cell r="C121" t="str">
            <v>DF:Mark &amp; Locate - G&amp;E</v>
          </cell>
          <cell r="D121">
            <v>370.32715000000002</v>
          </cell>
          <cell r="E121">
            <v>304.57693</v>
          </cell>
          <cell r="F121">
            <v>1481.3086000000001</v>
          </cell>
          <cell r="G121">
            <v>1146.54483</v>
          </cell>
          <cell r="H121">
            <v>4443.9258</v>
          </cell>
        </row>
        <row r="122">
          <cell r="C122" t="str">
            <v>IH:Shareholder Expense (Below the line)</v>
          </cell>
          <cell r="D122">
            <v>12.83333</v>
          </cell>
          <cell r="E122">
            <v>2.7148099999999999</v>
          </cell>
          <cell r="F122">
            <v>51.333320000000001</v>
          </cell>
          <cell r="G122">
            <v>108.86917</v>
          </cell>
          <cell r="H122">
            <v>153.99995999999999</v>
          </cell>
        </row>
        <row r="123">
          <cell r="C123" t="str">
            <v>II:Pipeline Integrity Management Pgm</v>
          </cell>
          <cell r="D123">
            <v>1680.1038799999999</v>
          </cell>
          <cell r="E123">
            <v>1706.04044</v>
          </cell>
          <cell r="F123">
            <v>6007.1403600000003</v>
          </cell>
          <cell r="G123">
            <v>5149.6983499999997</v>
          </cell>
          <cell r="H123">
            <v>17589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OFO Planner"/>
      <sheetName val="Aug01"/>
      <sheetName val="Imbalance Statement"/>
      <sheetName val="Operating Imbalance"/>
      <sheetName val="Storage Chart"/>
      <sheetName val="Dashboard"/>
      <sheetName val="Storage and Inventory"/>
      <sheetName val="Module2"/>
      <sheetName val="Module4"/>
      <sheetName val="Module5"/>
      <sheetName val="Template"/>
      <sheetName val="Dec01"/>
      <sheetName val="Nov01"/>
      <sheetName val="Oct01"/>
      <sheetName val="Sep01"/>
      <sheetName val="Jul01"/>
      <sheetName val="Jun01"/>
      <sheetName val="May01"/>
      <sheetName val="Apr01"/>
      <sheetName val="Mar01"/>
      <sheetName val="Feb01"/>
      <sheetName val="Jan01"/>
      <sheetName val="Dec00"/>
      <sheetName val="Nov00"/>
      <sheetName val="2000 PIP"/>
      <sheetName val="1999 PIP"/>
      <sheetName val="Adjustments"/>
    </sheetNames>
    <sheetDataSet>
      <sheetData sheetId="0">
        <row r="28">
          <cell r="G28">
            <v>2.3099999999999999E-2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Scen"/>
      <sheetName val="NC_Rates"/>
      <sheetName val="ProcRates"/>
      <sheetName val="CoreRates"/>
    </sheetNames>
    <sheetDataSet>
      <sheetData sheetId="0">
        <row r="18">
          <cell r="E18">
            <v>1.8428E-2</v>
          </cell>
        </row>
      </sheetData>
      <sheetData sheetId="1"/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"/>
      <sheetName val="admin"/>
    </sheetNames>
    <sheetDataSet>
      <sheetData sheetId="0"/>
      <sheetData sheetId="1">
        <row r="2">
          <cell r="A2" t="str">
            <v>T&amp;D</v>
          </cell>
        </row>
        <row r="3">
          <cell r="A3" t="str">
            <v>Customer Care</v>
          </cell>
        </row>
        <row r="4">
          <cell r="A4" t="str">
            <v>Generation</v>
          </cell>
        </row>
        <row r="5">
          <cell r="A5" t="str">
            <v>Energy Procurement</v>
          </cell>
        </row>
        <row r="6">
          <cell r="A6" t="str">
            <v>ISTS</v>
          </cell>
        </row>
        <row r="7">
          <cell r="A7" t="str">
            <v>Technology Projects</v>
          </cell>
        </row>
        <row r="8">
          <cell r="A8" t="str">
            <v>Shared Services</v>
          </cell>
        </row>
        <row r="9">
          <cell r="A9" t="str">
            <v>Holding Company</v>
          </cell>
        </row>
        <row r="10">
          <cell r="A10" t="str">
            <v>CEO</v>
          </cell>
        </row>
        <row r="11">
          <cell r="A11" t="str">
            <v>COO</v>
          </cell>
        </row>
        <row r="12">
          <cell r="A12" t="str">
            <v>SH&amp;C</v>
          </cell>
        </row>
        <row r="13">
          <cell r="A13" t="str">
            <v>Regulatory Relations</v>
          </cell>
        </row>
        <row r="14">
          <cell r="A14" t="str">
            <v>Finance</v>
          </cell>
        </row>
        <row r="15">
          <cell r="A15" t="str">
            <v>Human Resources</v>
          </cell>
        </row>
        <row r="16">
          <cell r="A16" t="str">
            <v>Risk and Audit</v>
          </cell>
        </row>
        <row r="17">
          <cell r="A17" t="str">
            <v>Public Affairs</v>
          </cell>
        </row>
        <row r="18">
          <cell r="A18" t="str">
            <v>Charitable Contributions</v>
          </cell>
        </row>
        <row r="19">
          <cell r="A19" t="str">
            <v>Corporate Relations</v>
          </cell>
        </row>
        <row r="20">
          <cell r="A20" t="str">
            <v>General Counsel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B2">
            <v>2002</v>
          </cell>
        </row>
        <row r="5">
          <cell r="A5">
            <v>10</v>
          </cell>
          <cell r="B5" t="str">
            <v>October 2002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"/>
      <sheetName val="TRA_res"/>
      <sheetName val="CE w_tax"/>
    </sheetNames>
    <sheetDataSet>
      <sheetData sheetId="0"/>
      <sheetData sheetId="1"/>
      <sheetData sheetId="2">
        <row r="3">
          <cell r="A3">
            <v>1010010</v>
          </cell>
          <cell r="B3" t="str">
            <v>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1010019</v>
          </cell>
          <cell r="B4" t="str">
            <v>Conversion-Elec PIS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1010020</v>
          </cell>
          <cell r="B5" t="str">
            <v>Plnt in Svc-Gas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1010029</v>
          </cell>
          <cell r="B6" t="str">
            <v>Conversion-Gas PIS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1010030</v>
          </cell>
          <cell r="B7" t="str">
            <v>Plnt in Svc-Common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1010039</v>
          </cell>
          <cell r="B8" t="str">
            <v>Conver-Common PIS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1011001</v>
          </cell>
          <cell r="B9" t="str">
            <v>Prop Under Cap Lease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1020000</v>
          </cell>
          <cell r="B10" t="str">
            <v>Plnt Purch/Sold Elec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1050000</v>
          </cell>
          <cell r="B11" t="str">
            <v>PHFU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1070010</v>
          </cell>
          <cell r="B12" t="str">
            <v>CWIP - Electric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1070019</v>
          </cell>
          <cell r="B13" t="str">
            <v>Conversion-Elec CWIP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1070020</v>
          </cell>
          <cell r="B14" t="str">
            <v>CWIP - Gas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1070029</v>
          </cell>
          <cell r="B15" t="str">
            <v>Conversion-Gas CWIP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1070030</v>
          </cell>
          <cell r="B16" t="str">
            <v>CWIP - Common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1070039</v>
          </cell>
          <cell r="B17" t="str">
            <v>Conversion-Comm CWIP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1070040</v>
          </cell>
          <cell r="B18" t="str">
            <v>CWIP - Nonutility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1070049</v>
          </cell>
          <cell r="B19" t="str">
            <v>Conv-NonUtility CWIP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1080000</v>
          </cell>
          <cell r="B20" t="str">
            <v>Accum Depreciation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1080050</v>
          </cell>
          <cell r="B21" t="str">
            <v>Accum Dep-BB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1080100</v>
          </cell>
          <cell r="B22" t="str">
            <v>Accum Dep-Retiremnts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1080110</v>
          </cell>
          <cell r="B23" t="str">
            <v>Accum Dep-Removal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1080115</v>
          </cell>
          <cell r="B24" t="str">
            <v>Accum Dep-Accrl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1080120</v>
          </cell>
          <cell r="B25" t="str">
            <v>Accum Dep-Scrap Sale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1080130</v>
          </cell>
          <cell r="B26" t="str">
            <v>Accum Dep-Asset Sale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1080140</v>
          </cell>
          <cell r="B27" t="str">
            <v>Accum Dep-Systm Sale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1080150</v>
          </cell>
          <cell r="B28" t="str">
            <v>Accum Dep-Exchanges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1080160</v>
          </cell>
          <cell r="B29" t="str">
            <v>Accum Dep-Casualty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1080170</v>
          </cell>
          <cell r="B30" t="str">
            <v>Accum Dep-Adjustmnts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1080198</v>
          </cell>
          <cell r="B31" t="str">
            <v>AD - Accel. Deprec.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1080199</v>
          </cell>
          <cell r="B32" t="str">
            <v>Accum Dep-Clearing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1080200</v>
          </cell>
          <cell r="B33" t="str">
            <v>Accum Dep - Decomm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1080210</v>
          </cell>
          <cell r="B34" t="str">
            <v>Accum Dep - Fossil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1080220</v>
          </cell>
          <cell r="B35" t="str">
            <v>Accum Dep - Geotherm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1080999</v>
          </cell>
          <cell r="B36" t="str">
            <v>Conversion-Accum Dep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1110000</v>
          </cell>
          <cell r="B37" t="str">
            <v>Accum Amort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1110050</v>
          </cell>
          <cell r="B38" t="str">
            <v>Amort - BB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1110100</v>
          </cell>
          <cell r="B39" t="str">
            <v>Amort - Retire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1110115</v>
          </cell>
          <cell r="B40" t="str">
            <v>Amort - Accrl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1110170</v>
          </cell>
          <cell r="B41" t="str">
            <v>Amort - Adjustments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1110199</v>
          </cell>
          <cell r="B42" t="str">
            <v>Amort - Clearing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1140000</v>
          </cell>
          <cell r="B43" t="str">
            <v>Plant Acq Adj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1170000</v>
          </cell>
          <cell r="B44" t="str">
            <v>Gas Stred Udrgnd-N/C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1204000</v>
          </cell>
          <cell r="B45" t="str">
            <v>Spent Nuclear Fuel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1205000</v>
          </cell>
          <cell r="B46" t="str">
            <v>Amrt Nuclr Fuel Asem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1206010</v>
          </cell>
          <cell r="B47" t="str">
            <v>Nuclr Fuel Cap Lease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1206030</v>
          </cell>
          <cell r="B48" t="str">
            <v>Nuc Fuel Lease Amrt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1210000</v>
          </cell>
          <cell r="B49" t="str">
            <v>Nonutl Pr T-Non PHFU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1210009</v>
          </cell>
          <cell r="B50" t="str">
            <v>Conver-Nonutil Plant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1231003</v>
          </cell>
          <cell r="B51" t="str">
            <v>Invest in PG&amp;E LLC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1231010</v>
          </cell>
          <cell r="B52" t="str">
            <v>Inv in Sub - PG&amp;E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1231020</v>
          </cell>
          <cell r="B53" t="str">
            <v>Inv in Sub-PG&amp;E GTNW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1231050</v>
          </cell>
          <cell r="B54" t="str">
            <v>Invest in PG&amp;E Corp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1231100</v>
          </cell>
          <cell r="B55" t="str">
            <v>Inv in Sub - PGT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1231200</v>
          </cell>
          <cell r="B56" t="str">
            <v>Inv in Sub - NGC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1231300</v>
          </cell>
          <cell r="B57" t="str">
            <v>Inv in Sub - Stanpac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1231400</v>
          </cell>
          <cell r="B58" t="str">
            <v>Inv in Sub - PEFCO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1231500</v>
          </cell>
          <cell r="B59" t="str">
            <v>Inv in Sub - PGP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1231600</v>
          </cell>
          <cell r="B60" t="str">
            <v>Inv in Sub - Calaska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1231700</v>
          </cell>
          <cell r="B61" t="str">
            <v>Inv in Sub - MTI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1231800</v>
          </cell>
          <cell r="B62" t="str">
            <v>Inv in Sub - PCSC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1231900</v>
          </cell>
          <cell r="B63" t="str">
            <v>Inv in Sub - PGEE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1231950</v>
          </cell>
          <cell r="B64" t="str">
            <v>Inv in Sub - EEC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1231960</v>
          </cell>
          <cell r="B65" t="str">
            <v>Inv in Sub - A&amp;S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1231970</v>
          </cell>
          <cell r="B66" t="str">
            <v>Inv in Sub - QUIPS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1231999</v>
          </cell>
          <cell r="B67" t="str">
            <v>Inv in Sub - MergeCo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1240000</v>
          </cell>
          <cell r="B68" t="str">
            <v>Other Investments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1240010</v>
          </cell>
          <cell r="B69" t="str">
            <v>Inv in Low Inc Hous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1240100</v>
          </cell>
          <cell r="B70" t="str">
            <v>Inv in Pac Cal Sys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1240110</v>
          </cell>
          <cell r="B71" t="str">
            <v>Inv in SMUD Ser. G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1240120</v>
          </cell>
          <cell r="B72" t="str">
            <v>Inv in Whterock Prj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1250000</v>
          </cell>
          <cell r="B73" t="str">
            <v>Sinking Funds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1280001</v>
          </cell>
          <cell r="B74" t="str">
            <v>Intan Asst Sup Pens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1280010</v>
          </cell>
          <cell r="B75" t="str">
            <v>Decom Qual CPUC DC1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1280020</v>
          </cell>
          <cell r="B76" t="str">
            <v>Decom Qual CPUC DC2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1280030</v>
          </cell>
          <cell r="B77" t="str">
            <v>Decom Qual CPUC Hum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1280040</v>
          </cell>
          <cell r="B78" t="str">
            <v>Decom NQ CPUC Humb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1280050</v>
          </cell>
          <cell r="B79" t="str">
            <v>Decom Qual FERC DC1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1280060</v>
          </cell>
          <cell r="B80" t="str">
            <v>Decom Qual FERC DC2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1280070</v>
          </cell>
          <cell r="B81" t="str">
            <v>Decom Qual FERC Humb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1310000</v>
          </cell>
          <cell r="B82" t="str">
            <v>WFB General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1310010</v>
          </cell>
          <cell r="B83" t="str">
            <v>WFB Concentration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1310020</v>
          </cell>
          <cell r="B84" t="str">
            <v>WFB Payroll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1310030</v>
          </cell>
          <cell r="B85" t="str">
            <v>WFB Common Dividend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1310040</v>
          </cell>
          <cell r="B86" t="str">
            <v>WFB Preferred Div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1310050</v>
          </cell>
          <cell r="B87" t="str">
            <v>WFB Dividend Reinvst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1310060</v>
          </cell>
          <cell r="B88" t="str">
            <v>WFB SH&amp;C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1310070</v>
          </cell>
          <cell r="B89" t="str">
            <v>WFB Med Term Note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1310080</v>
          </cell>
          <cell r="B90" t="str">
            <v>WFB Accounts Payable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1310090</v>
          </cell>
          <cell r="B91" t="str">
            <v>WFB SAP Payroll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1310100</v>
          </cell>
          <cell r="B92" t="str">
            <v>WFB SAP A/P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1310102</v>
          </cell>
          <cell r="B93" t="str">
            <v>WFB SAP A/P-NCHK Clr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1310104</v>
          </cell>
          <cell r="B94" t="str">
            <v>WFB SAP A/P-Chk Clr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1310108</v>
          </cell>
          <cell r="B95" t="str">
            <v>WFB SAP A/P-Control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1310110</v>
          </cell>
          <cell r="B96" t="str">
            <v>WFB Enrgy Efficiency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1310120</v>
          </cell>
          <cell r="B97" t="str">
            <v>WFB Customer Refunds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1310130</v>
          </cell>
          <cell r="B98" t="str">
            <v>WFB Payroll T Acct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1310140</v>
          </cell>
          <cell r="B99" t="str">
            <v>WFB Comp Payroll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1310150</v>
          </cell>
          <cell r="B100" t="str">
            <v>WFB MLX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1310160</v>
          </cell>
          <cell r="B101" t="str">
            <v>Cash Dr Bal-Overdraf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1310170</v>
          </cell>
          <cell r="B102" t="str">
            <v>WFB-EDI Conc.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1310200</v>
          </cell>
          <cell r="B103" t="str">
            <v>BofA General Account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1310210</v>
          </cell>
          <cell r="B104" t="str">
            <v>BofA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1310220</v>
          </cell>
          <cell r="B105" t="str">
            <v>BofA EFT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1310230</v>
          </cell>
          <cell r="B106" t="str">
            <v>BofA Asbestos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1310240</v>
          </cell>
          <cell r="B107" t="str">
            <v>BofA Cobra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1310250</v>
          </cell>
          <cell r="B108" t="str">
            <v>BofA Div &amp; Int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1310270</v>
          </cell>
          <cell r="B109" t="str">
            <v>Sanwa Bank General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1310290</v>
          </cell>
          <cell r="B110" t="str">
            <v>JPM Accounts Payable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1310300</v>
          </cell>
          <cell r="B111" t="str">
            <v>BnkofCa General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1310310</v>
          </cell>
          <cell r="B112" t="str">
            <v>BnkofCa SH&amp;C Draft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1310330</v>
          </cell>
          <cell r="B113" t="str">
            <v>BnkofCa Land Drafts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1310400</v>
          </cell>
          <cell r="B114" t="str">
            <v>Union Concentration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1310500</v>
          </cell>
          <cell r="B115" t="str">
            <v>Citibnk Sec Stlmnt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1310506</v>
          </cell>
          <cell r="B116" t="str">
            <v>Debit Reclass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1310509</v>
          </cell>
          <cell r="B117" t="str">
            <v>Credit Reclass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1310600</v>
          </cell>
          <cell r="B118" t="str">
            <v>FIB Concentration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1310700</v>
          </cell>
          <cell r="B119" t="str">
            <v>Mellon A/P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1310702</v>
          </cell>
          <cell r="B120" t="str">
            <v>Mellon A/P-NCHK Clr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1310704</v>
          </cell>
          <cell r="B121" t="str">
            <v>Mellon A/P-Chk Clr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1310708</v>
          </cell>
          <cell r="B122" t="str">
            <v>Mellon A/P-Control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1310710</v>
          </cell>
          <cell r="B123" t="str">
            <v>Mellon Bank Payroll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1310720</v>
          </cell>
          <cell r="B124" t="str">
            <v>Mellon - Drafts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1310730</v>
          </cell>
          <cell r="B125" t="str">
            <v>Mellon-Cstmr Refund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1310740</v>
          </cell>
          <cell r="B126" t="str">
            <v>Mellon-Med. Term Not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1310750</v>
          </cell>
          <cell r="B127" t="str">
            <v>Mellon-Dividend Disb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1310751</v>
          </cell>
          <cell r="B128" t="str">
            <v>Chase-Divd Disburse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1310760</v>
          </cell>
          <cell r="B129" t="str">
            <v>MELLON - Enrgy Effic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1310770</v>
          </cell>
          <cell r="B130" t="str">
            <v>MELLON Concentration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1310780</v>
          </cell>
          <cell r="B131" t="str">
            <v>Mellon-EDI Conc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1310790</v>
          </cell>
          <cell r="B132" t="str">
            <v>Mellon-Revenue Cycle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1310800</v>
          </cell>
          <cell r="B133" t="str">
            <v>Mellon Bank General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1310810</v>
          </cell>
          <cell r="B134" t="str">
            <v>Mellon HLDG Master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1310820</v>
          </cell>
          <cell r="B135" t="str">
            <v>Mellon PGT Master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1310900</v>
          </cell>
          <cell r="B136" t="str">
            <v>Royal Bank of Canada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1310902</v>
          </cell>
          <cell r="B137" t="str">
            <v>Royal-A/P NCHK Clear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1320000</v>
          </cell>
          <cell r="B138" t="str">
            <v>WFB Bearer Bnd&amp;Int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1320010</v>
          </cell>
          <cell r="B139" t="str">
            <v>WFB Reg Bnd&amp;Int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1320020</v>
          </cell>
          <cell r="B140" t="str">
            <v>BT Bearer Interest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1320100</v>
          </cell>
          <cell r="B141" t="str">
            <v>Mellon - Bond &amp; Int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1320110</v>
          </cell>
          <cell r="B142" t="str">
            <v>BNY - Bond &amp; Int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1340000</v>
          </cell>
          <cell r="B143" t="str">
            <v>FIB DIL Mtg Prop Sld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1340010</v>
          </cell>
          <cell r="B144" t="str">
            <v>FIB Mtg Prop Ins Pro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1340020</v>
          </cell>
          <cell r="B145" t="str">
            <v>FTC SJ Unv Cons DCPP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1340030</v>
          </cell>
          <cell r="B146" t="str">
            <v>Wells Fargo Trustee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1350010</v>
          </cell>
          <cell r="B147" t="str">
            <v>Petty Cash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1350019</v>
          </cell>
          <cell r="B148" t="str">
            <v>Conver-Petty Cash Re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1360000</v>
          </cell>
          <cell r="B149" t="str">
            <v>Temp Cash Investment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1410000</v>
          </cell>
          <cell r="B150" t="str">
            <v>Notes Receivable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1420001</v>
          </cell>
          <cell r="B151" t="str">
            <v>A/R - Customer</v>
          </cell>
          <cell r="C151" t="str">
            <v>i0</v>
          </cell>
          <cell r="D151" t="str">
            <v>CA0000000000</v>
          </cell>
        </row>
        <row r="152">
          <cell r="A152">
            <v>1420002</v>
          </cell>
          <cell r="B152" t="str">
            <v>A/R Cust Pwr/CIG-AIG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1420003</v>
          </cell>
          <cell r="B153" t="str">
            <v>A/R Cust PEP Rev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1430001</v>
          </cell>
          <cell r="B154" t="str">
            <v>A/R Sale of Fuel Oil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1430002</v>
          </cell>
          <cell r="B155" t="str">
            <v>A/R Div R &amp; CS Purch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1430003</v>
          </cell>
          <cell r="B156" t="str">
            <v>A/R Employee Reloc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1430004</v>
          </cell>
          <cell r="B157" t="str">
            <v>A/R DC from PG&amp;E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1430005</v>
          </cell>
          <cell r="B158" t="str">
            <v>A/R Cust Power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1430006</v>
          </cell>
          <cell r="B159" t="str">
            <v>A/R PEP from PG&amp;E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1430007</v>
          </cell>
          <cell r="B160" t="str">
            <v>A/R Westinghouse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1430008</v>
          </cell>
          <cell r="B161" t="str">
            <v>A/R - Subs. SFP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1430009</v>
          </cell>
          <cell r="B162" t="str">
            <v>A/R - Paystation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1430010</v>
          </cell>
          <cell r="B163" t="str">
            <v>A/R Other-Exch Agmts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1430011</v>
          </cell>
          <cell r="B164" t="str">
            <v>A/R - Rncho Seco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1430012</v>
          </cell>
          <cell r="B165" t="str">
            <v>A/R - UEG &amp; interdpt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1430013</v>
          </cell>
          <cell r="B166" t="str">
            <v>A/R HBPP Decom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1430015</v>
          </cell>
          <cell r="B167" t="str">
            <v>A/R ISO/PX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1430016</v>
          </cell>
          <cell r="B168" t="str">
            <v>A/R Rt Bd Cst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1430020</v>
          </cell>
          <cell r="B169" t="str">
            <v>A/R ISO/PX FERC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1430030</v>
          </cell>
          <cell r="B170" t="str">
            <v>A/R Other - NEBS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1430035</v>
          </cell>
          <cell r="B171" t="str">
            <v>A/R Other - MLX/NEBS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1430040</v>
          </cell>
          <cell r="B172" t="str">
            <v>A/R Other - GST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1430050</v>
          </cell>
          <cell r="B173" t="str">
            <v>A/R Storm Damage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1430060</v>
          </cell>
          <cell r="B174" t="str">
            <v>A/R Other -Employees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1430061</v>
          </cell>
          <cell r="B175" t="str">
            <v>A/R Oth-Empl Payroll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1430069</v>
          </cell>
          <cell r="B176" t="str">
            <v>A/R Other - Conv Emp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1430080</v>
          </cell>
          <cell r="B177" t="str">
            <v>A/R NV Irrg Proj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1430090</v>
          </cell>
          <cell r="B178" t="str">
            <v>A/R Indep/Gov Boards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1430091</v>
          </cell>
          <cell r="B179" t="str">
            <v>A/R - ISO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1430095</v>
          </cell>
          <cell r="B180" t="str">
            <v>A/R - ISO/PX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1430100</v>
          </cell>
          <cell r="B181" t="str">
            <v>A/R Other Ref DoE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1430120</v>
          </cell>
          <cell r="B182" t="str">
            <v>A/R-Public Agency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1430130</v>
          </cell>
          <cell r="B183" t="str">
            <v>A/R Other-WAPA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1430150</v>
          </cell>
          <cell r="B184" t="str">
            <v>A/R-Pur&amp;Intrchg Pwr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1430180</v>
          </cell>
          <cell r="B185" t="str">
            <v>A/R-Natrl Gas Agrmts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1430190</v>
          </cell>
          <cell r="B186" t="str">
            <v>A/R - Ed Belway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1430191</v>
          </cell>
          <cell r="B187" t="str">
            <v>A/R-N/R-Steam Sale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1430200</v>
          </cell>
          <cell r="B188" t="str">
            <v>A/R-Pac Intertie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1430220</v>
          </cell>
          <cell r="B189" t="str">
            <v>A/R - Friant Pwr Int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1430230</v>
          </cell>
          <cell r="B190" t="str">
            <v>A/R - Vendor Claims</v>
          </cell>
          <cell r="C190" t="str">
            <v>i0</v>
          </cell>
          <cell r="D190" t="str">
            <v>CA0000000000</v>
          </cell>
        </row>
        <row r="191">
          <cell r="A191">
            <v>1430240</v>
          </cell>
          <cell r="B191" t="str">
            <v>Bank Claims Recv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1430250</v>
          </cell>
          <cell r="B192" t="str">
            <v>Insurance Prem. Rec.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1431000</v>
          </cell>
          <cell r="B193" t="str">
            <v>A/R Other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1431001</v>
          </cell>
          <cell r="B194" t="str">
            <v>A/R Other - Gas RM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1439999</v>
          </cell>
          <cell r="B195" t="str">
            <v>Con NEBS/MLX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1440010</v>
          </cell>
          <cell r="B196" t="str">
            <v>Uncoll Trans -Energy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1440020</v>
          </cell>
          <cell r="B197" t="str">
            <v>A/R - Uncollectibles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1440030</v>
          </cell>
          <cell r="B198" t="str">
            <v>Uncoll - A/P W/O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1440040</v>
          </cell>
          <cell r="B199" t="str">
            <v>Def ESP Unclbl T-Up</v>
          </cell>
          <cell r="C199" t="str">
            <v xml:space="preserve"> </v>
          </cell>
          <cell r="D199" t="str">
            <v xml:space="preserve"> </v>
          </cell>
        </row>
        <row r="200">
          <cell r="A200">
            <v>1440050</v>
          </cell>
          <cell r="B200" t="str">
            <v>Coll on Uncltbl Acct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1450000</v>
          </cell>
          <cell r="B201" t="str">
            <v>N/R from Assoc Cos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1460000</v>
          </cell>
          <cell r="B202" t="str">
            <v>A/R - PG&amp;E Corp.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1460001</v>
          </cell>
          <cell r="B203" t="str">
            <v>A/R Csh Hld PGE Corp</v>
          </cell>
          <cell r="C203" t="str">
            <v xml:space="preserve"> </v>
          </cell>
          <cell r="D203" t="str">
            <v xml:space="preserve"> </v>
          </cell>
        </row>
        <row r="204">
          <cell r="A204">
            <v>1460003</v>
          </cell>
          <cell r="B204" t="str">
            <v>A/R - PG&amp;E LLC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1460007</v>
          </cell>
          <cell r="B205" t="str">
            <v>A/R - PG&amp;E SUPT SVCS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1460010</v>
          </cell>
          <cell r="B206" t="str">
            <v>A/R - PG&amp;E (Utility)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1460020</v>
          </cell>
          <cell r="B207" t="str">
            <v>A/R - PG&amp;E Gas Hlds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1460060</v>
          </cell>
          <cell r="B208" t="str">
            <v>A/R - PG&amp;E Engy Trad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1460065</v>
          </cell>
          <cell r="B209" t="str">
            <v>A/R - PG&amp;E Engy Svcs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1460070</v>
          </cell>
          <cell r="B210" t="str">
            <v>A/R - US Gen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1460100</v>
          </cell>
          <cell r="B211" t="str">
            <v>A/R - PGT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1460150</v>
          </cell>
          <cell r="B212" t="str">
            <v>A/R - RMGT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1460200</v>
          </cell>
          <cell r="B213" t="str">
            <v>A/R - NGC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1460210</v>
          </cell>
          <cell r="B214" t="str">
            <v>A/R - NGC Production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1460300</v>
          </cell>
          <cell r="B215" t="str">
            <v>A/R - Stanpac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1460400</v>
          </cell>
          <cell r="B216" t="str">
            <v>A/R - PEFCO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1460500</v>
          </cell>
          <cell r="B217" t="str">
            <v>A/R - PGP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1460600</v>
          </cell>
          <cell r="B218" t="str">
            <v>A/R - Calaska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1460700</v>
          </cell>
          <cell r="B219" t="str">
            <v>A/R - MTI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1460800</v>
          </cell>
          <cell r="B220" t="str">
            <v>A/R - PCSC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1460900</v>
          </cell>
          <cell r="B221" t="str">
            <v>A/R - PGEE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1460910</v>
          </cell>
          <cell r="B222" t="str">
            <v>A/R - PG&amp;E Prop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1460920</v>
          </cell>
          <cell r="B223" t="str">
            <v>A/R - PG&amp;E Oper Svcs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1460930</v>
          </cell>
          <cell r="B224" t="str">
            <v>A/R - Quantum Vent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1460940</v>
          </cell>
          <cell r="B225" t="str">
            <v>A/R - Vantus Energy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1460950</v>
          </cell>
          <cell r="B226" t="str">
            <v>A/R - EEC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1460960</v>
          </cell>
          <cell r="B227" t="str">
            <v>A/R - A&amp;S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1460970</v>
          </cell>
          <cell r="B228" t="str">
            <v>A/R - QUIPS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1460980</v>
          </cell>
          <cell r="B229" t="str">
            <v>A/R - TECO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1460990</v>
          </cell>
          <cell r="B230" t="str">
            <v>A/R - Affiliates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1461000</v>
          </cell>
          <cell r="B231" t="str">
            <v>A/R Bill-PG&amp;E Corp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1461001</v>
          </cell>
          <cell r="B232" t="str">
            <v>A/R Bill-PGE Funding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1461002</v>
          </cell>
          <cell r="B233" t="str">
            <v>A/R Bill-PGE Svcs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1461003</v>
          </cell>
          <cell r="B234" t="str">
            <v>A/R Bill-PG&amp;EGT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1461004</v>
          </cell>
          <cell r="B235" t="str">
            <v>A/R Bill-GT-NW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1461005</v>
          </cell>
          <cell r="B236" t="str">
            <v>A/R Bill-GT-Texas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1461006</v>
          </cell>
          <cell r="B237" t="str">
            <v>A/R Bill-PGE ET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1461007</v>
          </cell>
          <cell r="B238" t="str">
            <v>A/R Bill-PGE ES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1461008</v>
          </cell>
          <cell r="B239" t="str">
            <v>A/R Bill-PG&amp;E Gen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1461009</v>
          </cell>
          <cell r="B240" t="str">
            <v>A/R Bill-NGC-CA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1461010</v>
          </cell>
          <cell r="B241" t="str">
            <v>A/R Bill-STANPAC</v>
          </cell>
          <cell r="C241" t="str">
            <v xml:space="preserve"> </v>
          </cell>
          <cell r="D241" t="str">
            <v xml:space="preserve"> </v>
          </cell>
        </row>
        <row r="242">
          <cell r="A242">
            <v>1461011</v>
          </cell>
          <cell r="B242" t="str">
            <v>A/R Bill-PEFCO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1461012</v>
          </cell>
          <cell r="B243" t="str">
            <v>A/R Bill-PGP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1461013</v>
          </cell>
          <cell r="B244" t="str">
            <v>A/R Bill-Calaska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1461014</v>
          </cell>
          <cell r="B245" t="str">
            <v>A/R Bill-MTI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1461015</v>
          </cell>
          <cell r="B246" t="str">
            <v>A/R Bill-PCSC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1461016</v>
          </cell>
          <cell r="B247" t="str">
            <v>A/R Bill-PGE Prop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1461017</v>
          </cell>
          <cell r="B248" t="str">
            <v>A/R Bill-Eureka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1461018</v>
          </cell>
          <cell r="B249" t="str">
            <v>A/R Bill-A&amp;S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1510000</v>
          </cell>
          <cell r="B250" t="str">
            <v>Fuel Stock</v>
          </cell>
          <cell r="C250" t="str">
            <v>i0</v>
          </cell>
          <cell r="D250" t="str">
            <v>CA0000000000</v>
          </cell>
        </row>
        <row r="251">
          <cell r="A251">
            <v>1510010</v>
          </cell>
          <cell r="B251" t="str">
            <v>Fuel Stock Contra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1540001</v>
          </cell>
          <cell r="B252" t="str">
            <v>Shop Jobs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1540003</v>
          </cell>
          <cell r="B253" t="str">
            <v>Gas Trans Line Pack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1540004</v>
          </cell>
          <cell r="B254" t="str">
            <v>M&amp;S Undist.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1540005</v>
          </cell>
          <cell r="B255" t="str">
            <v>Bus Area Inv Recls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1540010</v>
          </cell>
          <cell r="B256" t="str">
            <v>Offset Inv-Init Load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1540040</v>
          </cell>
          <cell r="B257" t="str">
            <v>Offset Inv - Receipt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1540100</v>
          </cell>
          <cell r="B258" t="str">
            <v>Automotive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1540110</v>
          </cell>
          <cell r="B259" t="str">
            <v>Construction Supplie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1540120</v>
          </cell>
          <cell r="B260" t="str">
            <v>Conductors, Cable &amp;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1540130</v>
          </cell>
          <cell r="B261" t="str">
            <v>Pumps, Compr, Blowr,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1540140</v>
          </cell>
          <cell r="B262" t="str">
            <v>Electrical Specialti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1540150</v>
          </cell>
          <cell r="B263" t="str">
            <v>Fuels, Lubricants &amp;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1540160</v>
          </cell>
          <cell r="B264" t="str">
            <v>Gas &amp; Water Specialt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1540170</v>
          </cell>
          <cell r="B265" t="str">
            <v>Chem, Clnrs, Compds,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1540180</v>
          </cell>
          <cell r="B266" t="str">
            <v>Poles, Insulators &amp;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1540190</v>
          </cell>
          <cell r="B267" t="str">
            <v>Gen, Motors &amp; Indust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1540200</v>
          </cell>
          <cell r="B268" t="str">
            <v>Electrical &amp; Electro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1540210</v>
          </cell>
          <cell r="B269" t="str">
            <v>Lighting Fixtures &amp;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1540220</v>
          </cell>
          <cell r="B270" t="str">
            <v>Measuring Instrument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1540230</v>
          </cell>
          <cell r="B271" t="str">
            <v>Commun &amp; Signaling E</v>
          </cell>
          <cell r="C271" t="str">
            <v xml:space="preserve"> </v>
          </cell>
          <cell r="D271" t="str">
            <v xml:space="preserve"> </v>
          </cell>
        </row>
        <row r="272">
          <cell r="A272">
            <v>1540240</v>
          </cell>
          <cell r="B272" t="str">
            <v>Power Plant Specialt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1540250</v>
          </cell>
          <cell r="B273" t="str">
            <v>Eng, Turbines &amp; Wate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1540260</v>
          </cell>
          <cell r="B274" t="str">
            <v>Transformers, Regula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1540270</v>
          </cell>
          <cell r="B275" t="str">
            <v>Fabricated Structure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1540280</v>
          </cell>
          <cell r="B276" t="str">
            <v>Tools, First Aid &amp; S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1540290</v>
          </cell>
          <cell r="B277" t="str">
            <v>Matls Not Otherwise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1540300</v>
          </cell>
          <cell r="B278" t="str">
            <v>Printed Matls, Signs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1540310</v>
          </cell>
          <cell r="B279" t="str">
            <v>Computers &amp; Parts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1630000</v>
          </cell>
          <cell r="B280" t="str">
            <v>Strs Exp Undist Dblo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1630010</v>
          </cell>
          <cell r="B281" t="str">
            <v>Strs Exp Undist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1641010</v>
          </cell>
          <cell r="B282" t="str">
            <v>Gas Stored Undrgrnd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1641020</v>
          </cell>
          <cell r="B283" t="str">
            <v>Gas Stored for Other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1641030</v>
          </cell>
          <cell r="B284" t="str">
            <v>Gas Stored for UEG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1650010</v>
          </cell>
          <cell r="B285" t="str">
            <v>PPD ChsMell-Stk&amp;Div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1650030</v>
          </cell>
          <cell r="B286" t="str">
            <v>Prepaid - SERP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1650040</v>
          </cell>
          <cell r="B287" t="str">
            <v>Prepaid PBOP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1650050</v>
          </cell>
          <cell r="B288" t="str">
            <v>CCSF Prepayment</v>
          </cell>
          <cell r="C288" t="str">
            <v xml:space="preserve"> </v>
          </cell>
          <cell r="D288" t="str">
            <v xml:space="preserve"> </v>
          </cell>
        </row>
        <row r="289">
          <cell r="A289">
            <v>1650060</v>
          </cell>
          <cell r="B289" t="str">
            <v>Ppd Exec Insur Prem</v>
          </cell>
          <cell r="C289" t="str">
            <v xml:space="preserve"> </v>
          </cell>
          <cell r="D289" t="str">
            <v xml:space="preserve"> </v>
          </cell>
        </row>
        <row r="290">
          <cell r="A290">
            <v>1650070</v>
          </cell>
          <cell r="B290" t="str">
            <v>Ppd Prop/Bus Tax</v>
          </cell>
          <cell r="C290" t="str">
            <v xml:space="preserve"> </v>
          </cell>
          <cell r="D290" t="str">
            <v xml:space="preserve"> </v>
          </cell>
        </row>
        <row r="291">
          <cell r="A291">
            <v>1650080</v>
          </cell>
          <cell r="B291" t="str">
            <v>Ppd Misc Assets</v>
          </cell>
          <cell r="C291" t="str">
            <v xml:space="preserve"> </v>
          </cell>
          <cell r="D291" t="str">
            <v xml:space="preserve"> </v>
          </cell>
        </row>
        <row r="292">
          <cell r="A292">
            <v>1650090</v>
          </cell>
          <cell r="B292" t="str">
            <v>Ppd-MCD IS ST WL Ryl</v>
          </cell>
          <cell r="C292" t="str">
            <v xml:space="preserve"> </v>
          </cell>
          <cell r="D292" t="str">
            <v xml:space="preserve"> </v>
          </cell>
        </row>
        <row r="293">
          <cell r="A293">
            <v>1650100</v>
          </cell>
          <cell r="B293" t="str">
            <v>Prepaid Insurance</v>
          </cell>
          <cell r="C293" t="str">
            <v xml:space="preserve"> </v>
          </cell>
          <cell r="D293" t="str">
            <v xml:space="preserve"> </v>
          </cell>
        </row>
        <row r="294">
          <cell r="A294">
            <v>1710000</v>
          </cell>
          <cell r="B294" t="str">
            <v>Int &amp; Divdnd Recvble</v>
          </cell>
          <cell r="C294" t="str">
            <v xml:space="preserve"> </v>
          </cell>
          <cell r="D294" t="str">
            <v xml:space="preserve"> </v>
          </cell>
        </row>
        <row r="295">
          <cell r="A295">
            <v>1730000</v>
          </cell>
          <cell r="B295" t="str">
            <v>Accr Utility Revenue</v>
          </cell>
          <cell r="C295" t="str">
            <v xml:space="preserve"> </v>
          </cell>
          <cell r="D295" t="str">
            <v xml:space="preserve"> </v>
          </cell>
        </row>
        <row r="296">
          <cell r="A296">
            <v>1810000</v>
          </cell>
          <cell r="B296" t="str">
            <v>Unamortized Debt Exp</v>
          </cell>
          <cell r="C296" t="str">
            <v xml:space="preserve"> </v>
          </cell>
          <cell r="D296" t="str">
            <v xml:space="preserve"> </v>
          </cell>
        </row>
        <row r="297">
          <cell r="A297">
            <v>1822001</v>
          </cell>
          <cell r="B297" t="str">
            <v>RA Geys 15 Unrcv Cst</v>
          </cell>
          <cell r="C297" t="str">
            <v xml:space="preserve"> </v>
          </cell>
          <cell r="D297" t="str">
            <v xml:space="preserve"> </v>
          </cell>
        </row>
        <row r="298">
          <cell r="A298">
            <v>1822002</v>
          </cell>
          <cell r="B298" t="str">
            <v>RA Helms Proj Costs</v>
          </cell>
          <cell r="C298" t="str">
            <v xml:space="preserve"> </v>
          </cell>
          <cell r="D298" t="str">
            <v xml:space="preserve"> </v>
          </cell>
        </row>
        <row r="299">
          <cell r="A299">
            <v>1822003</v>
          </cell>
          <cell r="B299" t="str">
            <v>RA Other Util Plant</v>
          </cell>
          <cell r="C299" t="str">
            <v xml:space="preserve"> </v>
          </cell>
          <cell r="D299" t="str">
            <v xml:space="preserve"> </v>
          </cell>
        </row>
        <row r="300">
          <cell r="A300">
            <v>1822010</v>
          </cell>
          <cell r="B300" t="str">
            <v>RA Unrc Plnt&amp;Reg St</v>
          </cell>
          <cell r="C300" t="str">
            <v xml:space="preserve"> </v>
          </cell>
          <cell r="D300" t="str">
            <v xml:space="preserve"> </v>
          </cell>
        </row>
        <row r="301">
          <cell r="A301">
            <v>1823000</v>
          </cell>
          <cell r="B301" t="str">
            <v>BA Gas Explor &amp; Dev</v>
          </cell>
          <cell r="C301" t="str">
            <v xml:space="preserve"> </v>
          </cell>
          <cell r="D301" t="str">
            <v xml:space="preserve"> </v>
          </cell>
        </row>
        <row r="302">
          <cell r="A302">
            <v>1823001</v>
          </cell>
          <cell r="B302" t="str">
            <v>BA Def Energy Adj</v>
          </cell>
          <cell r="C302" t="str">
            <v xml:space="preserve"> </v>
          </cell>
          <cell r="D302" t="str">
            <v xml:space="preserve"> </v>
          </cell>
        </row>
        <row r="303">
          <cell r="A303">
            <v>1823002</v>
          </cell>
          <cell r="B303" t="str">
            <v>BA - Core Broker Fee</v>
          </cell>
          <cell r="C303" t="str">
            <v xml:space="preserve"> </v>
          </cell>
          <cell r="D303" t="str">
            <v xml:space="preserve"> </v>
          </cell>
        </row>
        <row r="304">
          <cell r="A304">
            <v>1823003</v>
          </cell>
          <cell r="B304" t="str">
            <v>BA Def'd Fuel CstAdj</v>
          </cell>
          <cell r="C304" t="str">
            <v xml:space="preserve"> </v>
          </cell>
          <cell r="D304" t="str">
            <v xml:space="preserve"> </v>
          </cell>
        </row>
        <row r="305">
          <cell r="A305">
            <v>1823004</v>
          </cell>
          <cell r="B305" t="str">
            <v>BA - Elec Vehicle</v>
          </cell>
          <cell r="C305" t="str">
            <v xml:space="preserve"> </v>
          </cell>
          <cell r="D305" t="str">
            <v xml:space="preserve"> </v>
          </cell>
        </row>
        <row r="306">
          <cell r="A306">
            <v>1823005</v>
          </cell>
          <cell r="B306" t="str">
            <v>BA El Cons Fin Adj</v>
          </cell>
          <cell r="C306" t="str">
            <v xml:space="preserve"> </v>
          </cell>
          <cell r="D306" t="str">
            <v xml:space="preserve"> </v>
          </cell>
        </row>
        <row r="307">
          <cell r="A307">
            <v>1823007</v>
          </cell>
          <cell r="B307" t="str">
            <v>BA Gas Cons Fin Adj</v>
          </cell>
          <cell r="C307" t="str">
            <v xml:space="preserve"> </v>
          </cell>
          <cell r="D307" t="str">
            <v xml:space="preserve"> </v>
          </cell>
        </row>
        <row r="308">
          <cell r="A308">
            <v>1823009</v>
          </cell>
          <cell r="B308" t="str">
            <v>BA Elec Rev Adj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1823011</v>
          </cell>
          <cell r="B309" t="str">
            <v>RA Helms Reg Asset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1823012</v>
          </cell>
          <cell r="B310" t="str">
            <v>BA Helms Adj Acct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1823013</v>
          </cell>
          <cell r="B311" t="str">
            <v>BA Purch'd Gas Acct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1823014</v>
          </cell>
          <cell r="B312" t="str">
            <v>RA-Angles &amp; Utica Hy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1823015</v>
          </cell>
          <cell r="B313" t="str">
            <v>BA Recpt PCA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1823020</v>
          </cell>
          <cell r="B314" t="str">
            <v>BA (BCA) Chrg Accnt</v>
          </cell>
          <cell r="C314" t="str">
            <v xml:space="preserve"> </v>
          </cell>
          <cell r="D314" t="str">
            <v xml:space="preserve"> </v>
          </cell>
        </row>
        <row r="315">
          <cell r="A315">
            <v>1823021</v>
          </cell>
          <cell r="B315" t="str">
            <v>BA CARE Prog Elec</v>
          </cell>
          <cell r="C315" t="str">
            <v xml:space="preserve"> </v>
          </cell>
          <cell r="D315" t="str">
            <v xml:space="preserve"> </v>
          </cell>
        </row>
        <row r="316">
          <cell r="A316">
            <v>1823022</v>
          </cell>
          <cell r="B316" t="str">
            <v>BA CARE Prog Gas</v>
          </cell>
          <cell r="C316" t="str">
            <v xml:space="preserve"> </v>
          </cell>
          <cell r="D316" t="str">
            <v xml:space="preserve"> </v>
          </cell>
        </row>
        <row r="317">
          <cell r="A317">
            <v>1823023</v>
          </cell>
          <cell r="B317" t="str">
            <v>BA Hzrdus Sub - Elec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1823024</v>
          </cell>
          <cell r="B318" t="str">
            <v>BA Hzrdus Sub - Gas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1823025</v>
          </cell>
          <cell r="B319" t="str">
            <v>BA GFC Non Core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1823026</v>
          </cell>
          <cell r="B320" t="str">
            <v>BA Curtail Charge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1823027</v>
          </cell>
          <cell r="B321" t="str">
            <v>BA Firm Surcharge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1823028</v>
          </cell>
          <cell r="B322" t="str">
            <v>BA Gas FC Core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1823029</v>
          </cell>
          <cell r="B323" t="str">
            <v>BA NC Cust Class Chg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1823030</v>
          </cell>
          <cell r="B324" t="str">
            <v>BA EOR Adj.</v>
          </cell>
          <cell r="C324" t="str">
            <v xml:space="preserve"> </v>
          </cell>
          <cell r="D324" t="str">
            <v xml:space="preserve"> </v>
          </cell>
        </row>
        <row r="325">
          <cell r="A325">
            <v>1823031</v>
          </cell>
          <cell r="B325" t="str">
            <v>BA Inter Utility</v>
          </cell>
          <cell r="C325" t="str">
            <v xml:space="preserve"> </v>
          </cell>
          <cell r="D325" t="str">
            <v xml:space="preserve"> </v>
          </cell>
        </row>
        <row r="326">
          <cell r="A326">
            <v>1823032</v>
          </cell>
          <cell r="B326" t="str">
            <v>BA Brokerage Fees</v>
          </cell>
          <cell r="C326" t="str">
            <v xml:space="preserve"> </v>
          </cell>
          <cell r="D326" t="str">
            <v xml:space="preserve"> </v>
          </cell>
        </row>
        <row r="327">
          <cell r="A327">
            <v>1823033</v>
          </cell>
          <cell r="B327" t="str">
            <v>BA Pilot Bank</v>
          </cell>
          <cell r="C327" t="str">
            <v xml:space="preserve"> </v>
          </cell>
          <cell r="D327" t="str">
            <v xml:space="preserve"> </v>
          </cell>
        </row>
        <row r="328">
          <cell r="A328">
            <v>1823034</v>
          </cell>
          <cell r="B328" t="str">
            <v>BA Trans Cost-Core</v>
          </cell>
          <cell r="C328" t="str">
            <v xml:space="preserve"> </v>
          </cell>
          <cell r="D328" t="str">
            <v xml:space="preserve"> </v>
          </cell>
        </row>
        <row r="329">
          <cell r="A329">
            <v>1823035</v>
          </cell>
          <cell r="B329" t="str">
            <v>BA CEE Resource Elec</v>
          </cell>
          <cell r="C329" t="str">
            <v xml:space="preserve"> </v>
          </cell>
          <cell r="D329" t="str">
            <v xml:space="preserve"> </v>
          </cell>
        </row>
        <row r="330">
          <cell r="A330">
            <v>1823036</v>
          </cell>
          <cell r="B330" t="str">
            <v>BA CEE Resource Gas</v>
          </cell>
          <cell r="C330" t="str">
            <v xml:space="preserve"> </v>
          </cell>
          <cell r="D330" t="str">
            <v xml:space="preserve"> </v>
          </cell>
        </row>
        <row r="331">
          <cell r="A331">
            <v>1823037</v>
          </cell>
          <cell r="B331" t="str">
            <v>BA CPDCA</v>
          </cell>
          <cell r="C331" t="str">
            <v xml:space="preserve"> </v>
          </cell>
          <cell r="D331" t="str">
            <v xml:space="preserve"> </v>
          </cell>
        </row>
        <row r="332">
          <cell r="A332">
            <v>1823038</v>
          </cell>
          <cell r="B332" t="str">
            <v>BA CSPDC</v>
          </cell>
          <cell r="C332" t="str">
            <v xml:space="preserve"> </v>
          </cell>
          <cell r="D332" t="str">
            <v xml:space="preserve"> </v>
          </cell>
        </row>
        <row r="333">
          <cell r="A333">
            <v>1823039</v>
          </cell>
          <cell r="B333" t="str">
            <v>BA ITCS</v>
          </cell>
          <cell r="C333" t="str">
            <v xml:space="preserve"> </v>
          </cell>
          <cell r="D333" t="str">
            <v xml:space="preserve"> </v>
          </cell>
        </row>
        <row r="334">
          <cell r="A334">
            <v>1823040</v>
          </cell>
          <cell r="B334" t="str">
            <v>Market Center BA-Gas</v>
          </cell>
          <cell r="C334" t="str">
            <v xml:space="preserve"> </v>
          </cell>
          <cell r="D334" t="str">
            <v xml:space="preserve"> </v>
          </cell>
        </row>
        <row r="335">
          <cell r="A335">
            <v>1823041</v>
          </cell>
          <cell r="B335" t="str">
            <v>BA CEE Incent - N/C</v>
          </cell>
          <cell r="C335" t="str">
            <v xml:space="preserve"> </v>
          </cell>
          <cell r="D335" t="str">
            <v xml:space="preserve"> </v>
          </cell>
        </row>
        <row r="336">
          <cell r="A336">
            <v>1823042</v>
          </cell>
          <cell r="B336" t="str">
            <v>BA CEE Incent - Elec</v>
          </cell>
          <cell r="C336" t="str">
            <v xml:space="preserve"> </v>
          </cell>
          <cell r="D336" t="str">
            <v xml:space="preserve"> </v>
          </cell>
        </row>
        <row r="337">
          <cell r="A337">
            <v>1823043</v>
          </cell>
          <cell r="B337" t="str">
            <v>BA CEE Incent - Gas</v>
          </cell>
          <cell r="C337" t="str">
            <v xml:space="preserve"> </v>
          </cell>
          <cell r="D337" t="str">
            <v xml:space="preserve"> </v>
          </cell>
        </row>
        <row r="338">
          <cell r="A338">
            <v>1823044</v>
          </cell>
          <cell r="B338" t="str">
            <v>BA Rate Reduct Bonds</v>
          </cell>
          <cell r="C338" t="str">
            <v xml:space="preserve"> </v>
          </cell>
          <cell r="D338" t="str">
            <v xml:space="preserve"> </v>
          </cell>
        </row>
        <row r="339">
          <cell r="A339">
            <v>1823045</v>
          </cell>
          <cell r="B339" t="str">
            <v>BA DC Property Tax</v>
          </cell>
          <cell r="C339" t="str">
            <v xml:space="preserve"> </v>
          </cell>
          <cell r="D339" t="str">
            <v xml:space="preserve"> </v>
          </cell>
        </row>
        <row r="340">
          <cell r="A340">
            <v>1823060</v>
          </cell>
          <cell r="B340" t="str">
            <v>RA Def'd Tax 1% Gas</v>
          </cell>
          <cell r="C340" t="str">
            <v xml:space="preserve"> </v>
          </cell>
          <cell r="D340" t="str">
            <v xml:space="preserve"> </v>
          </cell>
        </row>
        <row r="341">
          <cell r="A341">
            <v>1823069</v>
          </cell>
          <cell r="B341" t="str">
            <v>RA - Env Non-HSM</v>
          </cell>
          <cell r="C341" t="str">
            <v xml:space="preserve"> </v>
          </cell>
          <cell r="D341" t="str">
            <v xml:space="preserve"> </v>
          </cell>
        </row>
        <row r="342">
          <cell r="A342">
            <v>1823070</v>
          </cell>
          <cell r="B342" t="str">
            <v>RA DC Asset 2</v>
          </cell>
          <cell r="C342" t="str">
            <v xml:space="preserve"> </v>
          </cell>
          <cell r="D342" t="str">
            <v xml:space="preserve"> </v>
          </cell>
        </row>
        <row r="343">
          <cell r="A343">
            <v>1823071</v>
          </cell>
          <cell r="B343" t="str">
            <v>RA Other - Env Comp</v>
          </cell>
          <cell r="C343" t="str">
            <v xml:space="preserve"> </v>
          </cell>
          <cell r="D343" t="str">
            <v xml:space="preserve"> </v>
          </cell>
        </row>
        <row r="344">
          <cell r="A344">
            <v>1823072</v>
          </cell>
          <cell r="B344" t="str">
            <v>BA Noncore Storage</v>
          </cell>
          <cell r="C344" t="str">
            <v xml:space="preserve"> </v>
          </cell>
          <cell r="D344" t="str">
            <v xml:space="preserve"> </v>
          </cell>
        </row>
        <row r="345">
          <cell r="A345">
            <v>1823073</v>
          </cell>
          <cell r="B345" t="str">
            <v>BA Nat Gas Vehicle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1823074</v>
          </cell>
          <cell r="B346" t="str">
            <v>BA-Core Sub Phaseout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1823075</v>
          </cell>
          <cell r="B347" t="str">
            <v>BA Cogen Shortfall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1823080</v>
          </cell>
          <cell r="B348" t="str">
            <v>BA EMF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1823084</v>
          </cell>
          <cell r="B349" t="str">
            <v>DBROEMA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1823087</v>
          </cell>
          <cell r="B350" t="str">
            <v>BA IPIDMA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1823090</v>
          </cell>
          <cell r="B351" t="str">
            <v>BA Gas Resv Contra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1823091</v>
          </cell>
          <cell r="B352" t="str">
            <v>BA Elec Resv Contra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1823092</v>
          </cell>
          <cell r="B353" t="str">
            <v>BA Inter Trans Cost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1823093</v>
          </cell>
          <cell r="B354" t="str">
            <v>BA Industry Restruct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1823094</v>
          </cell>
          <cell r="B355" t="str">
            <v>BA Sys Sfty Rel Fund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1823095</v>
          </cell>
          <cell r="B356" t="str">
            <v>BA TCAMA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1823096</v>
          </cell>
          <cell r="B357" t="str">
            <v>BA DCACMA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1823097</v>
          </cell>
          <cell r="B358" t="str">
            <v>BA Transition Cost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1823098</v>
          </cell>
          <cell r="B359" t="str">
            <v>BA SRA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1823099</v>
          </cell>
          <cell r="B360" t="str">
            <v>TRBA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1823100</v>
          </cell>
          <cell r="B361" t="str">
            <v>Gen M A Reserve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1823101</v>
          </cell>
          <cell r="B362" t="str">
            <v>NGCAMA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1823102</v>
          </cell>
          <cell r="B363" t="str">
            <v>Def. Loss on Plant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1823103</v>
          </cell>
          <cell r="B364" t="str">
            <v>ERCA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1823112</v>
          </cell>
          <cell r="B365" t="str">
            <v>RA - LT Disability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1823113</v>
          </cell>
          <cell r="B366" t="str">
            <v>RA - LT Disab Contra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1823114</v>
          </cell>
          <cell r="B367" t="str">
            <v>RA - PBOP Med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1823115</v>
          </cell>
          <cell r="B368" t="str">
            <v>RA - PBOP Life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1823116</v>
          </cell>
          <cell r="B369" t="str">
            <v>RA - PBOP Med Contr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1823117</v>
          </cell>
          <cell r="B370" t="str">
            <v>RA - PBOP Life Cont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1823118</v>
          </cell>
          <cell r="B371" t="str">
            <v>RA Def'd PBOP Med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1823201</v>
          </cell>
          <cell r="B372" t="str">
            <v>RA DC FASB 109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1823203</v>
          </cell>
          <cell r="B373" t="str">
            <v>RA FASB 109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1823204</v>
          </cell>
          <cell r="B374" t="str">
            <v>RA FASB 109 Amort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1823208</v>
          </cell>
          <cell r="B375" t="str">
            <v>RA QF Buyout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1823209</v>
          </cell>
          <cell r="B376" t="str">
            <v>RA WAPA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1823400</v>
          </cell>
          <cell r="B377" t="str">
            <v>RA WC &amp; Disabil Clm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1823600</v>
          </cell>
          <cell r="B378" t="str">
            <v>RA El Paso Fees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1823601</v>
          </cell>
          <cell r="B379" t="str">
            <v>Gas Rsrv &amp; PGT DB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1823602</v>
          </cell>
          <cell r="B380" t="str">
            <v>RA Inv WMBE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1823603</v>
          </cell>
          <cell r="B381" t="str">
            <v>Divest Trans Costs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1823604</v>
          </cell>
          <cell r="B382" t="str">
            <v>Gas Accord Reserve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1823605</v>
          </cell>
          <cell r="B383" t="str">
            <v>RA - Divest Benefits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1823999</v>
          </cell>
          <cell r="B384" t="str">
            <v>BA Elect Field-Memo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1830000</v>
          </cell>
          <cell r="B385" t="str">
            <v>Prelim Surv Chg-Elec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1832000</v>
          </cell>
          <cell r="B386" t="str">
            <v>Prelim Surv Chg-Gas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1840000</v>
          </cell>
          <cell r="B387" t="str">
            <v>Equip &amp; Vehicle Exp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1840001</v>
          </cell>
          <cell r="B388" t="str">
            <v>Non-Productive Time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1850000</v>
          </cell>
          <cell r="B389" t="str">
            <v>Temporary Facilities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1860000</v>
          </cell>
          <cell r="B390" t="str">
            <v>Def'd Dr - Other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1860001</v>
          </cell>
          <cell r="B391" t="str">
            <v>Def Dr-PGE Ret N-VRI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1860002</v>
          </cell>
          <cell r="B392" t="str">
            <v>Def'd Dr - Land Sale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1860003</v>
          </cell>
          <cell r="B393" t="str">
            <v>Def'd Dr - Undist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1860004</v>
          </cell>
          <cell r="B394" t="str">
            <v>Def'd Dr - Humboldt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1860005</v>
          </cell>
          <cell r="B395" t="str">
            <v>Def'd Dr - Com Paper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1860006</v>
          </cell>
          <cell r="B396" t="str">
            <v>Def'd Dr-Undis Cash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1860007</v>
          </cell>
          <cell r="B397" t="str">
            <v>Def'd Dr-CAC refun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1860008</v>
          </cell>
          <cell r="B398" t="str">
            <v>Payroll Clearing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1860009</v>
          </cell>
          <cell r="B399" t="str">
            <v>Def'd Dr - PSEA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1860010</v>
          </cell>
          <cell r="B400" t="str">
            <v>Fixed Distribution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1860011</v>
          </cell>
          <cell r="B401" t="str">
            <v>Def'd Dr - Cr Union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1860012</v>
          </cell>
          <cell r="B402" t="str">
            <v>Def'd PGT Misc Chg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1860013</v>
          </cell>
          <cell r="B403" t="str">
            <v>Def'd Stk Opt Plan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1860014</v>
          </cell>
          <cell r="B404" t="str">
            <v>Computer Validity Ck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1860015</v>
          </cell>
          <cell r="B405" t="str">
            <v>Mis Def'd-Vendor Rec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1860016</v>
          </cell>
          <cell r="B406" t="str">
            <v>Over and Shorts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1860017</v>
          </cell>
          <cell r="B407" t="str">
            <v>SAP Payroll Clearing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1860025</v>
          </cell>
          <cell r="B408" t="str">
            <v>MLX/NEB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1860107</v>
          </cell>
          <cell r="B409" t="str">
            <v>DEF'D DR-CAP IRD VAR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1890000</v>
          </cell>
          <cell r="B410" t="str">
            <v>Unamt Loss-Reacq Dbt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1900000</v>
          </cell>
          <cell r="B411" t="str">
            <v>Def'd Inc Taxes L/T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1900001</v>
          </cell>
          <cell r="B412" t="str">
            <v>Acum DEF IT S/T Fed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1900002</v>
          </cell>
          <cell r="B413" t="str">
            <v>Acum DEF IT S/T Ste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1900011</v>
          </cell>
          <cell r="B414" t="str">
            <v>Acum DEF IT L/T Fed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1900012</v>
          </cell>
          <cell r="B415" t="str">
            <v>Acum DEF IT L/T Ste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2010000</v>
          </cell>
          <cell r="B416" t="str">
            <v>Common Stock Issued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2040000</v>
          </cell>
          <cell r="B417" t="str">
            <v>Pref Stk W/O Redempt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2040001</v>
          </cell>
          <cell r="B418" t="str">
            <v>Preferred Stock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2040500</v>
          </cell>
          <cell r="B419" t="str">
            <v>Pref Stk W/ Redempti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2070000</v>
          </cell>
          <cell r="B420" t="str">
            <v>Prem Common Cap Stk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2070010</v>
          </cell>
          <cell r="B421" t="str">
            <v>Prem Preferred Stock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2070020</v>
          </cell>
          <cell r="B422" t="str">
            <v>Prem Preferred Stock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2130010</v>
          </cell>
          <cell r="B423" t="str">
            <v>Discount-Prefd Stock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2130020</v>
          </cell>
          <cell r="B424" t="str">
            <v>Disc-Preferred Stock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2140000</v>
          </cell>
          <cell r="B425" t="str">
            <v>Common Stock Exp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2140001</v>
          </cell>
          <cell r="B426" t="str">
            <v>Common Stk Exp-Util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2140010</v>
          </cell>
          <cell r="B427" t="str">
            <v>Preferred Stock Exp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2140020</v>
          </cell>
          <cell r="B428" t="str">
            <v>Pref Stock Exp - W/O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2140030</v>
          </cell>
          <cell r="B429" t="str">
            <v>Pref Stck Exp - Mand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2150010</v>
          </cell>
          <cell r="B430" t="str">
            <v>Apr RE-Decom Urea/Ga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2151000</v>
          </cell>
          <cell r="B431" t="str">
            <v>Appr RE Amrt Reserve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2160000</v>
          </cell>
          <cell r="B432" t="str">
            <v>Unappropriated RE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2160010</v>
          </cell>
          <cell r="B433" t="str">
            <v>Pref Div Req - Debit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2160020</v>
          </cell>
          <cell r="B434" t="str">
            <v>Pref Div Req-Credit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2160030</v>
          </cell>
          <cell r="B435" t="str">
            <v>Pref Dividend-Memo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2160040</v>
          </cell>
          <cell r="B436" t="str">
            <v>Div Declared - P/S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2160050</v>
          </cell>
          <cell r="B437" t="str">
            <v>Div Declared - C/S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2160060</v>
          </cell>
          <cell r="B438" t="str">
            <v>Adj to RE - C/S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2160070</v>
          </cell>
          <cell r="B439" t="str">
            <v>Adj to RE - P/S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2161000</v>
          </cell>
          <cell r="B440" t="str">
            <v>Accum Transl Adj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2161001</v>
          </cell>
          <cell r="B441" t="str">
            <v>Unapp Undis Sub Earn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2161002</v>
          </cell>
          <cell r="B442" t="str">
            <v>Unrealizd Curr Trans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2210000</v>
          </cell>
          <cell r="B443" t="str">
            <v>Bonds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2220000</v>
          </cell>
          <cell r="B444" t="str">
            <v>Reacquired Bonds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2220001</v>
          </cell>
          <cell r="B445" t="str">
            <v>Reacquired Bonds-LT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2230003</v>
          </cell>
          <cell r="B446" t="str">
            <v>Advs from SPE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2230970</v>
          </cell>
          <cell r="B447" t="str">
            <v>Advs - QUIPS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2240050</v>
          </cell>
          <cell r="B448" t="str">
            <v>Long Term Debt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2240060</v>
          </cell>
          <cell r="B449" t="str">
            <v>PGE Ret Plan-87 VRIP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2240061</v>
          </cell>
          <cell r="B450" t="str">
            <v>PGE Ret Plan-VRI Pen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2240062</v>
          </cell>
          <cell r="B451" t="str">
            <v>PGE Ret Plan-VRI Med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2240063</v>
          </cell>
          <cell r="B452" t="str">
            <v>PGE Ret Plan-VRI Lif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2240064</v>
          </cell>
          <cell r="B453" t="str">
            <v>PGE Ret Plan-Unf Pen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2240065</v>
          </cell>
          <cell r="B454" t="str">
            <v>PGE Ret Plan-Non VRI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2240066</v>
          </cell>
          <cell r="B455" t="str">
            <v>LT Supp Unf Pension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2250000</v>
          </cell>
          <cell r="B456" t="str">
            <v>Unamort Bond Prem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2260000</v>
          </cell>
          <cell r="B457" t="str">
            <v>Unamort Bond Disc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2260010</v>
          </cell>
          <cell r="B458" t="str">
            <v>Unamort Discount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2270000</v>
          </cell>
          <cell r="B459" t="str">
            <v>Nuclr Fuel Cap Lease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2270010</v>
          </cell>
          <cell r="B460" t="str">
            <v>Oblg Undr Cp Lse N/C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2282000</v>
          </cell>
          <cell r="B461" t="str">
            <v>Rsv for Inj &amp; Casual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2282001</v>
          </cell>
          <cell r="B462" t="str">
            <v>LT Disability Trust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2282002</v>
          </cell>
          <cell r="B463" t="str">
            <v>Rsv 1998 SF Outage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2282010</v>
          </cell>
          <cell r="B464" t="str">
            <v>Rsv Fontenelle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2282020</v>
          </cell>
          <cell r="B465" t="str">
            <v>Rsv Inj &amp; Cas 3rd P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2282030</v>
          </cell>
          <cell r="B466" t="str">
            <v>Rsv Inj &amp; Cas WC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2282420</v>
          </cell>
          <cell r="B467" t="str">
            <v>Litig Comm Sttlmt/Ju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2282500</v>
          </cell>
          <cell r="B468" t="str">
            <v>WCPD - Misc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2282630</v>
          </cell>
          <cell r="B469" t="str">
            <v>WC Pd - Suppl Ben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2283010</v>
          </cell>
          <cell r="B470" t="str">
            <v>Ret Med Liab-VEBA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2283011</v>
          </cell>
          <cell r="B471" t="str">
            <v>Ret Med Liab-A/P A/R</v>
          </cell>
          <cell r="C471" t="str">
            <v>i0</v>
          </cell>
          <cell r="D471" t="str">
            <v>CA0000000000</v>
          </cell>
        </row>
        <row r="472">
          <cell r="A472">
            <v>2283012</v>
          </cell>
          <cell r="B472" t="str">
            <v>Ret Med Liab-W/H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2284000</v>
          </cell>
          <cell r="B473" t="str">
            <v>W/C-Attrny Fees W/H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2284001</v>
          </cell>
          <cell r="B474" t="str">
            <v>Misc Op Prov QF/WAPA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2284010</v>
          </cell>
          <cell r="B475" t="str">
            <v>DOE D&amp;D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2284020</v>
          </cell>
          <cell r="B476" t="str">
            <v>Environmental Compli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2284025</v>
          </cell>
          <cell r="B477" t="str">
            <v>Retained Decomm Liab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2284030</v>
          </cell>
          <cell r="B478" t="str">
            <v>Gas Reserve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2284040</v>
          </cell>
          <cell r="B479" t="str">
            <v>DC Low  Rad Waste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2290000</v>
          </cell>
          <cell r="B480" t="str">
            <v>Prov for Rate Ref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2310000</v>
          </cell>
          <cell r="B481" t="str">
            <v>Coml Paper&amp;Bnkrs Acp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2320000</v>
          </cell>
          <cell r="B482" t="str">
            <v>Accts Payable Reg</v>
          </cell>
          <cell r="C482" t="str">
            <v>i0</v>
          </cell>
          <cell r="D482" t="str">
            <v>CA0000000000</v>
          </cell>
        </row>
        <row r="483">
          <cell r="A483">
            <v>2320001</v>
          </cell>
          <cell r="B483" t="str">
            <v>A/P -Fuel not billed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2320002</v>
          </cell>
          <cell r="B484" t="str">
            <v>A/P - Employee Ded.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2320003</v>
          </cell>
          <cell r="B485" t="str">
            <v>A/P - Geysers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2320004</v>
          </cell>
          <cell r="B486" t="str">
            <v>A/P - Dow Gas Agmt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2320005</v>
          </cell>
          <cell r="B487" t="str">
            <v>A/P - cash CR bal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2320006</v>
          </cell>
          <cell r="B488" t="str">
            <v>A/P- Dir Fees WH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2320007</v>
          </cell>
          <cell r="B489" t="str">
            <v>A/P - SH&amp;C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2320008</v>
          </cell>
          <cell r="B490" t="str">
            <v>A/P - Pension Liab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2320009</v>
          </cell>
          <cell r="B491" t="str">
            <v>Conver-A/P Reg Vendo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2320010</v>
          </cell>
          <cell r="B492" t="str">
            <v>A/P - Supp Unf Pens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2320011</v>
          </cell>
          <cell r="B493" t="str">
            <v>A/P - Boiler Gas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2320012</v>
          </cell>
          <cell r="B494" t="str">
            <v>A/P - Excess Flex FD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2320013</v>
          </cell>
          <cell r="B495" t="str">
            <v>A/P - Excess Flex HC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2320014</v>
          </cell>
          <cell r="B496" t="str">
            <v>A/P - Acc P/R &amp;  P/D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2320015</v>
          </cell>
          <cell r="B497" t="str">
            <v>A/P - Savings FP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2320016</v>
          </cell>
          <cell r="B498" t="str">
            <v>A/P - DOE Spnt Fu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2320017</v>
          </cell>
          <cell r="B499" t="str">
            <v>A/P - Excess Flex DC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2320018</v>
          </cell>
          <cell r="B500" t="str">
            <v>A/P - Vision Plan</v>
          </cell>
          <cell r="C500" t="str">
            <v>i0</v>
          </cell>
          <cell r="D500" t="str">
            <v>CA0000000000</v>
          </cell>
        </row>
        <row r="501">
          <cell r="A501">
            <v>2320019</v>
          </cell>
          <cell r="B501" t="str">
            <v>A/P - Drug Plan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2320020</v>
          </cell>
          <cell r="B502" t="str">
            <v>A/P - Managed Care</v>
          </cell>
          <cell r="C502" t="str">
            <v>i0</v>
          </cell>
          <cell r="D502" t="str">
            <v>CA0000000000</v>
          </cell>
        </row>
        <row r="503">
          <cell r="A503">
            <v>2320021</v>
          </cell>
          <cell r="B503" t="str">
            <v>A/P - Delta Dental</v>
          </cell>
          <cell r="C503" t="str">
            <v>i0</v>
          </cell>
          <cell r="D503" t="str">
            <v>CA0000000000</v>
          </cell>
        </row>
        <row r="504">
          <cell r="A504">
            <v>2320022</v>
          </cell>
          <cell r="B504" t="str">
            <v>A/P - HMO</v>
          </cell>
          <cell r="C504" t="str">
            <v>i0</v>
          </cell>
          <cell r="D504" t="str">
            <v>CA0000000000</v>
          </cell>
        </row>
        <row r="505">
          <cell r="A505">
            <v>2320023</v>
          </cell>
          <cell r="B505" t="str">
            <v>A/P - Pref Health Pl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2320024</v>
          </cell>
          <cell r="B506" t="str">
            <v>A/P - Vac Accrual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2320025</v>
          </cell>
          <cell r="B507" t="str">
            <v>A/P - Land Rent FPC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2320026</v>
          </cell>
          <cell r="B508" t="str">
            <v>A/P - Est. Liab CIG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2320027</v>
          </cell>
          <cell r="B509" t="str">
            <v>A/P - 401(K) Ded. FB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2320030</v>
          </cell>
          <cell r="B510" t="str">
            <v>A/P - Grp AD&amp;D Insur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2320031</v>
          </cell>
          <cell r="B511" t="str">
            <v>A/P - Grp Lf Ins B/U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2320032</v>
          </cell>
          <cell r="B512" t="str">
            <v>A/P - Ret Life Insur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2320033</v>
          </cell>
          <cell r="B513" t="str">
            <v>A/P - East Bay MUD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2320034</v>
          </cell>
          <cell r="B514" t="str">
            <v>A/P-Lab.-Dist. Ctrl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2320035</v>
          </cell>
          <cell r="B515" t="str">
            <v>A/P - VRI - Pension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2320040</v>
          </cell>
          <cell r="B516" t="str">
            <v>Accts Pay -Employees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2320041</v>
          </cell>
          <cell r="B517" t="str">
            <v>A/P Exec Flex Perk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2320042</v>
          </cell>
          <cell r="B518" t="str">
            <v>A/P-Exec Flex Perk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2320043</v>
          </cell>
          <cell r="B519" t="str">
            <v>A/P-Credit Crd Retrn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2320050</v>
          </cell>
          <cell r="B520" t="str">
            <v>A/P- Petty Cash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2320060</v>
          </cell>
          <cell r="B521" t="str">
            <v>One Time Vendor A/P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2320090</v>
          </cell>
          <cell r="B522" t="str">
            <v>A/P - Corporate Othr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2320091</v>
          </cell>
          <cell r="B523" t="str">
            <v>A/P - Corp Other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2320099</v>
          </cell>
          <cell r="B524" t="str">
            <v>A/P - Law Accruals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2320100</v>
          </cell>
          <cell r="B525" t="str">
            <v>A/P - Corporate Adj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2320130</v>
          </cell>
          <cell r="B526" t="str">
            <v>A/P-WAPA Exchange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2320210</v>
          </cell>
          <cell r="B527" t="str">
            <v>A/P Nevada/Rollins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2320211</v>
          </cell>
          <cell r="B528" t="str">
            <v>A/P Oakdale/San Joaq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2320212</v>
          </cell>
          <cell r="B529" t="str">
            <v>A/P Oroville/Wynodte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2320213</v>
          </cell>
          <cell r="B530" t="str">
            <v>A/P Nevada/Yuba Bear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2320214</v>
          </cell>
          <cell r="B531" t="str">
            <v>A/P Placer County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2320215</v>
          </cell>
          <cell r="B532" t="str">
            <v>A/P Merced Irrig Dis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2320216</v>
          </cell>
          <cell r="B533" t="str">
            <v>A/P Yuba Cnty Water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2320217</v>
          </cell>
          <cell r="B534" t="str">
            <v>A/P Solano Irrig Dis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2320218</v>
          </cell>
          <cell r="B535" t="str">
            <v>A/P El Dorado Hydro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2320220</v>
          </cell>
          <cell r="B536" t="str">
            <v>A/P Hetch Hetchy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2320300</v>
          </cell>
          <cell r="B537" t="str">
            <v>A/P-PX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2320400</v>
          </cell>
          <cell r="B538" t="str">
            <v>A/P-Grid Charges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2320450</v>
          </cell>
          <cell r="B539" t="str">
            <v>A/P-ISO/PX Fees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2320500</v>
          </cell>
          <cell r="B540" t="str">
            <v>A/P-Smll Pwr Producr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2320600</v>
          </cell>
          <cell r="B541" t="str">
            <v>A/P-Liab Gas Purch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2320700</v>
          </cell>
          <cell r="B542" t="str">
            <v>A/P-Purc &amp; Intrchnge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2320800</v>
          </cell>
          <cell r="B543" t="str">
            <v>A/P-Pac Int So CA Ed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2320810</v>
          </cell>
          <cell r="B544" t="str">
            <v>Pac Int Sn Diego G&amp;E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2320820</v>
          </cell>
          <cell r="B545" t="str">
            <v>A/P-Pac Int WAPA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2320850</v>
          </cell>
          <cell r="B546" t="str">
            <v>A/P-Int on QF Dep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2320900</v>
          </cell>
          <cell r="B547" t="str">
            <v>A/P-Cogeneration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2320950</v>
          </cell>
          <cell r="B548" t="str">
            <v>A/P - Escheatment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2320951</v>
          </cell>
          <cell r="B549" t="str">
            <v>A/P-Escheat Cust Ref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2320952</v>
          </cell>
          <cell r="B550" t="str">
            <v>A/P-Escheatment A/P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2320953</v>
          </cell>
          <cell r="B551" t="str">
            <v>A/P-Escheat Payroll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2320954</v>
          </cell>
          <cell r="B552" t="str">
            <v>A/P-Escheatment MLX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2320955</v>
          </cell>
          <cell r="B553" t="str">
            <v>A/P-Escheatment SHC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2320956</v>
          </cell>
          <cell r="B554" t="str">
            <v>A/P-Escheat Energy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2320997</v>
          </cell>
          <cell r="B555" t="str">
            <v>A/P-Oth Cash Rec Clr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2320998</v>
          </cell>
          <cell r="B556" t="str">
            <v>A/P - Cash Rec Clr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2320999</v>
          </cell>
          <cell r="B557" t="str">
            <v>A/P - GR/IR Clearing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2321000</v>
          </cell>
          <cell r="B558" t="str">
            <v>A/P-Misc. Adjustment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2321010</v>
          </cell>
          <cell r="B559" t="str">
            <v>A/P - ESP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2322000</v>
          </cell>
          <cell r="B560" t="str">
            <v>Accts Pay OI FX Adj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2329999</v>
          </cell>
          <cell r="B561" t="str">
            <v>Conver - GR/IR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2340000</v>
          </cell>
          <cell r="B562" t="str">
            <v>A/P - PG&amp;E Corp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2340001</v>
          </cell>
          <cell r="B563" t="str">
            <v>A/P - Taxes Corp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2340003</v>
          </cell>
          <cell r="B564" t="str">
            <v>A/P - PG&amp;E LLC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2340007</v>
          </cell>
          <cell r="B565" t="str">
            <v>A/P - PG&amp;E SUPRT SVC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2340010</v>
          </cell>
          <cell r="B566" t="str">
            <v>A/P - PG&amp;E (Utility)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2340020</v>
          </cell>
          <cell r="B567" t="str">
            <v>A/P - PG&amp;E GT NW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2340060</v>
          </cell>
          <cell r="B568" t="str">
            <v>A/P - PG&amp;E Engy Trad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2340065</v>
          </cell>
          <cell r="B569" t="str">
            <v>A/P - PG&amp;E Engy Svcs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2340070</v>
          </cell>
          <cell r="B570" t="str">
            <v>A/P - PG&amp;E Gen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2340100</v>
          </cell>
          <cell r="B571" t="str">
            <v>A/P - PGT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2340110</v>
          </cell>
          <cell r="B572" t="str">
            <v>A/P Asoc Co-Gas Purc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2340200</v>
          </cell>
          <cell r="B573" t="str">
            <v>A/P - NGC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2340210</v>
          </cell>
          <cell r="B574" t="str">
            <v>A/P - NGC Production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2340300</v>
          </cell>
          <cell r="B575" t="str">
            <v>A/P - Stanpac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2340400</v>
          </cell>
          <cell r="B576" t="str">
            <v>A/P - PEFC0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2340500</v>
          </cell>
          <cell r="B577" t="str">
            <v>A/P - PGP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2340600</v>
          </cell>
          <cell r="B578" t="str">
            <v>A/P - Calaska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2340700</v>
          </cell>
          <cell r="B579" t="str">
            <v>A/P - MTI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2340800</v>
          </cell>
          <cell r="B580" t="str">
            <v>A/P - PCSC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2340900</v>
          </cell>
          <cell r="B581" t="str">
            <v>A/P - PGEE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2340950</v>
          </cell>
          <cell r="B582" t="str">
            <v>A/P - EEC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2340960</v>
          </cell>
          <cell r="B583" t="str">
            <v>A/P - A&amp;S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2340970</v>
          </cell>
          <cell r="B584" t="str">
            <v>A/P - QUIPS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2341100</v>
          </cell>
          <cell r="B585" t="str">
            <v>A/P - Affiliates</v>
          </cell>
          <cell r="C585" t="str">
            <v>i0</v>
          </cell>
          <cell r="D585" t="str">
            <v>CA0000000000</v>
          </cell>
        </row>
        <row r="586">
          <cell r="A586">
            <v>2350000</v>
          </cell>
          <cell r="B586" t="str">
            <v>Customer Deposits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2350010</v>
          </cell>
          <cell r="B587" t="str">
            <v>OAT Deposits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2350020</v>
          </cell>
          <cell r="B588" t="str">
            <v>Dep - Timber Sales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2360000</v>
          </cell>
          <cell r="B589" t="str">
            <v>Accr'd FUTA/ SUI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2360001</v>
          </cell>
          <cell r="B590" t="str">
            <v>Accr'd Fed IT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2360002</v>
          </cell>
          <cell r="B591" t="str">
            <v>Accr'd State IT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2360005</v>
          </cell>
          <cell r="B592" t="str">
            <v>Accr'd FIT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2360007</v>
          </cell>
          <cell r="B593" t="str">
            <v>Accr'd Taxes Land Ad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2360010</v>
          </cell>
          <cell r="B594" t="str">
            <v>Tax Acc-Cty&amp;Cnty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2360011</v>
          </cell>
          <cell r="B595" t="str">
            <v>Tax Acc-SF PR Tax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2360012</v>
          </cell>
          <cell r="B596" t="str">
            <v>Tax Acc-Emplr FICA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2360013</v>
          </cell>
          <cell r="B597" t="str">
            <v>Tax Acc-St Unemp/Tr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2370001</v>
          </cell>
          <cell r="B598" t="str">
            <v>Accr'd Int - LT Debt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2370002</v>
          </cell>
          <cell r="B599" t="str">
            <v>Accr Int Meter Dep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2370010</v>
          </cell>
          <cell r="B600" t="str">
            <v>Bond Int. Lost Nom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2380000</v>
          </cell>
          <cell r="B601" t="str">
            <v>Dividend Declared-CS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2380010</v>
          </cell>
          <cell r="B602" t="str">
            <v>Dividend Declared-PS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2380020</v>
          </cell>
          <cell r="B603" t="str">
            <v>C/S Lost Nominee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2380030</v>
          </cell>
          <cell r="B604" t="str">
            <v>P/S Lost Nominee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2390000</v>
          </cell>
          <cell r="B605" t="str">
            <v>Mat 1st&amp;Ref Bnd-Coup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2400000</v>
          </cell>
          <cell r="B606" t="str">
            <v>Matured Interest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2410000</v>
          </cell>
          <cell r="B607" t="str">
            <v>Sales/Use Tax - A/P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2410001</v>
          </cell>
          <cell r="B608" t="str">
            <v>Sales/Use Tax - Ener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2410002</v>
          </cell>
          <cell r="B609" t="str">
            <v>Sales/Use Tax - NEBS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2410030</v>
          </cell>
          <cell r="B610" t="str">
            <v>G&amp;E Users Tax Paybl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2410040</v>
          </cell>
          <cell r="B611" t="str">
            <v>Utl User Tx Pay-ESPs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2410041</v>
          </cell>
          <cell r="B612" t="str">
            <v>Enrg Comm Tx Pay-ESP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2410100</v>
          </cell>
          <cell r="B613" t="str">
            <v>CA State Inc Tx W/H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2410110</v>
          </cell>
          <cell r="B614" t="str">
            <v>Wage Benefit Plan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2410120</v>
          </cell>
          <cell r="B615" t="str">
            <v>State Disability Ins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2410130</v>
          </cell>
          <cell r="B616" t="str">
            <v>Fed Insur Contrb Act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2410140</v>
          </cell>
          <cell r="B617" t="str">
            <v>Fed Inc Tax W/H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2410210</v>
          </cell>
          <cell r="B618" t="str">
            <v>St Tx WH-Non CA Res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2410300</v>
          </cell>
          <cell r="B619" t="str">
            <v>Othr St Inc Tax W/H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2410910</v>
          </cell>
          <cell r="B620" t="str">
            <v>Energy Rsource SurTx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2420001</v>
          </cell>
          <cell r="B621" t="str">
            <v>Accr'd LIFO base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2420002</v>
          </cell>
          <cell r="B622" t="str">
            <v>Accrd Lia Gas Stored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2420003</v>
          </cell>
          <cell r="B623" t="str">
            <v>Accr'd Lia - LTD</v>
          </cell>
          <cell r="C623" t="str">
            <v xml:space="preserve"> </v>
          </cell>
          <cell r="D623" t="str">
            <v xml:space="preserve"> </v>
          </cell>
        </row>
        <row r="624">
          <cell r="A624">
            <v>2420004</v>
          </cell>
          <cell r="B624" t="str">
            <v>Accr'd Liab Mtg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2420005</v>
          </cell>
          <cell r="B625" t="str">
            <v>Refunds Due Cust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2420006</v>
          </cell>
          <cell r="B626" t="str">
            <v>Misc Cur&amp;Acc Lia-Hum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2420008</v>
          </cell>
          <cell r="B627" t="str">
            <v>Msc Cur&amp;Acrd Lia-DOE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2420010</v>
          </cell>
          <cell r="B628" t="str">
            <v>DCPP Outage Incentiv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2420011</v>
          </cell>
          <cell r="B629" t="str">
            <v>Misc Cur&amp;Acc Lia-DC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2420020</v>
          </cell>
          <cell r="B630" t="str">
            <v>CPUC Reimbursement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2420030</v>
          </cell>
          <cell r="B631" t="str">
            <v>Stock Opt PUP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2420050</v>
          </cell>
          <cell r="B632" t="str">
            <v>Stock Opt Comp Liab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2420071</v>
          </cell>
          <cell r="B633" t="str">
            <v>Misc Cur&amp;Acc Lia-DRP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2420080</v>
          </cell>
          <cell r="B634" t="str">
            <v>Mnterey Pollut Cntrl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2420081</v>
          </cell>
          <cell r="B635" t="str">
            <v>Misc Cur&amp;Acc Lia-Ala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2420082</v>
          </cell>
          <cell r="B636" t="str">
            <v>Campbell Claim-Red +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2420090</v>
          </cell>
          <cell r="B637" t="str">
            <v>Perfrmance Incentive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2420095</v>
          </cell>
          <cell r="B638" t="str">
            <v>1996 Storm Reserve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2420100</v>
          </cell>
          <cell r="B639" t="str">
            <v>Lindaro Deposit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2420110</v>
          </cell>
          <cell r="B640" t="str">
            <v>Reorg Costs 1993</v>
          </cell>
          <cell r="C640" t="str">
            <v xml:space="preserve"> </v>
          </cell>
          <cell r="D640" t="str">
            <v xml:space="preserve"> </v>
          </cell>
        </row>
        <row r="641">
          <cell r="A641">
            <v>2420120</v>
          </cell>
          <cell r="B641" t="str">
            <v>Reorg Costs 1994 VRI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2420121</v>
          </cell>
          <cell r="B642" t="str">
            <v>Accr'd 94 VRI Pens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2420122</v>
          </cell>
          <cell r="B643" t="str">
            <v>Acc 94 PostRet Med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2420123</v>
          </cell>
          <cell r="B644" t="str">
            <v>Acc 94 PostRet Life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2420140</v>
          </cell>
          <cell r="B645" t="str">
            <v>Accrd Lia Sys Gas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2420160</v>
          </cell>
          <cell r="B646" t="str">
            <v>Franchse Requ Accrua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2430000</v>
          </cell>
          <cell r="B647" t="str">
            <v>Curr Nucl Fuel Lease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2430010</v>
          </cell>
          <cell r="B648" t="str">
            <v>Curr NF Lease-Fees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2430020</v>
          </cell>
          <cell r="B649" t="str">
            <v>Curr Property Lease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2520000</v>
          </cell>
          <cell r="B650" t="str">
            <v>Customer Payments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2520001</v>
          </cell>
          <cell r="B651" t="str">
            <v>Cust Adv Cnstr-Deps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2520010</v>
          </cell>
          <cell r="B652" t="str">
            <v>Cust Adv Cnstr R15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2520020</v>
          </cell>
          <cell r="B653" t="str">
            <v>NEBs Unidtified PMTS</v>
          </cell>
          <cell r="C653" t="str">
            <v xml:space="preserve"> </v>
          </cell>
          <cell r="D653" t="str">
            <v xml:space="preserve"> </v>
          </cell>
        </row>
        <row r="654">
          <cell r="A654">
            <v>2520030</v>
          </cell>
          <cell r="B654" t="str">
            <v>Down Payment C/O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2520040</v>
          </cell>
          <cell r="B655" t="str">
            <v>Deposits-Timber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2520050</v>
          </cell>
          <cell r="B656" t="str">
            <v>Down Payment PD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2529997</v>
          </cell>
          <cell r="B657" t="str">
            <v>Con MLX for 2520030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2529998</v>
          </cell>
          <cell r="B658" t="str">
            <v>Con MLX for 2520020</v>
          </cell>
          <cell r="C658" t="str">
            <v xml:space="preserve"> </v>
          </cell>
          <cell r="D658" t="str">
            <v xml:space="preserve"> </v>
          </cell>
        </row>
        <row r="659">
          <cell r="A659">
            <v>2529999</v>
          </cell>
          <cell r="B659" t="str">
            <v>Con MLX for 2520010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2530000</v>
          </cell>
          <cell r="B660" t="str">
            <v>Def Cr-CIAC non-ref</v>
          </cell>
          <cell r="C660" t="str">
            <v>i0</v>
          </cell>
          <cell r="D660" t="str">
            <v>CA0000000000</v>
          </cell>
        </row>
        <row r="661">
          <cell r="A661">
            <v>2530001</v>
          </cell>
          <cell r="B661" t="str">
            <v>Def'd Cr Reach Prog</v>
          </cell>
          <cell r="C661" t="str">
            <v xml:space="preserve"> </v>
          </cell>
          <cell r="D661" t="str">
            <v xml:space="preserve"> </v>
          </cell>
        </row>
        <row r="662">
          <cell r="A662">
            <v>2530002</v>
          </cell>
          <cell r="B662" t="str">
            <v>Def'd Cr - SERP</v>
          </cell>
          <cell r="C662" t="str">
            <v xml:space="preserve"> </v>
          </cell>
          <cell r="D662" t="str">
            <v xml:space="preserve"> </v>
          </cell>
        </row>
        <row r="663">
          <cell r="A663">
            <v>2530003</v>
          </cell>
          <cell r="B663" t="str">
            <v>Def'd Cr - Helms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2530004</v>
          </cell>
          <cell r="B664" t="str">
            <v>Misc. Cust. Deposits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2530005</v>
          </cell>
          <cell r="B665" t="str">
            <v>Def'd Cr- PBOP Life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2530006</v>
          </cell>
          <cell r="B666" t="str">
            <v>Def'd Comp Bd of Dir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2530007</v>
          </cell>
          <cell r="B667" t="str">
            <v>Def'd Cr - 1994 WFR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2530008</v>
          </cell>
          <cell r="B668" t="str">
            <v>Def'd Cr-Sp Exec Pay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2530009</v>
          </cell>
          <cell r="B669" t="str">
            <v>Def'd Cr - Hab Enhan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2530010</v>
          </cell>
          <cell r="B670" t="str">
            <v>Def Cr-CIAC non-ref</v>
          </cell>
          <cell r="C670" t="str">
            <v>i0</v>
          </cell>
          <cell r="D670" t="str">
            <v>CA0000000000</v>
          </cell>
        </row>
        <row r="671">
          <cell r="A671">
            <v>2530011</v>
          </cell>
          <cell r="B671" t="str">
            <v>M &amp; S Landscaping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2530020</v>
          </cell>
          <cell r="B672" t="str">
            <v>Def Cr-Reserves Elec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2530021</v>
          </cell>
          <cell r="B673" t="str">
            <v>Def Cr - DC Rev Def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2530022</v>
          </cell>
          <cell r="B674" t="str">
            <v>Disputed Pwr Gen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2530030</v>
          </cell>
          <cell r="B675" t="str">
            <v>BA Def Cr HSM Recovy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2530050</v>
          </cell>
          <cell r="B676" t="str">
            <v>Def Rev - Gas RM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2530060</v>
          </cell>
          <cell r="B677" t="str">
            <v>NEBs-Unident. Pymt.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2530080</v>
          </cell>
          <cell r="B678" t="str">
            <v>Misc Def Cr-DSM Bal.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2530090</v>
          </cell>
          <cell r="B679" t="str">
            <v>Misc Def Cr-PVUSA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2530100</v>
          </cell>
          <cell r="B680" t="str">
            <v>Msc Def Cr-SO2 Allow</v>
          </cell>
          <cell r="C680" t="str">
            <v xml:space="preserve"> </v>
          </cell>
          <cell r="D680" t="str">
            <v xml:space="preserve"> </v>
          </cell>
        </row>
        <row r="681">
          <cell r="A681">
            <v>2530130</v>
          </cell>
          <cell r="B681" t="str">
            <v>RL  Def Cr-Gas Ref.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2530260</v>
          </cell>
          <cell r="B682" t="str">
            <v>Disbursmnt Collectbl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2530280</v>
          </cell>
          <cell r="B683" t="str">
            <v>DefGain I/C Lnd Sale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2530290</v>
          </cell>
          <cell r="B684" t="str">
            <v>Substation Maint NBO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2530291</v>
          </cell>
          <cell r="B685" t="str">
            <v>Def'd Credit - Other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2530390</v>
          </cell>
          <cell r="B686" t="str">
            <v>Def'd Cr - Exec Comp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2530400</v>
          </cell>
          <cell r="B687" t="str">
            <v>Def'd Cr-Cust Refund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2530900</v>
          </cell>
          <cell r="B688" t="str">
            <v>Def'd Cr - Misc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2531000</v>
          </cell>
          <cell r="B689" t="str">
            <v>Potential Disallownc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2540000</v>
          </cell>
          <cell r="B690" t="str">
            <v>RL Def Rev PBOP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2540030</v>
          </cell>
          <cell r="B691" t="str">
            <v>BA Load Mgmt AA-Elec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2540040</v>
          </cell>
          <cell r="B692" t="str">
            <v>BA Conserv AA-Gas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2540044</v>
          </cell>
          <cell r="B693" t="str">
            <v>RRB MA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2540050</v>
          </cell>
          <cell r="B694" t="str">
            <v>BA Conserv AA-Elec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2540055</v>
          </cell>
          <cell r="B695" t="str">
            <v>BA System Sfty Rel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2540060</v>
          </cell>
          <cell r="B696" t="str">
            <v>BA RD&amp;D Adj -Gas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2540070</v>
          </cell>
          <cell r="B697" t="str">
            <v>BA RD&amp;D Adj-Elec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2540080</v>
          </cell>
          <cell r="B698" t="str">
            <v>Grizzley Def Rev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2540081</v>
          </cell>
          <cell r="B699" t="str">
            <v>BA RPSMA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2540082</v>
          </cell>
          <cell r="B700" t="str">
            <v>BA CTC Def Rev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2540083</v>
          </cell>
          <cell r="B701" t="str">
            <v>A/P-Rate Reduct Bond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2540084</v>
          </cell>
          <cell r="B702" t="str">
            <v>BA RROEMA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2540085</v>
          </cell>
          <cell r="B703" t="str">
            <v>Direct Access DC/R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2540086</v>
          </cell>
          <cell r="B704" t="str">
            <v>A/P-Rate Reduct Bond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2540087</v>
          </cell>
          <cell r="B705" t="str">
            <v>BA RROEMA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2540088</v>
          </cell>
          <cell r="B706" t="str">
            <v>ATFMA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2540089</v>
          </cell>
          <cell r="B707" t="str">
            <v>VMQABA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2540090</v>
          </cell>
          <cell r="B708" t="str">
            <v>FAS 109 Reg. Liab.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2540100</v>
          </cell>
          <cell r="B709" t="str">
            <v>BA Energy Efficiency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2540105</v>
          </cell>
          <cell r="B710" t="str">
            <v>BA Energy Efficiency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2540110</v>
          </cell>
          <cell r="B711" t="str">
            <v>BA Public Purps Prg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2540115</v>
          </cell>
          <cell r="B712" t="str">
            <v>BA Public Purps Prg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2540120</v>
          </cell>
          <cell r="B713" t="str">
            <v>BA PPP Low Income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2540125</v>
          </cell>
          <cell r="B714" t="str">
            <v>BA PPP Low Income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2550000</v>
          </cell>
          <cell r="B715" t="str">
            <v>Accum Def Invs Tx Cr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2570010</v>
          </cell>
          <cell r="B716" t="str">
            <v>Unamrt Prm/Dis Reacq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2810000</v>
          </cell>
          <cell r="B717" t="str">
            <v>Acum Def Inc Tx-Acer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2810001</v>
          </cell>
          <cell r="B718" t="str">
            <v>Acc Def Tax Fed-AMR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2810002</v>
          </cell>
          <cell r="B719" t="str">
            <v>Acc Def Tax Ste-AMR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2820000</v>
          </cell>
          <cell r="B720" t="str">
            <v>Acum Def Inc Tx-ACRS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2820001</v>
          </cell>
          <cell r="B721" t="str">
            <v>Acc Def Tax Fed-ACRS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2820002</v>
          </cell>
          <cell r="B722" t="str">
            <v>Acc Def Tax Ste-ACRS</v>
          </cell>
          <cell r="C722" t="str">
            <v xml:space="preserve"> </v>
          </cell>
          <cell r="D722" t="str">
            <v xml:space="preserve"> </v>
          </cell>
        </row>
        <row r="723">
          <cell r="A723">
            <v>2830000</v>
          </cell>
          <cell r="B723" t="str">
            <v>Acum Def Inc Tx-S/T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2830001</v>
          </cell>
          <cell r="B724" t="str">
            <v>Acum Def IT S/T Fed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2830002</v>
          </cell>
          <cell r="B725" t="str">
            <v>Acum Def IT S/T Ste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2830010</v>
          </cell>
          <cell r="B726" t="str">
            <v>Acum Def Tx-L/T-Old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2830011</v>
          </cell>
          <cell r="B727" t="str">
            <v>Acum Def L/T-Fed-Old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2830012</v>
          </cell>
          <cell r="B728" t="str">
            <v>Acum Def L/T-Ste-Old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2830013</v>
          </cell>
          <cell r="B729" t="str">
            <v>Acum Def Tx-L/T-Fed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2830014</v>
          </cell>
          <cell r="B730" t="str">
            <v>Acum Def Tx-L/T-Ste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4000000</v>
          </cell>
          <cell r="B731" t="str">
            <v>Energy Cost Adj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4000040</v>
          </cell>
          <cell r="B732" t="str">
            <v>Fuel Cost Adj - FERC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4000050</v>
          </cell>
          <cell r="B733" t="str">
            <v>IRMA B/A Rev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4000051</v>
          </cell>
          <cell r="B734" t="str">
            <v>DC Property Tax Rev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4000060</v>
          </cell>
          <cell r="B735" t="str">
            <v>Sys Sfy REF B/A Rev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4000070</v>
          </cell>
          <cell r="B736" t="str">
            <v>Transition Cost Rev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4000071</v>
          </cell>
          <cell r="B737" t="str">
            <v>TRBA Rev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4000120</v>
          </cell>
          <cell r="B738" t="str">
            <v>ERAM Rev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4000130</v>
          </cell>
          <cell r="B739" t="str">
            <v>Recpt Point Cap Aloc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4000140</v>
          </cell>
          <cell r="B740" t="str">
            <v>PGA - Core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4000150</v>
          </cell>
          <cell r="B741" t="str">
            <v>GFCA - Core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4000160</v>
          </cell>
          <cell r="B742" t="str">
            <v>GFCA - Noncore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4000180</v>
          </cell>
          <cell r="B743" t="str">
            <v>Implementatn - Core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4000190</v>
          </cell>
          <cell r="B744" t="str">
            <v>Storage - Non Core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4000200</v>
          </cell>
          <cell r="B745" t="str">
            <v>Enhanced Oil Recover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4000210</v>
          </cell>
          <cell r="B746" t="str">
            <v>InterUtility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4000230</v>
          </cell>
          <cell r="B747" t="str">
            <v>Pilot Bank-Res Fee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4000240</v>
          </cell>
          <cell r="B748" t="str">
            <v>CARE B/A Rev - Elec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4000250</v>
          </cell>
          <cell r="B749" t="str">
            <v>CARE B/A Rev - Gas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4000260</v>
          </cell>
          <cell r="B750" t="str">
            <v>Core Broker BA Rev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4000270</v>
          </cell>
          <cell r="B751" t="str">
            <v>Elec Veh BA Rev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4000280</v>
          </cell>
          <cell r="B752" t="str">
            <v>Market Cntr BA G Rev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4000290</v>
          </cell>
          <cell r="B753" t="str">
            <v>BCA - Revenue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4000300</v>
          </cell>
          <cell r="B754" t="str">
            <v>Transition Core T/P</v>
          </cell>
          <cell r="C754" t="str">
            <v xml:space="preserve"> </v>
          </cell>
          <cell r="D754" t="str">
            <v xml:space="preserve"> </v>
          </cell>
        </row>
        <row r="755">
          <cell r="A755">
            <v>4000310</v>
          </cell>
          <cell r="B755" t="str">
            <v>Trans Cost - N/Core</v>
          </cell>
          <cell r="C755" t="str">
            <v xml:space="preserve"> </v>
          </cell>
          <cell r="D755" t="str">
            <v xml:space="preserve"> </v>
          </cell>
        </row>
        <row r="756">
          <cell r="A756">
            <v>4000350</v>
          </cell>
          <cell r="B756" t="str">
            <v>NCore Broker Fee B/A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4000360</v>
          </cell>
          <cell r="B757" t="str">
            <v>Natl Gas Vehicle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4000365</v>
          </cell>
          <cell r="B758" t="str">
            <v>Core Sub. Phase-out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4000370</v>
          </cell>
          <cell r="B759" t="str">
            <v>Cogen Shortfall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4000390</v>
          </cell>
          <cell r="B760" t="str">
            <v>Firm Surchg/IntrptRv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4000430</v>
          </cell>
          <cell r="B761" t="str">
            <v>Environ Compl - Elec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4000440</v>
          </cell>
          <cell r="B762" t="str">
            <v>Environ Compl - Gas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4000450</v>
          </cell>
          <cell r="B763" t="str">
            <v>CA Prop Tx B/A Rev E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4000460</v>
          </cell>
          <cell r="B764" t="str">
            <v>CA Prop Tx B/A Rev G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4000470</v>
          </cell>
          <cell r="B765" t="str">
            <v>Core Pipeline Charge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4000480</v>
          </cell>
          <cell r="B766" t="str">
            <v>Cap Brk Core B/A Gas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4000490</v>
          </cell>
          <cell r="B767" t="str">
            <v>Cap Brk ITCS B/A Gas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4000510</v>
          </cell>
          <cell r="B768" t="str">
            <v>PEP-BCBA Rev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4000530</v>
          </cell>
          <cell r="B769" t="str">
            <v>Hazardous Subs - Gas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4000540</v>
          </cell>
          <cell r="B770" t="str">
            <v>Hazardous Subs-Elect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4000550</v>
          </cell>
          <cell r="B771" t="str">
            <v>EMF Memo Rev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4000560</v>
          </cell>
          <cell r="B772" t="str">
            <v>EMF B/A Rev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4000670</v>
          </cell>
          <cell r="B773" t="str">
            <v>RD&amp;D Adj - Gas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4000680</v>
          </cell>
          <cell r="B774" t="str">
            <v>RD&amp;D Adj - Elect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4000690</v>
          </cell>
          <cell r="B775" t="str">
            <v>Gas Exp&amp;Dev Adj-Afil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4000750</v>
          </cell>
          <cell r="B776" t="str">
            <v>Load Mgmt - Elect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4000800</v>
          </cell>
          <cell r="B777" t="str">
            <v>CEE Res B/A Rev - El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4000801</v>
          </cell>
          <cell r="B778" t="str">
            <v>EEBA Revenue - Elec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4000802</v>
          </cell>
          <cell r="B779" t="str">
            <v>PPPEEBA Revenue-Elec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4000803</v>
          </cell>
          <cell r="B780" t="str">
            <v>PPPLIBA Revenue-Elec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4000810</v>
          </cell>
          <cell r="B781" t="str">
            <v>CEE Res B/A Rev -Gas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4000811</v>
          </cell>
          <cell r="B782" t="str">
            <v>EEBA Revenue - Gas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4000812</v>
          </cell>
          <cell r="B783" t="str">
            <v>PPPEEBA Revenue -Gas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4000813</v>
          </cell>
          <cell r="B784" t="str">
            <v>PPPLIBA Revenue -Gas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4000820</v>
          </cell>
          <cell r="B785" t="str">
            <v>CEE Incent B/A Rev E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4000830</v>
          </cell>
          <cell r="B786" t="str">
            <v>Energy Effic - Gas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4000840</v>
          </cell>
          <cell r="B787" t="str">
            <v>Energy Effic - Elect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4000850</v>
          </cell>
          <cell r="B788" t="str">
            <v>CEE Incent B/A Rev G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4000870</v>
          </cell>
          <cell r="B789" t="str">
            <v>Consv Fin Adj Rev-El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4000880</v>
          </cell>
          <cell r="B790" t="str">
            <v>Consv Fin Adj Rv-Gas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4001000</v>
          </cell>
          <cell r="B791" t="str">
            <v>Electric Rev Elim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4001001</v>
          </cell>
          <cell r="B792" t="str">
            <v>Gas Rev Elim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4100010</v>
          </cell>
          <cell r="B793" t="str">
            <v>Nonoper Rentl Incom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4101003</v>
          </cell>
          <cell r="B794" t="str">
            <v>Equity Earn Sub Fund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4101010</v>
          </cell>
          <cell r="B795" t="str">
            <v>Eq Earn Sub-PG&amp;E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4101050</v>
          </cell>
          <cell r="B796" t="str">
            <v>Equity Earn PG&amp;E Cor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4101100</v>
          </cell>
          <cell r="B797" t="str">
            <v>Equity Earn Sub-PGT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4101150</v>
          </cell>
          <cell r="B798" t="str">
            <v>Equity Earn Sub-A&amp;S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4101200</v>
          </cell>
          <cell r="B799" t="str">
            <v>Equity Earn Sub NGC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4101300</v>
          </cell>
          <cell r="B800" t="str">
            <v>Eq Earn Sub-StanPac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4101500</v>
          </cell>
          <cell r="B801" t="str">
            <v>Equity Earn Sub PGP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4101700</v>
          </cell>
          <cell r="B802" t="str">
            <v>Eq Earn Sub-MTI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4101800</v>
          </cell>
          <cell r="B803" t="str">
            <v>Equity Earn Sub PCSC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4101900</v>
          </cell>
          <cell r="B804" t="str">
            <v>Eq Earn Sub-PGEE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4101950</v>
          </cell>
          <cell r="B805" t="str">
            <v>Eq Earn Sub-EEC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4102000</v>
          </cell>
          <cell r="B806" t="str">
            <v>Subsiary Interest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4102001</v>
          </cell>
          <cell r="B807" t="str">
            <v>Subsid Interest Inc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4102002</v>
          </cell>
          <cell r="B808" t="str">
            <v>Affil Interest Inc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4103000</v>
          </cell>
          <cell r="B809" t="str">
            <v>Int Inc Temp Invest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4103020</v>
          </cell>
          <cell r="B810" t="str">
            <v>Int Inc Land &amp; Othr</v>
          </cell>
          <cell r="C810" t="str">
            <v>i0</v>
          </cell>
          <cell r="D810" t="str">
            <v>CA0000000000</v>
          </cell>
        </row>
        <row r="811">
          <cell r="A811">
            <v>4103030</v>
          </cell>
          <cell r="B811" t="str">
            <v>Int Inc Other</v>
          </cell>
          <cell r="C811" t="str">
            <v>i0</v>
          </cell>
          <cell r="D811" t="str">
            <v>CA0000000000</v>
          </cell>
        </row>
        <row r="812">
          <cell r="A812">
            <v>4103040</v>
          </cell>
          <cell r="B812" t="str">
            <v>Int Inc Fds Hld Trst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4116000</v>
          </cell>
          <cell r="B813" t="str">
            <v>Gain on Sale - Elec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4116001</v>
          </cell>
          <cell r="B814" t="str">
            <v>Gain on Sale - Elec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4116010</v>
          </cell>
          <cell r="B815" t="str">
            <v>Gain on Sale - Gas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4116020</v>
          </cell>
          <cell r="B816" t="str">
            <v>Gain on Sale - Com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4118010</v>
          </cell>
          <cell r="B817" t="str">
            <v>Gain on Sale - Allow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4150000</v>
          </cell>
          <cell r="B818" t="str">
            <v>Rev - Contract Work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4191000</v>
          </cell>
          <cell r="B819" t="str">
            <v>AFUDC Equity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4191001</v>
          </cell>
          <cell r="B820" t="str">
            <v>AFUDC Borrowed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4191002</v>
          </cell>
          <cell r="B821" t="str">
            <v>FAS 34 Interest Cr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4210000</v>
          </cell>
          <cell r="B822" t="str">
            <v>Misc Non-Oper Inc</v>
          </cell>
          <cell r="C822" t="str">
            <v>i0</v>
          </cell>
          <cell r="D822" t="str">
            <v>CA0000000000</v>
          </cell>
        </row>
        <row r="823">
          <cell r="A823">
            <v>4210010</v>
          </cell>
          <cell r="B823" t="str">
            <v>Misc Inc Timber Sale</v>
          </cell>
          <cell r="C823" t="str">
            <v>i0</v>
          </cell>
          <cell r="D823" t="str">
            <v>CA0000000000</v>
          </cell>
        </row>
        <row r="824">
          <cell r="A824">
            <v>4210020</v>
          </cell>
          <cell r="B824" t="str">
            <v>Misc Inc CEE Elec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4210030</v>
          </cell>
          <cell r="B825" t="str">
            <v>Misc Inc CEE Gas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4210040</v>
          </cell>
          <cell r="B826" t="str">
            <v>Misc NonOper Inc 401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4211000</v>
          </cell>
          <cell r="B827" t="str">
            <v>Gain on Disp of Prop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4370010</v>
          </cell>
          <cell r="B828" t="str">
            <v>Pref Div (memo)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4400000</v>
          </cell>
          <cell r="B829" t="str">
            <v>Resdntl Sale -  Elec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4420010</v>
          </cell>
          <cell r="B830" t="str">
            <v>Small Light &amp; Power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4420020</v>
          </cell>
          <cell r="B831" t="str">
            <v>Med Light &amp; Power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4420030</v>
          </cell>
          <cell r="B832" t="str">
            <v>Commercl/Agriculture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4420040</v>
          </cell>
          <cell r="B833" t="str">
            <v>Large Light &amp; Power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4420090</v>
          </cell>
          <cell r="B834" t="str">
            <v>Rev Elec Affil Cntra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4440000</v>
          </cell>
          <cell r="B835" t="str">
            <v>Public Strt &amp; Hghwy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4450000</v>
          </cell>
          <cell r="B836" t="str">
            <v>Othr Sales to Public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4460000</v>
          </cell>
          <cell r="B837" t="str">
            <v>Railroads &amp; Railway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4470000</v>
          </cell>
          <cell r="B838" t="str">
            <v>Sales for Resale-Ele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4470110</v>
          </cell>
          <cell r="B839" t="str">
            <v>Energy Revenue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4470120</v>
          </cell>
          <cell r="B840" t="str">
            <v>Spin Res Revenue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4470130</v>
          </cell>
          <cell r="B841" t="str">
            <v>Non-Spin Revenues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4470140</v>
          </cell>
          <cell r="B842" t="str">
            <v>Replacement Reserve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4470150</v>
          </cell>
          <cell r="B843" t="str">
            <v>Auto Gen Controls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4470160</v>
          </cell>
          <cell r="B844" t="str">
            <v>Voltage Support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4470170</v>
          </cell>
          <cell r="B845" t="str">
            <v>Black Start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4470175</v>
          </cell>
          <cell r="B846" t="str">
            <v>Accr Gen Rev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4470180</v>
          </cell>
          <cell r="B847" t="str">
            <v>ISO Revenues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4480000</v>
          </cell>
          <cell r="B848" t="str">
            <v>Interdpt Sales-Elec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4491000</v>
          </cell>
          <cell r="B849" t="str">
            <v>Prov for Rate Refund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4491001</v>
          </cell>
          <cell r="B850" t="str">
            <v>DC Sunk Cost Rev Def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4500000</v>
          </cell>
          <cell r="B851" t="str">
            <v>Forfeited Discounts-</v>
          </cell>
          <cell r="C851" t="str">
            <v xml:space="preserve"> </v>
          </cell>
          <cell r="D851" t="str">
            <v xml:space="preserve"> </v>
          </cell>
        </row>
        <row r="852">
          <cell r="A852">
            <v>4500010</v>
          </cell>
          <cell r="B852" t="str">
            <v>Forfeit Disc-Fld Col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4500020</v>
          </cell>
          <cell r="B853" t="str">
            <v>Forfeit Disc-Reconn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4510000</v>
          </cell>
          <cell r="B854" t="str">
            <v>Misc Service Rev Ele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4510005</v>
          </cell>
          <cell r="B855" t="str">
            <v>Misc Elec Svs RevPro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4510020</v>
          </cell>
          <cell r="B856" t="str">
            <v>Misc Service Rev EIR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4510021</v>
          </cell>
          <cell r="B857" t="str">
            <v>Misc Serv Rev EIR-AC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4510025</v>
          </cell>
          <cell r="B858" t="str">
            <v>Misc Svc Rev PP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4530000</v>
          </cell>
          <cell r="B859" t="str">
            <v>Sales of Water &amp; WP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4540000</v>
          </cell>
          <cell r="B860" t="str">
            <v>Diablo Lease Rent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4540010</v>
          </cell>
          <cell r="B861" t="str">
            <v>Rent from Elect Prop</v>
          </cell>
          <cell r="C861" t="str">
            <v xml:space="preserve"> </v>
          </cell>
          <cell r="D861" t="str">
            <v xml:space="preserve"> </v>
          </cell>
        </row>
        <row r="862">
          <cell r="A862">
            <v>4560000</v>
          </cell>
          <cell r="B862" t="str">
            <v>Unbilled Elec Rev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4560001</v>
          </cell>
          <cell r="B863" t="str">
            <v>Reimb Elec Rev</v>
          </cell>
          <cell r="C863" t="str">
            <v>i0</v>
          </cell>
          <cell r="D863" t="str">
            <v>CA0000000000</v>
          </cell>
        </row>
        <row r="864">
          <cell r="A864">
            <v>4560005</v>
          </cell>
          <cell r="B864" t="str">
            <v>Reimb Elec Rev -CPUC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4560010</v>
          </cell>
          <cell r="B865" t="str">
            <v>Elec Rev Wheeling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4560011</v>
          </cell>
          <cell r="B866" t="str">
            <v>Other Elect Rev-Var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4560012</v>
          </cell>
          <cell r="B867" t="str">
            <v>Transm Owner Wheelng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4560013</v>
          </cell>
          <cell r="B868" t="str">
            <v>Transm Owner Wheelng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4560014</v>
          </cell>
          <cell r="B869" t="str">
            <v>Elec Rev Emp 25% Fee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4560015</v>
          </cell>
          <cell r="B870" t="str">
            <v>ISO Revenues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4560016</v>
          </cell>
          <cell r="B871" t="str">
            <v>Other Rev-Affiliate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4560017</v>
          </cell>
          <cell r="B872" t="str">
            <v>Aff M T M Rev -Elec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4560018</v>
          </cell>
          <cell r="B873" t="str">
            <v>Rev Electric Affil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4560020</v>
          </cell>
          <cell r="B874" t="str">
            <v>Othr Rev-RD&amp;D Roy El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4560021</v>
          </cell>
          <cell r="B875" t="str">
            <v>Othr Rev-RD&amp;D Roy Gs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4560022</v>
          </cell>
          <cell r="B876" t="str">
            <v>Rev-Dmg Claim, Elect</v>
          </cell>
          <cell r="C876" t="str">
            <v>i0</v>
          </cell>
          <cell r="D876" t="str">
            <v>CA0000000000</v>
          </cell>
        </row>
        <row r="877">
          <cell r="A877">
            <v>4560030</v>
          </cell>
          <cell r="B877" t="str">
            <v>Generation Revenue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4560032</v>
          </cell>
          <cell r="B878" t="str">
            <v>DC Sunk Cost Rev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4560033</v>
          </cell>
          <cell r="B879" t="str">
            <v>DC ICIP Rev Def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4560034</v>
          </cell>
          <cell r="B880" t="str">
            <v>DC ICIP Revenue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4560040</v>
          </cell>
          <cell r="B881" t="str">
            <v>Decommissioning Rev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4560041</v>
          </cell>
          <cell r="B882" t="str">
            <v>Not Used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4560042</v>
          </cell>
          <cell r="B883" t="str">
            <v>Not Used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4560043</v>
          </cell>
          <cell r="B884" t="str">
            <v>Not Used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4560044</v>
          </cell>
          <cell r="B885" t="str">
            <v>Not Used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4560045</v>
          </cell>
          <cell r="B886" t="str">
            <v>Not Used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4560046</v>
          </cell>
          <cell r="B887" t="str">
            <v>Not Used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4560047</v>
          </cell>
          <cell r="B888" t="str">
            <v>Not Used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4560048</v>
          </cell>
          <cell r="B889" t="str">
            <v>Not Used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4560050</v>
          </cell>
          <cell r="B890" t="str">
            <v>Recreation Facil Rev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4560060</v>
          </cell>
          <cell r="B891" t="str">
            <v>Timber Sales - Utl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4560070</v>
          </cell>
          <cell r="B892" t="str">
            <v>Timber Sales - Utl</v>
          </cell>
          <cell r="C892" t="str">
            <v>i0</v>
          </cell>
          <cell r="D892" t="str">
            <v>CA0000000000</v>
          </cell>
        </row>
        <row r="893">
          <cell r="A893">
            <v>4560080</v>
          </cell>
          <cell r="B893" t="str">
            <v>ESP Bill Ser Rev EIR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4560081</v>
          </cell>
          <cell r="B894" t="str">
            <v>ESP Bill S R EIR-AC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4560090</v>
          </cell>
          <cell r="B895" t="str">
            <v>ESP Late Payment Fee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4560091</v>
          </cell>
          <cell r="B896" t="str">
            <v>NEBS TCRA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4560099</v>
          </cell>
          <cell r="B897" t="str">
            <v>Other Electric Revs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4800000</v>
          </cell>
          <cell r="B898" t="str">
            <v>Gas Res Sls - Indiv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4800010</v>
          </cell>
          <cell r="B899" t="str">
            <v>Gas Res Sls - Master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4810000</v>
          </cell>
          <cell r="B900" t="str">
            <v>Gas Commercial Sales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4810020</v>
          </cell>
          <cell r="B901" t="str">
            <v>Gas Industrial Sales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4810090</v>
          </cell>
          <cell r="B902" t="str">
            <v>Gas Sls-Affil Contra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4820000</v>
          </cell>
          <cell r="B903" t="str">
            <v>Othr Sales to Public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4830000</v>
          </cell>
          <cell r="B904" t="str">
            <v>Gas Sales for Resale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4840020</v>
          </cell>
          <cell r="B905" t="str">
            <v>Interdpt Sales - Gas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4870000</v>
          </cell>
          <cell r="B906" t="str">
            <v>Forfeited Discounts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4880000</v>
          </cell>
          <cell r="B907" t="str">
            <v>Construction Rev-Gas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4880010</v>
          </cell>
          <cell r="B908" t="str">
            <v>Misc Serv Rev - Gas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4880015</v>
          </cell>
          <cell r="B909" t="str">
            <v>Misc Gas Svc Rev Pro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4880030</v>
          </cell>
          <cell r="B910" t="str">
            <v>MCI Exchg of Rights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4890000</v>
          </cell>
          <cell r="B911" t="str">
            <v>Gas Transport - Oths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4890001</v>
          </cell>
          <cell r="B912" t="str">
            <v>Gas Trans - Intrutil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4890010</v>
          </cell>
          <cell r="B913" t="str">
            <v>Backbone Gas Trans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4890011</v>
          </cell>
          <cell r="B914" t="str">
            <v>Bkbn Gas Trns AssoCo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4890012</v>
          </cell>
          <cell r="B915" t="str">
            <v>Hedge Gains / Losses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4930000</v>
          </cell>
          <cell r="B916" t="str">
            <v>Rent from Gas Prop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4950000</v>
          </cell>
          <cell r="B917" t="str">
            <v>Unbilled Gas Rev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4950010</v>
          </cell>
          <cell r="B918" t="str">
            <v>Othr Gas -CPUC Reimb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4950014</v>
          </cell>
          <cell r="B919" t="str">
            <v>Gas Rev Emp 25% Fee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4950016</v>
          </cell>
          <cell r="B920" t="str">
            <v>Other Rev-Affiliate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4950017</v>
          </cell>
          <cell r="B921" t="str">
            <v>Aff M T M Rev - Gas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4950018</v>
          </cell>
          <cell r="B922" t="str">
            <v>Gas Comrcl Sls-Affil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4950020</v>
          </cell>
          <cell r="B923" t="str">
            <v>Reimb Gas Rev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4950022</v>
          </cell>
          <cell r="B924" t="str">
            <v>Rev-Dmge Claim, Gas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4950030</v>
          </cell>
          <cell r="B925" t="str">
            <v>Dispatch Service Fee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4950099</v>
          </cell>
          <cell r="B926" t="str">
            <v>Other Gas Revenues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4990020</v>
          </cell>
          <cell r="B927" t="str">
            <v>Sales to Irr Cust-Mt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4999000</v>
          </cell>
          <cell r="B928" t="str">
            <v>Residtc Sales-Metere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5000030</v>
          </cell>
          <cell r="B929" t="str">
            <v>Nuclear Misc. A &amp; G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5000040</v>
          </cell>
          <cell r="B930" t="str">
            <v>Spent Fuel Exp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5000050</v>
          </cell>
          <cell r="B931" t="str">
            <v>Amort Lease Exp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5000070</v>
          </cell>
          <cell r="B932" t="str">
            <v>Compressor Fuel</v>
          </cell>
          <cell r="C932" t="str">
            <v>i0</v>
          </cell>
          <cell r="D932" t="str">
            <v>CA0000000000</v>
          </cell>
        </row>
        <row r="933">
          <cell r="A933">
            <v>5000080</v>
          </cell>
          <cell r="B933" t="str">
            <v>Elec for Gas Compr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5000100</v>
          </cell>
          <cell r="B934" t="str">
            <v>Trans Elec by Others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5000300</v>
          </cell>
          <cell r="B935" t="str">
            <v>Uncoll Prov - Elec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5000310</v>
          </cell>
          <cell r="B936" t="str">
            <v>Uncoll Prov - Gas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5000320</v>
          </cell>
          <cell r="B937" t="str">
            <v>Uncoll Prov - Com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5000400</v>
          </cell>
          <cell r="B938" t="str">
            <v>Cust Recds&amp;Colln Exp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5001101</v>
          </cell>
          <cell r="B939" t="str">
            <v>FERC Annual Fee</v>
          </cell>
          <cell r="C939" t="str">
            <v>i0</v>
          </cell>
          <cell r="D939" t="str">
            <v>CA0000000000</v>
          </cell>
        </row>
        <row r="940">
          <cell r="A940">
            <v>5001102</v>
          </cell>
          <cell r="B940" t="str">
            <v>Intervenor Compensat</v>
          </cell>
          <cell r="C940" t="str">
            <v>i0</v>
          </cell>
          <cell r="D940" t="str">
            <v>CA0000000000</v>
          </cell>
        </row>
        <row r="941">
          <cell r="A941">
            <v>5001103</v>
          </cell>
          <cell r="B941" t="str">
            <v>Notice of Violation</v>
          </cell>
          <cell r="C941" t="str">
            <v>i0</v>
          </cell>
          <cell r="D941" t="str">
            <v>CA0000000000</v>
          </cell>
        </row>
        <row r="942">
          <cell r="A942">
            <v>5001104</v>
          </cell>
          <cell r="B942" t="str">
            <v>Reg Commission FERC</v>
          </cell>
          <cell r="C942" t="str">
            <v>i0</v>
          </cell>
          <cell r="D942" t="str">
            <v>CA0000000000</v>
          </cell>
        </row>
        <row r="943">
          <cell r="A943">
            <v>5001150</v>
          </cell>
          <cell r="B943" t="str">
            <v>Company Memb Fees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5001160</v>
          </cell>
          <cell r="B944" t="str">
            <v>MCI Exchg of Rights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5001161</v>
          </cell>
          <cell r="B945" t="str">
            <v>MCI Exchg of Rights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5001200</v>
          </cell>
          <cell r="B946" t="str">
            <v>Consult Svcs - Law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5001210</v>
          </cell>
          <cell r="B947" t="str">
            <v>Consult Svcs - Acctg</v>
          </cell>
          <cell r="C947" t="str">
            <v>i0</v>
          </cell>
          <cell r="D947" t="str">
            <v>CA0000000000</v>
          </cell>
        </row>
        <row r="948">
          <cell r="A948">
            <v>5001220</v>
          </cell>
          <cell r="B948" t="str">
            <v>Consult Svcs - Fin</v>
          </cell>
          <cell r="C948" t="str">
            <v>i0</v>
          </cell>
          <cell r="D948" t="str">
            <v>CA0000000000</v>
          </cell>
        </row>
        <row r="949">
          <cell r="A949">
            <v>5001230</v>
          </cell>
          <cell r="B949" t="str">
            <v>Consult Svcs - Eng</v>
          </cell>
          <cell r="C949" t="str">
            <v>i0</v>
          </cell>
          <cell r="D949" t="str">
            <v>CA0000000000</v>
          </cell>
        </row>
        <row r="950">
          <cell r="A950">
            <v>5001240</v>
          </cell>
          <cell r="B950" t="str">
            <v>Consult Svcs - Comp</v>
          </cell>
          <cell r="C950" t="str">
            <v>i0</v>
          </cell>
          <cell r="D950" t="str">
            <v>CA0000000000</v>
          </cell>
        </row>
        <row r="951">
          <cell r="A951">
            <v>5001250</v>
          </cell>
          <cell r="B951" t="str">
            <v>Consult Svcs - Other</v>
          </cell>
          <cell r="C951" t="str">
            <v>i0</v>
          </cell>
          <cell r="D951" t="str">
            <v>CA0000000000</v>
          </cell>
        </row>
        <row r="952">
          <cell r="A952">
            <v>5001260</v>
          </cell>
          <cell r="B952" t="str">
            <v>Amort Invest WMBE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5001300</v>
          </cell>
          <cell r="B953" t="str">
            <v>Insur Exp - Misc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5001310</v>
          </cell>
          <cell r="B954" t="str">
            <v>Prop Insur Exp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5001320</v>
          </cell>
          <cell r="B955" t="str">
            <v>Liab Insur Exp-OLD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5001325</v>
          </cell>
          <cell r="B956" t="str">
            <v>Liab Insur Exp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5001330</v>
          </cell>
          <cell r="B957" t="str">
            <v>Wkrs Comp Ltr of Cr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5001400</v>
          </cell>
          <cell r="B958" t="str">
            <v>Injuries &amp; Damages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5001410</v>
          </cell>
          <cell r="B959" t="str">
            <v>Workers' Comp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5001420</v>
          </cell>
          <cell r="B960" t="str">
            <v>Light Duty Payroll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5001430</v>
          </cell>
          <cell r="B961" t="str">
            <v>Third Party Claims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5001440</v>
          </cell>
          <cell r="B962" t="str">
            <v>Litig &amp; Stlment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5001698</v>
          </cell>
          <cell r="B963" t="str">
            <v>Injuries &amp; Damages E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5001699</v>
          </cell>
          <cell r="B964" t="str">
            <v>Injuries &amp; Damages G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5004000</v>
          </cell>
          <cell r="B965" t="str">
            <v>Prov Fran Req Elec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5004010</v>
          </cell>
          <cell r="B966" t="str">
            <v>Prov Fran Req - Gas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5005000</v>
          </cell>
          <cell r="B967" t="str">
            <v>Regulatory Comm Exp</v>
          </cell>
          <cell r="C967" t="str">
            <v>i0</v>
          </cell>
          <cell r="D967" t="str">
            <v>CA0000000000</v>
          </cell>
        </row>
        <row r="968">
          <cell r="A968">
            <v>5005100</v>
          </cell>
          <cell r="B968" t="str">
            <v>DC Safety Comm Exp</v>
          </cell>
          <cell r="C968" t="str">
            <v>i0</v>
          </cell>
          <cell r="D968" t="str">
            <v>CA0000000000</v>
          </cell>
        </row>
        <row r="969">
          <cell r="A969">
            <v>5005500</v>
          </cell>
          <cell r="B969" t="str">
            <v>Adv Exp - Operating</v>
          </cell>
          <cell r="C969" t="str">
            <v>i0</v>
          </cell>
          <cell r="D969" t="str">
            <v>CA0000000000</v>
          </cell>
        </row>
        <row r="970">
          <cell r="A970">
            <v>5006000</v>
          </cell>
          <cell r="B970" t="str">
            <v>Misc Gen Exp-Dir Fee</v>
          </cell>
          <cell r="C970" t="str">
            <v>i0</v>
          </cell>
          <cell r="D970" t="str">
            <v>CA0000000000</v>
          </cell>
        </row>
        <row r="971">
          <cell r="A971">
            <v>5006001</v>
          </cell>
          <cell r="B971" t="str">
            <v>Misc Gen Exp-Officer</v>
          </cell>
          <cell r="C971" t="str">
            <v>i0</v>
          </cell>
          <cell r="D971" t="str">
            <v>CA0000000000</v>
          </cell>
        </row>
        <row r="972">
          <cell r="A972">
            <v>5006010</v>
          </cell>
          <cell r="B972" t="str">
            <v>Misc Gen Exp-Stk&amp;Bnd</v>
          </cell>
          <cell r="C972" t="str">
            <v>i0</v>
          </cell>
          <cell r="D972" t="str">
            <v>CA0000000000</v>
          </cell>
        </row>
        <row r="973">
          <cell r="A973">
            <v>5006020</v>
          </cell>
          <cell r="B973" t="str">
            <v>Bank Service Fees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5006021</v>
          </cell>
          <cell r="B974" t="str">
            <v>MGE-Revolving Cr Fee</v>
          </cell>
          <cell r="C974" t="str">
            <v>i0</v>
          </cell>
          <cell r="D974" t="str">
            <v>CA0000000000</v>
          </cell>
        </row>
        <row r="975">
          <cell r="A975">
            <v>5006022</v>
          </cell>
          <cell r="B975" t="str">
            <v>Trustee Fees</v>
          </cell>
          <cell r="C975" t="str">
            <v>i0</v>
          </cell>
          <cell r="D975" t="str">
            <v>CA0000000000</v>
          </cell>
        </row>
        <row r="976">
          <cell r="A976">
            <v>5006023</v>
          </cell>
          <cell r="B976" t="str">
            <v>Bank Fees-PCC Use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5006024</v>
          </cell>
          <cell r="B977" t="str">
            <v>RRB Fee Inc &amp; Exp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5006026</v>
          </cell>
          <cell r="B978" t="str">
            <v>PPP Payments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5006030</v>
          </cell>
          <cell r="B979" t="str">
            <v>Misc Gen Exp-Decomm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5006050</v>
          </cell>
          <cell r="B980" t="str">
            <v>Misc Gen Exp-Subscr</v>
          </cell>
          <cell r="C980" t="str">
            <v>i0</v>
          </cell>
          <cell r="D980" t="str">
            <v>CA0000000000</v>
          </cell>
        </row>
        <row r="981">
          <cell r="A981">
            <v>5006060</v>
          </cell>
          <cell r="B981" t="str">
            <v>Association Dues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5006070</v>
          </cell>
          <cell r="B982" t="str">
            <v>Club Dues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5006110</v>
          </cell>
          <cell r="B983" t="str">
            <v>Bank Account Var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5006120</v>
          </cell>
          <cell r="B984" t="str">
            <v>Cost Stkhldrs Mtgs</v>
          </cell>
          <cell r="C984" t="str">
            <v>i0</v>
          </cell>
          <cell r="D984" t="str">
            <v>CA0000000000</v>
          </cell>
        </row>
        <row r="985">
          <cell r="A985">
            <v>5006130</v>
          </cell>
          <cell r="B985" t="str">
            <v>Proxies</v>
          </cell>
          <cell r="C985" t="str">
            <v>i0</v>
          </cell>
          <cell r="D985" t="str">
            <v>CA0000000000</v>
          </cell>
        </row>
        <row r="986">
          <cell r="A986">
            <v>5006150</v>
          </cell>
          <cell r="B986" t="str">
            <v>Petty Cash Diff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5006210</v>
          </cell>
          <cell r="B987" t="str">
            <v>Frad Check Exp</v>
          </cell>
          <cell r="C987" t="str">
            <v>i0</v>
          </cell>
          <cell r="D987" t="str">
            <v>CA0000000000</v>
          </cell>
        </row>
        <row r="988">
          <cell r="A988">
            <v>5006220</v>
          </cell>
          <cell r="B988" t="str">
            <v>Frad Check Recovery</v>
          </cell>
          <cell r="C988" t="str">
            <v>i0</v>
          </cell>
          <cell r="D988" t="str">
            <v>CA0000000000</v>
          </cell>
        </row>
        <row r="989">
          <cell r="A989">
            <v>5006230</v>
          </cell>
          <cell r="B989" t="str">
            <v>Amort - Lifeline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5006240</v>
          </cell>
          <cell r="B990" t="str">
            <v>Consult-Energy Theft</v>
          </cell>
          <cell r="C990" t="str">
            <v>i0</v>
          </cell>
          <cell r="D990" t="str">
            <v>CA0000000000</v>
          </cell>
        </row>
        <row r="991">
          <cell r="A991">
            <v>5006250</v>
          </cell>
          <cell r="B991" t="str">
            <v>Energy Theft Rewards</v>
          </cell>
          <cell r="C991" t="str">
            <v>i0</v>
          </cell>
          <cell r="D991" t="str">
            <v>CA0000000000</v>
          </cell>
        </row>
        <row r="992">
          <cell r="A992">
            <v>5006280</v>
          </cell>
          <cell r="B992" t="str">
            <v>MM Small Difference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5006285</v>
          </cell>
          <cell r="B993" t="str">
            <v>MM Sm Diff Diablo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5006290</v>
          </cell>
          <cell r="B994" t="str">
            <v>Matls Stk Trf Gain/L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5006300</v>
          </cell>
          <cell r="B995" t="str">
            <v>Physical Inv Adj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5006305</v>
          </cell>
          <cell r="B996" t="str">
            <v>Physical Inv Adj DC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5006310</v>
          </cell>
          <cell r="B997" t="str">
            <v>Cash Discount earned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5006320</v>
          </cell>
          <cell r="B998" t="str">
            <v>BA Clrg - Cash Disc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5006330</v>
          </cell>
          <cell r="B999" t="str">
            <v>Inv Obsol/Write Down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5006340</v>
          </cell>
          <cell r="B1000" t="str">
            <v>Corp Adj-Material</v>
          </cell>
          <cell r="C1000" t="str">
            <v>i0</v>
          </cell>
          <cell r="D1000" t="str">
            <v>CA0000000000</v>
          </cell>
        </row>
        <row r="1001">
          <cell r="A1001">
            <v>5006999</v>
          </cell>
          <cell r="B1001" t="str">
            <v>Misc A&amp;G Adjustments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5007000</v>
          </cell>
          <cell r="B1002" t="str">
            <v>Rents</v>
          </cell>
          <cell r="C1002" t="str">
            <v>i0</v>
          </cell>
          <cell r="D1002" t="str">
            <v>CA0000000000</v>
          </cell>
        </row>
        <row r="1003">
          <cell r="A1003">
            <v>5010000</v>
          </cell>
          <cell r="B1003" t="str">
            <v>Deprec Exp -Electric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5010010</v>
          </cell>
          <cell r="B1004" t="str">
            <v>Depr Exp - Gas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5010020</v>
          </cell>
          <cell r="B1005" t="str">
            <v>Depr Exp - Water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5010030</v>
          </cell>
          <cell r="B1006" t="str">
            <v>Decommissioning Exp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5010050</v>
          </cell>
          <cell r="B1007" t="str">
            <v>Deprec Exp-Common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5010300</v>
          </cell>
          <cell r="B1008" t="str">
            <v>Amrt Ltd Trm El Plnt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5010310</v>
          </cell>
          <cell r="B1009" t="str">
            <v>Amrt Ltd Trm Gas Plt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5010311</v>
          </cell>
          <cell r="B1010" t="str">
            <v>Amrt Land Lndrgt Gas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5010320</v>
          </cell>
          <cell r="B1011" t="str">
            <v>Amrt Ltd Trm Com Plt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5010330</v>
          </cell>
          <cell r="B1012" t="str">
            <v>Amort Abandon Proj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5010340</v>
          </cell>
          <cell r="B1013" t="str">
            <v>Amort DC Asset #2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5010350</v>
          </cell>
          <cell r="B1014" t="str">
            <v>Amrt Unrec Plnt-Elec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5010360</v>
          </cell>
          <cell r="B1015" t="str">
            <v>Env Liab Accrual-Gas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5010370</v>
          </cell>
          <cell r="B1016" t="str">
            <v>Env Liab Accr - Elec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5010380</v>
          </cell>
          <cell r="B1017" t="str">
            <v>HelmsRegAssetAmrtOLD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5010381</v>
          </cell>
          <cell r="B1018" t="str">
            <v>Helms Reg Asset Amrt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5010390</v>
          </cell>
          <cell r="B1019" t="str">
            <v>BA Expense Deferral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5010391</v>
          </cell>
          <cell r="B1020" t="str">
            <v>BA Expense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5010392</v>
          </cell>
          <cell r="B1021" t="str">
            <v>BA Exp Def (LOB)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5010393</v>
          </cell>
          <cell r="B1022" t="str">
            <v>B/A Expense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5010500</v>
          </cell>
          <cell r="B1023" t="str">
            <v>Depr Clearing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5010700</v>
          </cell>
          <cell r="B1024" t="str">
            <v>Loss on Plnt - Elec</v>
          </cell>
          <cell r="C1024" t="str">
            <v xml:space="preserve"> </v>
          </cell>
          <cell r="D1024" t="str">
            <v xml:space="preserve"> </v>
          </cell>
        </row>
        <row r="1025">
          <cell r="A1025">
            <v>5010710</v>
          </cell>
          <cell r="B1025" t="str">
            <v>Loss on Plnt - Gas</v>
          </cell>
          <cell r="C1025" t="str">
            <v xml:space="preserve"> </v>
          </cell>
          <cell r="D1025" t="str">
            <v xml:space="preserve"> </v>
          </cell>
        </row>
        <row r="1026">
          <cell r="A1026">
            <v>5010720</v>
          </cell>
          <cell r="B1026" t="str">
            <v>Loss on Plnt - Com</v>
          </cell>
          <cell r="C1026" t="str">
            <v xml:space="preserve"> </v>
          </cell>
          <cell r="D1026" t="str">
            <v xml:space="preserve"> </v>
          </cell>
        </row>
        <row r="1027">
          <cell r="A1027">
            <v>5010800</v>
          </cell>
          <cell r="B1027" t="str">
            <v>Loss on Disp of Pro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5011000</v>
          </cell>
          <cell r="B1028" t="str">
            <v>Oth Txs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5011010</v>
          </cell>
          <cell r="B1029" t="str">
            <v>Oth Txs - Gas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5011020</v>
          </cell>
          <cell r="B1030" t="str">
            <v>Oth Txs - Com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5011030</v>
          </cell>
          <cell r="B1031" t="str">
            <v>Oth Txs - Nonutility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5011100</v>
          </cell>
          <cell r="B1032" t="str">
            <v>Prop Txs - Elec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5011110</v>
          </cell>
          <cell r="B1033" t="str">
            <v>Prop Txs - Gas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5011120</v>
          </cell>
          <cell r="B1034" t="str">
            <v>Prop Txs - Com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5011130</v>
          </cell>
          <cell r="B1035" t="str">
            <v>Prop Txs -Nonutility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5020000</v>
          </cell>
          <cell r="B1036" t="str">
            <v>Fed Inc Txs - Elec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5020010</v>
          </cell>
          <cell r="B1037" t="str">
            <v>Fed Inc Txs - Gas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5020020</v>
          </cell>
          <cell r="B1038" t="str">
            <v>Fed Inc Txs - Com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5020100</v>
          </cell>
          <cell r="B1039" t="str">
            <v>ST Inc Txs - Elec</v>
          </cell>
          <cell r="C1039" t="str">
            <v xml:space="preserve"> </v>
          </cell>
          <cell r="D1039" t="str">
            <v xml:space="preserve"> </v>
          </cell>
        </row>
        <row r="1040">
          <cell r="A1040">
            <v>5020110</v>
          </cell>
          <cell r="B1040" t="str">
            <v>ST Inc Txs - Gas</v>
          </cell>
          <cell r="C1040" t="str">
            <v xml:space="preserve"> </v>
          </cell>
          <cell r="D1040" t="str">
            <v xml:space="preserve"> </v>
          </cell>
        </row>
        <row r="1041">
          <cell r="A1041">
            <v>5020120</v>
          </cell>
          <cell r="B1041" t="str">
            <v>ST Inc Txs - Com</v>
          </cell>
          <cell r="C1041" t="str">
            <v xml:space="preserve"> </v>
          </cell>
          <cell r="D1041" t="str">
            <v xml:space="preserve"> </v>
          </cell>
        </row>
        <row r="1042">
          <cell r="A1042">
            <v>5020200</v>
          </cell>
          <cell r="B1042" t="str">
            <v>Inc Tax Fed Oth I&amp;D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5020300</v>
          </cell>
          <cell r="B1043" t="str">
            <v>Inc Tax St Oth I&amp;D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5020400</v>
          </cell>
          <cell r="B1044" t="str">
            <v>Fed Def Tx Dr - Elec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5020410</v>
          </cell>
          <cell r="B1045" t="str">
            <v>Fed Def Tx Dr - Gas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5020420</v>
          </cell>
          <cell r="B1046" t="str">
            <v>Fed Def Tx Dr - Com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5020500</v>
          </cell>
          <cell r="B1047" t="str">
            <v>ST Def Tx Dr - Elec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5020510</v>
          </cell>
          <cell r="B1048" t="str">
            <v>ST Def Tx Dr - Gas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5020520</v>
          </cell>
          <cell r="B1049" t="str">
            <v>ST Def Tx Dr - Com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5020600</v>
          </cell>
          <cell r="B1050" t="str">
            <v>Fed Def Inc Tx - NU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5020610</v>
          </cell>
          <cell r="B1051" t="str">
            <v>ST Def Inc Tax - NU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5020700</v>
          </cell>
          <cell r="B1052" t="str">
            <v>Fed Def Tx Cr - Elec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5020710</v>
          </cell>
          <cell r="B1053" t="str">
            <v>Fed Def Tx Cr - Gas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5020720</v>
          </cell>
          <cell r="B1054" t="str">
            <v>Fed Def Tx Cr - Com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5020800</v>
          </cell>
          <cell r="B1055" t="str">
            <v>ST Def Tx Cr - Elec</v>
          </cell>
          <cell r="C1055" t="str">
            <v xml:space="preserve"> </v>
          </cell>
          <cell r="D1055" t="str">
            <v xml:space="preserve"> </v>
          </cell>
        </row>
        <row r="1056">
          <cell r="A1056">
            <v>5020810</v>
          </cell>
          <cell r="B1056" t="str">
            <v>ST Def Tx Cr - Gas</v>
          </cell>
          <cell r="C1056" t="str">
            <v xml:space="preserve"> </v>
          </cell>
          <cell r="D1056" t="str">
            <v xml:space="preserve"> </v>
          </cell>
        </row>
        <row r="1057">
          <cell r="A1057">
            <v>5020811</v>
          </cell>
          <cell r="B1057" t="str">
            <v>ST Def Tx Cr - Gas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5020820</v>
          </cell>
          <cell r="B1058" t="str">
            <v>ST Def Tx Cr - Com</v>
          </cell>
          <cell r="C1058" t="str">
            <v xml:space="preserve"> </v>
          </cell>
          <cell r="D1058" t="str">
            <v xml:space="preserve"> </v>
          </cell>
        </row>
        <row r="1059">
          <cell r="A1059">
            <v>5020830</v>
          </cell>
          <cell r="B1059" t="str">
            <v>Def Tx Cr St Oth I&amp;D</v>
          </cell>
          <cell r="C1059" t="str">
            <v xml:space="preserve"> </v>
          </cell>
          <cell r="D1059" t="str">
            <v xml:space="preserve"> </v>
          </cell>
        </row>
        <row r="1060">
          <cell r="A1060">
            <v>5020900</v>
          </cell>
          <cell r="B1060" t="str">
            <v>Fed Def Inc Tx NU Cr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5020910</v>
          </cell>
          <cell r="B1061" t="str">
            <v>ST Def Inc Tx NU Cr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5021000</v>
          </cell>
          <cell r="B1062" t="str">
            <v>ITC Adj - Elec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5021010</v>
          </cell>
          <cell r="B1063" t="str">
            <v>ITC Adj - Gas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5021020</v>
          </cell>
          <cell r="B1064" t="str">
            <v>ITC Adj - Com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5021030</v>
          </cell>
          <cell r="B1065" t="str">
            <v>ITC Adj-Non Utility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5021400</v>
          </cell>
          <cell r="B1066" t="str">
            <v>Haz Sust Fee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5021500</v>
          </cell>
          <cell r="B1067" t="str">
            <v>City/Cnty BusLic Tax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5021600</v>
          </cell>
          <cell r="B1068" t="str">
            <v>Fed Hiway Use Tax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5021700</v>
          </cell>
          <cell r="B1069" t="str">
            <v>Timber Yield Tax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5021800</v>
          </cell>
          <cell r="B1070" t="str">
            <v>Decomm Fund Tax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5021900</v>
          </cell>
          <cell r="B1071" t="str">
            <v>Superfund Tax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5030000</v>
          </cell>
          <cell r="B1072" t="str">
            <v>Donations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5030010</v>
          </cell>
          <cell r="B1073" t="str">
            <v>Donations - Non Cash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5030200</v>
          </cell>
          <cell r="B1074" t="str">
            <v>Penalties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5030201</v>
          </cell>
          <cell r="B1075" t="str">
            <v>Affiliate Int Chrg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5030202</v>
          </cell>
          <cell r="B1076" t="str">
            <v>Affiliate M-T-M</v>
          </cell>
          <cell r="C1076" t="str">
            <v xml:space="preserve"> </v>
          </cell>
          <cell r="D1076" t="str">
            <v xml:space="preserve"> </v>
          </cell>
        </row>
        <row r="1077">
          <cell r="A1077">
            <v>5030300</v>
          </cell>
          <cell r="B1077" t="str">
            <v>Exp Civic/Political</v>
          </cell>
          <cell r="C1077" t="str">
            <v>i0</v>
          </cell>
          <cell r="D1077" t="str">
            <v>CA0000000000</v>
          </cell>
        </row>
        <row r="1078">
          <cell r="A1078">
            <v>5040010</v>
          </cell>
          <cell r="B1078" t="str">
            <v>Othr Inc/Ded-REACH</v>
          </cell>
          <cell r="C1078" t="str">
            <v xml:space="preserve"> </v>
          </cell>
          <cell r="D1078" t="str">
            <v xml:space="preserve"> </v>
          </cell>
        </row>
        <row r="1079">
          <cell r="A1079">
            <v>5040012</v>
          </cell>
          <cell r="B1079" t="str">
            <v>CGT Gains/Losses</v>
          </cell>
          <cell r="C1079" t="str">
            <v xml:space="preserve"> </v>
          </cell>
          <cell r="D1079" t="str">
            <v xml:space="preserve"> </v>
          </cell>
        </row>
        <row r="1080">
          <cell r="A1080">
            <v>5040020</v>
          </cell>
          <cell r="B1080" t="str">
            <v>Cancelled Jobs</v>
          </cell>
          <cell r="C1080" t="str">
            <v xml:space="preserve"> </v>
          </cell>
          <cell r="D1080" t="str">
            <v xml:space="preserve"> </v>
          </cell>
        </row>
        <row r="1081">
          <cell r="A1081">
            <v>5040025</v>
          </cell>
          <cell r="B1081" t="str">
            <v>Misc Amortization</v>
          </cell>
          <cell r="C1081" t="str">
            <v xml:space="preserve"> </v>
          </cell>
          <cell r="D1081" t="str">
            <v xml:space="preserve"> </v>
          </cell>
        </row>
        <row r="1082">
          <cell r="A1082">
            <v>5040030</v>
          </cell>
          <cell r="B1082" t="str">
            <v>AFUDC Writeoffs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5040040</v>
          </cell>
          <cell r="B1083" t="str">
            <v>Abandoned Projects</v>
          </cell>
          <cell r="C1083" t="str">
            <v xml:space="preserve"> </v>
          </cell>
          <cell r="D1083" t="str">
            <v xml:space="preserve"> </v>
          </cell>
        </row>
        <row r="1084">
          <cell r="A1084">
            <v>5040050</v>
          </cell>
          <cell r="B1084" t="str">
            <v>Claims Settlement</v>
          </cell>
          <cell r="C1084" t="str">
            <v xml:space="preserve"> </v>
          </cell>
          <cell r="D1084" t="str">
            <v xml:space="preserve"> </v>
          </cell>
        </row>
        <row r="1085">
          <cell r="A1085">
            <v>5040060</v>
          </cell>
          <cell r="B1085" t="str">
            <v>Low Income Housing</v>
          </cell>
          <cell r="C1085" t="str">
            <v xml:space="preserve"> </v>
          </cell>
          <cell r="D1085" t="str">
            <v xml:space="preserve"> </v>
          </cell>
        </row>
        <row r="1086">
          <cell r="A1086">
            <v>5040070</v>
          </cell>
          <cell r="B1086" t="str">
            <v>PUP-Comp Exp</v>
          </cell>
          <cell r="C1086" t="str">
            <v xml:space="preserve"> </v>
          </cell>
          <cell r="D1086" t="str">
            <v xml:space="preserve"> </v>
          </cell>
        </row>
        <row r="1087">
          <cell r="A1087">
            <v>5040080</v>
          </cell>
          <cell r="B1087" t="str">
            <v>PUP-Div Equivalent</v>
          </cell>
          <cell r="C1087" t="str">
            <v xml:space="preserve"> </v>
          </cell>
          <cell r="D1087" t="str">
            <v xml:space="preserve"> </v>
          </cell>
        </row>
        <row r="1088">
          <cell r="A1088">
            <v>5040090</v>
          </cell>
          <cell r="B1088" t="str">
            <v>Stk Opt - Comp Exp</v>
          </cell>
          <cell r="C1088" t="str">
            <v xml:space="preserve"> </v>
          </cell>
          <cell r="D1088" t="str">
            <v xml:space="preserve"> </v>
          </cell>
        </row>
        <row r="1089">
          <cell r="A1089">
            <v>5040100</v>
          </cell>
          <cell r="B1089" t="str">
            <v>Stk Opt - Div Equiv</v>
          </cell>
          <cell r="C1089" t="str">
            <v xml:space="preserve"> </v>
          </cell>
          <cell r="D1089" t="str">
            <v xml:space="preserve"> </v>
          </cell>
        </row>
        <row r="1090">
          <cell r="A1090">
            <v>5040110</v>
          </cell>
          <cell r="B1090" t="str">
            <v>Contributions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5040112</v>
          </cell>
          <cell r="B1091" t="str">
            <v>Haz Waste - Pick-Up</v>
          </cell>
          <cell r="C1091" t="str">
            <v>i0</v>
          </cell>
          <cell r="D1091" t="str">
            <v>CA0000000000</v>
          </cell>
        </row>
        <row r="1092">
          <cell r="A1092">
            <v>5040114</v>
          </cell>
          <cell r="B1092" t="str">
            <v>Haz Waste - PCB</v>
          </cell>
          <cell r="C1092" t="str">
            <v xml:space="preserve"> </v>
          </cell>
          <cell r="D1092" t="str">
            <v xml:space="preserve"> </v>
          </cell>
        </row>
        <row r="1093">
          <cell r="A1093">
            <v>5040120</v>
          </cell>
          <cell r="B1093" t="str">
            <v>Legislative Exp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5040130</v>
          </cell>
          <cell r="B1094" t="str">
            <v>Oth I&amp;D -Advertising</v>
          </cell>
          <cell r="C1094" t="str">
            <v>i0</v>
          </cell>
          <cell r="D1094" t="str">
            <v>CA0000000000</v>
          </cell>
        </row>
        <row r="1095">
          <cell r="A1095">
            <v>5040140</v>
          </cell>
          <cell r="B1095" t="str">
            <v>PGT/PSEA Ret Emp Dis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5040300</v>
          </cell>
          <cell r="B1096" t="str">
            <v>Misc Writeoffs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5040510</v>
          </cell>
          <cell r="B1097" t="str">
            <v>PGE Progress</v>
          </cell>
          <cell r="C1097" t="str">
            <v>i0</v>
          </cell>
          <cell r="D1097" t="str">
            <v>CA0000000000</v>
          </cell>
        </row>
        <row r="1098">
          <cell r="A1098">
            <v>5040600</v>
          </cell>
          <cell r="B1098" t="str">
            <v>Oth Ded-Elec Revenue</v>
          </cell>
          <cell r="C1098" t="str">
            <v xml:space="preserve"> </v>
          </cell>
          <cell r="D1098" t="str">
            <v xml:space="preserve"> </v>
          </cell>
        </row>
        <row r="1099">
          <cell r="A1099">
            <v>5040610</v>
          </cell>
          <cell r="B1099" t="str">
            <v>Oth Ded-Gas Revenue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5040620</v>
          </cell>
          <cell r="B1100" t="str">
            <v>Oth Ded-Cost of Elec</v>
          </cell>
          <cell r="C1100" t="str">
            <v xml:space="preserve"> </v>
          </cell>
          <cell r="D1100" t="str">
            <v xml:space="preserve"> </v>
          </cell>
        </row>
        <row r="1101">
          <cell r="A1101">
            <v>5040630</v>
          </cell>
          <cell r="B1101" t="str">
            <v>Oth Ded-Cost of Gas</v>
          </cell>
          <cell r="C1101" t="str">
            <v xml:space="preserve"> </v>
          </cell>
          <cell r="D1101" t="str">
            <v xml:space="preserve"> </v>
          </cell>
        </row>
        <row r="1102">
          <cell r="A1102">
            <v>5040640</v>
          </cell>
          <cell r="B1102" t="str">
            <v>Oth Ded-Transmission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5040650</v>
          </cell>
          <cell r="B1103" t="str">
            <v>Oth Ded-Distribution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5040660</v>
          </cell>
          <cell r="B1104" t="str">
            <v>Oth Ded-Conservation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5040670</v>
          </cell>
          <cell r="B1105" t="str">
            <v>Oth Ded-CustomerAcct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5040680</v>
          </cell>
          <cell r="B1106" t="str">
            <v>Oth Ded-Admin &amp; Gen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5040690</v>
          </cell>
          <cell r="B1107" t="str">
            <v>Oth Ded-Oth Oprns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5040700</v>
          </cell>
          <cell r="B1108" t="str">
            <v>Oth Ded-Maintenance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5040999</v>
          </cell>
          <cell r="B1109" t="str">
            <v>Oth Inc/Deds - Misc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5050000</v>
          </cell>
          <cell r="B1110" t="str">
            <v>Interest on LTD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5050100</v>
          </cell>
          <cell r="B1111" t="str">
            <v>Amort of Debt Disc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5050110</v>
          </cell>
          <cell r="B1112" t="str">
            <v>Amort Debt Exp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5050200</v>
          </cell>
          <cell r="B1113" t="str">
            <v>Amort of Loss Reaq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5050300</v>
          </cell>
          <cell r="B1114" t="str">
            <v>Amort of Prem Dbt C</v>
          </cell>
          <cell r="C1114" t="str">
            <v xml:space="preserve"> </v>
          </cell>
          <cell r="D1114" t="str">
            <v xml:space="preserve"> </v>
          </cell>
        </row>
        <row r="1115">
          <cell r="A1115">
            <v>5050400</v>
          </cell>
          <cell r="B1115" t="str">
            <v>Amort of Gain Reaq</v>
          </cell>
          <cell r="C1115" t="str">
            <v xml:space="preserve"> </v>
          </cell>
          <cell r="D1115" t="str">
            <v xml:space="preserve"> </v>
          </cell>
        </row>
        <row r="1116">
          <cell r="A1116">
            <v>5051000</v>
          </cell>
          <cell r="B1116" t="str">
            <v>Int on Debt Assoc C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5051100</v>
          </cell>
          <cell r="B1117" t="str">
            <v>Int on Debt PG&amp;E Cor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5052000</v>
          </cell>
          <cell r="B1118" t="str">
            <v>Other Interest Exp</v>
          </cell>
          <cell r="C1118" t="str">
            <v>i0</v>
          </cell>
          <cell r="D1118" t="str">
            <v>CA0000000000</v>
          </cell>
        </row>
        <row r="1119">
          <cell r="A1119">
            <v>5052100</v>
          </cell>
          <cell r="B1119" t="str">
            <v>Int-Decomm Tx Qual</v>
          </cell>
          <cell r="C1119" t="str">
            <v xml:space="preserve"> </v>
          </cell>
          <cell r="D1119" t="str">
            <v xml:space="preserve"> </v>
          </cell>
        </row>
        <row r="1120">
          <cell r="A1120">
            <v>5052200</v>
          </cell>
          <cell r="B1120" t="str">
            <v>Int-Decomm NTx Qual</v>
          </cell>
          <cell r="C1120" t="str">
            <v xml:space="preserve"> </v>
          </cell>
          <cell r="D1120" t="str">
            <v xml:space="preserve"> </v>
          </cell>
        </row>
        <row r="1121">
          <cell r="A1121">
            <v>5052300</v>
          </cell>
          <cell r="B1121" t="str">
            <v>Othr Int Exp Com Pap</v>
          </cell>
          <cell r="C1121" t="str">
            <v xml:space="preserve"> </v>
          </cell>
          <cell r="D1121" t="str">
            <v xml:space="preserve"> </v>
          </cell>
        </row>
        <row r="1122">
          <cell r="A1122">
            <v>5052400</v>
          </cell>
          <cell r="B1122" t="str">
            <v>Othr Int Exp Nuc Fl</v>
          </cell>
          <cell r="C1122" t="str">
            <v xml:space="preserve"> </v>
          </cell>
          <cell r="D1122" t="str">
            <v xml:space="preserve"> </v>
          </cell>
        </row>
        <row r="1123">
          <cell r="A1123">
            <v>5052410</v>
          </cell>
          <cell r="B1123" t="str">
            <v>Int-Nuc Fuel Noncore</v>
          </cell>
          <cell r="C1123" t="str">
            <v xml:space="preserve"> </v>
          </cell>
          <cell r="D1123" t="str">
            <v xml:space="preserve"> </v>
          </cell>
        </row>
        <row r="1124">
          <cell r="A1124">
            <v>5052500</v>
          </cell>
          <cell r="B1124" t="str">
            <v>Othr Int Exp NonUtil</v>
          </cell>
          <cell r="C1124" t="str">
            <v xml:space="preserve"> </v>
          </cell>
          <cell r="D1124" t="str">
            <v xml:space="preserve"> </v>
          </cell>
        </row>
        <row r="1125">
          <cell r="A1125">
            <v>5054000</v>
          </cell>
          <cell r="B1125" t="str">
            <v>Misc Interest Income</v>
          </cell>
          <cell r="C1125" t="str">
            <v xml:space="preserve"> </v>
          </cell>
          <cell r="D1125" t="str">
            <v xml:space="preserve"> </v>
          </cell>
        </row>
        <row r="1126">
          <cell r="A1126">
            <v>5090000</v>
          </cell>
          <cell r="B1126" t="str">
            <v>Maint Exp Elim</v>
          </cell>
          <cell r="C1126" t="str">
            <v xml:space="preserve"> </v>
          </cell>
          <cell r="D1126" t="str">
            <v xml:space="preserve"> </v>
          </cell>
        </row>
        <row r="1127">
          <cell r="A1127">
            <v>5090010</v>
          </cell>
          <cell r="B1127" t="str">
            <v>Nat Gas-Gas Exp Elim</v>
          </cell>
          <cell r="C1127" t="str">
            <v xml:space="preserve"> </v>
          </cell>
          <cell r="D1127" t="str">
            <v xml:space="preserve"> </v>
          </cell>
        </row>
        <row r="1128">
          <cell r="A1128">
            <v>5090020</v>
          </cell>
          <cell r="B1128" t="str">
            <v>Nat Gas-Elec&amp;Stm Elm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5090030</v>
          </cell>
          <cell r="B1129" t="str">
            <v>Other Prodn Exp Elim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5090040</v>
          </cell>
          <cell r="B1130" t="str">
            <v>Storage Exp Elim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5090045</v>
          </cell>
          <cell r="B1131" t="str">
            <v>Backbone Trans Elim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5090050</v>
          </cell>
          <cell r="B1132" t="str">
            <v>Transmissn Exp Elim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5090060</v>
          </cell>
          <cell r="B1133" t="str">
            <v>Distributn Exp Elim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5090070</v>
          </cell>
          <cell r="B1134" t="str">
            <v>Cust Acct Exp Elim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5090080</v>
          </cell>
          <cell r="B1135" t="str">
            <v>Cust Srvc&amp;Info Elim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5090090</v>
          </cell>
          <cell r="B1136" t="str">
            <v>A&amp;G Exp Elim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5090300</v>
          </cell>
          <cell r="B1137" t="str">
            <v>Interdept Gas Usage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5090310</v>
          </cell>
          <cell r="B1138" t="str">
            <v>Interdept Elec Usage</v>
          </cell>
          <cell r="C1138" t="str">
            <v xml:space="preserve"> </v>
          </cell>
          <cell r="D1138" t="str">
            <v xml:space="preserve"> </v>
          </cell>
        </row>
        <row r="1139">
          <cell r="A1139">
            <v>5090400</v>
          </cell>
          <cell r="B1139" t="str">
            <v>Oth Expl &amp; Dev Cost</v>
          </cell>
          <cell r="C1139" t="str">
            <v xml:space="preserve"> </v>
          </cell>
          <cell r="D1139" t="str">
            <v xml:space="preserve"> </v>
          </cell>
        </row>
        <row r="1140">
          <cell r="A1140">
            <v>5091000</v>
          </cell>
          <cell r="B1140" t="str">
            <v>Pref'd Dividend DR</v>
          </cell>
          <cell r="C1140" t="str">
            <v xml:space="preserve"> </v>
          </cell>
          <cell r="D1140" t="str">
            <v xml:space="preserve"> </v>
          </cell>
        </row>
        <row r="1141">
          <cell r="A1141">
            <v>5091001</v>
          </cell>
          <cell r="B1141" t="str">
            <v>Pref'd Dividend CR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5091100</v>
          </cell>
          <cell r="B1142" t="str">
            <v>Meals Expense</v>
          </cell>
          <cell r="C1142" t="str">
            <v>i0</v>
          </cell>
          <cell r="D1142" t="str">
            <v>CA0000000000</v>
          </cell>
        </row>
        <row r="1143">
          <cell r="A1143">
            <v>5091110</v>
          </cell>
          <cell r="B1143" t="str">
            <v>Entertainment Expens</v>
          </cell>
          <cell r="C1143" t="str">
            <v>i0</v>
          </cell>
          <cell r="D1143" t="str">
            <v>CA0000000000</v>
          </cell>
        </row>
        <row r="1144">
          <cell r="A1144">
            <v>5091115</v>
          </cell>
          <cell r="B1144" t="str">
            <v>Employee Travel</v>
          </cell>
          <cell r="C1144" t="str">
            <v>i0</v>
          </cell>
          <cell r="D1144" t="str">
            <v>CA0000000000</v>
          </cell>
        </row>
        <row r="1145">
          <cell r="A1145">
            <v>5091120</v>
          </cell>
          <cell r="B1145" t="str">
            <v>Spousal Travel</v>
          </cell>
          <cell r="C1145" t="str">
            <v>i0</v>
          </cell>
          <cell r="D1145" t="str">
            <v>CA0000000000</v>
          </cell>
        </row>
        <row r="1146">
          <cell r="A1146">
            <v>5091140</v>
          </cell>
          <cell r="B1146" t="str">
            <v>Reimbursed Mileage E</v>
          </cell>
          <cell r="C1146" t="str">
            <v xml:space="preserve"> </v>
          </cell>
          <cell r="D1146" t="str">
            <v xml:space="preserve"> </v>
          </cell>
        </row>
        <row r="1147">
          <cell r="A1147">
            <v>5091150</v>
          </cell>
          <cell r="B1147" t="str">
            <v>In-Lieu Meals</v>
          </cell>
          <cell r="C1147" t="str">
            <v xml:space="preserve"> </v>
          </cell>
          <cell r="D1147" t="str">
            <v xml:space="preserve"> </v>
          </cell>
        </row>
        <row r="1148">
          <cell r="A1148">
            <v>5200000</v>
          </cell>
          <cell r="B1148" t="str">
            <v>Pension Accrual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5200010</v>
          </cell>
          <cell r="B1149" t="str">
            <v>Pension VRI Interest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5200030</v>
          </cell>
          <cell r="B1150" t="str">
            <v>Pension 93 VRI Gas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5200050</v>
          </cell>
          <cell r="B1151" t="str">
            <v>Emply Asst Pgm</v>
          </cell>
          <cell r="C1151" t="str">
            <v>i0</v>
          </cell>
          <cell r="D1151" t="str">
            <v>CA0000000000</v>
          </cell>
        </row>
        <row r="1152">
          <cell r="A1152">
            <v>5200060</v>
          </cell>
          <cell r="B1152" t="str">
            <v>Drug Test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5200100</v>
          </cell>
          <cell r="B1153" t="str">
            <v>Empl Wel-Postret Med</v>
          </cell>
          <cell r="C1153" t="str">
            <v xml:space="preserve"> </v>
          </cell>
          <cell r="D1153" t="str">
            <v xml:space="preserve"> </v>
          </cell>
        </row>
        <row r="1154">
          <cell r="A1154">
            <v>5200110</v>
          </cell>
          <cell r="B1154" t="str">
            <v>Empl Wel- Flex</v>
          </cell>
          <cell r="C1154" t="str">
            <v xml:space="preserve"> </v>
          </cell>
          <cell r="D1154" t="str">
            <v xml:space="preserve"> </v>
          </cell>
        </row>
        <row r="1155">
          <cell r="A1155">
            <v>5200111</v>
          </cell>
          <cell r="B1155" t="str">
            <v>Empl Wel- Flex Empl</v>
          </cell>
          <cell r="C1155" t="str">
            <v xml:space="preserve"> </v>
          </cell>
          <cell r="D1155" t="str">
            <v xml:space="preserve"> </v>
          </cell>
        </row>
        <row r="1156">
          <cell r="A1156">
            <v>5200112</v>
          </cell>
          <cell r="B1156" t="str">
            <v>Empl Wel- Exec Flex</v>
          </cell>
          <cell r="C1156" t="str">
            <v xml:space="preserve"> </v>
          </cell>
          <cell r="D1156" t="str">
            <v xml:space="preserve"> </v>
          </cell>
        </row>
        <row r="1157">
          <cell r="A1157">
            <v>5200120</v>
          </cell>
          <cell r="B1157" t="str">
            <v>Medicare Refund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5200130</v>
          </cell>
          <cell r="B1158" t="str">
            <v>Empl Wel -Dental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5200140</v>
          </cell>
          <cell r="B1159" t="str">
            <v>Empl Wel - Medical</v>
          </cell>
          <cell r="C1159" t="str">
            <v xml:space="preserve"> </v>
          </cell>
          <cell r="D1159" t="str">
            <v xml:space="preserve"> </v>
          </cell>
        </row>
        <row r="1160">
          <cell r="A1160">
            <v>5200150</v>
          </cell>
          <cell r="B1160" t="str">
            <v>Empl Wel - Vision</v>
          </cell>
          <cell r="C1160" t="str">
            <v xml:space="preserve"> </v>
          </cell>
          <cell r="D1160" t="str">
            <v xml:space="preserve"> </v>
          </cell>
        </row>
        <row r="1161">
          <cell r="A1161">
            <v>5200160</v>
          </cell>
          <cell r="B1161" t="str">
            <v>Empl Wel - Group Lif</v>
          </cell>
          <cell r="C1161" t="str">
            <v xml:space="preserve"> </v>
          </cell>
          <cell r="D1161" t="str">
            <v xml:space="preserve"> </v>
          </cell>
        </row>
        <row r="1162">
          <cell r="A1162">
            <v>5200180</v>
          </cell>
          <cell r="B1162" t="str">
            <v>Empl Wel -SFP Exp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5200190</v>
          </cell>
          <cell r="B1163" t="str">
            <v>Empl Wel-Pstr Grp Lf</v>
          </cell>
          <cell r="C1163" t="str">
            <v xml:space="preserve"> </v>
          </cell>
          <cell r="D1163" t="str">
            <v xml:space="preserve"> </v>
          </cell>
        </row>
        <row r="1164">
          <cell r="A1164">
            <v>5200200</v>
          </cell>
          <cell r="B1164" t="str">
            <v>Empl Wel - Exec Heal</v>
          </cell>
          <cell r="C1164" t="str">
            <v xml:space="preserve"> </v>
          </cell>
          <cell r="D1164" t="str">
            <v xml:space="preserve"> </v>
          </cell>
        </row>
        <row r="1165">
          <cell r="A1165">
            <v>5200300</v>
          </cell>
          <cell r="B1165" t="str">
            <v>Empl Wel - LTD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5200510</v>
          </cell>
          <cell r="B1166" t="str">
            <v>Empl Ed-Tuit Ref NBU</v>
          </cell>
          <cell r="C1166" t="str">
            <v xml:space="preserve"> </v>
          </cell>
          <cell r="D1166" t="str">
            <v xml:space="preserve"> </v>
          </cell>
        </row>
        <row r="1167">
          <cell r="A1167">
            <v>5200520</v>
          </cell>
          <cell r="B1167" t="str">
            <v>Empl Ed-Tuit Ref ESC</v>
          </cell>
          <cell r="C1167" t="str">
            <v xml:space="preserve"> </v>
          </cell>
          <cell r="D1167" t="str">
            <v xml:space="preserve"> </v>
          </cell>
        </row>
        <row r="1168">
          <cell r="A1168">
            <v>5200530</v>
          </cell>
          <cell r="B1168" t="str">
            <v>Empl Ed-Tuit Ref IBE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5200534</v>
          </cell>
          <cell r="B1169" t="str">
            <v>BU Rotational Travel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5200535</v>
          </cell>
          <cell r="B1170" t="str">
            <v>BU Retrain - Divest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5200537</v>
          </cell>
          <cell r="B1171" t="str">
            <v>Mgt Career Wkshp-Div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5200700</v>
          </cell>
          <cell r="B1172" t="str">
            <v>Ideas In Action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5200703</v>
          </cell>
          <cell r="B1173" t="str">
            <v>Non-Cash Rewards PCC</v>
          </cell>
          <cell r="C1173" t="str">
            <v>i0</v>
          </cell>
          <cell r="D1173" t="str">
            <v>CA0000000000</v>
          </cell>
        </row>
        <row r="1174">
          <cell r="A1174">
            <v>5200704</v>
          </cell>
          <cell r="B1174" t="str">
            <v>Cash Rewards-PCC Use</v>
          </cell>
          <cell r="C1174" t="str">
            <v xml:space="preserve"> </v>
          </cell>
          <cell r="D1174" t="str">
            <v xml:space="preserve"> </v>
          </cell>
        </row>
        <row r="1175">
          <cell r="A1175">
            <v>5200705</v>
          </cell>
          <cell r="B1175" t="str">
            <v>Cash Rewards &amp; Recog</v>
          </cell>
          <cell r="C1175" t="str">
            <v xml:space="preserve"> </v>
          </cell>
          <cell r="D1175" t="str">
            <v xml:space="preserve"> </v>
          </cell>
        </row>
        <row r="1176">
          <cell r="A1176">
            <v>5200710</v>
          </cell>
          <cell r="B1176" t="str">
            <v>New Benefits Study</v>
          </cell>
          <cell r="C1176" t="str">
            <v>i0</v>
          </cell>
          <cell r="D1176" t="str">
            <v>CA0000000000</v>
          </cell>
        </row>
        <row r="1177">
          <cell r="A1177">
            <v>5200720</v>
          </cell>
          <cell r="B1177" t="str">
            <v>Family Support Progr</v>
          </cell>
          <cell r="C1177" t="str">
            <v xml:space="preserve"> </v>
          </cell>
          <cell r="D1177" t="str">
            <v xml:space="preserve"> </v>
          </cell>
        </row>
        <row r="1178">
          <cell r="A1178">
            <v>5200730</v>
          </cell>
          <cell r="B1178" t="str">
            <v>Child Care Empl Cont</v>
          </cell>
          <cell r="C1178" t="str">
            <v xml:space="preserve"> </v>
          </cell>
          <cell r="D1178" t="str">
            <v xml:space="preserve"> </v>
          </cell>
        </row>
        <row r="1179">
          <cell r="A1179">
            <v>5200740</v>
          </cell>
          <cell r="B1179" t="str">
            <v>Corp Health Promotio</v>
          </cell>
          <cell r="C1179" t="str">
            <v>i0</v>
          </cell>
          <cell r="D1179" t="str">
            <v>CA0000000000</v>
          </cell>
        </row>
        <row r="1180">
          <cell r="A1180">
            <v>5201000</v>
          </cell>
          <cell r="B1180" t="str">
            <v>Relocation-Assist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5201001</v>
          </cell>
          <cell r="B1181" t="str">
            <v>Relocation - Divest</v>
          </cell>
          <cell r="C1181" t="str">
            <v xml:space="preserve"> </v>
          </cell>
          <cell r="D1181" t="str">
            <v xml:space="preserve"> </v>
          </cell>
        </row>
        <row r="1182">
          <cell r="A1182">
            <v>5201002</v>
          </cell>
          <cell r="B1182" t="str">
            <v>BU Displace - Divest</v>
          </cell>
          <cell r="C1182" t="str">
            <v xml:space="preserve"> </v>
          </cell>
          <cell r="D1182" t="str">
            <v xml:space="preserve"> </v>
          </cell>
        </row>
        <row r="1183">
          <cell r="A1183">
            <v>5201003</v>
          </cell>
          <cell r="B1183" t="str">
            <v>Wage Protect-Dives</v>
          </cell>
          <cell r="C1183" t="str">
            <v xml:space="preserve"> </v>
          </cell>
          <cell r="D1183" t="str">
            <v xml:space="preserve"> </v>
          </cell>
        </row>
        <row r="1184">
          <cell r="A1184">
            <v>5201004</v>
          </cell>
          <cell r="B1184" t="str">
            <v>Mgt Relocate-Divest</v>
          </cell>
          <cell r="C1184" t="str">
            <v xml:space="preserve"> </v>
          </cell>
          <cell r="D1184" t="str">
            <v xml:space="preserve"> </v>
          </cell>
        </row>
        <row r="1185">
          <cell r="A1185">
            <v>5201010</v>
          </cell>
          <cell r="B1185" t="str">
            <v>Reloc-New Home</v>
          </cell>
          <cell r="C1185" t="str">
            <v xml:space="preserve"> </v>
          </cell>
          <cell r="D1185" t="str">
            <v xml:space="preserve"> </v>
          </cell>
        </row>
        <row r="1186">
          <cell r="A1186">
            <v>5201020</v>
          </cell>
          <cell r="B1186" t="str">
            <v>Reloc-Mortgage Int</v>
          </cell>
          <cell r="C1186" t="str">
            <v xml:space="preserve"> </v>
          </cell>
          <cell r="D1186" t="str">
            <v xml:space="preserve"> </v>
          </cell>
        </row>
        <row r="1187">
          <cell r="A1187">
            <v>5201030</v>
          </cell>
          <cell r="B1187" t="str">
            <v>Reloc-Area Hsg</v>
          </cell>
          <cell r="C1187" t="str">
            <v xml:space="preserve"> </v>
          </cell>
          <cell r="D1187" t="str">
            <v xml:space="preserve"> </v>
          </cell>
        </row>
        <row r="1188">
          <cell r="A1188">
            <v>5201040</v>
          </cell>
          <cell r="B1188" t="str">
            <v>Reloc-Cash Move Allw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5201050</v>
          </cell>
          <cell r="B1189" t="str">
            <v>Reloc-Personal Exp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5201060</v>
          </cell>
          <cell r="B1190" t="str">
            <v>Reloc - 3rd P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5201070</v>
          </cell>
          <cell r="B1191" t="str">
            <v>Reloc - Enroute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5201080</v>
          </cell>
          <cell r="B1192" t="str">
            <v>Reloc-Househld Move</v>
          </cell>
          <cell r="C1192" t="str">
            <v>i0</v>
          </cell>
          <cell r="D1192" t="str">
            <v>CA0000000000</v>
          </cell>
        </row>
        <row r="1193">
          <cell r="A1193">
            <v>5201090</v>
          </cell>
          <cell r="B1193" t="str">
            <v>Reloc-Dir Reimb Home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5201100</v>
          </cell>
          <cell r="B1194" t="str">
            <v>Reloc-Loss on Sale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5201110</v>
          </cell>
          <cell r="B1195" t="str">
            <v>Reloc-Equity Self Fd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5201120</v>
          </cell>
          <cell r="B1196" t="str">
            <v>Reloc-Equity Adj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5201140</v>
          </cell>
          <cell r="B1197" t="str">
            <v>Reloc-Temp Assignmt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5201150</v>
          </cell>
          <cell r="B1198" t="str">
            <v>Reloc-Barg Unit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5202000</v>
          </cell>
          <cell r="B1199" t="str">
            <v>Payroll Tax - FUI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5202010</v>
          </cell>
          <cell r="B1200" t="str">
            <v>Payroll Tax - FICA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5202020</v>
          </cell>
          <cell r="B1201" t="str">
            <v>Payroll Tax - SUI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5202030</v>
          </cell>
          <cell r="B1202" t="str">
            <v>Payroll Tax - St FND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5202040</v>
          </cell>
          <cell r="B1203" t="str">
            <v>Oak/SF City Tax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5203005</v>
          </cell>
          <cell r="B1204" t="str">
            <v>Officer Labor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5203010</v>
          </cell>
          <cell r="B1205" t="str">
            <v>Severance-Non Reorg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5203011</v>
          </cell>
          <cell r="B1206" t="str">
            <v>Severance - Divest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5203012</v>
          </cell>
          <cell r="B1207" t="str">
            <v>Mgt Sever - Divest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5203015</v>
          </cell>
          <cell r="B1208" t="str">
            <v>Severance - BU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5203016</v>
          </cell>
          <cell r="B1209" t="str">
            <v>Severance-Barg Unit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5203017</v>
          </cell>
          <cell r="B1210" t="str">
            <v>Severance - Mgmt</v>
          </cell>
          <cell r="C1210" t="str">
            <v xml:space="preserve"> </v>
          </cell>
          <cell r="D1210" t="str">
            <v xml:space="preserve"> </v>
          </cell>
        </row>
        <row r="1211">
          <cell r="A1211">
            <v>5203020</v>
          </cell>
          <cell r="B1211" t="str">
            <v>Severance - Other</v>
          </cell>
          <cell r="C1211" t="str">
            <v xml:space="preserve"> </v>
          </cell>
          <cell r="D1211" t="str">
            <v xml:space="preserve"> </v>
          </cell>
        </row>
        <row r="1212">
          <cell r="A1212">
            <v>5203025</v>
          </cell>
          <cell r="B1212" t="str">
            <v>Sever-Reorg</v>
          </cell>
          <cell r="C1212" t="str">
            <v xml:space="preserve"> </v>
          </cell>
          <cell r="D1212" t="str">
            <v xml:space="preserve"> </v>
          </cell>
        </row>
        <row r="1213">
          <cell r="A1213">
            <v>5203030</v>
          </cell>
          <cell r="B1213" t="str">
            <v>VRI-Reorg Gas BU '93</v>
          </cell>
          <cell r="C1213" t="str">
            <v xml:space="preserve"> </v>
          </cell>
          <cell r="D1213" t="str">
            <v xml:space="preserve"> </v>
          </cell>
        </row>
        <row r="1214">
          <cell r="A1214">
            <v>5203035</v>
          </cell>
          <cell r="B1214" t="str">
            <v>VRI-Divest</v>
          </cell>
          <cell r="C1214" t="str">
            <v xml:space="preserve"> </v>
          </cell>
          <cell r="D1214" t="str">
            <v xml:space="preserve"> </v>
          </cell>
        </row>
        <row r="1215">
          <cell r="A1215">
            <v>5203050</v>
          </cell>
          <cell r="B1215" t="str">
            <v>PIP - Executive</v>
          </cell>
          <cell r="C1215" t="str">
            <v xml:space="preserve"> </v>
          </cell>
          <cell r="D1215" t="str">
            <v xml:space="preserve"> </v>
          </cell>
        </row>
        <row r="1216">
          <cell r="A1216">
            <v>5203060</v>
          </cell>
          <cell r="B1216" t="str">
            <v>Short Term Incent</v>
          </cell>
          <cell r="C1216" t="str">
            <v xml:space="preserve"> </v>
          </cell>
          <cell r="D1216" t="str">
            <v xml:space="preserve"> </v>
          </cell>
        </row>
        <row r="1217">
          <cell r="A1217">
            <v>5203061</v>
          </cell>
          <cell r="B1217" t="str">
            <v>Mgmt Trans - Divest</v>
          </cell>
          <cell r="C1217" t="str">
            <v xml:space="preserve"> </v>
          </cell>
          <cell r="D1217" t="str">
            <v xml:space="preserve"> </v>
          </cell>
        </row>
        <row r="1218">
          <cell r="A1218">
            <v>5203062</v>
          </cell>
          <cell r="B1218" t="str">
            <v>Enhance PIP - Divest</v>
          </cell>
          <cell r="C1218" t="str">
            <v xml:space="preserve"> </v>
          </cell>
          <cell r="D1218" t="str">
            <v xml:space="preserve"> </v>
          </cell>
        </row>
        <row r="1219">
          <cell r="A1219">
            <v>5203110</v>
          </cell>
          <cell r="B1219" t="str">
            <v>Labor - Prod ST</v>
          </cell>
          <cell r="C1219" t="str">
            <v xml:space="preserve"> </v>
          </cell>
          <cell r="D1219" t="str">
            <v xml:space="preserve"> </v>
          </cell>
        </row>
        <row r="1220">
          <cell r="A1220">
            <v>5203112</v>
          </cell>
          <cell r="B1220" t="str">
            <v>Labor - Hiring Hall</v>
          </cell>
          <cell r="C1220" t="str">
            <v xml:space="preserve"> </v>
          </cell>
          <cell r="D1220" t="str">
            <v xml:space="preserve"> </v>
          </cell>
        </row>
        <row r="1221">
          <cell r="A1221">
            <v>5203114</v>
          </cell>
          <cell r="B1221" t="str">
            <v>Labor - Premium Pay</v>
          </cell>
          <cell r="C1221" t="str">
            <v xml:space="preserve"> </v>
          </cell>
          <cell r="D1221" t="str">
            <v xml:space="preserve"> </v>
          </cell>
        </row>
        <row r="1222">
          <cell r="A1222">
            <v>5203120</v>
          </cell>
          <cell r="B1222" t="str">
            <v>Labor - Prod OT</v>
          </cell>
          <cell r="C1222" t="str">
            <v xml:space="preserve"> </v>
          </cell>
          <cell r="D1222" t="str">
            <v xml:space="preserve"> </v>
          </cell>
        </row>
        <row r="1223">
          <cell r="A1223">
            <v>5203125</v>
          </cell>
          <cell r="B1223" t="str">
            <v>Labor - Prod Dbl OT</v>
          </cell>
          <cell r="C1223" t="str">
            <v xml:space="preserve"> </v>
          </cell>
          <cell r="D1223" t="str">
            <v xml:space="preserve"> </v>
          </cell>
        </row>
        <row r="1224">
          <cell r="A1224">
            <v>5203130</v>
          </cell>
          <cell r="B1224" t="str">
            <v>Labor-Hiring Hall OT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5203150</v>
          </cell>
          <cell r="B1225" t="str">
            <v>Vacation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5203180</v>
          </cell>
          <cell r="B1226" t="str">
            <v>Other Non- Productiv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5203200</v>
          </cell>
          <cell r="B1227" t="str">
            <v>Service Award</v>
          </cell>
          <cell r="C1227" t="str">
            <v>i0</v>
          </cell>
          <cell r="D1227" t="str">
            <v>CA0000000000</v>
          </cell>
        </row>
        <row r="1228">
          <cell r="A1228">
            <v>5203210</v>
          </cell>
          <cell r="B1228" t="str">
            <v>Car Allowance</v>
          </cell>
          <cell r="C1228" t="str">
            <v xml:space="preserve"> </v>
          </cell>
          <cell r="D1228" t="str">
            <v xml:space="preserve"> </v>
          </cell>
        </row>
        <row r="1229">
          <cell r="A1229">
            <v>5203220</v>
          </cell>
          <cell r="B1229" t="str">
            <v>Rehabilitation P/R</v>
          </cell>
          <cell r="C1229" t="str">
            <v xml:space="preserve"> </v>
          </cell>
          <cell r="D1229" t="str">
            <v xml:space="preserve"> </v>
          </cell>
        </row>
        <row r="1230">
          <cell r="A1230">
            <v>5299999</v>
          </cell>
          <cell r="B1230" t="str">
            <v>Conversion-Labor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5300000</v>
          </cell>
          <cell r="B1231" t="str">
            <v>Matl Not Othr Class</v>
          </cell>
          <cell r="C1231" t="str">
            <v>i0</v>
          </cell>
          <cell r="D1231" t="str">
            <v>CA0000000000</v>
          </cell>
        </row>
        <row r="1232">
          <cell r="A1232">
            <v>5300100</v>
          </cell>
          <cell r="B1232" t="str">
            <v>Automotive</v>
          </cell>
          <cell r="C1232" t="str">
            <v>i0</v>
          </cell>
          <cell r="D1232" t="str">
            <v>CA0000000000</v>
          </cell>
        </row>
        <row r="1233">
          <cell r="A1233">
            <v>5300110</v>
          </cell>
          <cell r="B1233" t="str">
            <v>Construction Supplie</v>
          </cell>
          <cell r="C1233" t="str">
            <v>i0</v>
          </cell>
          <cell r="D1233" t="str">
            <v>CA0000000000</v>
          </cell>
        </row>
        <row r="1234">
          <cell r="A1234">
            <v>5300120</v>
          </cell>
          <cell r="B1234" t="str">
            <v>Conductors, Cable &amp;</v>
          </cell>
          <cell r="C1234" t="str">
            <v>i0</v>
          </cell>
          <cell r="D1234" t="str">
            <v>CA0000000000</v>
          </cell>
        </row>
        <row r="1235">
          <cell r="A1235">
            <v>5300130</v>
          </cell>
          <cell r="B1235" t="str">
            <v>Pumps, Compr, Blowr</v>
          </cell>
          <cell r="C1235" t="str">
            <v>i0</v>
          </cell>
          <cell r="D1235" t="str">
            <v>CA0000000000</v>
          </cell>
        </row>
        <row r="1236">
          <cell r="A1236">
            <v>5300140</v>
          </cell>
          <cell r="B1236" t="str">
            <v>Electrical Specialti</v>
          </cell>
          <cell r="C1236" t="str">
            <v>i0</v>
          </cell>
          <cell r="D1236" t="str">
            <v>CA0000000000</v>
          </cell>
        </row>
        <row r="1237">
          <cell r="A1237">
            <v>5300150</v>
          </cell>
          <cell r="B1237" t="str">
            <v>Fuels, Lubricants &amp;</v>
          </cell>
          <cell r="C1237" t="str">
            <v>i0</v>
          </cell>
          <cell r="D1237" t="str">
            <v>CA0000000000</v>
          </cell>
        </row>
        <row r="1238">
          <cell r="A1238">
            <v>5300160</v>
          </cell>
          <cell r="B1238" t="str">
            <v>Gas &amp; Water Specialt</v>
          </cell>
          <cell r="C1238" t="str">
            <v>i0</v>
          </cell>
          <cell r="D1238" t="str">
            <v>CA0000000000</v>
          </cell>
        </row>
        <row r="1239">
          <cell r="A1239">
            <v>5300170</v>
          </cell>
          <cell r="B1239" t="str">
            <v>Chem, Clnrs, Compds</v>
          </cell>
          <cell r="C1239" t="str">
            <v>i0</v>
          </cell>
          <cell r="D1239" t="str">
            <v>CA0000000000</v>
          </cell>
        </row>
        <row r="1240">
          <cell r="A1240">
            <v>5300180</v>
          </cell>
          <cell r="B1240" t="str">
            <v>Poles, Insulators</v>
          </cell>
          <cell r="C1240" t="str">
            <v>i0</v>
          </cell>
          <cell r="D1240" t="str">
            <v>CA0000000000</v>
          </cell>
        </row>
        <row r="1241">
          <cell r="A1241">
            <v>5300190</v>
          </cell>
          <cell r="B1241" t="str">
            <v>Gen, Motors &amp; Indust</v>
          </cell>
          <cell r="C1241" t="str">
            <v>i0</v>
          </cell>
          <cell r="D1241" t="str">
            <v>CA0000000000</v>
          </cell>
        </row>
        <row r="1242">
          <cell r="A1242">
            <v>5300200</v>
          </cell>
          <cell r="B1242" t="str">
            <v>Elec&amp;Electrnc Equip</v>
          </cell>
          <cell r="C1242" t="str">
            <v>i0</v>
          </cell>
          <cell r="D1242" t="str">
            <v>CA0000000000</v>
          </cell>
        </row>
        <row r="1243">
          <cell r="A1243">
            <v>5300210</v>
          </cell>
          <cell r="B1243" t="str">
            <v>Lighting Fixtures &amp;</v>
          </cell>
          <cell r="C1243" t="str">
            <v>i0</v>
          </cell>
          <cell r="D1243" t="str">
            <v>CA0000000000</v>
          </cell>
        </row>
        <row r="1244">
          <cell r="A1244">
            <v>5300220</v>
          </cell>
          <cell r="B1244" t="str">
            <v>Measuring Instrument</v>
          </cell>
          <cell r="C1244" t="str">
            <v>i0</v>
          </cell>
          <cell r="D1244" t="str">
            <v>CA0000000000</v>
          </cell>
        </row>
        <row r="1245">
          <cell r="A1245">
            <v>5300221</v>
          </cell>
          <cell r="B1245" t="str">
            <v>Metering Trsf &amp; Reg</v>
          </cell>
          <cell r="C1245" t="str">
            <v>i0</v>
          </cell>
          <cell r="D1245" t="str">
            <v>CA0000000000</v>
          </cell>
        </row>
        <row r="1246">
          <cell r="A1246">
            <v>5300230</v>
          </cell>
          <cell r="B1246" t="str">
            <v>Commun &amp; Signaling E</v>
          </cell>
          <cell r="C1246" t="str">
            <v>i0</v>
          </cell>
          <cell r="D1246" t="str">
            <v>CA0000000000</v>
          </cell>
        </row>
        <row r="1247">
          <cell r="A1247">
            <v>5300231</v>
          </cell>
          <cell r="B1247" t="str">
            <v>Telephone Equipment</v>
          </cell>
          <cell r="C1247" t="str">
            <v>i0</v>
          </cell>
          <cell r="D1247" t="str">
            <v>CA0000000000</v>
          </cell>
        </row>
        <row r="1248">
          <cell r="A1248">
            <v>5300240</v>
          </cell>
          <cell r="B1248" t="str">
            <v>Power Plant Specialt</v>
          </cell>
          <cell r="C1248" t="str">
            <v>i0</v>
          </cell>
          <cell r="D1248" t="str">
            <v>CA0000000000</v>
          </cell>
        </row>
        <row r="1249">
          <cell r="A1249">
            <v>5300250</v>
          </cell>
          <cell r="B1249" t="str">
            <v>Eng, Turbines &amp; Wate</v>
          </cell>
          <cell r="C1249" t="str">
            <v>i0</v>
          </cell>
          <cell r="D1249" t="str">
            <v>CA0000000000</v>
          </cell>
        </row>
        <row r="1250">
          <cell r="A1250">
            <v>5300260</v>
          </cell>
          <cell r="B1250" t="str">
            <v>Transformers, Regula</v>
          </cell>
          <cell r="C1250" t="str">
            <v>i0</v>
          </cell>
          <cell r="D1250" t="str">
            <v>CA0000000000</v>
          </cell>
        </row>
        <row r="1251">
          <cell r="A1251">
            <v>5300270</v>
          </cell>
          <cell r="B1251" t="str">
            <v>Fabricated Structure</v>
          </cell>
          <cell r="C1251" t="str">
            <v>i0</v>
          </cell>
          <cell r="D1251" t="str">
            <v>CA0000000000</v>
          </cell>
        </row>
        <row r="1252">
          <cell r="A1252">
            <v>5300280</v>
          </cell>
          <cell r="B1252" t="str">
            <v>Tools, First Aid &amp; S</v>
          </cell>
          <cell r="C1252" t="str">
            <v>i0</v>
          </cell>
          <cell r="D1252" t="str">
            <v>CA0000000000</v>
          </cell>
        </row>
        <row r="1253">
          <cell r="A1253">
            <v>5300300</v>
          </cell>
          <cell r="B1253" t="str">
            <v>Prnt Matls,Signs&amp;Sup</v>
          </cell>
          <cell r="C1253" t="str">
            <v>i0</v>
          </cell>
          <cell r="D1253" t="str">
            <v>CA0000000000</v>
          </cell>
        </row>
        <row r="1254">
          <cell r="A1254">
            <v>5300301</v>
          </cell>
          <cell r="B1254" t="str">
            <v>Office Supplies</v>
          </cell>
          <cell r="C1254" t="str">
            <v>i0</v>
          </cell>
          <cell r="D1254" t="str">
            <v>CA0000000000</v>
          </cell>
        </row>
        <row r="1255">
          <cell r="A1255">
            <v>5300310</v>
          </cell>
          <cell r="B1255" t="str">
            <v>Computers &amp; Parts</v>
          </cell>
          <cell r="C1255" t="str">
            <v>i0</v>
          </cell>
          <cell r="D1255" t="str">
            <v>CA0000000000</v>
          </cell>
        </row>
        <row r="1256">
          <cell r="A1256">
            <v>5300315</v>
          </cell>
          <cell r="B1256" t="str">
            <v>Software Purchases</v>
          </cell>
          <cell r="C1256" t="str">
            <v>i0</v>
          </cell>
          <cell r="D1256" t="str">
            <v>CA0000000000</v>
          </cell>
        </row>
        <row r="1257">
          <cell r="A1257">
            <v>5300316</v>
          </cell>
          <cell r="B1257" t="str">
            <v>Intgrtd Sup-Ofc Depo</v>
          </cell>
          <cell r="C1257" t="str">
            <v>i0</v>
          </cell>
          <cell r="D1257" t="str">
            <v>CA0000000000</v>
          </cell>
        </row>
        <row r="1258">
          <cell r="A1258">
            <v>5300317</v>
          </cell>
          <cell r="B1258" t="str">
            <v>Intgrtd Sup-Grainger</v>
          </cell>
          <cell r="C1258" t="str">
            <v>i0</v>
          </cell>
          <cell r="D1258" t="str">
            <v>CA0000000000</v>
          </cell>
        </row>
        <row r="1259">
          <cell r="A1259">
            <v>5300318</v>
          </cell>
          <cell r="B1259" t="str">
            <v>Intgrtd Sup-BT Offic</v>
          </cell>
          <cell r="C1259" t="str">
            <v>i0</v>
          </cell>
          <cell r="D1259" t="str">
            <v>CA0000000000</v>
          </cell>
        </row>
        <row r="1260">
          <cell r="A1260">
            <v>5300320</v>
          </cell>
          <cell r="B1260" t="str">
            <v>Freight</v>
          </cell>
          <cell r="C1260" t="str">
            <v>i0</v>
          </cell>
          <cell r="D1260" t="str">
            <v>CA0000000000</v>
          </cell>
        </row>
        <row r="1261">
          <cell r="A1261">
            <v>5300330</v>
          </cell>
          <cell r="B1261" t="str">
            <v>Purchasing Card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5300340</v>
          </cell>
          <cell r="B1262" t="str">
            <v>Electric Vehicles</v>
          </cell>
          <cell r="C1262" t="str">
            <v>i0</v>
          </cell>
          <cell r="D1262" t="str">
            <v>CA0000000000</v>
          </cell>
        </row>
        <row r="1263">
          <cell r="A1263">
            <v>5300350</v>
          </cell>
          <cell r="B1263" t="str">
            <v>Nat Gas Veh Fuel Sys</v>
          </cell>
          <cell r="C1263" t="str">
            <v>i0</v>
          </cell>
          <cell r="D1263" t="str">
            <v>CA0000000000</v>
          </cell>
        </row>
        <row r="1264">
          <cell r="A1264">
            <v>5300360</v>
          </cell>
          <cell r="B1264" t="str">
            <v>Fleet Matl-Parts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5300361</v>
          </cell>
          <cell r="B1265" t="str">
            <v>Fleet Misc. Matl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5390000</v>
          </cell>
          <cell r="B1266" t="str">
            <v>Matl Burden-Budget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5399999</v>
          </cell>
          <cell r="B1267" t="str">
            <v>Conversion-Materials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5400000</v>
          </cell>
          <cell r="B1268" t="str">
            <v>Staff Augmentation</v>
          </cell>
          <cell r="C1268" t="str">
            <v>i0</v>
          </cell>
          <cell r="D1268" t="str">
            <v>CA0000000000</v>
          </cell>
        </row>
        <row r="1269">
          <cell r="A1269">
            <v>5400400</v>
          </cell>
          <cell r="B1269" t="str">
            <v>Contracts-FF&amp;E</v>
          </cell>
          <cell r="C1269" t="str">
            <v>i0</v>
          </cell>
          <cell r="D1269" t="str">
            <v>CA0000000000</v>
          </cell>
        </row>
        <row r="1270">
          <cell r="A1270">
            <v>5400420</v>
          </cell>
          <cell r="B1270" t="str">
            <v>Project Mngt Fees</v>
          </cell>
          <cell r="C1270" t="str">
            <v>i0</v>
          </cell>
          <cell r="D1270" t="str">
            <v>CA0000000000</v>
          </cell>
        </row>
        <row r="1271">
          <cell r="A1271">
            <v>5490000</v>
          </cell>
          <cell r="B1271" t="str">
            <v>Contracts</v>
          </cell>
          <cell r="C1271" t="str">
            <v>i0</v>
          </cell>
          <cell r="D1271" t="str">
            <v>CA0000000000</v>
          </cell>
        </row>
        <row r="1272">
          <cell r="A1272">
            <v>5490100</v>
          </cell>
          <cell r="B1272" t="str">
            <v>Software Licenses</v>
          </cell>
          <cell r="C1272" t="str">
            <v>i0</v>
          </cell>
          <cell r="D1272" t="str">
            <v>CA0000000000</v>
          </cell>
        </row>
        <row r="1273">
          <cell r="A1273">
            <v>5490200</v>
          </cell>
          <cell r="B1273" t="str">
            <v>Outside Attorney Fee</v>
          </cell>
          <cell r="C1273" t="str">
            <v>i0</v>
          </cell>
          <cell r="D1273" t="str">
            <v>CA0000000000</v>
          </cell>
        </row>
        <row r="1274">
          <cell r="A1274">
            <v>5490300</v>
          </cell>
          <cell r="B1274" t="str">
            <v>Applicant Instl Fac</v>
          </cell>
          <cell r="C1274" t="str">
            <v>i0</v>
          </cell>
          <cell r="D1274" t="str">
            <v>CA0000000000</v>
          </cell>
        </row>
        <row r="1275">
          <cell r="A1275">
            <v>5490400</v>
          </cell>
          <cell r="B1275" t="str">
            <v>Fleet-Farmout Svcs</v>
          </cell>
          <cell r="C1275" t="str">
            <v>i0</v>
          </cell>
          <cell r="D1275" t="str">
            <v>CA0000000000</v>
          </cell>
        </row>
        <row r="1276">
          <cell r="A1276">
            <v>5490500</v>
          </cell>
          <cell r="B1276" t="str">
            <v>Paving Contracts</v>
          </cell>
          <cell r="C1276" t="str">
            <v>i0</v>
          </cell>
          <cell r="D1276" t="str">
            <v>CA0000000000</v>
          </cell>
        </row>
        <row r="1277">
          <cell r="A1277">
            <v>5490600</v>
          </cell>
          <cell r="B1277" t="str">
            <v>Power Generation</v>
          </cell>
          <cell r="C1277" t="str">
            <v>i0</v>
          </cell>
          <cell r="D1277" t="str">
            <v>CA0000000000</v>
          </cell>
        </row>
        <row r="1278">
          <cell r="A1278">
            <v>5499999</v>
          </cell>
          <cell r="B1278" t="str">
            <v>Conversion-Contracts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5500000</v>
          </cell>
          <cell r="B1279" t="str">
            <v>Natl Gas Purch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5500010</v>
          </cell>
          <cell r="B1280" t="str">
            <v>Nat Gas Fld Line Pur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5500011</v>
          </cell>
          <cell r="B1281" t="str">
            <v>Nat Gas Exchange Gas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5500020</v>
          </cell>
          <cell r="B1282" t="str">
            <v>Nat Gas Plt Out Pur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5500021</v>
          </cell>
          <cell r="B1283" t="str">
            <v>Nat Gas Trn-Line Pur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5500030</v>
          </cell>
          <cell r="B1284" t="str">
            <v>Purch Gas Exp - Oth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5500031</v>
          </cell>
          <cell r="B1285" t="str">
            <v>Currency Adj - Gas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5500032</v>
          </cell>
          <cell r="B1286" t="str">
            <v>Currency Adj-Gas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5500033</v>
          </cell>
          <cell r="B1287" t="str">
            <v>Purch Gas Exp-Oth RM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5500040</v>
          </cell>
          <cell r="B1288" t="str">
            <v>Gas W/D from Storage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5500050</v>
          </cell>
          <cell r="B1289" t="str">
            <v>Gas Deliv to Storage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5500055</v>
          </cell>
          <cell r="B1290" t="str">
            <v>Pline Transport Chgs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5500056</v>
          </cell>
          <cell r="B1291" t="str">
            <v>Pline Trnsprt-Assoc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5500060</v>
          </cell>
          <cell r="B1292" t="str">
            <v>Gas Usd fr Cmprsr Sf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5500065</v>
          </cell>
          <cell r="B1293" t="str">
            <v>Pline Demand Chgs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5500066</v>
          </cell>
          <cell r="B1294" t="str">
            <v>Pline Demand-AssocCo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5500070</v>
          </cell>
          <cell r="B1295" t="str">
            <v>Gas Usd fr Othr Ops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5500075</v>
          </cell>
          <cell r="B1296" t="str">
            <v>Storg Compr Fuel&amp;Pwr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5500076</v>
          </cell>
          <cell r="B1297" t="str">
            <v>Elect Gas Stor Purif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5500080</v>
          </cell>
          <cell r="B1298" t="str">
            <v>Gas Trns Ln Purch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5500085</v>
          </cell>
          <cell r="B1299" t="str">
            <v>Nat Gas Stor Gas Los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5500089</v>
          </cell>
          <cell r="B1300" t="str">
            <v>Oth Gas Trns-AssocCo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5500090</v>
          </cell>
          <cell r="B1301" t="str">
            <v>Exchange Gas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5500091</v>
          </cell>
          <cell r="B1302" t="str">
            <v>Oth Gas Store RNT-MC</v>
          </cell>
          <cell r="C1302" t="str">
            <v>i0</v>
          </cell>
          <cell r="D1302" t="str">
            <v>CA0000000000</v>
          </cell>
        </row>
        <row r="1303">
          <cell r="A1303">
            <v>5500095</v>
          </cell>
          <cell r="B1303" t="str">
            <v>Imbal Gas Purch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5500096</v>
          </cell>
          <cell r="B1304" t="str">
            <v>Oth Gas Trans Exp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5500097</v>
          </cell>
          <cell r="B1305" t="str">
            <v>Mains Expense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5500098</v>
          </cell>
          <cell r="B1306" t="str">
            <v>Meas. Reg Sta Exp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5500099</v>
          </cell>
          <cell r="B1307" t="str">
            <v>Meas. Reg Sta Gnrl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5500100</v>
          </cell>
          <cell r="B1308" t="str">
            <v>Fuel Oil, Conventl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5500200</v>
          </cell>
          <cell r="B1309" t="str">
            <v>Fuel Oil - Comb Turb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5500300</v>
          </cell>
          <cell r="B1310" t="str">
            <v>Water Purchases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5500400</v>
          </cell>
          <cell r="B1311" t="str">
            <v>Steam Purchases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5500500</v>
          </cell>
          <cell r="B1312" t="str">
            <v>Elec Trn-Fix Wheelng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5500510</v>
          </cell>
          <cell r="B1313" t="str">
            <v>Elec Trn-Var Wheelng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5500600</v>
          </cell>
          <cell r="B1314" t="str">
            <v>Fuel - Natural Gas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5500601</v>
          </cell>
          <cell r="B1315" t="str">
            <v>Natural Gas-AssocCo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5500602</v>
          </cell>
          <cell r="B1316" t="str">
            <v>Nat Gas-Contra Assoc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5500603</v>
          </cell>
          <cell r="B1317" t="str">
            <v>Nat Gas-Contra Assoc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5500610</v>
          </cell>
          <cell r="B1318" t="str">
            <v>Interstate Trans-Gas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5500700</v>
          </cell>
          <cell r="B1319" t="str">
            <v>Power Purchases-Elec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5500701</v>
          </cell>
          <cell r="B1320" t="str">
            <v>Power Purchases-PX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5500702</v>
          </cell>
          <cell r="B1321" t="str">
            <v>PX Block Trading Pgm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5500705</v>
          </cell>
          <cell r="B1322" t="str">
            <v>PX Power Helms Pump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5500710</v>
          </cell>
          <cell r="B1323" t="str">
            <v>PP Irr Dst Debt Serv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5500720</v>
          </cell>
          <cell r="B1324" t="str">
            <v>PP Irr Dist M&amp;O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5500750</v>
          </cell>
          <cell r="B1325" t="str">
            <v>PPA-Settlement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5500800</v>
          </cell>
          <cell r="B1326" t="str">
            <v>Wtr P Irr Dst Debt S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5500810</v>
          </cell>
          <cell r="B1327" t="str">
            <v>Wtr P Irr Dst M&amp;O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5500850</v>
          </cell>
          <cell r="B1328" t="str">
            <v>Reliability Must-Run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5500851</v>
          </cell>
          <cell r="B1329" t="str">
            <v>REPA Expenses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5500852</v>
          </cell>
          <cell r="B1330" t="str">
            <v>Misc ISO Expenses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5500860</v>
          </cell>
          <cell r="B1331" t="str">
            <v>Grid Mgmt Charge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5500900</v>
          </cell>
          <cell r="B1332" t="str">
            <v>CFA Admin Cost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5501000</v>
          </cell>
          <cell r="B1333" t="str">
            <v>Bulk Vehicle Fuel</v>
          </cell>
          <cell r="C1333" t="str">
            <v>i0</v>
          </cell>
          <cell r="D1333" t="str">
            <v>CA0000000000</v>
          </cell>
        </row>
        <row r="1334">
          <cell r="A1334">
            <v>5501090</v>
          </cell>
          <cell r="B1334" t="str">
            <v>Permits/Fees</v>
          </cell>
          <cell r="C1334" t="str">
            <v>i0</v>
          </cell>
          <cell r="D1334" t="str">
            <v>CA0000000000</v>
          </cell>
        </row>
        <row r="1335">
          <cell r="A1335">
            <v>5501100</v>
          </cell>
          <cell r="B1335" t="str">
            <v>Vehicle Registration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5501110</v>
          </cell>
          <cell r="B1336" t="str">
            <v>Vehicles</v>
          </cell>
          <cell r="C1336" t="str">
            <v>i0</v>
          </cell>
          <cell r="D1336" t="str">
            <v>CA0000000000</v>
          </cell>
        </row>
        <row r="1337">
          <cell r="A1337">
            <v>5501112</v>
          </cell>
          <cell r="B1337" t="str">
            <v>Vehicle Rents</v>
          </cell>
          <cell r="C1337" t="str">
            <v>i0</v>
          </cell>
          <cell r="D1337" t="str">
            <v>CA0000000000</v>
          </cell>
        </row>
        <row r="1338">
          <cell r="A1338">
            <v>5501120</v>
          </cell>
          <cell r="B1338" t="str">
            <v>Facility Charge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5501121</v>
          </cell>
          <cell r="B1339" t="str">
            <v>Computer and Telecom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5501130</v>
          </cell>
          <cell r="B1340" t="str">
            <v>Supv &amp; Mgmt-Planning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5501140</v>
          </cell>
          <cell r="B1341" t="str">
            <v>Cap A&amp;G - Plan Only</v>
          </cell>
          <cell r="C1341" t="str">
            <v xml:space="preserve"> </v>
          </cell>
          <cell r="D1341" t="str">
            <v xml:space="preserve"> </v>
          </cell>
        </row>
        <row r="1342">
          <cell r="A1342">
            <v>5501150</v>
          </cell>
          <cell r="B1342" t="str">
            <v>Matl Burd-Plan Only</v>
          </cell>
          <cell r="C1342" t="str">
            <v xml:space="preserve"> </v>
          </cell>
          <cell r="D1342" t="str">
            <v xml:space="preserve"> </v>
          </cell>
        </row>
        <row r="1343">
          <cell r="A1343">
            <v>5502000</v>
          </cell>
          <cell r="B1343" t="str">
            <v>Corp A&amp;G Allocation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5502010</v>
          </cell>
          <cell r="B1344" t="str">
            <v>Corp A&amp;G Alloc-NonOp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5510010</v>
          </cell>
          <cell r="B1345" t="str">
            <v>Postage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5510012</v>
          </cell>
          <cell r="B1346" t="str">
            <v>Incentives</v>
          </cell>
          <cell r="C1346" t="str">
            <v>i0</v>
          </cell>
          <cell r="D1346" t="str">
            <v>CA0000000000</v>
          </cell>
        </row>
        <row r="1347">
          <cell r="A1347">
            <v>5510020</v>
          </cell>
          <cell r="B1347" t="str">
            <v>Telephone</v>
          </cell>
          <cell r="C1347" t="str">
            <v>i0</v>
          </cell>
          <cell r="D1347" t="str">
            <v>CA0000000000</v>
          </cell>
        </row>
        <row r="1348">
          <cell r="A1348">
            <v>5510021</v>
          </cell>
          <cell r="B1348" t="str">
            <v>Cellular Phone</v>
          </cell>
          <cell r="C1348" t="str">
            <v>i0</v>
          </cell>
          <cell r="D1348" t="str">
            <v>CA0000000000</v>
          </cell>
        </row>
        <row r="1349">
          <cell r="A1349">
            <v>5510022</v>
          </cell>
          <cell r="B1349" t="str">
            <v>Equip Charges-Pagers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5510023</v>
          </cell>
          <cell r="B1350" t="str">
            <v>Telephone Usage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5510024</v>
          </cell>
          <cell r="B1351" t="str">
            <v>Circuit Leases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5510030</v>
          </cell>
          <cell r="B1352" t="str">
            <v>Hydro FERC Fees-Adm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5510031</v>
          </cell>
          <cell r="B1353" t="str">
            <v>Hydro FERC Fees-LdUs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5510035</v>
          </cell>
          <cell r="B1354" t="str">
            <v>Chrg fr PGE Corp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5510043</v>
          </cell>
          <cell r="B1355" t="str">
            <v>Affiliate Reimburse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5520002</v>
          </cell>
          <cell r="B1356" t="str">
            <v>A&amp;G Trns-System Only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5520003</v>
          </cell>
          <cell r="B1357" t="str">
            <v>Std Cost Adj P&amp;PBOP</v>
          </cell>
          <cell r="C1357" t="str">
            <v xml:space="preserve"> </v>
          </cell>
          <cell r="D1357" t="str">
            <v xml:space="preserve"> </v>
          </cell>
        </row>
        <row r="1358">
          <cell r="A1358">
            <v>5520004</v>
          </cell>
          <cell r="B1358" t="str">
            <v>Std Cost Adj Ins&amp;Cas</v>
          </cell>
          <cell r="C1358" t="str">
            <v xml:space="preserve"> </v>
          </cell>
          <cell r="D1358" t="str">
            <v xml:space="preserve"> </v>
          </cell>
        </row>
        <row r="1359">
          <cell r="A1359">
            <v>5520005</v>
          </cell>
          <cell r="B1359" t="str">
            <v>Std Cost Adj Utl A&amp;G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5520006</v>
          </cell>
          <cell r="B1360" t="str">
            <v>Std Cst Adj Aff Sur1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5520007</v>
          </cell>
          <cell r="B1361" t="str">
            <v>Std Cst Adj Aff Sur2</v>
          </cell>
          <cell r="C1361" t="str">
            <v xml:space="preserve"> </v>
          </cell>
          <cell r="D1361" t="str">
            <v xml:space="preserve"> </v>
          </cell>
        </row>
        <row r="1362">
          <cell r="A1362">
            <v>5520008</v>
          </cell>
          <cell r="B1362" t="str">
            <v>Std Cst Adj Aff Sur3</v>
          </cell>
          <cell r="C1362" t="str">
            <v xml:space="preserve"> </v>
          </cell>
          <cell r="D1362" t="str">
            <v xml:space="preserve"> </v>
          </cell>
        </row>
        <row r="1363">
          <cell r="A1363">
            <v>5520010</v>
          </cell>
          <cell r="B1363" t="str">
            <v>Standard Cost Adjust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5590030</v>
          </cell>
          <cell r="B1364" t="str">
            <v>AFUDC-Borrowed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5590031</v>
          </cell>
          <cell r="B1365" t="str">
            <v>AFUDC-Equity</v>
          </cell>
          <cell r="C1365" t="str">
            <v xml:space="preserve"> </v>
          </cell>
          <cell r="D1365" t="str">
            <v xml:space="preserve"> </v>
          </cell>
        </row>
        <row r="1366">
          <cell r="A1366">
            <v>5590032</v>
          </cell>
          <cell r="B1366" t="str">
            <v>FAS 34 Interest</v>
          </cell>
          <cell r="C1366" t="str">
            <v xml:space="preserve"> </v>
          </cell>
          <cell r="D1366" t="str">
            <v xml:space="preserve"> </v>
          </cell>
        </row>
        <row r="1367">
          <cell r="A1367">
            <v>5590040</v>
          </cell>
          <cell r="B1367" t="str">
            <v>Cancel-Reverse Settl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5590041</v>
          </cell>
          <cell r="B1368" t="str">
            <v>Cancel-Cap Order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5590042</v>
          </cell>
          <cell r="B1369" t="str">
            <v>Cost Adjustments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5590043</v>
          </cell>
          <cell r="B1370" t="str">
            <v>Budget Transfers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5590044</v>
          </cell>
          <cell r="B1371" t="str">
            <v>Cost Adjust Excl OH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5590045</v>
          </cell>
          <cell r="B1372" t="str">
            <v>Actv Type Cost Adj.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5590046</v>
          </cell>
          <cell r="B1373" t="str">
            <v>Mat OD Burden Cr Adj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5590047</v>
          </cell>
          <cell r="B1374" t="str">
            <v>Cancel-Cap Order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5590050</v>
          </cell>
          <cell r="B1375" t="str">
            <v>Bill Cr CIAC Taxable</v>
          </cell>
          <cell r="C1375" t="str">
            <v>i0</v>
          </cell>
          <cell r="D1375" t="str">
            <v>CA0000000000</v>
          </cell>
        </row>
        <row r="1376">
          <cell r="A1376">
            <v>5590051</v>
          </cell>
          <cell r="B1376" t="str">
            <v>Bill Cr CIAC Non Tax</v>
          </cell>
          <cell r="C1376" t="str">
            <v>i0</v>
          </cell>
          <cell r="D1376" t="str">
            <v>CA0000000000</v>
          </cell>
        </row>
        <row r="1377">
          <cell r="A1377">
            <v>5590052</v>
          </cell>
          <cell r="B1377" t="str">
            <v>Bill Cr CIAC Tax EIR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5590053</v>
          </cell>
          <cell r="B1378" t="str">
            <v>Bill Cr Non Tax EIR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5590054</v>
          </cell>
          <cell r="B1379" t="str">
            <v>Bill Cr Damage Claim</v>
          </cell>
          <cell r="C1379" t="str">
            <v>i0</v>
          </cell>
          <cell r="D1379" t="str">
            <v>CA0000000000</v>
          </cell>
        </row>
        <row r="1380">
          <cell r="A1380">
            <v>5590060</v>
          </cell>
          <cell r="B1380" t="str">
            <v>Disposition of Asset</v>
          </cell>
          <cell r="C1380" t="str">
            <v xml:space="preserve"> </v>
          </cell>
          <cell r="D1380" t="str">
            <v xml:space="preserve"> </v>
          </cell>
        </row>
        <row r="1381">
          <cell r="A1381">
            <v>5590070</v>
          </cell>
          <cell r="B1381" t="str">
            <v>Co-Funding Payments</v>
          </cell>
          <cell r="C1381" t="str">
            <v xml:space="preserve"> </v>
          </cell>
          <cell r="D1381" t="str">
            <v xml:space="preserve"> </v>
          </cell>
        </row>
        <row r="1382">
          <cell r="A1382">
            <v>5591000</v>
          </cell>
          <cell r="B1382" t="str">
            <v>Other Expenses</v>
          </cell>
          <cell r="C1382" t="str">
            <v>i0</v>
          </cell>
          <cell r="D1382" t="str">
            <v>CA0000000000</v>
          </cell>
        </row>
        <row r="1383">
          <cell r="A1383">
            <v>5591500</v>
          </cell>
          <cell r="B1383" t="str">
            <v>Escalation - Planned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5591700</v>
          </cell>
          <cell r="B1384" t="str">
            <v>Variance PCE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5592000</v>
          </cell>
          <cell r="B1385" t="str">
            <v>Contingency-Planned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5599000</v>
          </cell>
          <cell r="B1386" t="str">
            <v>Treas Initial Load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5599009</v>
          </cell>
          <cell r="B1387" t="str">
            <v>Conversion-Overhead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5599010</v>
          </cell>
          <cell r="B1388" t="str">
            <v>Corp Adj-401.0 Trans</v>
          </cell>
          <cell r="C1388" t="str">
            <v xml:space="preserve"> </v>
          </cell>
          <cell r="D1388" t="str">
            <v xml:space="preserve"> </v>
          </cell>
        </row>
        <row r="1389">
          <cell r="A1389">
            <v>5599011</v>
          </cell>
          <cell r="B1389" t="str">
            <v>Corp Adj-401.0Tran-E</v>
          </cell>
          <cell r="C1389" t="str">
            <v xml:space="preserve"> </v>
          </cell>
          <cell r="D1389" t="str">
            <v xml:space="preserve"> </v>
          </cell>
        </row>
        <row r="1390">
          <cell r="A1390">
            <v>5599012</v>
          </cell>
          <cell r="B1390" t="str">
            <v>Corp Adj-401.0Tran-G</v>
          </cell>
          <cell r="C1390" t="str">
            <v xml:space="preserve"> </v>
          </cell>
          <cell r="D1390" t="str">
            <v xml:space="preserve"> </v>
          </cell>
        </row>
        <row r="1391">
          <cell r="A1391">
            <v>5599020</v>
          </cell>
          <cell r="B1391" t="str">
            <v>Corp Adj-401.0 Distr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5599021</v>
          </cell>
          <cell r="B1392" t="str">
            <v>Corp Adj-401.0Dist-E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5599022</v>
          </cell>
          <cell r="B1393" t="str">
            <v>Corp Adj-401.0Dist-G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5599030</v>
          </cell>
          <cell r="B1394" t="str">
            <v>Corp Adj-401.0 Consv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5599031</v>
          </cell>
          <cell r="B1395" t="str">
            <v>Corp Adj-401.0Cons-E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5599032</v>
          </cell>
          <cell r="B1396" t="str">
            <v>Corp Adj-401.0Cons-G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5599040</v>
          </cell>
          <cell r="B1397" t="str">
            <v>Corp Adj-401.0 Cust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5599041</v>
          </cell>
          <cell r="B1398" t="str">
            <v>Corp Adj-401.0Cust-E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5599042</v>
          </cell>
          <cell r="B1399" t="str">
            <v>Corp Adj-401.0Cust-G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5599050</v>
          </cell>
          <cell r="B1400" t="str">
            <v>Corp Adj-401.0 A&amp;G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5599051</v>
          </cell>
          <cell r="B1401" t="str">
            <v>Corp Adj-401.0 A&amp;G-E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5599052</v>
          </cell>
          <cell r="B1402" t="str">
            <v>Corp Adj-401.0 A&amp;G-G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5599060</v>
          </cell>
          <cell r="B1403" t="str">
            <v>Corp Adj-401.0 Oprns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5599061</v>
          </cell>
          <cell r="B1404" t="str">
            <v>Corp Adj-401.0Oprn-E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5599062</v>
          </cell>
          <cell r="B1405" t="str">
            <v>Corp Adj-401.0Oprn-G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5599070</v>
          </cell>
          <cell r="B1406" t="str">
            <v>Corp Adj-402.0 Maint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5599071</v>
          </cell>
          <cell r="B1407" t="str">
            <v>Corp Adj-402.0Main-E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5599072</v>
          </cell>
          <cell r="B1408" t="str">
            <v>Corp Adj-402.0Main-G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5599081</v>
          </cell>
          <cell r="B1409" t="str">
            <v>Corp Adj-586 Mtr Ele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5599082</v>
          </cell>
          <cell r="B1410" t="str">
            <v>Corp Adj-878 Mtr Gas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5599083</v>
          </cell>
          <cell r="B1411" t="str">
            <v>Corp Adj-879 Cust G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5599084</v>
          </cell>
          <cell r="B1412" t="str">
            <v>Corp Adj-587 Cust E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5599085</v>
          </cell>
          <cell r="B1413" t="str">
            <v>Corp Adj-905 Msc Cus</v>
          </cell>
          <cell r="C1413" t="str">
            <v xml:space="preserve"> </v>
          </cell>
          <cell r="D1413" t="str">
            <v xml:space="preserve"> </v>
          </cell>
        </row>
        <row r="1414">
          <cell r="A1414">
            <v>5599998</v>
          </cell>
          <cell r="B1414" t="str">
            <v>Conversion-Hist Cost</v>
          </cell>
          <cell r="C1414" t="str">
            <v xml:space="preserve"> </v>
          </cell>
          <cell r="D1414" t="str">
            <v xml:space="preserve"> </v>
          </cell>
        </row>
        <row r="1415">
          <cell r="A1415">
            <v>5599999</v>
          </cell>
          <cell r="B1415" t="str">
            <v>Conversion-History</v>
          </cell>
          <cell r="C1415" t="str">
            <v xml:space="preserve"> </v>
          </cell>
          <cell r="D1415" t="str">
            <v xml:space="preserve"> </v>
          </cell>
        </row>
        <row r="1416">
          <cell r="A1416">
            <v>5600000</v>
          </cell>
          <cell r="B1416" t="str">
            <v>Internal Svs-Budget</v>
          </cell>
          <cell r="C1416" t="str">
            <v xml:space="preserve"> </v>
          </cell>
          <cell r="D1416" t="str">
            <v xml:space="preserve"> </v>
          </cell>
        </row>
        <row r="1417">
          <cell r="A1417">
            <v>5600100</v>
          </cell>
          <cell r="B1417" t="str">
            <v>Ord Sett To G/L Acct</v>
          </cell>
          <cell r="C1417" t="str">
            <v xml:space="preserve"> </v>
          </cell>
          <cell r="D1417" t="str">
            <v xml:space="preserve"> </v>
          </cell>
        </row>
        <row r="1418">
          <cell r="A1418">
            <v>5601000</v>
          </cell>
          <cell r="B1418" t="str">
            <v>Removal Cost Ext Ord</v>
          </cell>
          <cell r="C1418" t="str">
            <v xml:space="preserve"> </v>
          </cell>
          <cell r="D1418" t="str">
            <v xml:space="preserve"> </v>
          </cell>
        </row>
        <row r="1419">
          <cell r="A1419">
            <v>5601001</v>
          </cell>
          <cell r="B1419" t="str">
            <v>Capital Exp Ext Ord</v>
          </cell>
          <cell r="C1419" t="str">
            <v xml:space="preserve"> </v>
          </cell>
          <cell r="D1419" t="str">
            <v xml:space="preserve"> </v>
          </cell>
        </row>
        <row r="1420">
          <cell r="A1420">
            <v>5601002</v>
          </cell>
          <cell r="B1420" t="str">
            <v>Cancel Cost Ext Ord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5601003</v>
          </cell>
          <cell r="B1421" t="str">
            <v>AFUDC Ext Ord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5602000</v>
          </cell>
          <cell r="B1422" t="str">
            <v>Benefits Burden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5602001</v>
          </cell>
          <cell r="B1423" t="str">
            <v>Payroll Tax Burden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5602002</v>
          </cell>
          <cell r="B1424" t="str">
            <v>Non Prod Time-Burden</v>
          </cell>
          <cell r="C1424" t="str">
            <v xml:space="preserve"> </v>
          </cell>
          <cell r="D1424" t="str">
            <v xml:space="preserve"> </v>
          </cell>
        </row>
        <row r="1425">
          <cell r="A1425">
            <v>5602003</v>
          </cell>
          <cell r="B1425" t="str">
            <v>Materials Burden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5602004</v>
          </cell>
          <cell r="B1426" t="str">
            <v>Not Used</v>
          </cell>
          <cell r="C1426" t="str">
            <v xml:space="preserve"> </v>
          </cell>
          <cell r="D1426" t="str">
            <v xml:space="preserve"> </v>
          </cell>
        </row>
        <row r="1427">
          <cell r="A1427">
            <v>5602005</v>
          </cell>
          <cell r="B1427" t="str">
            <v>NOT USED</v>
          </cell>
          <cell r="C1427" t="str">
            <v xml:space="preserve"> </v>
          </cell>
          <cell r="D1427" t="str">
            <v xml:space="preserve"> </v>
          </cell>
        </row>
        <row r="1428">
          <cell r="A1428">
            <v>5602006</v>
          </cell>
          <cell r="B1428" t="str">
            <v>NOT USED</v>
          </cell>
          <cell r="C1428" t="str">
            <v xml:space="preserve"> </v>
          </cell>
          <cell r="D1428" t="str">
            <v xml:space="preserve"> </v>
          </cell>
        </row>
        <row r="1429">
          <cell r="A1429">
            <v>5602007</v>
          </cell>
          <cell r="B1429" t="str">
            <v>Pension/PBOP Surchg</v>
          </cell>
          <cell r="C1429" t="str">
            <v xml:space="preserve"> </v>
          </cell>
          <cell r="D1429" t="str">
            <v xml:space="preserve"> </v>
          </cell>
        </row>
        <row r="1430">
          <cell r="A1430">
            <v>5602008</v>
          </cell>
          <cell r="B1430" t="str">
            <v>Ins &amp;Casualty Surchg</v>
          </cell>
          <cell r="C1430" t="str">
            <v xml:space="preserve"> </v>
          </cell>
          <cell r="D1430" t="str">
            <v xml:space="preserve"> </v>
          </cell>
        </row>
        <row r="1431">
          <cell r="A1431">
            <v>5602009</v>
          </cell>
          <cell r="B1431" t="str">
            <v>A &amp; G Surcharge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5602100</v>
          </cell>
          <cell r="B1432" t="str">
            <v>Empl Bene-Bud Cntra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5602101</v>
          </cell>
          <cell r="B1433" t="str">
            <v>P/R Tax - Bud Contra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5602102</v>
          </cell>
          <cell r="B1434" t="str">
            <v>NPT-Bud Cntra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5602103</v>
          </cell>
          <cell r="B1435" t="str">
            <v>Capit A&amp;G -Bud Cntra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5700100</v>
          </cell>
          <cell r="B1436" t="str">
            <v>InterCo Exp-Actv Dr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5700101</v>
          </cell>
          <cell r="B1437" t="str">
            <v>InterCo Exp-Imput Dr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5700102</v>
          </cell>
          <cell r="B1438" t="str">
            <v>InterCo Exp-RepostDr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5700103</v>
          </cell>
          <cell r="B1439" t="str">
            <v>InterCo Exp-AssessDr</v>
          </cell>
          <cell r="C1439" t="str">
            <v xml:space="preserve"> </v>
          </cell>
          <cell r="D1439" t="str">
            <v xml:space="preserve"> </v>
          </cell>
        </row>
        <row r="1440">
          <cell r="A1440">
            <v>5700104</v>
          </cell>
          <cell r="B1440" t="str">
            <v>InterCo Exp-Distr Dr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5700105</v>
          </cell>
          <cell r="B1441" t="str">
            <v>InterCo Exp-Settl Dr</v>
          </cell>
          <cell r="C1441" t="str">
            <v xml:space="preserve"> </v>
          </cell>
          <cell r="D1441" t="str">
            <v xml:space="preserve"> </v>
          </cell>
        </row>
        <row r="1442">
          <cell r="A1442">
            <v>5700106</v>
          </cell>
          <cell r="B1442" t="str">
            <v>InterCo Exp-Ovhd Dr</v>
          </cell>
          <cell r="C1442" t="str">
            <v xml:space="preserve"> </v>
          </cell>
          <cell r="D1442" t="str">
            <v xml:space="preserve"> </v>
          </cell>
        </row>
        <row r="1443">
          <cell r="A1443">
            <v>5700200</v>
          </cell>
          <cell r="B1443" t="str">
            <v>InterCo Exp-Actv Cr</v>
          </cell>
          <cell r="C1443" t="str">
            <v xml:space="preserve"> </v>
          </cell>
          <cell r="D1443" t="str">
            <v xml:space="preserve"> </v>
          </cell>
        </row>
        <row r="1444">
          <cell r="A1444">
            <v>5700201</v>
          </cell>
          <cell r="B1444" t="str">
            <v>InterCo Exp-Imput Cr</v>
          </cell>
          <cell r="C1444" t="str">
            <v xml:space="preserve"> </v>
          </cell>
          <cell r="D1444" t="str">
            <v xml:space="preserve"> </v>
          </cell>
        </row>
        <row r="1445">
          <cell r="A1445">
            <v>5700202</v>
          </cell>
          <cell r="B1445" t="str">
            <v>InterCo Exp-RepostCr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5700203</v>
          </cell>
          <cell r="B1446" t="str">
            <v>InterCo Exp-AssessCr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5700204</v>
          </cell>
          <cell r="B1447" t="str">
            <v>InterCo Exp-Distr Cr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5700205</v>
          </cell>
          <cell r="B1448" t="str">
            <v>InterCo Exp-Settl Cr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5700206</v>
          </cell>
          <cell r="B1449" t="str">
            <v>InterCo Exp-Ovhd Cr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5700300</v>
          </cell>
          <cell r="B1450" t="str">
            <v>InterBusArea - Clear</v>
          </cell>
          <cell r="C1450" t="str">
            <v xml:space="preserve"> </v>
          </cell>
          <cell r="D1450" t="str">
            <v xml:space="preserve"> 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"/>
      <sheetName val="2004 Estimated Results"/>
      <sheetName val="Table 12-2"/>
      <sheetName val="Table 12-3"/>
      <sheetName val="Table 12-4"/>
      <sheetName val="Table 12-5"/>
      <sheetName val="Transmission"/>
      <sheetName val="L401"/>
      <sheetName val="Exhibit 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Page13 of 24</v>
          </cell>
          <cell r="J1" t="str">
            <v>Page1 of 2</v>
          </cell>
        </row>
        <row r="3">
          <cell r="A3" t="str">
            <v>PACIFIC GAS AND ELECTRIC COMPANY</v>
          </cell>
          <cell r="J3" t="str">
            <v>PACIFIC GAS AND ELECTRIC COMPANY</v>
          </cell>
        </row>
        <row r="4">
          <cell r="A4" t="str">
            <v>TOTAL GAS DEPARTMENT</v>
          </cell>
          <cell r="J4" t="str">
            <v>TOTAL GAS DEPARTMENT</v>
          </cell>
        </row>
        <row r="5">
          <cell r="A5" t="str">
            <v>RESULTS OF OPERATIONS @ PROPOSED RATES</v>
          </cell>
          <cell r="J5" t="str">
            <v>RATE BASE</v>
          </cell>
        </row>
        <row r="6">
          <cell r="A6" t="str">
            <v>Gas Accord II - Line 401</v>
          </cell>
          <cell r="J6" t="str">
            <v>Gas Accord II - Line 401</v>
          </cell>
        </row>
        <row r="7">
          <cell r="A7" t="str">
            <v>YEAR 2004</v>
          </cell>
          <cell r="J7" t="str">
            <v>YEAR 2004</v>
          </cell>
        </row>
        <row r="8">
          <cell r="A8" t="str">
            <v>(Thousands of Dollars)</v>
          </cell>
          <cell r="J8" t="str">
            <v>(Thousands of Dollars)</v>
          </cell>
        </row>
        <row r="9">
          <cell r="B9" t="str">
            <v/>
          </cell>
          <cell r="K9" t="str">
            <v/>
          </cell>
        </row>
        <row r="10">
          <cell r="B10" t="str">
            <v/>
          </cell>
          <cell r="K10" t="str">
            <v/>
          </cell>
        </row>
        <row r="11">
          <cell r="A11" t="str">
            <v>Line No.</v>
          </cell>
          <cell r="B11" t="str">
            <v>Description</v>
          </cell>
          <cell r="E11" t="str">
            <v>North Line 401 (Transmission)</v>
          </cell>
          <cell r="F11" t="str">
            <v>Line 401 Settlement Adjustment ()</v>
          </cell>
          <cell r="G11" t="str">
            <v>Total
 (A) thru (B)</v>
          </cell>
          <cell r="H11" t="str">
            <v>Line No.</v>
          </cell>
          <cell r="J11" t="str">
            <v>Line No.</v>
          </cell>
          <cell r="K11" t="str">
            <v>Description</v>
          </cell>
          <cell r="N11" t="str">
            <v>North Line 401 (Transmission)</v>
          </cell>
          <cell r="O11" t="str">
            <v>Line 401 Settlement Adjustment ()</v>
          </cell>
          <cell r="P11" t="str">
            <v>Total
 (A) thru (B)</v>
          </cell>
          <cell r="Q11" t="str">
            <v>Line No.</v>
          </cell>
        </row>
        <row r="12">
          <cell r="A12" t="str">
            <v>-</v>
          </cell>
          <cell r="B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J12" t="str">
            <v>-</v>
          </cell>
          <cell r="K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</row>
        <row r="13">
          <cell r="E13" t="str">
            <v>(A)</v>
          </cell>
          <cell r="F13" t="str">
            <v>(B)</v>
          </cell>
          <cell r="G13" t="str">
            <v>(C)</v>
          </cell>
          <cell r="H13" t="str">
            <v/>
          </cell>
          <cell r="N13" t="str">
            <v>(A)</v>
          </cell>
          <cell r="O13" t="str">
            <v>(B)</v>
          </cell>
          <cell r="P13" t="str">
            <v>(C)</v>
          </cell>
          <cell r="Q13" t="str">
            <v/>
          </cell>
        </row>
        <row r="14">
          <cell r="B14" t="str">
            <v>REVENUE:</v>
          </cell>
          <cell r="E14" t="str">
            <v/>
          </cell>
          <cell r="K14" t="str">
            <v>WEIGHTED AVERAGE PLANT:</v>
          </cell>
        </row>
        <row r="15">
          <cell r="A15">
            <v>1</v>
          </cell>
          <cell r="C15" t="str">
            <v>Revenue at Effective Rates</v>
          </cell>
          <cell r="E15">
            <v>91921.210441277901</v>
          </cell>
          <cell r="F15">
            <v>7722.6368413238406</v>
          </cell>
          <cell r="G15">
            <v>99643.847282601739</v>
          </cell>
          <cell r="H15">
            <v>1</v>
          </cell>
          <cell r="J15">
            <v>1</v>
          </cell>
          <cell r="L15" t="str">
            <v>Plant</v>
          </cell>
          <cell r="N15">
            <v>746397.26989423169</v>
          </cell>
          <cell r="O15">
            <v>64826.552060000067</v>
          </cell>
          <cell r="P15">
            <v>811223.82195423171</v>
          </cell>
          <cell r="Q15">
            <v>1</v>
          </cell>
        </row>
        <row r="16">
          <cell r="A16">
            <v>2</v>
          </cell>
          <cell r="C16" t="str">
            <v>Less Non-General Revenue</v>
          </cell>
          <cell r="E16">
            <v>-114</v>
          </cell>
          <cell r="F16">
            <v>0</v>
          </cell>
          <cell r="G16">
            <v>-114</v>
          </cell>
          <cell r="H16">
            <v>2</v>
          </cell>
          <cell r="J16">
            <v>2</v>
          </cell>
          <cell r="L16" t="str">
            <v>Plant Held for Future Use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</row>
        <row r="17">
          <cell r="E17" t="str">
            <v>-</v>
          </cell>
          <cell r="F17" t="str">
            <v>-</v>
          </cell>
          <cell r="G17" t="str">
            <v>-</v>
          </cell>
          <cell r="J17">
            <v>3</v>
          </cell>
          <cell r="L17" t="str">
            <v>Common Plant - Allocation</v>
          </cell>
          <cell r="N17">
            <v>0</v>
          </cell>
          <cell r="O17">
            <v>0</v>
          </cell>
          <cell r="P17">
            <v>0</v>
          </cell>
          <cell r="Q17">
            <v>3</v>
          </cell>
        </row>
        <row r="18">
          <cell r="A18">
            <v>3</v>
          </cell>
          <cell r="D18" t="str">
            <v>General Rate Case Revenue</v>
          </cell>
          <cell r="E18">
            <v>92035.210441400821</v>
          </cell>
          <cell r="F18">
            <v>7722.6368413914888</v>
          </cell>
          <cell r="G18">
            <v>99757.847282792311</v>
          </cell>
          <cell r="H18">
            <v>3</v>
          </cell>
          <cell r="J18">
            <v>4</v>
          </cell>
          <cell r="L18" t="str">
            <v>Common Plant Held for Future Use</v>
          </cell>
          <cell r="N18">
            <v>0</v>
          </cell>
          <cell r="O18">
            <v>0</v>
          </cell>
          <cell r="P18">
            <v>0</v>
          </cell>
          <cell r="Q18">
            <v>4</v>
          </cell>
        </row>
        <row r="19">
          <cell r="N19" t="str">
            <v>-</v>
          </cell>
          <cell r="O19" t="str">
            <v>-</v>
          </cell>
          <cell r="P19" t="str">
            <v>-</v>
          </cell>
        </row>
        <row r="20">
          <cell r="B20" t="str">
            <v>OPERATING EXPENSES:</v>
          </cell>
          <cell r="J20">
            <v>5</v>
          </cell>
          <cell r="M20" t="str">
            <v>Total Weighted Average Plant</v>
          </cell>
          <cell r="N20">
            <v>746397.26989423169</v>
          </cell>
          <cell r="O20">
            <v>64826.552060000067</v>
          </cell>
          <cell r="P20">
            <v>811223.82195423171</v>
          </cell>
          <cell r="Q20">
            <v>5</v>
          </cell>
        </row>
        <row r="21">
          <cell r="A21">
            <v>4</v>
          </cell>
          <cell r="C21" t="str">
            <v>Energy Costs*</v>
          </cell>
          <cell r="E21">
            <v>0</v>
          </cell>
          <cell r="F21">
            <v>0</v>
          </cell>
          <cell r="G21">
            <v>0</v>
          </cell>
          <cell r="H21">
            <v>4</v>
          </cell>
          <cell r="O21">
            <v>0</v>
          </cell>
        </row>
        <row r="22">
          <cell r="A22">
            <v>5</v>
          </cell>
          <cell r="C22" t="str">
            <v>Other Production*</v>
          </cell>
          <cell r="E22">
            <v>0</v>
          </cell>
          <cell r="F22">
            <v>0</v>
          </cell>
          <cell r="G22">
            <v>0</v>
          </cell>
          <cell r="H22">
            <v>5</v>
          </cell>
          <cell r="K22" t="str">
            <v>WORKING CAPITAL:</v>
          </cell>
          <cell r="N22">
            <v>-100.02987163182956</v>
          </cell>
          <cell r="O22">
            <v>-284.34751493495889</v>
          </cell>
        </row>
        <row r="23">
          <cell r="A23">
            <v>6</v>
          </cell>
          <cell r="C23" t="str">
            <v>Storage*</v>
          </cell>
          <cell r="E23">
            <v>0</v>
          </cell>
          <cell r="F23">
            <v>0</v>
          </cell>
          <cell r="G23">
            <v>0</v>
          </cell>
          <cell r="H23">
            <v>6</v>
          </cell>
          <cell r="J23">
            <v>6</v>
          </cell>
          <cell r="L23" t="str">
            <v>Material and Supplies - Fuel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</row>
        <row r="24">
          <cell r="A24">
            <v>7</v>
          </cell>
          <cell r="C24" t="str">
            <v>Transmission*</v>
          </cell>
          <cell r="E24">
            <v>1539.5687031493594</v>
          </cell>
          <cell r="F24">
            <v>0</v>
          </cell>
          <cell r="G24">
            <v>1539.5687031493594</v>
          </cell>
          <cell r="H24">
            <v>7</v>
          </cell>
          <cell r="J24">
            <v>7</v>
          </cell>
          <cell r="L24" t="str">
            <v>Material and Supplies - Other</v>
          </cell>
          <cell r="N24">
            <v>1600</v>
          </cell>
          <cell r="O24">
            <v>0</v>
          </cell>
          <cell r="P24">
            <v>1600</v>
          </cell>
          <cell r="Q24">
            <v>7</v>
          </cell>
        </row>
        <row r="25">
          <cell r="A25">
            <v>8</v>
          </cell>
          <cell r="C25" t="str">
            <v>Distribution*</v>
          </cell>
          <cell r="E25">
            <v>0</v>
          </cell>
          <cell r="F25">
            <v>0</v>
          </cell>
          <cell r="G25">
            <v>0</v>
          </cell>
          <cell r="H25">
            <v>8</v>
          </cell>
          <cell r="J25">
            <v>8</v>
          </cell>
          <cell r="L25" t="str">
            <v>Working Cash</v>
          </cell>
          <cell r="N25">
            <v>1073.2730507405149</v>
          </cell>
          <cell r="O25">
            <v>18.586276548426554</v>
          </cell>
          <cell r="P25">
            <v>1091.8593272889416</v>
          </cell>
          <cell r="Q25">
            <v>8</v>
          </cell>
        </row>
        <row r="26">
          <cell r="A26">
            <v>9</v>
          </cell>
          <cell r="C26" t="str">
            <v>Customer Accounts*</v>
          </cell>
          <cell r="E26">
            <v>374.76559286630163</v>
          </cell>
          <cell r="F26">
            <v>0</v>
          </cell>
          <cell r="G26">
            <v>374.76559286630163</v>
          </cell>
          <cell r="H26">
            <v>9</v>
          </cell>
          <cell r="N26" t="str">
            <v>-</v>
          </cell>
          <cell r="O26" t="str">
            <v>-</v>
          </cell>
          <cell r="P26" t="str">
            <v>-</v>
          </cell>
        </row>
        <row r="27">
          <cell r="A27">
            <v>10</v>
          </cell>
          <cell r="C27" t="str">
            <v>Uncollectibles</v>
          </cell>
          <cell r="E27">
            <v>230.08802610350207</v>
          </cell>
          <cell r="F27">
            <v>19.306592103478721</v>
          </cell>
          <cell r="G27">
            <v>249.39461820698079</v>
          </cell>
          <cell r="H27">
            <v>10</v>
          </cell>
          <cell r="J27">
            <v>9</v>
          </cell>
          <cell r="M27" t="str">
            <v>Total Working Capital</v>
          </cell>
          <cell r="N27">
            <v>2673.2730507405149</v>
          </cell>
          <cell r="O27">
            <v>18.586276548426554</v>
          </cell>
          <cell r="P27">
            <v>2691.8593272889416</v>
          </cell>
          <cell r="Q27">
            <v>9</v>
          </cell>
        </row>
        <row r="28">
          <cell r="A28">
            <v>11</v>
          </cell>
          <cell r="C28" t="str">
            <v>Customer Services*</v>
          </cell>
          <cell r="E28">
            <v>931.27329843228483</v>
          </cell>
          <cell r="F28">
            <v>0</v>
          </cell>
          <cell r="G28">
            <v>931.27329843228483</v>
          </cell>
          <cell r="H28">
            <v>11</v>
          </cell>
        </row>
        <row r="29">
          <cell r="A29">
            <v>12</v>
          </cell>
          <cell r="C29" t="str">
            <v>Administrative and General*</v>
          </cell>
          <cell r="E29">
            <v>1621.6468931431014</v>
          </cell>
          <cell r="F29">
            <v>0</v>
          </cell>
          <cell r="G29">
            <v>1621.6468931431014</v>
          </cell>
          <cell r="H29">
            <v>12</v>
          </cell>
          <cell r="K29" t="str">
            <v>ADJUSTMENTS FOR TAX REFORM ACT:</v>
          </cell>
        </row>
        <row r="30">
          <cell r="A30">
            <v>13</v>
          </cell>
          <cell r="C30" t="str">
            <v>Franchise Requirements</v>
          </cell>
          <cell r="E30">
            <v>887.99487252065251</v>
          </cell>
          <cell r="F30">
            <v>74.511286328410463</v>
          </cell>
          <cell r="G30">
            <v>962.50615884906301</v>
          </cell>
          <cell r="H30">
            <v>13</v>
          </cell>
          <cell r="J30">
            <v>10</v>
          </cell>
          <cell r="L30" t="str">
            <v>Deferred Capitalized Interest</v>
          </cell>
          <cell r="N30">
            <v>-1204.6952338682861</v>
          </cell>
          <cell r="O30">
            <v>-111.22720838010208</v>
          </cell>
          <cell r="P30">
            <v>-1315.9224422483883</v>
          </cell>
          <cell r="Q30">
            <v>10</v>
          </cell>
        </row>
        <row r="31">
          <cell r="A31">
            <v>14</v>
          </cell>
          <cell r="C31" t="str">
            <v>Project Amortization</v>
          </cell>
          <cell r="E31">
            <v>0</v>
          </cell>
          <cell r="F31">
            <v>0</v>
          </cell>
          <cell r="G31">
            <v>0</v>
          </cell>
          <cell r="H31">
            <v>14</v>
          </cell>
          <cell r="J31">
            <v>11</v>
          </cell>
          <cell r="L31" t="str">
            <v>Deferred Vacation</v>
          </cell>
          <cell r="N31">
            <v>97.956460183768456</v>
          </cell>
          <cell r="O31">
            <v>9.0435398162315472</v>
          </cell>
          <cell r="P31">
            <v>107</v>
          </cell>
          <cell r="Q31">
            <v>11</v>
          </cell>
        </row>
        <row r="32">
          <cell r="A32">
            <v>15</v>
          </cell>
          <cell r="C32" t="str">
            <v>Wage Change Impacts</v>
          </cell>
          <cell r="E32">
            <v>0</v>
          </cell>
          <cell r="F32">
            <v>0</v>
          </cell>
          <cell r="G32">
            <v>0</v>
          </cell>
          <cell r="H32">
            <v>15</v>
          </cell>
          <cell r="J32">
            <v>12</v>
          </cell>
          <cell r="L32" t="str">
            <v>Deferred CIAC Tax Effects</v>
          </cell>
          <cell r="N32">
            <v>0</v>
          </cell>
          <cell r="O32">
            <v>0</v>
          </cell>
          <cell r="P32">
            <v>0</v>
          </cell>
          <cell r="Q32">
            <v>12</v>
          </cell>
        </row>
        <row r="33">
          <cell r="A33">
            <v>16</v>
          </cell>
          <cell r="C33" t="str">
            <v>Other Price Change Impacts</v>
          </cell>
          <cell r="E33">
            <v>0</v>
          </cell>
          <cell r="F33">
            <v>0</v>
          </cell>
          <cell r="G33">
            <v>0</v>
          </cell>
          <cell r="H33">
            <v>16</v>
          </cell>
          <cell r="N33" t="str">
            <v>-</v>
          </cell>
          <cell r="O33" t="str">
            <v>-</v>
          </cell>
          <cell r="P33" t="str">
            <v>-</v>
          </cell>
        </row>
        <row r="34">
          <cell r="A34">
            <v>17</v>
          </cell>
          <cell r="C34" t="str">
            <v>Other Adjustments*</v>
          </cell>
          <cell r="E34">
            <v>0</v>
          </cell>
          <cell r="F34">
            <v>0</v>
          </cell>
          <cell r="G34">
            <v>0</v>
          </cell>
          <cell r="H34">
            <v>17</v>
          </cell>
          <cell r="J34">
            <v>13</v>
          </cell>
          <cell r="M34" t="str">
            <v>Total Adjustments</v>
          </cell>
          <cell r="N34">
            <v>-1106.7387736845176</v>
          </cell>
          <cell r="O34">
            <v>-102.18366856387054</v>
          </cell>
          <cell r="P34">
            <v>-1208.9224422483881</v>
          </cell>
          <cell r="Q34">
            <v>13</v>
          </cell>
        </row>
        <row r="35">
          <cell r="E35" t="str">
            <v>-</v>
          </cell>
          <cell r="F35" t="str">
            <v>-</v>
          </cell>
          <cell r="G35" t="str">
            <v>-</v>
          </cell>
        </row>
        <row r="36">
          <cell r="A36">
            <v>18</v>
          </cell>
          <cell r="B36" t="str">
            <v>Subtotal Expenses:</v>
          </cell>
          <cell r="E36">
            <v>5585.3373862152021</v>
          </cell>
          <cell r="F36">
            <v>93.817878431889184</v>
          </cell>
          <cell r="G36">
            <v>5679.1552646470909</v>
          </cell>
          <cell r="H36">
            <v>18</v>
          </cell>
          <cell r="K36" t="str">
            <v>LESS DEDUCTIONS:</v>
          </cell>
        </row>
        <row r="37">
          <cell r="J37">
            <v>14</v>
          </cell>
          <cell r="L37" t="str">
            <v>Customer Advances</v>
          </cell>
          <cell r="N37">
            <v>0</v>
          </cell>
          <cell r="O37">
            <v>0</v>
          </cell>
          <cell r="P37">
            <v>0</v>
          </cell>
          <cell r="Q37">
            <v>14</v>
          </cell>
        </row>
        <row r="38">
          <cell r="B38" t="str">
            <v>TAXES:</v>
          </cell>
          <cell r="J38">
            <v>15</v>
          </cell>
          <cell r="L38" t="str">
            <v>Accumulated Deferred Taxes - Defense</v>
          </cell>
          <cell r="N38">
            <v>0</v>
          </cell>
          <cell r="O38">
            <v>0</v>
          </cell>
          <cell r="P38">
            <v>0</v>
          </cell>
          <cell r="Q38">
            <v>15</v>
          </cell>
        </row>
        <row r="39">
          <cell r="A39">
            <v>19</v>
          </cell>
          <cell r="C39" t="str">
            <v>Superfund</v>
          </cell>
          <cell r="E39">
            <v>0</v>
          </cell>
          <cell r="F39">
            <v>0</v>
          </cell>
          <cell r="G39">
            <v>0</v>
          </cell>
          <cell r="H39">
            <v>19</v>
          </cell>
          <cell r="J39">
            <v>16</v>
          </cell>
          <cell r="L39" t="str">
            <v>Accumulated Deferred Taxes - ACRS</v>
          </cell>
          <cell r="N39">
            <v>99630.205448278983</v>
          </cell>
          <cell r="O39">
            <v>9196.2014053927669</v>
          </cell>
          <cell r="P39">
            <v>108826.40685367175</v>
          </cell>
          <cell r="Q39">
            <v>16</v>
          </cell>
        </row>
        <row r="40">
          <cell r="A40">
            <v>20</v>
          </cell>
          <cell r="C40" t="str">
            <v>Property</v>
          </cell>
          <cell r="E40">
            <v>5851.9601070386952</v>
          </cell>
          <cell r="F40">
            <v>540.16133612650299</v>
          </cell>
          <cell r="G40">
            <v>6392.1214431651979</v>
          </cell>
          <cell r="H40">
            <v>20</v>
          </cell>
          <cell r="J40">
            <v>17</v>
          </cell>
          <cell r="L40" t="str">
            <v>Accumulated Deferred Taxes - Other</v>
          </cell>
          <cell r="N40">
            <v>0</v>
          </cell>
          <cell r="O40">
            <v>0</v>
          </cell>
          <cell r="P40">
            <v>0</v>
          </cell>
          <cell r="Q40">
            <v>17</v>
          </cell>
        </row>
        <row r="41">
          <cell r="A41">
            <v>21</v>
          </cell>
          <cell r="C41" t="str">
            <v>Payroll</v>
          </cell>
          <cell r="E41">
            <v>176.94123087213006</v>
          </cell>
          <cell r="F41">
            <v>0</v>
          </cell>
          <cell r="G41">
            <v>176.94123087213006</v>
          </cell>
          <cell r="H41">
            <v>21</v>
          </cell>
          <cell r="J41">
            <v>18</v>
          </cell>
          <cell r="L41" t="str">
            <v>Deferred ITC</v>
          </cell>
          <cell r="N41">
            <v>0</v>
          </cell>
          <cell r="O41">
            <v>0</v>
          </cell>
          <cell r="P41">
            <v>0</v>
          </cell>
          <cell r="Q41">
            <v>18</v>
          </cell>
        </row>
        <row r="42">
          <cell r="A42">
            <v>22</v>
          </cell>
          <cell r="C42" t="str">
            <v>Business</v>
          </cell>
          <cell r="E42">
            <v>1.632700911899498</v>
          </cell>
          <cell r="F42">
            <v>0</v>
          </cell>
          <cell r="G42">
            <v>1.632700911899498</v>
          </cell>
          <cell r="H42">
            <v>22</v>
          </cell>
          <cell r="J42">
            <v>19</v>
          </cell>
          <cell r="L42" t="str">
            <v>Deferred Tax - Other</v>
          </cell>
          <cell r="N42">
            <v>0</v>
          </cell>
          <cell r="O42">
            <v>0</v>
          </cell>
          <cell r="P42">
            <v>0</v>
          </cell>
          <cell r="Q42">
            <v>19</v>
          </cell>
        </row>
        <row r="43">
          <cell r="A43">
            <v>23</v>
          </cell>
          <cell r="C43" t="str">
            <v>Other</v>
          </cell>
          <cell r="E43">
            <v>0.90552926622793917</v>
          </cell>
          <cell r="F43">
            <v>0</v>
          </cell>
          <cell r="G43">
            <v>0.90552926622793917</v>
          </cell>
          <cell r="H43">
            <v>23</v>
          </cell>
          <cell r="N43" t="str">
            <v>-</v>
          </cell>
          <cell r="O43" t="str">
            <v>-</v>
          </cell>
          <cell r="P43" t="str">
            <v>-</v>
          </cell>
        </row>
        <row r="44">
          <cell r="A44">
            <v>24</v>
          </cell>
          <cell r="C44" t="str">
            <v>State Corporation Franchise</v>
          </cell>
          <cell r="E44">
            <v>3015.1985411506612</v>
          </cell>
          <cell r="F44">
            <v>261.69127148151438</v>
          </cell>
          <cell r="G44">
            <v>3276.8898126321756</v>
          </cell>
          <cell r="H44">
            <v>24</v>
          </cell>
          <cell r="J44">
            <v>20</v>
          </cell>
          <cell r="M44" t="str">
            <v>Total Deductions</v>
          </cell>
          <cell r="N44">
            <v>99630.205448278983</v>
          </cell>
          <cell r="O44">
            <v>9196.2014053927669</v>
          </cell>
          <cell r="P44">
            <v>108826.40685367175</v>
          </cell>
          <cell r="Q44">
            <v>20</v>
          </cell>
        </row>
        <row r="45">
          <cell r="A45">
            <v>25</v>
          </cell>
          <cell r="C45" t="str">
            <v>Federal Income</v>
          </cell>
          <cell r="E45">
            <v>15019.792741512872</v>
          </cell>
          <cell r="F45">
            <v>1582.0999949442362</v>
          </cell>
          <cell r="G45">
            <v>16601.89273645711</v>
          </cell>
          <cell r="H45">
            <v>25</v>
          </cell>
        </row>
        <row r="46">
          <cell r="E46" t="str">
            <v>-</v>
          </cell>
          <cell r="F46" t="str">
            <v>-</v>
          </cell>
          <cell r="G46" t="str">
            <v>-</v>
          </cell>
          <cell r="N46" t="str">
            <v>-</v>
          </cell>
          <cell r="O46" t="str">
            <v>-</v>
          </cell>
          <cell r="P46" t="str">
            <v>-</v>
          </cell>
        </row>
        <row r="47">
          <cell r="A47">
            <v>26</v>
          </cell>
          <cell r="D47" t="str">
            <v>Total Taxes</v>
          </cell>
          <cell r="E47">
            <v>24066.430850752487</v>
          </cell>
          <cell r="F47">
            <v>2383.9526025522537</v>
          </cell>
          <cell r="G47">
            <v>26450.383453304741</v>
          </cell>
          <cell r="H47">
            <v>26</v>
          </cell>
          <cell r="J47">
            <v>21</v>
          </cell>
          <cell r="K47" t="str">
            <v>DEPRECIATION RESERVE</v>
          </cell>
          <cell r="N47">
            <v>197989.76480807233</v>
          </cell>
          <cell r="O47">
            <v>18297.167808177353</v>
          </cell>
          <cell r="P47">
            <v>216286.93261624969</v>
          </cell>
          <cell r="Q47">
            <v>21</v>
          </cell>
        </row>
        <row r="48">
          <cell r="N48" t="str">
            <v xml:space="preserve">            </v>
          </cell>
        </row>
        <row r="49">
          <cell r="A49">
            <v>27</v>
          </cell>
          <cell r="B49" t="str">
            <v>Depreciation</v>
          </cell>
          <cell r="E49">
            <v>20792.648966402045</v>
          </cell>
          <cell r="F49">
            <v>1804.7397500720331</v>
          </cell>
          <cell r="G49">
            <v>22597.388716474077</v>
          </cell>
          <cell r="H49">
            <v>27</v>
          </cell>
          <cell r="N49" t="str">
            <v>-</v>
          </cell>
          <cell r="O49" t="str">
            <v>-</v>
          </cell>
          <cell r="P49" t="str">
            <v>-</v>
          </cell>
        </row>
        <row r="50">
          <cell r="A50">
            <v>28</v>
          </cell>
          <cell r="B50" t="str">
            <v>Fossil Decommissioning</v>
          </cell>
          <cell r="E50">
            <v>0</v>
          </cell>
          <cell r="F50">
            <v>0</v>
          </cell>
          <cell r="G50">
            <v>0</v>
          </cell>
          <cell r="H50">
            <v>28</v>
          </cell>
          <cell r="J50">
            <v>22</v>
          </cell>
          <cell r="K50" t="str">
            <v>TOTAL RATE BASE</v>
          </cell>
          <cell r="N50">
            <v>450343.8339149364</v>
          </cell>
          <cell r="O50">
            <v>37249.585454414497</v>
          </cell>
          <cell r="P50">
            <v>487593.41936935089</v>
          </cell>
          <cell r="Q50">
            <v>22</v>
          </cell>
        </row>
        <row r="51">
          <cell r="A51">
            <v>29</v>
          </cell>
          <cell r="B51" t="str">
            <v>Nuclear Decommissioning</v>
          </cell>
          <cell r="E51">
            <v>0</v>
          </cell>
          <cell r="F51">
            <v>0</v>
          </cell>
          <cell r="G51">
            <v>0</v>
          </cell>
          <cell r="H51">
            <v>29</v>
          </cell>
          <cell r="N51" t="str">
            <v>=</v>
          </cell>
          <cell r="O51" t="str">
            <v>=</v>
          </cell>
          <cell r="P51" t="str">
            <v>=</v>
          </cell>
        </row>
        <row r="52">
          <cell r="E52" t="str">
            <v>-</v>
          </cell>
          <cell r="F52" t="str">
            <v>-</v>
          </cell>
          <cell r="G52" t="str">
            <v>-</v>
          </cell>
        </row>
        <row r="53">
          <cell r="A53">
            <v>30</v>
          </cell>
          <cell r="D53" t="str">
            <v>Total Operating Expenses</v>
          </cell>
          <cell r="E53">
            <v>50444.41720336974</v>
          </cell>
          <cell r="F53">
            <v>4282.5102310561761</v>
          </cell>
          <cell r="G53">
            <v>54726.927434425917</v>
          </cell>
          <cell r="H53">
            <v>30</v>
          </cell>
        </row>
        <row r="55">
          <cell r="A55">
            <v>31</v>
          </cell>
          <cell r="B55" t="str">
            <v>Net for Return</v>
          </cell>
          <cell r="E55">
            <v>41590.793238031081</v>
          </cell>
          <cell r="F55">
            <v>3440.1266103353128</v>
          </cell>
          <cell r="G55">
            <v>45030.919848366393</v>
          </cell>
          <cell r="H55">
            <v>31</v>
          </cell>
        </row>
        <row r="57">
          <cell r="A57">
            <v>32</v>
          </cell>
          <cell r="B57" t="str">
            <v>Rate Base</v>
          </cell>
          <cell r="E57">
            <v>450343.8339149364</v>
          </cell>
          <cell r="F57">
            <v>37249.585454414497</v>
          </cell>
          <cell r="G57">
            <v>487593.41936935089</v>
          </cell>
          <cell r="H57">
            <v>32</v>
          </cell>
        </row>
        <row r="59">
          <cell r="B59" t="str">
            <v>RATE OF RETURN:</v>
          </cell>
        </row>
        <row r="60">
          <cell r="A60">
            <v>33</v>
          </cell>
          <cell r="C60" t="str">
            <v>On Rate Base</v>
          </cell>
          <cell r="E60">
            <v>9.2353420000165901E-2</v>
          </cell>
          <cell r="F60">
            <v>9.2353420001016914E-2</v>
          </cell>
          <cell r="G60">
            <v>9.2353420000230918E-2</v>
          </cell>
          <cell r="H60">
            <v>33</v>
          </cell>
        </row>
        <row r="61">
          <cell r="A61">
            <v>34</v>
          </cell>
          <cell r="C61" t="str">
            <v>On Equity</v>
          </cell>
          <cell r="E61">
            <v>0.11220000000034562</v>
          </cell>
          <cell r="F61">
            <v>0.11220000000211856</v>
          </cell>
          <cell r="G61">
            <v>0.11220000000034562</v>
          </cell>
          <cell r="H61">
            <v>34</v>
          </cell>
        </row>
        <row r="101">
          <cell r="A101" t="str">
            <v>Page14 of 24</v>
          </cell>
        </row>
        <row r="103">
          <cell r="A103" t="str">
            <v>PACIFIC GAS AND ELECTRIC COMPANY</v>
          </cell>
        </row>
        <row r="104">
          <cell r="A104" t="str">
            <v>TOTAL GAS DEPARTMENT</v>
          </cell>
        </row>
        <row r="105">
          <cell r="A105" t="str">
            <v>INCOME TAXES @ PROPOSED RATES</v>
          </cell>
        </row>
        <row r="106">
          <cell r="A106" t="str">
            <v>Gas Accord II - Line 401</v>
          </cell>
        </row>
        <row r="107">
          <cell r="A107" t="str">
            <v>YEAR 2004</v>
          </cell>
        </row>
        <row r="108">
          <cell r="A108" t="str">
            <v>(Thousands of Dollars)</v>
          </cell>
        </row>
        <row r="109">
          <cell r="B109" t="str">
            <v/>
          </cell>
        </row>
        <row r="110">
          <cell r="B110" t="str">
            <v/>
          </cell>
        </row>
        <row r="111">
          <cell r="A111" t="str">
            <v>Line No.</v>
          </cell>
          <cell r="B111" t="str">
            <v>Description</v>
          </cell>
          <cell r="E111" t="str">
            <v>North Line 401 (Transmission)</v>
          </cell>
          <cell r="F111" t="str">
            <v>Line 401 Settlement Adjustment ()</v>
          </cell>
          <cell r="G111" t="str">
            <v>Total
 (A) thru (B)</v>
          </cell>
        </row>
        <row r="112">
          <cell r="A112" t="str">
            <v>-</v>
          </cell>
          <cell r="B112" t="str">
            <v>-</v>
          </cell>
          <cell r="E112" t="str">
            <v>-</v>
          </cell>
          <cell r="F112" t="str">
            <v>-</v>
          </cell>
          <cell r="G112" t="str">
            <v>-</v>
          </cell>
        </row>
        <row r="113">
          <cell r="E113" t="str">
            <v>(A)</v>
          </cell>
          <cell r="F113" t="str">
            <v>(B)</v>
          </cell>
          <cell r="G113" t="str">
            <v>(C)</v>
          </cell>
        </row>
        <row r="114">
          <cell r="A114">
            <v>1</v>
          </cell>
          <cell r="B114" t="str">
            <v>Revenues</v>
          </cell>
          <cell r="E114">
            <v>92035.210441400821</v>
          </cell>
          <cell r="F114">
            <v>7722.6368413914888</v>
          </cell>
          <cell r="G114">
            <v>99757.847282792311</v>
          </cell>
        </row>
        <row r="115">
          <cell r="A115">
            <v>2</v>
          </cell>
          <cell r="B115" t="str">
            <v>O&amp;M Expenses</v>
          </cell>
          <cell r="E115">
            <v>5585.3373862152021</v>
          </cell>
          <cell r="F115">
            <v>93.817878431889184</v>
          </cell>
          <cell r="G115">
            <v>5679.1552646470909</v>
          </cell>
        </row>
        <row r="116">
          <cell r="A116">
            <v>3</v>
          </cell>
          <cell r="B116" t="str">
            <v>Nuclear Decommissioning Expense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4</v>
          </cell>
          <cell r="B117" t="str">
            <v>Superfund Tax</v>
          </cell>
          <cell r="E117">
            <v>0</v>
          </cell>
          <cell r="F117">
            <v>0</v>
          </cell>
          <cell r="G117">
            <v>0</v>
          </cell>
        </row>
        <row r="118">
          <cell r="A118">
            <v>5</v>
          </cell>
          <cell r="B118" t="str">
            <v>Taxes Other Than Income</v>
          </cell>
          <cell r="E118">
            <v>6031.4395680889529</v>
          </cell>
          <cell r="F118">
            <v>540.16133612650299</v>
          </cell>
          <cell r="G118">
            <v>6571.6009042154556</v>
          </cell>
        </row>
        <row r="119">
          <cell r="E119" t="str">
            <v>-</v>
          </cell>
          <cell r="F119" t="str">
            <v>-</v>
          </cell>
          <cell r="G119" t="str">
            <v>-</v>
          </cell>
        </row>
        <row r="120">
          <cell r="A120">
            <v>6</v>
          </cell>
          <cell r="D120" t="str">
            <v>Subtotal</v>
          </cell>
          <cell r="E120">
            <v>80418.433487096656</v>
          </cell>
          <cell r="F120">
            <v>7088.6576268330973</v>
          </cell>
          <cell r="G120">
            <v>87507.091113929753</v>
          </cell>
        </row>
        <row r="122">
          <cell r="B122" t="str">
            <v>DEDUCTIONS FROM TAXABLE INCOME:</v>
          </cell>
        </row>
        <row r="123">
          <cell r="A123">
            <v>7</v>
          </cell>
          <cell r="C123" t="str">
            <v>Interest Charges</v>
          </cell>
          <cell r="E123">
            <v>15756.296806578701</v>
          </cell>
          <cell r="F123">
            <v>1303.2609311858184</v>
          </cell>
          <cell r="G123">
            <v>17059.55773776452</v>
          </cell>
        </row>
        <row r="124">
          <cell r="A124">
            <v>8</v>
          </cell>
          <cell r="C124" t="str">
            <v>Fiscal/Calendar Adjustment</v>
          </cell>
          <cell r="E124">
            <v>-103.43257655795787</v>
          </cell>
          <cell r="F124">
            <v>-9.5506541984501609</v>
          </cell>
          <cell r="G124">
            <v>-112.98323075640803</v>
          </cell>
        </row>
        <row r="125">
          <cell r="A125">
            <v>9</v>
          </cell>
          <cell r="C125" t="str">
            <v>Operating Expense Adjustments</v>
          </cell>
          <cell r="E125">
            <v>-93.959366554078315</v>
          </cell>
          <cell r="F125">
            <v>-0.59163344592168998</v>
          </cell>
          <cell r="G125">
            <v>-94.551000000000002</v>
          </cell>
        </row>
        <row r="126">
          <cell r="A126">
            <v>10</v>
          </cell>
          <cell r="C126" t="str">
            <v>Capitalized Interest Adjustment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11</v>
          </cell>
          <cell r="C127" t="str">
            <v>Capitalized Inventory Adjustment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12</v>
          </cell>
          <cell r="C128" t="str">
            <v>Vacation Accrual Reduction</v>
          </cell>
          <cell r="E128">
            <v>-8.2393284266721132</v>
          </cell>
          <cell r="F128">
            <v>-0.76067157332788715</v>
          </cell>
          <cell r="G128">
            <v>-9</v>
          </cell>
        </row>
        <row r="129">
          <cell r="A129">
            <v>13</v>
          </cell>
          <cell r="C129" t="str">
            <v>Capitalized Other</v>
          </cell>
          <cell r="E129">
            <v>0</v>
          </cell>
          <cell r="F129">
            <v>0</v>
          </cell>
          <cell r="G129">
            <v>0</v>
          </cell>
        </row>
        <row r="130">
          <cell r="E130" t="str">
            <v>-</v>
          </cell>
          <cell r="F130" t="str">
            <v>-</v>
          </cell>
          <cell r="G130" t="str">
            <v>-</v>
          </cell>
        </row>
        <row r="131">
          <cell r="A131">
            <v>14</v>
          </cell>
          <cell r="D131" t="str">
            <v>Subtotal Deductions</v>
          </cell>
          <cell r="E131">
            <v>15550.665535039992</v>
          </cell>
          <cell r="F131">
            <v>1292.3579719681186</v>
          </cell>
          <cell r="G131">
            <v>16843.023507008111</v>
          </cell>
        </row>
        <row r="133">
          <cell r="B133" t="str">
            <v>CCFT TAXES:</v>
          </cell>
        </row>
        <row r="134">
          <cell r="A134">
            <v>15</v>
          </cell>
          <cell r="C134" t="str">
            <v>State Operating Expense Adjustment</v>
          </cell>
          <cell r="E134">
            <v>2172.4593195424859</v>
          </cell>
          <cell r="F134">
            <v>200.5637381674529</v>
          </cell>
          <cell r="G134">
            <v>2373.0230577099387</v>
          </cell>
        </row>
        <row r="135">
          <cell r="A135">
            <v>16</v>
          </cell>
          <cell r="C135" t="str">
            <v>State Tax Depreciation - Declining Balance</v>
          </cell>
          <cell r="E135">
            <v>0</v>
          </cell>
          <cell r="F135">
            <v>0</v>
          </cell>
          <cell r="G135">
            <v>0</v>
          </cell>
        </row>
        <row r="136">
          <cell r="A136">
            <v>17</v>
          </cell>
          <cell r="C136" t="str">
            <v>State Tax Depreciation - Fixed Assets</v>
          </cell>
          <cell r="E136">
            <v>29987.043579675086</v>
          </cell>
          <cell r="F136">
            <v>2764.7748553826841</v>
          </cell>
          <cell r="G136">
            <v>32751.818435057772</v>
          </cell>
        </row>
        <row r="137">
          <cell r="A137">
            <v>18</v>
          </cell>
          <cell r="C137" t="str">
            <v>State Tax Depreciation - Other</v>
          </cell>
          <cell r="E137">
            <v>0</v>
          </cell>
          <cell r="F137">
            <v>0</v>
          </cell>
          <cell r="G137">
            <v>0</v>
          </cell>
        </row>
        <row r="138">
          <cell r="A138">
            <v>19</v>
          </cell>
          <cell r="C138" t="str">
            <v>Removal Costs</v>
          </cell>
          <cell r="E138">
            <v>204.3136527637796</v>
          </cell>
          <cell r="F138">
            <v>18.847751205790981</v>
          </cell>
          <cell r="G138">
            <v>223.16140396957059</v>
          </cell>
        </row>
        <row r="139">
          <cell r="A139">
            <v>20</v>
          </cell>
          <cell r="C139" t="str">
            <v>Repair Allowance</v>
          </cell>
          <cell r="E139">
            <v>0</v>
          </cell>
          <cell r="F139">
            <v>0</v>
          </cell>
          <cell r="G139">
            <v>0</v>
          </cell>
        </row>
        <row r="140">
          <cell r="E140" t="str">
            <v>-</v>
          </cell>
          <cell r="F140" t="str">
            <v>-</v>
          </cell>
          <cell r="G140" t="str">
            <v>-</v>
          </cell>
        </row>
        <row r="141">
          <cell r="A141">
            <v>21</v>
          </cell>
          <cell r="D141" t="str">
            <v>Subtotal Deductions</v>
          </cell>
          <cell r="E141">
            <v>47914.482087021337</v>
          </cell>
          <cell r="F141">
            <v>4276.5443167240464</v>
          </cell>
          <cell r="G141">
            <v>52191.026403745382</v>
          </cell>
        </row>
        <row r="142">
          <cell r="E142" t="str">
            <v>-</v>
          </cell>
          <cell r="F142" t="str">
            <v>-</v>
          </cell>
          <cell r="G142" t="str">
            <v>-</v>
          </cell>
        </row>
        <row r="143">
          <cell r="A143">
            <v>22</v>
          </cell>
          <cell r="D143" t="str">
            <v>Taxable Income for CCFT</v>
          </cell>
          <cell r="E143">
            <v>32503.951400075319</v>
          </cell>
          <cell r="F143">
            <v>2812.1133101090509</v>
          </cell>
          <cell r="G143">
            <v>35316.064710184372</v>
          </cell>
        </row>
        <row r="144">
          <cell r="E144" t="str">
            <v>-</v>
          </cell>
          <cell r="F144" t="str">
            <v>-</v>
          </cell>
          <cell r="G144" t="str">
            <v>-</v>
          </cell>
        </row>
        <row r="145">
          <cell r="A145">
            <v>23</v>
          </cell>
          <cell r="D145" t="str">
            <v>CCFT</v>
          </cell>
          <cell r="E145">
            <v>2873.3493037666585</v>
          </cell>
          <cell r="F145">
            <v>248.5908166136401</v>
          </cell>
          <cell r="G145">
            <v>3121.9401203802986</v>
          </cell>
        </row>
        <row r="146">
          <cell r="A146">
            <v>24</v>
          </cell>
          <cell r="C146" t="str">
            <v>State Tax Adjustment</v>
          </cell>
          <cell r="E146">
            <v>0</v>
          </cell>
          <cell r="F146">
            <v>0</v>
          </cell>
          <cell r="G146">
            <v>0</v>
          </cell>
        </row>
        <row r="147">
          <cell r="E147" t="str">
            <v>-</v>
          </cell>
          <cell r="F147" t="str">
            <v>-</v>
          </cell>
          <cell r="G147" t="str">
            <v>-</v>
          </cell>
        </row>
        <row r="148">
          <cell r="A148">
            <v>25</v>
          </cell>
          <cell r="D148" t="str">
            <v>Current CCFT</v>
          </cell>
          <cell r="E148">
            <v>2873.3493037666585</v>
          </cell>
          <cell r="F148">
            <v>248.5908166136401</v>
          </cell>
          <cell r="G148">
            <v>3121.9401203802986</v>
          </cell>
        </row>
        <row r="149">
          <cell r="A149">
            <v>26</v>
          </cell>
          <cell r="C149" t="str">
            <v>Defense Facilities Credit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27</v>
          </cell>
          <cell r="C150" t="str">
            <v>Deferred Taxes - Interest</v>
          </cell>
          <cell r="E150">
            <v>142.76471833154139</v>
          </cell>
          <cell r="F150">
            <v>13.184973937683377</v>
          </cell>
          <cell r="G150">
            <v>155.94969226922476</v>
          </cell>
        </row>
        <row r="151">
          <cell r="A151">
            <v>28</v>
          </cell>
          <cell r="C151" t="str">
            <v>Deferred Taxes - Vacation</v>
          </cell>
          <cell r="E151">
            <v>-0.91548093629690142</v>
          </cell>
          <cell r="F151">
            <v>-8.4519063703098571E-2</v>
          </cell>
          <cell r="G151">
            <v>-1</v>
          </cell>
        </row>
        <row r="152">
          <cell r="A152">
            <v>29</v>
          </cell>
          <cell r="C152" t="str">
            <v>Deferred Taxes - Other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30</v>
          </cell>
          <cell r="C153" t="str">
            <v>Deferred Taxes - Fixed Assets</v>
          </cell>
          <cell r="E153">
            <v>0</v>
          </cell>
          <cell r="F153">
            <v>0</v>
          </cell>
          <cell r="G153">
            <v>0</v>
          </cell>
        </row>
        <row r="154">
          <cell r="E154" t="str">
            <v>-</v>
          </cell>
          <cell r="F154" t="str">
            <v>-</v>
          </cell>
          <cell r="G154" t="str">
            <v>-</v>
          </cell>
        </row>
        <row r="155">
          <cell r="A155">
            <v>31</v>
          </cell>
          <cell r="D155" t="str">
            <v>Total CCFT</v>
          </cell>
          <cell r="E155">
            <v>3015.198541161903</v>
          </cell>
          <cell r="F155">
            <v>261.69127148762038</v>
          </cell>
          <cell r="G155">
            <v>3276.8898126495233</v>
          </cell>
        </row>
        <row r="157">
          <cell r="B157" t="str">
            <v>FEDERAL TAXES:</v>
          </cell>
        </row>
        <row r="158">
          <cell r="A158">
            <v>32</v>
          </cell>
          <cell r="C158" t="str">
            <v>CCFT - Prior Year</v>
          </cell>
          <cell r="E158">
            <v>3126.09810405397</v>
          </cell>
          <cell r="F158">
            <v>-458.1930313176033</v>
          </cell>
          <cell r="G158">
            <v>2667.9050727363665</v>
          </cell>
        </row>
        <row r="159">
          <cell r="A159">
            <v>33</v>
          </cell>
          <cell r="C159" t="str">
            <v>Federal Operating Expense Adjustment</v>
          </cell>
          <cell r="E159">
            <v>2820.613533974345</v>
          </cell>
          <cell r="F159">
            <v>260.40323526924669</v>
          </cell>
          <cell r="G159">
            <v>3081.0167692435916</v>
          </cell>
        </row>
        <row r="160">
          <cell r="A160">
            <v>34</v>
          </cell>
          <cell r="C160" t="str">
            <v>Fed. Tax Depreciation - Declining Balance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35</v>
          </cell>
          <cell r="C161" t="str">
            <v>Federal Tax Depreciation - SLRL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36</v>
          </cell>
          <cell r="C162" t="str">
            <v>Federal Tax Depreciation - Fixed Assets</v>
          </cell>
          <cell r="E162">
            <v>37384.910513624862</v>
          </cell>
          <cell r="F162">
            <v>3450.121017099686</v>
          </cell>
          <cell r="G162">
            <v>40835.031530724547</v>
          </cell>
        </row>
        <row r="163">
          <cell r="A163">
            <v>37</v>
          </cell>
          <cell r="C163" t="str">
            <v>Federal Tax Depreciation - Other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</v>
          </cell>
          <cell r="C164" t="str">
            <v>Removal Costs</v>
          </cell>
          <cell r="E164">
            <v>22.905888806463256</v>
          </cell>
          <cell r="F164">
            <v>2.1129765925774642</v>
          </cell>
          <cell r="G164">
            <v>25.01886539904072</v>
          </cell>
        </row>
        <row r="165">
          <cell r="A165">
            <v>39</v>
          </cell>
          <cell r="C165" t="str">
            <v>Repair Allowance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40</v>
          </cell>
          <cell r="C166" t="str">
            <v>Preferred Dividend Credit</v>
          </cell>
          <cell r="E166">
            <v>0</v>
          </cell>
          <cell r="F166">
            <v>0</v>
          </cell>
          <cell r="G166">
            <v>0</v>
          </cell>
        </row>
        <row r="167">
          <cell r="E167" t="str">
            <v>-</v>
          </cell>
          <cell r="F167" t="str">
            <v>-</v>
          </cell>
          <cell r="G167" t="str">
            <v>-</v>
          </cell>
        </row>
        <row r="168">
          <cell r="A168">
            <v>41</v>
          </cell>
          <cell r="D168" t="str">
            <v>Subtotal Deductions</v>
          </cell>
          <cell r="E168">
            <v>58905.193575499638</v>
          </cell>
          <cell r="F168">
            <v>4546.8021696120259</v>
          </cell>
          <cell r="G168">
            <v>63451.995745111664</v>
          </cell>
        </row>
        <row r="169">
          <cell r="E169" t="str">
            <v>-</v>
          </cell>
          <cell r="F169" t="str">
            <v>-</v>
          </cell>
          <cell r="G169" t="str">
            <v>-</v>
          </cell>
        </row>
        <row r="170">
          <cell r="A170">
            <v>42</v>
          </cell>
          <cell r="D170" t="str">
            <v>Taxable Income for FIT</v>
          </cell>
          <cell r="E170">
            <v>21513.239911597018</v>
          </cell>
          <cell r="F170">
            <v>2541.8554572210714</v>
          </cell>
          <cell r="G170">
            <v>24055.095368818089</v>
          </cell>
        </row>
        <row r="171">
          <cell r="E171" t="str">
            <v>-</v>
          </cell>
          <cell r="F171" t="str">
            <v>-</v>
          </cell>
          <cell r="G171" t="str">
            <v>-</v>
          </cell>
        </row>
        <row r="172">
          <cell r="A172">
            <v>43</v>
          </cell>
          <cell r="C172" t="str">
            <v xml:space="preserve">Federal Income Tax </v>
          </cell>
          <cell r="E172">
            <v>7529.6339690589557</v>
          </cell>
          <cell r="F172">
            <v>889.64941002737498</v>
          </cell>
          <cell r="G172">
            <v>8419.2833790863315</v>
          </cell>
        </row>
        <row r="173">
          <cell r="A173">
            <v>44</v>
          </cell>
          <cell r="C173" t="str">
            <v>Defense Facilities Credit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45</v>
          </cell>
          <cell r="C174" t="str">
            <v>Flowback of Excess Deferred Taxes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46</v>
          </cell>
          <cell r="C175" t="str">
            <v>Deferred Taxes - Interest</v>
          </cell>
          <cell r="E175">
            <v>770.59179432991061</v>
          </cell>
          <cell r="F175">
            <v>71.16505163800899</v>
          </cell>
          <cell r="G175">
            <v>841.75684596791962</v>
          </cell>
        </row>
        <row r="176">
          <cell r="A176">
            <v>47</v>
          </cell>
          <cell r="C176" t="str">
            <v>Deferred Taxes - Vacation</v>
          </cell>
          <cell r="E176">
            <v>-2.7464428088907042</v>
          </cell>
          <cell r="F176">
            <v>-0.2535571911092957</v>
          </cell>
          <cell r="G176">
            <v>-3</v>
          </cell>
        </row>
        <row r="177">
          <cell r="A177">
            <v>48</v>
          </cell>
          <cell r="C177" t="str">
            <v>Deferred Taxes - Other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49</v>
          </cell>
          <cell r="C178" t="str">
            <v>Deferred Taxes - Fixed Assets</v>
          </cell>
          <cell r="E178">
            <v>6722.3134209774043</v>
          </cell>
          <cell r="F178">
            <v>621.53909049413699</v>
          </cell>
          <cell r="G178">
            <v>7343.8525114715412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</row>
        <row r="180">
          <cell r="A180">
            <v>50</v>
          </cell>
          <cell r="D180" t="str">
            <v>Total Federal Income Tax</v>
          </cell>
          <cell r="E180">
            <v>15019.792741557379</v>
          </cell>
          <cell r="F180">
            <v>1582.0999949684117</v>
          </cell>
          <cell r="G180">
            <v>16601.892736525791</v>
          </cell>
        </row>
      </sheetData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Ref"/>
      <sheetName val="OER Comparison - Historical"/>
      <sheetName val="&lt;-Linked Waterfall"/>
      <sheetName val="OER Comparison with BL3 "/>
      <sheetName val="OER Comparison with BL3 Per CE"/>
      <sheetName val="Historical Pivot"/>
      <sheetName val="2014 YTD Pivot"/>
      <sheetName val="Cost In Node"/>
      <sheetName val="Cost In 2014 YTD Act"/>
      <sheetName val="HC 2012 Node"/>
      <sheetName val="HC 2013 Node"/>
      <sheetName val="HC 2014 Node"/>
      <sheetName val="List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Other Employee Related Cost Per HC - 2012 Actuals to 2013 Actuals Walk (AM)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D2" t="str">
            <v>Asset Management</v>
          </cell>
          <cell r="G2" t="str">
            <v>January</v>
          </cell>
          <cell r="J2" t="str">
            <v>Other and Employee Related</v>
          </cell>
          <cell r="K2" t="str">
            <v>Other and Employee Related</v>
          </cell>
        </row>
        <row r="3">
          <cell r="D3" t="str">
            <v>AM - Technology &amp; Info Strategy</v>
          </cell>
          <cell r="G3" t="str">
            <v>February</v>
          </cell>
          <cell r="J3" t="str">
            <v>Employee Related</v>
          </cell>
          <cell r="K3" t="str">
            <v>Employee Related</v>
          </cell>
        </row>
        <row r="4">
          <cell r="D4" t="str">
            <v>AM Business Results Team</v>
          </cell>
          <cell r="G4" t="str">
            <v>March</v>
          </cell>
          <cell r="J4" t="str">
            <v>Travel / Lodging</v>
          </cell>
          <cell r="K4" t="str">
            <v>Travel / Lodging</v>
          </cell>
        </row>
        <row r="5">
          <cell r="D5" t="str">
            <v>AM Compliance &amp; Risk Mgmt</v>
          </cell>
          <cell r="G5" t="str">
            <v>April</v>
          </cell>
          <cell r="J5" t="str">
            <v>5091115</v>
          </cell>
          <cell r="K5" t="str">
            <v>Employee Travel</v>
          </cell>
        </row>
        <row r="6">
          <cell r="D6" t="str">
            <v>AM Engineering</v>
          </cell>
          <cell r="G6" t="str">
            <v>May</v>
          </cell>
          <cell r="J6" t="str">
            <v>5091140</v>
          </cell>
          <cell r="K6" t="str">
            <v>Reimbursed Mileage Expense</v>
          </cell>
        </row>
        <row r="7">
          <cell r="D7" t="str">
            <v>AM System Planning &amp; Reliability</v>
          </cell>
          <cell r="G7" t="str">
            <v>June</v>
          </cell>
          <cell r="J7" t="str">
            <v>5091114</v>
          </cell>
          <cell r="K7" t="str">
            <v>Lodging</v>
          </cell>
        </row>
        <row r="8">
          <cell r="D8" t="str">
            <v>Asset Management Vice President</v>
          </cell>
          <cell r="G8" t="str">
            <v>July</v>
          </cell>
          <cell r="J8" t="str">
            <v>5091110</v>
          </cell>
          <cell r="K8" t="str">
            <v>Entertainment Expense</v>
          </cell>
        </row>
        <row r="9">
          <cell r="D9" t="str">
            <v>AM PRJ Mgmt COE</v>
          </cell>
          <cell r="G9" t="str">
            <v>August</v>
          </cell>
          <cell r="J9" t="str">
            <v>5091120</v>
          </cell>
          <cell r="K9" t="str">
            <v>Spousal Travel</v>
          </cell>
        </row>
        <row r="10">
          <cell r="G10" t="str">
            <v>September</v>
          </cell>
          <cell r="J10" t="str">
            <v>Meals</v>
          </cell>
          <cell r="K10" t="str">
            <v>Meals</v>
          </cell>
        </row>
        <row r="11">
          <cell r="G11" t="str">
            <v>October</v>
          </cell>
          <cell r="J11" t="str">
            <v>5091100</v>
          </cell>
          <cell r="K11" t="str">
            <v>Meals Expense</v>
          </cell>
        </row>
        <row r="12">
          <cell r="G12" t="str">
            <v>November</v>
          </cell>
          <cell r="J12" t="str">
            <v>5091150</v>
          </cell>
          <cell r="K12" t="str">
            <v>Employee Related In-Lieu Meals</v>
          </cell>
        </row>
        <row r="13">
          <cell r="G13" t="str">
            <v>December</v>
          </cell>
          <cell r="J13" t="str">
            <v>5091101</v>
          </cell>
          <cell r="K13" t="str">
            <v>Meals Expense 100% deductible</v>
          </cell>
        </row>
        <row r="14">
          <cell r="J14" t="str">
            <v>Smart Device / Telephone</v>
          </cell>
          <cell r="K14" t="str">
            <v>Smart Device / Telephone</v>
          </cell>
        </row>
        <row r="15">
          <cell r="J15" t="str">
            <v>5510021</v>
          </cell>
          <cell r="K15" t="str">
            <v>Cellular Phone Use</v>
          </cell>
        </row>
        <row r="16">
          <cell r="J16" t="str">
            <v>5510025</v>
          </cell>
          <cell r="K16" t="str">
            <v>Smart Device Costs</v>
          </cell>
        </row>
        <row r="17">
          <cell r="J17" t="str">
            <v>5510023</v>
          </cell>
          <cell r="K17" t="str">
            <v>Telephone Usage</v>
          </cell>
        </row>
        <row r="18">
          <cell r="J18" t="str">
            <v>5510026</v>
          </cell>
          <cell r="K18" t="str">
            <v>Audio and Web Conferencing</v>
          </cell>
        </row>
        <row r="19">
          <cell r="J19" t="str">
            <v>5510024</v>
          </cell>
          <cell r="K19" t="str">
            <v>Circuit Leases</v>
          </cell>
        </row>
        <row r="20">
          <cell r="J20" t="str">
            <v>5510022</v>
          </cell>
          <cell r="K20" t="str">
            <v>Pager Use</v>
          </cell>
        </row>
        <row r="21">
          <cell r="J21" t="str">
            <v>5510020</v>
          </cell>
          <cell r="K21" t="str">
            <v>Telephone</v>
          </cell>
        </row>
        <row r="22">
          <cell r="J22" t="str">
            <v>Rewards &amp; Recognition</v>
          </cell>
          <cell r="K22" t="str">
            <v>Rewards &amp; Recognition</v>
          </cell>
        </row>
        <row r="23">
          <cell r="J23" t="str">
            <v>5200704</v>
          </cell>
          <cell r="K23" t="str">
            <v>Cash Rewards &amp; Recognition - Provider CC</v>
          </cell>
        </row>
        <row r="24">
          <cell r="J24" t="str">
            <v>5200703</v>
          </cell>
          <cell r="K24" t="str">
            <v>Non-Cash Rewards &amp; Recognition - PCC Use</v>
          </cell>
        </row>
        <row r="25">
          <cell r="J25" t="str">
            <v>Training</v>
          </cell>
          <cell r="K25" t="str">
            <v>Training</v>
          </cell>
        </row>
        <row r="26">
          <cell r="J26" t="str">
            <v>5200531</v>
          </cell>
          <cell r="K26" t="str">
            <v>Employee Training</v>
          </cell>
        </row>
        <row r="27">
          <cell r="J27" t="str">
            <v>Other Employee &amp; Related Costs</v>
          </cell>
          <cell r="K27" t="str">
            <v>Other Employee &amp; Related Costs</v>
          </cell>
        </row>
        <row r="28">
          <cell r="J28" t="str">
            <v>5091200</v>
          </cell>
          <cell r="K28" t="str">
            <v>Other Employee Related Expense</v>
          </cell>
        </row>
        <row r="29">
          <cell r="J29" t="str">
            <v>5091116</v>
          </cell>
          <cell r="K29" t="str">
            <v>Employee Temp Living Exp/Relocation</v>
          </cell>
        </row>
        <row r="30">
          <cell r="J30" t="str">
            <v>5006060</v>
          </cell>
          <cell r="K30" t="str">
            <v>Misc General Expense -  Association Dues</v>
          </cell>
        </row>
        <row r="31">
          <cell r="J31" t="str">
            <v>5200532</v>
          </cell>
          <cell r="K31" t="str">
            <v>Employee Recruiting Fees</v>
          </cell>
        </row>
        <row r="32">
          <cell r="J32" t="str">
            <v>5203210</v>
          </cell>
          <cell r="K32" t="str">
            <v>Car Allowance</v>
          </cell>
        </row>
        <row r="33">
          <cell r="J33" t="str">
            <v>5091250</v>
          </cell>
          <cell r="K33" t="str">
            <v>Other Employee Related Expense - USCIS</v>
          </cell>
        </row>
        <row r="34">
          <cell r="J34" t="str">
            <v>5006070</v>
          </cell>
          <cell r="K34" t="str">
            <v>Club Dues</v>
          </cell>
        </row>
        <row r="35">
          <cell r="J35" t="str">
            <v>Other Cost Elements</v>
          </cell>
          <cell r="K35" t="str">
            <v>Other Cost Elements</v>
          </cell>
        </row>
        <row r="36">
          <cell r="J36" t="str">
            <v>Oth Cst Element excl Contingency-5592000</v>
          </cell>
          <cell r="K36" t="str">
            <v>Oth Cst Element excl Contingency-5592000</v>
          </cell>
        </row>
        <row r="37">
          <cell r="J37" t="str">
            <v>5001150</v>
          </cell>
          <cell r="K37" t="str">
            <v>Company Memb Fees</v>
          </cell>
        </row>
        <row r="38">
          <cell r="J38" t="str">
            <v>5006050</v>
          </cell>
          <cell r="K38" t="str">
            <v>Misc General Expense - Subscriptions</v>
          </cell>
        </row>
        <row r="39">
          <cell r="J39" t="str">
            <v>5006075</v>
          </cell>
          <cell r="K39" t="str">
            <v>Misc General Expense - Meetings</v>
          </cell>
        </row>
        <row r="40">
          <cell r="J40" t="str">
            <v>5006270</v>
          </cell>
          <cell r="K40" t="str">
            <v>Prod Ord Price Differences</v>
          </cell>
        </row>
        <row r="41">
          <cell r="J41" t="str">
            <v>5006310</v>
          </cell>
          <cell r="K41" t="str">
            <v>Cash Discount earned</v>
          </cell>
        </row>
        <row r="42">
          <cell r="J42" t="str">
            <v>5007000</v>
          </cell>
          <cell r="K42" t="str">
            <v>Rents</v>
          </cell>
        </row>
        <row r="43">
          <cell r="J43" t="str">
            <v>5010501</v>
          </cell>
          <cell r="K43" t="str">
            <v>Fleet Depreciation Estimate (Non-Alt)</v>
          </cell>
        </row>
        <row r="44">
          <cell r="J44" t="str">
            <v>5021400</v>
          </cell>
          <cell r="K44" t="str">
            <v>Hazardous Substance Fee</v>
          </cell>
        </row>
        <row r="45">
          <cell r="J45" t="str">
            <v>5040112</v>
          </cell>
          <cell r="K45" t="str">
            <v>Hazardous Waste - Waste Pick-Up Cost</v>
          </cell>
        </row>
        <row r="46">
          <cell r="J46" t="str">
            <v>5501090</v>
          </cell>
          <cell r="K46" t="str">
            <v>Permits/Fees</v>
          </cell>
        </row>
        <row r="47">
          <cell r="J47" t="str">
            <v>5501091</v>
          </cell>
          <cell r="K47" t="str">
            <v>Permits/Fees - Environmental</v>
          </cell>
        </row>
        <row r="48">
          <cell r="J48" t="str">
            <v>5501100</v>
          </cell>
          <cell r="K48" t="str">
            <v>Vehicle Registration</v>
          </cell>
        </row>
        <row r="49">
          <cell r="J49" t="str">
            <v>5510010</v>
          </cell>
          <cell r="K49" t="str">
            <v>Postage</v>
          </cell>
        </row>
        <row r="50">
          <cell r="J50" t="str">
            <v>5510012</v>
          </cell>
          <cell r="K50" t="str">
            <v>Incentives</v>
          </cell>
        </row>
        <row r="51">
          <cell r="J51" t="str">
            <v>5590042</v>
          </cell>
          <cell r="K51" t="str">
            <v>Cost Adjustments</v>
          </cell>
        </row>
        <row r="52">
          <cell r="J52" t="str">
            <v>5590044</v>
          </cell>
          <cell r="K52" t="str">
            <v>Cost Adjustments Exclude A&amp;G Overhead Bu</v>
          </cell>
        </row>
        <row r="53">
          <cell r="J53" t="str">
            <v>5591000</v>
          </cell>
          <cell r="K53" t="str">
            <v>Other Expenses</v>
          </cell>
        </row>
        <row r="54">
          <cell r="J54" t="str">
            <v>5591010</v>
          </cell>
          <cell r="K54" t="str">
            <v>Building-utilities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Tables"/>
      <sheetName val="Harsh's Template"/>
      <sheetName val="Summary"/>
      <sheetName val="Summary (old formatting)"/>
      <sheetName val="Jan 2014 (For Andrew)"/>
      <sheetName val="Named Ranges"/>
      <sheetName val="(Routine) Spend-based Forecast"/>
      <sheetName val="(Major) Spend-based Forecast"/>
      <sheetName val="(Routine) Historical Spend"/>
      <sheetName val="(Major) Historical Spend"/>
      <sheetName val="(Routine) Plans"/>
      <sheetName val="(Major) Plans"/>
      <sheetName val="SAPBEXqueries"/>
      <sheetName val="SAPBEXfilters"/>
      <sheetName val="2014 Plan &amp; 2013 Act"/>
      <sheetName val="Historicals Reconciliation --&gt;"/>
      <sheetName val="New Historicals vs. Old"/>
      <sheetName val="Query --&gt;"/>
      <sheetName val="BCA004 Report (2014)"/>
      <sheetName val="Summary Trend"/>
      <sheetName val="Sheet1"/>
      <sheetName val="Model"/>
      <sheetName val="Sheet2"/>
      <sheetName val="Adjusted Cost Per Outage"/>
      <sheetName val="5 Year Adjusted Amounts-1A"/>
      <sheetName val="Expense Capital Split"/>
    </sheetNames>
    <sheetDataSet>
      <sheetData sheetId="0"/>
      <sheetData sheetId="1"/>
      <sheetData sheetId="2"/>
      <sheetData sheetId="3">
        <row r="9">
          <cell r="H9">
            <v>19647.16373</v>
          </cell>
        </row>
      </sheetData>
      <sheetData sheetId="4"/>
      <sheetData sheetId="5"/>
      <sheetData sheetId="6">
        <row r="1">
          <cell r="A1" t="str">
            <v>Jan</v>
          </cell>
        </row>
        <row r="2">
          <cell r="A2" t="str">
            <v>Feb</v>
          </cell>
        </row>
        <row r="3">
          <cell r="A3" t="str">
            <v>Mar</v>
          </cell>
        </row>
        <row r="4">
          <cell r="A4" t="str">
            <v>Apr</v>
          </cell>
        </row>
        <row r="5">
          <cell r="A5" t="str">
            <v>May</v>
          </cell>
        </row>
        <row r="6">
          <cell r="A6" t="str">
            <v>Jun</v>
          </cell>
        </row>
        <row r="7">
          <cell r="A7" t="str">
            <v>Jul</v>
          </cell>
        </row>
        <row r="8">
          <cell r="A8" t="str">
            <v>Aug</v>
          </cell>
        </row>
        <row r="9">
          <cell r="A9" t="str">
            <v>Sep</v>
          </cell>
        </row>
        <row r="10">
          <cell r="A10" t="str">
            <v>Oct</v>
          </cell>
        </row>
        <row r="11">
          <cell r="A11" t="str">
            <v>Nov</v>
          </cell>
        </row>
        <row r="12">
          <cell r="A12" t="str">
            <v>Dec</v>
          </cell>
        </row>
      </sheetData>
      <sheetData sheetId="7">
        <row r="17">
          <cell r="D17">
            <v>10144.346579999999</v>
          </cell>
        </row>
      </sheetData>
      <sheetData sheetId="8">
        <row r="19">
          <cell r="D19">
            <v>435.71960000000001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5">
          <cell r="R65">
            <v>9061.2807699999994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OF REVENUES Q4 2002   "/>
      <sheetName val="STMT OF REVENUES Q3 2002  "/>
      <sheetName val="BALANCE SHEET Q4 2002   "/>
      <sheetName val="BALANCE SHEET Q3 2002  "/>
      <sheetName val="BALANCE SHEET Q2 2002   "/>
      <sheetName val="STMT OF REVENUES Q2 2002 "/>
      <sheetName val="STMT OF REVENUES Q1 2002"/>
      <sheetName val="BALANCE SHEET Q1 2002  "/>
      <sheetName val="BALANCE SHEET Q4 2001 "/>
      <sheetName val="STMT OF REVENUES Q4 2001 "/>
      <sheetName val="LOSS FOR QB 2001"/>
      <sheetName val="STMT OF REVENUES Q3 2001  "/>
      <sheetName val="STMT OF REVENUES Q2 2001  "/>
      <sheetName val="BALANCE SHEET Q3 2001"/>
      <sheetName val="BALANCE SHEET Q2 2001"/>
      <sheetName val="BALANCE SHEET Q1 2001"/>
      <sheetName val="STMT OF REVENUES Q1 2001  "/>
      <sheetName val="STMT OF REVENUES Q4 2000  "/>
      <sheetName val="BALANCE SHEET Q4 2000 "/>
      <sheetName val="BALANCE SHEET Q3 2000 "/>
      <sheetName val="BALANCE SHEET Q2 2000 "/>
      <sheetName val="BALANCE SHEET Q1 2000"/>
      <sheetName val="STMT OF REVENUES Q3 2000  "/>
      <sheetName val="STMT OF REVENUES Q2 2000 "/>
      <sheetName val="LOSS FOR QUICKBOOKS YR 2000"/>
      <sheetName val="BALANCE SHEET Q4 1999 "/>
      <sheetName val="BALANCE SHEET Q3 1999"/>
      <sheetName val="BALANCE SHEET Q2 99"/>
      <sheetName val="STMT OF REVENUES Q4 1999 "/>
      <sheetName val="STMT OF REVENUES q3 1999"/>
      <sheetName val="STMT OF REVENUES"/>
      <sheetName val="LOSS FOR QB 2002"/>
      <sheetName val="STMT 1-Freddie"/>
      <sheetName val="STMT 1-Fannie"/>
      <sheetName val="STMT 2"/>
      <sheetName val="STMT 3-Freddie"/>
      <sheetName val="STMT 3-Fannie"/>
      <sheetName val="STMT 4"/>
      <sheetName val="Qrtly Summrys New"/>
      <sheetName val="Property Summ 2003"/>
      <sheetName val="Property Summ 2002"/>
      <sheetName val="Property Summ 2001"/>
      <sheetName val="Property Summ 2000"/>
      <sheetName val="Property Summ 1999"/>
      <sheetName val="RECAP"/>
      <sheetName val="OHP91"/>
      <sheetName val="LOSS FOR QUICKBOOKS"/>
      <sheetName val="1st Qtr"/>
      <sheetName val="Accrual Items"/>
      <sheetName val="Ohp 1991 Qtly Repts &amp; Benefit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J2">
            <v>38112.543760532404</v>
          </cell>
        </row>
        <row r="3">
          <cell r="J3">
            <v>38112.543760532404</v>
          </cell>
        </row>
        <row r="7">
          <cell r="I7" t="str">
            <v xml:space="preserve"> </v>
          </cell>
        </row>
        <row r="8">
          <cell r="B8" t="str">
            <v>RIVERHOUSE 71.28%</v>
          </cell>
          <cell r="F8" t="str">
            <v xml:space="preserve">  GOSSWOOD 99%</v>
          </cell>
          <cell r="I8" t="str">
            <v xml:space="preserve">     SAN PABLO 10%</v>
          </cell>
          <cell r="L8" t="str">
            <v>1991 0RHPA</v>
          </cell>
          <cell r="N8" t="str">
            <v xml:space="preserve">            TOTALS</v>
          </cell>
        </row>
        <row r="9">
          <cell r="B9" t="str">
            <v>-</v>
          </cell>
          <cell r="D9" t="str">
            <v>-</v>
          </cell>
          <cell r="F9" t="str">
            <v>-</v>
          </cell>
          <cell r="G9" t="str">
            <v>-</v>
          </cell>
          <cell r="I9" t="str">
            <v>-</v>
          </cell>
          <cell r="J9" t="str">
            <v>-</v>
          </cell>
          <cell r="L9" t="str">
            <v>-</v>
          </cell>
          <cell r="N9" t="str">
            <v>-</v>
          </cell>
        </row>
        <row r="10">
          <cell r="B10" t="str">
            <v>LOSS</v>
          </cell>
          <cell r="D10" t="str">
            <v>CREDIT</v>
          </cell>
          <cell r="F10" t="str">
            <v>LOSS</v>
          </cell>
          <cell r="G10" t="str">
            <v>CREDIT</v>
          </cell>
          <cell r="I10" t="str">
            <v>LOSS</v>
          </cell>
          <cell r="J10" t="str">
            <v>CREDIT</v>
          </cell>
          <cell r="L10" t="str">
            <v>LOSS</v>
          </cell>
          <cell r="N10" t="str">
            <v>LOSS</v>
          </cell>
        </row>
        <row r="11">
          <cell r="B11" t="str">
            <v>-</v>
          </cell>
          <cell r="D11" t="str">
            <v>-</v>
          </cell>
          <cell r="F11" t="str">
            <v>-</v>
          </cell>
          <cell r="G11" t="str">
            <v>-</v>
          </cell>
          <cell r="I11" t="str">
            <v>-</v>
          </cell>
          <cell r="J11" t="str">
            <v>-</v>
          </cell>
          <cell r="L11" t="str">
            <v>-</v>
          </cell>
          <cell r="N11" t="str">
            <v>-</v>
          </cell>
        </row>
        <row r="12">
          <cell r="B12">
            <v>0</v>
          </cell>
          <cell r="D12">
            <v>0</v>
          </cell>
          <cell r="F12">
            <v>33344</v>
          </cell>
          <cell r="G12">
            <v>73680</v>
          </cell>
          <cell r="I12">
            <v>0</v>
          </cell>
          <cell r="J12">
            <v>0</v>
          </cell>
          <cell r="L12">
            <v>193177</v>
          </cell>
          <cell r="N12">
            <v>226521</v>
          </cell>
        </row>
        <row r="13">
          <cell r="B13">
            <v>320010</v>
          </cell>
          <cell r="D13">
            <v>190370</v>
          </cell>
          <cell r="F13">
            <v>218231</v>
          </cell>
          <cell r="G13">
            <v>306900</v>
          </cell>
          <cell r="I13">
            <v>0</v>
          </cell>
          <cell r="J13">
            <v>0</v>
          </cell>
          <cell r="L13">
            <v>254265</v>
          </cell>
          <cell r="N13">
            <v>792506</v>
          </cell>
        </row>
        <row r="14">
          <cell r="B14">
            <v>379310</v>
          </cell>
          <cell r="D14">
            <v>364720</v>
          </cell>
          <cell r="F14">
            <v>205000</v>
          </cell>
          <cell r="G14">
            <v>306900</v>
          </cell>
          <cell r="I14">
            <v>0</v>
          </cell>
          <cell r="J14">
            <v>0</v>
          </cell>
          <cell r="L14">
            <v>80300</v>
          </cell>
          <cell r="N14">
            <v>664610</v>
          </cell>
        </row>
        <row r="15">
          <cell r="B15">
            <v>312000</v>
          </cell>
          <cell r="D15">
            <v>364720</v>
          </cell>
          <cell r="E15" t="str">
            <v xml:space="preserve"> </v>
          </cell>
          <cell r="F15">
            <v>190000</v>
          </cell>
          <cell r="G15">
            <v>306900</v>
          </cell>
          <cell r="I15">
            <v>0</v>
          </cell>
          <cell r="J15">
            <v>0</v>
          </cell>
          <cell r="L15">
            <v>34500</v>
          </cell>
          <cell r="N15">
            <v>536500</v>
          </cell>
        </row>
        <row r="16">
          <cell r="B16">
            <v>317708</v>
          </cell>
          <cell r="D16">
            <v>364720</v>
          </cell>
          <cell r="E16" t="str">
            <v xml:space="preserve"> </v>
          </cell>
          <cell r="F16">
            <v>144312</v>
          </cell>
          <cell r="G16">
            <v>306900</v>
          </cell>
          <cell r="I16">
            <v>97453</v>
          </cell>
          <cell r="J16">
            <v>84838</v>
          </cell>
          <cell r="L16">
            <v>34500</v>
          </cell>
          <cell r="N16">
            <v>593973</v>
          </cell>
        </row>
        <row r="17">
          <cell r="B17">
            <v>222360.8112</v>
          </cell>
          <cell r="D17">
            <v>364720</v>
          </cell>
          <cell r="E17" t="str">
            <v xml:space="preserve"> </v>
          </cell>
          <cell r="F17">
            <v>116343.81</v>
          </cell>
          <cell r="G17">
            <v>306900</v>
          </cell>
          <cell r="I17">
            <v>49981.02</v>
          </cell>
          <cell r="J17">
            <v>83207</v>
          </cell>
          <cell r="L17">
            <v>800</v>
          </cell>
          <cell r="N17">
            <v>389485.64120000001</v>
          </cell>
        </row>
        <row r="18">
          <cell r="B18">
            <v>246684</v>
          </cell>
          <cell r="D18">
            <v>364720</v>
          </cell>
          <cell r="E18" t="str">
            <v xml:space="preserve"> </v>
          </cell>
          <cell r="F18">
            <v>132215</v>
          </cell>
          <cell r="G18">
            <v>306900</v>
          </cell>
          <cell r="I18">
            <v>44805</v>
          </cell>
          <cell r="J18">
            <v>80627</v>
          </cell>
          <cell r="L18">
            <v>0</v>
          </cell>
          <cell r="N18">
            <v>423704</v>
          </cell>
        </row>
        <row r="19">
          <cell r="B19">
            <v>185745</v>
          </cell>
          <cell r="D19">
            <v>364720</v>
          </cell>
          <cell r="F19">
            <v>137244</v>
          </cell>
          <cell r="G19">
            <v>306900</v>
          </cell>
          <cell r="I19">
            <v>42691</v>
          </cell>
          <cell r="J19">
            <v>80627</v>
          </cell>
          <cell r="L19">
            <v>0</v>
          </cell>
          <cell r="N19">
            <v>365680</v>
          </cell>
        </row>
        <row r="20">
          <cell r="B20">
            <v>179789</v>
          </cell>
          <cell r="D20">
            <v>364720</v>
          </cell>
          <cell r="F20">
            <v>118580</v>
          </cell>
          <cell r="G20">
            <v>306900</v>
          </cell>
          <cell r="I20">
            <v>32558</v>
          </cell>
          <cell r="J20">
            <v>83207</v>
          </cell>
          <cell r="L20">
            <v>0</v>
          </cell>
          <cell r="N20">
            <v>330927</v>
          </cell>
        </row>
        <row r="21">
          <cell r="B21">
            <v>178717</v>
          </cell>
          <cell r="D21">
            <v>364720</v>
          </cell>
          <cell r="F21">
            <v>120758</v>
          </cell>
          <cell r="G21">
            <v>306900</v>
          </cell>
          <cell r="I21">
            <v>33562</v>
          </cell>
          <cell r="J21">
            <v>83207</v>
          </cell>
          <cell r="L21">
            <v>0</v>
          </cell>
          <cell r="N21">
            <v>333037</v>
          </cell>
        </row>
        <row r="22">
          <cell r="B22">
            <v>177618</v>
          </cell>
          <cell r="D22">
            <v>364720</v>
          </cell>
          <cell r="F22">
            <v>122051</v>
          </cell>
          <cell r="G22">
            <v>233220</v>
          </cell>
          <cell r="I22">
            <v>34420</v>
          </cell>
          <cell r="J22">
            <v>83207</v>
          </cell>
          <cell r="L22">
            <v>0</v>
          </cell>
          <cell r="N22">
            <v>334089</v>
          </cell>
        </row>
        <row r="23">
          <cell r="B23">
            <v>171687</v>
          </cell>
          <cell r="D23">
            <v>174350</v>
          </cell>
          <cell r="F23">
            <v>121387</v>
          </cell>
          <cell r="G23">
            <v>0</v>
          </cell>
          <cell r="I23">
            <v>35497</v>
          </cell>
          <cell r="J23">
            <v>83207</v>
          </cell>
          <cell r="L23">
            <v>0</v>
          </cell>
          <cell r="N23">
            <v>328571</v>
          </cell>
        </row>
        <row r="24">
          <cell r="B24">
            <v>170090</v>
          </cell>
          <cell r="D24">
            <v>0</v>
          </cell>
          <cell r="F24">
            <v>123877</v>
          </cell>
          <cell r="G24">
            <v>0</v>
          </cell>
          <cell r="I24">
            <v>36537</v>
          </cell>
          <cell r="J24">
            <v>83207</v>
          </cell>
          <cell r="L24">
            <v>0</v>
          </cell>
          <cell r="N24">
            <v>330504</v>
          </cell>
        </row>
        <row r="25">
          <cell r="B25">
            <v>168899</v>
          </cell>
          <cell r="D25">
            <v>0</v>
          </cell>
          <cell r="F25">
            <v>125909</v>
          </cell>
          <cell r="G25">
            <v>0</v>
          </cell>
          <cell r="I25">
            <v>37785</v>
          </cell>
          <cell r="J25">
            <v>81576</v>
          </cell>
          <cell r="L25">
            <v>0</v>
          </cell>
          <cell r="N25">
            <v>332593</v>
          </cell>
        </row>
        <row r="26">
          <cell r="B26">
            <v>167673</v>
          </cell>
          <cell r="D26">
            <v>0</v>
          </cell>
          <cell r="F26">
            <v>129309</v>
          </cell>
          <cell r="G26">
            <v>0</v>
          </cell>
          <cell r="I26">
            <v>37739</v>
          </cell>
          <cell r="J26">
            <v>0</v>
          </cell>
          <cell r="L26">
            <v>0</v>
          </cell>
          <cell r="N26">
            <v>334721</v>
          </cell>
        </row>
        <row r="27">
          <cell r="B27">
            <v>166412</v>
          </cell>
          <cell r="D27">
            <v>0</v>
          </cell>
          <cell r="F27">
            <v>133021</v>
          </cell>
          <cell r="G27">
            <v>0</v>
          </cell>
          <cell r="I27">
            <v>38449</v>
          </cell>
          <cell r="J27">
            <v>0</v>
          </cell>
          <cell r="L27">
            <v>0</v>
          </cell>
          <cell r="N27">
            <v>337882</v>
          </cell>
        </row>
        <row r="28">
          <cell r="B28">
            <v>165113</v>
          </cell>
          <cell r="D28">
            <v>0</v>
          </cell>
          <cell r="F28">
            <v>0</v>
          </cell>
          <cell r="G28">
            <v>0</v>
          </cell>
          <cell r="I28">
            <v>40143</v>
          </cell>
          <cell r="J28">
            <v>0</v>
          </cell>
          <cell r="L28">
            <v>0</v>
          </cell>
          <cell r="N28">
            <v>205256</v>
          </cell>
        </row>
        <row r="29">
          <cell r="B29">
            <v>0</v>
          </cell>
          <cell r="D29">
            <v>0</v>
          </cell>
          <cell r="F29">
            <v>0</v>
          </cell>
          <cell r="G29">
            <v>0</v>
          </cell>
          <cell r="I29">
            <v>42006</v>
          </cell>
          <cell r="J29">
            <v>0</v>
          </cell>
          <cell r="L29">
            <v>0</v>
          </cell>
          <cell r="N29">
            <v>42006</v>
          </cell>
        </row>
        <row r="30">
          <cell r="B30">
            <v>0</v>
          </cell>
          <cell r="D30">
            <v>0</v>
          </cell>
          <cell r="F30">
            <v>0</v>
          </cell>
          <cell r="G30">
            <v>0</v>
          </cell>
          <cell r="I30">
            <v>43869</v>
          </cell>
          <cell r="J30">
            <v>0</v>
          </cell>
          <cell r="L30">
            <v>0</v>
          </cell>
          <cell r="N30">
            <v>43869</v>
          </cell>
        </row>
        <row r="31">
          <cell r="B31">
            <v>0</v>
          </cell>
          <cell r="D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</row>
        <row r="32">
          <cell r="B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</row>
        <row r="33">
          <cell r="B33" t="str">
            <v>-</v>
          </cell>
          <cell r="D33" t="str">
            <v>-</v>
          </cell>
          <cell r="F33" t="str">
            <v>-</v>
          </cell>
          <cell r="G33" t="str">
            <v>-</v>
          </cell>
          <cell r="I33" t="str">
            <v>-</v>
          </cell>
          <cell r="J33" t="str">
            <v>-</v>
          </cell>
          <cell r="L33" t="str">
            <v>-</v>
          </cell>
          <cell r="N33" t="str">
            <v>-</v>
          </cell>
        </row>
        <row r="34">
          <cell r="B34">
            <v>3529815.8111999999</v>
          </cell>
          <cell r="D34">
            <v>3647200</v>
          </cell>
          <cell r="E34" t="str">
            <v xml:space="preserve"> </v>
          </cell>
          <cell r="F34">
            <v>2171581.81</v>
          </cell>
          <cell r="G34">
            <v>3069000</v>
          </cell>
          <cell r="H34" t="str">
            <v xml:space="preserve"> </v>
          </cell>
          <cell r="I34">
            <v>647495.02</v>
          </cell>
          <cell r="J34">
            <v>826910</v>
          </cell>
          <cell r="L34">
            <v>597542</v>
          </cell>
          <cell r="N34">
            <v>6946434.6412000004</v>
          </cell>
        </row>
        <row r="35">
          <cell r="B35" t="str">
            <v>=</v>
          </cell>
          <cell r="D35" t="str">
            <v>=</v>
          </cell>
          <cell r="F35" t="str">
            <v>=</v>
          </cell>
          <cell r="G35" t="str">
            <v>=</v>
          </cell>
          <cell r="I35" t="str">
            <v>=</v>
          </cell>
          <cell r="J35" t="str">
            <v>=</v>
          </cell>
          <cell r="L35" t="str">
            <v>=</v>
          </cell>
          <cell r="N35" t="str">
            <v>=</v>
          </cell>
        </row>
      </sheetData>
      <sheetData sheetId="45"/>
      <sheetData sheetId="46"/>
      <sheetData sheetId="47"/>
      <sheetData sheetId="48"/>
      <sheetData sheetId="4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</sheetNames>
    <sheetDataSet>
      <sheetData sheetId="0">
        <row r="12">
          <cell r="A12" t="str">
            <v>G&amp;TS - Cal Gas Trans &amp; Supply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es"/>
    </sheetNames>
    <sheetDataSet>
      <sheetData sheetId="0">
        <row r="334">
          <cell r="C334">
            <v>1.414E-2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PI Data"/>
    </sheetNames>
    <sheetDataSet>
      <sheetData sheetId="0" refreshError="1">
        <row r="5">
          <cell r="D5" t="str">
            <v>Actual</v>
          </cell>
          <cell r="F5" t="str">
            <v>Budget</v>
          </cell>
          <cell r="H5" t="str">
            <v>Variance</v>
          </cell>
        </row>
        <row r="7">
          <cell r="B7" t="str">
            <v>Month</v>
          </cell>
        </row>
        <row r="9">
          <cell r="B9" t="str">
            <v>Earnings per share(1)</v>
          </cell>
          <cell r="D9">
            <v>-0.1</v>
          </cell>
          <cell r="F9">
            <v>0.09</v>
          </cell>
          <cell r="H9">
            <v>-0.19</v>
          </cell>
        </row>
        <row r="10">
          <cell r="B10" t="str">
            <v>Net income (loss)   (in thousands)</v>
          </cell>
          <cell r="D10">
            <v>-40252</v>
          </cell>
          <cell r="F10">
            <v>33794</v>
          </cell>
          <cell r="H10">
            <v>-74046</v>
          </cell>
        </row>
        <row r="11">
          <cell r="B11" t="str">
            <v>EBITDA(2) (in thousands)</v>
          </cell>
          <cell r="D11">
            <v>52437</v>
          </cell>
          <cell r="H11">
            <v>52437</v>
          </cell>
        </row>
        <row r="13">
          <cell r="B13" t="str">
            <v>Quarter</v>
          </cell>
        </row>
        <row r="15">
          <cell r="B15" t="str">
            <v>Earnings per share(1)</v>
          </cell>
          <cell r="D15">
            <v>0.22</v>
          </cell>
          <cell r="F15">
            <v>0.4</v>
          </cell>
          <cell r="H15">
            <v>-0.18000000000000002</v>
          </cell>
        </row>
        <row r="16">
          <cell r="B16" t="str">
            <v>Net income (loss)   (in thousands)</v>
          </cell>
          <cell r="D16">
            <v>93881</v>
          </cell>
          <cell r="F16">
            <v>149766</v>
          </cell>
          <cell r="H16">
            <v>-55885</v>
          </cell>
        </row>
        <row r="17">
          <cell r="B17" t="str">
            <v>EBITDA(2) (in thousands)</v>
          </cell>
          <cell r="D17">
            <v>511412</v>
          </cell>
          <cell r="H17">
            <v>511412</v>
          </cell>
        </row>
        <row r="19">
          <cell r="B19" t="str">
            <v>Year-to-date</v>
          </cell>
        </row>
        <row r="21">
          <cell r="B21" t="str">
            <v>Earnings per share(1)</v>
          </cell>
          <cell r="D21">
            <v>1.75</v>
          </cell>
          <cell r="F21">
            <v>1.87</v>
          </cell>
          <cell r="H21">
            <v>-0.12000000000000011</v>
          </cell>
        </row>
        <row r="22">
          <cell r="B22" t="str">
            <v>Net income (loss)   (in thousands)</v>
          </cell>
          <cell r="D22">
            <v>715940</v>
          </cell>
          <cell r="F22">
            <v>734595</v>
          </cell>
          <cell r="H22">
            <v>-18655</v>
          </cell>
        </row>
        <row r="23">
          <cell r="B23" t="str">
            <v>Return on equity (annualized)</v>
          </cell>
          <cell r="D23">
            <v>8.5999999999999993E-2</v>
          </cell>
          <cell r="F23">
            <v>8.5000000000000006E-2</v>
          </cell>
          <cell r="H23">
            <v>9.9999999999998701E-4</v>
          </cell>
        </row>
        <row r="24">
          <cell r="B24" t="str">
            <v>EBITDA(2) (in thousands)</v>
          </cell>
          <cell r="D24">
            <v>2518415</v>
          </cell>
          <cell r="H24">
            <v>2518415</v>
          </cell>
        </row>
        <row r="27">
          <cell r="B27" t="str">
            <v>(1)</v>
          </cell>
          <cell r="C27" t="str">
            <v>Based on actual weighted average shares of:</v>
          </cell>
        </row>
        <row r="28">
          <cell r="C28" t="str">
            <v>(in thousands)</v>
          </cell>
        </row>
        <row r="29">
          <cell r="C29" t="str">
            <v>Monthly</v>
          </cell>
          <cell r="D29">
            <v>418391</v>
          </cell>
        </row>
        <row r="30">
          <cell r="C30" t="str">
            <v>Quarterly</v>
          </cell>
          <cell r="D30">
            <v>419432</v>
          </cell>
        </row>
        <row r="31">
          <cell r="C31" t="str">
            <v>Year-to-date</v>
          </cell>
          <cell r="D31">
            <v>410040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_Tranmssion"/>
    </sheetNames>
    <sheetDataSet>
      <sheetData sheetId="0">
        <row r="36">
          <cell r="B36" t="str">
            <v>Pacific Electric and Electric Company</v>
          </cell>
        </row>
        <row r="37">
          <cell r="B37" t="str">
            <v>Electric Department</v>
          </cell>
        </row>
        <row r="38">
          <cell r="B38" t="str">
            <v>Transmission  Expense by Account</v>
          </cell>
        </row>
        <row r="39">
          <cell r="B39" t="str">
            <v>FERC 1999</v>
          </cell>
        </row>
        <row r="40">
          <cell r="B40" t="str">
            <v>(000's omitted)</v>
          </cell>
        </row>
        <row r="42">
          <cell r="L42" t="str">
            <v>96$'s</v>
          </cell>
          <cell r="P42" t="str">
            <v>96$'s</v>
          </cell>
          <cell r="R42" t="str">
            <v>99$'s</v>
          </cell>
        </row>
        <row r="43">
          <cell r="B43" t="str">
            <v>Line</v>
          </cell>
          <cell r="D43" t="str">
            <v>Account</v>
          </cell>
          <cell r="J43" t="str">
            <v>Recorded</v>
          </cell>
          <cell r="L43" t="str">
            <v>Estimated</v>
          </cell>
          <cell r="N43" t="str">
            <v>Adjustments</v>
          </cell>
          <cell r="P43" t="str">
            <v>Est./Adjusted</v>
          </cell>
          <cell r="R43" t="str">
            <v>Estimated</v>
          </cell>
          <cell r="T43" t="str">
            <v>Line</v>
          </cell>
        </row>
        <row r="44">
          <cell r="B44" t="str">
            <v>No.</v>
          </cell>
          <cell r="D44" t="str">
            <v>PG&amp;E  CPUC</v>
          </cell>
          <cell r="F44" t="str">
            <v>Description</v>
          </cell>
          <cell r="J44">
            <v>1996</v>
          </cell>
          <cell r="L44">
            <v>1999</v>
          </cell>
          <cell r="N44" t="str">
            <v>to Estimated</v>
          </cell>
          <cell r="P44">
            <v>1999</v>
          </cell>
          <cell r="R44">
            <v>1999</v>
          </cell>
          <cell r="T44" t="str">
            <v>No.</v>
          </cell>
        </row>
        <row r="46">
          <cell r="F46" t="str">
            <v>OPERATION:</v>
          </cell>
        </row>
        <row r="48">
          <cell r="D48">
            <v>560</v>
          </cell>
          <cell r="E48" t="str">
            <v/>
          </cell>
          <cell r="F48" t="str">
            <v>Supervision and Engineering</v>
          </cell>
        </row>
        <row r="49">
          <cell r="B49">
            <v>1</v>
          </cell>
          <cell r="F49" t="str">
            <v xml:space="preserve">  Labor</v>
          </cell>
          <cell r="J49">
            <v>1394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1</v>
          </cell>
        </row>
        <row r="50">
          <cell r="B50">
            <v>2</v>
          </cell>
          <cell r="F50" t="str">
            <v xml:space="preserve">  Materials and Services</v>
          </cell>
          <cell r="J50">
            <v>863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2</v>
          </cell>
        </row>
        <row r="51">
          <cell r="B51">
            <v>3</v>
          </cell>
          <cell r="F51" t="str">
            <v xml:space="preserve">  Other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3</v>
          </cell>
        </row>
        <row r="52">
          <cell r="B52">
            <v>4</v>
          </cell>
          <cell r="F52" t="str">
            <v xml:space="preserve">    Total</v>
          </cell>
          <cell r="J52">
            <v>2257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4</v>
          </cell>
        </row>
        <row r="54">
          <cell r="D54">
            <v>561</v>
          </cell>
          <cell r="E54" t="str">
            <v/>
          </cell>
          <cell r="F54" t="str">
            <v>Load Dispatching</v>
          </cell>
        </row>
        <row r="55">
          <cell r="B55">
            <v>5</v>
          </cell>
          <cell r="D55" t="str">
            <v/>
          </cell>
          <cell r="F55" t="str">
            <v xml:space="preserve">  Labor</v>
          </cell>
          <cell r="J55">
            <v>6045</v>
          </cell>
          <cell r="L55">
            <v>3636</v>
          </cell>
          <cell r="N55">
            <v>0</v>
          </cell>
          <cell r="P55">
            <v>3636</v>
          </cell>
          <cell r="R55">
            <v>4018.0708800000002</v>
          </cell>
          <cell r="T55">
            <v>5</v>
          </cell>
        </row>
        <row r="56">
          <cell r="B56">
            <v>6</v>
          </cell>
          <cell r="F56" t="str">
            <v xml:space="preserve">  Materials and Services</v>
          </cell>
          <cell r="J56">
            <v>2750</v>
          </cell>
          <cell r="L56">
            <v>2622</v>
          </cell>
          <cell r="N56">
            <v>0</v>
          </cell>
          <cell r="P56">
            <v>2622</v>
          </cell>
          <cell r="R56">
            <v>2830.7636400000001</v>
          </cell>
          <cell r="T56">
            <v>6</v>
          </cell>
        </row>
        <row r="57">
          <cell r="B57">
            <v>7</v>
          </cell>
          <cell r="F57" t="str">
            <v xml:space="preserve">  Other</v>
          </cell>
          <cell r="J57">
            <v>0</v>
          </cell>
          <cell r="L57">
            <v>0</v>
          </cell>
          <cell r="N57">
            <v>0</v>
          </cell>
          <cell r="P57">
            <v>0</v>
          </cell>
          <cell r="R57">
            <v>0</v>
          </cell>
          <cell r="T57">
            <v>7</v>
          </cell>
        </row>
        <row r="58">
          <cell r="B58">
            <v>8</v>
          </cell>
          <cell r="F58" t="str">
            <v xml:space="preserve">    Total</v>
          </cell>
          <cell r="J58">
            <v>8795</v>
          </cell>
          <cell r="L58">
            <v>6258</v>
          </cell>
          <cell r="N58">
            <v>0</v>
          </cell>
          <cell r="P58">
            <v>6258</v>
          </cell>
          <cell r="R58">
            <v>6848.8345200000003</v>
          </cell>
          <cell r="T58">
            <v>8</v>
          </cell>
        </row>
        <row r="60">
          <cell r="D60">
            <v>562</v>
          </cell>
          <cell r="E60" t="str">
            <v/>
          </cell>
          <cell r="F60" t="str">
            <v>Station Expenses</v>
          </cell>
        </row>
        <row r="61">
          <cell r="B61">
            <v>9</v>
          </cell>
          <cell r="F61" t="str">
            <v xml:space="preserve">  Labor</v>
          </cell>
          <cell r="J61">
            <v>3320</v>
          </cell>
          <cell r="L61">
            <v>5541</v>
          </cell>
          <cell r="N61">
            <v>0</v>
          </cell>
          <cell r="P61">
            <v>5541</v>
          </cell>
          <cell r="R61">
            <v>6123.2482800000007</v>
          </cell>
          <cell r="T61">
            <v>9</v>
          </cell>
        </row>
        <row r="62">
          <cell r="B62">
            <v>10</v>
          </cell>
          <cell r="F62" t="str">
            <v xml:space="preserve">  Materials and Services</v>
          </cell>
          <cell r="J62">
            <v>2649</v>
          </cell>
          <cell r="L62">
            <v>3627</v>
          </cell>
          <cell r="N62">
            <v>0</v>
          </cell>
          <cell r="P62">
            <v>3627</v>
          </cell>
          <cell r="R62">
            <v>3915.7817399999999</v>
          </cell>
          <cell r="T62">
            <v>10</v>
          </cell>
        </row>
        <row r="63">
          <cell r="B63">
            <v>11</v>
          </cell>
          <cell r="F63" t="str">
            <v xml:space="preserve">  Other</v>
          </cell>
          <cell r="J63">
            <v>0</v>
          </cell>
          <cell r="L63">
            <v>0</v>
          </cell>
          <cell r="N63">
            <v>0</v>
          </cell>
          <cell r="P63">
            <v>0</v>
          </cell>
          <cell r="R63">
            <v>0</v>
          </cell>
          <cell r="T63">
            <v>11</v>
          </cell>
        </row>
        <row r="64">
          <cell r="B64">
            <v>12</v>
          </cell>
          <cell r="F64" t="str">
            <v xml:space="preserve">    Total</v>
          </cell>
          <cell r="J64">
            <v>5969</v>
          </cell>
          <cell r="L64">
            <v>9168</v>
          </cell>
          <cell r="N64">
            <v>0</v>
          </cell>
          <cell r="P64">
            <v>9168</v>
          </cell>
          <cell r="R64">
            <v>10039.03002</v>
          </cell>
          <cell r="T64">
            <v>12</v>
          </cell>
        </row>
        <row r="66">
          <cell r="D66">
            <v>563</v>
          </cell>
          <cell r="F66" t="str">
            <v>Overhead Line Expenses</v>
          </cell>
        </row>
        <row r="67">
          <cell r="B67">
            <v>13</v>
          </cell>
          <cell r="F67" t="str">
            <v xml:space="preserve">  Labor</v>
          </cell>
          <cell r="J67">
            <v>5922</v>
          </cell>
          <cell r="L67">
            <v>9948</v>
          </cell>
          <cell r="N67">
            <v>0</v>
          </cell>
          <cell r="P67">
            <v>9948</v>
          </cell>
          <cell r="R67">
            <v>10993.33584</v>
          </cell>
          <cell r="T67">
            <v>13</v>
          </cell>
        </row>
        <row r="68">
          <cell r="B68">
            <v>14</v>
          </cell>
          <cell r="F68" t="str">
            <v xml:space="preserve">  Materials and Services</v>
          </cell>
          <cell r="J68">
            <v>2423</v>
          </cell>
          <cell r="L68">
            <v>2834</v>
          </cell>
          <cell r="N68">
            <v>0</v>
          </cell>
          <cell r="P68">
            <v>2834</v>
          </cell>
          <cell r="R68">
            <v>3059.6430800000003</v>
          </cell>
          <cell r="T68">
            <v>14</v>
          </cell>
        </row>
        <row r="69">
          <cell r="B69">
            <v>15</v>
          </cell>
          <cell r="F69" t="str">
            <v xml:space="preserve">  Other</v>
          </cell>
          <cell r="J69">
            <v>0</v>
          </cell>
          <cell r="L69">
            <v>0</v>
          </cell>
          <cell r="N69">
            <v>0</v>
          </cell>
          <cell r="P69">
            <v>0</v>
          </cell>
          <cell r="R69">
            <v>0</v>
          </cell>
          <cell r="T69">
            <v>15</v>
          </cell>
        </row>
        <row r="70">
          <cell r="B70">
            <v>16</v>
          </cell>
          <cell r="F70" t="str">
            <v xml:space="preserve">    Total</v>
          </cell>
          <cell r="J70">
            <v>8345</v>
          </cell>
          <cell r="L70">
            <v>12782</v>
          </cell>
          <cell r="N70">
            <v>0</v>
          </cell>
          <cell r="P70">
            <v>12782</v>
          </cell>
          <cell r="R70">
            <v>14052.97892</v>
          </cell>
          <cell r="T70">
            <v>16</v>
          </cell>
        </row>
        <row r="72">
          <cell r="D72">
            <v>564</v>
          </cell>
          <cell r="E72" t="str">
            <v/>
          </cell>
          <cell r="F72" t="str">
            <v>Underground Line Expenses</v>
          </cell>
        </row>
        <row r="73">
          <cell r="B73">
            <v>17</v>
          </cell>
          <cell r="F73" t="str">
            <v xml:space="preserve">  Labor</v>
          </cell>
          <cell r="J73">
            <v>98</v>
          </cell>
          <cell r="L73">
            <v>70</v>
          </cell>
          <cell r="N73">
            <v>0</v>
          </cell>
          <cell r="P73">
            <v>70</v>
          </cell>
          <cell r="R73">
            <v>77.35560000000001</v>
          </cell>
          <cell r="T73">
            <v>17</v>
          </cell>
        </row>
        <row r="74">
          <cell r="B74">
            <v>18</v>
          </cell>
          <cell r="F74" t="str">
            <v xml:space="preserve">  Materials and Services</v>
          </cell>
          <cell r="J74">
            <v>54</v>
          </cell>
          <cell r="L74">
            <v>56</v>
          </cell>
          <cell r="N74">
            <v>0</v>
          </cell>
          <cell r="P74">
            <v>56</v>
          </cell>
          <cell r="R74">
            <v>60.45872</v>
          </cell>
          <cell r="T74">
            <v>18</v>
          </cell>
        </row>
        <row r="75">
          <cell r="B75">
            <v>19</v>
          </cell>
          <cell r="F75" t="str">
            <v xml:space="preserve">  Other</v>
          </cell>
          <cell r="J75">
            <v>0</v>
          </cell>
          <cell r="L75">
            <v>0</v>
          </cell>
          <cell r="N75">
            <v>0</v>
          </cell>
          <cell r="P75">
            <v>0</v>
          </cell>
          <cell r="R75">
            <v>0</v>
          </cell>
          <cell r="T75">
            <v>19</v>
          </cell>
        </row>
        <row r="76">
          <cell r="B76">
            <v>20</v>
          </cell>
          <cell r="F76" t="str">
            <v xml:space="preserve">    Total</v>
          </cell>
          <cell r="J76">
            <v>152</v>
          </cell>
          <cell r="L76">
            <v>126</v>
          </cell>
          <cell r="N76">
            <v>0</v>
          </cell>
          <cell r="P76">
            <v>126</v>
          </cell>
          <cell r="R76">
            <v>137.81432000000001</v>
          </cell>
          <cell r="T76">
            <v>20</v>
          </cell>
        </row>
        <row r="78">
          <cell r="D78">
            <v>565</v>
          </cell>
          <cell r="E78" t="str">
            <v/>
          </cell>
          <cell r="F78" t="str">
            <v>Transmission of Electricity by Others</v>
          </cell>
        </row>
        <row r="79">
          <cell r="B79">
            <v>21</v>
          </cell>
          <cell r="F79" t="str">
            <v xml:space="preserve">  Labor</v>
          </cell>
          <cell r="J79">
            <v>0</v>
          </cell>
          <cell r="L79">
            <v>1</v>
          </cell>
          <cell r="N79">
            <v>0</v>
          </cell>
          <cell r="P79">
            <v>1</v>
          </cell>
          <cell r="R79">
            <v>1.1050800000000001</v>
          </cell>
          <cell r="T79">
            <v>21</v>
          </cell>
        </row>
        <row r="80">
          <cell r="B80">
            <v>22</v>
          </cell>
          <cell r="F80" t="str">
            <v xml:space="preserve">  Materials and Services</v>
          </cell>
          <cell r="J80">
            <v>7663</v>
          </cell>
          <cell r="L80">
            <v>12118</v>
          </cell>
          <cell r="N80">
            <v>0</v>
          </cell>
          <cell r="P80">
            <v>12118</v>
          </cell>
          <cell r="R80">
            <v>13082.835160000001</v>
          </cell>
          <cell r="T80">
            <v>22</v>
          </cell>
        </row>
        <row r="81">
          <cell r="B81">
            <v>23</v>
          </cell>
          <cell r="F81" t="str">
            <v xml:space="preserve">  Other</v>
          </cell>
          <cell r="J81">
            <v>0</v>
          </cell>
          <cell r="L81">
            <v>0</v>
          </cell>
          <cell r="N81">
            <v>0</v>
          </cell>
          <cell r="P81">
            <v>0</v>
          </cell>
          <cell r="R81">
            <v>0</v>
          </cell>
          <cell r="T81">
            <v>23</v>
          </cell>
        </row>
        <row r="82">
          <cell r="B82">
            <v>24</v>
          </cell>
          <cell r="F82" t="str">
            <v xml:space="preserve">    Total</v>
          </cell>
          <cell r="J82">
            <v>7663</v>
          </cell>
          <cell r="L82">
            <v>12119</v>
          </cell>
          <cell r="N82">
            <v>0</v>
          </cell>
          <cell r="P82">
            <v>12119</v>
          </cell>
          <cell r="R82">
            <v>13083.94024</v>
          </cell>
          <cell r="T82">
            <v>24</v>
          </cell>
        </row>
        <row r="84">
          <cell r="D84">
            <v>566</v>
          </cell>
          <cell r="F84" t="str">
            <v>Miscellaneous Transmission Expenses</v>
          </cell>
        </row>
        <row r="85">
          <cell r="B85">
            <v>25</v>
          </cell>
          <cell r="F85" t="str">
            <v xml:space="preserve">         Labor</v>
          </cell>
          <cell r="J85">
            <v>10119</v>
          </cell>
          <cell r="L85">
            <v>10177</v>
          </cell>
          <cell r="N85">
            <v>0</v>
          </cell>
          <cell r="P85">
            <v>10177</v>
          </cell>
          <cell r="R85">
            <v>11246.399160000001</v>
          </cell>
          <cell r="T85">
            <v>25</v>
          </cell>
        </row>
        <row r="86">
          <cell r="B86">
            <v>26</v>
          </cell>
          <cell r="F86" t="str">
            <v xml:space="preserve">         Materials and Services</v>
          </cell>
          <cell r="J86">
            <v>5955</v>
          </cell>
          <cell r="L86">
            <v>9969</v>
          </cell>
          <cell r="N86">
            <v>0</v>
          </cell>
          <cell r="P86">
            <v>9969</v>
          </cell>
          <cell r="R86">
            <v>10762.73178</v>
          </cell>
          <cell r="T86">
            <v>26</v>
          </cell>
        </row>
        <row r="87">
          <cell r="B87">
            <v>27</v>
          </cell>
          <cell r="F87" t="str">
            <v xml:space="preserve">         Other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27</v>
          </cell>
        </row>
        <row r="88">
          <cell r="B88">
            <v>28</v>
          </cell>
          <cell r="F88" t="str">
            <v xml:space="preserve">            Total</v>
          </cell>
          <cell r="J88">
            <v>16074</v>
          </cell>
          <cell r="L88">
            <v>20146</v>
          </cell>
          <cell r="N88">
            <v>0</v>
          </cell>
          <cell r="P88">
            <v>20146</v>
          </cell>
          <cell r="R88">
            <v>22009.130940000003</v>
          </cell>
          <cell r="T88">
            <v>28</v>
          </cell>
        </row>
        <row r="90">
          <cell r="H90" t="str">
            <v>Pacific Electric and Electric Company</v>
          </cell>
        </row>
        <row r="91">
          <cell r="H91" t="str">
            <v>Electric Department</v>
          </cell>
        </row>
        <row r="92">
          <cell r="H92" t="str">
            <v>Transmission  Expense by Account</v>
          </cell>
        </row>
        <row r="93">
          <cell r="H93" t="str">
            <v>FERC 1999</v>
          </cell>
        </row>
        <row r="94">
          <cell r="H94" t="str">
            <v>(000's omitted)</v>
          </cell>
        </row>
        <row r="96">
          <cell r="L96" t="str">
            <v>96$'s</v>
          </cell>
          <cell r="P96" t="str">
            <v>96$'s</v>
          </cell>
          <cell r="R96" t="str">
            <v>99$'s</v>
          </cell>
        </row>
        <row r="97">
          <cell r="B97" t="str">
            <v>Line</v>
          </cell>
          <cell r="D97" t="str">
            <v>Account</v>
          </cell>
          <cell r="J97" t="str">
            <v>Recorded</v>
          </cell>
          <cell r="L97" t="str">
            <v>Estimated</v>
          </cell>
          <cell r="N97" t="str">
            <v>Adjustments</v>
          </cell>
          <cell r="P97" t="str">
            <v>Est./Adjusted</v>
          </cell>
          <cell r="R97" t="str">
            <v>Estimated</v>
          </cell>
          <cell r="T97" t="str">
            <v>Line</v>
          </cell>
        </row>
        <row r="98">
          <cell r="B98" t="str">
            <v>No.</v>
          </cell>
          <cell r="D98" t="str">
            <v>PG&amp;E  CPUC</v>
          </cell>
          <cell r="F98" t="str">
            <v>Description</v>
          </cell>
          <cell r="J98">
            <v>1996</v>
          </cell>
          <cell r="L98">
            <v>1999</v>
          </cell>
          <cell r="N98" t="str">
            <v>to Estimated</v>
          </cell>
          <cell r="P98">
            <v>1999</v>
          </cell>
          <cell r="R98">
            <v>1999</v>
          </cell>
          <cell r="T98" t="str">
            <v>No.</v>
          </cell>
        </row>
        <row r="100">
          <cell r="F100" t="str">
            <v>OPERATION:</v>
          </cell>
        </row>
        <row r="101">
          <cell r="J101" t="str">
            <v xml:space="preserve">    </v>
          </cell>
          <cell r="L101" t="str">
            <v xml:space="preserve">    </v>
          </cell>
          <cell r="R101" t="str">
            <v xml:space="preserve">    </v>
          </cell>
        </row>
        <row r="102">
          <cell r="C102" t="str">
            <v/>
          </cell>
          <cell r="D102">
            <v>567</v>
          </cell>
          <cell r="E102" t="str">
            <v/>
          </cell>
          <cell r="F102" t="str">
            <v>Rents</v>
          </cell>
        </row>
        <row r="103">
          <cell r="B103">
            <v>1</v>
          </cell>
          <cell r="F103" t="str">
            <v xml:space="preserve">  Labor</v>
          </cell>
          <cell r="J103">
            <v>0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1</v>
          </cell>
        </row>
        <row r="104">
          <cell r="B104">
            <v>2</v>
          </cell>
          <cell r="F104" t="str">
            <v xml:space="preserve">  Materials and Services</v>
          </cell>
          <cell r="J104">
            <v>57</v>
          </cell>
          <cell r="L104">
            <v>0</v>
          </cell>
          <cell r="N104">
            <v>0</v>
          </cell>
          <cell r="P104">
            <v>0</v>
          </cell>
          <cell r="R104">
            <v>0</v>
          </cell>
          <cell r="T104">
            <v>2</v>
          </cell>
        </row>
        <row r="105">
          <cell r="B105">
            <v>3</v>
          </cell>
          <cell r="F105" t="str">
            <v xml:space="preserve">  Other</v>
          </cell>
          <cell r="J105">
            <v>0</v>
          </cell>
          <cell r="L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3</v>
          </cell>
        </row>
        <row r="106">
          <cell r="B106">
            <v>4</v>
          </cell>
          <cell r="F106" t="str">
            <v xml:space="preserve">    Total</v>
          </cell>
          <cell r="J106">
            <v>57</v>
          </cell>
          <cell r="L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4</v>
          </cell>
        </row>
        <row r="108">
          <cell r="F108" t="str">
            <v xml:space="preserve">      Total Transmission Operation Expense</v>
          </cell>
        </row>
        <row r="109">
          <cell r="B109">
            <v>5</v>
          </cell>
          <cell r="F109" t="str">
            <v xml:space="preserve">         Labor</v>
          </cell>
          <cell r="J109">
            <v>26898</v>
          </cell>
          <cell r="L109">
            <v>29373</v>
          </cell>
          <cell r="N109">
            <v>0</v>
          </cell>
          <cell r="P109">
            <v>29373</v>
          </cell>
          <cell r="R109">
            <v>32459.51484</v>
          </cell>
          <cell r="T109">
            <v>5</v>
          </cell>
        </row>
        <row r="110">
          <cell r="B110">
            <v>6</v>
          </cell>
          <cell r="F110" t="str">
            <v xml:space="preserve">         M&amp;S</v>
          </cell>
          <cell r="J110">
            <v>22414</v>
          </cell>
          <cell r="L110">
            <v>31226</v>
          </cell>
          <cell r="N110">
            <v>0</v>
          </cell>
          <cell r="P110">
            <v>31226</v>
          </cell>
          <cell r="R110">
            <v>33712.214120000004</v>
          </cell>
          <cell r="T110">
            <v>6</v>
          </cell>
        </row>
        <row r="111">
          <cell r="B111">
            <v>7</v>
          </cell>
          <cell r="F111" t="str">
            <v xml:space="preserve">         Other</v>
          </cell>
          <cell r="J111">
            <v>0</v>
          </cell>
          <cell r="L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7</v>
          </cell>
        </row>
        <row r="112">
          <cell r="B112">
            <v>8</v>
          </cell>
          <cell r="F112" t="str">
            <v xml:space="preserve">            Total</v>
          </cell>
          <cell r="J112">
            <v>49312</v>
          </cell>
          <cell r="L112">
            <v>60599</v>
          </cell>
          <cell r="N112">
            <v>0</v>
          </cell>
          <cell r="P112">
            <v>60599</v>
          </cell>
          <cell r="R112">
            <v>66171.728960000008</v>
          </cell>
          <cell r="T112">
            <v>8</v>
          </cell>
        </row>
        <row r="162">
          <cell r="H162" t="str">
            <v>Pacific Electric and Electric Company</v>
          </cell>
        </row>
        <row r="163">
          <cell r="H163" t="str">
            <v>Electric Department</v>
          </cell>
        </row>
        <row r="164">
          <cell r="H164" t="str">
            <v>Transmission  Expense by Account</v>
          </cell>
        </row>
        <row r="165">
          <cell r="H165" t="str">
            <v>FERC 1999</v>
          </cell>
        </row>
        <row r="166">
          <cell r="H166" t="str">
            <v>(000's omitted)</v>
          </cell>
        </row>
        <row r="168">
          <cell r="L168" t="str">
            <v>96$'s</v>
          </cell>
          <cell r="P168" t="str">
            <v>96$'s</v>
          </cell>
          <cell r="R168" t="str">
            <v>99$'s</v>
          </cell>
        </row>
        <row r="169">
          <cell r="B169" t="str">
            <v>Line</v>
          </cell>
          <cell r="D169" t="str">
            <v>Account</v>
          </cell>
          <cell r="J169" t="str">
            <v>Recorded</v>
          </cell>
          <cell r="L169" t="str">
            <v>Estimated</v>
          </cell>
          <cell r="N169" t="str">
            <v>Adjustments</v>
          </cell>
          <cell r="P169" t="str">
            <v>Est./Adjusted</v>
          </cell>
          <cell r="R169" t="str">
            <v>Estimated</v>
          </cell>
          <cell r="T169" t="str">
            <v>Line</v>
          </cell>
        </row>
        <row r="170">
          <cell r="B170" t="str">
            <v>No.</v>
          </cell>
          <cell r="D170" t="str">
            <v>PG&amp;E  CPUC</v>
          </cell>
          <cell r="F170" t="str">
            <v>Description</v>
          </cell>
          <cell r="J170">
            <v>1996</v>
          </cell>
          <cell r="L170">
            <v>1999</v>
          </cell>
          <cell r="N170" t="str">
            <v>to Estimated</v>
          </cell>
          <cell r="P170">
            <v>1999</v>
          </cell>
          <cell r="R170">
            <v>1999</v>
          </cell>
          <cell r="T170" t="str">
            <v>No.</v>
          </cell>
        </row>
        <row r="172">
          <cell r="C172" t="str">
            <v/>
          </cell>
          <cell r="E172" t="str">
            <v/>
          </cell>
          <cell r="F172" t="str">
            <v xml:space="preserve">  Total Transmission Maintenance Expense</v>
          </cell>
        </row>
        <row r="173">
          <cell r="B173">
            <v>1</v>
          </cell>
          <cell r="F173" t="str">
            <v xml:space="preserve">    Labor</v>
          </cell>
          <cell r="J173">
            <v>13378</v>
          </cell>
          <cell r="L173">
            <v>10336</v>
          </cell>
          <cell r="N173">
            <v>0</v>
          </cell>
          <cell r="P173">
            <v>10336</v>
          </cell>
          <cell r="R173">
            <v>11422.106879999999</v>
          </cell>
          <cell r="T173">
            <v>1</v>
          </cell>
        </row>
        <row r="174">
          <cell r="B174">
            <v>2</v>
          </cell>
          <cell r="F174" t="str">
            <v xml:space="preserve">    Materials and Services</v>
          </cell>
          <cell r="J174">
            <v>16903</v>
          </cell>
          <cell r="L174">
            <v>23191</v>
          </cell>
          <cell r="N174">
            <v>0</v>
          </cell>
          <cell r="P174">
            <v>23191</v>
          </cell>
          <cell r="R174">
            <v>25037.467420000001</v>
          </cell>
          <cell r="T174">
            <v>2</v>
          </cell>
        </row>
        <row r="175">
          <cell r="B175">
            <v>3</v>
          </cell>
          <cell r="F175" t="str">
            <v xml:space="preserve">    Other</v>
          </cell>
          <cell r="J175">
            <v>0</v>
          </cell>
          <cell r="L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3</v>
          </cell>
        </row>
        <row r="176">
          <cell r="B176">
            <v>4</v>
          </cell>
          <cell r="F176" t="str">
            <v xml:space="preserve">      Total</v>
          </cell>
          <cell r="J176">
            <v>30281</v>
          </cell>
          <cell r="L176">
            <v>33527</v>
          </cell>
          <cell r="N176">
            <v>0</v>
          </cell>
          <cell r="P176">
            <v>33527</v>
          </cell>
          <cell r="R176">
            <v>36459.5743</v>
          </cell>
          <cell r="T176">
            <v>4</v>
          </cell>
        </row>
        <row r="178">
          <cell r="C178" t="str">
            <v/>
          </cell>
          <cell r="E178" t="str">
            <v/>
          </cell>
          <cell r="F178" t="str">
            <v xml:space="preserve">    Total Transmission Expense</v>
          </cell>
        </row>
        <row r="179">
          <cell r="B179">
            <v>5</v>
          </cell>
          <cell r="F179" t="str">
            <v xml:space="preserve">      Labor</v>
          </cell>
          <cell r="J179">
            <v>40276</v>
          </cell>
          <cell r="L179">
            <v>39709</v>
          </cell>
          <cell r="N179">
            <v>0</v>
          </cell>
          <cell r="P179">
            <v>39709</v>
          </cell>
          <cell r="R179">
            <v>43881.621719999996</v>
          </cell>
          <cell r="T179">
            <v>5</v>
          </cell>
        </row>
        <row r="180">
          <cell r="B180">
            <v>6</v>
          </cell>
          <cell r="F180" t="str">
            <v xml:space="preserve">      Materials and Services</v>
          </cell>
          <cell r="J180">
            <v>39317</v>
          </cell>
          <cell r="L180">
            <v>54417</v>
          </cell>
          <cell r="N180">
            <v>0</v>
          </cell>
          <cell r="P180">
            <v>54417</v>
          </cell>
          <cell r="R180">
            <v>58749.681540000005</v>
          </cell>
          <cell r="T180">
            <v>6</v>
          </cell>
        </row>
        <row r="181">
          <cell r="B181">
            <v>7</v>
          </cell>
          <cell r="F181" t="str">
            <v xml:space="preserve">      Other</v>
          </cell>
          <cell r="J181">
            <v>0</v>
          </cell>
          <cell r="L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7</v>
          </cell>
        </row>
        <row r="182">
          <cell r="B182">
            <v>8</v>
          </cell>
          <cell r="F182" t="str">
            <v xml:space="preserve">        Total</v>
          </cell>
          <cell r="J182">
            <v>79593</v>
          </cell>
          <cell r="L182">
            <v>94126</v>
          </cell>
          <cell r="N182">
            <v>0</v>
          </cell>
          <cell r="P182">
            <v>94126</v>
          </cell>
          <cell r="R182">
            <v>102631.30326</v>
          </cell>
          <cell r="T182">
            <v>8</v>
          </cell>
        </row>
        <row r="184">
          <cell r="C184" t="str">
            <v/>
          </cell>
          <cell r="E184" t="str">
            <v/>
          </cell>
          <cell r="F184" t="str">
            <v xml:space="preserve"> Total Transmission Expense in nominal $</v>
          </cell>
        </row>
        <row r="185">
          <cell r="B185">
            <v>9</v>
          </cell>
          <cell r="F185" t="str">
            <v xml:space="preserve">        Labor</v>
          </cell>
          <cell r="J185">
            <v>40276</v>
          </cell>
          <cell r="L185">
            <v>43881.621720000003</v>
          </cell>
          <cell r="N185">
            <v>0</v>
          </cell>
          <cell r="P185">
            <v>43881.621720000003</v>
          </cell>
          <cell r="R185">
            <v>43881.621719999996</v>
          </cell>
          <cell r="T185">
            <v>9</v>
          </cell>
        </row>
        <row r="186">
          <cell r="B186">
            <v>10</v>
          </cell>
          <cell r="F186" t="str">
            <v xml:space="preserve">        Materials and Services</v>
          </cell>
          <cell r="J186">
            <v>39317</v>
          </cell>
          <cell r="L186">
            <v>58749.681539999998</v>
          </cell>
          <cell r="N186">
            <v>0</v>
          </cell>
          <cell r="P186">
            <v>58749.681539999998</v>
          </cell>
          <cell r="R186">
            <v>58749.681540000005</v>
          </cell>
          <cell r="T186">
            <v>10</v>
          </cell>
        </row>
        <row r="187">
          <cell r="B187">
            <v>11</v>
          </cell>
          <cell r="F187" t="str">
            <v xml:space="preserve">        Other</v>
          </cell>
          <cell r="J187">
            <v>0</v>
          </cell>
          <cell r="L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11</v>
          </cell>
        </row>
        <row r="188">
          <cell r="B188">
            <v>12</v>
          </cell>
          <cell r="F188" t="str">
            <v xml:space="preserve">         Total</v>
          </cell>
          <cell r="J188">
            <v>79593</v>
          </cell>
          <cell r="L188">
            <v>102631.30326</v>
          </cell>
          <cell r="N188">
            <v>0</v>
          </cell>
          <cell r="P188">
            <v>102631.30326</v>
          </cell>
          <cell r="R188">
            <v>102631.30326</v>
          </cell>
          <cell r="T188">
            <v>12</v>
          </cell>
        </row>
        <row r="190">
          <cell r="B190">
            <v>13</v>
          </cell>
          <cell r="F190" t="str">
            <v xml:space="preserve">        Labor Escalation Factor</v>
          </cell>
          <cell r="J190">
            <v>1</v>
          </cell>
          <cell r="L190">
            <v>1.1050800000000001</v>
          </cell>
          <cell r="N190">
            <v>1.1050800000000001</v>
          </cell>
          <cell r="P190">
            <v>1.1050800000000001</v>
          </cell>
          <cell r="R190">
            <v>1.1050800000000001</v>
          </cell>
          <cell r="T190">
            <v>13</v>
          </cell>
        </row>
        <row r="191">
          <cell r="B191">
            <v>14</v>
          </cell>
          <cell r="F191" t="str">
            <v xml:space="preserve">       M&amp;S Escalation Factor</v>
          </cell>
          <cell r="J191">
            <v>1</v>
          </cell>
          <cell r="L191">
            <v>1.07962</v>
          </cell>
          <cell r="N191">
            <v>1.07962</v>
          </cell>
          <cell r="P191">
            <v>1.07962</v>
          </cell>
          <cell r="R191">
            <v>1.07962</v>
          </cell>
          <cell r="T191">
            <v>14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BW"/>
      <sheetName val="Expense FvA FOR BLUE BOOK"/>
      <sheetName val="BU_CS"/>
      <sheetName val="IIC"/>
      <sheetName val="Notes"/>
    </sheetNames>
    <sheetDataSet>
      <sheetData sheetId="0"/>
      <sheetData sheetId="1"/>
      <sheetData sheetId="2">
        <row r="7">
          <cell r="U7" t="str">
            <v>1</v>
          </cell>
          <cell r="V7" t="str">
            <v>January</v>
          </cell>
        </row>
        <row r="8">
          <cell r="U8" t="str">
            <v>2</v>
          </cell>
          <cell r="V8" t="str">
            <v>February</v>
          </cell>
        </row>
        <row r="9">
          <cell r="U9" t="str">
            <v>3</v>
          </cell>
          <cell r="V9" t="str">
            <v>March</v>
          </cell>
        </row>
        <row r="10">
          <cell r="U10" t="str">
            <v>4</v>
          </cell>
          <cell r="V10" t="str">
            <v>April</v>
          </cell>
        </row>
        <row r="11">
          <cell r="U11" t="str">
            <v>5</v>
          </cell>
          <cell r="V11" t="str">
            <v>May</v>
          </cell>
        </row>
        <row r="12">
          <cell r="U12" t="str">
            <v>6</v>
          </cell>
          <cell r="V12" t="str">
            <v>June</v>
          </cell>
        </row>
        <row r="13">
          <cell r="U13" t="str">
            <v>7</v>
          </cell>
          <cell r="V13" t="str">
            <v>July</v>
          </cell>
        </row>
        <row r="14">
          <cell r="U14" t="str">
            <v>8</v>
          </cell>
          <cell r="V14" t="str">
            <v>August</v>
          </cell>
        </row>
        <row r="15">
          <cell r="U15" t="str">
            <v>9</v>
          </cell>
          <cell r="V15" t="str">
            <v>September</v>
          </cell>
        </row>
        <row r="16">
          <cell r="U16" t="str">
            <v>10</v>
          </cell>
          <cell r="V16" t="str">
            <v>October</v>
          </cell>
        </row>
        <row r="17">
          <cell r="U17" t="str">
            <v>11</v>
          </cell>
          <cell r="V17" t="str">
            <v>November</v>
          </cell>
        </row>
        <row r="18">
          <cell r="U18" t="str">
            <v>12</v>
          </cell>
          <cell r="V18" t="str">
            <v>December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S_FRMT"/>
    </sheetNames>
    <definedNames>
      <definedName name="Print_RatPR2"/>
    </defined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>
        <row r="15">
          <cell r="B15">
            <v>1.0999999999999999E-2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BW Report Asset List (SAP-2)"/>
    </sheetNames>
    <sheetDataSet>
      <sheetData sheetId="0" refreshError="1"/>
      <sheetData sheetId="1" refreshError="1">
        <row r="1">
          <cell r="A1" t="str">
            <v>Pacific Gas and Electric Company</v>
          </cell>
        </row>
        <row r="2">
          <cell r="A2" t="str">
            <v>Gas Accord II - Test Year 2004</v>
          </cell>
        </row>
        <row r="3">
          <cell r="A3" t="str">
            <v>Results of Operations - Test Year 2004</v>
          </cell>
        </row>
        <row r="4">
          <cell r="A4" t="str">
            <v>GAII Summary</v>
          </cell>
        </row>
        <row r="5">
          <cell r="A5" t="str">
            <v>(Thousands of Dollars)</v>
          </cell>
        </row>
        <row r="10">
          <cell r="A10" t="str">
            <v>Line</v>
          </cell>
          <cell r="E10" t="str">
            <v>TO6</v>
          </cell>
          <cell r="I10" t="str">
            <v>GAII</v>
          </cell>
        </row>
        <row r="11">
          <cell r="A11" t="str">
            <v>No.</v>
          </cell>
          <cell r="C11" t="str">
            <v>Description</v>
          </cell>
          <cell r="E11" t="str">
            <v>Present Rates</v>
          </cell>
          <cell r="G11" t="str">
            <v>Proposed Rates</v>
          </cell>
          <cell r="I11" t="str">
            <v>Present Rates</v>
          </cell>
          <cell r="K11" t="str">
            <v>Proposed Rates</v>
          </cell>
        </row>
        <row r="12">
          <cell r="C12" t="str">
            <v>REVENUE</v>
          </cell>
        </row>
        <row r="13">
          <cell r="A13">
            <v>1</v>
          </cell>
          <cell r="C13" t="str">
            <v xml:space="preserve">     Revenue at Effective Rates</v>
          </cell>
          <cell r="E13">
            <v>0</v>
          </cell>
          <cell r="G13">
            <v>0</v>
          </cell>
          <cell r="I13">
            <v>411347</v>
          </cell>
          <cell r="K13">
            <v>423820.98130126466</v>
          </cell>
        </row>
        <row r="14">
          <cell r="A14">
            <v>2</v>
          </cell>
          <cell r="C14" t="str">
            <v xml:space="preserve">     Less Non-General Revenue</v>
          </cell>
          <cell r="E14">
            <v>0</v>
          </cell>
          <cell r="G14">
            <v>0</v>
          </cell>
          <cell r="I14">
            <v>-12576</v>
          </cell>
          <cell r="K14">
            <v>-12576</v>
          </cell>
        </row>
        <row r="15">
          <cell r="A15">
            <v>3</v>
          </cell>
          <cell r="C15" t="str">
            <v xml:space="preserve">          General Rate Case Revenue</v>
          </cell>
          <cell r="E15">
            <v>0</v>
          </cell>
          <cell r="G15">
            <v>0</v>
          </cell>
          <cell r="I15">
            <v>423923</v>
          </cell>
          <cell r="K15">
            <v>436396.98130133603</v>
          </cell>
        </row>
        <row r="17">
          <cell r="C17" t="str">
            <v>OPERATING EXPENSES</v>
          </cell>
          <cell r="E17">
            <v>0</v>
          </cell>
          <cell r="G17">
            <v>0</v>
          </cell>
        </row>
        <row r="18">
          <cell r="A18">
            <v>4</v>
          </cell>
          <cell r="C18" t="str">
            <v xml:space="preserve">     Energy Costs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A19">
            <v>5</v>
          </cell>
          <cell r="C19" t="str">
            <v xml:space="preserve">     Other Production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A20">
            <v>6</v>
          </cell>
          <cell r="C20" t="str">
            <v xml:space="preserve">     Storage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</row>
        <row r="21">
          <cell r="A21">
            <v>7</v>
          </cell>
          <cell r="C21" t="str">
            <v xml:space="preserve">     Transmission</v>
          </cell>
          <cell r="E21">
            <v>0</v>
          </cell>
          <cell r="G21">
            <v>0</v>
          </cell>
          <cell r="I21">
            <v>78760.903713906548</v>
          </cell>
          <cell r="K21">
            <v>78760.903713906548</v>
          </cell>
        </row>
        <row r="22">
          <cell r="A22">
            <v>8</v>
          </cell>
          <cell r="C22" t="str">
            <v xml:space="preserve">     Distribution</v>
          </cell>
          <cell r="E22">
            <v>0</v>
          </cell>
          <cell r="G22">
            <v>0</v>
          </cell>
          <cell r="I22">
            <v>364.87929617668374</v>
          </cell>
          <cell r="K22">
            <v>364.87929617668374</v>
          </cell>
        </row>
        <row r="23">
          <cell r="A23">
            <v>9</v>
          </cell>
          <cell r="C23" t="str">
            <v xml:space="preserve">     Customer Accounts</v>
          </cell>
          <cell r="E23">
            <v>0</v>
          </cell>
          <cell r="G23">
            <v>0</v>
          </cell>
          <cell r="I23">
            <v>2215.266003727701</v>
          </cell>
          <cell r="K23">
            <v>2215.266003727701</v>
          </cell>
        </row>
        <row r="24">
          <cell r="A24">
            <v>10</v>
          </cell>
          <cell r="C24" t="str">
            <v xml:space="preserve">     Uncollectibles</v>
          </cell>
          <cell r="E24">
            <v>0</v>
          </cell>
          <cell r="G24">
            <v>0</v>
          </cell>
          <cell r="I24">
            <v>1059.8075000000001</v>
          </cell>
          <cell r="K24">
            <v>1090.99245325334</v>
          </cell>
        </row>
        <row r="25">
          <cell r="A25">
            <v>11</v>
          </cell>
          <cell r="C25" t="str">
            <v xml:space="preserve">     Customer Services</v>
          </cell>
          <cell r="E25">
            <v>0</v>
          </cell>
          <cell r="G25">
            <v>0</v>
          </cell>
          <cell r="I25">
            <v>7617.8376012469689</v>
          </cell>
          <cell r="K25">
            <v>7617.8376012469689</v>
          </cell>
        </row>
        <row r="26">
          <cell r="A26">
            <v>12</v>
          </cell>
          <cell r="C26" t="str">
            <v xml:space="preserve">     Administrative and General</v>
          </cell>
          <cell r="E26">
            <v>0</v>
          </cell>
          <cell r="G26">
            <v>0</v>
          </cell>
          <cell r="I26">
            <v>52318.486368986531</v>
          </cell>
          <cell r="K26">
            <v>52318.486368986531</v>
          </cell>
        </row>
        <row r="27">
          <cell r="A27">
            <v>13</v>
          </cell>
          <cell r="C27" t="str">
            <v xml:space="preserve">     Franchise Requirements</v>
          </cell>
          <cell r="E27">
            <v>0</v>
          </cell>
          <cell r="G27">
            <v>0</v>
          </cell>
          <cell r="I27">
            <v>4090.1894887636981</v>
          </cell>
          <cell r="K27">
            <v>4210.5437682006695</v>
          </cell>
        </row>
        <row r="28">
          <cell r="A28">
            <v>14</v>
          </cell>
          <cell r="C28" t="str">
            <v xml:space="preserve">     Amortization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A29">
            <v>15</v>
          </cell>
          <cell r="C29" t="str">
            <v xml:space="preserve">     Wage Change Impacts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</row>
        <row r="30">
          <cell r="A30">
            <v>16</v>
          </cell>
          <cell r="C30" t="str">
            <v xml:space="preserve">     Other Price Change Impacts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A31">
            <v>17</v>
          </cell>
          <cell r="C31" t="str">
            <v xml:space="preserve">     Other Adjustments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A32">
            <v>18</v>
          </cell>
          <cell r="C32" t="str">
            <v xml:space="preserve">          Subtotal Expenses</v>
          </cell>
          <cell r="E32">
            <v>0</v>
          </cell>
          <cell r="G32">
            <v>0</v>
          </cell>
          <cell r="I32">
            <v>146427.36997280811</v>
          </cell>
          <cell r="K32">
            <v>146578.90920549844</v>
          </cell>
        </row>
        <row r="34">
          <cell r="C34" t="str">
            <v>TAXES</v>
          </cell>
        </row>
        <row r="35">
          <cell r="A35">
            <v>19</v>
          </cell>
          <cell r="C35" t="str">
            <v xml:space="preserve">     Superfund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</row>
        <row r="36">
          <cell r="A36">
            <v>20</v>
          </cell>
          <cell r="C36" t="str">
            <v xml:space="preserve">     Property</v>
          </cell>
          <cell r="E36">
            <v>0</v>
          </cell>
          <cell r="G36">
            <v>0</v>
          </cell>
          <cell r="I36">
            <v>15969.257862131406</v>
          </cell>
          <cell r="K36">
            <v>15969.257862131406</v>
          </cell>
        </row>
        <row r="37">
          <cell r="A37">
            <v>21</v>
          </cell>
          <cell r="C37" t="str">
            <v xml:space="preserve">     Payroll</v>
          </cell>
          <cell r="E37">
            <v>0</v>
          </cell>
          <cell r="G37">
            <v>0</v>
          </cell>
          <cell r="I37">
            <v>4207.9633257314026</v>
          </cell>
          <cell r="K37">
            <v>4207.9633257314026</v>
          </cell>
        </row>
        <row r="38">
          <cell r="A38">
            <v>22</v>
          </cell>
          <cell r="C38" t="str">
            <v xml:space="preserve">     Business</v>
          </cell>
          <cell r="E38">
            <v>0</v>
          </cell>
          <cell r="G38">
            <v>0</v>
          </cell>
          <cell r="I38">
            <v>38.87074406300146</v>
          </cell>
          <cell r="K38">
            <v>38.87074406300146</v>
          </cell>
        </row>
        <row r="39">
          <cell r="A39">
            <v>23</v>
          </cell>
          <cell r="C39" t="str">
            <v xml:space="preserve">     Other</v>
          </cell>
          <cell r="E39">
            <v>0</v>
          </cell>
          <cell r="G39">
            <v>0</v>
          </cell>
          <cell r="I39">
            <v>21.558508415453378</v>
          </cell>
          <cell r="K39">
            <v>21.558508415453378</v>
          </cell>
        </row>
        <row r="40">
          <cell r="A40">
            <v>24</v>
          </cell>
          <cell r="C40" t="str">
            <v xml:space="preserve">     State Corporation Franchise</v>
          </cell>
          <cell r="E40">
            <v>0</v>
          </cell>
          <cell r="G40">
            <v>0</v>
          </cell>
          <cell r="I40">
            <v>8162.5430733915155</v>
          </cell>
          <cell r="K40">
            <v>9251.8469522535597</v>
          </cell>
        </row>
        <row r="41">
          <cell r="A41">
            <v>25</v>
          </cell>
          <cell r="C41" t="str">
            <v xml:space="preserve">     Federal Income</v>
          </cell>
          <cell r="E41">
            <v>0</v>
          </cell>
          <cell r="G41">
            <v>0</v>
          </cell>
          <cell r="I41">
            <v>43223.071604315686</v>
          </cell>
          <cell r="K41">
            <v>47535.926328316993</v>
          </cell>
        </row>
        <row r="42">
          <cell r="A42">
            <v>26</v>
          </cell>
          <cell r="C42" t="str">
            <v xml:space="preserve">          Total Taxes</v>
          </cell>
          <cell r="E42">
            <v>0</v>
          </cell>
          <cell r="G42">
            <v>0</v>
          </cell>
          <cell r="I42">
            <v>71623.265118048468</v>
          </cell>
          <cell r="K42">
            <v>77025.423720911815</v>
          </cell>
        </row>
        <row r="44">
          <cell r="A44">
            <v>27</v>
          </cell>
          <cell r="C44" t="str">
            <v xml:space="preserve">     Depreciation</v>
          </cell>
          <cell r="E44">
            <v>0</v>
          </cell>
          <cell r="G44">
            <v>0</v>
          </cell>
          <cell r="I44">
            <v>78691.526953232649</v>
          </cell>
          <cell r="K44">
            <v>78691.526953232649</v>
          </cell>
        </row>
        <row r="45">
          <cell r="A45">
            <v>28</v>
          </cell>
          <cell r="C45" t="str">
            <v xml:space="preserve">     Fossil Decommissioning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</row>
        <row r="46">
          <cell r="A46">
            <v>29</v>
          </cell>
          <cell r="C46" t="str">
            <v xml:space="preserve">     Nuclear Decommissioning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</row>
        <row r="47">
          <cell r="A47">
            <v>30</v>
          </cell>
          <cell r="C47" t="str">
            <v xml:space="preserve">          Total Operating Expenses</v>
          </cell>
          <cell r="E47">
            <v>0</v>
          </cell>
          <cell r="G47">
            <v>0</v>
          </cell>
          <cell r="I47">
            <v>296742.16204408923</v>
          </cell>
          <cell r="K47">
            <v>302295.8598796429</v>
          </cell>
        </row>
        <row r="49">
          <cell r="A49">
            <v>31</v>
          </cell>
          <cell r="C49" t="str">
            <v>Net for Return</v>
          </cell>
          <cell r="E49">
            <v>0</v>
          </cell>
          <cell r="G49">
            <v>0</v>
          </cell>
          <cell r="I49">
            <v>127180.83795591077</v>
          </cell>
          <cell r="K49">
            <v>134101.12142169313</v>
          </cell>
        </row>
        <row r="51">
          <cell r="A51">
            <v>32</v>
          </cell>
          <cell r="C51" t="str">
            <v>Rate Base</v>
          </cell>
          <cell r="E51">
            <v>0</v>
          </cell>
          <cell r="G51">
            <v>0</v>
          </cell>
          <cell r="I51">
            <v>1452042.8309168613</v>
          </cell>
          <cell r="K51">
            <v>1452042.8309168613</v>
          </cell>
        </row>
        <row r="53">
          <cell r="C53" t="str">
            <v>RATE OF RETURN</v>
          </cell>
        </row>
        <row r="54">
          <cell r="A54">
            <v>33</v>
          </cell>
          <cell r="C54" t="str">
            <v xml:space="preserve">     On Rate Base</v>
          </cell>
          <cell r="E54" t="str">
            <v/>
          </cell>
          <cell r="G54" t="str">
            <v/>
          </cell>
          <cell r="I54">
            <v>8.7587525139051964E-2</v>
          </cell>
          <cell r="K54">
            <v>9.2353420000027026E-2</v>
          </cell>
        </row>
        <row r="55">
          <cell r="A55">
            <v>34</v>
          </cell>
          <cell r="C55" t="str">
            <v xml:space="preserve">     On Equity</v>
          </cell>
          <cell r="E55" t="str">
            <v/>
          </cell>
          <cell r="G55" t="str">
            <v/>
          </cell>
          <cell r="I55">
            <v>0.10227105237302492</v>
          </cell>
          <cell r="K55">
            <v>0.1122000000000563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CCQuery"/>
    </sheetNames>
    <sheetDataSet>
      <sheetData sheetId="0">
        <row r="1">
          <cell r="A1" t="str">
            <v>Ref</v>
          </cell>
          <cell r="B1" t="str">
            <v>Order</v>
          </cell>
          <cell r="C1" t="str">
            <v>Resp</v>
          </cell>
          <cell r="D1" t="str">
            <v>Ord DB_RCC</v>
          </cell>
          <cell r="E1" t="str">
            <v>Ord DB_HQ</v>
          </cell>
          <cell r="F1" t="str">
            <v>Area</v>
          </cell>
          <cell r="G1" t="str">
            <v>Supt</v>
          </cell>
          <cell r="H1" t="str">
            <v>RCC DB_HQ</v>
          </cell>
          <cell r="I1" t="str">
            <v>Supr</v>
          </cell>
          <cell r="J1" t="str">
            <v>PCC</v>
          </cell>
          <cell r="K1" t="str">
            <v>RCC DB_RCC</v>
          </cell>
        </row>
        <row r="2">
          <cell r="A2" t="str">
            <v>1</v>
          </cell>
          <cell r="B2" t="str">
            <v>8000905</v>
          </cell>
          <cell r="C2" t="str">
            <v>11610</v>
          </cell>
          <cell r="D2" t="str">
            <v>10130</v>
          </cell>
          <cell r="E2" t="str">
            <v>System</v>
          </cell>
        </row>
        <row r="3">
          <cell r="A3" t="str">
            <v>2</v>
          </cell>
          <cell r="B3" t="str">
            <v>8036411</v>
          </cell>
          <cell r="C3" t="str">
            <v>11625</v>
          </cell>
          <cell r="D3" t="str">
            <v>10187</v>
          </cell>
          <cell r="E3" t="str">
            <v>System</v>
          </cell>
        </row>
        <row r="4">
          <cell r="A4" t="str">
            <v>3</v>
          </cell>
          <cell r="B4" t="str">
            <v>2010030</v>
          </cell>
          <cell r="C4" t="str">
            <v>10457</v>
          </cell>
          <cell r="D4" t="str">
            <v>10457</v>
          </cell>
          <cell r="E4" t="str">
            <v>System</v>
          </cell>
          <cell r="F4" t="str">
            <v>Sacramento</v>
          </cell>
          <cell r="G4" t="str">
            <v>Wingert</v>
          </cell>
          <cell r="H4" t="str">
            <v>Sacramento Supt</v>
          </cell>
          <cell r="I4" t="str">
            <v>Wingert</v>
          </cell>
          <cell r="J4" t="str">
            <v>10468</v>
          </cell>
          <cell r="K4" t="str">
            <v>10457</v>
          </cell>
        </row>
        <row r="5">
          <cell r="A5" t="str">
            <v>4</v>
          </cell>
          <cell r="B5" t="str">
            <v>8017982</v>
          </cell>
          <cell r="C5" t="str">
            <v>10468</v>
          </cell>
          <cell r="D5" t="str">
            <v>10457</v>
          </cell>
          <cell r="E5" t="str">
            <v>System</v>
          </cell>
          <cell r="F5" t="str">
            <v>Sacramento</v>
          </cell>
          <cell r="G5" t="str">
            <v>Wingert</v>
          </cell>
          <cell r="H5" t="str">
            <v>Sacramento Supt</v>
          </cell>
          <cell r="I5" t="str">
            <v>Wingert</v>
          </cell>
          <cell r="J5" t="str">
            <v>10468</v>
          </cell>
          <cell r="K5" t="str">
            <v>10457</v>
          </cell>
        </row>
        <row r="6">
          <cell r="A6" t="str">
            <v>5</v>
          </cell>
          <cell r="B6" t="str">
            <v>2017845</v>
          </cell>
          <cell r="C6" t="str">
            <v>10468</v>
          </cell>
          <cell r="D6" t="str">
            <v>10457</v>
          </cell>
          <cell r="E6" t="str">
            <v>System</v>
          </cell>
          <cell r="F6" t="str">
            <v>Sacramento</v>
          </cell>
          <cell r="G6" t="str">
            <v>Wingert</v>
          </cell>
          <cell r="H6" t="str">
            <v>Sacramento Supt</v>
          </cell>
          <cell r="I6" t="str">
            <v>Wingert</v>
          </cell>
          <cell r="J6" t="str">
            <v>10468</v>
          </cell>
          <cell r="K6" t="str">
            <v>10457</v>
          </cell>
        </row>
        <row r="7">
          <cell r="A7" t="str">
            <v>6</v>
          </cell>
          <cell r="B7" t="str">
            <v>8035478</v>
          </cell>
          <cell r="C7" t="str">
            <v>10834</v>
          </cell>
          <cell r="D7" t="str">
            <v>10457</v>
          </cell>
          <cell r="E7" t="str">
            <v>System</v>
          </cell>
          <cell r="F7" t="str">
            <v>Sacramento</v>
          </cell>
          <cell r="G7" t="str">
            <v>Wingert</v>
          </cell>
          <cell r="H7" t="str">
            <v>Sacramento Supt</v>
          </cell>
          <cell r="I7" t="str">
            <v>Wingert</v>
          </cell>
          <cell r="J7" t="str">
            <v>10468</v>
          </cell>
          <cell r="K7" t="str">
            <v>10457</v>
          </cell>
        </row>
        <row r="8">
          <cell r="A8" t="str">
            <v>7</v>
          </cell>
          <cell r="B8" t="str">
            <v>8003320</v>
          </cell>
          <cell r="C8" t="str">
            <v>10467</v>
          </cell>
          <cell r="D8" t="str">
            <v>10479</v>
          </cell>
          <cell r="E8" t="str">
            <v>System</v>
          </cell>
        </row>
        <row r="9">
          <cell r="A9" t="str">
            <v>8</v>
          </cell>
          <cell r="B9" t="str">
            <v>8017117</v>
          </cell>
          <cell r="C9" t="str">
            <v>10472</v>
          </cell>
          <cell r="D9" t="str">
            <v>10479</v>
          </cell>
          <cell r="E9" t="str">
            <v>System</v>
          </cell>
        </row>
        <row r="10">
          <cell r="A10" t="str">
            <v>9</v>
          </cell>
          <cell r="B10" t="str">
            <v>8003029</v>
          </cell>
          <cell r="C10" t="str">
            <v>10464</v>
          </cell>
          <cell r="D10" t="str">
            <v>10479</v>
          </cell>
          <cell r="E10" t="str">
            <v>System</v>
          </cell>
        </row>
        <row r="11">
          <cell r="A11" t="str">
            <v>10</v>
          </cell>
          <cell r="B11" t="str">
            <v>8008096</v>
          </cell>
          <cell r="C11" t="str">
            <v>10467</v>
          </cell>
          <cell r="D11" t="str">
            <v>10479</v>
          </cell>
          <cell r="E11" t="str">
            <v>System</v>
          </cell>
        </row>
        <row r="12">
          <cell r="A12" t="str">
            <v>11</v>
          </cell>
          <cell r="B12" t="str">
            <v>8020816</v>
          </cell>
          <cell r="C12" t="str">
            <v>10464</v>
          </cell>
          <cell r="D12" t="str">
            <v>10479</v>
          </cell>
          <cell r="E12" t="str">
            <v>System</v>
          </cell>
        </row>
        <row r="13">
          <cell r="A13" t="str">
            <v>12</v>
          </cell>
          <cell r="B13" t="str">
            <v>8020817</v>
          </cell>
          <cell r="C13" t="str">
            <v>10464</v>
          </cell>
          <cell r="D13" t="str">
            <v>10479</v>
          </cell>
          <cell r="E13" t="str">
            <v>System</v>
          </cell>
        </row>
        <row r="14">
          <cell r="A14" t="str">
            <v>13</v>
          </cell>
          <cell r="B14" t="str">
            <v>8019317</v>
          </cell>
          <cell r="C14" t="str">
            <v>11823</v>
          </cell>
          <cell r="D14" t="str">
            <v>10479</v>
          </cell>
          <cell r="E14" t="str">
            <v>System</v>
          </cell>
        </row>
        <row r="15">
          <cell r="A15" t="str">
            <v>14</v>
          </cell>
          <cell r="B15" t="str">
            <v>E102313</v>
          </cell>
          <cell r="C15" t="str">
            <v>10471</v>
          </cell>
          <cell r="D15" t="str">
            <v>10479</v>
          </cell>
          <cell r="E15" t="str">
            <v>System</v>
          </cell>
        </row>
        <row r="16">
          <cell r="A16" t="str">
            <v>15</v>
          </cell>
          <cell r="B16" t="str">
            <v>2018852</v>
          </cell>
          <cell r="C16" t="str">
            <v>10479</v>
          </cell>
          <cell r="D16" t="str">
            <v>10479</v>
          </cell>
          <cell r="E16" t="str">
            <v>System</v>
          </cell>
        </row>
        <row r="17">
          <cell r="A17" t="str">
            <v>16</v>
          </cell>
          <cell r="B17" t="str">
            <v>E195772</v>
          </cell>
          <cell r="C17" t="str">
            <v>10466</v>
          </cell>
          <cell r="D17" t="str">
            <v>10479</v>
          </cell>
          <cell r="E17" t="str">
            <v>System</v>
          </cell>
        </row>
        <row r="18">
          <cell r="A18" t="str">
            <v>17</v>
          </cell>
          <cell r="B18" t="str">
            <v>E195774</v>
          </cell>
          <cell r="C18" t="str">
            <v>10466</v>
          </cell>
          <cell r="D18" t="str">
            <v>10479</v>
          </cell>
          <cell r="E18" t="str">
            <v>System</v>
          </cell>
        </row>
        <row r="19">
          <cell r="A19" t="str">
            <v>18</v>
          </cell>
          <cell r="B19" t="str">
            <v>E195775</v>
          </cell>
          <cell r="C19" t="str">
            <v>10466</v>
          </cell>
          <cell r="D19" t="str">
            <v>10479</v>
          </cell>
          <cell r="E19" t="str">
            <v>System</v>
          </cell>
        </row>
        <row r="20">
          <cell r="A20" t="str">
            <v>19</v>
          </cell>
          <cell r="B20" t="str">
            <v>E195776</v>
          </cell>
          <cell r="C20" t="str">
            <v>10466</v>
          </cell>
          <cell r="D20" t="str">
            <v>10479</v>
          </cell>
          <cell r="E20" t="str">
            <v>System</v>
          </cell>
        </row>
        <row r="21">
          <cell r="A21" t="str">
            <v>20</v>
          </cell>
          <cell r="B21" t="str">
            <v>E419853</v>
          </cell>
          <cell r="C21" t="str">
            <v>10466</v>
          </cell>
          <cell r="D21" t="str">
            <v>10479</v>
          </cell>
          <cell r="E21" t="str">
            <v>System</v>
          </cell>
        </row>
        <row r="22">
          <cell r="A22" t="str">
            <v>21</v>
          </cell>
          <cell r="B22" t="str">
            <v>2010240</v>
          </cell>
          <cell r="C22" t="str">
            <v>10479</v>
          </cell>
          <cell r="D22" t="str">
            <v>10486</v>
          </cell>
          <cell r="E22" t="str">
            <v>System</v>
          </cell>
        </row>
        <row r="23">
          <cell r="A23" t="str">
            <v>22</v>
          </cell>
          <cell r="B23" t="str">
            <v>8016340</v>
          </cell>
          <cell r="C23" t="str">
            <v>10467</v>
          </cell>
          <cell r="D23" t="str">
            <v>10486</v>
          </cell>
          <cell r="E23" t="str">
            <v>System</v>
          </cell>
        </row>
        <row r="24">
          <cell r="A24" t="str">
            <v>23</v>
          </cell>
          <cell r="B24" t="str">
            <v>8018036</v>
          </cell>
          <cell r="C24" t="str">
            <v>10479</v>
          </cell>
          <cell r="D24" t="str">
            <v>10486</v>
          </cell>
          <cell r="E24" t="str">
            <v>System</v>
          </cell>
        </row>
        <row r="25">
          <cell r="A25" t="str">
            <v>24</v>
          </cell>
          <cell r="B25" t="str">
            <v>2011508</v>
          </cell>
          <cell r="C25" t="str">
            <v>10464</v>
          </cell>
          <cell r="D25" t="str">
            <v>10486</v>
          </cell>
          <cell r="E25" t="str">
            <v>System</v>
          </cell>
        </row>
        <row r="26">
          <cell r="A26" t="str">
            <v>25</v>
          </cell>
          <cell r="B26" t="str">
            <v>2016265</v>
          </cell>
          <cell r="C26" t="str">
            <v>10467</v>
          </cell>
          <cell r="D26" t="str">
            <v>10486</v>
          </cell>
          <cell r="E26" t="str">
            <v>System</v>
          </cell>
        </row>
        <row r="27">
          <cell r="A27" t="str">
            <v>26</v>
          </cell>
          <cell r="B27" t="str">
            <v>8019519</v>
          </cell>
          <cell r="C27" t="str">
            <v>10466</v>
          </cell>
          <cell r="D27" t="str">
            <v>10486</v>
          </cell>
          <cell r="E27" t="str">
            <v>System</v>
          </cell>
        </row>
        <row r="28">
          <cell r="A28" t="str">
            <v>27</v>
          </cell>
          <cell r="B28" t="str">
            <v>2017905</v>
          </cell>
          <cell r="C28" t="str">
            <v>10936</v>
          </cell>
          <cell r="D28" t="str">
            <v>10486</v>
          </cell>
          <cell r="E28" t="str">
            <v>System</v>
          </cell>
        </row>
        <row r="29">
          <cell r="A29" t="str">
            <v>28</v>
          </cell>
          <cell r="B29" t="str">
            <v>8013012</v>
          </cell>
          <cell r="C29" t="str">
            <v>10834</v>
          </cell>
          <cell r="D29" t="str">
            <v>10486</v>
          </cell>
          <cell r="E29" t="str">
            <v>System</v>
          </cell>
        </row>
        <row r="30">
          <cell r="A30" t="str">
            <v>29</v>
          </cell>
          <cell r="B30" t="str">
            <v>8015976</v>
          </cell>
          <cell r="C30" t="str">
            <v>10834</v>
          </cell>
          <cell r="D30" t="str">
            <v>10486</v>
          </cell>
          <cell r="E30" t="str">
            <v>System</v>
          </cell>
        </row>
        <row r="31">
          <cell r="A31" t="str">
            <v>30</v>
          </cell>
          <cell r="B31" t="str">
            <v>8015977</v>
          </cell>
          <cell r="C31" t="str">
            <v>10834</v>
          </cell>
          <cell r="D31" t="str">
            <v>10486</v>
          </cell>
          <cell r="E31" t="str">
            <v>System</v>
          </cell>
        </row>
        <row r="32">
          <cell r="A32" t="str">
            <v>31</v>
          </cell>
          <cell r="B32" t="str">
            <v>8015978</v>
          </cell>
          <cell r="C32" t="str">
            <v>10834</v>
          </cell>
          <cell r="D32" t="str">
            <v>10486</v>
          </cell>
          <cell r="E32" t="str">
            <v>System</v>
          </cell>
        </row>
        <row r="33">
          <cell r="A33" t="str">
            <v>32</v>
          </cell>
          <cell r="B33" t="str">
            <v>8015979</v>
          </cell>
          <cell r="C33" t="str">
            <v>10834</v>
          </cell>
          <cell r="D33" t="str">
            <v>10486</v>
          </cell>
          <cell r="E33" t="str">
            <v>System</v>
          </cell>
        </row>
        <row r="34">
          <cell r="A34" t="str">
            <v>33</v>
          </cell>
          <cell r="B34" t="str">
            <v>8020619</v>
          </cell>
          <cell r="C34" t="str">
            <v>10834</v>
          </cell>
          <cell r="D34" t="str">
            <v>10486</v>
          </cell>
          <cell r="E34" t="str">
            <v>System</v>
          </cell>
        </row>
        <row r="35">
          <cell r="A35" t="str">
            <v>34</v>
          </cell>
          <cell r="B35" t="str">
            <v>8024096</v>
          </cell>
          <cell r="C35" t="str">
            <v>10834</v>
          </cell>
          <cell r="D35" t="str">
            <v>10486</v>
          </cell>
          <cell r="E35" t="str">
            <v>System</v>
          </cell>
        </row>
        <row r="36">
          <cell r="A36" t="str">
            <v>35</v>
          </cell>
          <cell r="B36" t="str">
            <v>8024097</v>
          </cell>
          <cell r="C36" t="str">
            <v>10834</v>
          </cell>
          <cell r="D36" t="str">
            <v>10486</v>
          </cell>
          <cell r="E36" t="str">
            <v>System</v>
          </cell>
        </row>
        <row r="37">
          <cell r="A37" t="str">
            <v>36</v>
          </cell>
          <cell r="B37" t="str">
            <v>8010418</v>
          </cell>
          <cell r="C37" t="str">
            <v>10466</v>
          </cell>
          <cell r="D37" t="str">
            <v>10486</v>
          </cell>
          <cell r="E37" t="str">
            <v>System</v>
          </cell>
        </row>
        <row r="38">
          <cell r="A38" t="str">
            <v>37</v>
          </cell>
          <cell r="B38" t="str">
            <v>8010577</v>
          </cell>
          <cell r="C38" t="str">
            <v>10471</v>
          </cell>
          <cell r="D38" t="str">
            <v>10486</v>
          </cell>
          <cell r="E38" t="str">
            <v>System</v>
          </cell>
        </row>
        <row r="39">
          <cell r="A39" t="str">
            <v>38</v>
          </cell>
          <cell r="B39" t="str">
            <v>8037636</v>
          </cell>
          <cell r="C39" t="str">
            <v>10486</v>
          </cell>
          <cell r="D39" t="str">
            <v>10486</v>
          </cell>
          <cell r="E39" t="str">
            <v>System</v>
          </cell>
        </row>
        <row r="40">
          <cell r="A40" t="str">
            <v>39</v>
          </cell>
          <cell r="B40" t="str">
            <v>2017945</v>
          </cell>
          <cell r="C40" t="str">
            <v>10479</v>
          </cell>
          <cell r="D40" t="str">
            <v>10486</v>
          </cell>
          <cell r="E40" t="str">
            <v>System</v>
          </cell>
        </row>
        <row r="41">
          <cell r="A41" t="str">
            <v>40</v>
          </cell>
          <cell r="B41" t="str">
            <v>8004757</v>
          </cell>
          <cell r="C41" t="str">
            <v>10465</v>
          </cell>
          <cell r="D41" t="str">
            <v>10486</v>
          </cell>
          <cell r="E41" t="str">
            <v>System</v>
          </cell>
        </row>
        <row r="42">
          <cell r="A42" t="str">
            <v>41</v>
          </cell>
          <cell r="B42" t="str">
            <v>8009061</v>
          </cell>
          <cell r="C42" t="str">
            <v>10465</v>
          </cell>
          <cell r="D42" t="str">
            <v>10486</v>
          </cell>
          <cell r="E42" t="str">
            <v>System</v>
          </cell>
        </row>
        <row r="43">
          <cell r="A43" t="str">
            <v>42</v>
          </cell>
          <cell r="B43" t="str">
            <v>8011298</v>
          </cell>
          <cell r="C43" t="str">
            <v>10465</v>
          </cell>
          <cell r="D43" t="str">
            <v>10486</v>
          </cell>
          <cell r="E43" t="str">
            <v>System</v>
          </cell>
        </row>
        <row r="44">
          <cell r="A44" t="str">
            <v>43</v>
          </cell>
          <cell r="B44" t="str">
            <v>8014597</v>
          </cell>
          <cell r="C44" t="str">
            <v>10466</v>
          </cell>
          <cell r="D44" t="str">
            <v>10486</v>
          </cell>
          <cell r="E44" t="str">
            <v>System</v>
          </cell>
        </row>
        <row r="45">
          <cell r="A45" t="str">
            <v>44</v>
          </cell>
          <cell r="B45" t="str">
            <v>8025756</v>
          </cell>
          <cell r="C45" t="str">
            <v>10449</v>
          </cell>
          <cell r="D45" t="str">
            <v>10486</v>
          </cell>
          <cell r="E45" t="str">
            <v>System</v>
          </cell>
        </row>
        <row r="46">
          <cell r="A46" t="str">
            <v>45</v>
          </cell>
          <cell r="B46" t="str">
            <v>8025757</v>
          </cell>
          <cell r="C46" t="str">
            <v>10449</v>
          </cell>
          <cell r="D46" t="str">
            <v>10486</v>
          </cell>
          <cell r="E46" t="str">
            <v>System</v>
          </cell>
        </row>
        <row r="47">
          <cell r="A47" t="str">
            <v>46</v>
          </cell>
          <cell r="B47" t="str">
            <v>8027118</v>
          </cell>
          <cell r="C47" t="str">
            <v>10466</v>
          </cell>
          <cell r="D47" t="str">
            <v>10486</v>
          </cell>
          <cell r="E47" t="str">
            <v>System</v>
          </cell>
        </row>
        <row r="48">
          <cell r="A48" t="str">
            <v>47</v>
          </cell>
          <cell r="B48" t="str">
            <v>8027876</v>
          </cell>
          <cell r="C48" t="str">
            <v>10464</v>
          </cell>
          <cell r="D48" t="str">
            <v>10486</v>
          </cell>
          <cell r="E48" t="str">
            <v>System</v>
          </cell>
        </row>
        <row r="49">
          <cell r="A49" t="str">
            <v>48</v>
          </cell>
          <cell r="B49" t="str">
            <v>8027877</v>
          </cell>
          <cell r="C49" t="str">
            <v>10464</v>
          </cell>
          <cell r="D49" t="str">
            <v>10486</v>
          </cell>
          <cell r="E49" t="str">
            <v>System</v>
          </cell>
        </row>
        <row r="50">
          <cell r="A50" t="str">
            <v>49</v>
          </cell>
          <cell r="B50" t="str">
            <v>8029896</v>
          </cell>
          <cell r="C50" t="str">
            <v>10468</v>
          </cell>
          <cell r="D50" t="str">
            <v>10486</v>
          </cell>
          <cell r="E50" t="str">
            <v>System</v>
          </cell>
        </row>
        <row r="51">
          <cell r="A51" t="str">
            <v>50</v>
          </cell>
          <cell r="B51" t="str">
            <v>8029897</v>
          </cell>
          <cell r="C51" t="str">
            <v>10469</v>
          </cell>
          <cell r="D51" t="str">
            <v>10486</v>
          </cell>
          <cell r="E51" t="str">
            <v>System</v>
          </cell>
        </row>
        <row r="52">
          <cell r="A52" t="str">
            <v>51</v>
          </cell>
          <cell r="B52" t="str">
            <v>8029898</v>
          </cell>
          <cell r="C52" t="str">
            <v>10470</v>
          </cell>
          <cell r="D52" t="str">
            <v>10486</v>
          </cell>
          <cell r="E52" t="str">
            <v>System</v>
          </cell>
        </row>
        <row r="53">
          <cell r="A53" t="str">
            <v>52</v>
          </cell>
          <cell r="B53" t="str">
            <v>8029899</v>
          </cell>
          <cell r="C53" t="str">
            <v>10471</v>
          </cell>
          <cell r="D53" t="str">
            <v>10486</v>
          </cell>
          <cell r="E53" t="str">
            <v>System</v>
          </cell>
        </row>
        <row r="54">
          <cell r="A54" t="str">
            <v>53</v>
          </cell>
          <cell r="B54" t="str">
            <v>8029900</v>
          </cell>
          <cell r="C54" t="str">
            <v>10472</v>
          </cell>
          <cell r="D54" t="str">
            <v>10486</v>
          </cell>
          <cell r="E54" t="str">
            <v>System</v>
          </cell>
        </row>
        <row r="55">
          <cell r="A55" t="str">
            <v>54</v>
          </cell>
          <cell r="B55" t="str">
            <v>8029901</v>
          </cell>
          <cell r="C55" t="str">
            <v>10473</v>
          </cell>
          <cell r="D55" t="str">
            <v>10486</v>
          </cell>
          <cell r="E55" t="str">
            <v>System</v>
          </cell>
        </row>
        <row r="56">
          <cell r="A56" t="str">
            <v>55</v>
          </cell>
          <cell r="B56" t="str">
            <v>8036782</v>
          </cell>
          <cell r="C56" t="str">
            <v>10464</v>
          </cell>
          <cell r="D56" t="str">
            <v>10486</v>
          </cell>
          <cell r="E56" t="str">
            <v>System</v>
          </cell>
        </row>
        <row r="57">
          <cell r="A57" t="str">
            <v>56</v>
          </cell>
          <cell r="B57" t="str">
            <v>8003321</v>
          </cell>
          <cell r="C57" t="str">
            <v>10467</v>
          </cell>
          <cell r="D57" t="str">
            <v>10486</v>
          </cell>
          <cell r="E57" t="str">
            <v>System</v>
          </cell>
        </row>
        <row r="58">
          <cell r="A58" t="str">
            <v>57</v>
          </cell>
          <cell r="B58" t="str">
            <v>8003323</v>
          </cell>
          <cell r="C58" t="str">
            <v>10467</v>
          </cell>
          <cell r="D58" t="str">
            <v>10486</v>
          </cell>
          <cell r="E58" t="str">
            <v>System</v>
          </cell>
        </row>
        <row r="59">
          <cell r="A59" t="str">
            <v>58</v>
          </cell>
          <cell r="B59" t="str">
            <v>8003324</v>
          </cell>
          <cell r="C59" t="str">
            <v>10467</v>
          </cell>
          <cell r="D59" t="str">
            <v>10486</v>
          </cell>
          <cell r="E59" t="str">
            <v>System</v>
          </cell>
        </row>
        <row r="60">
          <cell r="A60" t="str">
            <v>59</v>
          </cell>
          <cell r="B60" t="str">
            <v>8003325</v>
          </cell>
          <cell r="C60" t="str">
            <v>10467</v>
          </cell>
          <cell r="D60" t="str">
            <v>10486</v>
          </cell>
          <cell r="E60" t="str">
            <v>System</v>
          </cell>
        </row>
        <row r="61">
          <cell r="A61" t="str">
            <v>60</v>
          </cell>
          <cell r="B61" t="str">
            <v>8003326</v>
          </cell>
          <cell r="C61" t="str">
            <v>10467</v>
          </cell>
          <cell r="D61" t="str">
            <v>10486</v>
          </cell>
          <cell r="E61" t="str">
            <v>System</v>
          </cell>
        </row>
        <row r="62">
          <cell r="A62" t="str">
            <v>61</v>
          </cell>
          <cell r="B62" t="str">
            <v>8028576</v>
          </cell>
          <cell r="C62" t="str">
            <v>10879</v>
          </cell>
          <cell r="D62" t="str">
            <v>10486</v>
          </cell>
          <cell r="E62" t="str">
            <v>System</v>
          </cell>
        </row>
        <row r="63">
          <cell r="A63" t="str">
            <v>62</v>
          </cell>
          <cell r="B63" t="str">
            <v>8029376</v>
          </cell>
          <cell r="C63" t="str">
            <v>10466</v>
          </cell>
          <cell r="D63" t="str">
            <v>10486</v>
          </cell>
          <cell r="E63" t="str">
            <v>System</v>
          </cell>
        </row>
        <row r="64">
          <cell r="A64" t="str">
            <v>63</v>
          </cell>
          <cell r="B64" t="str">
            <v>8034602</v>
          </cell>
          <cell r="C64" t="str">
            <v>10466</v>
          </cell>
          <cell r="D64" t="str">
            <v>10486</v>
          </cell>
          <cell r="E64" t="str">
            <v>System</v>
          </cell>
        </row>
        <row r="65">
          <cell r="A65" t="str">
            <v>64</v>
          </cell>
          <cell r="B65" t="str">
            <v>8034603</v>
          </cell>
          <cell r="C65" t="str">
            <v>10466</v>
          </cell>
          <cell r="D65" t="str">
            <v>10486</v>
          </cell>
          <cell r="E65" t="str">
            <v>System</v>
          </cell>
        </row>
        <row r="66">
          <cell r="A66" t="str">
            <v>65</v>
          </cell>
          <cell r="B66" t="str">
            <v>8008598</v>
          </cell>
          <cell r="C66" t="str">
            <v>10473</v>
          </cell>
          <cell r="D66" t="str">
            <v>10486</v>
          </cell>
          <cell r="E66" t="str">
            <v>System</v>
          </cell>
        </row>
        <row r="67">
          <cell r="A67" t="str">
            <v>66</v>
          </cell>
          <cell r="B67" t="str">
            <v>8008599</v>
          </cell>
          <cell r="C67" t="str">
            <v>10473</v>
          </cell>
          <cell r="D67" t="str">
            <v>10486</v>
          </cell>
          <cell r="E67" t="str">
            <v>System</v>
          </cell>
        </row>
        <row r="68">
          <cell r="A68" t="str">
            <v>67</v>
          </cell>
          <cell r="B68" t="str">
            <v>8013316</v>
          </cell>
          <cell r="C68" t="str">
            <v>10467</v>
          </cell>
          <cell r="D68" t="str">
            <v>10486</v>
          </cell>
          <cell r="E68" t="str">
            <v>System</v>
          </cell>
        </row>
        <row r="69">
          <cell r="A69" t="str">
            <v>68</v>
          </cell>
          <cell r="B69" t="str">
            <v>2010031</v>
          </cell>
          <cell r="C69" t="str">
            <v>10490</v>
          </cell>
          <cell r="D69" t="str">
            <v>10490</v>
          </cell>
          <cell r="E69" t="str">
            <v>James</v>
          </cell>
          <cell r="F69" t="str">
            <v>Lakeville</v>
          </cell>
          <cell r="G69" t="str">
            <v>James</v>
          </cell>
          <cell r="H69" t="str">
            <v>Lakeville Supt</v>
          </cell>
          <cell r="I69" t="str">
            <v>James</v>
          </cell>
          <cell r="J69" t="str">
            <v>10469</v>
          </cell>
          <cell r="K69" t="str">
            <v>10490</v>
          </cell>
        </row>
        <row r="70">
          <cell r="A70" t="str">
            <v>69</v>
          </cell>
          <cell r="B70" t="str">
            <v>8009577</v>
          </cell>
          <cell r="C70" t="str">
            <v>10469</v>
          </cell>
          <cell r="D70" t="str">
            <v>10490</v>
          </cell>
          <cell r="E70" t="str">
            <v>James</v>
          </cell>
          <cell r="F70" t="str">
            <v>Lakeville</v>
          </cell>
          <cell r="G70" t="str">
            <v>James</v>
          </cell>
          <cell r="H70" t="str">
            <v>Lakeville Supt</v>
          </cell>
          <cell r="I70" t="str">
            <v>James</v>
          </cell>
          <cell r="J70" t="str">
            <v>10469</v>
          </cell>
          <cell r="K70" t="str">
            <v>10490</v>
          </cell>
        </row>
        <row r="71">
          <cell r="A71" t="str">
            <v>70</v>
          </cell>
          <cell r="B71" t="str">
            <v>8035482</v>
          </cell>
          <cell r="C71" t="str">
            <v>10834</v>
          </cell>
          <cell r="D71" t="str">
            <v>10490</v>
          </cell>
          <cell r="E71" t="str">
            <v>James</v>
          </cell>
          <cell r="F71" t="str">
            <v>Lakeville</v>
          </cell>
          <cell r="G71" t="str">
            <v>James</v>
          </cell>
          <cell r="H71" t="str">
            <v>Lakeville Supt</v>
          </cell>
          <cell r="I71" t="str">
            <v>James</v>
          </cell>
          <cell r="J71" t="str">
            <v>10469</v>
          </cell>
          <cell r="K71" t="str">
            <v>10490</v>
          </cell>
        </row>
        <row r="72">
          <cell r="A72" t="str">
            <v>71</v>
          </cell>
          <cell r="B72" t="str">
            <v>2010032</v>
          </cell>
          <cell r="C72" t="str">
            <v>10491</v>
          </cell>
          <cell r="D72" t="str">
            <v>10491</v>
          </cell>
          <cell r="E72" t="str">
            <v>Clampitt</v>
          </cell>
          <cell r="F72" t="str">
            <v>Martin</v>
          </cell>
          <cell r="G72" t="str">
            <v>Clampitt</v>
          </cell>
          <cell r="H72" t="str">
            <v>Martin Supt</v>
          </cell>
          <cell r="I72" t="str">
            <v>Clampitt</v>
          </cell>
          <cell r="J72" t="str">
            <v>10470</v>
          </cell>
          <cell r="K72" t="str">
            <v>10491</v>
          </cell>
        </row>
        <row r="73">
          <cell r="A73" t="str">
            <v>72</v>
          </cell>
          <cell r="B73" t="str">
            <v>2010051</v>
          </cell>
          <cell r="C73" t="str">
            <v>10491</v>
          </cell>
          <cell r="D73" t="str">
            <v>10491</v>
          </cell>
          <cell r="E73" t="str">
            <v>Clampitt</v>
          </cell>
          <cell r="F73" t="str">
            <v>Martin</v>
          </cell>
          <cell r="G73" t="str">
            <v>Clampitt</v>
          </cell>
          <cell r="H73" t="str">
            <v>Martin Supt</v>
          </cell>
          <cell r="I73" t="str">
            <v>Clampitt</v>
          </cell>
          <cell r="J73" t="str">
            <v>10470</v>
          </cell>
          <cell r="K73" t="str">
            <v>10491</v>
          </cell>
        </row>
        <row r="74">
          <cell r="A74" t="str">
            <v>73</v>
          </cell>
          <cell r="B74" t="str">
            <v>2010052</v>
          </cell>
          <cell r="C74" t="str">
            <v>10491</v>
          </cell>
          <cell r="D74" t="str">
            <v>10491</v>
          </cell>
          <cell r="E74" t="str">
            <v>Clampitt</v>
          </cell>
          <cell r="F74" t="str">
            <v>Martin</v>
          </cell>
          <cell r="G74" t="str">
            <v>Clampitt</v>
          </cell>
          <cell r="H74" t="str">
            <v>Martin Supt</v>
          </cell>
          <cell r="I74" t="str">
            <v>Clampitt</v>
          </cell>
          <cell r="J74" t="str">
            <v>10470</v>
          </cell>
          <cell r="K74" t="str">
            <v>10491</v>
          </cell>
        </row>
        <row r="75">
          <cell r="A75" t="str">
            <v>74</v>
          </cell>
          <cell r="B75" t="str">
            <v>8017984</v>
          </cell>
          <cell r="C75" t="str">
            <v>10470</v>
          </cell>
          <cell r="D75" t="str">
            <v>10491</v>
          </cell>
          <cell r="E75" t="str">
            <v>Clampitt</v>
          </cell>
          <cell r="F75" t="str">
            <v>Martin</v>
          </cell>
          <cell r="G75" t="str">
            <v>Clampitt</v>
          </cell>
          <cell r="H75" t="str">
            <v>Martin Supt</v>
          </cell>
          <cell r="I75" t="str">
            <v>Clampitt</v>
          </cell>
          <cell r="J75" t="str">
            <v>10470</v>
          </cell>
          <cell r="K75" t="str">
            <v>10491</v>
          </cell>
        </row>
        <row r="76">
          <cell r="A76" t="str">
            <v>75</v>
          </cell>
          <cell r="B76" t="str">
            <v>8001000</v>
          </cell>
          <cell r="C76" t="str">
            <v>10465</v>
          </cell>
          <cell r="D76" t="str">
            <v>10491</v>
          </cell>
          <cell r="E76" t="str">
            <v>Clampitt</v>
          </cell>
          <cell r="F76" t="str">
            <v>Martin</v>
          </cell>
          <cell r="G76" t="str">
            <v>Clampitt</v>
          </cell>
          <cell r="H76" t="str">
            <v>Martin Supt</v>
          </cell>
          <cell r="I76" t="str">
            <v>Clampitt</v>
          </cell>
          <cell r="J76" t="str">
            <v>10470</v>
          </cell>
          <cell r="K76" t="str">
            <v>10491</v>
          </cell>
        </row>
        <row r="77">
          <cell r="A77" t="str">
            <v>76</v>
          </cell>
          <cell r="B77" t="str">
            <v>8018700</v>
          </cell>
          <cell r="C77" t="str">
            <v>10470</v>
          </cell>
          <cell r="D77" t="str">
            <v>10491</v>
          </cell>
          <cell r="E77" t="str">
            <v>Clampitt</v>
          </cell>
          <cell r="F77" t="str">
            <v>Martin</v>
          </cell>
          <cell r="G77" t="str">
            <v>Clampitt</v>
          </cell>
          <cell r="H77" t="str">
            <v>Martin Supt</v>
          </cell>
          <cell r="I77" t="str">
            <v>Clampitt</v>
          </cell>
          <cell r="J77" t="str">
            <v>10470</v>
          </cell>
          <cell r="K77" t="str">
            <v>10491</v>
          </cell>
        </row>
        <row r="78">
          <cell r="A78" t="str">
            <v>77</v>
          </cell>
          <cell r="B78" t="str">
            <v>8033556</v>
          </cell>
          <cell r="C78" t="str">
            <v>10500</v>
          </cell>
          <cell r="D78" t="str">
            <v>10491</v>
          </cell>
          <cell r="E78" t="str">
            <v>Clampitt</v>
          </cell>
          <cell r="F78" t="str">
            <v>Martin</v>
          </cell>
          <cell r="G78" t="str">
            <v>Clampitt</v>
          </cell>
          <cell r="H78" t="str">
            <v>Martin Supt</v>
          </cell>
          <cell r="I78" t="str">
            <v>Clampitt</v>
          </cell>
          <cell r="J78" t="str">
            <v>10470</v>
          </cell>
          <cell r="K78" t="str">
            <v>10491</v>
          </cell>
        </row>
        <row r="79">
          <cell r="A79" t="str">
            <v>78</v>
          </cell>
          <cell r="B79" t="str">
            <v>8033456</v>
          </cell>
          <cell r="C79" t="str">
            <v>10506</v>
          </cell>
          <cell r="D79" t="str">
            <v>10491</v>
          </cell>
          <cell r="E79" t="str">
            <v>Clampitt</v>
          </cell>
          <cell r="F79" t="str">
            <v>Martin</v>
          </cell>
          <cell r="G79" t="str">
            <v>Clampitt</v>
          </cell>
          <cell r="H79" t="str">
            <v>Martin Supt</v>
          </cell>
          <cell r="I79" t="str">
            <v>Clampitt</v>
          </cell>
          <cell r="J79" t="str">
            <v>10470</v>
          </cell>
          <cell r="K79" t="str">
            <v>10491</v>
          </cell>
        </row>
        <row r="80">
          <cell r="A80" t="str">
            <v>79</v>
          </cell>
          <cell r="B80" t="str">
            <v>8035483</v>
          </cell>
          <cell r="C80" t="str">
            <v>10834</v>
          </cell>
          <cell r="D80" t="str">
            <v>10491</v>
          </cell>
          <cell r="E80" t="str">
            <v>Clampitt</v>
          </cell>
          <cell r="F80" t="str">
            <v>Martin</v>
          </cell>
          <cell r="G80" t="str">
            <v>Clampitt</v>
          </cell>
          <cell r="H80" t="str">
            <v>Martin Supt</v>
          </cell>
          <cell r="I80" t="str">
            <v>Clampitt</v>
          </cell>
          <cell r="J80" t="str">
            <v>10470</v>
          </cell>
          <cell r="K80" t="str">
            <v>10491</v>
          </cell>
        </row>
        <row r="81">
          <cell r="A81" t="str">
            <v>80</v>
          </cell>
          <cell r="B81" t="str">
            <v>2010034</v>
          </cell>
          <cell r="C81" t="str">
            <v>10492</v>
          </cell>
          <cell r="D81" t="str">
            <v>10492</v>
          </cell>
          <cell r="E81" t="str">
            <v>Jmartin</v>
          </cell>
          <cell r="F81" t="str">
            <v>Concord</v>
          </cell>
          <cell r="G81" t="str">
            <v>JMartin</v>
          </cell>
          <cell r="H81" t="str">
            <v>Concord Supt</v>
          </cell>
          <cell r="I81" t="str">
            <v>JMartin</v>
          </cell>
          <cell r="J81" t="str">
            <v>10471</v>
          </cell>
          <cell r="K81" t="str">
            <v>10492</v>
          </cell>
        </row>
        <row r="82">
          <cell r="A82" t="str">
            <v>81</v>
          </cell>
          <cell r="B82" t="str">
            <v>8009976</v>
          </cell>
          <cell r="C82" t="str">
            <v>10476</v>
          </cell>
          <cell r="D82" t="str">
            <v>10492</v>
          </cell>
          <cell r="E82" t="str">
            <v>Jmartin</v>
          </cell>
          <cell r="F82" t="str">
            <v>Concord</v>
          </cell>
          <cell r="G82" t="str">
            <v>JMartin</v>
          </cell>
          <cell r="H82" t="str">
            <v>Concord Supt</v>
          </cell>
          <cell r="I82" t="str">
            <v>JMartin</v>
          </cell>
          <cell r="J82" t="str">
            <v>10471</v>
          </cell>
          <cell r="K82" t="str">
            <v>10492</v>
          </cell>
        </row>
        <row r="83">
          <cell r="A83" t="str">
            <v>82</v>
          </cell>
          <cell r="B83" t="str">
            <v>8009977</v>
          </cell>
          <cell r="C83" t="str">
            <v>10465</v>
          </cell>
          <cell r="D83" t="str">
            <v>10492</v>
          </cell>
          <cell r="E83" t="str">
            <v>Jmartin</v>
          </cell>
          <cell r="F83" t="str">
            <v>Concord</v>
          </cell>
          <cell r="G83" t="str">
            <v>JMartin</v>
          </cell>
          <cell r="H83" t="str">
            <v>Concord Supt</v>
          </cell>
          <cell r="I83" t="str">
            <v>JMartin</v>
          </cell>
          <cell r="J83" t="str">
            <v>10471</v>
          </cell>
          <cell r="K83" t="str">
            <v>10492</v>
          </cell>
        </row>
        <row r="84">
          <cell r="A84" t="str">
            <v>83</v>
          </cell>
          <cell r="B84" t="str">
            <v>8009978</v>
          </cell>
          <cell r="C84" t="str">
            <v>10476</v>
          </cell>
          <cell r="D84" t="str">
            <v>10492</v>
          </cell>
          <cell r="E84" t="str">
            <v>Jmartin</v>
          </cell>
          <cell r="F84" t="str">
            <v>Concord</v>
          </cell>
          <cell r="G84" t="str">
            <v>JMartin</v>
          </cell>
          <cell r="H84" t="str">
            <v>Concord Supt</v>
          </cell>
          <cell r="I84" t="str">
            <v>JMartin</v>
          </cell>
          <cell r="J84" t="str">
            <v>10471</v>
          </cell>
          <cell r="K84" t="str">
            <v>10492</v>
          </cell>
        </row>
        <row r="85">
          <cell r="A85" t="str">
            <v>84</v>
          </cell>
          <cell r="B85" t="str">
            <v>8035480</v>
          </cell>
          <cell r="C85" t="str">
            <v>10834</v>
          </cell>
          <cell r="D85" t="str">
            <v>10492</v>
          </cell>
          <cell r="E85" t="str">
            <v>Jmartin</v>
          </cell>
          <cell r="F85" t="str">
            <v>Concord</v>
          </cell>
          <cell r="G85" t="str">
            <v>JMartin</v>
          </cell>
          <cell r="H85" t="str">
            <v>Concord Supt</v>
          </cell>
          <cell r="I85" t="str">
            <v>JMartin</v>
          </cell>
          <cell r="J85" t="str">
            <v>10471</v>
          </cell>
          <cell r="K85" t="str">
            <v>10492</v>
          </cell>
        </row>
        <row r="86">
          <cell r="A86" t="str">
            <v>85</v>
          </cell>
          <cell r="B86" t="str">
            <v>2010036</v>
          </cell>
          <cell r="C86" t="str">
            <v>10493</v>
          </cell>
          <cell r="D86" t="str">
            <v>10493</v>
          </cell>
          <cell r="E86" t="str">
            <v>Clark</v>
          </cell>
          <cell r="F86" t="str">
            <v>Fresno</v>
          </cell>
          <cell r="G86" t="str">
            <v>Clark</v>
          </cell>
          <cell r="H86" t="str">
            <v>Fresno Supt</v>
          </cell>
          <cell r="I86" t="str">
            <v>Clark</v>
          </cell>
          <cell r="J86" t="str">
            <v>10472</v>
          </cell>
          <cell r="K86" t="str">
            <v>10493</v>
          </cell>
        </row>
        <row r="87">
          <cell r="A87" t="str">
            <v>86</v>
          </cell>
          <cell r="B87" t="str">
            <v>8009416</v>
          </cell>
          <cell r="C87" t="str">
            <v>10472</v>
          </cell>
          <cell r="D87" t="str">
            <v>10493</v>
          </cell>
          <cell r="E87" t="str">
            <v>Clark</v>
          </cell>
          <cell r="F87" t="str">
            <v>Fresno</v>
          </cell>
          <cell r="G87" t="str">
            <v>Clark</v>
          </cell>
          <cell r="H87" t="str">
            <v>Fresno Supt</v>
          </cell>
          <cell r="I87" t="str">
            <v>Clark</v>
          </cell>
          <cell r="J87" t="str">
            <v>10472</v>
          </cell>
          <cell r="K87" t="str">
            <v>10493</v>
          </cell>
        </row>
        <row r="88">
          <cell r="A88" t="str">
            <v>87</v>
          </cell>
          <cell r="B88" t="str">
            <v>8017985</v>
          </cell>
          <cell r="C88" t="str">
            <v>10472</v>
          </cell>
          <cell r="D88" t="str">
            <v>10493</v>
          </cell>
          <cell r="E88" t="str">
            <v>Clark</v>
          </cell>
          <cell r="F88" t="str">
            <v>Fresno</v>
          </cell>
          <cell r="G88" t="str">
            <v>Clark</v>
          </cell>
          <cell r="H88" t="str">
            <v>Fresno Supt</v>
          </cell>
          <cell r="I88" t="str">
            <v>Clark</v>
          </cell>
          <cell r="J88" t="str">
            <v>10472</v>
          </cell>
          <cell r="K88" t="str">
            <v>10493</v>
          </cell>
        </row>
        <row r="89">
          <cell r="A89" t="str">
            <v>88</v>
          </cell>
          <cell r="B89" t="str">
            <v>8035481</v>
          </cell>
          <cell r="C89" t="str">
            <v>10834</v>
          </cell>
          <cell r="D89" t="str">
            <v>10493</v>
          </cell>
          <cell r="E89" t="str">
            <v>Clark</v>
          </cell>
          <cell r="F89" t="str">
            <v>Fresno</v>
          </cell>
          <cell r="G89" t="str">
            <v>Clark</v>
          </cell>
          <cell r="H89" t="str">
            <v>Fresno Supt</v>
          </cell>
          <cell r="I89" t="str">
            <v>Clark</v>
          </cell>
          <cell r="J89" t="str">
            <v>10472</v>
          </cell>
          <cell r="K89" t="str">
            <v>10493</v>
          </cell>
        </row>
        <row r="90">
          <cell r="A90" t="str">
            <v>89</v>
          </cell>
          <cell r="B90" t="str">
            <v>2010039</v>
          </cell>
          <cell r="C90" t="str">
            <v>10495</v>
          </cell>
          <cell r="D90" t="str">
            <v>10495</v>
          </cell>
          <cell r="E90" t="str">
            <v>Timiraos</v>
          </cell>
          <cell r="F90" t="str">
            <v>Moss Land</v>
          </cell>
          <cell r="G90" t="str">
            <v>Timiraos</v>
          </cell>
          <cell r="H90" t="str">
            <v>Moss Land Supt</v>
          </cell>
          <cell r="I90" t="str">
            <v>Timiraos</v>
          </cell>
          <cell r="J90" t="str">
            <v>10473</v>
          </cell>
          <cell r="K90" t="str">
            <v>10495</v>
          </cell>
        </row>
        <row r="91">
          <cell r="A91" t="str">
            <v>90</v>
          </cell>
          <cell r="B91" t="str">
            <v>2010053</v>
          </cell>
          <cell r="C91" t="str">
            <v>10906</v>
          </cell>
          <cell r="D91" t="str">
            <v>10495</v>
          </cell>
          <cell r="E91" t="str">
            <v>Timiraos</v>
          </cell>
          <cell r="F91" t="str">
            <v>Moss Land</v>
          </cell>
          <cell r="G91" t="str">
            <v>Timiraos</v>
          </cell>
          <cell r="H91" t="str">
            <v>Moss Land Supt</v>
          </cell>
          <cell r="I91" t="str">
            <v>Timiraos</v>
          </cell>
          <cell r="J91" t="str">
            <v>10473</v>
          </cell>
          <cell r="K91" t="str">
            <v>10495</v>
          </cell>
        </row>
        <row r="92">
          <cell r="A92" t="str">
            <v>91</v>
          </cell>
          <cell r="B92" t="str">
            <v>8017983</v>
          </cell>
          <cell r="C92" t="str">
            <v>10473</v>
          </cell>
          <cell r="D92" t="str">
            <v>10495</v>
          </cell>
          <cell r="E92" t="str">
            <v>Timiraos</v>
          </cell>
          <cell r="F92" t="str">
            <v>Moss Land</v>
          </cell>
          <cell r="G92" t="str">
            <v>Timiraos</v>
          </cell>
          <cell r="H92" t="str">
            <v>Moss Land Supt</v>
          </cell>
          <cell r="I92" t="str">
            <v>Timiraos</v>
          </cell>
          <cell r="J92" t="str">
            <v>10473</v>
          </cell>
          <cell r="K92" t="str">
            <v>10495</v>
          </cell>
        </row>
        <row r="93">
          <cell r="A93" t="str">
            <v>92</v>
          </cell>
          <cell r="B93" t="str">
            <v>8035479</v>
          </cell>
          <cell r="C93" t="str">
            <v>10834</v>
          </cell>
          <cell r="D93" t="str">
            <v>10495</v>
          </cell>
          <cell r="E93" t="str">
            <v>Timiraos</v>
          </cell>
          <cell r="F93" t="str">
            <v>Moss Land</v>
          </cell>
          <cell r="G93" t="str">
            <v>Timiraos</v>
          </cell>
          <cell r="H93" t="str">
            <v>Moss Land Supt</v>
          </cell>
          <cell r="I93" t="str">
            <v>Timiraos</v>
          </cell>
          <cell r="J93" t="str">
            <v>10473</v>
          </cell>
          <cell r="K93" t="str">
            <v>10495</v>
          </cell>
        </row>
        <row r="94">
          <cell r="A94" t="str">
            <v>93</v>
          </cell>
          <cell r="B94" t="str">
            <v>2005234</v>
          </cell>
          <cell r="C94" t="str">
            <v>10898</v>
          </cell>
          <cell r="D94" t="str">
            <v>10849</v>
          </cell>
          <cell r="E94" t="str">
            <v>Sacto Intertie</v>
          </cell>
        </row>
        <row r="95">
          <cell r="A95" t="str">
            <v>94</v>
          </cell>
          <cell r="B95" t="str">
            <v>2005235</v>
          </cell>
          <cell r="C95" t="str">
            <v>10898</v>
          </cell>
          <cell r="D95" t="str">
            <v>10849</v>
          </cell>
          <cell r="E95" t="str">
            <v>Sacto Intertie</v>
          </cell>
        </row>
        <row r="96">
          <cell r="A96" t="str">
            <v>95</v>
          </cell>
          <cell r="B96" t="str">
            <v>2005236</v>
          </cell>
          <cell r="C96" t="str">
            <v>10898</v>
          </cell>
          <cell r="D96" t="str">
            <v>10849</v>
          </cell>
          <cell r="E96" t="str">
            <v>Sacto Intertie</v>
          </cell>
        </row>
        <row r="97">
          <cell r="A97" t="str">
            <v>96</v>
          </cell>
          <cell r="B97" t="str">
            <v>2005238</v>
          </cell>
          <cell r="C97" t="str">
            <v>10898</v>
          </cell>
          <cell r="D97" t="str">
            <v>10849</v>
          </cell>
          <cell r="E97" t="str">
            <v>Sacto Intertie</v>
          </cell>
        </row>
        <row r="98">
          <cell r="A98" t="str">
            <v>97</v>
          </cell>
          <cell r="B98" t="str">
            <v>2005241</v>
          </cell>
          <cell r="C98" t="str">
            <v>10898</v>
          </cell>
          <cell r="D98" t="str">
            <v>10849</v>
          </cell>
          <cell r="E98" t="str">
            <v>Sacto Intertie</v>
          </cell>
        </row>
        <row r="99">
          <cell r="A99" t="str">
            <v>98</v>
          </cell>
          <cell r="B99" t="str">
            <v>2005242</v>
          </cell>
          <cell r="C99" t="str">
            <v>10898</v>
          </cell>
          <cell r="D99" t="str">
            <v>10849</v>
          </cell>
          <cell r="E99" t="str">
            <v>Sacto Intertie</v>
          </cell>
        </row>
        <row r="100">
          <cell r="A100" t="str">
            <v>99</v>
          </cell>
          <cell r="B100" t="str">
            <v>2005243</v>
          </cell>
          <cell r="C100" t="str">
            <v>10898</v>
          </cell>
          <cell r="D100" t="str">
            <v>10849</v>
          </cell>
          <cell r="E100" t="str">
            <v>Sacto Intertie</v>
          </cell>
        </row>
        <row r="101">
          <cell r="A101" t="str">
            <v>100</v>
          </cell>
          <cell r="B101" t="str">
            <v>2005246</v>
          </cell>
          <cell r="C101" t="str">
            <v>10898</v>
          </cell>
          <cell r="D101" t="str">
            <v>10849</v>
          </cell>
          <cell r="E101" t="str">
            <v>Sacto Intertie</v>
          </cell>
        </row>
        <row r="102">
          <cell r="A102" t="str">
            <v>101</v>
          </cell>
          <cell r="B102" t="str">
            <v>2005261</v>
          </cell>
          <cell r="C102" t="str">
            <v>10896</v>
          </cell>
          <cell r="D102" t="str">
            <v>10849</v>
          </cell>
          <cell r="E102" t="str">
            <v>Sacto Intertie</v>
          </cell>
        </row>
        <row r="103">
          <cell r="A103" t="str">
            <v>102</v>
          </cell>
          <cell r="B103" t="str">
            <v>2005262</v>
          </cell>
          <cell r="C103" t="str">
            <v>10896</v>
          </cell>
          <cell r="D103" t="str">
            <v>10849</v>
          </cell>
          <cell r="E103" t="str">
            <v>Sacto Intertie</v>
          </cell>
        </row>
        <row r="104">
          <cell r="A104" t="str">
            <v>103</v>
          </cell>
          <cell r="B104" t="str">
            <v>2005266</v>
          </cell>
          <cell r="C104" t="str">
            <v>10896</v>
          </cell>
          <cell r="D104" t="str">
            <v>10849</v>
          </cell>
          <cell r="E104" t="str">
            <v>Sacto Intertie</v>
          </cell>
        </row>
        <row r="105">
          <cell r="A105" t="str">
            <v>104</v>
          </cell>
          <cell r="B105" t="str">
            <v>2005275</v>
          </cell>
          <cell r="C105" t="str">
            <v>10897</v>
          </cell>
          <cell r="D105" t="str">
            <v>10849</v>
          </cell>
          <cell r="E105" t="str">
            <v>Sacto Intertie</v>
          </cell>
        </row>
        <row r="106">
          <cell r="A106" t="str">
            <v>105</v>
          </cell>
          <cell r="B106" t="str">
            <v>2004922</v>
          </cell>
          <cell r="C106" t="str">
            <v>10898</v>
          </cell>
          <cell r="D106" t="str">
            <v>10849</v>
          </cell>
          <cell r="E106" t="str">
            <v>Sacto Intertie</v>
          </cell>
        </row>
        <row r="107">
          <cell r="A107" t="str">
            <v>106</v>
          </cell>
          <cell r="B107" t="str">
            <v>2004923</v>
          </cell>
          <cell r="C107" t="str">
            <v>10898</v>
          </cell>
          <cell r="D107" t="str">
            <v>10849</v>
          </cell>
          <cell r="E107" t="str">
            <v>Sacto Intertie</v>
          </cell>
        </row>
        <row r="108">
          <cell r="A108" t="str">
            <v>107</v>
          </cell>
          <cell r="B108" t="str">
            <v>2004924</v>
          </cell>
          <cell r="C108" t="str">
            <v>10898</v>
          </cell>
          <cell r="D108" t="str">
            <v>10849</v>
          </cell>
          <cell r="E108" t="str">
            <v>Sacto Intertie</v>
          </cell>
        </row>
        <row r="109">
          <cell r="A109" t="str">
            <v>108</v>
          </cell>
          <cell r="B109" t="str">
            <v>2004925</v>
          </cell>
          <cell r="C109" t="str">
            <v>10898</v>
          </cell>
          <cell r="D109" t="str">
            <v>10849</v>
          </cell>
          <cell r="E109" t="str">
            <v>Sacto Intertie</v>
          </cell>
        </row>
        <row r="110">
          <cell r="A110" t="str">
            <v>109</v>
          </cell>
          <cell r="B110" t="str">
            <v>2004926</v>
          </cell>
          <cell r="C110" t="str">
            <v>10898</v>
          </cell>
          <cell r="D110" t="str">
            <v>10849</v>
          </cell>
          <cell r="E110" t="str">
            <v>Sacto Intertie</v>
          </cell>
        </row>
        <row r="111">
          <cell r="A111" t="str">
            <v>110</v>
          </cell>
          <cell r="B111" t="str">
            <v>2004927</v>
          </cell>
          <cell r="C111" t="str">
            <v>10898</v>
          </cell>
          <cell r="D111" t="str">
            <v>10849</v>
          </cell>
          <cell r="E111" t="str">
            <v>Sacto Intertie</v>
          </cell>
        </row>
        <row r="112">
          <cell r="A112" t="str">
            <v>111</v>
          </cell>
          <cell r="B112" t="str">
            <v>2004928</v>
          </cell>
          <cell r="C112" t="str">
            <v>10898</v>
          </cell>
          <cell r="D112" t="str">
            <v>10849</v>
          </cell>
          <cell r="E112" t="str">
            <v>Sacto Intertie</v>
          </cell>
        </row>
        <row r="113">
          <cell r="A113" t="str">
            <v>112</v>
          </cell>
          <cell r="B113" t="str">
            <v>2004929</v>
          </cell>
          <cell r="C113" t="str">
            <v>10898</v>
          </cell>
          <cell r="D113" t="str">
            <v>10849</v>
          </cell>
          <cell r="E113" t="str">
            <v>Sacto Intertie</v>
          </cell>
        </row>
        <row r="114">
          <cell r="A114" t="str">
            <v>113</v>
          </cell>
          <cell r="B114" t="str">
            <v>2004930</v>
          </cell>
          <cell r="C114" t="str">
            <v>10898</v>
          </cell>
          <cell r="D114" t="str">
            <v>10849</v>
          </cell>
          <cell r="E114" t="str">
            <v>Sacto Intertie</v>
          </cell>
        </row>
        <row r="115">
          <cell r="A115" t="str">
            <v>114</v>
          </cell>
          <cell r="B115" t="str">
            <v>2004931</v>
          </cell>
          <cell r="C115" t="str">
            <v>10898</v>
          </cell>
          <cell r="D115" t="str">
            <v>10849</v>
          </cell>
          <cell r="E115" t="str">
            <v>Sacto Intertie</v>
          </cell>
        </row>
        <row r="116">
          <cell r="A116" t="str">
            <v>115</v>
          </cell>
          <cell r="B116" t="str">
            <v>2004932</v>
          </cell>
          <cell r="C116" t="str">
            <v>10898</v>
          </cell>
          <cell r="D116" t="str">
            <v>10849</v>
          </cell>
          <cell r="E116" t="str">
            <v>Sacto Intertie</v>
          </cell>
        </row>
        <row r="117">
          <cell r="A117" t="str">
            <v>116</v>
          </cell>
          <cell r="B117" t="str">
            <v>2004933</v>
          </cell>
          <cell r="C117" t="str">
            <v>10898</v>
          </cell>
          <cell r="D117" t="str">
            <v>10849</v>
          </cell>
          <cell r="E117" t="str">
            <v>Sacto Intertie</v>
          </cell>
        </row>
        <row r="118">
          <cell r="A118" t="str">
            <v>117</v>
          </cell>
          <cell r="B118" t="str">
            <v>2004934</v>
          </cell>
          <cell r="C118" t="str">
            <v>10898</v>
          </cell>
          <cell r="D118" t="str">
            <v>10849</v>
          </cell>
          <cell r="E118" t="str">
            <v>Sacto Intertie</v>
          </cell>
        </row>
        <row r="119">
          <cell r="A119" t="str">
            <v>118</v>
          </cell>
          <cell r="B119" t="str">
            <v>2004935</v>
          </cell>
          <cell r="C119" t="str">
            <v>10898</v>
          </cell>
          <cell r="D119" t="str">
            <v>10849</v>
          </cell>
          <cell r="E119" t="str">
            <v>Sacto Intertie</v>
          </cell>
        </row>
        <row r="120">
          <cell r="A120" t="str">
            <v>119</v>
          </cell>
          <cell r="B120" t="str">
            <v>2004936</v>
          </cell>
          <cell r="C120" t="str">
            <v>10898</v>
          </cell>
          <cell r="D120" t="str">
            <v>10849</v>
          </cell>
          <cell r="E120" t="str">
            <v>Sacto Intertie</v>
          </cell>
        </row>
        <row r="121">
          <cell r="A121" t="str">
            <v>120</v>
          </cell>
          <cell r="B121" t="str">
            <v>2004937</v>
          </cell>
          <cell r="C121" t="str">
            <v>10898</v>
          </cell>
          <cell r="D121" t="str">
            <v>10849</v>
          </cell>
          <cell r="E121" t="str">
            <v>Sacto Intertie</v>
          </cell>
        </row>
        <row r="122">
          <cell r="A122" t="str">
            <v>121</v>
          </cell>
          <cell r="B122" t="str">
            <v>2004938</v>
          </cell>
          <cell r="C122" t="str">
            <v>10898</v>
          </cell>
          <cell r="D122" t="str">
            <v>10849</v>
          </cell>
          <cell r="E122" t="str">
            <v>Sacto Intertie</v>
          </cell>
        </row>
        <row r="123">
          <cell r="A123" t="str">
            <v>122</v>
          </cell>
          <cell r="B123" t="str">
            <v>2004940</v>
          </cell>
          <cell r="C123" t="str">
            <v>10898</v>
          </cell>
          <cell r="D123" t="str">
            <v>10849</v>
          </cell>
          <cell r="E123" t="str">
            <v>Sacto Intertie</v>
          </cell>
        </row>
        <row r="124">
          <cell r="A124" t="str">
            <v>123</v>
          </cell>
          <cell r="B124" t="str">
            <v>2004941</v>
          </cell>
          <cell r="C124" t="str">
            <v>10898</v>
          </cell>
          <cell r="D124" t="str">
            <v>10849</v>
          </cell>
          <cell r="E124" t="str">
            <v>Sacto Intertie</v>
          </cell>
        </row>
        <row r="125">
          <cell r="A125" t="str">
            <v>124</v>
          </cell>
          <cell r="B125" t="str">
            <v>2004954</v>
          </cell>
          <cell r="C125" t="str">
            <v>10896</v>
          </cell>
          <cell r="D125" t="str">
            <v>10849</v>
          </cell>
          <cell r="E125" t="str">
            <v>Sacto Intertie</v>
          </cell>
        </row>
        <row r="126">
          <cell r="A126" t="str">
            <v>125</v>
          </cell>
          <cell r="B126" t="str">
            <v>2004955</v>
          </cell>
          <cell r="C126" t="str">
            <v>10896</v>
          </cell>
          <cell r="D126" t="str">
            <v>10849</v>
          </cell>
          <cell r="E126" t="str">
            <v>Sacto Intertie</v>
          </cell>
        </row>
        <row r="127">
          <cell r="A127" t="str">
            <v>126</v>
          </cell>
          <cell r="B127" t="str">
            <v>2004956</v>
          </cell>
          <cell r="C127" t="str">
            <v>10896</v>
          </cell>
          <cell r="D127" t="str">
            <v>10849</v>
          </cell>
          <cell r="E127" t="str">
            <v>Sacto Intertie</v>
          </cell>
        </row>
        <row r="128">
          <cell r="A128" t="str">
            <v>127</v>
          </cell>
          <cell r="B128" t="str">
            <v>2004957</v>
          </cell>
          <cell r="C128" t="str">
            <v>10896</v>
          </cell>
          <cell r="D128" t="str">
            <v>10849</v>
          </cell>
          <cell r="E128" t="str">
            <v>Sacto Intertie</v>
          </cell>
        </row>
        <row r="129">
          <cell r="A129" t="str">
            <v>128</v>
          </cell>
          <cell r="B129" t="str">
            <v>2004958</v>
          </cell>
          <cell r="C129" t="str">
            <v>10896</v>
          </cell>
          <cell r="D129" t="str">
            <v>10849</v>
          </cell>
          <cell r="E129" t="str">
            <v>Sacto Intertie</v>
          </cell>
        </row>
        <row r="130">
          <cell r="A130" t="str">
            <v>129</v>
          </cell>
          <cell r="B130" t="str">
            <v>2004959</v>
          </cell>
          <cell r="C130" t="str">
            <v>10896</v>
          </cell>
          <cell r="D130" t="str">
            <v>10849</v>
          </cell>
          <cell r="E130" t="str">
            <v>Sacto Intertie</v>
          </cell>
        </row>
        <row r="131">
          <cell r="A131" t="str">
            <v>130</v>
          </cell>
          <cell r="B131" t="str">
            <v>2004960</v>
          </cell>
          <cell r="C131" t="str">
            <v>10896</v>
          </cell>
          <cell r="D131" t="str">
            <v>10849</v>
          </cell>
          <cell r="E131" t="str">
            <v>Sacto Intertie</v>
          </cell>
        </row>
        <row r="132">
          <cell r="A132" t="str">
            <v>131</v>
          </cell>
          <cell r="B132" t="str">
            <v>2004961</v>
          </cell>
          <cell r="C132" t="str">
            <v>10896</v>
          </cell>
          <cell r="D132" t="str">
            <v>10849</v>
          </cell>
          <cell r="E132" t="str">
            <v>Sacto Intertie</v>
          </cell>
        </row>
        <row r="133">
          <cell r="A133" t="str">
            <v>132</v>
          </cell>
          <cell r="B133" t="str">
            <v>2004962</v>
          </cell>
          <cell r="C133" t="str">
            <v>10896</v>
          </cell>
          <cell r="D133" t="str">
            <v>10849</v>
          </cell>
          <cell r="E133" t="str">
            <v>Sacto Intertie</v>
          </cell>
        </row>
        <row r="134">
          <cell r="A134" t="str">
            <v>133</v>
          </cell>
          <cell r="B134" t="str">
            <v>2004972</v>
          </cell>
          <cell r="C134" t="str">
            <v>10897</v>
          </cell>
          <cell r="D134" t="str">
            <v>10849</v>
          </cell>
          <cell r="E134" t="str">
            <v>Sacto Intertie</v>
          </cell>
        </row>
        <row r="135">
          <cell r="A135" t="str">
            <v>134</v>
          </cell>
          <cell r="B135" t="str">
            <v>2004973</v>
          </cell>
          <cell r="C135" t="str">
            <v>10897</v>
          </cell>
          <cell r="D135" t="str">
            <v>10849</v>
          </cell>
          <cell r="E135" t="str">
            <v>Sacto Intertie</v>
          </cell>
        </row>
        <row r="136">
          <cell r="A136" t="str">
            <v>135</v>
          </cell>
          <cell r="B136" t="str">
            <v>2004974</v>
          </cell>
          <cell r="C136" t="str">
            <v>10897</v>
          </cell>
          <cell r="D136" t="str">
            <v>10849</v>
          </cell>
          <cell r="E136" t="str">
            <v>Sacto Intertie</v>
          </cell>
        </row>
        <row r="137">
          <cell r="A137" t="str">
            <v>136</v>
          </cell>
          <cell r="B137" t="str">
            <v>2004975</v>
          </cell>
          <cell r="C137" t="str">
            <v>10897</v>
          </cell>
          <cell r="D137" t="str">
            <v>10849</v>
          </cell>
          <cell r="E137" t="str">
            <v>Sacto Intertie</v>
          </cell>
        </row>
        <row r="138">
          <cell r="A138" t="str">
            <v>137</v>
          </cell>
          <cell r="B138" t="str">
            <v>2004976</v>
          </cell>
          <cell r="C138" t="str">
            <v>10897</v>
          </cell>
          <cell r="D138" t="str">
            <v>10849</v>
          </cell>
          <cell r="E138" t="str">
            <v>Sacto Intertie</v>
          </cell>
        </row>
        <row r="139">
          <cell r="A139" t="str">
            <v>138</v>
          </cell>
          <cell r="B139" t="str">
            <v>2004977</v>
          </cell>
          <cell r="C139" t="str">
            <v>10897</v>
          </cell>
          <cell r="D139" t="str">
            <v>10849</v>
          </cell>
          <cell r="E139" t="str">
            <v>Sacto Intertie</v>
          </cell>
        </row>
        <row r="140">
          <cell r="A140" t="str">
            <v>139</v>
          </cell>
          <cell r="B140" t="str">
            <v>2004998</v>
          </cell>
          <cell r="C140" t="str">
            <v>10898</v>
          </cell>
          <cell r="D140" t="str">
            <v>10849</v>
          </cell>
          <cell r="E140" t="str">
            <v>Sacto Intertie</v>
          </cell>
        </row>
        <row r="141">
          <cell r="A141" t="str">
            <v>140</v>
          </cell>
          <cell r="B141" t="str">
            <v>2008764</v>
          </cell>
          <cell r="C141" t="str">
            <v>10898</v>
          </cell>
          <cell r="D141" t="str">
            <v>10849</v>
          </cell>
          <cell r="E141" t="str">
            <v>Sacto Intertie</v>
          </cell>
        </row>
        <row r="142">
          <cell r="A142" t="str">
            <v>141</v>
          </cell>
          <cell r="B142" t="str">
            <v>2008765</v>
          </cell>
          <cell r="C142" t="str">
            <v>10898</v>
          </cell>
          <cell r="D142" t="str">
            <v>10849</v>
          </cell>
          <cell r="E142" t="str">
            <v>Sacto Intertie</v>
          </cell>
        </row>
        <row r="143">
          <cell r="A143" t="str">
            <v>142</v>
          </cell>
          <cell r="B143" t="str">
            <v>2008767</v>
          </cell>
          <cell r="C143" t="str">
            <v>10898</v>
          </cell>
          <cell r="D143" t="str">
            <v>10849</v>
          </cell>
          <cell r="E143" t="str">
            <v>Sacto Intertie</v>
          </cell>
        </row>
        <row r="144">
          <cell r="A144" t="str">
            <v>143</v>
          </cell>
          <cell r="B144" t="str">
            <v>2008769</v>
          </cell>
          <cell r="C144" t="str">
            <v>10898</v>
          </cell>
          <cell r="D144" t="str">
            <v>10849</v>
          </cell>
          <cell r="E144" t="str">
            <v>Sacto Intertie</v>
          </cell>
        </row>
        <row r="145">
          <cell r="A145" t="str">
            <v>144</v>
          </cell>
          <cell r="B145" t="str">
            <v>2008771</v>
          </cell>
          <cell r="C145" t="str">
            <v>10898</v>
          </cell>
          <cell r="D145" t="str">
            <v>10849</v>
          </cell>
          <cell r="E145" t="str">
            <v>Sacto Intertie</v>
          </cell>
        </row>
        <row r="146">
          <cell r="A146" t="str">
            <v>145</v>
          </cell>
          <cell r="B146" t="str">
            <v>2008774</v>
          </cell>
          <cell r="C146" t="str">
            <v>10898</v>
          </cell>
          <cell r="D146" t="str">
            <v>10849</v>
          </cell>
          <cell r="E146" t="str">
            <v>Sacto Intertie</v>
          </cell>
        </row>
        <row r="147">
          <cell r="A147" t="str">
            <v>146</v>
          </cell>
          <cell r="B147" t="str">
            <v>2008777</v>
          </cell>
          <cell r="C147" t="str">
            <v>10898</v>
          </cell>
          <cell r="D147" t="str">
            <v>10849</v>
          </cell>
          <cell r="E147" t="str">
            <v>Sacto Intertie</v>
          </cell>
        </row>
        <row r="148">
          <cell r="A148" t="str">
            <v>147</v>
          </cell>
          <cell r="B148" t="str">
            <v>2008781</v>
          </cell>
          <cell r="C148" t="str">
            <v>10898</v>
          </cell>
          <cell r="D148" t="str">
            <v>10849</v>
          </cell>
          <cell r="E148" t="str">
            <v>Sacto Intertie</v>
          </cell>
        </row>
        <row r="149">
          <cell r="A149" t="str">
            <v>148</v>
          </cell>
          <cell r="B149" t="str">
            <v>2008783</v>
          </cell>
          <cell r="C149" t="str">
            <v>10898</v>
          </cell>
          <cell r="D149" t="str">
            <v>10849</v>
          </cell>
          <cell r="E149" t="str">
            <v>Sacto Intertie</v>
          </cell>
        </row>
        <row r="150">
          <cell r="A150" t="str">
            <v>149</v>
          </cell>
          <cell r="B150" t="str">
            <v>2008785</v>
          </cell>
          <cell r="C150" t="str">
            <v>10898</v>
          </cell>
          <cell r="D150" t="str">
            <v>10849</v>
          </cell>
          <cell r="E150" t="str">
            <v>Sacto Intertie</v>
          </cell>
        </row>
        <row r="151">
          <cell r="A151" t="str">
            <v>150</v>
          </cell>
          <cell r="B151" t="str">
            <v>2008786</v>
          </cell>
          <cell r="C151" t="str">
            <v>10898</v>
          </cell>
          <cell r="D151" t="str">
            <v>10849</v>
          </cell>
          <cell r="E151" t="str">
            <v>Sacto Intertie</v>
          </cell>
        </row>
        <row r="152">
          <cell r="A152" t="str">
            <v>151</v>
          </cell>
          <cell r="B152" t="str">
            <v>2008787</v>
          </cell>
          <cell r="C152" t="str">
            <v>10898</v>
          </cell>
          <cell r="D152" t="str">
            <v>10849</v>
          </cell>
          <cell r="E152" t="str">
            <v>Sacto Intertie</v>
          </cell>
        </row>
        <row r="153">
          <cell r="A153" t="str">
            <v>152</v>
          </cell>
          <cell r="B153" t="str">
            <v>2008788</v>
          </cell>
          <cell r="C153" t="str">
            <v>10898</v>
          </cell>
          <cell r="D153" t="str">
            <v>10849</v>
          </cell>
          <cell r="E153" t="str">
            <v>Sacto Intertie</v>
          </cell>
        </row>
        <row r="154">
          <cell r="A154" t="str">
            <v>153</v>
          </cell>
          <cell r="B154" t="str">
            <v>2008789</v>
          </cell>
          <cell r="C154" t="str">
            <v>10898</v>
          </cell>
          <cell r="D154" t="str">
            <v>10849</v>
          </cell>
          <cell r="E154" t="str">
            <v>Sacto Intertie</v>
          </cell>
        </row>
        <row r="155">
          <cell r="A155" t="str">
            <v>154</v>
          </cell>
          <cell r="B155" t="str">
            <v>2008790</v>
          </cell>
          <cell r="C155" t="str">
            <v>10898</v>
          </cell>
          <cell r="D155" t="str">
            <v>10849</v>
          </cell>
          <cell r="E155" t="str">
            <v>Sacto Intertie</v>
          </cell>
        </row>
        <row r="156">
          <cell r="A156" t="str">
            <v>155</v>
          </cell>
          <cell r="B156" t="str">
            <v>2008792</v>
          </cell>
          <cell r="C156" t="str">
            <v>10898</v>
          </cell>
          <cell r="D156" t="str">
            <v>10849</v>
          </cell>
          <cell r="E156" t="str">
            <v>Sacto Intertie</v>
          </cell>
        </row>
        <row r="157">
          <cell r="A157" t="str">
            <v>156</v>
          </cell>
          <cell r="B157" t="str">
            <v>2008793</v>
          </cell>
          <cell r="C157" t="str">
            <v>10898</v>
          </cell>
          <cell r="D157" t="str">
            <v>10849</v>
          </cell>
          <cell r="E157" t="str">
            <v>Sacto Intertie</v>
          </cell>
        </row>
        <row r="158">
          <cell r="A158" t="str">
            <v>157</v>
          </cell>
          <cell r="B158" t="str">
            <v>2008795</v>
          </cell>
          <cell r="C158" t="str">
            <v>10898</v>
          </cell>
          <cell r="D158" t="str">
            <v>10849</v>
          </cell>
          <cell r="E158" t="str">
            <v>Sacto Intertie</v>
          </cell>
        </row>
        <row r="159">
          <cell r="A159" t="str">
            <v>158</v>
          </cell>
          <cell r="B159" t="str">
            <v>2008808</v>
          </cell>
          <cell r="C159" t="str">
            <v>10896</v>
          </cell>
          <cell r="D159" t="str">
            <v>10849</v>
          </cell>
          <cell r="E159" t="str">
            <v>Sacto Intertie</v>
          </cell>
        </row>
        <row r="160">
          <cell r="A160" t="str">
            <v>159</v>
          </cell>
          <cell r="B160" t="str">
            <v>2008810</v>
          </cell>
          <cell r="C160" t="str">
            <v>10896</v>
          </cell>
          <cell r="D160" t="str">
            <v>10849</v>
          </cell>
          <cell r="E160" t="str">
            <v>Sacto Intertie</v>
          </cell>
        </row>
        <row r="161">
          <cell r="A161" t="str">
            <v>160</v>
          </cell>
          <cell r="B161" t="str">
            <v>2008812</v>
          </cell>
          <cell r="C161" t="str">
            <v>10896</v>
          </cell>
          <cell r="D161" t="str">
            <v>10849</v>
          </cell>
          <cell r="E161" t="str">
            <v>Sacto Intertie</v>
          </cell>
        </row>
        <row r="162">
          <cell r="A162" t="str">
            <v>161</v>
          </cell>
          <cell r="B162" t="str">
            <v>2008814</v>
          </cell>
          <cell r="C162" t="str">
            <v>10896</v>
          </cell>
          <cell r="D162" t="str">
            <v>10849</v>
          </cell>
          <cell r="E162" t="str">
            <v>Sacto Intertie</v>
          </cell>
        </row>
        <row r="163">
          <cell r="A163" t="str">
            <v>162</v>
          </cell>
          <cell r="B163" t="str">
            <v>2008817</v>
          </cell>
          <cell r="C163" t="str">
            <v>10896</v>
          </cell>
          <cell r="D163" t="str">
            <v>10849</v>
          </cell>
          <cell r="E163" t="str">
            <v>Sacto Intertie</v>
          </cell>
        </row>
        <row r="164">
          <cell r="A164" t="str">
            <v>163</v>
          </cell>
          <cell r="B164" t="str">
            <v>2008820</v>
          </cell>
          <cell r="C164" t="str">
            <v>10896</v>
          </cell>
          <cell r="D164" t="str">
            <v>10849</v>
          </cell>
          <cell r="E164" t="str">
            <v>Sacto Intertie</v>
          </cell>
        </row>
        <row r="165">
          <cell r="A165" t="str">
            <v>164</v>
          </cell>
          <cell r="B165" t="str">
            <v>2008824</v>
          </cell>
          <cell r="C165" t="str">
            <v>10896</v>
          </cell>
          <cell r="D165" t="str">
            <v>10849</v>
          </cell>
          <cell r="E165" t="str">
            <v>Sacto Intertie</v>
          </cell>
        </row>
        <row r="166">
          <cell r="A166" t="str">
            <v>165</v>
          </cell>
          <cell r="B166" t="str">
            <v>2008825</v>
          </cell>
          <cell r="C166" t="str">
            <v>10896</v>
          </cell>
          <cell r="D166" t="str">
            <v>10849</v>
          </cell>
          <cell r="E166" t="str">
            <v>Sacto Intertie</v>
          </cell>
        </row>
        <row r="167">
          <cell r="A167" t="str">
            <v>166</v>
          </cell>
          <cell r="B167" t="str">
            <v>2008826</v>
          </cell>
          <cell r="C167" t="str">
            <v>10896</v>
          </cell>
          <cell r="D167" t="str">
            <v>10849</v>
          </cell>
          <cell r="E167" t="str">
            <v>Sacto Intertie</v>
          </cell>
        </row>
        <row r="168">
          <cell r="A168" t="str">
            <v>167</v>
          </cell>
          <cell r="B168" t="str">
            <v>2008827</v>
          </cell>
          <cell r="C168" t="str">
            <v>10896</v>
          </cell>
          <cell r="D168" t="str">
            <v>10849</v>
          </cell>
          <cell r="E168" t="str">
            <v>Sacto Intertie</v>
          </cell>
        </row>
        <row r="169">
          <cell r="A169" t="str">
            <v>168</v>
          </cell>
          <cell r="B169" t="str">
            <v>2008829</v>
          </cell>
          <cell r="C169" t="str">
            <v>10896</v>
          </cell>
          <cell r="D169" t="str">
            <v>10849</v>
          </cell>
          <cell r="E169" t="str">
            <v>Sacto Intertie</v>
          </cell>
        </row>
        <row r="170">
          <cell r="A170" t="str">
            <v>169</v>
          </cell>
          <cell r="B170" t="str">
            <v>2008835</v>
          </cell>
          <cell r="C170" t="str">
            <v>10897</v>
          </cell>
          <cell r="D170" t="str">
            <v>10849</v>
          </cell>
          <cell r="E170" t="str">
            <v>Sacto Intertie</v>
          </cell>
        </row>
        <row r="171">
          <cell r="A171" t="str">
            <v>170</v>
          </cell>
          <cell r="B171" t="str">
            <v>2008837</v>
          </cell>
          <cell r="C171" t="str">
            <v>10897</v>
          </cell>
          <cell r="D171" t="str">
            <v>10849</v>
          </cell>
          <cell r="E171" t="str">
            <v>Sacto Intertie</v>
          </cell>
        </row>
        <row r="172">
          <cell r="A172" t="str">
            <v>171</v>
          </cell>
          <cell r="B172" t="str">
            <v>2008839</v>
          </cell>
          <cell r="C172" t="str">
            <v>10897</v>
          </cell>
          <cell r="D172" t="str">
            <v>10849</v>
          </cell>
          <cell r="E172" t="str">
            <v>Sacto Intertie</v>
          </cell>
        </row>
        <row r="173">
          <cell r="A173" t="str">
            <v>172</v>
          </cell>
          <cell r="B173" t="str">
            <v>2008841</v>
          </cell>
          <cell r="C173" t="str">
            <v>10897</v>
          </cell>
          <cell r="D173" t="str">
            <v>10849</v>
          </cell>
          <cell r="E173" t="str">
            <v>Sacto Intertie</v>
          </cell>
        </row>
        <row r="174">
          <cell r="A174" t="str">
            <v>173</v>
          </cell>
          <cell r="B174" t="str">
            <v>2008844</v>
          </cell>
          <cell r="C174" t="str">
            <v>10897</v>
          </cell>
          <cell r="D174" t="str">
            <v>10849</v>
          </cell>
          <cell r="E174" t="str">
            <v>Sacto Intertie</v>
          </cell>
        </row>
        <row r="175">
          <cell r="A175" t="str">
            <v>174</v>
          </cell>
          <cell r="B175" t="str">
            <v>2008845</v>
          </cell>
          <cell r="C175" t="str">
            <v>10897</v>
          </cell>
          <cell r="D175" t="str">
            <v>10849</v>
          </cell>
          <cell r="E175" t="str">
            <v>Sacto Intertie</v>
          </cell>
        </row>
        <row r="176">
          <cell r="A176" t="str">
            <v>175</v>
          </cell>
          <cell r="B176" t="str">
            <v>2008846</v>
          </cell>
          <cell r="C176" t="str">
            <v>10897</v>
          </cell>
          <cell r="D176" t="str">
            <v>10849</v>
          </cell>
          <cell r="E176" t="str">
            <v>Sacto Intertie</v>
          </cell>
        </row>
        <row r="177">
          <cell r="A177" t="str">
            <v>176</v>
          </cell>
          <cell r="B177" t="str">
            <v>2008847</v>
          </cell>
          <cell r="C177" t="str">
            <v>10897</v>
          </cell>
          <cell r="D177" t="str">
            <v>10849</v>
          </cell>
          <cell r="E177" t="str">
            <v>Sacto Intertie</v>
          </cell>
        </row>
        <row r="178">
          <cell r="A178" t="str">
            <v>177</v>
          </cell>
          <cell r="B178" t="str">
            <v>2008848</v>
          </cell>
          <cell r="C178" t="str">
            <v>10897</v>
          </cell>
          <cell r="D178" t="str">
            <v>10849</v>
          </cell>
          <cell r="E178" t="str">
            <v>Sacto Intertie</v>
          </cell>
        </row>
        <row r="179">
          <cell r="A179" t="str">
            <v>178</v>
          </cell>
          <cell r="B179" t="str">
            <v>2008850</v>
          </cell>
          <cell r="C179" t="str">
            <v>10898</v>
          </cell>
          <cell r="D179" t="str">
            <v>10849</v>
          </cell>
          <cell r="E179" t="str">
            <v>Sacto Intertie</v>
          </cell>
        </row>
        <row r="180">
          <cell r="A180" t="str">
            <v>179</v>
          </cell>
          <cell r="B180" t="str">
            <v>2010067</v>
          </cell>
          <cell r="C180" t="str">
            <v>10896</v>
          </cell>
          <cell r="D180" t="str">
            <v>10849</v>
          </cell>
          <cell r="E180" t="str">
            <v>Sacto Intertie</v>
          </cell>
        </row>
        <row r="181">
          <cell r="A181" t="str">
            <v>180</v>
          </cell>
          <cell r="B181" t="str">
            <v>2010069</v>
          </cell>
          <cell r="C181" t="str">
            <v>10897</v>
          </cell>
          <cell r="D181" t="str">
            <v>10849</v>
          </cell>
          <cell r="E181" t="str">
            <v>Sacto Intertie</v>
          </cell>
        </row>
        <row r="182">
          <cell r="A182" t="str">
            <v>181</v>
          </cell>
          <cell r="B182" t="str">
            <v>2010070</v>
          </cell>
          <cell r="C182" t="str">
            <v>10898</v>
          </cell>
          <cell r="D182" t="str">
            <v>10849</v>
          </cell>
          <cell r="E182" t="str">
            <v>Sacto Intertie</v>
          </cell>
        </row>
        <row r="183">
          <cell r="A183" t="str">
            <v>182</v>
          </cell>
          <cell r="B183" t="str">
            <v>2010071</v>
          </cell>
          <cell r="C183" t="str">
            <v>10898</v>
          </cell>
          <cell r="D183" t="str">
            <v>10849</v>
          </cell>
          <cell r="E183" t="str">
            <v>Sacto Intertie</v>
          </cell>
        </row>
        <row r="184">
          <cell r="A184" t="str">
            <v>183</v>
          </cell>
          <cell r="B184" t="str">
            <v>2010072</v>
          </cell>
          <cell r="C184" t="str">
            <v>10898</v>
          </cell>
          <cell r="D184" t="str">
            <v>10849</v>
          </cell>
          <cell r="E184" t="str">
            <v>Sacto Intertie</v>
          </cell>
        </row>
        <row r="185">
          <cell r="A185" t="str">
            <v>184</v>
          </cell>
          <cell r="B185" t="str">
            <v>2010073</v>
          </cell>
          <cell r="C185" t="str">
            <v>10898</v>
          </cell>
          <cell r="D185" t="str">
            <v>10849</v>
          </cell>
          <cell r="E185" t="str">
            <v>Sacto Intertie</v>
          </cell>
        </row>
        <row r="186">
          <cell r="A186" t="str">
            <v>185</v>
          </cell>
          <cell r="B186" t="str">
            <v>2010074</v>
          </cell>
          <cell r="C186" t="str">
            <v>10898</v>
          </cell>
          <cell r="D186" t="str">
            <v>10849</v>
          </cell>
          <cell r="E186" t="str">
            <v>Sacto Intertie</v>
          </cell>
        </row>
        <row r="187">
          <cell r="A187" t="str">
            <v>186</v>
          </cell>
          <cell r="B187" t="str">
            <v>2010075</v>
          </cell>
          <cell r="C187" t="str">
            <v>10898</v>
          </cell>
          <cell r="D187" t="str">
            <v>10849</v>
          </cell>
          <cell r="E187" t="str">
            <v>Sacto Intertie</v>
          </cell>
        </row>
        <row r="188">
          <cell r="A188" t="str">
            <v>187</v>
          </cell>
          <cell r="B188" t="str">
            <v>2010076</v>
          </cell>
          <cell r="C188" t="str">
            <v>10898</v>
          </cell>
          <cell r="D188" t="str">
            <v>10849</v>
          </cell>
          <cell r="E188" t="str">
            <v>Sacto Intertie</v>
          </cell>
        </row>
        <row r="189">
          <cell r="A189" t="str">
            <v>188</v>
          </cell>
          <cell r="B189" t="str">
            <v>2010077</v>
          </cell>
          <cell r="C189" t="str">
            <v>10898</v>
          </cell>
          <cell r="D189" t="str">
            <v>10849</v>
          </cell>
          <cell r="E189" t="str">
            <v>Sacto Intertie</v>
          </cell>
        </row>
        <row r="190">
          <cell r="A190" t="str">
            <v>189</v>
          </cell>
          <cell r="B190" t="str">
            <v>8001493</v>
          </cell>
          <cell r="C190" t="str">
            <v>10898</v>
          </cell>
          <cell r="D190" t="str">
            <v>10849</v>
          </cell>
          <cell r="E190" t="str">
            <v>Sacto Intertie</v>
          </cell>
        </row>
        <row r="191">
          <cell r="A191" t="str">
            <v>190</v>
          </cell>
          <cell r="B191" t="str">
            <v>8005036</v>
          </cell>
          <cell r="C191" t="str">
            <v>10468</v>
          </cell>
          <cell r="D191" t="str">
            <v>10849</v>
          </cell>
          <cell r="E191" t="str">
            <v>Sacto Intertie</v>
          </cell>
        </row>
        <row r="192">
          <cell r="A192" t="str">
            <v>191</v>
          </cell>
          <cell r="B192" t="str">
            <v>8017002</v>
          </cell>
          <cell r="C192" t="str">
            <v>10468</v>
          </cell>
          <cell r="D192" t="str">
            <v>10849</v>
          </cell>
          <cell r="E192" t="str">
            <v>Sacto Intertie</v>
          </cell>
        </row>
        <row r="193">
          <cell r="A193" t="str">
            <v>192</v>
          </cell>
          <cell r="B193" t="str">
            <v>2005228</v>
          </cell>
          <cell r="C193" t="str">
            <v>10898</v>
          </cell>
          <cell r="D193" t="str">
            <v>10849</v>
          </cell>
          <cell r="E193" t="str">
            <v>Sacto Intertie</v>
          </cell>
        </row>
        <row r="194">
          <cell r="A194" t="str">
            <v>193</v>
          </cell>
          <cell r="B194" t="str">
            <v>2005229</v>
          </cell>
          <cell r="C194" t="str">
            <v>10898</v>
          </cell>
          <cell r="D194" t="str">
            <v>10849</v>
          </cell>
          <cell r="E194" t="str">
            <v>Sacto Intertie</v>
          </cell>
        </row>
        <row r="195">
          <cell r="A195" t="str">
            <v>194</v>
          </cell>
          <cell r="B195" t="str">
            <v>2005230</v>
          </cell>
          <cell r="C195" t="str">
            <v>10898</v>
          </cell>
          <cell r="D195" t="str">
            <v>10849</v>
          </cell>
          <cell r="E195" t="str">
            <v>Sacto Intertie</v>
          </cell>
        </row>
        <row r="196">
          <cell r="A196" t="str">
            <v>195</v>
          </cell>
          <cell r="B196" t="str">
            <v>2005231</v>
          </cell>
          <cell r="C196" t="str">
            <v>10898</v>
          </cell>
          <cell r="D196" t="str">
            <v>10849</v>
          </cell>
          <cell r="E196" t="str">
            <v>Sacto Intertie</v>
          </cell>
        </row>
        <row r="197">
          <cell r="A197" t="str">
            <v>196</v>
          </cell>
          <cell r="B197" t="str">
            <v>2005232</v>
          </cell>
          <cell r="C197" t="str">
            <v>10898</v>
          </cell>
          <cell r="D197" t="str">
            <v>10849</v>
          </cell>
          <cell r="E197" t="str">
            <v>Sacto Intertie</v>
          </cell>
        </row>
        <row r="198">
          <cell r="A198" t="str">
            <v>197</v>
          </cell>
          <cell r="B198" t="str">
            <v>2005233</v>
          </cell>
          <cell r="C198" t="str">
            <v>10898</v>
          </cell>
          <cell r="D198" t="str">
            <v>10849</v>
          </cell>
          <cell r="E198" t="str">
            <v>Sacto Intertie</v>
          </cell>
        </row>
        <row r="199">
          <cell r="A199" t="str">
            <v>198</v>
          </cell>
          <cell r="B199" t="str">
            <v>2005237</v>
          </cell>
          <cell r="C199" t="str">
            <v>10898</v>
          </cell>
          <cell r="D199" t="str">
            <v>10849</v>
          </cell>
          <cell r="E199" t="str">
            <v>Sacto Intertie</v>
          </cell>
        </row>
        <row r="200">
          <cell r="A200" t="str">
            <v>199</v>
          </cell>
          <cell r="B200" t="str">
            <v>2005239</v>
          </cell>
          <cell r="C200" t="str">
            <v>10898</v>
          </cell>
          <cell r="D200" t="str">
            <v>10849</v>
          </cell>
          <cell r="E200" t="str">
            <v>Sacto Intertie</v>
          </cell>
        </row>
        <row r="201">
          <cell r="A201" t="str">
            <v>200</v>
          </cell>
          <cell r="B201" t="str">
            <v>2005240</v>
          </cell>
          <cell r="C201" t="str">
            <v>10898</v>
          </cell>
          <cell r="D201" t="str">
            <v>10849</v>
          </cell>
          <cell r="E201" t="str">
            <v>Sacto Intertie</v>
          </cell>
        </row>
        <row r="202">
          <cell r="A202" t="str">
            <v>201</v>
          </cell>
          <cell r="B202" t="str">
            <v>2005244</v>
          </cell>
          <cell r="C202" t="str">
            <v>10898</v>
          </cell>
          <cell r="D202" t="str">
            <v>10849</v>
          </cell>
          <cell r="E202" t="str">
            <v>Sacto Intertie</v>
          </cell>
        </row>
        <row r="203">
          <cell r="A203" t="str">
            <v>202</v>
          </cell>
          <cell r="B203" t="str">
            <v>2005247</v>
          </cell>
          <cell r="C203" t="str">
            <v>10898</v>
          </cell>
          <cell r="D203" t="str">
            <v>10849</v>
          </cell>
          <cell r="E203" t="str">
            <v>Sacto Intertie</v>
          </cell>
        </row>
        <row r="204">
          <cell r="A204" t="str">
            <v>203</v>
          </cell>
          <cell r="B204" t="str">
            <v>2005258</v>
          </cell>
          <cell r="C204" t="str">
            <v>10896</v>
          </cell>
          <cell r="D204" t="str">
            <v>10849</v>
          </cell>
          <cell r="E204" t="str">
            <v>Sacto Intertie</v>
          </cell>
        </row>
        <row r="205">
          <cell r="A205" t="str">
            <v>204</v>
          </cell>
          <cell r="B205" t="str">
            <v>2005259</v>
          </cell>
          <cell r="C205" t="str">
            <v>10896</v>
          </cell>
          <cell r="D205" t="str">
            <v>10849</v>
          </cell>
          <cell r="E205" t="str">
            <v>Sacto Intertie</v>
          </cell>
        </row>
        <row r="206">
          <cell r="A206" t="str">
            <v>205</v>
          </cell>
          <cell r="B206" t="str">
            <v>2005260</v>
          </cell>
          <cell r="C206" t="str">
            <v>10896</v>
          </cell>
          <cell r="D206" t="str">
            <v>10849</v>
          </cell>
          <cell r="E206" t="str">
            <v>Sacto Intertie</v>
          </cell>
        </row>
        <row r="207">
          <cell r="A207" t="str">
            <v>206</v>
          </cell>
          <cell r="B207" t="str">
            <v>2005263</v>
          </cell>
          <cell r="C207" t="str">
            <v>10896</v>
          </cell>
          <cell r="D207" t="str">
            <v>10849</v>
          </cell>
          <cell r="E207" t="str">
            <v>Sacto Intertie</v>
          </cell>
        </row>
        <row r="208">
          <cell r="A208" t="str">
            <v>207</v>
          </cell>
          <cell r="B208" t="str">
            <v>2005264</v>
          </cell>
          <cell r="C208" t="str">
            <v>10896</v>
          </cell>
          <cell r="D208" t="str">
            <v>10849</v>
          </cell>
          <cell r="E208" t="str">
            <v>Sacto Intertie</v>
          </cell>
        </row>
        <row r="209">
          <cell r="A209" t="str">
            <v>208</v>
          </cell>
          <cell r="B209" t="str">
            <v>2005265</v>
          </cell>
          <cell r="C209" t="str">
            <v>10896</v>
          </cell>
          <cell r="D209" t="str">
            <v>10849</v>
          </cell>
          <cell r="E209" t="str">
            <v>Sacto Intertie</v>
          </cell>
        </row>
        <row r="210">
          <cell r="A210" t="str">
            <v>209</v>
          </cell>
          <cell r="B210" t="str">
            <v>2005274</v>
          </cell>
          <cell r="C210" t="str">
            <v>10897</v>
          </cell>
          <cell r="D210" t="str">
            <v>10849</v>
          </cell>
          <cell r="E210" t="str">
            <v>Sacto Intertie</v>
          </cell>
        </row>
        <row r="211">
          <cell r="A211" t="str">
            <v>210</v>
          </cell>
          <cell r="B211" t="str">
            <v>2005276</v>
          </cell>
          <cell r="C211" t="str">
            <v>10897</v>
          </cell>
          <cell r="D211" t="str">
            <v>10849</v>
          </cell>
          <cell r="E211" t="str">
            <v>Sacto Intertie</v>
          </cell>
        </row>
        <row r="212">
          <cell r="A212" t="str">
            <v>211</v>
          </cell>
          <cell r="B212" t="str">
            <v>2005277</v>
          </cell>
          <cell r="C212" t="str">
            <v>10897</v>
          </cell>
          <cell r="D212" t="str">
            <v>10849</v>
          </cell>
          <cell r="E212" t="str">
            <v>Sacto Intertie</v>
          </cell>
        </row>
        <row r="213">
          <cell r="A213" t="str">
            <v>212</v>
          </cell>
          <cell r="B213" t="str">
            <v>2005278</v>
          </cell>
          <cell r="C213" t="str">
            <v>10897</v>
          </cell>
          <cell r="D213" t="str">
            <v>10849</v>
          </cell>
          <cell r="E213" t="str">
            <v>Sacto Intertie</v>
          </cell>
        </row>
        <row r="214">
          <cell r="A214" t="str">
            <v>213</v>
          </cell>
          <cell r="B214" t="str">
            <v>2005279</v>
          </cell>
          <cell r="C214" t="str">
            <v>10897</v>
          </cell>
          <cell r="D214" t="str">
            <v>10849</v>
          </cell>
          <cell r="E214" t="str">
            <v>Sacto Intertie</v>
          </cell>
        </row>
        <row r="215">
          <cell r="A215" t="str">
            <v>214</v>
          </cell>
          <cell r="B215" t="str">
            <v>2005294</v>
          </cell>
          <cell r="C215" t="str">
            <v>10898</v>
          </cell>
          <cell r="D215" t="str">
            <v>10849</v>
          </cell>
          <cell r="E215" t="str">
            <v>Sacto Intertie</v>
          </cell>
        </row>
        <row r="216">
          <cell r="A216" t="str">
            <v>215</v>
          </cell>
          <cell r="B216" t="str">
            <v>2010332</v>
          </cell>
          <cell r="C216" t="str">
            <v>10898</v>
          </cell>
          <cell r="D216" t="str">
            <v>10849</v>
          </cell>
          <cell r="E216" t="str">
            <v>Sacto Intertie</v>
          </cell>
        </row>
        <row r="217">
          <cell r="A217" t="str">
            <v>216</v>
          </cell>
          <cell r="B217" t="str">
            <v>2019832</v>
          </cell>
          <cell r="C217" t="str">
            <v>10468</v>
          </cell>
          <cell r="D217" t="str">
            <v>10849</v>
          </cell>
          <cell r="E217" t="str">
            <v>Sacto Intertie</v>
          </cell>
        </row>
        <row r="218">
          <cell r="A218" t="str">
            <v>217</v>
          </cell>
          <cell r="B218" t="str">
            <v>2005299</v>
          </cell>
          <cell r="C218" t="str">
            <v>10900</v>
          </cell>
          <cell r="D218" t="str">
            <v>10850</v>
          </cell>
          <cell r="E218" t="str">
            <v>Lakeville Intertie</v>
          </cell>
        </row>
        <row r="219">
          <cell r="A219" t="str">
            <v>218</v>
          </cell>
          <cell r="B219" t="str">
            <v>2005302</v>
          </cell>
          <cell r="C219" t="str">
            <v>10900</v>
          </cell>
          <cell r="D219" t="str">
            <v>10850</v>
          </cell>
          <cell r="E219" t="str">
            <v>Lakeville Intertie</v>
          </cell>
        </row>
        <row r="220">
          <cell r="A220" t="str">
            <v>219</v>
          </cell>
          <cell r="B220" t="str">
            <v>2005303</v>
          </cell>
          <cell r="C220" t="str">
            <v>10900</v>
          </cell>
          <cell r="D220" t="str">
            <v>10850</v>
          </cell>
          <cell r="E220" t="str">
            <v>Lakeville Intertie</v>
          </cell>
        </row>
        <row r="221">
          <cell r="A221" t="str">
            <v>220</v>
          </cell>
          <cell r="B221" t="str">
            <v>2005003</v>
          </cell>
          <cell r="C221" t="str">
            <v>10900</v>
          </cell>
          <cell r="D221" t="str">
            <v>10850</v>
          </cell>
          <cell r="E221" t="str">
            <v>Lakeville Intertie</v>
          </cell>
        </row>
        <row r="222">
          <cell r="A222" t="str">
            <v>221</v>
          </cell>
          <cell r="B222" t="str">
            <v>2005004</v>
          </cell>
          <cell r="C222" t="str">
            <v>10900</v>
          </cell>
          <cell r="D222" t="str">
            <v>10850</v>
          </cell>
          <cell r="E222" t="str">
            <v>Lakeville Intertie</v>
          </cell>
        </row>
        <row r="223">
          <cell r="A223" t="str">
            <v>222</v>
          </cell>
          <cell r="B223" t="str">
            <v>2005005</v>
          </cell>
          <cell r="C223" t="str">
            <v>10900</v>
          </cell>
          <cell r="D223" t="str">
            <v>10850</v>
          </cell>
          <cell r="E223" t="str">
            <v>Lakeville Intertie</v>
          </cell>
        </row>
        <row r="224">
          <cell r="A224" t="str">
            <v>223</v>
          </cell>
          <cell r="B224" t="str">
            <v>2005006</v>
          </cell>
          <cell r="C224" t="str">
            <v>10900</v>
          </cell>
          <cell r="D224" t="str">
            <v>10850</v>
          </cell>
          <cell r="E224" t="str">
            <v>Lakeville Intertie</v>
          </cell>
        </row>
        <row r="225">
          <cell r="A225" t="str">
            <v>224</v>
          </cell>
          <cell r="B225" t="str">
            <v>2005007</v>
          </cell>
          <cell r="C225" t="str">
            <v>10900</v>
          </cell>
          <cell r="D225" t="str">
            <v>10850</v>
          </cell>
          <cell r="E225" t="str">
            <v>Lakeville Intertie</v>
          </cell>
        </row>
        <row r="226">
          <cell r="A226" t="str">
            <v>225</v>
          </cell>
          <cell r="B226" t="str">
            <v>2005008</v>
          </cell>
          <cell r="C226" t="str">
            <v>10900</v>
          </cell>
          <cell r="D226" t="str">
            <v>10850</v>
          </cell>
          <cell r="E226" t="str">
            <v>Lakeville Intertie</v>
          </cell>
        </row>
        <row r="227">
          <cell r="A227" t="str">
            <v>226</v>
          </cell>
          <cell r="B227" t="str">
            <v>2008851</v>
          </cell>
          <cell r="C227" t="str">
            <v>10900</v>
          </cell>
          <cell r="D227" t="str">
            <v>10850</v>
          </cell>
          <cell r="E227" t="str">
            <v>Lakeville Intertie</v>
          </cell>
        </row>
        <row r="228">
          <cell r="A228" t="str">
            <v>227</v>
          </cell>
          <cell r="B228" t="str">
            <v>2008853</v>
          </cell>
          <cell r="C228" t="str">
            <v>10900</v>
          </cell>
          <cell r="D228" t="str">
            <v>10850</v>
          </cell>
          <cell r="E228" t="str">
            <v>Lakeville Intertie</v>
          </cell>
        </row>
        <row r="229">
          <cell r="A229" t="str">
            <v>228</v>
          </cell>
          <cell r="B229" t="str">
            <v>2008855</v>
          </cell>
          <cell r="C229" t="str">
            <v>10900</v>
          </cell>
          <cell r="D229" t="str">
            <v>10850</v>
          </cell>
          <cell r="E229" t="str">
            <v>Lakeville Intertie</v>
          </cell>
        </row>
        <row r="230">
          <cell r="A230" t="str">
            <v>229</v>
          </cell>
          <cell r="B230" t="str">
            <v>2008857</v>
          </cell>
          <cell r="C230" t="str">
            <v>10900</v>
          </cell>
          <cell r="D230" t="str">
            <v>10850</v>
          </cell>
          <cell r="E230" t="str">
            <v>Lakeville Intertie</v>
          </cell>
        </row>
        <row r="231">
          <cell r="A231" t="str">
            <v>230</v>
          </cell>
          <cell r="B231" t="str">
            <v>2008860</v>
          </cell>
          <cell r="C231" t="str">
            <v>10900</v>
          </cell>
          <cell r="D231" t="str">
            <v>10850</v>
          </cell>
          <cell r="E231" t="str">
            <v>Lakeville Intertie</v>
          </cell>
        </row>
        <row r="232">
          <cell r="A232" t="str">
            <v>231</v>
          </cell>
          <cell r="B232" t="str">
            <v>2008862</v>
          </cell>
          <cell r="C232" t="str">
            <v>10900</v>
          </cell>
          <cell r="D232" t="str">
            <v>10850</v>
          </cell>
          <cell r="E232" t="str">
            <v>Lakeville Intertie</v>
          </cell>
        </row>
        <row r="233">
          <cell r="A233" t="str">
            <v>232</v>
          </cell>
          <cell r="B233" t="str">
            <v>2008864</v>
          </cell>
          <cell r="C233" t="str">
            <v>10900</v>
          </cell>
          <cell r="D233" t="str">
            <v>10850</v>
          </cell>
          <cell r="E233" t="str">
            <v>Lakeville Intertie</v>
          </cell>
        </row>
        <row r="234">
          <cell r="A234" t="str">
            <v>233</v>
          </cell>
          <cell r="B234" t="str">
            <v>2010078</v>
          </cell>
          <cell r="C234" t="str">
            <v>10900</v>
          </cell>
          <cell r="D234" t="str">
            <v>10850</v>
          </cell>
          <cell r="E234" t="str">
            <v>Lakeville Intertie</v>
          </cell>
        </row>
        <row r="235">
          <cell r="A235" t="str">
            <v>234</v>
          </cell>
          <cell r="B235" t="str">
            <v>2010079</v>
          </cell>
          <cell r="C235" t="str">
            <v>10900</v>
          </cell>
          <cell r="D235" t="str">
            <v>10850</v>
          </cell>
          <cell r="E235" t="str">
            <v>Lakeville Intertie</v>
          </cell>
        </row>
        <row r="236">
          <cell r="A236" t="str">
            <v>235</v>
          </cell>
          <cell r="B236" t="str">
            <v>2010080</v>
          </cell>
          <cell r="C236" t="str">
            <v>10900</v>
          </cell>
          <cell r="D236" t="str">
            <v>10850</v>
          </cell>
          <cell r="E236" t="str">
            <v>Lakeville Intertie</v>
          </cell>
        </row>
        <row r="237">
          <cell r="A237" t="str">
            <v>236</v>
          </cell>
          <cell r="B237" t="str">
            <v>2005298</v>
          </cell>
          <cell r="C237" t="str">
            <v>10469</v>
          </cell>
          <cell r="D237" t="str">
            <v>10850</v>
          </cell>
          <cell r="E237" t="str">
            <v>Lakeville Intertie</v>
          </cell>
        </row>
        <row r="238">
          <cell r="A238" t="str">
            <v>237</v>
          </cell>
          <cell r="B238" t="str">
            <v>2005300</v>
          </cell>
          <cell r="C238" t="str">
            <v>10469</v>
          </cell>
          <cell r="D238" t="str">
            <v>10850</v>
          </cell>
          <cell r="E238" t="str">
            <v>Lakeville Intertie</v>
          </cell>
        </row>
        <row r="239">
          <cell r="A239" t="str">
            <v>238</v>
          </cell>
          <cell r="B239" t="str">
            <v>2005301</v>
          </cell>
          <cell r="C239" t="str">
            <v>10469</v>
          </cell>
          <cell r="D239" t="str">
            <v>10850</v>
          </cell>
          <cell r="E239" t="str">
            <v>Lakeville Intertie</v>
          </cell>
        </row>
        <row r="240">
          <cell r="A240" t="str">
            <v>239</v>
          </cell>
          <cell r="B240" t="str">
            <v>2019850</v>
          </cell>
          <cell r="C240" t="str">
            <v>10469</v>
          </cell>
          <cell r="D240" t="str">
            <v>10850</v>
          </cell>
          <cell r="E240" t="str">
            <v>Lakeville Intertie</v>
          </cell>
        </row>
        <row r="241">
          <cell r="A241" t="str">
            <v>240</v>
          </cell>
          <cell r="B241" t="str">
            <v>2004845</v>
          </cell>
          <cell r="C241" t="str">
            <v>10914</v>
          </cell>
          <cell r="D241" t="str">
            <v>10853</v>
          </cell>
          <cell r="E241" t="str">
            <v>Fresno Intertie</v>
          </cell>
        </row>
        <row r="242">
          <cell r="A242" t="str">
            <v>241</v>
          </cell>
          <cell r="B242" t="str">
            <v>2005196</v>
          </cell>
          <cell r="C242" t="str">
            <v>10914</v>
          </cell>
          <cell r="D242" t="str">
            <v>10853</v>
          </cell>
          <cell r="E242" t="str">
            <v>Fresno Intertie</v>
          </cell>
        </row>
        <row r="243">
          <cell r="A243" t="str">
            <v>242</v>
          </cell>
          <cell r="B243" t="str">
            <v>2005199</v>
          </cell>
          <cell r="C243" t="str">
            <v>10914</v>
          </cell>
          <cell r="D243" t="str">
            <v>10853</v>
          </cell>
          <cell r="E243" t="str">
            <v>Fresno Intertie</v>
          </cell>
        </row>
        <row r="244">
          <cell r="A244" t="str">
            <v>243</v>
          </cell>
          <cell r="B244" t="str">
            <v>2004868</v>
          </cell>
          <cell r="C244" t="str">
            <v>10917</v>
          </cell>
          <cell r="D244" t="str">
            <v>10853</v>
          </cell>
          <cell r="E244" t="str">
            <v>Fresno Intertie</v>
          </cell>
        </row>
        <row r="245">
          <cell r="A245" t="str">
            <v>244</v>
          </cell>
          <cell r="B245" t="str">
            <v>2004869</v>
          </cell>
          <cell r="C245" t="str">
            <v>10917</v>
          </cell>
          <cell r="D245" t="str">
            <v>10853</v>
          </cell>
          <cell r="E245" t="str">
            <v>Fresno Intertie</v>
          </cell>
        </row>
        <row r="246">
          <cell r="A246" t="str">
            <v>245</v>
          </cell>
          <cell r="B246" t="str">
            <v>2004870</v>
          </cell>
          <cell r="C246" t="str">
            <v>10917</v>
          </cell>
          <cell r="D246" t="str">
            <v>10853</v>
          </cell>
          <cell r="E246" t="str">
            <v>Fresno Intertie</v>
          </cell>
        </row>
        <row r="247">
          <cell r="A247" t="str">
            <v>246</v>
          </cell>
          <cell r="B247" t="str">
            <v>2004871</v>
          </cell>
          <cell r="C247" t="str">
            <v>10917</v>
          </cell>
          <cell r="D247" t="str">
            <v>10853</v>
          </cell>
          <cell r="E247" t="str">
            <v>Fresno Intertie</v>
          </cell>
        </row>
        <row r="248">
          <cell r="A248" t="str">
            <v>247</v>
          </cell>
          <cell r="B248" t="str">
            <v>2004872</v>
          </cell>
          <cell r="C248" t="str">
            <v>10917</v>
          </cell>
          <cell r="D248" t="str">
            <v>10853</v>
          </cell>
          <cell r="E248" t="str">
            <v>Fresno Intertie</v>
          </cell>
        </row>
        <row r="249">
          <cell r="A249" t="str">
            <v>248</v>
          </cell>
          <cell r="B249" t="str">
            <v>2004873</v>
          </cell>
          <cell r="C249" t="str">
            <v>10917</v>
          </cell>
          <cell r="D249" t="str">
            <v>10853</v>
          </cell>
          <cell r="E249" t="str">
            <v>Fresno Intertie</v>
          </cell>
        </row>
        <row r="250">
          <cell r="A250" t="str">
            <v>249</v>
          </cell>
          <cell r="B250" t="str">
            <v>2004881</v>
          </cell>
          <cell r="C250" t="str">
            <v>10914</v>
          </cell>
          <cell r="D250" t="str">
            <v>10853</v>
          </cell>
          <cell r="E250" t="str">
            <v>Fresno Intertie</v>
          </cell>
        </row>
        <row r="251">
          <cell r="A251" t="str">
            <v>250</v>
          </cell>
          <cell r="B251" t="str">
            <v>2004882</v>
          </cell>
          <cell r="C251" t="str">
            <v>10914</v>
          </cell>
          <cell r="D251" t="str">
            <v>10853</v>
          </cell>
          <cell r="E251" t="str">
            <v>Fresno Intertie</v>
          </cell>
        </row>
        <row r="252">
          <cell r="A252" t="str">
            <v>251</v>
          </cell>
          <cell r="B252" t="str">
            <v>2004883</v>
          </cell>
          <cell r="C252" t="str">
            <v>10914</v>
          </cell>
          <cell r="D252" t="str">
            <v>10853</v>
          </cell>
          <cell r="E252" t="str">
            <v>Fresno Intertie</v>
          </cell>
        </row>
        <row r="253">
          <cell r="A253" t="str">
            <v>252</v>
          </cell>
          <cell r="B253" t="str">
            <v>2004884</v>
          </cell>
          <cell r="C253" t="str">
            <v>10914</v>
          </cell>
          <cell r="D253" t="str">
            <v>10853</v>
          </cell>
          <cell r="E253" t="str">
            <v>Fresno Intertie</v>
          </cell>
        </row>
        <row r="254">
          <cell r="A254" t="str">
            <v>253</v>
          </cell>
          <cell r="B254" t="str">
            <v>2004885</v>
          </cell>
          <cell r="C254" t="str">
            <v>10914</v>
          </cell>
          <cell r="D254" t="str">
            <v>10853</v>
          </cell>
          <cell r="E254" t="str">
            <v>Fresno Intertie</v>
          </cell>
        </row>
        <row r="255">
          <cell r="A255" t="str">
            <v>254</v>
          </cell>
          <cell r="B255" t="str">
            <v>2004886</v>
          </cell>
          <cell r="C255" t="str">
            <v>10914</v>
          </cell>
          <cell r="D255" t="str">
            <v>10853</v>
          </cell>
          <cell r="E255" t="str">
            <v>Fresno Intertie</v>
          </cell>
        </row>
        <row r="256">
          <cell r="A256" t="str">
            <v>255</v>
          </cell>
          <cell r="B256" t="str">
            <v>2004887</v>
          </cell>
          <cell r="C256" t="str">
            <v>10914</v>
          </cell>
          <cell r="D256" t="str">
            <v>10853</v>
          </cell>
          <cell r="E256" t="str">
            <v>Fresno Intertie</v>
          </cell>
        </row>
        <row r="257">
          <cell r="A257" t="str">
            <v>256</v>
          </cell>
          <cell r="B257" t="str">
            <v>2004888</v>
          </cell>
          <cell r="C257" t="str">
            <v>10914</v>
          </cell>
          <cell r="D257" t="str">
            <v>10853</v>
          </cell>
          <cell r="E257" t="str">
            <v>Fresno Intertie</v>
          </cell>
        </row>
        <row r="258">
          <cell r="A258" t="str">
            <v>257</v>
          </cell>
          <cell r="B258" t="str">
            <v>2007724</v>
          </cell>
          <cell r="C258" t="str">
            <v>10917</v>
          </cell>
          <cell r="D258" t="str">
            <v>10853</v>
          </cell>
          <cell r="E258" t="str">
            <v>Fresno Intertie</v>
          </cell>
        </row>
        <row r="259">
          <cell r="A259" t="str">
            <v>258</v>
          </cell>
          <cell r="B259" t="str">
            <v>2007726</v>
          </cell>
          <cell r="C259" t="str">
            <v>10917</v>
          </cell>
          <cell r="D259" t="str">
            <v>10853</v>
          </cell>
          <cell r="E259" t="str">
            <v>Fresno Intertie</v>
          </cell>
        </row>
        <row r="260">
          <cell r="A260" t="str">
            <v>259</v>
          </cell>
          <cell r="B260" t="str">
            <v>2007728</v>
          </cell>
          <cell r="C260" t="str">
            <v>10917</v>
          </cell>
          <cell r="D260" t="str">
            <v>10853</v>
          </cell>
          <cell r="E260" t="str">
            <v>Fresno Intertie</v>
          </cell>
        </row>
        <row r="261">
          <cell r="A261" t="str">
            <v>260</v>
          </cell>
          <cell r="B261" t="str">
            <v>2007730</v>
          </cell>
          <cell r="C261" t="str">
            <v>10917</v>
          </cell>
          <cell r="D261" t="str">
            <v>10853</v>
          </cell>
          <cell r="E261" t="str">
            <v>Fresno Intertie</v>
          </cell>
        </row>
        <row r="262">
          <cell r="A262" t="str">
            <v>261</v>
          </cell>
          <cell r="B262" t="str">
            <v>2007733</v>
          </cell>
          <cell r="C262" t="str">
            <v>10917</v>
          </cell>
          <cell r="D262" t="str">
            <v>10853</v>
          </cell>
          <cell r="E262" t="str">
            <v>Fresno Intertie</v>
          </cell>
        </row>
        <row r="263">
          <cell r="A263" t="str">
            <v>262</v>
          </cell>
          <cell r="B263" t="str">
            <v>2007734</v>
          </cell>
          <cell r="C263" t="str">
            <v>10917</v>
          </cell>
          <cell r="D263" t="str">
            <v>10853</v>
          </cell>
          <cell r="E263" t="str">
            <v>Fresno Intertie</v>
          </cell>
        </row>
        <row r="264">
          <cell r="A264" t="str">
            <v>263</v>
          </cell>
          <cell r="B264" t="str">
            <v>2007735</v>
          </cell>
          <cell r="C264" t="str">
            <v>10917</v>
          </cell>
          <cell r="D264" t="str">
            <v>10853</v>
          </cell>
          <cell r="E264" t="str">
            <v>Fresno Intertie</v>
          </cell>
        </row>
        <row r="265">
          <cell r="A265" t="str">
            <v>264</v>
          </cell>
          <cell r="B265" t="str">
            <v>2007736</v>
          </cell>
          <cell r="C265" t="str">
            <v>10917</v>
          </cell>
          <cell r="D265" t="str">
            <v>10853</v>
          </cell>
          <cell r="E265" t="str">
            <v>Fresno Intertie</v>
          </cell>
        </row>
        <row r="266">
          <cell r="A266" t="str">
            <v>265</v>
          </cell>
          <cell r="B266" t="str">
            <v>2007737</v>
          </cell>
          <cell r="C266" t="str">
            <v>10917</v>
          </cell>
          <cell r="D266" t="str">
            <v>10853</v>
          </cell>
          <cell r="E266" t="str">
            <v>Fresno Intertie</v>
          </cell>
        </row>
        <row r="267">
          <cell r="A267" t="str">
            <v>266</v>
          </cell>
          <cell r="B267" t="str">
            <v>2008329</v>
          </cell>
          <cell r="C267" t="str">
            <v>10914</v>
          </cell>
          <cell r="D267" t="str">
            <v>10853</v>
          </cell>
          <cell r="E267" t="str">
            <v>Fresno Intertie</v>
          </cell>
        </row>
        <row r="268">
          <cell r="A268" t="str">
            <v>267</v>
          </cell>
          <cell r="B268" t="str">
            <v>2008331</v>
          </cell>
          <cell r="C268" t="str">
            <v>10914</v>
          </cell>
          <cell r="D268" t="str">
            <v>10853</v>
          </cell>
          <cell r="E268" t="str">
            <v>Fresno Intertie</v>
          </cell>
        </row>
        <row r="269">
          <cell r="A269" t="str">
            <v>268</v>
          </cell>
          <cell r="B269" t="str">
            <v>2008333</v>
          </cell>
          <cell r="C269" t="str">
            <v>10914</v>
          </cell>
          <cell r="D269" t="str">
            <v>10853</v>
          </cell>
          <cell r="E269" t="str">
            <v>Fresno Intertie</v>
          </cell>
        </row>
        <row r="270">
          <cell r="A270" t="str">
            <v>269</v>
          </cell>
          <cell r="B270" t="str">
            <v>2008335</v>
          </cell>
          <cell r="C270" t="str">
            <v>10914</v>
          </cell>
          <cell r="D270" t="str">
            <v>10853</v>
          </cell>
          <cell r="E270" t="str">
            <v>Fresno Intertie</v>
          </cell>
        </row>
        <row r="271">
          <cell r="A271" t="str">
            <v>270</v>
          </cell>
          <cell r="B271" t="str">
            <v>2008339</v>
          </cell>
          <cell r="C271" t="str">
            <v>10914</v>
          </cell>
          <cell r="D271" t="str">
            <v>10853</v>
          </cell>
          <cell r="E271" t="str">
            <v>Fresno Intertie</v>
          </cell>
        </row>
        <row r="272">
          <cell r="A272" t="str">
            <v>271</v>
          </cell>
          <cell r="B272" t="str">
            <v>2008340</v>
          </cell>
          <cell r="C272" t="str">
            <v>10914</v>
          </cell>
          <cell r="D272" t="str">
            <v>10853</v>
          </cell>
          <cell r="E272" t="str">
            <v>Fresno Intertie</v>
          </cell>
        </row>
        <row r="273">
          <cell r="A273" t="str">
            <v>272</v>
          </cell>
          <cell r="B273" t="str">
            <v>2008341</v>
          </cell>
          <cell r="C273" t="str">
            <v>10914</v>
          </cell>
          <cell r="D273" t="str">
            <v>10853</v>
          </cell>
          <cell r="E273" t="str">
            <v>Fresno Intertie</v>
          </cell>
        </row>
        <row r="274">
          <cell r="A274" t="str">
            <v>273</v>
          </cell>
          <cell r="B274" t="str">
            <v>2008342</v>
          </cell>
          <cell r="C274" t="str">
            <v>10914</v>
          </cell>
          <cell r="D274" t="str">
            <v>10853</v>
          </cell>
          <cell r="E274" t="str">
            <v>Fresno Intertie</v>
          </cell>
        </row>
        <row r="275">
          <cell r="A275" t="str">
            <v>274</v>
          </cell>
          <cell r="B275" t="str">
            <v>2008343</v>
          </cell>
          <cell r="C275" t="str">
            <v>10914</v>
          </cell>
          <cell r="D275" t="str">
            <v>10853</v>
          </cell>
          <cell r="E275" t="str">
            <v>Fresno Intertie</v>
          </cell>
        </row>
        <row r="276">
          <cell r="A276" t="str">
            <v>275</v>
          </cell>
          <cell r="B276" t="str">
            <v>2008345</v>
          </cell>
          <cell r="C276" t="str">
            <v>10914</v>
          </cell>
          <cell r="D276" t="str">
            <v>10853</v>
          </cell>
          <cell r="E276" t="str">
            <v>Fresno Intertie</v>
          </cell>
        </row>
        <row r="277">
          <cell r="A277" t="str">
            <v>276</v>
          </cell>
          <cell r="B277" t="str">
            <v>2010081</v>
          </cell>
          <cell r="C277" t="str">
            <v>10914</v>
          </cell>
          <cell r="D277" t="str">
            <v>10853</v>
          </cell>
          <cell r="E277" t="str">
            <v>Fresno Intertie</v>
          </cell>
        </row>
        <row r="278">
          <cell r="A278" t="str">
            <v>277</v>
          </cell>
          <cell r="B278" t="str">
            <v>2010082</v>
          </cell>
          <cell r="C278" t="str">
            <v>10914</v>
          </cell>
          <cell r="D278" t="str">
            <v>10853</v>
          </cell>
          <cell r="E278" t="str">
            <v>Fresno Intertie</v>
          </cell>
        </row>
        <row r="279">
          <cell r="A279" t="str">
            <v>278</v>
          </cell>
          <cell r="B279" t="str">
            <v>2010084</v>
          </cell>
          <cell r="C279" t="str">
            <v>10917</v>
          </cell>
          <cell r="D279" t="str">
            <v>10853</v>
          </cell>
          <cell r="E279" t="str">
            <v>Fresno Intertie</v>
          </cell>
        </row>
        <row r="280">
          <cell r="A280" t="str">
            <v>279</v>
          </cell>
          <cell r="B280" t="str">
            <v>8001394</v>
          </cell>
          <cell r="C280" t="str">
            <v>10467</v>
          </cell>
          <cell r="D280" t="str">
            <v>10853</v>
          </cell>
          <cell r="E280" t="str">
            <v>Fresno Intertie</v>
          </cell>
        </row>
        <row r="281">
          <cell r="A281" t="str">
            <v>280</v>
          </cell>
          <cell r="B281" t="str">
            <v>8011918</v>
          </cell>
          <cell r="C281" t="str">
            <v>10472</v>
          </cell>
          <cell r="D281" t="str">
            <v>10853</v>
          </cell>
          <cell r="E281" t="str">
            <v>Fresno Intertie</v>
          </cell>
        </row>
        <row r="282">
          <cell r="A282" t="str">
            <v>281</v>
          </cell>
          <cell r="B282" t="str">
            <v>8011919</v>
          </cell>
          <cell r="C282" t="str">
            <v>10472</v>
          </cell>
          <cell r="D282" t="str">
            <v>10853</v>
          </cell>
          <cell r="E282" t="str">
            <v>Fresno Intertie</v>
          </cell>
        </row>
        <row r="283">
          <cell r="A283" t="str">
            <v>282</v>
          </cell>
          <cell r="B283" t="str">
            <v>8022819</v>
          </cell>
          <cell r="C283" t="str">
            <v>10472</v>
          </cell>
          <cell r="D283" t="str">
            <v>10853</v>
          </cell>
          <cell r="E283" t="str">
            <v>Fresno Intertie</v>
          </cell>
        </row>
        <row r="284">
          <cell r="A284" t="str">
            <v>283</v>
          </cell>
          <cell r="B284" t="str">
            <v>8026056</v>
          </cell>
          <cell r="C284" t="str">
            <v>10472</v>
          </cell>
          <cell r="D284" t="str">
            <v>10853</v>
          </cell>
          <cell r="E284" t="str">
            <v>Fresno Intertie</v>
          </cell>
        </row>
        <row r="285">
          <cell r="A285" t="str">
            <v>284</v>
          </cell>
          <cell r="B285" t="str">
            <v>8035596</v>
          </cell>
          <cell r="C285" t="str">
            <v>10472</v>
          </cell>
          <cell r="D285" t="str">
            <v>10853</v>
          </cell>
          <cell r="E285" t="str">
            <v>Fresno Intertie</v>
          </cell>
        </row>
        <row r="286">
          <cell r="A286" t="str">
            <v>285</v>
          </cell>
          <cell r="B286" t="str">
            <v>2005182</v>
          </cell>
          <cell r="C286" t="str">
            <v>10917</v>
          </cell>
          <cell r="D286" t="str">
            <v>10853</v>
          </cell>
          <cell r="E286" t="str">
            <v>Fresno Intertie</v>
          </cell>
        </row>
        <row r="287">
          <cell r="A287" t="str">
            <v>286</v>
          </cell>
          <cell r="B287" t="str">
            <v>2005183</v>
          </cell>
          <cell r="C287" t="str">
            <v>10917</v>
          </cell>
          <cell r="D287" t="str">
            <v>10853</v>
          </cell>
          <cell r="E287" t="str">
            <v>Fresno Intertie</v>
          </cell>
        </row>
        <row r="288">
          <cell r="A288" t="str">
            <v>287</v>
          </cell>
          <cell r="B288" t="str">
            <v>2005184</v>
          </cell>
          <cell r="C288" t="str">
            <v>10917</v>
          </cell>
          <cell r="D288" t="str">
            <v>10853</v>
          </cell>
          <cell r="E288" t="str">
            <v>Fresno Intertie</v>
          </cell>
        </row>
        <row r="289">
          <cell r="A289" t="str">
            <v>288</v>
          </cell>
          <cell r="B289" t="str">
            <v>2005185</v>
          </cell>
          <cell r="C289" t="str">
            <v>10917</v>
          </cell>
          <cell r="D289" t="str">
            <v>10853</v>
          </cell>
          <cell r="E289" t="str">
            <v>Fresno Intertie</v>
          </cell>
        </row>
        <row r="290">
          <cell r="A290" t="str">
            <v>289</v>
          </cell>
          <cell r="B290" t="str">
            <v>2005186</v>
          </cell>
          <cell r="C290" t="str">
            <v>10917</v>
          </cell>
          <cell r="D290" t="str">
            <v>10853</v>
          </cell>
          <cell r="E290" t="str">
            <v>Fresno Intertie</v>
          </cell>
        </row>
        <row r="291">
          <cell r="A291" t="str">
            <v>290</v>
          </cell>
          <cell r="B291" t="str">
            <v>2005187</v>
          </cell>
          <cell r="C291" t="str">
            <v>10917</v>
          </cell>
          <cell r="D291" t="str">
            <v>10853</v>
          </cell>
          <cell r="E291" t="str">
            <v>Fresno Intertie</v>
          </cell>
        </row>
        <row r="292">
          <cell r="A292" t="str">
            <v>291</v>
          </cell>
          <cell r="B292" t="str">
            <v>2005194</v>
          </cell>
          <cell r="C292" t="str">
            <v>10914</v>
          </cell>
          <cell r="D292" t="str">
            <v>10853</v>
          </cell>
          <cell r="E292" t="str">
            <v>Fresno Intertie</v>
          </cell>
        </row>
        <row r="293">
          <cell r="A293" t="str">
            <v>292</v>
          </cell>
          <cell r="B293" t="str">
            <v>2005195</v>
          </cell>
          <cell r="C293" t="str">
            <v>10914</v>
          </cell>
          <cell r="D293" t="str">
            <v>10853</v>
          </cell>
          <cell r="E293" t="str">
            <v>Fresno Intertie</v>
          </cell>
        </row>
        <row r="294">
          <cell r="A294" t="str">
            <v>293</v>
          </cell>
          <cell r="B294" t="str">
            <v>2005197</v>
          </cell>
          <cell r="C294" t="str">
            <v>10914</v>
          </cell>
          <cell r="D294" t="str">
            <v>10853</v>
          </cell>
          <cell r="E294" t="str">
            <v>Fresno Intertie</v>
          </cell>
        </row>
        <row r="295">
          <cell r="A295" t="str">
            <v>294</v>
          </cell>
          <cell r="B295" t="str">
            <v>2005198</v>
          </cell>
          <cell r="C295" t="str">
            <v>10914</v>
          </cell>
          <cell r="D295" t="str">
            <v>10853</v>
          </cell>
          <cell r="E295" t="str">
            <v>Fresno Intertie</v>
          </cell>
        </row>
        <row r="296">
          <cell r="A296" t="str">
            <v>295</v>
          </cell>
          <cell r="B296" t="str">
            <v>2005200</v>
          </cell>
          <cell r="C296" t="str">
            <v>10914</v>
          </cell>
          <cell r="D296" t="str">
            <v>10853</v>
          </cell>
          <cell r="E296" t="str">
            <v>Fresno Intertie</v>
          </cell>
        </row>
        <row r="297">
          <cell r="A297" t="str">
            <v>296</v>
          </cell>
          <cell r="B297" t="str">
            <v>2005201</v>
          </cell>
          <cell r="C297" t="str">
            <v>10914</v>
          </cell>
          <cell r="D297" t="str">
            <v>10853</v>
          </cell>
          <cell r="E297" t="str">
            <v>Fresno Intertie</v>
          </cell>
        </row>
        <row r="298">
          <cell r="A298" t="str">
            <v>297</v>
          </cell>
          <cell r="B298" t="str">
            <v>2019845</v>
          </cell>
          <cell r="C298" t="str">
            <v>10472</v>
          </cell>
          <cell r="D298" t="str">
            <v>10853</v>
          </cell>
          <cell r="E298" t="str">
            <v>Fresno Intertie</v>
          </cell>
        </row>
        <row r="299">
          <cell r="A299" t="str">
            <v>298</v>
          </cell>
          <cell r="B299" t="str">
            <v>2005192</v>
          </cell>
          <cell r="C299" t="str">
            <v>10916</v>
          </cell>
          <cell r="D299" t="str">
            <v>10855</v>
          </cell>
          <cell r="E299" t="str">
            <v>Moss L Intertie</v>
          </cell>
        </row>
        <row r="300">
          <cell r="A300" t="str">
            <v>299</v>
          </cell>
          <cell r="B300" t="str">
            <v>2005193</v>
          </cell>
          <cell r="C300" t="str">
            <v>10916</v>
          </cell>
          <cell r="D300" t="str">
            <v>10855</v>
          </cell>
          <cell r="E300" t="str">
            <v>Moss L Intertie</v>
          </cell>
        </row>
        <row r="301">
          <cell r="A301" t="str">
            <v>300</v>
          </cell>
          <cell r="B301" t="str">
            <v>2005205</v>
          </cell>
          <cell r="C301" t="str">
            <v>10915</v>
          </cell>
          <cell r="D301" t="str">
            <v>10855</v>
          </cell>
          <cell r="E301" t="str">
            <v>Moss L Intertie</v>
          </cell>
        </row>
        <row r="302">
          <cell r="A302" t="str">
            <v>301</v>
          </cell>
          <cell r="B302" t="str">
            <v>2005206</v>
          </cell>
          <cell r="C302" t="str">
            <v>10915</v>
          </cell>
          <cell r="D302" t="str">
            <v>10855</v>
          </cell>
          <cell r="E302" t="str">
            <v>Moss L Intertie</v>
          </cell>
        </row>
        <row r="303">
          <cell r="A303" t="str">
            <v>302</v>
          </cell>
          <cell r="B303" t="str">
            <v>2004876</v>
          </cell>
          <cell r="C303" t="str">
            <v>10916</v>
          </cell>
          <cell r="D303" t="str">
            <v>10855</v>
          </cell>
          <cell r="E303" t="str">
            <v>Moss L Intertie</v>
          </cell>
        </row>
        <row r="304">
          <cell r="A304" t="str">
            <v>303</v>
          </cell>
          <cell r="B304" t="str">
            <v>2004877</v>
          </cell>
          <cell r="C304" t="str">
            <v>10916</v>
          </cell>
          <cell r="D304" t="str">
            <v>10855</v>
          </cell>
          <cell r="E304" t="str">
            <v>Moss L Intertie</v>
          </cell>
        </row>
        <row r="305">
          <cell r="A305" t="str">
            <v>304</v>
          </cell>
          <cell r="B305" t="str">
            <v>2004878</v>
          </cell>
          <cell r="C305" t="str">
            <v>10916</v>
          </cell>
          <cell r="D305" t="str">
            <v>10855</v>
          </cell>
          <cell r="E305" t="str">
            <v>Moss L Intertie</v>
          </cell>
        </row>
        <row r="306">
          <cell r="A306" t="str">
            <v>305</v>
          </cell>
          <cell r="B306" t="str">
            <v>2004879</v>
          </cell>
          <cell r="C306" t="str">
            <v>10916</v>
          </cell>
          <cell r="D306" t="str">
            <v>10855</v>
          </cell>
          <cell r="E306" t="str">
            <v>Moss L Intertie</v>
          </cell>
        </row>
        <row r="307">
          <cell r="A307" t="str">
            <v>306</v>
          </cell>
          <cell r="B307" t="str">
            <v>2004880</v>
          </cell>
          <cell r="C307" t="str">
            <v>10916</v>
          </cell>
          <cell r="D307" t="str">
            <v>10855</v>
          </cell>
          <cell r="E307" t="str">
            <v>Moss L Intertie</v>
          </cell>
        </row>
        <row r="308">
          <cell r="A308" t="str">
            <v>307</v>
          </cell>
          <cell r="B308" t="str">
            <v>2004889</v>
          </cell>
          <cell r="C308" t="str">
            <v>10915</v>
          </cell>
          <cell r="D308" t="str">
            <v>10855</v>
          </cell>
          <cell r="E308" t="str">
            <v>Moss L Intertie</v>
          </cell>
        </row>
        <row r="309">
          <cell r="A309" t="str">
            <v>308</v>
          </cell>
          <cell r="B309" t="str">
            <v>2004890</v>
          </cell>
          <cell r="C309" t="str">
            <v>10915</v>
          </cell>
          <cell r="D309" t="str">
            <v>10855</v>
          </cell>
          <cell r="E309" t="str">
            <v>Moss L Intertie</v>
          </cell>
        </row>
        <row r="310">
          <cell r="A310" t="str">
            <v>309</v>
          </cell>
          <cell r="B310" t="str">
            <v>2004891</v>
          </cell>
          <cell r="C310" t="str">
            <v>10915</v>
          </cell>
          <cell r="D310" t="str">
            <v>10855</v>
          </cell>
          <cell r="E310" t="str">
            <v>Moss L Intertie</v>
          </cell>
        </row>
        <row r="311">
          <cell r="A311" t="str">
            <v>310</v>
          </cell>
          <cell r="B311" t="str">
            <v>2004892</v>
          </cell>
          <cell r="C311" t="str">
            <v>10915</v>
          </cell>
          <cell r="D311" t="str">
            <v>10855</v>
          </cell>
          <cell r="E311" t="str">
            <v>Moss L Intertie</v>
          </cell>
        </row>
        <row r="312">
          <cell r="A312" t="str">
            <v>311</v>
          </cell>
          <cell r="B312" t="str">
            <v>2004893</v>
          </cell>
          <cell r="C312" t="str">
            <v>10915</v>
          </cell>
          <cell r="D312" t="str">
            <v>10855</v>
          </cell>
          <cell r="E312" t="str">
            <v>Moss L Intertie</v>
          </cell>
        </row>
        <row r="313">
          <cell r="A313" t="str">
            <v>312</v>
          </cell>
          <cell r="B313" t="str">
            <v>2008319</v>
          </cell>
          <cell r="C313" t="str">
            <v>10916</v>
          </cell>
          <cell r="D313" t="str">
            <v>10855</v>
          </cell>
          <cell r="E313" t="str">
            <v>Moss L Intertie</v>
          </cell>
        </row>
        <row r="314">
          <cell r="A314" t="str">
            <v>313</v>
          </cell>
          <cell r="B314" t="str">
            <v>2008321</v>
          </cell>
          <cell r="C314" t="str">
            <v>10916</v>
          </cell>
          <cell r="D314" t="str">
            <v>10855</v>
          </cell>
          <cell r="E314" t="str">
            <v>Moss L Intertie</v>
          </cell>
        </row>
        <row r="315">
          <cell r="A315" t="str">
            <v>314</v>
          </cell>
          <cell r="B315" t="str">
            <v>2008323</v>
          </cell>
          <cell r="C315" t="str">
            <v>10916</v>
          </cell>
          <cell r="D315" t="str">
            <v>10855</v>
          </cell>
          <cell r="E315" t="str">
            <v>Moss L Intertie</v>
          </cell>
        </row>
        <row r="316">
          <cell r="A316" t="str">
            <v>315</v>
          </cell>
          <cell r="B316" t="str">
            <v>2008324</v>
          </cell>
          <cell r="C316" t="str">
            <v>10916</v>
          </cell>
          <cell r="D316" t="str">
            <v>10855</v>
          </cell>
          <cell r="E316" t="str">
            <v>Moss L Intertie</v>
          </cell>
        </row>
        <row r="317">
          <cell r="A317" t="str">
            <v>316</v>
          </cell>
          <cell r="B317" t="str">
            <v>2008325</v>
          </cell>
          <cell r="C317" t="str">
            <v>10916</v>
          </cell>
          <cell r="D317" t="str">
            <v>10855</v>
          </cell>
          <cell r="E317" t="str">
            <v>Moss L Intertie</v>
          </cell>
        </row>
        <row r="318">
          <cell r="A318" t="str">
            <v>317</v>
          </cell>
          <cell r="B318" t="str">
            <v>2008326</v>
          </cell>
          <cell r="C318" t="str">
            <v>10916</v>
          </cell>
          <cell r="D318" t="str">
            <v>10855</v>
          </cell>
          <cell r="E318" t="str">
            <v>Moss L Intertie</v>
          </cell>
        </row>
        <row r="319">
          <cell r="A319" t="str">
            <v>318</v>
          </cell>
          <cell r="B319" t="str">
            <v>2008327</v>
          </cell>
          <cell r="C319" t="str">
            <v>10916</v>
          </cell>
          <cell r="D319" t="str">
            <v>10855</v>
          </cell>
          <cell r="E319" t="str">
            <v>Moss L Intertie</v>
          </cell>
        </row>
        <row r="320">
          <cell r="A320" t="str">
            <v>319</v>
          </cell>
          <cell r="B320" t="str">
            <v>2008384</v>
          </cell>
          <cell r="C320" t="str">
            <v>10915</v>
          </cell>
          <cell r="D320" t="str">
            <v>10855</v>
          </cell>
          <cell r="E320" t="str">
            <v>Moss L Intertie</v>
          </cell>
        </row>
        <row r="321">
          <cell r="A321" t="str">
            <v>320</v>
          </cell>
          <cell r="B321" t="str">
            <v>2008385</v>
          </cell>
          <cell r="C321" t="str">
            <v>10915</v>
          </cell>
          <cell r="D321" t="str">
            <v>10855</v>
          </cell>
          <cell r="E321" t="str">
            <v>Moss L Intertie</v>
          </cell>
        </row>
        <row r="322">
          <cell r="A322" t="str">
            <v>321</v>
          </cell>
          <cell r="B322" t="str">
            <v>2008387</v>
          </cell>
          <cell r="C322" t="str">
            <v>10915</v>
          </cell>
          <cell r="D322" t="str">
            <v>10855</v>
          </cell>
          <cell r="E322" t="str">
            <v>Moss L Intertie</v>
          </cell>
        </row>
        <row r="323">
          <cell r="A323" t="str">
            <v>322</v>
          </cell>
          <cell r="B323" t="str">
            <v>2010083</v>
          </cell>
          <cell r="C323" t="str">
            <v>10915</v>
          </cell>
          <cell r="D323" t="str">
            <v>10855</v>
          </cell>
          <cell r="E323" t="str">
            <v>Moss L Intertie</v>
          </cell>
        </row>
        <row r="324">
          <cell r="A324" t="str">
            <v>323</v>
          </cell>
          <cell r="B324" t="str">
            <v>8021337</v>
          </cell>
          <cell r="C324" t="str">
            <v>10916</v>
          </cell>
          <cell r="D324" t="str">
            <v>10855</v>
          </cell>
          <cell r="E324" t="str">
            <v>Moss L Intertie</v>
          </cell>
        </row>
        <row r="325">
          <cell r="A325" t="str">
            <v>324</v>
          </cell>
          <cell r="B325" t="str">
            <v>2005189</v>
          </cell>
          <cell r="C325" t="str">
            <v>10916</v>
          </cell>
          <cell r="D325" t="str">
            <v>10855</v>
          </cell>
          <cell r="E325" t="str">
            <v>Moss L Intertie</v>
          </cell>
        </row>
        <row r="326">
          <cell r="A326" t="str">
            <v>325</v>
          </cell>
          <cell r="B326" t="str">
            <v>2005190</v>
          </cell>
          <cell r="C326" t="str">
            <v>10916</v>
          </cell>
          <cell r="D326" t="str">
            <v>10855</v>
          </cell>
          <cell r="E326" t="str">
            <v>Moss L Intertie</v>
          </cell>
        </row>
        <row r="327">
          <cell r="A327" t="str">
            <v>326</v>
          </cell>
          <cell r="B327" t="str">
            <v>2005191</v>
          </cell>
          <cell r="C327" t="str">
            <v>10916</v>
          </cell>
          <cell r="D327" t="str">
            <v>10855</v>
          </cell>
          <cell r="E327" t="str">
            <v>Moss L Intertie</v>
          </cell>
        </row>
        <row r="328">
          <cell r="A328" t="str">
            <v>327</v>
          </cell>
          <cell r="B328" t="str">
            <v>2005202</v>
          </cell>
          <cell r="C328" t="str">
            <v>10915</v>
          </cell>
          <cell r="D328" t="str">
            <v>10855</v>
          </cell>
          <cell r="E328" t="str">
            <v>Moss L Intertie</v>
          </cell>
        </row>
        <row r="329">
          <cell r="A329" t="str">
            <v>328</v>
          </cell>
          <cell r="B329" t="str">
            <v>2005203</v>
          </cell>
          <cell r="C329" t="str">
            <v>10915</v>
          </cell>
          <cell r="D329" t="str">
            <v>10855</v>
          </cell>
          <cell r="E329" t="str">
            <v>Moss L Intertie</v>
          </cell>
        </row>
        <row r="330">
          <cell r="A330" t="str">
            <v>329</v>
          </cell>
          <cell r="B330" t="str">
            <v>2005204</v>
          </cell>
          <cell r="C330" t="str">
            <v>10915</v>
          </cell>
          <cell r="D330" t="str">
            <v>10855</v>
          </cell>
          <cell r="E330" t="str">
            <v>Moss L Intertie</v>
          </cell>
        </row>
        <row r="331">
          <cell r="A331" t="str">
            <v>330</v>
          </cell>
          <cell r="B331" t="str">
            <v>2019830</v>
          </cell>
          <cell r="C331" t="str">
            <v>10473</v>
          </cell>
          <cell r="D331" t="str">
            <v>10855</v>
          </cell>
          <cell r="E331" t="str">
            <v>Moss L Intertie</v>
          </cell>
        </row>
        <row r="332">
          <cell r="A332" t="str">
            <v>331</v>
          </cell>
          <cell r="B332" t="str">
            <v>8029096</v>
          </cell>
          <cell r="C332" t="str">
            <v>10476</v>
          </cell>
          <cell r="D332" t="str">
            <v>10879</v>
          </cell>
          <cell r="E332" t="str">
            <v>Trans Projects</v>
          </cell>
        </row>
        <row r="333">
          <cell r="A333" t="str">
            <v>332</v>
          </cell>
          <cell r="B333" t="str">
            <v>8030540</v>
          </cell>
          <cell r="C333" t="str">
            <v>10466</v>
          </cell>
          <cell r="D333" t="str">
            <v>10879</v>
          </cell>
          <cell r="E333" t="str">
            <v>Trans Projects</v>
          </cell>
        </row>
        <row r="334">
          <cell r="A334" t="str">
            <v>333</v>
          </cell>
          <cell r="B334" t="str">
            <v>8030541</v>
          </cell>
          <cell r="C334" t="str">
            <v>10466</v>
          </cell>
          <cell r="D334" t="str">
            <v>10879</v>
          </cell>
          <cell r="E334" t="str">
            <v>Trans Projects</v>
          </cell>
        </row>
        <row r="335">
          <cell r="A335" t="str">
            <v>334</v>
          </cell>
          <cell r="B335" t="str">
            <v>8030542</v>
          </cell>
          <cell r="C335" t="str">
            <v>10466</v>
          </cell>
          <cell r="D335" t="str">
            <v>10879</v>
          </cell>
          <cell r="E335" t="str">
            <v>Trans Projects</v>
          </cell>
        </row>
        <row r="336">
          <cell r="A336" t="str">
            <v>335</v>
          </cell>
          <cell r="B336" t="str">
            <v>2005173</v>
          </cell>
          <cell r="C336" t="str">
            <v>10930</v>
          </cell>
          <cell r="D336" t="str">
            <v>10895</v>
          </cell>
          <cell r="E336" t="str">
            <v>Line Intertie</v>
          </cell>
        </row>
        <row r="337">
          <cell r="A337" t="str">
            <v>336</v>
          </cell>
          <cell r="B337" t="str">
            <v>2005176</v>
          </cell>
          <cell r="C337" t="str">
            <v>10938</v>
          </cell>
          <cell r="D337" t="str">
            <v>10895</v>
          </cell>
          <cell r="E337" t="str">
            <v>Line Intertie</v>
          </cell>
        </row>
        <row r="338">
          <cell r="A338" t="str">
            <v>337</v>
          </cell>
          <cell r="B338" t="str">
            <v>2005179</v>
          </cell>
          <cell r="C338" t="str">
            <v>10938</v>
          </cell>
          <cell r="D338" t="str">
            <v>10895</v>
          </cell>
          <cell r="E338" t="str">
            <v>Line Intertie</v>
          </cell>
        </row>
        <row r="339">
          <cell r="A339" t="str">
            <v>338</v>
          </cell>
          <cell r="B339" t="str">
            <v>2005188</v>
          </cell>
          <cell r="C339" t="str">
            <v>10930</v>
          </cell>
          <cell r="D339" t="str">
            <v>10895</v>
          </cell>
          <cell r="E339" t="str">
            <v>Line Intertie</v>
          </cell>
        </row>
        <row r="340">
          <cell r="A340" t="str">
            <v>339</v>
          </cell>
          <cell r="B340" t="str">
            <v>2005207</v>
          </cell>
          <cell r="C340" t="str">
            <v>10928</v>
          </cell>
          <cell r="D340" t="str">
            <v>10895</v>
          </cell>
          <cell r="E340" t="str">
            <v>Line Intertie</v>
          </cell>
        </row>
        <row r="341">
          <cell r="A341" t="str">
            <v>340</v>
          </cell>
          <cell r="B341" t="str">
            <v>2005208</v>
          </cell>
          <cell r="C341" t="str">
            <v>10938</v>
          </cell>
          <cell r="D341" t="str">
            <v>10895</v>
          </cell>
          <cell r="E341" t="str">
            <v>Line Intertie</v>
          </cell>
        </row>
        <row r="342">
          <cell r="A342" t="str">
            <v>341</v>
          </cell>
          <cell r="B342" t="str">
            <v>2005214</v>
          </cell>
          <cell r="C342" t="str">
            <v>10929</v>
          </cell>
          <cell r="D342" t="str">
            <v>10895</v>
          </cell>
          <cell r="E342" t="str">
            <v>Line Intertie</v>
          </cell>
        </row>
        <row r="343">
          <cell r="A343" t="str">
            <v>342</v>
          </cell>
          <cell r="B343" t="str">
            <v>2005219</v>
          </cell>
          <cell r="C343" t="str">
            <v>10930</v>
          </cell>
          <cell r="D343" t="str">
            <v>10895</v>
          </cell>
          <cell r="E343" t="str">
            <v>Line Intertie</v>
          </cell>
        </row>
        <row r="344">
          <cell r="A344" t="str">
            <v>343</v>
          </cell>
          <cell r="B344" t="str">
            <v>2005222</v>
          </cell>
          <cell r="C344" t="str">
            <v>10930</v>
          </cell>
          <cell r="D344" t="str">
            <v>10895</v>
          </cell>
          <cell r="E344" t="str">
            <v>Line Intertie</v>
          </cell>
        </row>
        <row r="345">
          <cell r="A345" t="str">
            <v>344</v>
          </cell>
          <cell r="B345" t="str">
            <v>2005248</v>
          </cell>
          <cell r="C345" t="str">
            <v>10930</v>
          </cell>
          <cell r="D345" t="str">
            <v>10895</v>
          </cell>
          <cell r="E345" t="str">
            <v>Line Intertie</v>
          </cell>
        </row>
        <row r="346">
          <cell r="A346" t="str">
            <v>345</v>
          </cell>
          <cell r="B346" t="str">
            <v>2005251</v>
          </cell>
          <cell r="C346" t="str">
            <v>10932</v>
          </cell>
          <cell r="D346" t="str">
            <v>10895</v>
          </cell>
          <cell r="E346" t="str">
            <v>Line Intertie</v>
          </cell>
        </row>
        <row r="347">
          <cell r="A347" t="str">
            <v>346</v>
          </cell>
          <cell r="B347" t="str">
            <v>2005268</v>
          </cell>
          <cell r="C347" t="str">
            <v>10930</v>
          </cell>
          <cell r="D347" t="str">
            <v>10895</v>
          </cell>
          <cell r="E347" t="str">
            <v>Line Intertie</v>
          </cell>
        </row>
        <row r="348">
          <cell r="A348" t="str">
            <v>347</v>
          </cell>
          <cell r="B348" t="str">
            <v>2005269</v>
          </cell>
          <cell r="C348" t="str">
            <v>10932</v>
          </cell>
          <cell r="D348" t="str">
            <v>10895</v>
          </cell>
          <cell r="E348" t="str">
            <v>Line Intertie</v>
          </cell>
        </row>
        <row r="349">
          <cell r="A349" t="str">
            <v>348</v>
          </cell>
          <cell r="B349" t="str">
            <v>2005280</v>
          </cell>
          <cell r="C349" t="str">
            <v>10931</v>
          </cell>
          <cell r="D349" t="str">
            <v>10895</v>
          </cell>
          <cell r="E349" t="str">
            <v>Line Intertie</v>
          </cell>
        </row>
        <row r="350">
          <cell r="A350" t="str">
            <v>349</v>
          </cell>
          <cell r="B350" t="str">
            <v>2005283</v>
          </cell>
          <cell r="C350" t="str">
            <v>10931</v>
          </cell>
          <cell r="D350" t="str">
            <v>10895</v>
          </cell>
          <cell r="E350" t="str">
            <v>Line Intertie</v>
          </cell>
        </row>
        <row r="351">
          <cell r="A351" t="str">
            <v>350</v>
          </cell>
          <cell r="B351" t="str">
            <v>2005286</v>
          </cell>
          <cell r="C351" t="str">
            <v>10935</v>
          </cell>
          <cell r="D351" t="str">
            <v>10895</v>
          </cell>
          <cell r="E351" t="str">
            <v>Line Intertie</v>
          </cell>
        </row>
        <row r="352">
          <cell r="A352" t="str">
            <v>351</v>
          </cell>
          <cell r="B352" t="str">
            <v>2005287</v>
          </cell>
          <cell r="C352" t="str">
            <v>10931</v>
          </cell>
          <cell r="D352" t="str">
            <v>10895</v>
          </cell>
          <cell r="E352" t="str">
            <v>Line Intertie</v>
          </cell>
        </row>
        <row r="353">
          <cell r="A353" t="str">
            <v>352</v>
          </cell>
          <cell r="B353" t="str">
            <v>2005289</v>
          </cell>
          <cell r="C353" t="str">
            <v>10933</v>
          </cell>
          <cell r="D353" t="str">
            <v>10895</v>
          </cell>
          <cell r="E353" t="str">
            <v>Line Intertie</v>
          </cell>
        </row>
        <row r="354">
          <cell r="A354" t="str">
            <v>353</v>
          </cell>
          <cell r="B354" t="str">
            <v>2005295</v>
          </cell>
          <cell r="C354" t="str">
            <v>10930</v>
          </cell>
          <cell r="D354" t="str">
            <v>10895</v>
          </cell>
          <cell r="E354" t="str">
            <v>Line Intertie</v>
          </cell>
        </row>
        <row r="355">
          <cell r="A355" t="str">
            <v>354</v>
          </cell>
          <cell r="B355" t="str">
            <v>2005304</v>
          </cell>
          <cell r="C355" t="str">
            <v>10931</v>
          </cell>
          <cell r="D355" t="str">
            <v>10895</v>
          </cell>
          <cell r="E355" t="str">
            <v>Line Intertie</v>
          </cell>
        </row>
        <row r="356">
          <cell r="A356" t="str">
            <v>355</v>
          </cell>
          <cell r="B356" t="str">
            <v>2005305</v>
          </cell>
          <cell r="C356" t="str">
            <v>10932</v>
          </cell>
          <cell r="D356" t="str">
            <v>10895</v>
          </cell>
          <cell r="E356" t="str">
            <v>Line Intertie</v>
          </cell>
        </row>
        <row r="357">
          <cell r="A357" t="str">
            <v>356</v>
          </cell>
          <cell r="B357" t="str">
            <v>2005307</v>
          </cell>
          <cell r="C357" t="str">
            <v>10933</v>
          </cell>
          <cell r="D357" t="str">
            <v>10895</v>
          </cell>
          <cell r="E357" t="str">
            <v>Line Intertie</v>
          </cell>
        </row>
        <row r="358">
          <cell r="A358" t="str">
            <v>357</v>
          </cell>
          <cell r="B358" t="str">
            <v>8001369</v>
          </cell>
          <cell r="C358" t="str">
            <v>10898</v>
          </cell>
          <cell r="D358" t="str">
            <v>10895</v>
          </cell>
          <cell r="E358" t="str">
            <v>Line Intertie</v>
          </cell>
        </row>
        <row r="359">
          <cell r="A359" t="str">
            <v>358</v>
          </cell>
          <cell r="B359" t="str">
            <v>8002061</v>
          </cell>
          <cell r="C359" t="str">
            <v>10896</v>
          </cell>
          <cell r="D359" t="str">
            <v>10895</v>
          </cell>
          <cell r="E359" t="str">
            <v>Line Intertie</v>
          </cell>
        </row>
        <row r="360">
          <cell r="A360" t="str">
            <v>359</v>
          </cell>
          <cell r="B360" t="str">
            <v>8001395</v>
          </cell>
          <cell r="C360" t="str">
            <v>10467</v>
          </cell>
          <cell r="D360" t="str">
            <v>10895</v>
          </cell>
          <cell r="E360" t="str">
            <v>Line Intertie</v>
          </cell>
        </row>
        <row r="361">
          <cell r="A361" t="str">
            <v>360</v>
          </cell>
          <cell r="B361" t="str">
            <v>2008096</v>
          </cell>
          <cell r="C361" t="str">
            <v>10896</v>
          </cell>
          <cell r="D361" t="str">
            <v>10896</v>
          </cell>
          <cell r="E361" t="str">
            <v>Tble Mtn</v>
          </cell>
          <cell r="F361" t="str">
            <v>Sacramento</v>
          </cell>
          <cell r="G361" t="str">
            <v>Wingert</v>
          </cell>
          <cell r="H361" t="str">
            <v>Table Mountain</v>
          </cell>
          <cell r="I361" t="str">
            <v>Hale</v>
          </cell>
          <cell r="J361" t="str">
            <v>10468</v>
          </cell>
          <cell r="K361" t="str">
            <v>10896</v>
          </cell>
        </row>
        <row r="362">
          <cell r="A362" t="str">
            <v>361</v>
          </cell>
          <cell r="B362" t="str">
            <v>2008119</v>
          </cell>
          <cell r="C362" t="str">
            <v>10896</v>
          </cell>
          <cell r="D362" t="str">
            <v>10896</v>
          </cell>
          <cell r="E362" t="str">
            <v>Tble Mtn</v>
          </cell>
          <cell r="F362" t="str">
            <v>Sacramento</v>
          </cell>
          <cell r="G362" t="str">
            <v>Wingert</v>
          </cell>
          <cell r="H362" t="str">
            <v>Table Mountain</v>
          </cell>
          <cell r="I362" t="str">
            <v>Hale</v>
          </cell>
          <cell r="J362" t="str">
            <v>10468</v>
          </cell>
          <cell r="K362" t="str">
            <v>10896</v>
          </cell>
        </row>
        <row r="363">
          <cell r="A363" t="str">
            <v>362</v>
          </cell>
          <cell r="B363" t="str">
            <v>2008142</v>
          </cell>
          <cell r="C363" t="str">
            <v>10896</v>
          </cell>
          <cell r="D363" t="str">
            <v>10896</v>
          </cell>
          <cell r="E363" t="str">
            <v>Tble Mtn</v>
          </cell>
          <cell r="F363" t="str">
            <v>Sacramento</v>
          </cell>
          <cell r="G363" t="str">
            <v>Wingert</v>
          </cell>
          <cell r="H363" t="str">
            <v>Table Mountain</v>
          </cell>
          <cell r="I363" t="str">
            <v>Hale</v>
          </cell>
          <cell r="J363" t="str">
            <v>10468</v>
          </cell>
          <cell r="K363" t="str">
            <v>10896</v>
          </cell>
        </row>
        <row r="364">
          <cell r="A364" t="str">
            <v>363</v>
          </cell>
          <cell r="B364" t="str">
            <v>2008165</v>
          </cell>
          <cell r="C364" t="str">
            <v>10896</v>
          </cell>
          <cell r="D364" t="str">
            <v>10896</v>
          </cell>
          <cell r="E364" t="str">
            <v>Tble Mtn</v>
          </cell>
          <cell r="F364" t="str">
            <v>Sacramento</v>
          </cell>
          <cell r="G364" t="str">
            <v>Wingert</v>
          </cell>
          <cell r="H364" t="str">
            <v>Table Mountain</v>
          </cell>
          <cell r="I364" t="str">
            <v>Hale</v>
          </cell>
          <cell r="J364" t="str">
            <v>10468</v>
          </cell>
          <cell r="K364" t="str">
            <v>10896</v>
          </cell>
        </row>
        <row r="365">
          <cell r="A365" t="str">
            <v>364</v>
          </cell>
          <cell r="B365" t="str">
            <v>2008188</v>
          </cell>
          <cell r="C365" t="str">
            <v>10896</v>
          </cell>
          <cell r="D365" t="str">
            <v>10896</v>
          </cell>
          <cell r="E365" t="str">
            <v>Tble Mtn</v>
          </cell>
          <cell r="F365" t="str">
            <v>Sacramento</v>
          </cell>
          <cell r="G365" t="str">
            <v>Wingert</v>
          </cell>
          <cell r="H365" t="str">
            <v>Table Mountain</v>
          </cell>
          <cell r="I365" t="str">
            <v>Hale</v>
          </cell>
          <cell r="J365" t="str">
            <v>10468</v>
          </cell>
          <cell r="K365" t="str">
            <v>10896</v>
          </cell>
        </row>
        <row r="366">
          <cell r="A366" t="str">
            <v>365</v>
          </cell>
          <cell r="B366" t="str">
            <v>2008211</v>
          </cell>
          <cell r="C366" t="str">
            <v>10896</v>
          </cell>
          <cell r="D366" t="str">
            <v>10896</v>
          </cell>
          <cell r="E366" t="str">
            <v>Tble Mtn</v>
          </cell>
          <cell r="F366" t="str">
            <v>Sacramento</v>
          </cell>
          <cell r="G366" t="str">
            <v>Wingert</v>
          </cell>
          <cell r="H366" t="str">
            <v>Table Mountain</v>
          </cell>
          <cell r="I366" t="str">
            <v>Hale</v>
          </cell>
          <cell r="J366" t="str">
            <v>10468</v>
          </cell>
          <cell r="K366" t="str">
            <v>10896</v>
          </cell>
        </row>
        <row r="367">
          <cell r="A367" t="str">
            <v>366</v>
          </cell>
          <cell r="B367" t="str">
            <v>2008234</v>
          </cell>
          <cell r="C367" t="str">
            <v>10896</v>
          </cell>
          <cell r="D367" t="str">
            <v>10896</v>
          </cell>
          <cell r="E367" t="str">
            <v>Tble Mtn</v>
          </cell>
          <cell r="F367" t="str">
            <v>Sacramento</v>
          </cell>
          <cell r="G367" t="str">
            <v>Wingert</v>
          </cell>
          <cell r="H367" t="str">
            <v>Table Mountain</v>
          </cell>
          <cell r="I367" t="str">
            <v>Hale</v>
          </cell>
          <cell r="J367" t="str">
            <v>10468</v>
          </cell>
          <cell r="K367" t="str">
            <v>10896</v>
          </cell>
        </row>
        <row r="368">
          <cell r="A368" t="str">
            <v>367</v>
          </cell>
          <cell r="B368" t="str">
            <v>2010040</v>
          </cell>
          <cell r="C368" t="str">
            <v>10896</v>
          </cell>
          <cell r="D368" t="str">
            <v>10896</v>
          </cell>
          <cell r="E368" t="str">
            <v>Tble Mtn</v>
          </cell>
          <cell r="F368" t="str">
            <v>Sacramento</v>
          </cell>
          <cell r="G368" t="str">
            <v>Wingert</v>
          </cell>
          <cell r="H368" t="str">
            <v>Table Mountain</v>
          </cell>
          <cell r="I368" t="str">
            <v>Hale</v>
          </cell>
          <cell r="J368" t="str">
            <v>10468</v>
          </cell>
          <cell r="K368" t="str">
            <v>10896</v>
          </cell>
        </row>
        <row r="369">
          <cell r="A369" t="str">
            <v>368</v>
          </cell>
          <cell r="B369" t="str">
            <v>8001407</v>
          </cell>
          <cell r="C369" t="str">
            <v>10896</v>
          </cell>
          <cell r="D369" t="str">
            <v>10896</v>
          </cell>
          <cell r="E369" t="str">
            <v>Tble Mtn</v>
          </cell>
          <cell r="F369" t="str">
            <v>Sacramento</v>
          </cell>
          <cell r="G369" t="str">
            <v>Wingert</v>
          </cell>
          <cell r="H369" t="str">
            <v>Table Mountain</v>
          </cell>
          <cell r="I369" t="str">
            <v>Hale</v>
          </cell>
          <cell r="J369" t="str">
            <v>10468</v>
          </cell>
          <cell r="K369" t="str">
            <v>10896</v>
          </cell>
        </row>
        <row r="370">
          <cell r="A370" t="str">
            <v>369</v>
          </cell>
          <cell r="B370" t="str">
            <v>8001410</v>
          </cell>
          <cell r="C370" t="str">
            <v>10466</v>
          </cell>
          <cell r="D370" t="str">
            <v>10896</v>
          </cell>
          <cell r="E370" t="str">
            <v>Tble Mtn</v>
          </cell>
          <cell r="F370" t="str">
            <v>Sacramento</v>
          </cell>
          <cell r="G370" t="str">
            <v>Wingert</v>
          </cell>
          <cell r="H370" t="str">
            <v>Table Mountain</v>
          </cell>
          <cell r="I370" t="str">
            <v>Hale</v>
          </cell>
          <cell r="J370" t="str">
            <v>10468</v>
          </cell>
          <cell r="K370" t="str">
            <v>10896</v>
          </cell>
        </row>
        <row r="371">
          <cell r="A371" t="str">
            <v>370</v>
          </cell>
          <cell r="B371" t="str">
            <v>8001413</v>
          </cell>
          <cell r="C371" t="str">
            <v>10896</v>
          </cell>
          <cell r="D371" t="str">
            <v>10896</v>
          </cell>
          <cell r="E371" t="str">
            <v>Tble Mtn</v>
          </cell>
          <cell r="F371" t="str">
            <v>Sacramento</v>
          </cell>
          <cell r="G371" t="str">
            <v>Wingert</v>
          </cell>
          <cell r="H371" t="str">
            <v>Table Mountain</v>
          </cell>
          <cell r="I371" t="str">
            <v>Hale</v>
          </cell>
          <cell r="J371" t="str">
            <v>10468</v>
          </cell>
          <cell r="K371" t="str">
            <v>10896</v>
          </cell>
        </row>
        <row r="372">
          <cell r="A372" t="str">
            <v>371</v>
          </cell>
          <cell r="B372" t="str">
            <v>8017837</v>
          </cell>
          <cell r="C372" t="str">
            <v>10468</v>
          </cell>
          <cell r="D372" t="str">
            <v>10896</v>
          </cell>
          <cell r="E372" t="str">
            <v>Tble Mtn</v>
          </cell>
          <cell r="F372" t="str">
            <v>Sacramento</v>
          </cell>
          <cell r="G372" t="str">
            <v>Wingert</v>
          </cell>
          <cell r="H372" t="str">
            <v>Table Mountain</v>
          </cell>
          <cell r="I372" t="str">
            <v>Hale</v>
          </cell>
          <cell r="J372" t="str">
            <v>10468</v>
          </cell>
          <cell r="K372" t="str">
            <v>10896</v>
          </cell>
        </row>
        <row r="373">
          <cell r="A373" t="str">
            <v>372</v>
          </cell>
          <cell r="B373" t="str">
            <v>8030657</v>
          </cell>
          <cell r="C373" t="str">
            <v>10468</v>
          </cell>
          <cell r="D373" t="str">
            <v>10896</v>
          </cell>
          <cell r="E373" t="str">
            <v>Tble Mtn</v>
          </cell>
          <cell r="F373" t="str">
            <v>Sacramento</v>
          </cell>
          <cell r="G373" t="str">
            <v>Wingert</v>
          </cell>
          <cell r="H373" t="str">
            <v>Table Mountain</v>
          </cell>
          <cell r="I373" t="str">
            <v>Hale</v>
          </cell>
          <cell r="J373" t="str">
            <v>10468</v>
          </cell>
          <cell r="K373" t="str">
            <v>10896</v>
          </cell>
        </row>
        <row r="374">
          <cell r="A374" t="str">
            <v>373</v>
          </cell>
          <cell r="B374" t="str">
            <v>2005044</v>
          </cell>
          <cell r="C374" t="str">
            <v>10896</v>
          </cell>
          <cell r="D374" t="str">
            <v>10896</v>
          </cell>
          <cell r="E374" t="str">
            <v>Tble Mtn</v>
          </cell>
          <cell r="F374" t="str">
            <v>Sacramento</v>
          </cell>
          <cell r="G374" t="str">
            <v>Wingert</v>
          </cell>
          <cell r="H374" t="str">
            <v>Table Mountain</v>
          </cell>
          <cell r="I374" t="str">
            <v>Hale</v>
          </cell>
          <cell r="J374" t="str">
            <v>10468</v>
          </cell>
          <cell r="K374" t="str">
            <v>10896</v>
          </cell>
        </row>
        <row r="375">
          <cell r="A375" t="str">
            <v>374</v>
          </cell>
          <cell r="B375" t="str">
            <v>2019835</v>
          </cell>
          <cell r="C375" t="str">
            <v>10468</v>
          </cell>
          <cell r="D375" t="str">
            <v>10896</v>
          </cell>
          <cell r="E375" t="str">
            <v>Tble Mtn</v>
          </cell>
          <cell r="F375" t="str">
            <v>Sacramento</v>
          </cell>
          <cell r="G375" t="str">
            <v>Wingert</v>
          </cell>
          <cell r="H375" t="str">
            <v>Table Mountain</v>
          </cell>
          <cell r="I375" t="str">
            <v>Hale</v>
          </cell>
          <cell r="J375" t="str">
            <v>10468</v>
          </cell>
          <cell r="K375" t="str">
            <v>10896</v>
          </cell>
        </row>
        <row r="376">
          <cell r="A376" t="str">
            <v>375</v>
          </cell>
          <cell r="B376" t="str">
            <v>8008016</v>
          </cell>
          <cell r="C376" t="str">
            <v>10896</v>
          </cell>
          <cell r="D376" t="str">
            <v>10896</v>
          </cell>
          <cell r="E376" t="str">
            <v>Tble Mtn</v>
          </cell>
          <cell r="F376" t="str">
            <v>Sacramento</v>
          </cell>
          <cell r="G376" t="str">
            <v>Wingert</v>
          </cell>
          <cell r="H376" t="str">
            <v>Table Mountain</v>
          </cell>
          <cell r="I376" t="str">
            <v>Hale</v>
          </cell>
          <cell r="J376" t="str">
            <v>10468</v>
          </cell>
          <cell r="K376" t="str">
            <v>10896</v>
          </cell>
        </row>
        <row r="377">
          <cell r="A377" t="str">
            <v>376</v>
          </cell>
          <cell r="B377" t="str">
            <v>8000536</v>
          </cell>
          <cell r="C377" t="str">
            <v>10468</v>
          </cell>
          <cell r="D377" t="str">
            <v>10896</v>
          </cell>
          <cell r="E377" t="str">
            <v>Tble Mtn</v>
          </cell>
          <cell r="F377" t="str">
            <v>Sacramento</v>
          </cell>
          <cell r="G377" t="str">
            <v>Wingert</v>
          </cell>
          <cell r="H377" t="str">
            <v>Table Mountain</v>
          </cell>
          <cell r="I377" t="str">
            <v>Hale</v>
          </cell>
          <cell r="J377" t="str">
            <v>10468</v>
          </cell>
          <cell r="K377" t="str">
            <v>10896</v>
          </cell>
        </row>
        <row r="378">
          <cell r="A378" t="str">
            <v>377</v>
          </cell>
          <cell r="B378" t="str">
            <v>8026236</v>
          </cell>
          <cell r="C378" t="str">
            <v>10466</v>
          </cell>
          <cell r="D378" t="str">
            <v>10896</v>
          </cell>
          <cell r="E378" t="str">
            <v>Tble Mtn</v>
          </cell>
          <cell r="F378" t="str">
            <v>Sacramento</v>
          </cell>
          <cell r="G378" t="str">
            <v>Wingert</v>
          </cell>
          <cell r="H378" t="str">
            <v>Table Mountain</v>
          </cell>
          <cell r="I378" t="str">
            <v>Hale</v>
          </cell>
          <cell r="J378" t="str">
            <v>10468</v>
          </cell>
          <cell r="K378" t="str">
            <v>10896</v>
          </cell>
        </row>
        <row r="379">
          <cell r="A379" t="str">
            <v>378</v>
          </cell>
          <cell r="B379" t="str">
            <v>2008097</v>
          </cell>
          <cell r="C379" t="str">
            <v>10897</v>
          </cell>
          <cell r="D379" t="str">
            <v>10897</v>
          </cell>
          <cell r="E379" t="str">
            <v>Stockton</v>
          </cell>
          <cell r="F379" t="str">
            <v>Sacramento</v>
          </cell>
          <cell r="G379" t="str">
            <v>Wingert</v>
          </cell>
          <cell r="H379" t="str">
            <v>Stockton</v>
          </cell>
          <cell r="I379" t="str">
            <v>Raney</v>
          </cell>
          <cell r="J379" t="str">
            <v>10468</v>
          </cell>
          <cell r="K379" t="str">
            <v>10897</v>
          </cell>
        </row>
        <row r="380">
          <cell r="A380" t="str">
            <v>379</v>
          </cell>
          <cell r="B380" t="str">
            <v>2008120</v>
          </cell>
          <cell r="C380" t="str">
            <v>10897</v>
          </cell>
          <cell r="D380" t="str">
            <v>10897</v>
          </cell>
          <cell r="E380" t="str">
            <v>Stockton</v>
          </cell>
          <cell r="F380" t="str">
            <v>Sacramento</v>
          </cell>
          <cell r="G380" t="str">
            <v>Wingert</v>
          </cell>
          <cell r="H380" t="str">
            <v>Stockton</v>
          </cell>
          <cell r="I380" t="str">
            <v>Raney</v>
          </cell>
          <cell r="J380" t="str">
            <v>10468</v>
          </cell>
          <cell r="K380" t="str">
            <v>10897</v>
          </cell>
        </row>
        <row r="381">
          <cell r="A381" t="str">
            <v>380</v>
          </cell>
          <cell r="B381" t="str">
            <v>2008143</v>
          </cell>
          <cell r="C381" t="str">
            <v>10897</v>
          </cell>
          <cell r="D381" t="str">
            <v>10897</v>
          </cell>
          <cell r="E381" t="str">
            <v>Stockton</v>
          </cell>
          <cell r="F381" t="str">
            <v>Sacramento</v>
          </cell>
          <cell r="G381" t="str">
            <v>Wingert</v>
          </cell>
          <cell r="H381" t="str">
            <v>Stockton</v>
          </cell>
          <cell r="I381" t="str">
            <v>Raney</v>
          </cell>
          <cell r="J381" t="str">
            <v>10468</v>
          </cell>
          <cell r="K381" t="str">
            <v>10897</v>
          </cell>
        </row>
        <row r="382">
          <cell r="A382" t="str">
            <v>381</v>
          </cell>
          <cell r="B382" t="str">
            <v>2008166</v>
          </cell>
          <cell r="C382" t="str">
            <v>10897</v>
          </cell>
          <cell r="D382" t="str">
            <v>10897</v>
          </cell>
          <cell r="E382" t="str">
            <v>Stockton</v>
          </cell>
          <cell r="F382" t="str">
            <v>Sacramento</v>
          </cell>
          <cell r="G382" t="str">
            <v>Wingert</v>
          </cell>
          <cell r="H382" t="str">
            <v>Stockton</v>
          </cell>
          <cell r="I382" t="str">
            <v>Raney</v>
          </cell>
          <cell r="J382" t="str">
            <v>10468</v>
          </cell>
          <cell r="K382" t="str">
            <v>10897</v>
          </cell>
        </row>
        <row r="383">
          <cell r="A383" t="str">
            <v>382</v>
          </cell>
          <cell r="B383" t="str">
            <v>2008189</v>
          </cell>
          <cell r="C383" t="str">
            <v>10897</v>
          </cell>
          <cell r="D383" t="str">
            <v>10897</v>
          </cell>
          <cell r="E383" t="str">
            <v>Stockton</v>
          </cell>
          <cell r="F383" t="str">
            <v>Sacramento</v>
          </cell>
          <cell r="G383" t="str">
            <v>Wingert</v>
          </cell>
          <cell r="H383" t="str">
            <v>Stockton</v>
          </cell>
          <cell r="I383" t="str">
            <v>Raney</v>
          </cell>
          <cell r="J383" t="str">
            <v>10468</v>
          </cell>
          <cell r="K383" t="str">
            <v>10897</v>
          </cell>
        </row>
        <row r="384">
          <cell r="A384" t="str">
            <v>383</v>
          </cell>
          <cell r="B384" t="str">
            <v>2008212</v>
          </cell>
          <cell r="C384" t="str">
            <v>10897</v>
          </cell>
          <cell r="D384" t="str">
            <v>10897</v>
          </cell>
          <cell r="E384" t="str">
            <v>Stockton</v>
          </cell>
          <cell r="F384" t="str">
            <v>Sacramento</v>
          </cell>
          <cell r="G384" t="str">
            <v>Wingert</v>
          </cell>
          <cell r="H384" t="str">
            <v>Stockton</v>
          </cell>
          <cell r="I384" t="str">
            <v>Raney</v>
          </cell>
          <cell r="J384" t="str">
            <v>10468</v>
          </cell>
          <cell r="K384" t="str">
            <v>10897</v>
          </cell>
        </row>
        <row r="385">
          <cell r="A385" t="str">
            <v>384</v>
          </cell>
          <cell r="B385" t="str">
            <v>2008235</v>
          </cell>
          <cell r="C385" t="str">
            <v>10897</v>
          </cell>
          <cell r="D385" t="str">
            <v>10897</v>
          </cell>
          <cell r="E385" t="str">
            <v>Stockton</v>
          </cell>
          <cell r="F385" t="str">
            <v>Sacramento</v>
          </cell>
          <cell r="G385" t="str">
            <v>Wingert</v>
          </cell>
          <cell r="H385" t="str">
            <v>Stockton</v>
          </cell>
          <cell r="I385" t="str">
            <v>Raney</v>
          </cell>
          <cell r="J385" t="str">
            <v>10468</v>
          </cell>
          <cell r="K385" t="str">
            <v>10897</v>
          </cell>
        </row>
        <row r="386">
          <cell r="A386" t="str">
            <v>385</v>
          </cell>
          <cell r="B386" t="str">
            <v>2010042</v>
          </cell>
          <cell r="C386" t="str">
            <v>10897</v>
          </cell>
          <cell r="D386" t="str">
            <v>10897</v>
          </cell>
          <cell r="E386" t="str">
            <v>Stockton</v>
          </cell>
          <cell r="F386" t="str">
            <v>Sacramento</v>
          </cell>
          <cell r="G386" t="str">
            <v>Wingert</v>
          </cell>
          <cell r="H386" t="str">
            <v>Stockton</v>
          </cell>
          <cell r="I386" t="str">
            <v>Raney</v>
          </cell>
          <cell r="J386" t="str">
            <v>10468</v>
          </cell>
          <cell r="K386" t="str">
            <v>10897</v>
          </cell>
        </row>
        <row r="387">
          <cell r="A387" t="str">
            <v>386</v>
          </cell>
          <cell r="B387" t="str">
            <v>8003594</v>
          </cell>
          <cell r="C387" t="str">
            <v>10468</v>
          </cell>
          <cell r="D387" t="str">
            <v>10897</v>
          </cell>
          <cell r="E387" t="str">
            <v>Stockton</v>
          </cell>
          <cell r="F387" t="str">
            <v>Sacramento</v>
          </cell>
          <cell r="G387" t="str">
            <v>Wingert</v>
          </cell>
          <cell r="H387" t="str">
            <v>Stockton</v>
          </cell>
          <cell r="I387" t="str">
            <v>Raney</v>
          </cell>
          <cell r="J387" t="str">
            <v>10468</v>
          </cell>
          <cell r="K387" t="str">
            <v>10897</v>
          </cell>
        </row>
        <row r="388">
          <cell r="A388" t="str">
            <v>387</v>
          </cell>
          <cell r="B388" t="str">
            <v>2005045</v>
          </cell>
          <cell r="C388" t="str">
            <v>10897</v>
          </cell>
          <cell r="D388" t="str">
            <v>10897</v>
          </cell>
          <cell r="E388" t="str">
            <v>Stockton</v>
          </cell>
          <cell r="F388" t="str">
            <v>Sacramento</v>
          </cell>
          <cell r="G388" t="str">
            <v>Wingert</v>
          </cell>
          <cell r="H388" t="str">
            <v>Stockton</v>
          </cell>
          <cell r="I388" t="str">
            <v>Raney</v>
          </cell>
          <cell r="J388" t="str">
            <v>10468</v>
          </cell>
          <cell r="K388" t="str">
            <v>10897</v>
          </cell>
        </row>
        <row r="389">
          <cell r="A389" t="str">
            <v>388</v>
          </cell>
          <cell r="B389" t="str">
            <v>2019834</v>
          </cell>
          <cell r="C389" t="str">
            <v>10468</v>
          </cell>
          <cell r="D389" t="str">
            <v>10897</v>
          </cell>
          <cell r="E389" t="str">
            <v>Stockton</v>
          </cell>
          <cell r="F389" t="str">
            <v>Sacramento</v>
          </cell>
          <cell r="G389" t="str">
            <v>Wingert</v>
          </cell>
          <cell r="H389" t="str">
            <v>Stockton</v>
          </cell>
          <cell r="I389" t="str">
            <v>Raney</v>
          </cell>
          <cell r="J389" t="str">
            <v>10468</v>
          </cell>
          <cell r="K389" t="str">
            <v>10897</v>
          </cell>
        </row>
        <row r="390">
          <cell r="A390" t="str">
            <v>389</v>
          </cell>
          <cell r="B390" t="str">
            <v>8008017</v>
          </cell>
          <cell r="C390" t="str">
            <v>10897</v>
          </cell>
          <cell r="D390" t="str">
            <v>10897</v>
          </cell>
          <cell r="E390" t="str">
            <v>Stockton</v>
          </cell>
          <cell r="F390" t="str">
            <v>Sacramento</v>
          </cell>
          <cell r="G390" t="str">
            <v>Wingert</v>
          </cell>
          <cell r="H390" t="str">
            <v>Stockton</v>
          </cell>
          <cell r="I390" t="str">
            <v>Raney</v>
          </cell>
          <cell r="J390" t="str">
            <v>10468</v>
          </cell>
          <cell r="K390" t="str">
            <v>10897</v>
          </cell>
        </row>
        <row r="391">
          <cell r="A391" t="str">
            <v>390</v>
          </cell>
          <cell r="B391" t="str">
            <v>8012560</v>
          </cell>
          <cell r="C391" t="str">
            <v>10897</v>
          </cell>
          <cell r="D391" t="str">
            <v>10897</v>
          </cell>
          <cell r="E391" t="str">
            <v>Stockton</v>
          </cell>
          <cell r="F391" t="str">
            <v>Sacramento</v>
          </cell>
          <cell r="G391" t="str">
            <v>Wingert</v>
          </cell>
          <cell r="H391" t="str">
            <v>Stockton</v>
          </cell>
          <cell r="I391" t="str">
            <v>Raney</v>
          </cell>
          <cell r="J391" t="str">
            <v>10468</v>
          </cell>
          <cell r="K391" t="str">
            <v>10897</v>
          </cell>
        </row>
        <row r="392">
          <cell r="A392" t="str">
            <v>391</v>
          </cell>
          <cell r="B392" t="str">
            <v>2008098</v>
          </cell>
          <cell r="C392" t="str">
            <v>10898</v>
          </cell>
          <cell r="D392" t="str">
            <v>10898</v>
          </cell>
          <cell r="E392" t="str">
            <v>Cottonwood</v>
          </cell>
          <cell r="F392" t="str">
            <v>Sacramento</v>
          </cell>
          <cell r="G392" t="str">
            <v>Wingert</v>
          </cell>
          <cell r="H392" t="str">
            <v>Cottonwood</v>
          </cell>
          <cell r="I392" t="str">
            <v>O'Connell</v>
          </cell>
          <cell r="J392" t="str">
            <v>10468</v>
          </cell>
          <cell r="K392" t="str">
            <v>10898</v>
          </cell>
        </row>
        <row r="393">
          <cell r="A393" t="str">
            <v>392</v>
          </cell>
          <cell r="B393" t="str">
            <v>2008121</v>
          </cell>
          <cell r="C393" t="str">
            <v>10898</v>
          </cell>
          <cell r="D393" t="str">
            <v>10898</v>
          </cell>
          <cell r="E393" t="str">
            <v>Cottonwood</v>
          </cell>
          <cell r="F393" t="str">
            <v>Sacramento</v>
          </cell>
          <cell r="G393" t="str">
            <v>Wingert</v>
          </cell>
          <cell r="H393" t="str">
            <v>Cottonwood</v>
          </cell>
          <cell r="I393" t="str">
            <v>O'Connell</v>
          </cell>
          <cell r="J393" t="str">
            <v>10468</v>
          </cell>
          <cell r="K393" t="str">
            <v>10898</v>
          </cell>
        </row>
        <row r="394">
          <cell r="A394" t="str">
            <v>393</v>
          </cell>
          <cell r="B394" t="str">
            <v>2008144</v>
          </cell>
          <cell r="C394" t="str">
            <v>10898</v>
          </cell>
          <cell r="D394" t="str">
            <v>10898</v>
          </cell>
          <cell r="E394" t="str">
            <v>Cottonwood</v>
          </cell>
          <cell r="F394" t="str">
            <v>Sacramento</v>
          </cell>
          <cell r="G394" t="str">
            <v>Wingert</v>
          </cell>
          <cell r="H394" t="str">
            <v>Cottonwood</v>
          </cell>
          <cell r="I394" t="str">
            <v>O'Connell</v>
          </cell>
          <cell r="J394" t="str">
            <v>10468</v>
          </cell>
          <cell r="K394" t="str">
            <v>10898</v>
          </cell>
        </row>
        <row r="395">
          <cell r="A395" t="str">
            <v>394</v>
          </cell>
          <cell r="B395" t="str">
            <v>2008167</v>
          </cell>
          <cell r="C395" t="str">
            <v>10898</v>
          </cell>
          <cell r="D395" t="str">
            <v>10898</v>
          </cell>
          <cell r="E395" t="str">
            <v>Cottonwood</v>
          </cell>
          <cell r="F395" t="str">
            <v>Sacramento</v>
          </cell>
          <cell r="G395" t="str">
            <v>Wingert</v>
          </cell>
          <cell r="H395" t="str">
            <v>Cottonwood</v>
          </cell>
          <cell r="I395" t="str">
            <v>O'Connell</v>
          </cell>
          <cell r="J395" t="str">
            <v>10468</v>
          </cell>
          <cell r="K395" t="str">
            <v>10898</v>
          </cell>
        </row>
        <row r="396">
          <cell r="A396" t="str">
            <v>395</v>
          </cell>
          <cell r="B396" t="str">
            <v>2008190</v>
          </cell>
          <cell r="C396" t="str">
            <v>10898</v>
          </cell>
          <cell r="D396" t="str">
            <v>10898</v>
          </cell>
          <cell r="E396" t="str">
            <v>Cottonwood</v>
          </cell>
          <cell r="F396" t="str">
            <v>Sacramento</v>
          </cell>
          <cell r="G396" t="str">
            <v>Wingert</v>
          </cell>
          <cell r="H396" t="str">
            <v>Cottonwood</v>
          </cell>
          <cell r="I396" t="str">
            <v>O'Connell</v>
          </cell>
          <cell r="J396" t="str">
            <v>10468</v>
          </cell>
          <cell r="K396" t="str">
            <v>10898</v>
          </cell>
        </row>
        <row r="397">
          <cell r="A397" t="str">
            <v>396</v>
          </cell>
          <cell r="B397" t="str">
            <v>2008213</v>
          </cell>
          <cell r="C397" t="str">
            <v>10898</v>
          </cell>
          <cell r="D397" t="str">
            <v>10898</v>
          </cell>
          <cell r="E397" t="str">
            <v>Cottonwood</v>
          </cell>
          <cell r="F397" t="str">
            <v>Sacramento</v>
          </cell>
          <cell r="G397" t="str">
            <v>Wingert</v>
          </cell>
          <cell r="H397" t="str">
            <v>Cottonwood</v>
          </cell>
          <cell r="I397" t="str">
            <v>O'Connell</v>
          </cell>
          <cell r="J397" t="str">
            <v>10468</v>
          </cell>
          <cell r="K397" t="str">
            <v>10898</v>
          </cell>
        </row>
        <row r="398">
          <cell r="A398" t="str">
            <v>397</v>
          </cell>
          <cell r="B398" t="str">
            <v>2008236</v>
          </cell>
          <cell r="C398" t="str">
            <v>10898</v>
          </cell>
          <cell r="D398" t="str">
            <v>10898</v>
          </cell>
          <cell r="E398" t="str">
            <v>Cottonwood</v>
          </cell>
          <cell r="F398" t="str">
            <v>Sacramento</v>
          </cell>
          <cell r="G398" t="str">
            <v>Wingert</v>
          </cell>
          <cell r="H398" t="str">
            <v>Cottonwood</v>
          </cell>
          <cell r="I398" t="str">
            <v>O'Connell</v>
          </cell>
          <cell r="J398" t="str">
            <v>10468</v>
          </cell>
          <cell r="K398" t="str">
            <v>10898</v>
          </cell>
        </row>
        <row r="399">
          <cell r="A399" t="str">
            <v>398</v>
          </cell>
          <cell r="B399" t="str">
            <v>2010044</v>
          </cell>
          <cell r="C399" t="str">
            <v>10898</v>
          </cell>
          <cell r="D399" t="str">
            <v>10898</v>
          </cell>
          <cell r="E399" t="str">
            <v>Cottonwood</v>
          </cell>
          <cell r="F399" t="str">
            <v>Sacramento</v>
          </cell>
          <cell r="G399" t="str">
            <v>Wingert</v>
          </cell>
          <cell r="H399" t="str">
            <v>Cottonwood</v>
          </cell>
          <cell r="I399" t="str">
            <v>O'Connell</v>
          </cell>
          <cell r="J399" t="str">
            <v>10468</v>
          </cell>
          <cell r="K399" t="str">
            <v>10898</v>
          </cell>
        </row>
        <row r="400">
          <cell r="A400" t="str">
            <v>399</v>
          </cell>
          <cell r="B400" t="str">
            <v>8012438</v>
          </cell>
          <cell r="C400" t="str">
            <v>10468</v>
          </cell>
          <cell r="D400" t="str">
            <v>10898</v>
          </cell>
          <cell r="E400" t="str">
            <v>Cottonwood</v>
          </cell>
          <cell r="F400" t="str">
            <v>Sacramento</v>
          </cell>
          <cell r="G400" t="str">
            <v>Wingert</v>
          </cell>
          <cell r="H400" t="str">
            <v>Cottonwood</v>
          </cell>
          <cell r="I400" t="str">
            <v>O'Connell</v>
          </cell>
          <cell r="J400" t="str">
            <v>10468</v>
          </cell>
          <cell r="K400" t="str">
            <v>10898</v>
          </cell>
        </row>
        <row r="401">
          <cell r="A401" t="str">
            <v>400</v>
          </cell>
          <cell r="B401" t="str">
            <v>8032660</v>
          </cell>
          <cell r="C401" t="str">
            <v>10468</v>
          </cell>
          <cell r="D401" t="str">
            <v>10898</v>
          </cell>
          <cell r="E401" t="str">
            <v>Cottonwood</v>
          </cell>
          <cell r="F401" t="str">
            <v>Sacramento</v>
          </cell>
          <cell r="G401" t="str">
            <v>Wingert</v>
          </cell>
          <cell r="H401" t="str">
            <v>Cottonwood</v>
          </cell>
          <cell r="I401" t="str">
            <v>O'Connell</v>
          </cell>
          <cell r="J401" t="str">
            <v>10468</v>
          </cell>
          <cell r="K401" t="str">
            <v>10898</v>
          </cell>
        </row>
        <row r="402">
          <cell r="A402" t="str">
            <v>401</v>
          </cell>
          <cell r="B402" t="str">
            <v>8033856</v>
          </cell>
          <cell r="C402" t="str">
            <v>10468</v>
          </cell>
          <cell r="D402" t="str">
            <v>10898</v>
          </cell>
          <cell r="E402" t="str">
            <v>Cottonwood</v>
          </cell>
          <cell r="F402" t="str">
            <v>Sacramento</v>
          </cell>
          <cell r="G402" t="str">
            <v>Wingert</v>
          </cell>
          <cell r="H402" t="str">
            <v>Cottonwood</v>
          </cell>
          <cell r="I402" t="str">
            <v>O'Connell</v>
          </cell>
          <cell r="J402" t="str">
            <v>10468</v>
          </cell>
          <cell r="K402" t="str">
            <v>10898</v>
          </cell>
        </row>
        <row r="403">
          <cell r="A403" t="str">
            <v>402</v>
          </cell>
          <cell r="B403" t="str">
            <v>2005046</v>
          </cell>
          <cell r="C403" t="str">
            <v>10898</v>
          </cell>
          <cell r="D403" t="str">
            <v>10898</v>
          </cell>
          <cell r="E403" t="str">
            <v>Cottonwood</v>
          </cell>
          <cell r="F403" t="str">
            <v>Sacramento</v>
          </cell>
          <cell r="G403" t="str">
            <v>Wingert</v>
          </cell>
          <cell r="H403" t="str">
            <v>Cottonwood</v>
          </cell>
          <cell r="I403" t="str">
            <v>O'Connell</v>
          </cell>
          <cell r="J403" t="str">
            <v>10468</v>
          </cell>
          <cell r="K403" t="str">
            <v>10898</v>
          </cell>
        </row>
        <row r="404">
          <cell r="A404" t="str">
            <v>403</v>
          </cell>
          <cell r="B404" t="str">
            <v>2019831</v>
          </cell>
          <cell r="C404" t="str">
            <v>10468</v>
          </cell>
          <cell r="D404" t="str">
            <v>10898</v>
          </cell>
          <cell r="E404" t="str">
            <v>Cottonwood</v>
          </cell>
          <cell r="F404" t="str">
            <v>Sacramento</v>
          </cell>
          <cell r="G404" t="str">
            <v>Wingert</v>
          </cell>
          <cell r="H404" t="str">
            <v>Cottonwood</v>
          </cell>
          <cell r="I404" t="str">
            <v>O'Connell</v>
          </cell>
          <cell r="J404" t="str">
            <v>10468</v>
          </cell>
          <cell r="K404" t="str">
            <v>10898</v>
          </cell>
        </row>
        <row r="405">
          <cell r="A405" t="str">
            <v>404</v>
          </cell>
          <cell r="B405" t="str">
            <v>8008018</v>
          </cell>
          <cell r="C405" t="str">
            <v>10898</v>
          </cell>
          <cell r="D405" t="str">
            <v>10898</v>
          </cell>
          <cell r="E405" t="str">
            <v>Cottonwood</v>
          </cell>
          <cell r="F405" t="str">
            <v>Sacramento</v>
          </cell>
          <cell r="G405" t="str">
            <v>Wingert</v>
          </cell>
          <cell r="H405" t="str">
            <v>Cottonwood</v>
          </cell>
          <cell r="I405" t="str">
            <v>O'Connell</v>
          </cell>
          <cell r="J405" t="str">
            <v>10468</v>
          </cell>
          <cell r="K405" t="str">
            <v>10898</v>
          </cell>
        </row>
        <row r="406">
          <cell r="A406" t="str">
            <v>405</v>
          </cell>
          <cell r="B406" t="str">
            <v>8001974</v>
          </cell>
          <cell r="C406" t="str">
            <v>10468</v>
          </cell>
          <cell r="D406" t="str">
            <v>10898</v>
          </cell>
          <cell r="E406" t="str">
            <v>Cottonwood</v>
          </cell>
          <cell r="F406" t="str">
            <v>Sacramento</v>
          </cell>
          <cell r="G406" t="str">
            <v>Wingert</v>
          </cell>
          <cell r="H406" t="str">
            <v>Cottonwood</v>
          </cell>
          <cell r="I406" t="str">
            <v>O'Connell</v>
          </cell>
          <cell r="J406" t="str">
            <v>10468</v>
          </cell>
          <cell r="K406" t="str">
            <v>10898</v>
          </cell>
        </row>
        <row r="407">
          <cell r="A407" t="str">
            <v>406</v>
          </cell>
          <cell r="B407" t="str">
            <v>2008099</v>
          </cell>
          <cell r="C407" t="str">
            <v>10899</v>
          </cell>
          <cell r="D407" t="str">
            <v>10899</v>
          </cell>
          <cell r="E407" t="str">
            <v>Del Mar</v>
          </cell>
          <cell r="F407" t="str">
            <v>Sacramento</v>
          </cell>
          <cell r="G407" t="str">
            <v>Wingert</v>
          </cell>
          <cell r="H407" t="str">
            <v>Del Mar</v>
          </cell>
          <cell r="I407" t="str">
            <v>Killebrew</v>
          </cell>
          <cell r="J407" t="str">
            <v>10468</v>
          </cell>
          <cell r="K407" t="str">
            <v>10899</v>
          </cell>
        </row>
        <row r="408">
          <cell r="A408" t="str">
            <v>407</v>
          </cell>
          <cell r="B408" t="str">
            <v>2008122</v>
          </cell>
          <cell r="C408" t="str">
            <v>10899</v>
          </cell>
          <cell r="D408" t="str">
            <v>10899</v>
          </cell>
          <cell r="E408" t="str">
            <v>Del Mar</v>
          </cell>
          <cell r="F408" t="str">
            <v>Sacramento</v>
          </cell>
          <cell r="G408" t="str">
            <v>Wingert</v>
          </cell>
          <cell r="H408" t="str">
            <v>Del Mar</v>
          </cell>
          <cell r="I408" t="str">
            <v>Killebrew</v>
          </cell>
          <cell r="J408" t="str">
            <v>10468</v>
          </cell>
          <cell r="K408" t="str">
            <v>10899</v>
          </cell>
        </row>
        <row r="409">
          <cell r="A409" t="str">
            <v>408</v>
          </cell>
          <cell r="B409" t="str">
            <v>2008145</v>
          </cell>
          <cell r="C409" t="str">
            <v>10899</v>
          </cell>
          <cell r="D409" t="str">
            <v>10899</v>
          </cell>
          <cell r="E409" t="str">
            <v>Del Mar</v>
          </cell>
          <cell r="F409" t="str">
            <v>Sacramento</v>
          </cell>
          <cell r="G409" t="str">
            <v>Wingert</v>
          </cell>
          <cell r="H409" t="str">
            <v>Del Mar</v>
          </cell>
          <cell r="I409" t="str">
            <v>Killebrew</v>
          </cell>
          <cell r="J409" t="str">
            <v>10468</v>
          </cell>
          <cell r="K409" t="str">
            <v>10899</v>
          </cell>
        </row>
        <row r="410">
          <cell r="A410" t="str">
            <v>409</v>
          </cell>
          <cell r="B410" t="str">
            <v>2008168</v>
          </cell>
          <cell r="C410" t="str">
            <v>10899</v>
          </cell>
          <cell r="D410" t="str">
            <v>10899</v>
          </cell>
          <cell r="E410" t="str">
            <v>Del Mar</v>
          </cell>
          <cell r="F410" t="str">
            <v>Sacramento</v>
          </cell>
          <cell r="G410" t="str">
            <v>Wingert</v>
          </cell>
          <cell r="H410" t="str">
            <v>Del Mar</v>
          </cell>
          <cell r="I410" t="str">
            <v>Killebrew</v>
          </cell>
          <cell r="J410" t="str">
            <v>10468</v>
          </cell>
          <cell r="K410" t="str">
            <v>10899</v>
          </cell>
        </row>
        <row r="411">
          <cell r="A411" t="str">
            <v>410</v>
          </cell>
          <cell r="B411" t="str">
            <v>2008191</v>
          </cell>
          <cell r="C411" t="str">
            <v>10899</v>
          </cell>
          <cell r="D411" t="str">
            <v>10899</v>
          </cell>
          <cell r="E411" t="str">
            <v>Del Mar</v>
          </cell>
          <cell r="F411" t="str">
            <v>Sacramento</v>
          </cell>
          <cell r="G411" t="str">
            <v>Wingert</v>
          </cell>
          <cell r="H411" t="str">
            <v>Del Mar</v>
          </cell>
          <cell r="I411" t="str">
            <v>Killebrew</v>
          </cell>
          <cell r="J411" t="str">
            <v>10468</v>
          </cell>
          <cell r="K411" t="str">
            <v>10899</v>
          </cell>
        </row>
        <row r="412">
          <cell r="A412" t="str">
            <v>411</v>
          </cell>
          <cell r="B412" t="str">
            <v>2008214</v>
          </cell>
          <cell r="C412" t="str">
            <v>10899</v>
          </cell>
          <cell r="D412" t="str">
            <v>10899</v>
          </cell>
          <cell r="E412" t="str">
            <v>Del Mar</v>
          </cell>
          <cell r="F412" t="str">
            <v>Sacramento</v>
          </cell>
          <cell r="G412" t="str">
            <v>Wingert</v>
          </cell>
          <cell r="H412" t="str">
            <v>Del Mar</v>
          </cell>
          <cell r="I412" t="str">
            <v>Killebrew</v>
          </cell>
          <cell r="J412" t="str">
            <v>10468</v>
          </cell>
          <cell r="K412" t="str">
            <v>10899</v>
          </cell>
        </row>
        <row r="413">
          <cell r="A413" t="str">
            <v>412</v>
          </cell>
          <cell r="B413" t="str">
            <v>2008237</v>
          </cell>
          <cell r="C413" t="str">
            <v>10899</v>
          </cell>
          <cell r="D413" t="str">
            <v>10899</v>
          </cell>
          <cell r="E413" t="str">
            <v>Del Mar</v>
          </cell>
          <cell r="F413" t="str">
            <v>Sacramento</v>
          </cell>
          <cell r="G413" t="str">
            <v>Wingert</v>
          </cell>
          <cell r="H413" t="str">
            <v>Del Mar</v>
          </cell>
          <cell r="I413" t="str">
            <v>Killebrew</v>
          </cell>
          <cell r="J413" t="str">
            <v>10468</v>
          </cell>
          <cell r="K413" t="str">
            <v>10899</v>
          </cell>
        </row>
        <row r="414">
          <cell r="A414" t="str">
            <v>413</v>
          </cell>
          <cell r="B414" t="str">
            <v>2010046</v>
          </cell>
          <cell r="C414" t="str">
            <v>10899</v>
          </cell>
          <cell r="D414" t="str">
            <v>10899</v>
          </cell>
          <cell r="E414" t="str">
            <v>Del Mar</v>
          </cell>
          <cell r="F414" t="str">
            <v>Sacramento</v>
          </cell>
          <cell r="G414" t="str">
            <v>Wingert</v>
          </cell>
          <cell r="H414" t="str">
            <v>Del Mar</v>
          </cell>
          <cell r="I414" t="str">
            <v>Killebrew</v>
          </cell>
          <cell r="J414" t="str">
            <v>10468</v>
          </cell>
          <cell r="K414" t="str">
            <v>10899</v>
          </cell>
        </row>
        <row r="415">
          <cell r="A415" t="str">
            <v>414</v>
          </cell>
          <cell r="B415" t="str">
            <v>8000535</v>
          </cell>
          <cell r="C415" t="str">
            <v>10468</v>
          </cell>
          <cell r="D415" t="str">
            <v>10899</v>
          </cell>
          <cell r="E415" t="str">
            <v>Del Mar</v>
          </cell>
          <cell r="F415" t="str">
            <v>Sacramento</v>
          </cell>
          <cell r="G415" t="str">
            <v>Wingert</v>
          </cell>
          <cell r="H415" t="str">
            <v>Del Mar</v>
          </cell>
          <cell r="I415" t="str">
            <v>Killebrew</v>
          </cell>
          <cell r="J415" t="str">
            <v>10468</v>
          </cell>
          <cell r="K415" t="str">
            <v>10899</v>
          </cell>
        </row>
        <row r="416">
          <cell r="A416" t="str">
            <v>415</v>
          </cell>
          <cell r="B416" t="str">
            <v>2005047</v>
          </cell>
          <cell r="C416" t="str">
            <v>10899</v>
          </cell>
          <cell r="D416" t="str">
            <v>10899</v>
          </cell>
          <cell r="E416" t="str">
            <v>Del Mar</v>
          </cell>
          <cell r="F416" t="str">
            <v>Sacramento</v>
          </cell>
          <cell r="G416" t="str">
            <v>Wingert</v>
          </cell>
          <cell r="H416" t="str">
            <v>Del Mar</v>
          </cell>
          <cell r="I416" t="str">
            <v>Killebrew</v>
          </cell>
          <cell r="J416" t="str">
            <v>10468</v>
          </cell>
          <cell r="K416" t="str">
            <v>10899</v>
          </cell>
        </row>
        <row r="417">
          <cell r="A417" t="str">
            <v>416</v>
          </cell>
          <cell r="B417" t="str">
            <v>2019833</v>
          </cell>
          <cell r="C417" t="str">
            <v>10468</v>
          </cell>
          <cell r="D417" t="str">
            <v>10899</v>
          </cell>
          <cell r="E417" t="str">
            <v>Del Mar</v>
          </cell>
          <cell r="F417" t="str">
            <v>Sacramento</v>
          </cell>
          <cell r="G417" t="str">
            <v>Wingert</v>
          </cell>
          <cell r="H417" t="str">
            <v>Del Mar</v>
          </cell>
          <cell r="I417" t="str">
            <v>Killebrew</v>
          </cell>
          <cell r="J417" t="str">
            <v>10468</v>
          </cell>
          <cell r="K417" t="str">
            <v>10899</v>
          </cell>
        </row>
        <row r="418">
          <cell r="A418" t="str">
            <v>417</v>
          </cell>
          <cell r="B418" t="str">
            <v>8008019</v>
          </cell>
          <cell r="C418" t="str">
            <v>10899</v>
          </cell>
          <cell r="D418" t="str">
            <v>10899</v>
          </cell>
          <cell r="E418" t="str">
            <v>Del Mar</v>
          </cell>
          <cell r="F418" t="str">
            <v>Sacramento</v>
          </cell>
          <cell r="G418" t="str">
            <v>Wingert</v>
          </cell>
          <cell r="H418" t="str">
            <v>Del Mar</v>
          </cell>
          <cell r="I418" t="str">
            <v>Killebrew</v>
          </cell>
          <cell r="J418" t="str">
            <v>10468</v>
          </cell>
          <cell r="K418" t="str">
            <v>10899</v>
          </cell>
        </row>
        <row r="419">
          <cell r="A419" t="str">
            <v>418</v>
          </cell>
          <cell r="B419" t="str">
            <v>8022456</v>
          </cell>
          <cell r="C419" t="str">
            <v>11467</v>
          </cell>
          <cell r="D419" t="str">
            <v>10899</v>
          </cell>
          <cell r="E419" t="str">
            <v>Del Mar</v>
          </cell>
          <cell r="F419" t="str">
            <v>Sacramento</v>
          </cell>
          <cell r="G419" t="str">
            <v>Wingert</v>
          </cell>
          <cell r="H419" t="str">
            <v>Del Mar</v>
          </cell>
          <cell r="I419" t="str">
            <v>Killebrew</v>
          </cell>
          <cell r="J419" t="str">
            <v>10468</v>
          </cell>
          <cell r="K419" t="str">
            <v>10899</v>
          </cell>
        </row>
        <row r="420">
          <cell r="A420" t="str">
            <v>419</v>
          </cell>
          <cell r="B420" t="str">
            <v>8014879</v>
          </cell>
          <cell r="C420" t="str">
            <v>10465</v>
          </cell>
          <cell r="D420" t="str">
            <v>10899</v>
          </cell>
          <cell r="E420" t="str">
            <v>Del Mar</v>
          </cell>
          <cell r="F420" t="str">
            <v>Sacramento</v>
          </cell>
          <cell r="G420" t="str">
            <v>Wingert</v>
          </cell>
          <cell r="H420" t="str">
            <v>Del Mar</v>
          </cell>
          <cell r="I420" t="str">
            <v>Killebrew</v>
          </cell>
          <cell r="J420" t="str">
            <v>10468</v>
          </cell>
          <cell r="K420" t="str">
            <v>10899</v>
          </cell>
        </row>
        <row r="421">
          <cell r="A421" t="str">
            <v>420</v>
          </cell>
          <cell r="B421" t="str">
            <v>2008100</v>
          </cell>
          <cell r="C421" t="str">
            <v>10900</v>
          </cell>
          <cell r="D421" t="str">
            <v>10900</v>
          </cell>
          <cell r="E421" t="str">
            <v>Vaca Dixon</v>
          </cell>
          <cell r="F421" t="str">
            <v>Lakeville</v>
          </cell>
          <cell r="G421" t="str">
            <v>James</v>
          </cell>
          <cell r="H421" t="str">
            <v>Vaca Dixon</v>
          </cell>
          <cell r="I421" t="str">
            <v>Harris</v>
          </cell>
          <cell r="J421" t="str">
            <v>10469</v>
          </cell>
          <cell r="K421" t="str">
            <v>10900</v>
          </cell>
        </row>
        <row r="422">
          <cell r="A422" t="str">
            <v>421</v>
          </cell>
          <cell r="B422" t="str">
            <v>2008123</v>
          </cell>
          <cell r="C422" t="str">
            <v>10900</v>
          </cell>
          <cell r="D422" t="str">
            <v>10900</v>
          </cell>
          <cell r="E422" t="str">
            <v>Vaca Dixon</v>
          </cell>
          <cell r="F422" t="str">
            <v>Lakeville</v>
          </cell>
          <cell r="G422" t="str">
            <v>James</v>
          </cell>
          <cell r="H422" t="str">
            <v>Vaca Dixon</v>
          </cell>
          <cell r="I422" t="str">
            <v>Harris</v>
          </cell>
          <cell r="J422" t="str">
            <v>10469</v>
          </cell>
          <cell r="K422" t="str">
            <v>10900</v>
          </cell>
        </row>
        <row r="423">
          <cell r="A423" t="str">
            <v>422</v>
          </cell>
          <cell r="B423" t="str">
            <v>2008146</v>
          </cell>
          <cell r="C423" t="str">
            <v>10900</v>
          </cell>
          <cell r="D423" t="str">
            <v>10900</v>
          </cell>
          <cell r="E423" t="str">
            <v>Vaca Dixon</v>
          </cell>
          <cell r="F423" t="str">
            <v>Lakeville</v>
          </cell>
          <cell r="G423" t="str">
            <v>James</v>
          </cell>
          <cell r="H423" t="str">
            <v>Vaca Dixon</v>
          </cell>
          <cell r="I423" t="str">
            <v>Harris</v>
          </cell>
          <cell r="J423" t="str">
            <v>10469</v>
          </cell>
          <cell r="K423" t="str">
            <v>10900</v>
          </cell>
        </row>
        <row r="424">
          <cell r="A424" t="str">
            <v>423</v>
          </cell>
          <cell r="B424" t="str">
            <v>2008169</v>
          </cell>
          <cell r="C424" t="str">
            <v>10900</v>
          </cell>
          <cell r="D424" t="str">
            <v>10900</v>
          </cell>
          <cell r="E424" t="str">
            <v>Vaca Dixon</v>
          </cell>
          <cell r="F424" t="str">
            <v>Lakeville</v>
          </cell>
          <cell r="G424" t="str">
            <v>James</v>
          </cell>
          <cell r="H424" t="str">
            <v>Vaca Dixon</v>
          </cell>
          <cell r="I424" t="str">
            <v>Harris</v>
          </cell>
          <cell r="J424" t="str">
            <v>10469</v>
          </cell>
          <cell r="K424" t="str">
            <v>10900</v>
          </cell>
        </row>
        <row r="425">
          <cell r="A425" t="str">
            <v>424</v>
          </cell>
          <cell r="B425" t="str">
            <v>2008192</v>
          </cell>
          <cell r="C425" t="str">
            <v>10900</v>
          </cell>
          <cell r="D425" t="str">
            <v>10900</v>
          </cell>
          <cell r="E425" t="str">
            <v>Vaca Dixon</v>
          </cell>
          <cell r="F425" t="str">
            <v>Lakeville</v>
          </cell>
          <cell r="G425" t="str">
            <v>James</v>
          </cell>
          <cell r="H425" t="str">
            <v>Vaca Dixon</v>
          </cell>
          <cell r="I425" t="str">
            <v>Harris</v>
          </cell>
          <cell r="J425" t="str">
            <v>10469</v>
          </cell>
          <cell r="K425" t="str">
            <v>10900</v>
          </cell>
        </row>
        <row r="426">
          <cell r="A426" t="str">
            <v>425</v>
          </cell>
          <cell r="B426" t="str">
            <v>2008215</v>
          </cell>
          <cell r="C426" t="str">
            <v>10900</v>
          </cell>
          <cell r="D426" t="str">
            <v>10900</v>
          </cell>
          <cell r="E426" t="str">
            <v>Vaca Dixon</v>
          </cell>
          <cell r="F426" t="str">
            <v>Lakeville</v>
          </cell>
          <cell r="G426" t="str">
            <v>James</v>
          </cell>
          <cell r="H426" t="str">
            <v>Vaca Dixon</v>
          </cell>
          <cell r="I426" t="str">
            <v>Harris</v>
          </cell>
          <cell r="J426" t="str">
            <v>10469</v>
          </cell>
          <cell r="K426" t="str">
            <v>10900</v>
          </cell>
        </row>
        <row r="427">
          <cell r="A427" t="str">
            <v>426</v>
          </cell>
          <cell r="B427" t="str">
            <v>2008238</v>
          </cell>
          <cell r="C427" t="str">
            <v>10900</v>
          </cell>
          <cell r="D427" t="str">
            <v>10900</v>
          </cell>
          <cell r="E427" t="str">
            <v>Vaca Dixon</v>
          </cell>
          <cell r="F427" t="str">
            <v>Lakeville</v>
          </cell>
          <cell r="G427" t="str">
            <v>James</v>
          </cell>
          <cell r="H427" t="str">
            <v>Vaca Dixon</v>
          </cell>
          <cell r="I427" t="str">
            <v>Harris</v>
          </cell>
          <cell r="J427" t="str">
            <v>10469</v>
          </cell>
          <cell r="K427" t="str">
            <v>10900</v>
          </cell>
        </row>
        <row r="428">
          <cell r="A428" t="str">
            <v>427</v>
          </cell>
          <cell r="B428" t="str">
            <v>2010047</v>
          </cell>
          <cell r="C428" t="str">
            <v>10900</v>
          </cell>
          <cell r="D428" t="str">
            <v>10900</v>
          </cell>
          <cell r="E428" t="str">
            <v>Vaca Dixon</v>
          </cell>
          <cell r="F428" t="str">
            <v>Lakeville</v>
          </cell>
          <cell r="G428" t="str">
            <v>James</v>
          </cell>
          <cell r="H428" t="str">
            <v>Vaca Dixon</v>
          </cell>
          <cell r="I428" t="str">
            <v>Harris</v>
          </cell>
          <cell r="J428" t="str">
            <v>10469</v>
          </cell>
          <cell r="K428" t="str">
            <v>10900</v>
          </cell>
        </row>
        <row r="429">
          <cell r="A429" t="str">
            <v>428</v>
          </cell>
          <cell r="B429" t="str">
            <v>8035618</v>
          </cell>
          <cell r="C429" t="str">
            <v>10469</v>
          </cell>
          <cell r="D429" t="str">
            <v>10900</v>
          </cell>
          <cell r="E429" t="str">
            <v>Vaca Dixon</v>
          </cell>
          <cell r="F429" t="str">
            <v>Lakeville</v>
          </cell>
          <cell r="G429" t="str">
            <v>James</v>
          </cell>
          <cell r="H429" t="str">
            <v>Vaca Dixon</v>
          </cell>
          <cell r="I429" t="str">
            <v>Harris</v>
          </cell>
          <cell r="J429" t="str">
            <v>10469</v>
          </cell>
          <cell r="K429" t="str">
            <v>10900</v>
          </cell>
        </row>
        <row r="430">
          <cell r="A430" t="str">
            <v>429</v>
          </cell>
          <cell r="B430" t="str">
            <v>2005048</v>
          </cell>
          <cell r="C430" t="str">
            <v>10900</v>
          </cell>
          <cell r="D430" t="str">
            <v>10900</v>
          </cell>
          <cell r="E430" t="str">
            <v>Vaca Dixon</v>
          </cell>
          <cell r="F430" t="str">
            <v>Lakeville</v>
          </cell>
          <cell r="G430" t="str">
            <v>James</v>
          </cell>
          <cell r="H430" t="str">
            <v>Vaca Dixon</v>
          </cell>
          <cell r="I430" t="str">
            <v>Harris</v>
          </cell>
          <cell r="J430" t="str">
            <v>10469</v>
          </cell>
          <cell r="K430" t="str">
            <v>10900</v>
          </cell>
        </row>
        <row r="431">
          <cell r="A431" t="str">
            <v>430</v>
          </cell>
          <cell r="B431" t="str">
            <v>2019849</v>
          </cell>
          <cell r="C431" t="str">
            <v>10469</v>
          </cell>
          <cell r="D431" t="str">
            <v>10900</v>
          </cell>
          <cell r="E431" t="str">
            <v>Vaca Dixon</v>
          </cell>
          <cell r="F431" t="str">
            <v>Lakeville</v>
          </cell>
          <cell r="G431" t="str">
            <v>James</v>
          </cell>
          <cell r="H431" t="str">
            <v>Vaca Dixon</v>
          </cell>
          <cell r="I431" t="str">
            <v>Harris</v>
          </cell>
          <cell r="J431" t="str">
            <v>10469</v>
          </cell>
          <cell r="K431" t="str">
            <v>10900</v>
          </cell>
        </row>
        <row r="432">
          <cell r="A432" t="str">
            <v>431</v>
          </cell>
          <cell r="B432" t="str">
            <v>8008020</v>
          </cell>
          <cell r="C432" t="str">
            <v>10900</v>
          </cell>
          <cell r="D432" t="str">
            <v>10900</v>
          </cell>
          <cell r="E432" t="str">
            <v>Vaca Dixon</v>
          </cell>
          <cell r="F432" t="str">
            <v>Lakeville</v>
          </cell>
          <cell r="G432" t="str">
            <v>James</v>
          </cell>
          <cell r="H432" t="str">
            <v>Vaca Dixon</v>
          </cell>
          <cell r="I432" t="str">
            <v>Harris</v>
          </cell>
          <cell r="J432" t="str">
            <v>10469</v>
          </cell>
          <cell r="K432" t="str">
            <v>10900</v>
          </cell>
        </row>
        <row r="433">
          <cell r="A433" t="str">
            <v>432</v>
          </cell>
          <cell r="B433" t="str">
            <v>2008101</v>
          </cell>
          <cell r="C433" t="str">
            <v>10901</v>
          </cell>
          <cell r="D433" t="str">
            <v>10901</v>
          </cell>
          <cell r="F433" t="str">
            <v>Lakeville</v>
          </cell>
          <cell r="G433" t="str">
            <v>James</v>
          </cell>
          <cell r="H433" t="str">
            <v>Eureka</v>
          </cell>
          <cell r="I433" t="str">
            <v>Erquhart</v>
          </cell>
          <cell r="J433" t="str">
            <v>10469</v>
          </cell>
          <cell r="K433" t="str">
            <v>10901</v>
          </cell>
        </row>
        <row r="434">
          <cell r="A434" t="str">
            <v>433</v>
          </cell>
          <cell r="B434" t="str">
            <v>2008124</v>
          </cell>
          <cell r="C434" t="str">
            <v>10901</v>
          </cell>
          <cell r="D434" t="str">
            <v>10901</v>
          </cell>
          <cell r="F434" t="str">
            <v>Lakeville</v>
          </cell>
          <cell r="G434" t="str">
            <v>James</v>
          </cell>
          <cell r="H434" t="str">
            <v>Eureka</v>
          </cell>
          <cell r="I434" t="str">
            <v>Erquhart</v>
          </cell>
          <cell r="J434" t="str">
            <v>10469</v>
          </cell>
          <cell r="K434" t="str">
            <v>10901</v>
          </cell>
        </row>
        <row r="435">
          <cell r="A435" t="str">
            <v>434</v>
          </cell>
          <cell r="B435" t="str">
            <v>2008147</v>
          </cell>
          <cell r="C435" t="str">
            <v>10901</v>
          </cell>
          <cell r="D435" t="str">
            <v>10901</v>
          </cell>
          <cell r="F435" t="str">
            <v>Lakeville</v>
          </cell>
          <cell r="G435" t="str">
            <v>James</v>
          </cell>
          <cell r="H435" t="str">
            <v>Eureka</v>
          </cell>
          <cell r="I435" t="str">
            <v>Erquhart</v>
          </cell>
          <cell r="J435" t="str">
            <v>10469</v>
          </cell>
          <cell r="K435" t="str">
            <v>10901</v>
          </cell>
        </row>
        <row r="436">
          <cell r="A436" t="str">
            <v>435</v>
          </cell>
          <cell r="B436" t="str">
            <v>2008170</v>
          </cell>
          <cell r="C436" t="str">
            <v>10901</v>
          </cell>
          <cell r="D436" t="str">
            <v>10901</v>
          </cell>
          <cell r="F436" t="str">
            <v>Lakeville</v>
          </cell>
          <cell r="G436" t="str">
            <v>James</v>
          </cell>
          <cell r="H436" t="str">
            <v>Eureka</v>
          </cell>
          <cell r="I436" t="str">
            <v>Erquhart</v>
          </cell>
          <cell r="J436" t="str">
            <v>10469</v>
          </cell>
          <cell r="K436" t="str">
            <v>10901</v>
          </cell>
        </row>
        <row r="437">
          <cell r="A437" t="str">
            <v>436</v>
          </cell>
          <cell r="B437" t="str">
            <v>2008193</v>
          </cell>
          <cell r="C437" t="str">
            <v>10901</v>
          </cell>
          <cell r="D437" t="str">
            <v>10901</v>
          </cell>
          <cell r="F437" t="str">
            <v>Lakeville</v>
          </cell>
          <cell r="G437" t="str">
            <v>James</v>
          </cell>
          <cell r="H437" t="str">
            <v>Eureka</v>
          </cell>
          <cell r="I437" t="str">
            <v>Erquhart</v>
          </cell>
          <cell r="J437" t="str">
            <v>10469</v>
          </cell>
          <cell r="K437" t="str">
            <v>10901</v>
          </cell>
        </row>
        <row r="438">
          <cell r="A438" t="str">
            <v>437</v>
          </cell>
          <cell r="B438" t="str">
            <v>2008216</v>
          </cell>
          <cell r="C438" t="str">
            <v>10901</v>
          </cell>
          <cell r="D438" t="str">
            <v>10901</v>
          </cell>
          <cell r="F438" t="str">
            <v>Lakeville</v>
          </cell>
          <cell r="G438" t="str">
            <v>James</v>
          </cell>
          <cell r="H438" t="str">
            <v>Eureka</v>
          </cell>
          <cell r="I438" t="str">
            <v>Erquhart</v>
          </cell>
          <cell r="J438" t="str">
            <v>10469</v>
          </cell>
          <cell r="K438" t="str">
            <v>10901</v>
          </cell>
        </row>
        <row r="439">
          <cell r="A439" t="str">
            <v>438</v>
          </cell>
          <cell r="B439" t="str">
            <v>2008239</v>
          </cell>
          <cell r="C439" t="str">
            <v>10901</v>
          </cell>
          <cell r="D439" t="str">
            <v>10901</v>
          </cell>
          <cell r="F439" t="str">
            <v>Lakeville</v>
          </cell>
          <cell r="G439" t="str">
            <v>James</v>
          </cell>
          <cell r="H439" t="str">
            <v>Eureka</v>
          </cell>
          <cell r="I439" t="str">
            <v>Erquhart</v>
          </cell>
          <cell r="J439" t="str">
            <v>10469</v>
          </cell>
          <cell r="K439" t="str">
            <v>10901</v>
          </cell>
        </row>
        <row r="440">
          <cell r="A440" t="str">
            <v>439</v>
          </cell>
          <cell r="B440" t="str">
            <v>2010048</v>
          </cell>
          <cell r="C440" t="str">
            <v>10901</v>
          </cell>
          <cell r="D440" t="str">
            <v>10901</v>
          </cell>
          <cell r="F440" t="str">
            <v>Lakeville</v>
          </cell>
          <cell r="G440" t="str">
            <v>James</v>
          </cell>
          <cell r="H440" t="str">
            <v>Eureka</v>
          </cell>
          <cell r="I440" t="str">
            <v>Erquhart</v>
          </cell>
          <cell r="J440" t="str">
            <v>10469</v>
          </cell>
          <cell r="K440" t="str">
            <v>10901</v>
          </cell>
        </row>
        <row r="441">
          <cell r="A441" t="str">
            <v>440</v>
          </cell>
          <cell r="B441" t="str">
            <v>2005049</v>
          </cell>
          <cell r="C441" t="str">
            <v>10901</v>
          </cell>
          <cell r="D441" t="str">
            <v>10901</v>
          </cell>
          <cell r="F441" t="str">
            <v>Lakeville</v>
          </cell>
          <cell r="G441" t="str">
            <v>James</v>
          </cell>
          <cell r="H441" t="str">
            <v>Eureka</v>
          </cell>
          <cell r="I441" t="str">
            <v>Erquhart</v>
          </cell>
          <cell r="J441" t="str">
            <v>10469</v>
          </cell>
          <cell r="K441" t="str">
            <v>10901</v>
          </cell>
        </row>
        <row r="442">
          <cell r="A442" t="str">
            <v>441</v>
          </cell>
          <cell r="B442" t="str">
            <v>2019846</v>
          </cell>
          <cell r="C442" t="str">
            <v>10469</v>
          </cell>
          <cell r="D442" t="str">
            <v>10901</v>
          </cell>
          <cell r="F442" t="str">
            <v>Lakeville</v>
          </cell>
          <cell r="G442" t="str">
            <v>James</v>
          </cell>
          <cell r="H442" t="str">
            <v>Eureka</v>
          </cell>
          <cell r="I442" t="str">
            <v>Erquhart</v>
          </cell>
          <cell r="J442" t="str">
            <v>10469</v>
          </cell>
          <cell r="K442" t="str">
            <v>10901</v>
          </cell>
        </row>
        <row r="443">
          <cell r="A443" t="str">
            <v>442</v>
          </cell>
          <cell r="B443" t="str">
            <v>8008021</v>
          </cell>
          <cell r="C443" t="str">
            <v>10901</v>
          </cell>
          <cell r="D443" t="str">
            <v>10901</v>
          </cell>
          <cell r="F443" t="str">
            <v>Lakeville</v>
          </cell>
          <cell r="G443" t="str">
            <v>James</v>
          </cell>
          <cell r="H443" t="str">
            <v>Eureka</v>
          </cell>
          <cell r="I443" t="str">
            <v>Erquhart</v>
          </cell>
          <cell r="J443" t="str">
            <v>10469</v>
          </cell>
          <cell r="K443" t="str">
            <v>10901</v>
          </cell>
        </row>
        <row r="444">
          <cell r="A444" t="str">
            <v>443</v>
          </cell>
          <cell r="B444" t="str">
            <v>2008102</v>
          </cell>
          <cell r="C444" t="str">
            <v>10902</v>
          </cell>
          <cell r="D444" t="str">
            <v>10902</v>
          </cell>
          <cell r="F444" t="str">
            <v>Lakeville</v>
          </cell>
          <cell r="G444" t="str">
            <v>James</v>
          </cell>
          <cell r="H444" t="str">
            <v>McMaude</v>
          </cell>
          <cell r="I444" t="str">
            <v>Gannon</v>
          </cell>
          <cell r="J444" t="str">
            <v>10469</v>
          </cell>
          <cell r="K444" t="str">
            <v>10902</v>
          </cell>
        </row>
        <row r="445">
          <cell r="A445" t="str">
            <v>444</v>
          </cell>
          <cell r="B445" t="str">
            <v>2008125</v>
          </cell>
          <cell r="C445" t="str">
            <v>10902</v>
          </cell>
          <cell r="D445" t="str">
            <v>10902</v>
          </cell>
          <cell r="F445" t="str">
            <v>Lakeville</v>
          </cell>
          <cell r="G445" t="str">
            <v>James</v>
          </cell>
          <cell r="H445" t="str">
            <v>McMaude</v>
          </cell>
          <cell r="I445" t="str">
            <v>Gannon</v>
          </cell>
          <cell r="J445" t="str">
            <v>10469</v>
          </cell>
          <cell r="K445" t="str">
            <v>10902</v>
          </cell>
        </row>
        <row r="446">
          <cell r="A446" t="str">
            <v>445</v>
          </cell>
          <cell r="B446" t="str">
            <v>2008148</v>
          </cell>
          <cell r="C446" t="str">
            <v>10902</v>
          </cell>
          <cell r="D446" t="str">
            <v>10902</v>
          </cell>
          <cell r="F446" t="str">
            <v>Lakeville</v>
          </cell>
          <cell r="G446" t="str">
            <v>James</v>
          </cell>
          <cell r="H446" t="str">
            <v>McMaude</v>
          </cell>
          <cell r="I446" t="str">
            <v>Gannon</v>
          </cell>
          <cell r="J446" t="str">
            <v>10469</v>
          </cell>
          <cell r="K446" t="str">
            <v>10902</v>
          </cell>
        </row>
        <row r="447">
          <cell r="A447" t="str">
            <v>446</v>
          </cell>
          <cell r="B447" t="str">
            <v>2008171</v>
          </cell>
          <cell r="C447" t="str">
            <v>10902</v>
          </cell>
          <cell r="D447" t="str">
            <v>10902</v>
          </cell>
          <cell r="F447" t="str">
            <v>Lakeville</v>
          </cell>
          <cell r="G447" t="str">
            <v>James</v>
          </cell>
          <cell r="H447" t="str">
            <v>McMaude</v>
          </cell>
          <cell r="I447" t="str">
            <v>Gannon</v>
          </cell>
          <cell r="J447" t="str">
            <v>10469</v>
          </cell>
          <cell r="K447" t="str">
            <v>10902</v>
          </cell>
        </row>
        <row r="448">
          <cell r="A448" t="str">
            <v>447</v>
          </cell>
          <cell r="B448" t="str">
            <v>2008194</v>
          </cell>
          <cell r="C448" t="str">
            <v>10902</v>
          </cell>
          <cell r="D448" t="str">
            <v>10902</v>
          </cell>
          <cell r="F448" t="str">
            <v>Lakeville</v>
          </cell>
          <cell r="G448" t="str">
            <v>James</v>
          </cell>
          <cell r="H448" t="str">
            <v>McMaude</v>
          </cell>
          <cell r="I448" t="str">
            <v>Gannon</v>
          </cell>
          <cell r="J448" t="str">
            <v>10469</v>
          </cell>
          <cell r="K448" t="str">
            <v>10902</v>
          </cell>
        </row>
        <row r="449">
          <cell r="A449" t="str">
            <v>448</v>
          </cell>
          <cell r="B449" t="str">
            <v>2008217</v>
          </cell>
          <cell r="C449" t="str">
            <v>10902</v>
          </cell>
          <cell r="D449" t="str">
            <v>10902</v>
          </cell>
          <cell r="F449" t="str">
            <v>Lakeville</v>
          </cell>
          <cell r="G449" t="str">
            <v>James</v>
          </cell>
          <cell r="H449" t="str">
            <v>McMaude</v>
          </cell>
          <cell r="I449" t="str">
            <v>Gannon</v>
          </cell>
          <cell r="J449" t="str">
            <v>10469</v>
          </cell>
          <cell r="K449" t="str">
            <v>10902</v>
          </cell>
        </row>
        <row r="450">
          <cell r="A450" t="str">
            <v>449</v>
          </cell>
          <cell r="B450" t="str">
            <v>2008240</v>
          </cell>
          <cell r="C450" t="str">
            <v>10902</v>
          </cell>
          <cell r="D450" t="str">
            <v>10902</v>
          </cell>
          <cell r="F450" t="str">
            <v>Lakeville</v>
          </cell>
          <cell r="G450" t="str">
            <v>James</v>
          </cell>
          <cell r="H450" t="str">
            <v>McMaude</v>
          </cell>
          <cell r="I450" t="str">
            <v>Gannon</v>
          </cell>
          <cell r="J450" t="str">
            <v>10469</v>
          </cell>
          <cell r="K450" t="str">
            <v>10902</v>
          </cell>
        </row>
        <row r="451">
          <cell r="A451" t="str">
            <v>450</v>
          </cell>
          <cell r="B451" t="str">
            <v>2010049</v>
          </cell>
          <cell r="C451" t="str">
            <v>10902</v>
          </cell>
          <cell r="D451" t="str">
            <v>10902</v>
          </cell>
          <cell r="F451" t="str">
            <v>Lakeville</v>
          </cell>
          <cell r="G451" t="str">
            <v>James</v>
          </cell>
          <cell r="H451" t="str">
            <v>McMaude</v>
          </cell>
          <cell r="I451" t="str">
            <v>Gannon</v>
          </cell>
          <cell r="J451" t="str">
            <v>10469</v>
          </cell>
          <cell r="K451" t="str">
            <v>10902</v>
          </cell>
        </row>
        <row r="452">
          <cell r="A452" t="str">
            <v>451</v>
          </cell>
          <cell r="B452" t="str">
            <v>8001411</v>
          </cell>
          <cell r="C452" t="str">
            <v>10466</v>
          </cell>
          <cell r="D452" t="str">
            <v>10902</v>
          </cell>
          <cell r="F452" t="str">
            <v>Lakeville</v>
          </cell>
          <cell r="G452" t="str">
            <v>James</v>
          </cell>
          <cell r="H452" t="str">
            <v>McMaude</v>
          </cell>
          <cell r="I452" t="str">
            <v>Gannon</v>
          </cell>
          <cell r="J452" t="str">
            <v>10469</v>
          </cell>
          <cell r="K452" t="str">
            <v>10902</v>
          </cell>
        </row>
        <row r="453">
          <cell r="A453" t="str">
            <v>452</v>
          </cell>
          <cell r="B453" t="str">
            <v>8010036</v>
          </cell>
          <cell r="C453" t="str">
            <v>10469</v>
          </cell>
          <cell r="D453" t="str">
            <v>10902</v>
          </cell>
          <cell r="F453" t="str">
            <v>Lakeville</v>
          </cell>
          <cell r="G453" t="str">
            <v>James</v>
          </cell>
          <cell r="H453" t="str">
            <v>McMaude</v>
          </cell>
          <cell r="I453" t="str">
            <v>Gannon</v>
          </cell>
          <cell r="J453" t="str">
            <v>10469</v>
          </cell>
          <cell r="K453" t="str">
            <v>10902</v>
          </cell>
        </row>
        <row r="454">
          <cell r="A454" t="str">
            <v>453</v>
          </cell>
          <cell r="B454" t="str">
            <v>8017986</v>
          </cell>
          <cell r="C454" t="str">
            <v>10469</v>
          </cell>
          <cell r="D454" t="str">
            <v>10902</v>
          </cell>
          <cell r="F454" t="str">
            <v>Lakeville</v>
          </cell>
          <cell r="G454" t="str">
            <v>James</v>
          </cell>
          <cell r="H454" t="str">
            <v>McMaude</v>
          </cell>
          <cell r="I454" t="str">
            <v>Gannon</v>
          </cell>
          <cell r="J454" t="str">
            <v>10469</v>
          </cell>
          <cell r="K454" t="str">
            <v>10902</v>
          </cell>
        </row>
        <row r="455">
          <cell r="A455" t="str">
            <v>454</v>
          </cell>
          <cell r="B455" t="str">
            <v>8037623</v>
          </cell>
          <cell r="C455" t="str">
            <v>10469</v>
          </cell>
          <cell r="D455" t="str">
            <v>10902</v>
          </cell>
          <cell r="F455" t="str">
            <v>Lakeville</v>
          </cell>
          <cell r="G455" t="str">
            <v>James</v>
          </cell>
          <cell r="H455" t="str">
            <v>McMaude</v>
          </cell>
          <cell r="I455" t="str">
            <v>Gannon</v>
          </cell>
          <cell r="J455" t="str">
            <v>10469</v>
          </cell>
          <cell r="K455" t="str">
            <v>10902</v>
          </cell>
        </row>
        <row r="456">
          <cell r="A456" t="str">
            <v>455</v>
          </cell>
          <cell r="B456" t="str">
            <v>2005050</v>
          </cell>
          <cell r="C456" t="str">
            <v>10902</v>
          </cell>
          <cell r="D456" t="str">
            <v>10902</v>
          </cell>
          <cell r="F456" t="str">
            <v>Lakeville</v>
          </cell>
          <cell r="G456" t="str">
            <v>James</v>
          </cell>
          <cell r="H456" t="str">
            <v>McMaude</v>
          </cell>
          <cell r="I456" t="str">
            <v>Gannon</v>
          </cell>
          <cell r="J456" t="str">
            <v>10469</v>
          </cell>
          <cell r="K456" t="str">
            <v>10902</v>
          </cell>
        </row>
        <row r="457">
          <cell r="A457" t="str">
            <v>456</v>
          </cell>
          <cell r="B457" t="str">
            <v>2019847</v>
          </cell>
          <cell r="C457" t="str">
            <v>10469</v>
          </cell>
          <cell r="D457" t="str">
            <v>10902</v>
          </cell>
          <cell r="F457" t="str">
            <v>Lakeville</v>
          </cell>
          <cell r="G457" t="str">
            <v>James</v>
          </cell>
          <cell r="H457" t="str">
            <v>McMaude</v>
          </cell>
          <cell r="I457" t="str">
            <v>Gannon</v>
          </cell>
          <cell r="J457" t="str">
            <v>10469</v>
          </cell>
          <cell r="K457" t="str">
            <v>10902</v>
          </cell>
        </row>
        <row r="458">
          <cell r="A458" t="str">
            <v>457</v>
          </cell>
          <cell r="B458" t="str">
            <v>8008022</v>
          </cell>
          <cell r="C458" t="str">
            <v>10902</v>
          </cell>
          <cell r="D458" t="str">
            <v>10902</v>
          </cell>
          <cell r="F458" t="str">
            <v>Lakeville</v>
          </cell>
          <cell r="G458" t="str">
            <v>James</v>
          </cell>
          <cell r="H458" t="str">
            <v>McMaude</v>
          </cell>
          <cell r="I458" t="str">
            <v>Gannon</v>
          </cell>
          <cell r="J458" t="str">
            <v>10469</v>
          </cell>
          <cell r="K458" t="str">
            <v>10902</v>
          </cell>
        </row>
        <row r="459">
          <cell r="A459" t="str">
            <v>458</v>
          </cell>
          <cell r="B459" t="str">
            <v>8009358</v>
          </cell>
          <cell r="C459" t="str">
            <v>10490</v>
          </cell>
          <cell r="D459" t="str">
            <v>10902</v>
          </cell>
          <cell r="F459" t="str">
            <v>Lakeville</v>
          </cell>
          <cell r="G459" t="str">
            <v>James</v>
          </cell>
          <cell r="H459" t="str">
            <v>McMaude</v>
          </cell>
          <cell r="I459" t="str">
            <v>Gannon</v>
          </cell>
          <cell r="J459" t="str">
            <v>10469</v>
          </cell>
          <cell r="K459" t="str">
            <v>10902</v>
          </cell>
        </row>
        <row r="460">
          <cell r="A460" t="str">
            <v>459</v>
          </cell>
          <cell r="B460" t="str">
            <v>2008103</v>
          </cell>
          <cell r="C460" t="str">
            <v>10903</v>
          </cell>
          <cell r="D460" t="str">
            <v>10903</v>
          </cell>
          <cell r="F460" t="str">
            <v>Lakeville</v>
          </cell>
          <cell r="G460" t="str">
            <v>James</v>
          </cell>
          <cell r="H460" t="str">
            <v>Ukiah</v>
          </cell>
          <cell r="I460" t="str">
            <v>Wilson</v>
          </cell>
          <cell r="J460" t="str">
            <v>10469</v>
          </cell>
          <cell r="K460" t="str">
            <v>10903</v>
          </cell>
        </row>
        <row r="461">
          <cell r="A461" t="str">
            <v>460</v>
          </cell>
          <cell r="B461" t="str">
            <v>2008126</v>
          </cell>
          <cell r="C461" t="str">
            <v>10903</v>
          </cell>
          <cell r="D461" t="str">
            <v>10903</v>
          </cell>
          <cell r="F461" t="str">
            <v>Lakeville</v>
          </cell>
          <cell r="G461" t="str">
            <v>James</v>
          </cell>
          <cell r="H461" t="str">
            <v>Ukiah</v>
          </cell>
          <cell r="I461" t="str">
            <v>Wilson</v>
          </cell>
          <cell r="J461" t="str">
            <v>10469</v>
          </cell>
          <cell r="K461" t="str">
            <v>10903</v>
          </cell>
        </row>
        <row r="462">
          <cell r="A462" t="str">
            <v>461</v>
          </cell>
          <cell r="B462" t="str">
            <v>2008149</v>
          </cell>
          <cell r="C462" t="str">
            <v>10903</v>
          </cell>
          <cell r="D462" t="str">
            <v>10903</v>
          </cell>
          <cell r="F462" t="str">
            <v>Lakeville</v>
          </cell>
          <cell r="G462" t="str">
            <v>James</v>
          </cell>
          <cell r="H462" t="str">
            <v>Ukiah</v>
          </cell>
          <cell r="I462" t="str">
            <v>Wilson</v>
          </cell>
          <cell r="J462" t="str">
            <v>10469</v>
          </cell>
          <cell r="K462" t="str">
            <v>10903</v>
          </cell>
        </row>
        <row r="463">
          <cell r="A463" t="str">
            <v>462</v>
          </cell>
          <cell r="B463" t="str">
            <v>2008172</v>
          </cell>
          <cell r="C463" t="str">
            <v>10903</v>
          </cell>
          <cell r="D463" t="str">
            <v>10903</v>
          </cell>
          <cell r="F463" t="str">
            <v>Lakeville</v>
          </cell>
          <cell r="G463" t="str">
            <v>James</v>
          </cell>
          <cell r="H463" t="str">
            <v>Ukiah</v>
          </cell>
          <cell r="I463" t="str">
            <v>Wilson</v>
          </cell>
          <cell r="J463" t="str">
            <v>10469</v>
          </cell>
          <cell r="K463" t="str">
            <v>10903</v>
          </cell>
        </row>
        <row r="464">
          <cell r="A464" t="str">
            <v>463</v>
          </cell>
          <cell r="B464" t="str">
            <v>2008195</v>
          </cell>
          <cell r="C464" t="str">
            <v>10903</v>
          </cell>
          <cell r="D464" t="str">
            <v>10903</v>
          </cell>
          <cell r="F464" t="str">
            <v>Lakeville</v>
          </cell>
          <cell r="G464" t="str">
            <v>James</v>
          </cell>
          <cell r="H464" t="str">
            <v>Ukiah</v>
          </cell>
          <cell r="I464" t="str">
            <v>Wilson</v>
          </cell>
          <cell r="J464" t="str">
            <v>10469</v>
          </cell>
          <cell r="K464" t="str">
            <v>10903</v>
          </cell>
        </row>
        <row r="465">
          <cell r="A465" t="str">
            <v>464</v>
          </cell>
          <cell r="B465" t="str">
            <v>2008218</v>
          </cell>
          <cell r="C465" t="str">
            <v>10903</v>
          </cell>
          <cell r="D465" t="str">
            <v>10903</v>
          </cell>
          <cell r="F465" t="str">
            <v>Lakeville</v>
          </cell>
          <cell r="G465" t="str">
            <v>James</v>
          </cell>
          <cell r="H465" t="str">
            <v>Ukiah</v>
          </cell>
          <cell r="I465" t="str">
            <v>Wilson</v>
          </cell>
          <cell r="J465" t="str">
            <v>10469</v>
          </cell>
          <cell r="K465" t="str">
            <v>10903</v>
          </cell>
        </row>
        <row r="466">
          <cell r="A466" t="str">
            <v>465</v>
          </cell>
          <cell r="B466" t="str">
            <v>2008241</v>
          </cell>
          <cell r="C466" t="str">
            <v>10903</v>
          </cell>
          <cell r="D466" t="str">
            <v>10903</v>
          </cell>
          <cell r="F466" t="str">
            <v>Lakeville</v>
          </cell>
          <cell r="G466" t="str">
            <v>James</v>
          </cell>
          <cell r="H466" t="str">
            <v>Ukiah</v>
          </cell>
          <cell r="I466" t="str">
            <v>Wilson</v>
          </cell>
          <cell r="J466" t="str">
            <v>10469</v>
          </cell>
          <cell r="K466" t="str">
            <v>10903</v>
          </cell>
        </row>
        <row r="467">
          <cell r="A467" t="str">
            <v>466</v>
          </cell>
          <cell r="B467" t="str">
            <v>2010050</v>
          </cell>
          <cell r="C467" t="str">
            <v>10903</v>
          </cell>
          <cell r="D467" t="str">
            <v>10903</v>
          </cell>
          <cell r="F467" t="str">
            <v>Lakeville</v>
          </cell>
          <cell r="G467" t="str">
            <v>James</v>
          </cell>
          <cell r="H467" t="str">
            <v>Ukiah</v>
          </cell>
          <cell r="I467" t="str">
            <v>Wilson</v>
          </cell>
          <cell r="J467" t="str">
            <v>10469</v>
          </cell>
          <cell r="K467" t="str">
            <v>10903</v>
          </cell>
        </row>
        <row r="468">
          <cell r="A468" t="str">
            <v>467</v>
          </cell>
          <cell r="B468" t="str">
            <v>8018037</v>
          </cell>
          <cell r="C468" t="str">
            <v>10469</v>
          </cell>
          <cell r="D468" t="str">
            <v>10903</v>
          </cell>
          <cell r="F468" t="str">
            <v>Lakeville</v>
          </cell>
          <cell r="G468" t="str">
            <v>James</v>
          </cell>
          <cell r="H468" t="str">
            <v>Ukiah</v>
          </cell>
          <cell r="I468" t="str">
            <v>Wilson</v>
          </cell>
          <cell r="J468" t="str">
            <v>10469</v>
          </cell>
          <cell r="K468" t="str">
            <v>10903</v>
          </cell>
        </row>
        <row r="469">
          <cell r="A469" t="str">
            <v>468</v>
          </cell>
          <cell r="B469" t="str">
            <v>8037542</v>
          </cell>
          <cell r="C469" t="str">
            <v>10469</v>
          </cell>
          <cell r="D469" t="str">
            <v>10903</v>
          </cell>
          <cell r="F469" t="str">
            <v>Lakeville</v>
          </cell>
          <cell r="G469" t="str">
            <v>James</v>
          </cell>
          <cell r="H469" t="str">
            <v>Ukiah</v>
          </cell>
          <cell r="I469" t="str">
            <v>Wilson</v>
          </cell>
          <cell r="J469" t="str">
            <v>10469</v>
          </cell>
          <cell r="K469" t="str">
            <v>10903</v>
          </cell>
        </row>
        <row r="470">
          <cell r="A470" t="str">
            <v>469</v>
          </cell>
          <cell r="B470" t="str">
            <v>2005051</v>
          </cell>
          <cell r="C470" t="str">
            <v>10903</v>
          </cell>
          <cell r="D470" t="str">
            <v>10903</v>
          </cell>
          <cell r="F470" t="str">
            <v>Lakeville</v>
          </cell>
          <cell r="G470" t="str">
            <v>James</v>
          </cell>
          <cell r="H470" t="str">
            <v>Ukiah</v>
          </cell>
          <cell r="I470" t="str">
            <v>Wilson</v>
          </cell>
          <cell r="J470" t="str">
            <v>10469</v>
          </cell>
          <cell r="K470" t="str">
            <v>10903</v>
          </cell>
        </row>
        <row r="471">
          <cell r="A471" t="str">
            <v>470</v>
          </cell>
          <cell r="B471" t="str">
            <v>2019848</v>
          </cell>
          <cell r="C471" t="str">
            <v>10469</v>
          </cell>
          <cell r="D471" t="str">
            <v>10903</v>
          </cell>
          <cell r="F471" t="str">
            <v>Lakeville</v>
          </cell>
          <cell r="G471" t="str">
            <v>James</v>
          </cell>
          <cell r="H471" t="str">
            <v>Ukiah</v>
          </cell>
          <cell r="I471" t="str">
            <v>Wilson</v>
          </cell>
          <cell r="J471" t="str">
            <v>10469</v>
          </cell>
          <cell r="K471" t="str">
            <v>10903</v>
          </cell>
        </row>
        <row r="472">
          <cell r="A472" t="str">
            <v>471</v>
          </cell>
          <cell r="B472" t="str">
            <v>8008023</v>
          </cell>
          <cell r="C472" t="str">
            <v>10903</v>
          </cell>
          <cell r="D472" t="str">
            <v>10903</v>
          </cell>
          <cell r="F472" t="str">
            <v>Lakeville</v>
          </cell>
          <cell r="G472" t="str">
            <v>James</v>
          </cell>
          <cell r="H472" t="str">
            <v>Ukiah</v>
          </cell>
          <cell r="I472" t="str">
            <v>Wilson</v>
          </cell>
          <cell r="J472" t="str">
            <v>10469</v>
          </cell>
          <cell r="K472" t="str">
            <v>10903</v>
          </cell>
        </row>
        <row r="473">
          <cell r="A473" t="str">
            <v>472</v>
          </cell>
          <cell r="B473" t="str">
            <v>8000530</v>
          </cell>
          <cell r="C473" t="str">
            <v>10469</v>
          </cell>
          <cell r="D473" t="str">
            <v>10903</v>
          </cell>
          <cell r="F473" t="str">
            <v>Lakeville</v>
          </cell>
          <cell r="G473" t="str">
            <v>James</v>
          </cell>
          <cell r="H473" t="str">
            <v>Ukiah</v>
          </cell>
          <cell r="I473" t="str">
            <v>Wilson</v>
          </cell>
          <cell r="J473" t="str">
            <v>10469</v>
          </cell>
          <cell r="K473" t="str">
            <v>10903</v>
          </cell>
        </row>
        <row r="474">
          <cell r="A474" t="str">
            <v>473</v>
          </cell>
          <cell r="B474" t="str">
            <v>2008104</v>
          </cell>
          <cell r="C474" t="str">
            <v>10904</v>
          </cell>
          <cell r="D474" t="str">
            <v>10904</v>
          </cell>
          <cell r="F474" t="str">
            <v>Martin</v>
          </cell>
          <cell r="G474" t="str">
            <v>Clampitt</v>
          </cell>
          <cell r="H474" t="str">
            <v>Martin</v>
          </cell>
          <cell r="I474" t="str">
            <v>Gomes</v>
          </cell>
          <cell r="J474" t="str">
            <v>10470</v>
          </cell>
          <cell r="K474" t="str">
            <v>10904</v>
          </cell>
        </row>
        <row r="475">
          <cell r="A475" t="str">
            <v>474</v>
          </cell>
          <cell r="B475" t="str">
            <v>2008127</v>
          </cell>
          <cell r="C475" t="str">
            <v>10904</v>
          </cell>
          <cell r="D475" t="str">
            <v>10904</v>
          </cell>
          <cell r="F475" t="str">
            <v>Martin</v>
          </cell>
          <cell r="G475" t="str">
            <v>Clampitt</v>
          </cell>
          <cell r="H475" t="str">
            <v>Martin</v>
          </cell>
          <cell r="I475" t="str">
            <v>Gomes</v>
          </cell>
          <cell r="J475" t="str">
            <v>10470</v>
          </cell>
          <cell r="K475" t="str">
            <v>10904</v>
          </cell>
        </row>
        <row r="476">
          <cell r="A476" t="str">
            <v>475</v>
          </cell>
          <cell r="B476" t="str">
            <v>2008150</v>
          </cell>
          <cell r="C476" t="str">
            <v>10904</v>
          </cell>
          <cell r="D476" t="str">
            <v>10904</v>
          </cell>
          <cell r="F476" t="str">
            <v>Martin</v>
          </cell>
          <cell r="G476" t="str">
            <v>Clampitt</v>
          </cell>
          <cell r="H476" t="str">
            <v>Martin</v>
          </cell>
          <cell r="I476" t="str">
            <v>Gomes</v>
          </cell>
          <cell r="J476" t="str">
            <v>10470</v>
          </cell>
          <cell r="K476" t="str">
            <v>10904</v>
          </cell>
        </row>
        <row r="477">
          <cell r="A477" t="str">
            <v>476</v>
          </cell>
          <cell r="B477" t="str">
            <v>2008173</v>
          </cell>
          <cell r="C477" t="str">
            <v>10904</v>
          </cell>
          <cell r="D477" t="str">
            <v>10904</v>
          </cell>
          <cell r="F477" t="str">
            <v>Martin</v>
          </cell>
          <cell r="G477" t="str">
            <v>Clampitt</v>
          </cell>
          <cell r="H477" t="str">
            <v>Martin</v>
          </cell>
          <cell r="I477" t="str">
            <v>Gomes</v>
          </cell>
          <cell r="J477" t="str">
            <v>10470</v>
          </cell>
          <cell r="K477" t="str">
            <v>10904</v>
          </cell>
        </row>
        <row r="478">
          <cell r="A478" t="str">
            <v>477</v>
          </cell>
          <cell r="B478" t="str">
            <v>2008196</v>
          </cell>
          <cell r="C478" t="str">
            <v>10904</v>
          </cell>
          <cell r="D478" t="str">
            <v>10904</v>
          </cell>
          <cell r="F478" t="str">
            <v>Martin</v>
          </cell>
          <cell r="G478" t="str">
            <v>Clampitt</v>
          </cell>
          <cell r="H478" t="str">
            <v>Martin</v>
          </cell>
          <cell r="I478" t="str">
            <v>Gomes</v>
          </cell>
          <cell r="J478" t="str">
            <v>10470</v>
          </cell>
          <cell r="K478" t="str">
            <v>10904</v>
          </cell>
        </row>
        <row r="479">
          <cell r="A479" t="str">
            <v>478</v>
          </cell>
          <cell r="B479" t="str">
            <v>2008219</v>
          </cell>
          <cell r="C479" t="str">
            <v>10904</v>
          </cell>
          <cell r="D479" t="str">
            <v>10904</v>
          </cell>
          <cell r="F479" t="str">
            <v>Martin</v>
          </cell>
          <cell r="G479" t="str">
            <v>Clampitt</v>
          </cell>
          <cell r="H479" t="str">
            <v>Martin</v>
          </cell>
          <cell r="I479" t="str">
            <v>Gomes</v>
          </cell>
          <cell r="J479" t="str">
            <v>10470</v>
          </cell>
          <cell r="K479" t="str">
            <v>10904</v>
          </cell>
        </row>
        <row r="480">
          <cell r="A480" t="str">
            <v>479</v>
          </cell>
          <cell r="B480" t="str">
            <v>2008242</v>
          </cell>
          <cell r="C480" t="str">
            <v>10904</v>
          </cell>
          <cell r="D480" t="str">
            <v>10904</v>
          </cell>
          <cell r="F480" t="str">
            <v>Martin</v>
          </cell>
          <cell r="G480" t="str">
            <v>Clampitt</v>
          </cell>
          <cell r="H480" t="str">
            <v>Martin</v>
          </cell>
          <cell r="I480" t="str">
            <v>Gomes</v>
          </cell>
          <cell r="J480" t="str">
            <v>10470</v>
          </cell>
          <cell r="K480" t="str">
            <v>10904</v>
          </cell>
        </row>
        <row r="481">
          <cell r="A481" t="str">
            <v>480</v>
          </cell>
          <cell r="B481" t="str">
            <v>8000964</v>
          </cell>
          <cell r="C481" t="str">
            <v>10904</v>
          </cell>
          <cell r="D481" t="str">
            <v>10904</v>
          </cell>
          <cell r="F481" t="str">
            <v>Martin</v>
          </cell>
          <cell r="G481" t="str">
            <v>Clampitt</v>
          </cell>
          <cell r="H481" t="str">
            <v>Martin</v>
          </cell>
          <cell r="I481" t="str">
            <v>Gomes</v>
          </cell>
          <cell r="J481" t="str">
            <v>10470</v>
          </cell>
          <cell r="K481" t="str">
            <v>10904</v>
          </cell>
        </row>
        <row r="482">
          <cell r="A482" t="str">
            <v>481</v>
          </cell>
          <cell r="B482" t="str">
            <v>8001466</v>
          </cell>
          <cell r="C482" t="str">
            <v>10466</v>
          </cell>
          <cell r="D482" t="str">
            <v>10904</v>
          </cell>
          <cell r="F482" t="str">
            <v>Martin</v>
          </cell>
          <cell r="G482" t="str">
            <v>Clampitt</v>
          </cell>
          <cell r="H482" t="str">
            <v>Martin</v>
          </cell>
          <cell r="I482" t="str">
            <v>Gomes</v>
          </cell>
          <cell r="J482" t="str">
            <v>10470</v>
          </cell>
          <cell r="K482" t="str">
            <v>10904</v>
          </cell>
        </row>
        <row r="483">
          <cell r="A483" t="str">
            <v>482</v>
          </cell>
          <cell r="B483" t="str">
            <v>8014197</v>
          </cell>
          <cell r="C483" t="str">
            <v>10476</v>
          </cell>
          <cell r="D483" t="str">
            <v>10904</v>
          </cell>
          <cell r="F483" t="str">
            <v>Martin</v>
          </cell>
          <cell r="G483" t="str">
            <v>Clampitt</v>
          </cell>
          <cell r="H483" t="str">
            <v>Martin</v>
          </cell>
          <cell r="I483" t="str">
            <v>Gomes</v>
          </cell>
          <cell r="J483" t="str">
            <v>10470</v>
          </cell>
          <cell r="K483" t="str">
            <v>10904</v>
          </cell>
        </row>
        <row r="484">
          <cell r="A484" t="str">
            <v>483</v>
          </cell>
          <cell r="B484" t="str">
            <v>8026717</v>
          </cell>
          <cell r="C484" t="str">
            <v>10470</v>
          </cell>
          <cell r="D484" t="str">
            <v>10904</v>
          </cell>
          <cell r="F484" t="str">
            <v>Martin</v>
          </cell>
          <cell r="G484" t="str">
            <v>Clampitt</v>
          </cell>
          <cell r="H484" t="str">
            <v>Martin</v>
          </cell>
          <cell r="I484" t="str">
            <v>Gomes</v>
          </cell>
          <cell r="J484" t="str">
            <v>10470</v>
          </cell>
          <cell r="K484" t="str">
            <v>10904</v>
          </cell>
        </row>
        <row r="485">
          <cell r="A485" t="str">
            <v>484</v>
          </cell>
          <cell r="B485" t="str">
            <v>2005052</v>
          </cell>
          <cell r="C485" t="str">
            <v>10904</v>
          </cell>
          <cell r="D485" t="str">
            <v>10904</v>
          </cell>
          <cell r="F485" t="str">
            <v>Martin</v>
          </cell>
          <cell r="G485" t="str">
            <v>Clampitt</v>
          </cell>
          <cell r="H485" t="str">
            <v>Martin</v>
          </cell>
          <cell r="I485" t="str">
            <v>Gomes</v>
          </cell>
          <cell r="J485" t="str">
            <v>10470</v>
          </cell>
          <cell r="K485" t="str">
            <v>10904</v>
          </cell>
        </row>
        <row r="486">
          <cell r="A486" t="str">
            <v>485</v>
          </cell>
          <cell r="B486" t="str">
            <v>2019825</v>
          </cell>
          <cell r="C486" t="str">
            <v>10470</v>
          </cell>
          <cell r="D486" t="str">
            <v>10904</v>
          </cell>
          <cell r="F486" t="str">
            <v>Martin</v>
          </cell>
          <cell r="G486" t="str">
            <v>Clampitt</v>
          </cell>
          <cell r="H486" t="str">
            <v>Martin</v>
          </cell>
          <cell r="I486" t="str">
            <v>Gomes</v>
          </cell>
          <cell r="J486" t="str">
            <v>10470</v>
          </cell>
          <cell r="K486" t="str">
            <v>10904</v>
          </cell>
        </row>
        <row r="487">
          <cell r="A487" t="str">
            <v>486</v>
          </cell>
          <cell r="B487" t="str">
            <v>8008028</v>
          </cell>
          <cell r="C487" t="str">
            <v>10904</v>
          </cell>
          <cell r="D487" t="str">
            <v>10904</v>
          </cell>
          <cell r="F487" t="str">
            <v>Martin</v>
          </cell>
          <cell r="G487" t="str">
            <v>Clampitt</v>
          </cell>
          <cell r="H487" t="str">
            <v>Martin</v>
          </cell>
          <cell r="I487" t="str">
            <v>Gomes</v>
          </cell>
          <cell r="J487" t="str">
            <v>10470</v>
          </cell>
          <cell r="K487" t="str">
            <v>10904</v>
          </cell>
        </row>
        <row r="488">
          <cell r="A488" t="str">
            <v>487</v>
          </cell>
          <cell r="B488" t="str">
            <v>8038027</v>
          </cell>
          <cell r="C488" t="str">
            <v>10476</v>
          </cell>
          <cell r="D488" t="str">
            <v>10904</v>
          </cell>
          <cell r="F488" t="str">
            <v>Martin</v>
          </cell>
          <cell r="G488" t="str">
            <v>Clampitt</v>
          </cell>
          <cell r="H488" t="str">
            <v>Martin</v>
          </cell>
          <cell r="I488" t="str">
            <v>Gomes</v>
          </cell>
          <cell r="J488" t="str">
            <v>10470</v>
          </cell>
          <cell r="K488" t="str">
            <v>10904</v>
          </cell>
        </row>
        <row r="489">
          <cell r="A489" t="str">
            <v>488</v>
          </cell>
          <cell r="B489" t="str">
            <v>8000532</v>
          </cell>
          <cell r="C489" t="str">
            <v>10476</v>
          </cell>
          <cell r="D489" t="str">
            <v>10904</v>
          </cell>
          <cell r="F489" t="str">
            <v>Martin</v>
          </cell>
          <cell r="G489" t="str">
            <v>Clampitt</v>
          </cell>
          <cell r="H489" t="str">
            <v>Martin</v>
          </cell>
          <cell r="I489" t="str">
            <v>Gomes</v>
          </cell>
          <cell r="J489" t="str">
            <v>10470</v>
          </cell>
          <cell r="K489" t="str">
            <v>10904</v>
          </cell>
        </row>
        <row r="490">
          <cell r="A490" t="str">
            <v>489</v>
          </cell>
          <cell r="B490" t="str">
            <v>8002151</v>
          </cell>
          <cell r="C490" t="str">
            <v>10466</v>
          </cell>
          <cell r="D490" t="str">
            <v>10904</v>
          </cell>
          <cell r="F490" t="str">
            <v>Martin</v>
          </cell>
          <cell r="G490" t="str">
            <v>Clampitt</v>
          </cell>
          <cell r="H490" t="str">
            <v>Martin</v>
          </cell>
          <cell r="I490" t="str">
            <v>Gomes</v>
          </cell>
          <cell r="J490" t="str">
            <v>10470</v>
          </cell>
          <cell r="K490" t="str">
            <v>10904</v>
          </cell>
        </row>
        <row r="491">
          <cell r="A491" t="str">
            <v>490</v>
          </cell>
          <cell r="B491" t="str">
            <v>2008105</v>
          </cell>
          <cell r="C491" t="str">
            <v>10905</v>
          </cell>
          <cell r="D491" t="str">
            <v>10905</v>
          </cell>
          <cell r="F491" t="str">
            <v>Martin</v>
          </cell>
          <cell r="G491" t="str">
            <v>Clampitt</v>
          </cell>
          <cell r="H491" t="str">
            <v>Belmont</v>
          </cell>
          <cell r="I491" t="str">
            <v>Ostertag</v>
          </cell>
          <cell r="J491" t="str">
            <v>10470</v>
          </cell>
          <cell r="K491" t="str">
            <v>10905</v>
          </cell>
        </row>
        <row r="492">
          <cell r="A492" t="str">
            <v>491</v>
          </cell>
          <cell r="B492" t="str">
            <v>2008128</v>
          </cell>
          <cell r="C492" t="str">
            <v>10905</v>
          </cell>
          <cell r="D492" t="str">
            <v>10905</v>
          </cell>
          <cell r="F492" t="str">
            <v>Martin</v>
          </cell>
          <cell r="G492" t="str">
            <v>Clampitt</v>
          </cell>
          <cell r="H492" t="str">
            <v>Belmont</v>
          </cell>
          <cell r="I492" t="str">
            <v>Ostertag</v>
          </cell>
          <cell r="J492" t="str">
            <v>10470</v>
          </cell>
          <cell r="K492" t="str">
            <v>10905</v>
          </cell>
        </row>
        <row r="493">
          <cell r="A493" t="str">
            <v>492</v>
          </cell>
          <cell r="B493" t="str">
            <v>2008151</v>
          </cell>
          <cell r="C493" t="str">
            <v>10905</v>
          </cell>
          <cell r="D493" t="str">
            <v>10905</v>
          </cell>
          <cell r="F493" t="str">
            <v>Martin</v>
          </cell>
          <cell r="G493" t="str">
            <v>Clampitt</v>
          </cell>
          <cell r="H493" t="str">
            <v>Belmont</v>
          </cell>
          <cell r="I493" t="str">
            <v>Ostertag</v>
          </cell>
          <cell r="J493" t="str">
            <v>10470</v>
          </cell>
          <cell r="K493" t="str">
            <v>10905</v>
          </cell>
        </row>
        <row r="494">
          <cell r="A494" t="str">
            <v>493</v>
          </cell>
          <cell r="B494" t="str">
            <v>2008174</v>
          </cell>
          <cell r="C494" t="str">
            <v>10905</v>
          </cell>
          <cell r="D494" t="str">
            <v>10905</v>
          </cell>
          <cell r="F494" t="str">
            <v>Martin</v>
          </cell>
          <cell r="G494" t="str">
            <v>Clampitt</v>
          </cell>
          <cell r="H494" t="str">
            <v>Belmont</v>
          </cell>
          <cell r="I494" t="str">
            <v>Ostertag</v>
          </cell>
          <cell r="J494" t="str">
            <v>10470</v>
          </cell>
          <cell r="K494" t="str">
            <v>10905</v>
          </cell>
        </row>
        <row r="495">
          <cell r="A495" t="str">
            <v>494</v>
          </cell>
          <cell r="B495" t="str">
            <v>2008197</v>
          </cell>
          <cell r="C495" t="str">
            <v>10905</v>
          </cell>
          <cell r="D495" t="str">
            <v>10905</v>
          </cell>
          <cell r="F495" t="str">
            <v>Martin</v>
          </cell>
          <cell r="G495" t="str">
            <v>Clampitt</v>
          </cell>
          <cell r="H495" t="str">
            <v>Belmont</v>
          </cell>
          <cell r="I495" t="str">
            <v>Ostertag</v>
          </cell>
          <cell r="J495" t="str">
            <v>10470</v>
          </cell>
          <cell r="K495" t="str">
            <v>10905</v>
          </cell>
        </row>
        <row r="496">
          <cell r="A496" t="str">
            <v>495</v>
          </cell>
          <cell r="B496" t="str">
            <v>2008220</v>
          </cell>
          <cell r="C496" t="str">
            <v>10905</v>
          </cell>
          <cell r="D496" t="str">
            <v>10905</v>
          </cell>
          <cell r="F496" t="str">
            <v>Martin</v>
          </cell>
          <cell r="G496" t="str">
            <v>Clampitt</v>
          </cell>
          <cell r="H496" t="str">
            <v>Belmont</v>
          </cell>
          <cell r="I496" t="str">
            <v>Ostertag</v>
          </cell>
          <cell r="J496" t="str">
            <v>10470</v>
          </cell>
          <cell r="K496" t="str">
            <v>10905</v>
          </cell>
        </row>
        <row r="497">
          <cell r="A497" t="str">
            <v>496</v>
          </cell>
          <cell r="B497" t="str">
            <v>2008243</v>
          </cell>
          <cell r="C497" t="str">
            <v>10905</v>
          </cell>
          <cell r="D497" t="str">
            <v>10905</v>
          </cell>
          <cell r="F497" t="str">
            <v>Martin</v>
          </cell>
          <cell r="G497" t="str">
            <v>Clampitt</v>
          </cell>
          <cell r="H497" t="str">
            <v>Belmont</v>
          </cell>
          <cell r="I497" t="str">
            <v>Ostertag</v>
          </cell>
          <cell r="J497" t="str">
            <v>10470</v>
          </cell>
          <cell r="K497" t="str">
            <v>10905</v>
          </cell>
        </row>
        <row r="498">
          <cell r="A498" t="str">
            <v>497</v>
          </cell>
          <cell r="B498" t="str">
            <v>8011816</v>
          </cell>
          <cell r="C498" t="str">
            <v>10470</v>
          </cell>
          <cell r="D498" t="str">
            <v>10905</v>
          </cell>
          <cell r="F498" t="str">
            <v>Martin</v>
          </cell>
          <cell r="G498" t="str">
            <v>Clampitt</v>
          </cell>
          <cell r="H498" t="str">
            <v>Belmont</v>
          </cell>
          <cell r="I498" t="str">
            <v>Ostertag</v>
          </cell>
          <cell r="J498" t="str">
            <v>10470</v>
          </cell>
          <cell r="K498" t="str">
            <v>10905</v>
          </cell>
        </row>
        <row r="499">
          <cell r="A499" t="str">
            <v>498</v>
          </cell>
          <cell r="B499" t="str">
            <v>8036862</v>
          </cell>
          <cell r="C499" t="str">
            <v>10476</v>
          </cell>
          <cell r="D499" t="str">
            <v>10905</v>
          </cell>
          <cell r="F499" t="str">
            <v>Martin</v>
          </cell>
          <cell r="G499" t="str">
            <v>Clampitt</v>
          </cell>
          <cell r="H499" t="str">
            <v>Belmont</v>
          </cell>
          <cell r="I499" t="str">
            <v>Ostertag</v>
          </cell>
          <cell r="J499" t="str">
            <v>10470</v>
          </cell>
          <cell r="K499" t="str">
            <v>10905</v>
          </cell>
        </row>
        <row r="500">
          <cell r="A500" t="str">
            <v>499</v>
          </cell>
          <cell r="B500" t="str">
            <v>2005053</v>
          </cell>
          <cell r="C500" t="str">
            <v>10905</v>
          </cell>
          <cell r="D500" t="str">
            <v>10905</v>
          </cell>
          <cell r="F500" t="str">
            <v>Martin</v>
          </cell>
          <cell r="G500" t="str">
            <v>Clampitt</v>
          </cell>
          <cell r="H500" t="str">
            <v>Belmont</v>
          </cell>
          <cell r="I500" t="str">
            <v>Ostertag</v>
          </cell>
          <cell r="J500" t="str">
            <v>10470</v>
          </cell>
          <cell r="K500" t="str">
            <v>10905</v>
          </cell>
        </row>
        <row r="501">
          <cell r="A501" t="str">
            <v>500</v>
          </cell>
          <cell r="B501" t="str">
            <v>2019851</v>
          </cell>
          <cell r="C501" t="str">
            <v>10470</v>
          </cell>
          <cell r="D501" t="str">
            <v>10905</v>
          </cell>
          <cell r="F501" t="str">
            <v>Martin</v>
          </cell>
          <cell r="G501" t="str">
            <v>Clampitt</v>
          </cell>
          <cell r="H501" t="str">
            <v>Belmont</v>
          </cell>
          <cell r="I501" t="str">
            <v>Ostertag</v>
          </cell>
          <cell r="J501" t="str">
            <v>10470</v>
          </cell>
          <cell r="K501" t="str">
            <v>10905</v>
          </cell>
        </row>
        <row r="502">
          <cell r="A502" t="str">
            <v>501</v>
          </cell>
          <cell r="B502" t="str">
            <v>8001770</v>
          </cell>
          <cell r="C502" t="str">
            <v>10470</v>
          </cell>
          <cell r="D502" t="str">
            <v>10905</v>
          </cell>
          <cell r="F502" t="str">
            <v>Martin</v>
          </cell>
          <cell r="G502" t="str">
            <v>Clampitt</v>
          </cell>
          <cell r="H502" t="str">
            <v>Belmont</v>
          </cell>
          <cell r="I502" t="str">
            <v>Ostertag</v>
          </cell>
          <cell r="J502" t="str">
            <v>10470</v>
          </cell>
          <cell r="K502" t="str">
            <v>10905</v>
          </cell>
        </row>
        <row r="503">
          <cell r="A503" t="str">
            <v>502</v>
          </cell>
          <cell r="B503" t="str">
            <v>8008029</v>
          </cell>
          <cell r="C503" t="str">
            <v>10905</v>
          </cell>
          <cell r="D503" t="str">
            <v>10905</v>
          </cell>
          <cell r="F503" t="str">
            <v>Martin</v>
          </cell>
          <cell r="G503" t="str">
            <v>Clampitt</v>
          </cell>
          <cell r="H503" t="str">
            <v>Belmont</v>
          </cell>
          <cell r="I503" t="str">
            <v>Ostertag</v>
          </cell>
          <cell r="J503" t="str">
            <v>10470</v>
          </cell>
          <cell r="K503" t="str">
            <v>10905</v>
          </cell>
        </row>
        <row r="504">
          <cell r="A504" t="str">
            <v>503</v>
          </cell>
          <cell r="B504" t="str">
            <v>8001444</v>
          </cell>
          <cell r="C504" t="str">
            <v>10466</v>
          </cell>
          <cell r="D504" t="str">
            <v>10905</v>
          </cell>
          <cell r="F504" t="str">
            <v>Martin</v>
          </cell>
          <cell r="G504" t="str">
            <v>Clampitt</v>
          </cell>
          <cell r="H504" t="str">
            <v>Belmont</v>
          </cell>
          <cell r="I504" t="str">
            <v>Ostertag</v>
          </cell>
          <cell r="J504" t="str">
            <v>10470</v>
          </cell>
          <cell r="K504" t="str">
            <v>10905</v>
          </cell>
        </row>
        <row r="505">
          <cell r="A505" t="str">
            <v>504</v>
          </cell>
          <cell r="B505" t="str">
            <v>2008106</v>
          </cell>
          <cell r="C505" t="str">
            <v>10906</v>
          </cell>
          <cell r="D505" t="str">
            <v>10906</v>
          </cell>
          <cell r="F505" t="str">
            <v>Moss Land</v>
          </cell>
          <cell r="G505" t="str">
            <v>Timiraos</v>
          </cell>
          <cell r="H505" t="str">
            <v>Cupertino</v>
          </cell>
          <cell r="I505" t="str">
            <v>Bonnett</v>
          </cell>
          <cell r="J505" t="str">
            <v>10473</v>
          </cell>
          <cell r="K505" t="str">
            <v>10906</v>
          </cell>
        </row>
        <row r="506">
          <cell r="A506" t="str">
            <v>505</v>
          </cell>
          <cell r="B506" t="str">
            <v>2008129</v>
          </cell>
          <cell r="C506" t="str">
            <v>10906</v>
          </cell>
          <cell r="D506" t="str">
            <v>10906</v>
          </cell>
          <cell r="F506" t="str">
            <v>Moss Land</v>
          </cell>
          <cell r="G506" t="str">
            <v>Timiraos</v>
          </cell>
          <cell r="H506" t="str">
            <v>Cupertino</v>
          </cell>
          <cell r="I506" t="str">
            <v>Bonnett</v>
          </cell>
          <cell r="J506" t="str">
            <v>10473</v>
          </cell>
          <cell r="K506" t="str">
            <v>10906</v>
          </cell>
        </row>
        <row r="507">
          <cell r="A507" t="str">
            <v>506</v>
          </cell>
          <cell r="B507" t="str">
            <v>2008152</v>
          </cell>
          <cell r="C507" t="str">
            <v>10906</v>
          </cell>
          <cell r="D507" t="str">
            <v>10906</v>
          </cell>
          <cell r="F507" t="str">
            <v>Moss Land</v>
          </cell>
          <cell r="G507" t="str">
            <v>Timiraos</v>
          </cell>
          <cell r="H507" t="str">
            <v>Cupertino</v>
          </cell>
          <cell r="I507" t="str">
            <v>Bonnett</v>
          </cell>
          <cell r="J507" t="str">
            <v>10473</v>
          </cell>
          <cell r="K507" t="str">
            <v>10906</v>
          </cell>
        </row>
        <row r="508">
          <cell r="A508" t="str">
            <v>507</v>
          </cell>
          <cell r="B508" t="str">
            <v>2008175</v>
          </cell>
          <cell r="C508" t="str">
            <v>10906</v>
          </cell>
          <cell r="D508" t="str">
            <v>10906</v>
          </cell>
          <cell r="F508" t="str">
            <v>Moss Land</v>
          </cell>
          <cell r="G508" t="str">
            <v>Timiraos</v>
          </cell>
          <cell r="H508" t="str">
            <v>Cupertino</v>
          </cell>
          <cell r="I508" t="str">
            <v>Bonnett</v>
          </cell>
          <cell r="J508" t="str">
            <v>10473</v>
          </cell>
          <cell r="K508" t="str">
            <v>10906</v>
          </cell>
        </row>
        <row r="509">
          <cell r="A509" t="str">
            <v>508</v>
          </cell>
          <cell r="B509" t="str">
            <v>2008198</v>
          </cell>
          <cell r="C509" t="str">
            <v>10906</v>
          </cell>
          <cell r="D509" t="str">
            <v>10906</v>
          </cell>
          <cell r="F509" t="str">
            <v>Moss Land</v>
          </cell>
          <cell r="G509" t="str">
            <v>Timiraos</v>
          </cell>
          <cell r="H509" t="str">
            <v>Cupertino</v>
          </cell>
          <cell r="I509" t="str">
            <v>Bonnett</v>
          </cell>
          <cell r="J509" t="str">
            <v>10473</v>
          </cell>
          <cell r="K509" t="str">
            <v>10906</v>
          </cell>
        </row>
        <row r="510">
          <cell r="A510" t="str">
            <v>509</v>
          </cell>
          <cell r="B510" t="str">
            <v>2008221</v>
          </cell>
          <cell r="C510" t="str">
            <v>10906</v>
          </cell>
          <cell r="D510" t="str">
            <v>10906</v>
          </cell>
          <cell r="F510" t="str">
            <v>Moss Land</v>
          </cell>
          <cell r="G510" t="str">
            <v>Timiraos</v>
          </cell>
          <cell r="H510" t="str">
            <v>Cupertino</v>
          </cell>
          <cell r="I510" t="str">
            <v>Bonnett</v>
          </cell>
          <cell r="J510" t="str">
            <v>10473</v>
          </cell>
          <cell r="K510" t="str">
            <v>10906</v>
          </cell>
        </row>
        <row r="511">
          <cell r="A511" t="str">
            <v>510</v>
          </cell>
          <cell r="B511" t="str">
            <v>2008244</v>
          </cell>
          <cell r="C511" t="str">
            <v>10906</v>
          </cell>
          <cell r="D511" t="str">
            <v>10906</v>
          </cell>
          <cell r="F511" t="str">
            <v>Moss Land</v>
          </cell>
          <cell r="G511" t="str">
            <v>Timiraos</v>
          </cell>
          <cell r="H511" t="str">
            <v>Cupertino</v>
          </cell>
          <cell r="I511" t="str">
            <v>Bonnett</v>
          </cell>
          <cell r="J511" t="str">
            <v>10473</v>
          </cell>
          <cell r="K511" t="str">
            <v>10906</v>
          </cell>
        </row>
        <row r="512">
          <cell r="A512" t="str">
            <v>511</v>
          </cell>
          <cell r="B512" t="str">
            <v>8008030</v>
          </cell>
          <cell r="C512" t="str">
            <v>10906</v>
          </cell>
          <cell r="D512" t="str">
            <v>10906</v>
          </cell>
          <cell r="F512" t="str">
            <v>Moss Land</v>
          </cell>
          <cell r="G512" t="str">
            <v>Timiraos</v>
          </cell>
          <cell r="H512" t="str">
            <v>Cupertino</v>
          </cell>
          <cell r="I512" t="str">
            <v>Bonnett</v>
          </cell>
          <cell r="J512" t="str">
            <v>10473</v>
          </cell>
          <cell r="K512" t="str">
            <v>10906</v>
          </cell>
        </row>
        <row r="513">
          <cell r="A513" t="str">
            <v>512</v>
          </cell>
          <cell r="B513" t="str">
            <v>2005054</v>
          </cell>
          <cell r="C513" t="str">
            <v>10906</v>
          </cell>
          <cell r="D513" t="str">
            <v>10906</v>
          </cell>
          <cell r="F513" t="str">
            <v>Moss Land</v>
          </cell>
          <cell r="G513" t="str">
            <v>Timiraos</v>
          </cell>
          <cell r="H513" t="str">
            <v>Cupertino</v>
          </cell>
          <cell r="I513" t="str">
            <v>Bonnett</v>
          </cell>
          <cell r="J513" t="str">
            <v>10473</v>
          </cell>
          <cell r="K513" t="str">
            <v>10906</v>
          </cell>
        </row>
        <row r="514">
          <cell r="A514" t="str">
            <v>513</v>
          </cell>
          <cell r="B514" t="str">
            <v>2019826</v>
          </cell>
          <cell r="C514" t="str">
            <v>10473</v>
          </cell>
          <cell r="D514" t="str">
            <v>10906</v>
          </cell>
          <cell r="F514" t="str">
            <v>Moss Land</v>
          </cell>
          <cell r="G514" t="str">
            <v>Timiraos</v>
          </cell>
          <cell r="H514" t="str">
            <v>Cupertino</v>
          </cell>
          <cell r="I514" t="str">
            <v>Bonnett</v>
          </cell>
          <cell r="J514" t="str">
            <v>10473</v>
          </cell>
          <cell r="K514" t="str">
            <v>10906</v>
          </cell>
        </row>
        <row r="515">
          <cell r="A515" t="str">
            <v>514</v>
          </cell>
          <cell r="B515" t="str">
            <v>8001740</v>
          </cell>
          <cell r="C515" t="str">
            <v>10466</v>
          </cell>
          <cell r="D515" t="str">
            <v>10906</v>
          </cell>
          <cell r="F515" t="str">
            <v>Moss Land</v>
          </cell>
          <cell r="G515" t="str">
            <v>Timiraos</v>
          </cell>
          <cell r="H515" t="str">
            <v>Cupertino</v>
          </cell>
          <cell r="I515" t="str">
            <v>Bonnett</v>
          </cell>
          <cell r="J515" t="str">
            <v>10473</v>
          </cell>
          <cell r="K515" t="str">
            <v>10906</v>
          </cell>
        </row>
        <row r="516">
          <cell r="A516" t="str">
            <v>515</v>
          </cell>
          <cell r="B516" t="str">
            <v>2008107</v>
          </cell>
          <cell r="C516" t="str">
            <v>10907</v>
          </cell>
          <cell r="D516" t="str">
            <v>10907</v>
          </cell>
          <cell r="F516" t="str">
            <v>Concord</v>
          </cell>
          <cell r="G516" t="str">
            <v>JMartin</v>
          </cell>
          <cell r="H516" t="str">
            <v>Concord</v>
          </cell>
          <cell r="I516" t="str">
            <v>Ball</v>
          </cell>
          <cell r="J516" t="str">
            <v>10471</v>
          </cell>
          <cell r="K516" t="str">
            <v>10907</v>
          </cell>
        </row>
        <row r="517">
          <cell r="A517" t="str">
            <v>516</v>
          </cell>
          <cell r="B517" t="str">
            <v>2008130</v>
          </cell>
          <cell r="C517" t="str">
            <v>10907</v>
          </cell>
          <cell r="D517" t="str">
            <v>10907</v>
          </cell>
          <cell r="F517" t="str">
            <v>Concord</v>
          </cell>
          <cell r="G517" t="str">
            <v>JMartin</v>
          </cell>
          <cell r="H517" t="str">
            <v>Concord</v>
          </cell>
          <cell r="I517" t="str">
            <v>Ball</v>
          </cell>
          <cell r="J517" t="str">
            <v>10471</v>
          </cell>
          <cell r="K517" t="str">
            <v>10907</v>
          </cell>
        </row>
        <row r="518">
          <cell r="A518" t="str">
            <v>517</v>
          </cell>
          <cell r="B518" t="str">
            <v>2008153</v>
          </cell>
          <cell r="C518" t="str">
            <v>10907</v>
          </cell>
          <cell r="D518" t="str">
            <v>10907</v>
          </cell>
          <cell r="F518" t="str">
            <v>Concord</v>
          </cell>
          <cell r="G518" t="str">
            <v>JMartin</v>
          </cell>
          <cell r="H518" t="str">
            <v>Concord</v>
          </cell>
          <cell r="I518" t="str">
            <v>Ball</v>
          </cell>
          <cell r="J518" t="str">
            <v>10471</v>
          </cell>
          <cell r="K518" t="str">
            <v>10907</v>
          </cell>
        </row>
        <row r="519">
          <cell r="A519" t="str">
            <v>518</v>
          </cell>
          <cell r="B519" t="str">
            <v>2008176</v>
          </cell>
          <cell r="C519" t="str">
            <v>10907</v>
          </cell>
          <cell r="D519" t="str">
            <v>10907</v>
          </cell>
          <cell r="F519" t="str">
            <v>Concord</v>
          </cell>
          <cell r="G519" t="str">
            <v>JMartin</v>
          </cell>
          <cell r="H519" t="str">
            <v>Concord</v>
          </cell>
          <cell r="I519" t="str">
            <v>Ball</v>
          </cell>
          <cell r="J519" t="str">
            <v>10471</v>
          </cell>
          <cell r="K519" t="str">
            <v>10907</v>
          </cell>
        </row>
        <row r="520">
          <cell r="A520" t="str">
            <v>519</v>
          </cell>
          <cell r="B520" t="str">
            <v>2008199</v>
          </cell>
          <cell r="C520" t="str">
            <v>10907</v>
          </cell>
          <cell r="D520" t="str">
            <v>10907</v>
          </cell>
          <cell r="F520" t="str">
            <v>Concord</v>
          </cell>
          <cell r="G520" t="str">
            <v>JMartin</v>
          </cell>
          <cell r="H520" t="str">
            <v>Concord</v>
          </cell>
          <cell r="I520" t="str">
            <v>Ball</v>
          </cell>
          <cell r="J520" t="str">
            <v>10471</v>
          </cell>
          <cell r="K520" t="str">
            <v>10907</v>
          </cell>
        </row>
        <row r="521">
          <cell r="A521" t="str">
            <v>520</v>
          </cell>
          <cell r="B521" t="str">
            <v>2008222</v>
          </cell>
          <cell r="C521" t="str">
            <v>10907</v>
          </cell>
          <cell r="D521" t="str">
            <v>10907</v>
          </cell>
          <cell r="F521" t="str">
            <v>Concord</v>
          </cell>
          <cell r="G521" t="str">
            <v>JMartin</v>
          </cell>
          <cell r="H521" t="str">
            <v>Concord</v>
          </cell>
          <cell r="I521" t="str">
            <v>Ball</v>
          </cell>
          <cell r="J521" t="str">
            <v>10471</v>
          </cell>
          <cell r="K521" t="str">
            <v>10907</v>
          </cell>
        </row>
        <row r="522">
          <cell r="A522" t="str">
            <v>521</v>
          </cell>
          <cell r="B522" t="str">
            <v>2008245</v>
          </cell>
          <cell r="C522" t="str">
            <v>10907</v>
          </cell>
          <cell r="D522" t="str">
            <v>10907</v>
          </cell>
          <cell r="F522" t="str">
            <v>Concord</v>
          </cell>
          <cell r="G522" t="str">
            <v>JMartin</v>
          </cell>
          <cell r="H522" t="str">
            <v>Concord</v>
          </cell>
          <cell r="I522" t="str">
            <v>Ball</v>
          </cell>
          <cell r="J522" t="str">
            <v>10471</v>
          </cell>
          <cell r="K522" t="str">
            <v>10907</v>
          </cell>
        </row>
        <row r="523">
          <cell r="A523" t="str">
            <v>522</v>
          </cell>
          <cell r="B523" t="str">
            <v>2010054</v>
          </cell>
          <cell r="C523" t="str">
            <v>10907</v>
          </cell>
          <cell r="D523" t="str">
            <v>10907</v>
          </cell>
          <cell r="F523" t="str">
            <v>Concord</v>
          </cell>
          <cell r="G523" t="str">
            <v>JMartin</v>
          </cell>
          <cell r="H523" t="str">
            <v>Concord</v>
          </cell>
          <cell r="I523" t="str">
            <v>Ball</v>
          </cell>
          <cell r="J523" t="str">
            <v>10471</v>
          </cell>
          <cell r="K523" t="str">
            <v>10907</v>
          </cell>
        </row>
        <row r="524">
          <cell r="A524" t="str">
            <v>523</v>
          </cell>
          <cell r="B524" t="str">
            <v>8000845</v>
          </cell>
          <cell r="C524" t="str">
            <v>10907</v>
          </cell>
          <cell r="D524" t="str">
            <v>10907</v>
          </cell>
          <cell r="F524" t="str">
            <v>Concord</v>
          </cell>
          <cell r="G524" t="str">
            <v>JMartin</v>
          </cell>
          <cell r="H524" t="str">
            <v>Concord</v>
          </cell>
          <cell r="I524" t="str">
            <v>Ball</v>
          </cell>
          <cell r="J524" t="str">
            <v>10471</v>
          </cell>
          <cell r="K524" t="str">
            <v>10907</v>
          </cell>
        </row>
        <row r="525">
          <cell r="A525" t="str">
            <v>524</v>
          </cell>
          <cell r="B525" t="str">
            <v>8001866</v>
          </cell>
          <cell r="C525" t="str">
            <v>10466</v>
          </cell>
          <cell r="D525" t="str">
            <v>10907</v>
          </cell>
          <cell r="F525" t="str">
            <v>Concord</v>
          </cell>
          <cell r="G525" t="str">
            <v>JMartin</v>
          </cell>
          <cell r="H525" t="str">
            <v>Concord</v>
          </cell>
          <cell r="I525" t="str">
            <v>Ball</v>
          </cell>
          <cell r="J525" t="str">
            <v>10471</v>
          </cell>
          <cell r="K525" t="str">
            <v>10907</v>
          </cell>
        </row>
        <row r="526">
          <cell r="A526" t="str">
            <v>525</v>
          </cell>
          <cell r="B526" t="str">
            <v>8023042</v>
          </cell>
          <cell r="C526" t="str">
            <v>10476</v>
          </cell>
          <cell r="D526" t="str">
            <v>10907</v>
          </cell>
          <cell r="F526" t="str">
            <v>Concord</v>
          </cell>
          <cell r="G526" t="str">
            <v>JMartin</v>
          </cell>
          <cell r="H526" t="str">
            <v>Concord</v>
          </cell>
          <cell r="I526" t="str">
            <v>Ball</v>
          </cell>
          <cell r="J526" t="str">
            <v>10471</v>
          </cell>
          <cell r="K526" t="str">
            <v>10907</v>
          </cell>
        </row>
        <row r="527">
          <cell r="A527" t="str">
            <v>526</v>
          </cell>
          <cell r="B527" t="str">
            <v>2005055</v>
          </cell>
          <cell r="C527" t="str">
            <v>10907</v>
          </cell>
          <cell r="D527" t="str">
            <v>10907</v>
          </cell>
          <cell r="F527" t="str">
            <v>Concord</v>
          </cell>
          <cell r="G527" t="str">
            <v>JMartin</v>
          </cell>
          <cell r="H527" t="str">
            <v>Concord</v>
          </cell>
          <cell r="I527" t="str">
            <v>Ball</v>
          </cell>
          <cell r="J527" t="str">
            <v>10471</v>
          </cell>
          <cell r="K527" t="str">
            <v>10907</v>
          </cell>
        </row>
        <row r="528">
          <cell r="A528" t="str">
            <v>527</v>
          </cell>
          <cell r="B528" t="str">
            <v>2019837</v>
          </cell>
          <cell r="C528" t="str">
            <v>10471</v>
          </cell>
          <cell r="D528" t="str">
            <v>10907</v>
          </cell>
          <cell r="F528" t="str">
            <v>Concord</v>
          </cell>
          <cell r="G528" t="str">
            <v>JMartin</v>
          </cell>
          <cell r="H528" t="str">
            <v>Concord</v>
          </cell>
          <cell r="I528" t="str">
            <v>Ball</v>
          </cell>
          <cell r="J528" t="str">
            <v>10471</v>
          </cell>
          <cell r="K528" t="str">
            <v>10907</v>
          </cell>
        </row>
        <row r="529">
          <cell r="A529" t="str">
            <v>528</v>
          </cell>
          <cell r="B529" t="str">
            <v>8008024</v>
          </cell>
          <cell r="C529" t="str">
            <v>10907</v>
          </cell>
          <cell r="D529" t="str">
            <v>10907</v>
          </cell>
          <cell r="F529" t="str">
            <v>Concord</v>
          </cell>
          <cell r="G529" t="str">
            <v>JMartin</v>
          </cell>
          <cell r="H529" t="str">
            <v>Concord</v>
          </cell>
          <cell r="I529" t="str">
            <v>Ball</v>
          </cell>
          <cell r="J529" t="str">
            <v>10471</v>
          </cell>
          <cell r="K529" t="str">
            <v>10907</v>
          </cell>
        </row>
        <row r="530">
          <cell r="A530" t="str">
            <v>529</v>
          </cell>
          <cell r="B530" t="str">
            <v>2008108</v>
          </cell>
          <cell r="C530" t="str">
            <v>10908</v>
          </cell>
          <cell r="D530" t="str">
            <v>10908</v>
          </cell>
          <cell r="F530" t="str">
            <v>Concord</v>
          </cell>
          <cell r="G530" t="str">
            <v>JMartin</v>
          </cell>
          <cell r="H530" t="str">
            <v>Oakport</v>
          </cell>
          <cell r="I530" t="str">
            <v>McClendon</v>
          </cell>
          <cell r="J530" t="str">
            <v>10471</v>
          </cell>
          <cell r="K530" t="str">
            <v>10908</v>
          </cell>
        </row>
        <row r="531">
          <cell r="A531" t="str">
            <v>530</v>
          </cell>
          <cell r="B531" t="str">
            <v>2008131</v>
          </cell>
          <cell r="C531" t="str">
            <v>10908</v>
          </cell>
          <cell r="D531" t="str">
            <v>10908</v>
          </cell>
          <cell r="F531" t="str">
            <v>Concord</v>
          </cell>
          <cell r="G531" t="str">
            <v>JMartin</v>
          </cell>
          <cell r="H531" t="str">
            <v>Oakport</v>
          </cell>
          <cell r="I531" t="str">
            <v>McClendon</v>
          </cell>
          <cell r="J531" t="str">
            <v>10471</v>
          </cell>
          <cell r="K531" t="str">
            <v>10908</v>
          </cell>
        </row>
        <row r="532">
          <cell r="A532" t="str">
            <v>531</v>
          </cell>
          <cell r="B532" t="str">
            <v>2008154</v>
          </cell>
          <cell r="C532" t="str">
            <v>10908</v>
          </cell>
          <cell r="D532" t="str">
            <v>10908</v>
          </cell>
          <cell r="F532" t="str">
            <v>Concord</v>
          </cell>
          <cell r="G532" t="str">
            <v>JMartin</v>
          </cell>
          <cell r="H532" t="str">
            <v>Oakport</v>
          </cell>
          <cell r="I532" t="str">
            <v>McClendon</v>
          </cell>
          <cell r="J532" t="str">
            <v>10471</v>
          </cell>
          <cell r="K532" t="str">
            <v>10908</v>
          </cell>
        </row>
        <row r="533">
          <cell r="A533" t="str">
            <v>532</v>
          </cell>
          <cell r="B533" t="str">
            <v>2008177</v>
          </cell>
          <cell r="C533" t="str">
            <v>10908</v>
          </cell>
          <cell r="D533" t="str">
            <v>10908</v>
          </cell>
          <cell r="F533" t="str">
            <v>Concord</v>
          </cell>
          <cell r="G533" t="str">
            <v>JMartin</v>
          </cell>
          <cell r="H533" t="str">
            <v>Oakport</v>
          </cell>
          <cell r="I533" t="str">
            <v>McClendon</v>
          </cell>
          <cell r="J533" t="str">
            <v>10471</v>
          </cell>
          <cell r="K533" t="str">
            <v>10908</v>
          </cell>
        </row>
        <row r="534">
          <cell r="A534" t="str">
            <v>533</v>
          </cell>
          <cell r="B534" t="str">
            <v>2008200</v>
          </cell>
          <cell r="C534" t="str">
            <v>10908</v>
          </cell>
          <cell r="D534" t="str">
            <v>10908</v>
          </cell>
          <cell r="F534" t="str">
            <v>Concord</v>
          </cell>
          <cell r="G534" t="str">
            <v>JMartin</v>
          </cell>
          <cell r="H534" t="str">
            <v>Oakport</v>
          </cell>
          <cell r="I534" t="str">
            <v>McClendon</v>
          </cell>
          <cell r="J534" t="str">
            <v>10471</v>
          </cell>
          <cell r="K534" t="str">
            <v>10908</v>
          </cell>
        </row>
        <row r="535">
          <cell r="A535" t="str">
            <v>534</v>
          </cell>
          <cell r="B535" t="str">
            <v>2008223</v>
          </cell>
          <cell r="C535" t="str">
            <v>10908</v>
          </cell>
          <cell r="D535" t="str">
            <v>10908</v>
          </cell>
          <cell r="F535" t="str">
            <v>Concord</v>
          </cell>
          <cell r="G535" t="str">
            <v>JMartin</v>
          </cell>
          <cell r="H535" t="str">
            <v>Oakport</v>
          </cell>
          <cell r="I535" t="str">
            <v>McClendon</v>
          </cell>
          <cell r="J535" t="str">
            <v>10471</v>
          </cell>
          <cell r="K535" t="str">
            <v>10908</v>
          </cell>
        </row>
        <row r="536">
          <cell r="A536" t="str">
            <v>535</v>
          </cell>
          <cell r="B536" t="str">
            <v>2008246</v>
          </cell>
          <cell r="C536" t="str">
            <v>10908</v>
          </cell>
          <cell r="D536" t="str">
            <v>10908</v>
          </cell>
          <cell r="F536" t="str">
            <v>Concord</v>
          </cell>
          <cell r="G536" t="str">
            <v>JMartin</v>
          </cell>
          <cell r="H536" t="str">
            <v>Oakport</v>
          </cell>
          <cell r="I536" t="str">
            <v>McClendon</v>
          </cell>
          <cell r="J536" t="str">
            <v>10471</v>
          </cell>
          <cell r="K536" t="str">
            <v>10908</v>
          </cell>
        </row>
        <row r="537">
          <cell r="A537" t="str">
            <v>536</v>
          </cell>
          <cell r="B537" t="str">
            <v>2010055</v>
          </cell>
          <cell r="C537" t="str">
            <v>10908</v>
          </cell>
          <cell r="D537" t="str">
            <v>10908</v>
          </cell>
          <cell r="F537" t="str">
            <v>Concord</v>
          </cell>
          <cell r="G537" t="str">
            <v>JMartin</v>
          </cell>
          <cell r="H537" t="str">
            <v>Oakport</v>
          </cell>
          <cell r="I537" t="str">
            <v>McClendon</v>
          </cell>
          <cell r="J537" t="str">
            <v>10471</v>
          </cell>
          <cell r="K537" t="str">
            <v>10908</v>
          </cell>
        </row>
        <row r="538">
          <cell r="A538" t="str">
            <v>537</v>
          </cell>
          <cell r="B538" t="str">
            <v>8027656</v>
          </cell>
          <cell r="C538" t="str">
            <v>10471</v>
          </cell>
          <cell r="D538" t="str">
            <v>10908</v>
          </cell>
          <cell r="F538" t="str">
            <v>Concord</v>
          </cell>
          <cell r="G538" t="str">
            <v>JMartin</v>
          </cell>
          <cell r="H538" t="str">
            <v>Oakport</v>
          </cell>
          <cell r="I538" t="str">
            <v>McClendon</v>
          </cell>
          <cell r="J538" t="str">
            <v>10471</v>
          </cell>
          <cell r="K538" t="str">
            <v>10908</v>
          </cell>
        </row>
        <row r="539">
          <cell r="A539" t="str">
            <v>538</v>
          </cell>
          <cell r="B539" t="str">
            <v>2005056</v>
          </cell>
          <cell r="C539" t="str">
            <v>10908</v>
          </cell>
          <cell r="D539" t="str">
            <v>10908</v>
          </cell>
          <cell r="F539" t="str">
            <v>Concord</v>
          </cell>
          <cell r="G539" t="str">
            <v>JMartin</v>
          </cell>
          <cell r="H539" t="str">
            <v>Oakport</v>
          </cell>
          <cell r="I539" t="str">
            <v>McClendon</v>
          </cell>
          <cell r="J539" t="str">
            <v>10471</v>
          </cell>
          <cell r="K539" t="str">
            <v>10908</v>
          </cell>
        </row>
        <row r="540">
          <cell r="A540" t="str">
            <v>539</v>
          </cell>
          <cell r="B540" t="str">
            <v>2019839</v>
          </cell>
          <cell r="C540" t="str">
            <v>10471</v>
          </cell>
          <cell r="D540" t="str">
            <v>10908</v>
          </cell>
          <cell r="F540" t="str">
            <v>Concord</v>
          </cell>
          <cell r="G540" t="str">
            <v>JMartin</v>
          </cell>
          <cell r="H540" t="str">
            <v>Oakport</v>
          </cell>
          <cell r="I540" t="str">
            <v>McClendon</v>
          </cell>
          <cell r="J540" t="str">
            <v>10471</v>
          </cell>
          <cell r="K540" t="str">
            <v>10908</v>
          </cell>
        </row>
        <row r="541">
          <cell r="A541" t="str">
            <v>540</v>
          </cell>
          <cell r="B541" t="str">
            <v>8008027</v>
          </cell>
          <cell r="C541" t="str">
            <v>10908</v>
          </cell>
          <cell r="D541" t="str">
            <v>10908</v>
          </cell>
          <cell r="F541" t="str">
            <v>Concord</v>
          </cell>
          <cell r="G541" t="str">
            <v>JMartin</v>
          </cell>
          <cell r="H541" t="str">
            <v>Oakport</v>
          </cell>
          <cell r="I541" t="str">
            <v>McClendon</v>
          </cell>
          <cell r="J541" t="str">
            <v>10471</v>
          </cell>
          <cell r="K541" t="str">
            <v>10908</v>
          </cell>
        </row>
        <row r="542">
          <cell r="A542" t="str">
            <v>541</v>
          </cell>
          <cell r="B542" t="str">
            <v>2008109</v>
          </cell>
          <cell r="C542" t="str">
            <v>10909</v>
          </cell>
          <cell r="D542" t="str">
            <v>10909</v>
          </cell>
          <cell r="F542" t="str">
            <v>Concord</v>
          </cell>
          <cell r="G542" t="str">
            <v>JMartin</v>
          </cell>
          <cell r="H542" t="str">
            <v>Hayward</v>
          </cell>
          <cell r="I542" t="str">
            <v>Jennings</v>
          </cell>
          <cell r="J542" t="str">
            <v>10471</v>
          </cell>
          <cell r="K542" t="str">
            <v>10909</v>
          </cell>
        </row>
        <row r="543">
          <cell r="A543" t="str">
            <v>542</v>
          </cell>
          <cell r="B543" t="str">
            <v>2008132</v>
          </cell>
          <cell r="C543" t="str">
            <v>10909</v>
          </cell>
          <cell r="D543" t="str">
            <v>10909</v>
          </cell>
          <cell r="F543" t="str">
            <v>Concord</v>
          </cell>
          <cell r="G543" t="str">
            <v>JMartin</v>
          </cell>
          <cell r="H543" t="str">
            <v>Hayward</v>
          </cell>
          <cell r="I543" t="str">
            <v>Jennings</v>
          </cell>
          <cell r="J543" t="str">
            <v>10471</v>
          </cell>
          <cell r="K543" t="str">
            <v>10909</v>
          </cell>
        </row>
        <row r="544">
          <cell r="A544" t="str">
            <v>543</v>
          </cell>
          <cell r="B544" t="str">
            <v>2008155</v>
          </cell>
          <cell r="C544" t="str">
            <v>10909</v>
          </cell>
          <cell r="D544" t="str">
            <v>10909</v>
          </cell>
          <cell r="F544" t="str">
            <v>Concord</v>
          </cell>
          <cell r="G544" t="str">
            <v>JMartin</v>
          </cell>
          <cell r="H544" t="str">
            <v>Hayward</v>
          </cell>
          <cell r="I544" t="str">
            <v>Jennings</v>
          </cell>
          <cell r="J544" t="str">
            <v>10471</v>
          </cell>
          <cell r="K544" t="str">
            <v>10909</v>
          </cell>
        </row>
        <row r="545">
          <cell r="A545" t="str">
            <v>544</v>
          </cell>
          <cell r="B545" t="str">
            <v>2008178</v>
          </cell>
          <cell r="C545" t="str">
            <v>10909</v>
          </cell>
          <cell r="D545" t="str">
            <v>10909</v>
          </cell>
          <cell r="F545" t="str">
            <v>Concord</v>
          </cell>
          <cell r="G545" t="str">
            <v>JMartin</v>
          </cell>
          <cell r="H545" t="str">
            <v>Hayward</v>
          </cell>
          <cell r="I545" t="str">
            <v>Jennings</v>
          </cell>
          <cell r="J545" t="str">
            <v>10471</v>
          </cell>
          <cell r="K545" t="str">
            <v>10909</v>
          </cell>
        </row>
        <row r="546">
          <cell r="A546" t="str">
            <v>545</v>
          </cell>
          <cell r="B546" t="str">
            <v>2008201</v>
          </cell>
          <cell r="C546" t="str">
            <v>10909</v>
          </cell>
          <cell r="D546" t="str">
            <v>10909</v>
          </cell>
          <cell r="F546" t="str">
            <v>Concord</v>
          </cell>
          <cell r="G546" t="str">
            <v>JMartin</v>
          </cell>
          <cell r="H546" t="str">
            <v>Hayward</v>
          </cell>
          <cell r="I546" t="str">
            <v>Jennings</v>
          </cell>
          <cell r="J546" t="str">
            <v>10471</v>
          </cell>
          <cell r="K546" t="str">
            <v>10909</v>
          </cell>
        </row>
        <row r="547">
          <cell r="A547" t="str">
            <v>546</v>
          </cell>
          <cell r="B547" t="str">
            <v>2008224</v>
          </cell>
          <cell r="C547" t="str">
            <v>10909</v>
          </cell>
          <cell r="D547" t="str">
            <v>10909</v>
          </cell>
          <cell r="F547" t="str">
            <v>Concord</v>
          </cell>
          <cell r="G547" t="str">
            <v>JMartin</v>
          </cell>
          <cell r="H547" t="str">
            <v>Hayward</v>
          </cell>
          <cell r="I547" t="str">
            <v>Jennings</v>
          </cell>
          <cell r="J547" t="str">
            <v>10471</v>
          </cell>
          <cell r="K547" t="str">
            <v>10909</v>
          </cell>
        </row>
        <row r="548">
          <cell r="A548" t="str">
            <v>547</v>
          </cell>
          <cell r="B548" t="str">
            <v>2008247</v>
          </cell>
          <cell r="C548" t="str">
            <v>10909</v>
          </cell>
          <cell r="D548" t="str">
            <v>10909</v>
          </cell>
          <cell r="F548" t="str">
            <v>Concord</v>
          </cell>
          <cell r="G548" t="str">
            <v>JMartin</v>
          </cell>
          <cell r="H548" t="str">
            <v>Hayward</v>
          </cell>
          <cell r="I548" t="str">
            <v>Jennings</v>
          </cell>
          <cell r="J548" t="str">
            <v>10471</v>
          </cell>
          <cell r="K548" t="str">
            <v>10909</v>
          </cell>
        </row>
        <row r="549">
          <cell r="A549" t="str">
            <v>548</v>
          </cell>
          <cell r="B549" t="str">
            <v>2010056</v>
          </cell>
          <cell r="C549" t="str">
            <v>10909</v>
          </cell>
          <cell r="D549" t="str">
            <v>10909</v>
          </cell>
          <cell r="F549" t="str">
            <v>Concord</v>
          </cell>
          <cell r="G549" t="str">
            <v>JMartin</v>
          </cell>
          <cell r="H549" t="str">
            <v>Hayward</v>
          </cell>
          <cell r="I549" t="str">
            <v>Jennings</v>
          </cell>
          <cell r="J549" t="str">
            <v>10471</v>
          </cell>
          <cell r="K549" t="str">
            <v>10909</v>
          </cell>
        </row>
        <row r="550">
          <cell r="A550" t="str">
            <v>549</v>
          </cell>
          <cell r="B550" t="str">
            <v>8001920</v>
          </cell>
          <cell r="C550" t="str">
            <v>10476</v>
          </cell>
          <cell r="D550" t="str">
            <v>10909</v>
          </cell>
          <cell r="F550" t="str">
            <v>Concord</v>
          </cell>
          <cell r="G550" t="str">
            <v>JMartin</v>
          </cell>
          <cell r="H550" t="str">
            <v>Hayward</v>
          </cell>
          <cell r="I550" t="str">
            <v>Jennings</v>
          </cell>
          <cell r="J550" t="str">
            <v>10471</v>
          </cell>
          <cell r="K550" t="str">
            <v>10909</v>
          </cell>
        </row>
        <row r="551">
          <cell r="A551" t="str">
            <v>550</v>
          </cell>
          <cell r="B551" t="str">
            <v>8004736</v>
          </cell>
          <cell r="C551" t="str">
            <v>10476</v>
          </cell>
          <cell r="D551" t="str">
            <v>10909</v>
          </cell>
          <cell r="F551" t="str">
            <v>Concord</v>
          </cell>
          <cell r="G551" t="str">
            <v>JMartin</v>
          </cell>
          <cell r="H551" t="str">
            <v>Hayward</v>
          </cell>
          <cell r="I551" t="str">
            <v>Jennings</v>
          </cell>
          <cell r="J551" t="str">
            <v>10471</v>
          </cell>
          <cell r="K551" t="str">
            <v>10909</v>
          </cell>
        </row>
        <row r="552">
          <cell r="A552" t="str">
            <v>551</v>
          </cell>
          <cell r="B552" t="str">
            <v>8009505</v>
          </cell>
          <cell r="C552" t="str">
            <v>10471</v>
          </cell>
          <cell r="D552" t="str">
            <v>10909</v>
          </cell>
          <cell r="F552" t="str">
            <v>Concord</v>
          </cell>
          <cell r="G552" t="str">
            <v>JMartin</v>
          </cell>
          <cell r="H552" t="str">
            <v>Hayward</v>
          </cell>
          <cell r="I552" t="str">
            <v>Jennings</v>
          </cell>
          <cell r="J552" t="str">
            <v>10471</v>
          </cell>
          <cell r="K552" t="str">
            <v>10909</v>
          </cell>
        </row>
        <row r="553">
          <cell r="A553" t="str">
            <v>552</v>
          </cell>
          <cell r="B553" t="str">
            <v>8012237</v>
          </cell>
          <cell r="C553" t="str">
            <v>10476</v>
          </cell>
          <cell r="D553" t="str">
            <v>10909</v>
          </cell>
          <cell r="F553" t="str">
            <v>Concord</v>
          </cell>
          <cell r="G553" t="str">
            <v>JMartin</v>
          </cell>
          <cell r="H553" t="str">
            <v>Hayward</v>
          </cell>
          <cell r="I553" t="str">
            <v>Jennings</v>
          </cell>
          <cell r="J553" t="str">
            <v>10471</v>
          </cell>
          <cell r="K553" t="str">
            <v>10909</v>
          </cell>
        </row>
        <row r="554">
          <cell r="A554" t="str">
            <v>553</v>
          </cell>
          <cell r="B554" t="str">
            <v>8012498</v>
          </cell>
          <cell r="C554" t="str">
            <v>10471</v>
          </cell>
          <cell r="D554" t="str">
            <v>10909</v>
          </cell>
          <cell r="F554" t="str">
            <v>Concord</v>
          </cell>
          <cell r="G554" t="str">
            <v>JMartin</v>
          </cell>
          <cell r="H554" t="str">
            <v>Hayward</v>
          </cell>
          <cell r="I554" t="str">
            <v>Jennings</v>
          </cell>
          <cell r="J554" t="str">
            <v>10471</v>
          </cell>
          <cell r="K554" t="str">
            <v>10909</v>
          </cell>
        </row>
        <row r="555">
          <cell r="A555" t="str">
            <v>554</v>
          </cell>
          <cell r="B555" t="str">
            <v>8020377</v>
          </cell>
          <cell r="C555" t="str">
            <v>10471</v>
          </cell>
          <cell r="D555" t="str">
            <v>10909</v>
          </cell>
          <cell r="F555" t="str">
            <v>Concord</v>
          </cell>
          <cell r="G555" t="str">
            <v>JMartin</v>
          </cell>
          <cell r="H555" t="str">
            <v>Hayward</v>
          </cell>
          <cell r="I555" t="str">
            <v>Jennings</v>
          </cell>
          <cell r="J555" t="str">
            <v>10471</v>
          </cell>
          <cell r="K555" t="str">
            <v>10909</v>
          </cell>
        </row>
        <row r="556">
          <cell r="A556" t="str">
            <v>555</v>
          </cell>
          <cell r="B556" t="str">
            <v>2008581</v>
          </cell>
          <cell r="C556" t="str">
            <v>10909</v>
          </cell>
          <cell r="D556" t="str">
            <v>10909</v>
          </cell>
          <cell r="F556" t="str">
            <v>Concord</v>
          </cell>
          <cell r="G556" t="str">
            <v>JMartin</v>
          </cell>
          <cell r="H556" t="str">
            <v>Hayward</v>
          </cell>
          <cell r="I556" t="str">
            <v>Jennings</v>
          </cell>
          <cell r="J556" t="str">
            <v>10471</v>
          </cell>
          <cell r="K556" t="str">
            <v>10909</v>
          </cell>
        </row>
        <row r="557">
          <cell r="A557" t="str">
            <v>556</v>
          </cell>
          <cell r="B557" t="str">
            <v>2019838</v>
          </cell>
          <cell r="C557" t="str">
            <v>10471</v>
          </cell>
          <cell r="D557" t="str">
            <v>10909</v>
          </cell>
          <cell r="F557" t="str">
            <v>Concord</v>
          </cell>
          <cell r="G557" t="str">
            <v>JMartin</v>
          </cell>
          <cell r="H557" t="str">
            <v>Hayward</v>
          </cell>
          <cell r="I557" t="str">
            <v>Jennings</v>
          </cell>
          <cell r="J557" t="str">
            <v>10471</v>
          </cell>
          <cell r="K557" t="str">
            <v>10909</v>
          </cell>
        </row>
        <row r="558">
          <cell r="A558" t="str">
            <v>557</v>
          </cell>
          <cell r="B558" t="str">
            <v>8008025</v>
          </cell>
          <cell r="C558" t="str">
            <v>10909</v>
          </cell>
          <cell r="D558" t="str">
            <v>10909</v>
          </cell>
          <cell r="F558" t="str">
            <v>Concord</v>
          </cell>
          <cell r="G558" t="str">
            <v>JMartin</v>
          </cell>
          <cell r="H558" t="str">
            <v>Hayward</v>
          </cell>
          <cell r="I558" t="str">
            <v>Jennings</v>
          </cell>
          <cell r="J558" t="str">
            <v>10471</v>
          </cell>
          <cell r="K558" t="str">
            <v>10909</v>
          </cell>
        </row>
        <row r="559">
          <cell r="A559" t="str">
            <v>558</v>
          </cell>
          <cell r="B559" t="str">
            <v>8000523</v>
          </cell>
          <cell r="C559" t="str">
            <v>10471</v>
          </cell>
          <cell r="D559" t="str">
            <v>10909</v>
          </cell>
          <cell r="F559" t="str">
            <v>Concord</v>
          </cell>
          <cell r="G559" t="str">
            <v>JMartin</v>
          </cell>
          <cell r="H559" t="str">
            <v>Hayward</v>
          </cell>
          <cell r="I559" t="str">
            <v>Jennings</v>
          </cell>
          <cell r="J559" t="str">
            <v>10471</v>
          </cell>
          <cell r="K559" t="str">
            <v>10909</v>
          </cell>
        </row>
        <row r="560">
          <cell r="A560" t="str">
            <v>559</v>
          </cell>
          <cell r="B560" t="str">
            <v>2008110</v>
          </cell>
          <cell r="C560" t="str">
            <v>10910</v>
          </cell>
          <cell r="D560" t="str">
            <v>10910</v>
          </cell>
          <cell r="F560" t="str">
            <v>Concord</v>
          </cell>
          <cell r="G560" t="str">
            <v>JMartin</v>
          </cell>
          <cell r="H560" t="str">
            <v>Antioch</v>
          </cell>
          <cell r="I560" t="str">
            <v>White</v>
          </cell>
          <cell r="J560" t="str">
            <v>10471</v>
          </cell>
          <cell r="K560" t="str">
            <v>10910</v>
          </cell>
        </row>
        <row r="561">
          <cell r="A561" t="str">
            <v>560</v>
          </cell>
          <cell r="B561" t="str">
            <v>2008133</v>
          </cell>
          <cell r="C561" t="str">
            <v>10910</v>
          </cell>
          <cell r="D561" t="str">
            <v>10910</v>
          </cell>
          <cell r="F561" t="str">
            <v>Concord</v>
          </cell>
          <cell r="G561" t="str">
            <v>JMartin</v>
          </cell>
          <cell r="H561" t="str">
            <v>Antioch</v>
          </cell>
          <cell r="I561" t="str">
            <v>White</v>
          </cell>
          <cell r="J561" t="str">
            <v>10471</v>
          </cell>
          <cell r="K561" t="str">
            <v>10910</v>
          </cell>
        </row>
        <row r="562">
          <cell r="A562" t="str">
            <v>561</v>
          </cell>
          <cell r="B562" t="str">
            <v>2008156</v>
          </cell>
          <cell r="C562" t="str">
            <v>10910</v>
          </cell>
          <cell r="D562" t="str">
            <v>10910</v>
          </cell>
          <cell r="F562" t="str">
            <v>Concord</v>
          </cell>
          <cell r="G562" t="str">
            <v>JMartin</v>
          </cell>
          <cell r="H562" t="str">
            <v>Antioch</v>
          </cell>
          <cell r="I562" t="str">
            <v>White</v>
          </cell>
          <cell r="J562" t="str">
            <v>10471</v>
          </cell>
          <cell r="K562" t="str">
            <v>10910</v>
          </cell>
        </row>
        <row r="563">
          <cell r="A563" t="str">
            <v>562</v>
          </cell>
          <cell r="B563" t="str">
            <v>2008179</v>
          </cell>
          <cell r="C563" t="str">
            <v>10910</v>
          </cell>
          <cell r="D563" t="str">
            <v>10910</v>
          </cell>
          <cell r="F563" t="str">
            <v>Concord</v>
          </cell>
          <cell r="G563" t="str">
            <v>JMartin</v>
          </cell>
          <cell r="H563" t="str">
            <v>Antioch</v>
          </cell>
          <cell r="I563" t="str">
            <v>White</v>
          </cell>
          <cell r="J563" t="str">
            <v>10471</v>
          </cell>
          <cell r="K563" t="str">
            <v>10910</v>
          </cell>
        </row>
        <row r="564">
          <cell r="A564" t="str">
            <v>563</v>
          </cell>
          <cell r="B564" t="str">
            <v>2008202</v>
          </cell>
          <cell r="C564" t="str">
            <v>10910</v>
          </cell>
          <cell r="D564" t="str">
            <v>10910</v>
          </cell>
          <cell r="F564" t="str">
            <v>Concord</v>
          </cell>
          <cell r="G564" t="str">
            <v>JMartin</v>
          </cell>
          <cell r="H564" t="str">
            <v>Antioch</v>
          </cell>
          <cell r="I564" t="str">
            <v>White</v>
          </cell>
          <cell r="J564" t="str">
            <v>10471</v>
          </cell>
          <cell r="K564" t="str">
            <v>10910</v>
          </cell>
        </row>
        <row r="565">
          <cell r="A565" t="str">
            <v>564</v>
          </cell>
          <cell r="B565" t="str">
            <v>2008225</v>
          </cell>
          <cell r="C565" t="str">
            <v>10910</v>
          </cell>
          <cell r="D565" t="str">
            <v>10910</v>
          </cell>
          <cell r="F565" t="str">
            <v>Concord</v>
          </cell>
          <cell r="G565" t="str">
            <v>JMartin</v>
          </cell>
          <cell r="H565" t="str">
            <v>Antioch</v>
          </cell>
          <cell r="I565" t="str">
            <v>White</v>
          </cell>
          <cell r="J565" t="str">
            <v>10471</v>
          </cell>
          <cell r="K565" t="str">
            <v>10910</v>
          </cell>
        </row>
        <row r="566">
          <cell r="A566" t="str">
            <v>565</v>
          </cell>
          <cell r="B566" t="str">
            <v>2008248</v>
          </cell>
          <cell r="C566" t="str">
            <v>10910</v>
          </cell>
          <cell r="D566" t="str">
            <v>10910</v>
          </cell>
          <cell r="F566" t="str">
            <v>Concord</v>
          </cell>
          <cell r="G566" t="str">
            <v>JMartin</v>
          </cell>
          <cell r="H566" t="str">
            <v>Antioch</v>
          </cell>
          <cell r="I566" t="str">
            <v>White</v>
          </cell>
          <cell r="J566" t="str">
            <v>10471</v>
          </cell>
          <cell r="K566" t="str">
            <v>10910</v>
          </cell>
        </row>
        <row r="567">
          <cell r="A567" t="str">
            <v>566</v>
          </cell>
          <cell r="B567" t="str">
            <v>2010057</v>
          </cell>
          <cell r="C567" t="str">
            <v>10910</v>
          </cell>
          <cell r="D567" t="str">
            <v>10910</v>
          </cell>
          <cell r="F567" t="str">
            <v>Concord</v>
          </cell>
          <cell r="G567" t="str">
            <v>JMartin</v>
          </cell>
          <cell r="H567" t="str">
            <v>Antioch</v>
          </cell>
          <cell r="I567" t="str">
            <v>White</v>
          </cell>
          <cell r="J567" t="str">
            <v>10471</v>
          </cell>
          <cell r="K567" t="str">
            <v>10910</v>
          </cell>
        </row>
        <row r="568">
          <cell r="A568" t="str">
            <v>567</v>
          </cell>
          <cell r="B568" t="str">
            <v>8026418</v>
          </cell>
          <cell r="C568" t="str">
            <v>11823</v>
          </cell>
          <cell r="D568" t="str">
            <v>10910</v>
          </cell>
          <cell r="F568" t="str">
            <v>Concord</v>
          </cell>
          <cell r="G568" t="str">
            <v>JMartin</v>
          </cell>
          <cell r="H568" t="str">
            <v>Antioch</v>
          </cell>
          <cell r="I568" t="str">
            <v>White</v>
          </cell>
          <cell r="J568" t="str">
            <v>10471</v>
          </cell>
          <cell r="K568" t="str">
            <v>10910</v>
          </cell>
        </row>
        <row r="569">
          <cell r="A569" t="str">
            <v>568</v>
          </cell>
          <cell r="B569" t="str">
            <v>2005057</v>
          </cell>
          <cell r="C569" t="str">
            <v>10910</v>
          </cell>
          <cell r="D569" t="str">
            <v>10910</v>
          </cell>
          <cell r="F569" t="str">
            <v>Concord</v>
          </cell>
          <cell r="G569" t="str">
            <v>JMartin</v>
          </cell>
          <cell r="H569" t="str">
            <v>Antioch</v>
          </cell>
          <cell r="I569" t="str">
            <v>White</v>
          </cell>
          <cell r="J569" t="str">
            <v>10471</v>
          </cell>
          <cell r="K569" t="str">
            <v>10910</v>
          </cell>
        </row>
        <row r="570">
          <cell r="A570" t="str">
            <v>569</v>
          </cell>
          <cell r="B570" t="str">
            <v>2019836</v>
          </cell>
          <cell r="C570" t="str">
            <v>10471</v>
          </cell>
          <cell r="D570" t="str">
            <v>10910</v>
          </cell>
          <cell r="F570" t="str">
            <v>Concord</v>
          </cell>
          <cell r="G570" t="str">
            <v>JMartin</v>
          </cell>
          <cell r="H570" t="str">
            <v>Antioch</v>
          </cell>
          <cell r="I570" t="str">
            <v>White</v>
          </cell>
          <cell r="J570" t="str">
            <v>10471</v>
          </cell>
          <cell r="K570" t="str">
            <v>10910</v>
          </cell>
        </row>
        <row r="571">
          <cell r="A571" t="str">
            <v>570</v>
          </cell>
          <cell r="B571" t="str">
            <v>8008026</v>
          </cell>
          <cell r="C571" t="str">
            <v>10910</v>
          </cell>
          <cell r="D571" t="str">
            <v>10910</v>
          </cell>
          <cell r="F571" t="str">
            <v>Concord</v>
          </cell>
          <cell r="G571" t="str">
            <v>JMartin</v>
          </cell>
          <cell r="H571" t="str">
            <v>Antioch</v>
          </cell>
          <cell r="I571" t="str">
            <v>White</v>
          </cell>
          <cell r="J571" t="str">
            <v>10471</v>
          </cell>
          <cell r="K571" t="str">
            <v>10910</v>
          </cell>
        </row>
        <row r="572">
          <cell r="A572" t="str">
            <v>571</v>
          </cell>
          <cell r="B572" t="str">
            <v>8002766</v>
          </cell>
          <cell r="C572" t="str">
            <v>10466</v>
          </cell>
          <cell r="D572" t="str">
            <v>10910</v>
          </cell>
          <cell r="F572" t="str">
            <v>Concord</v>
          </cell>
          <cell r="G572" t="str">
            <v>JMartin</v>
          </cell>
          <cell r="H572" t="str">
            <v>Antioch</v>
          </cell>
          <cell r="I572" t="str">
            <v>White</v>
          </cell>
          <cell r="J572" t="str">
            <v>10471</v>
          </cell>
          <cell r="K572" t="str">
            <v>10910</v>
          </cell>
        </row>
        <row r="573">
          <cell r="A573" t="str">
            <v>572</v>
          </cell>
          <cell r="B573" t="str">
            <v>8002769</v>
          </cell>
          <cell r="C573" t="str">
            <v>10466</v>
          </cell>
          <cell r="D573" t="str">
            <v>10910</v>
          </cell>
          <cell r="F573" t="str">
            <v>Concord</v>
          </cell>
          <cell r="G573" t="str">
            <v>JMartin</v>
          </cell>
          <cell r="H573" t="str">
            <v>Antioch</v>
          </cell>
          <cell r="I573" t="str">
            <v>White</v>
          </cell>
          <cell r="J573" t="str">
            <v>10471</v>
          </cell>
          <cell r="K573" t="str">
            <v>10910</v>
          </cell>
        </row>
        <row r="574">
          <cell r="A574" t="str">
            <v>573</v>
          </cell>
          <cell r="B574" t="str">
            <v>8002770</v>
          </cell>
          <cell r="C574" t="str">
            <v>10466</v>
          </cell>
          <cell r="D574" t="str">
            <v>10910</v>
          </cell>
          <cell r="F574" t="str">
            <v>Concord</v>
          </cell>
          <cell r="G574" t="str">
            <v>JMartin</v>
          </cell>
          <cell r="H574" t="str">
            <v>Antioch</v>
          </cell>
          <cell r="I574" t="str">
            <v>White</v>
          </cell>
          <cell r="J574" t="str">
            <v>10471</v>
          </cell>
          <cell r="K574" t="str">
            <v>10910</v>
          </cell>
        </row>
        <row r="575">
          <cell r="A575" t="str">
            <v>574</v>
          </cell>
          <cell r="B575" t="str">
            <v>2008111</v>
          </cell>
          <cell r="C575" t="str">
            <v>10911</v>
          </cell>
          <cell r="D575" t="str">
            <v>10911</v>
          </cell>
          <cell r="F575" t="str">
            <v>Fresno</v>
          </cell>
          <cell r="G575" t="str">
            <v>Clark</v>
          </cell>
          <cell r="H575" t="str">
            <v>Fresno</v>
          </cell>
          <cell r="I575" t="str">
            <v>Hylton</v>
          </cell>
          <cell r="J575" t="str">
            <v>10472</v>
          </cell>
          <cell r="K575" t="str">
            <v>10911</v>
          </cell>
        </row>
        <row r="576">
          <cell r="A576" t="str">
            <v>575</v>
          </cell>
          <cell r="B576" t="str">
            <v>2008134</v>
          </cell>
          <cell r="C576" t="str">
            <v>10911</v>
          </cell>
          <cell r="D576" t="str">
            <v>10911</v>
          </cell>
          <cell r="F576" t="str">
            <v>Fresno</v>
          </cell>
          <cell r="G576" t="str">
            <v>Clark</v>
          </cell>
          <cell r="H576" t="str">
            <v>Fresno</v>
          </cell>
          <cell r="I576" t="str">
            <v>Hylton</v>
          </cell>
          <cell r="J576" t="str">
            <v>10472</v>
          </cell>
          <cell r="K576" t="str">
            <v>10911</v>
          </cell>
        </row>
        <row r="577">
          <cell r="A577" t="str">
            <v>576</v>
          </cell>
          <cell r="B577" t="str">
            <v>2008157</v>
          </cell>
          <cell r="C577" t="str">
            <v>10911</v>
          </cell>
          <cell r="D577" t="str">
            <v>10911</v>
          </cell>
          <cell r="F577" t="str">
            <v>Fresno</v>
          </cell>
          <cell r="G577" t="str">
            <v>Clark</v>
          </cell>
          <cell r="H577" t="str">
            <v>Fresno</v>
          </cell>
          <cell r="I577" t="str">
            <v>Hylton</v>
          </cell>
          <cell r="J577" t="str">
            <v>10472</v>
          </cell>
          <cell r="K577" t="str">
            <v>10911</v>
          </cell>
        </row>
        <row r="578">
          <cell r="A578" t="str">
            <v>577</v>
          </cell>
          <cell r="B578" t="str">
            <v>2008180</v>
          </cell>
          <cell r="C578" t="str">
            <v>10911</v>
          </cell>
          <cell r="D578" t="str">
            <v>10911</v>
          </cell>
          <cell r="F578" t="str">
            <v>Fresno</v>
          </cell>
          <cell r="G578" t="str">
            <v>Clark</v>
          </cell>
          <cell r="H578" t="str">
            <v>Fresno</v>
          </cell>
          <cell r="I578" t="str">
            <v>Hylton</v>
          </cell>
          <cell r="J578" t="str">
            <v>10472</v>
          </cell>
          <cell r="K578" t="str">
            <v>10911</v>
          </cell>
        </row>
        <row r="579">
          <cell r="A579" t="str">
            <v>578</v>
          </cell>
          <cell r="B579" t="str">
            <v>2008203</v>
          </cell>
          <cell r="C579" t="str">
            <v>10911</v>
          </cell>
          <cell r="D579" t="str">
            <v>10911</v>
          </cell>
          <cell r="F579" t="str">
            <v>Fresno</v>
          </cell>
          <cell r="G579" t="str">
            <v>Clark</v>
          </cell>
          <cell r="H579" t="str">
            <v>Fresno</v>
          </cell>
          <cell r="I579" t="str">
            <v>Hylton</v>
          </cell>
          <cell r="J579" t="str">
            <v>10472</v>
          </cell>
          <cell r="K579" t="str">
            <v>10911</v>
          </cell>
        </row>
        <row r="580">
          <cell r="A580" t="str">
            <v>579</v>
          </cell>
          <cell r="B580" t="str">
            <v>2008226</v>
          </cell>
          <cell r="C580" t="str">
            <v>10911</v>
          </cell>
          <cell r="D580" t="str">
            <v>10911</v>
          </cell>
          <cell r="F580" t="str">
            <v>Fresno</v>
          </cell>
          <cell r="G580" t="str">
            <v>Clark</v>
          </cell>
          <cell r="H580" t="str">
            <v>Fresno</v>
          </cell>
          <cell r="I580" t="str">
            <v>Hylton</v>
          </cell>
          <cell r="J580" t="str">
            <v>10472</v>
          </cell>
          <cell r="K580" t="str">
            <v>10911</v>
          </cell>
        </row>
        <row r="581">
          <cell r="A581" t="str">
            <v>580</v>
          </cell>
          <cell r="B581" t="str">
            <v>2008249</v>
          </cell>
          <cell r="C581" t="str">
            <v>10911</v>
          </cell>
          <cell r="D581" t="str">
            <v>10911</v>
          </cell>
          <cell r="F581" t="str">
            <v>Fresno</v>
          </cell>
          <cell r="G581" t="str">
            <v>Clark</v>
          </cell>
          <cell r="H581" t="str">
            <v>Fresno</v>
          </cell>
          <cell r="I581" t="str">
            <v>Hylton</v>
          </cell>
          <cell r="J581" t="str">
            <v>10472</v>
          </cell>
          <cell r="K581" t="str">
            <v>10911</v>
          </cell>
        </row>
        <row r="582">
          <cell r="A582" t="str">
            <v>581</v>
          </cell>
          <cell r="B582" t="str">
            <v>2010058</v>
          </cell>
          <cell r="C582" t="str">
            <v>10911</v>
          </cell>
          <cell r="D582" t="str">
            <v>10911</v>
          </cell>
          <cell r="F582" t="str">
            <v>Fresno</v>
          </cell>
          <cell r="G582" t="str">
            <v>Clark</v>
          </cell>
          <cell r="H582" t="str">
            <v>Fresno</v>
          </cell>
          <cell r="I582" t="str">
            <v>Hylton</v>
          </cell>
          <cell r="J582" t="str">
            <v>10472</v>
          </cell>
          <cell r="K582" t="str">
            <v>10911</v>
          </cell>
        </row>
        <row r="583">
          <cell r="A583" t="str">
            <v>582</v>
          </cell>
          <cell r="B583" t="str">
            <v>8003139</v>
          </cell>
          <cell r="C583" t="str">
            <v>10472</v>
          </cell>
          <cell r="D583" t="str">
            <v>10911</v>
          </cell>
          <cell r="F583" t="str">
            <v>Fresno</v>
          </cell>
          <cell r="G583" t="str">
            <v>Clark</v>
          </cell>
          <cell r="H583" t="str">
            <v>Fresno</v>
          </cell>
          <cell r="I583" t="str">
            <v>Hylton</v>
          </cell>
          <cell r="J583" t="str">
            <v>10472</v>
          </cell>
          <cell r="K583" t="str">
            <v>10911</v>
          </cell>
        </row>
        <row r="584">
          <cell r="A584" t="str">
            <v>583</v>
          </cell>
          <cell r="B584" t="str">
            <v>8036257</v>
          </cell>
          <cell r="C584" t="str">
            <v>10476</v>
          </cell>
          <cell r="D584" t="str">
            <v>10911</v>
          </cell>
          <cell r="F584" t="str">
            <v>Fresno</v>
          </cell>
          <cell r="G584" t="str">
            <v>Clark</v>
          </cell>
          <cell r="H584" t="str">
            <v>Fresno</v>
          </cell>
          <cell r="I584" t="str">
            <v>Hylton</v>
          </cell>
          <cell r="J584" t="str">
            <v>10472</v>
          </cell>
          <cell r="K584" t="str">
            <v>10911</v>
          </cell>
        </row>
        <row r="585">
          <cell r="A585" t="str">
            <v>584</v>
          </cell>
          <cell r="B585" t="str">
            <v>8036413</v>
          </cell>
          <cell r="C585" t="str">
            <v>10476</v>
          </cell>
          <cell r="D585" t="str">
            <v>10911</v>
          </cell>
          <cell r="F585" t="str">
            <v>Fresno</v>
          </cell>
          <cell r="G585" t="str">
            <v>Clark</v>
          </cell>
          <cell r="H585" t="str">
            <v>Fresno</v>
          </cell>
          <cell r="I585" t="str">
            <v>Hylton</v>
          </cell>
          <cell r="J585" t="str">
            <v>10472</v>
          </cell>
          <cell r="K585" t="str">
            <v>10911</v>
          </cell>
        </row>
        <row r="586">
          <cell r="A586" t="str">
            <v>585</v>
          </cell>
          <cell r="B586" t="str">
            <v>8038417</v>
          </cell>
          <cell r="C586" t="str">
            <v>10472</v>
          </cell>
          <cell r="D586" t="str">
            <v>10911</v>
          </cell>
          <cell r="F586" t="str">
            <v>Fresno</v>
          </cell>
          <cell r="G586" t="str">
            <v>Clark</v>
          </cell>
          <cell r="H586" t="str">
            <v>Fresno</v>
          </cell>
          <cell r="I586" t="str">
            <v>Hylton</v>
          </cell>
          <cell r="J586" t="str">
            <v>10472</v>
          </cell>
          <cell r="K586" t="str">
            <v>10911</v>
          </cell>
        </row>
        <row r="587">
          <cell r="A587" t="str">
            <v>586</v>
          </cell>
          <cell r="B587" t="str">
            <v>2005058</v>
          </cell>
          <cell r="C587" t="str">
            <v>10911</v>
          </cell>
          <cell r="D587" t="str">
            <v>10911</v>
          </cell>
          <cell r="F587" t="str">
            <v>Fresno</v>
          </cell>
          <cell r="G587" t="str">
            <v>Clark</v>
          </cell>
          <cell r="H587" t="str">
            <v>Fresno</v>
          </cell>
          <cell r="I587" t="str">
            <v>Hylton</v>
          </cell>
          <cell r="J587" t="str">
            <v>10472</v>
          </cell>
          <cell r="K587" t="str">
            <v>10911</v>
          </cell>
        </row>
        <row r="588">
          <cell r="A588" t="str">
            <v>587</v>
          </cell>
          <cell r="B588" t="str">
            <v>2019841</v>
          </cell>
          <cell r="C588" t="str">
            <v>10472</v>
          </cell>
          <cell r="D588" t="str">
            <v>10911</v>
          </cell>
          <cell r="F588" t="str">
            <v>Fresno</v>
          </cell>
          <cell r="G588" t="str">
            <v>Clark</v>
          </cell>
          <cell r="H588" t="str">
            <v>Fresno</v>
          </cell>
          <cell r="I588" t="str">
            <v>Hylton</v>
          </cell>
          <cell r="J588" t="str">
            <v>10472</v>
          </cell>
          <cell r="K588" t="str">
            <v>10911</v>
          </cell>
        </row>
        <row r="589">
          <cell r="A589" t="str">
            <v>588</v>
          </cell>
          <cell r="B589" t="str">
            <v>8008036</v>
          </cell>
          <cell r="C589" t="str">
            <v>10911</v>
          </cell>
          <cell r="D589" t="str">
            <v>10911</v>
          </cell>
          <cell r="F589" t="str">
            <v>Fresno</v>
          </cell>
          <cell r="G589" t="str">
            <v>Clark</v>
          </cell>
          <cell r="H589" t="str">
            <v>Fresno</v>
          </cell>
          <cell r="I589" t="str">
            <v>Hylton</v>
          </cell>
          <cell r="J589" t="str">
            <v>10472</v>
          </cell>
          <cell r="K589" t="str">
            <v>10911</v>
          </cell>
        </row>
        <row r="590">
          <cell r="A590" t="str">
            <v>589</v>
          </cell>
          <cell r="B590" t="str">
            <v>2008112</v>
          </cell>
          <cell r="C590" t="str">
            <v>10912</v>
          </cell>
          <cell r="D590" t="str">
            <v>10912</v>
          </cell>
          <cell r="F590" t="str">
            <v>Fresno</v>
          </cell>
          <cell r="G590" t="str">
            <v>Clark</v>
          </cell>
          <cell r="H590" t="str">
            <v>Merced</v>
          </cell>
          <cell r="I590" t="str">
            <v>Barton</v>
          </cell>
          <cell r="J590" t="str">
            <v>10472</v>
          </cell>
          <cell r="K590" t="str">
            <v>10912</v>
          </cell>
        </row>
        <row r="591">
          <cell r="A591" t="str">
            <v>590</v>
          </cell>
          <cell r="B591" t="str">
            <v>2008135</v>
          </cell>
          <cell r="C591" t="str">
            <v>10912</v>
          </cell>
          <cell r="D591" t="str">
            <v>10912</v>
          </cell>
          <cell r="F591" t="str">
            <v>Fresno</v>
          </cell>
          <cell r="G591" t="str">
            <v>Clark</v>
          </cell>
          <cell r="H591" t="str">
            <v>Merced</v>
          </cell>
          <cell r="I591" t="str">
            <v>Barton</v>
          </cell>
          <cell r="J591" t="str">
            <v>10472</v>
          </cell>
          <cell r="K591" t="str">
            <v>10912</v>
          </cell>
        </row>
        <row r="592">
          <cell r="A592" t="str">
            <v>591</v>
          </cell>
          <cell r="B592" t="str">
            <v>2008158</v>
          </cell>
          <cell r="C592" t="str">
            <v>10912</v>
          </cell>
          <cell r="D592" t="str">
            <v>10912</v>
          </cell>
          <cell r="F592" t="str">
            <v>Fresno</v>
          </cell>
          <cell r="G592" t="str">
            <v>Clark</v>
          </cell>
          <cell r="H592" t="str">
            <v>Merced</v>
          </cell>
          <cell r="I592" t="str">
            <v>Barton</v>
          </cell>
          <cell r="J592" t="str">
            <v>10472</v>
          </cell>
          <cell r="K592" t="str">
            <v>10912</v>
          </cell>
        </row>
        <row r="593">
          <cell r="A593" t="str">
            <v>592</v>
          </cell>
          <cell r="B593" t="str">
            <v>2008181</v>
          </cell>
          <cell r="C593" t="str">
            <v>10912</v>
          </cell>
          <cell r="D593" t="str">
            <v>10912</v>
          </cell>
          <cell r="F593" t="str">
            <v>Fresno</v>
          </cell>
          <cell r="G593" t="str">
            <v>Clark</v>
          </cell>
          <cell r="H593" t="str">
            <v>Merced</v>
          </cell>
          <cell r="I593" t="str">
            <v>Barton</v>
          </cell>
          <cell r="J593" t="str">
            <v>10472</v>
          </cell>
          <cell r="K593" t="str">
            <v>10912</v>
          </cell>
        </row>
        <row r="594">
          <cell r="A594" t="str">
            <v>593</v>
          </cell>
          <cell r="B594" t="str">
            <v>2008204</v>
          </cell>
          <cell r="C594" t="str">
            <v>10912</v>
          </cell>
          <cell r="D594" t="str">
            <v>10912</v>
          </cell>
          <cell r="F594" t="str">
            <v>Fresno</v>
          </cell>
          <cell r="G594" t="str">
            <v>Clark</v>
          </cell>
          <cell r="H594" t="str">
            <v>Merced</v>
          </cell>
          <cell r="I594" t="str">
            <v>Barton</v>
          </cell>
          <cell r="J594" t="str">
            <v>10472</v>
          </cell>
          <cell r="K594" t="str">
            <v>10912</v>
          </cell>
        </row>
        <row r="595">
          <cell r="A595" t="str">
            <v>594</v>
          </cell>
          <cell r="B595" t="str">
            <v>2008227</v>
          </cell>
          <cell r="C595" t="str">
            <v>10912</v>
          </cell>
          <cell r="D595" t="str">
            <v>10912</v>
          </cell>
          <cell r="F595" t="str">
            <v>Fresno</v>
          </cell>
          <cell r="G595" t="str">
            <v>Clark</v>
          </cell>
          <cell r="H595" t="str">
            <v>Merced</v>
          </cell>
          <cell r="I595" t="str">
            <v>Barton</v>
          </cell>
          <cell r="J595" t="str">
            <v>10472</v>
          </cell>
          <cell r="K595" t="str">
            <v>10912</v>
          </cell>
        </row>
        <row r="596">
          <cell r="A596" t="str">
            <v>595</v>
          </cell>
          <cell r="B596" t="str">
            <v>2008250</v>
          </cell>
          <cell r="C596" t="str">
            <v>10912</v>
          </cell>
          <cell r="D596" t="str">
            <v>10912</v>
          </cell>
          <cell r="F596" t="str">
            <v>Fresno</v>
          </cell>
          <cell r="G596" t="str">
            <v>Clark</v>
          </cell>
          <cell r="H596" t="str">
            <v>Merced</v>
          </cell>
          <cell r="I596" t="str">
            <v>Barton</v>
          </cell>
          <cell r="J596" t="str">
            <v>10472</v>
          </cell>
          <cell r="K596" t="str">
            <v>10912</v>
          </cell>
        </row>
        <row r="597">
          <cell r="A597" t="str">
            <v>596</v>
          </cell>
          <cell r="B597" t="str">
            <v>2010059</v>
          </cell>
          <cell r="C597" t="str">
            <v>10912</v>
          </cell>
          <cell r="D597" t="str">
            <v>10912</v>
          </cell>
          <cell r="F597" t="str">
            <v>Fresno</v>
          </cell>
          <cell r="G597" t="str">
            <v>Clark</v>
          </cell>
          <cell r="H597" t="str">
            <v>Merced</v>
          </cell>
          <cell r="I597" t="str">
            <v>Barton</v>
          </cell>
          <cell r="J597" t="str">
            <v>10472</v>
          </cell>
          <cell r="K597" t="str">
            <v>10912</v>
          </cell>
        </row>
        <row r="598">
          <cell r="A598" t="str">
            <v>597</v>
          </cell>
          <cell r="B598" t="str">
            <v>8010296</v>
          </cell>
          <cell r="C598" t="str">
            <v>10472</v>
          </cell>
          <cell r="D598" t="str">
            <v>10912</v>
          </cell>
          <cell r="F598" t="str">
            <v>Fresno</v>
          </cell>
          <cell r="G598" t="str">
            <v>Clark</v>
          </cell>
          <cell r="H598" t="str">
            <v>Merced</v>
          </cell>
          <cell r="I598" t="str">
            <v>Barton</v>
          </cell>
          <cell r="J598" t="str">
            <v>10472</v>
          </cell>
          <cell r="K598" t="str">
            <v>10912</v>
          </cell>
        </row>
        <row r="599">
          <cell r="A599" t="str">
            <v>598</v>
          </cell>
          <cell r="B599" t="str">
            <v>8017556</v>
          </cell>
          <cell r="C599" t="str">
            <v>10472</v>
          </cell>
          <cell r="D599" t="str">
            <v>10912</v>
          </cell>
          <cell r="F599" t="str">
            <v>Fresno</v>
          </cell>
          <cell r="G599" t="str">
            <v>Clark</v>
          </cell>
          <cell r="H599" t="str">
            <v>Merced</v>
          </cell>
          <cell r="I599" t="str">
            <v>Barton</v>
          </cell>
          <cell r="J599" t="str">
            <v>10472</v>
          </cell>
          <cell r="K599" t="str">
            <v>10912</v>
          </cell>
        </row>
        <row r="600">
          <cell r="A600" t="str">
            <v>599</v>
          </cell>
          <cell r="B600" t="str">
            <v>8018757</v>
          </cell>
          <cell r="C600" t="str">
            <v>10472</v>
          </cell>
          <cell r="D600" t="str">
            <v>10912</v>
          </cell>
          <cell r="F600" t="str">
            <v>Fresno</v>
          </cell>
          <cell r="G600" t="str">
            <v>Clark</v>
          </cell>
          <cell r="H600" t="str">
            <v>Merced</v>
          </cell>
          <cell r="I600" t="str">
            <v>Barton</v>
          </cell>
          <cell r="J600" t="str">
            <v>10472</v>
          </cell>
          <cell r="K600" t="str">
            <v>10912</v>
          </cell>
        </row>
        <row r="601">
          <cell r="A601" t="str">
            <v>600</v>
          </cell>
          <cell r="B601" t="str">
            <v>2005059</v>
          </cell>
          <cell r="C601" t="str">
            <v>10912</v>
          </cell>
          <cell r="D601" t="str">
            <v>10912</v>
          </cell>
          <cell r="F601" t="str">
            <v>Fresno</v>
          </cell>
          <cell r="G601" t="str">
            <v>Clark</v>
          </cell>
          <cell r="H601" t="str">
            <v>Merced</v>
          </cell>
          <cell r="I601" t="str">
            <v>Barton</v>
          </cell>
          <cell r="J601" t="str">
            <v>10472</v>
          </cell>
          <cell r="K601" t="str">
            <v>10912</v>
          </cell>
        </row>
        <row r="602">
          <cell r="A602" t="str">
            <v>601</v>
          </cell>
          <cell r="B602" t="str">
            <v>2019844</v>
          </cell>
          <cell r="C602" t="str">
            <v>10472</v>
          </cell>
          <cell r="D602" t="str">
            <v>10912</v>
          </cell>
          <cell r="F602" t="str">
            <v>Fresno</v>
          </cell>
          <cell r="G602" t="str">
            <v>Clark</v>
          </cell>
          <cell r="H602" t="str">
            <v>Merced</v>
          </cell>
          <cell r="I602" t="str">
            <v>Barton</v>
          </cell>
          <cell r="J602" t="str">
            <v>10472</v>
          </cell>
          <cell r="K602" t="str">
            <v>10912</v>
          </cell>
        </row>
        <row r="603">
          <cell r="A603" t="str">
            <v>602</v>
          </cell>
          <cell r="B603" t="str">
            <v>8008037</v>
          </cell>
          <cell r="C603" t="str">
            <v>10912</v>
          </cell>
          <cell r="D603" t="str">
            <v>10912</v>
          </cell>
          <cell r="F603" t="str">
            <v>Fresno</v>
          </cell>
          <cell r="G603" t="str">
            <v>Clark</v>
          </cell>
          <cell r="H603" t="str">
            <v>Merced</v>
          </cell>
          <cell r="I603" t="str">
            <v>Barton</v>
          </cell>
          <cell r="J603" t="str">
            <v>10472</v>
          </cell>
          <cell r="K603" t="str">
            <v>10912</v>
          </cell>
        </row>
        <row r="604">
          <cell r="A604" t="str">
            <v>603</v>
          </cell>
          <cell r="B604" t="str">
            <v>2008113</v>
          </cell>
          <cell r="C604" t="str">
            <v>10913</v>
          </cell>
          <cell r="D604" t="str">
            <v>10913</v>
          </cell>
          <cell r="F604" t="str">
            <v>Fresno</v>
          </cell>
          <cell r="G604" t="str">
            <v>Clark</v>
          </cell>
          <cell r="H604" t="str">
            <v>Gates</v>
          </cell>
          <cell r="I604" t="str">
            <v>Lafferty</v>
          </cell>
          <cell r="J604" t="str">
            <v>10472</v>
          </cell>
          <cell r="K604" t="str">
            <v>10913</v>
          </cell>
        </row>
        <row r="605">
          <cell r="A605" t="str">
            <v>604</v>
          </cell>
          <cell r="B605" t="str">
            <v>2008136</v>
          </cell>
          <cell r="C605" t="str">
            <v>10913</v>
          </cell>
          <cell r="D605" t="str">
            <v>10913</v>
          </cell>
          <cell r="F605" t="str">
            <v>Fresno</v>
          </cell>
          <cell r="G605" t="str">
            <v>Clark</v>
          </cell>
          <cell r="H605" t="str">
            <v>Gates</v>
          </cell>
          <cell r="I605" t="str">
            <v>Lafferty</v>
          </cell>
          <cell r="J605" t="str">
            <v>10472</v>
          </cell>
          <cell r="K605" t="str">
            <v>10913</v>
          </cell>
        </row>
        <row r="606">
          <cell r="A606" t="str">
            <v>605</v>
          </cell>
          <cell r="B606" t="str">
            <v>2008159</v>
          </cell>
          <cell r="C606" t="str">
            <v>10913</v>
          </cell>
          <cell r="D606" t="str">
            <v>10913</v>
          </cell>
          <cell r="F606" t="str">
            <v>Fresno</v>
          </cell>
          <cell r="G606" t="str">
            <v>Clark</v>
          </cell>
          <cell r="H606" t="str">
            <v>Gates</v>
          </cell>
          <cell r="I606" t="str">
            <v>Lafferty</v>
          </cell>
          <cell r="J606" t="str">
            <v>10472</v>
          </cell>
          <cell r="K606" t="str">
            <v>10913</v>
          </cell>
        </row>
        <row r="607">
          <cell r="A607" t="str">
            <v>606</v>
          </cell>
          <cell r="B607" t="str">
            <v>2008182</v>
          </cell>
          <cell r="C607" t="str">
            <v>10913</v>
          </cell>
          <cell r="D607" t="str">
            <v>10913</v>
          </cell>
          <cell r="F607" t="str">
            <v>Fresno</v>
          </cell>
          <cell r="G607" t="str">
            <v>Clark</v>
          </cell>
          <cell r="H607" t="str">
            <v>Gates</v>
          </cell>
          <cell r="I607" t="str">
            <v>Lafferty</v>
          </cell>
          <cell r="J607" t="str">
            <v>10472</v>
          </cell>
          <cell r="K607" t="str">
            <v>10913</v>
          </cell>
        </row>
        <row r="608">
          <cell r="A608" t="str">
            <v>607</v>
          </cell>
          <cell r="B608" t="str">
            <v>2008205</v>
          </cell>
          <cell r="C608" t="str">
            <v>10913</v>
          </cell>
          <cell r="D608" t="str">
            <v>10913</v>
          </cell>
          <cell r="F608" t="str">
            <v>Fresno</v>
          </cell>
          <cell r="G608" t="str">
            <v>Clark</v>
          </cell>
          <cell r="H608" t="str">
            <v>Gates</v>
          </cell>
          <cell r="I608" t="str">
            <v>Lafferty</v>
          </cell>
          <cell r="J608" t="str">
            <v>10472</v>
          </cell>
          <cell r="K608" t="str">
            <v>10913</v>
          </cell>
        </row>
        <row r="609">
          <cell r="A609" t="str">
            <v>608</v>
          </cell>
          <cell r="B609" t="str">
            <v>2008228</v>
          </cell>
          <cell r="C609" t="str">
            <v>10913</v>
          </cell>
          <cell r="D609" t="str">
            <v>10913</v>
          </cell>
          <cell r="F609" t="str">
            <v>Fresno</v>
          </cell>
          <cell r="G609" t="str">
            <v>Clark</v>
          </cell>
          <cell r="H609" t="str">
            <v>Gates</v>
          </cell>
          <cell r="I609" t="str">
            <v>Lafferty</v>
          </cell>
          <cell r="J609" t="str">
            <v>10472</v>
          </cell>
          <cell r="K609" t="str">
            <v>10913</v>
          </cell>
        </row>
        <row r="610">
          <cell r="A610" t="str">
            <v>609</v>
          </cell>
          <cell r="B610" t="str">
            <v>2008251</v>
          </cell>
          <cell r="C610" t="str">
            <v>10913</v>
          </cell>
          <cell r="D610" t="str">
            <v>10913</v>
          </cell>
          <cell r="F610" t="str">
            <v>Fresno</v>
          </cell>
          <cell r="G610" t="str">
            <v>Clark</v>
          </cell>
          <cell r="H610" t="str">
            <v>Gates</v>
          </cell>
          <cell r="I610" t="str">
            <v>Lafferty</v>
          </cell>
          <cell r="J610" t="str">
            <v>10472</v>
          </cell>
          <cell r="K610" t="str">
            <v>10913</v>
          </cell>
        </row>
        <row r="611">
          <cell r="A611" t="str">
            <v>610</v>
          </cell>
          <cell r="B611" t="str">
            <v>2010060</v>
          </cell>
          <cell r="C611" t="str">
            <v>10913</v>
          </cell>
          <cell r="D611" t="str">
            <v>10913</v>
          </cell>
          <cell r="F611" t="str">
            <v>Fresno</v>
          </cell>
          <cell r="G611" t="str">
            <v>Clark</v>
          </cell>
          <cell r="H611" t="str">
            <v>Gates</v>
          </cell>
          <cell r="I611" t="str">
            <v>Lafferty</v>
          </cell>
          <cell r="J611" t="str">
            <v>10472</v>
          </cell>
          <cell r="K611" t="str">
            <v>10913</v>
          </cell>
        </row>
        <row r="612">
          <cell r="A612" t="str">
            <v>611</v>
          </cell>
          <cell r="B612" t="str">
            <v>8001561</v>
          </cell>
          <cell r="C612" t="str">
            <v>10913</v>
          </cell>
          <cell r="D612" t="str">
            <v>10913</v>
          </cell>
          <cell r="F612" t="str">
            <v>Fresno</v>
          </cell>
          <cell r="G612" t="str">
            <v>Clark</v>
          </cell>
          <cell r="H612" t="str">
            <v>Gates</v>
          </cell>
          <cell r="I612" t="str">
            <v>Lafferty</v>
          </cell>
          <cell r="J612" t="str">
            <v>10472</v>
          </cell>
          <cell r="K612" t="str">
            <v>10913</v>
          </cell>
        </row>
        <row r="613">
          <cell r="A613" t="str">
            <v>612</v>
          </cell>
          <cell r="B613" t="str">
            <v>8008256</v>
          </cell>
          <cell r="C613" t="str">
            <v>10493</v>
          </cell>
          <cell r="D613" t="str">
            <v>10913</v>
          </cell>
          <cell r="F613" t="str">
            <v>Fresno</v>
          </cell>
          <cell r="G613" t="str">
            <v>Clark</v>
          </cell>
          <cell r="H613" t="str">
            <v>Gates</v>
          </cell>
          <cell r="I613" t="str">
            <v>Lafferty</v>
          </cell>
          <cell r="J613" t="str">
            <v>10472</v>
          </cell>
          <cell r="K613" t="str">
            <v>10913</v>
          </cell>
        </row>
        <row r="614">
          <cell r="A614" t="str">
            <v>613</v>
          </cell>
          <cell r="B614" t="str">
            <v>8036259</v>
          </cell>
          <cell r="C614" t="str">
            <v>10476</v>
          </cell>
          <cell r="D614" t="str">
            <v>10913</v>
          </cell>
          <cell r="F614" t="str">
            <v>Fresno</v>
          </cell>
          <cell r="G614" t="str">
            <v>Clark</v>
          </cell>
          <cell r="H614" t="str">
            <v>Gates</v>
          </cell>
          <cell r="I614" t="str">
            <v>Lafferty</v>
          </cell>
          <cell r="J614" t="str">
            <v>10472</v>
          </cell>
          <cell r="K614" t="str">
            <v>10913</v>
          </cell>
        </row>
        <row r="615">
          <cell r="A615" t="str">
            <v>614</v>
          </cell>
          <cell r="B615" t="str">
            <v>2005060</v>
          </cell>
          <cell r="C615" t="str">
            <v>10913</v>
          </cell>
          <cell r="D615" t="str">
            <v>10913</v>
          </cell>
          <cell r="F615" t="str">
            <v>Fresno</v>
          </cell>
          <cell r="G615" t="str">
            <v>Clark</v>
          </cell>
          <cell r="H615" t="str">
            <v>Gates</v>
          </cell>
          <cell r="I615" t="str">
            <v>Lafferty</v>
          </cell>
          <cell r="J615" t="str">
            <v>10472</v>
          </cell>
          <cell r="K615" t="str">
            <v>10913</v>
          </cell>
        </row>
        <row r="616">
          <cell r="A616" t="str">
            <v>615</v>
          </cell>
          <cell r="B616" t="str">
            <v>2019842</v>
          </cell>
          <cell r="C616" t="str">
            <v>10472</v>
          </cell>
          <cell r="D616" t="str">
            <v>10913</v>
          </cell>
          <cell r="F616" t="str">
            <v>Fresno</v>
          </cell>
          <cell r="G616" t="str">
            <v>Clark</v>
          </cell>
          <cell r="H616" t="str">
            <v>Gates</v>
          </cell>
          <cell r="I616" t="str">
            <v>Lafferty</v>
          </cell>
          <cell r="J616" t="str">
            <v>10472</v>
          </cell>
          <cell r="K616" t="str">
            <v>10913</v>
          </cell>
        </row>
        <row r="617">
          <cell r="A617" t="str">
            <v>616</v>
          </cell>
          <cell r="B617" t="str">
            <v>8008038</v>
          </cell>
          <cell r="C617" t="str">
            <v>10913</v>
          </cell>
          <cell r="D617" t="str">
            <v>10913</v>
          </cell>
          <cell r="F617" t="str">
            <v>Fresno</v>
          </cell>
          <cell r="G617" t="str">
            <v>Clark</v>
          </cell>
          <cell r="H617" t="str">
            <v>Gates</v>
          </cell>
          <cell r="I617" t="str">
            <v>Lafferty</v>
          </cell>
          <cell r="J617" t="str">
            <v>10472</v>
          </cell>
          <cell r="K617" t="str">
            <v>10913</v>
          </cell>
        </row>
        <row r="618">
          <cell r="A618" t="str">
            <v>617</v>
          </cell>
          <cell r="B618" t="str">
            <v>8010498</v>
          </cell>
          <cell r="C618" t="str">
            <v>10472</v>
          </cell>
          <cell r="D618" t="str">
            <v>10913</v>
          </cell>
          <cell r="F618" t="str">
            <v>Fresno</v>
          </cell>
          <cell r="G618" t="str">
            <v>Clark</v>
          </cell>
          <cell r="H618" t="str">
            <v>Gates</v>
          </cell>
          <cell r="I618" t="str">
            <v>Lafferty</v>
          </cell>
          <cell r="J618" t="str">
            <v>10472</v>
          </cell>
          <cell r="K618" t="str">
            <v>10913</v>
          </cell>
        </row>
        <row r="619">
          <cell r="A619" t="str">
            <v>618</v>
          </cell>
          <cell r="B619" t="str">
            <v>8002718</v>
          </cell>
          <cell r="C619" t="str">
            <v>10466</v>
          </cell>
          <cell r="D619" t="str">
            <v>10913</v>
          </cell>
          <cell r="F619" t="str">
            <v>Fresno</v>
          </cell>
          <cell r="G619" t="str">
            <v>Clark</v>
          </cell>
          <cell r="H619" t="str">
            <v>Gates</v>
          </cell>
          <cell r="I619" t="str">
            <v>Lafferty</v>
          </cell>
          <cell r="J619" t="str">
            <v>10472</v>
          </cell>
          <cell r="K619" t="str">
            <v>10913</v>
          </cell>
        </row>
        <row r="620">
          <cell r="A620" t="str">
            <v>619</v>
          </cell>
          <cell r="B620" t="str">
            <v>8002719</v>
          </cell>
          <cell r="C620" t="str">
            <v>10466</v>
          </cell>
          <cell r="D620" t="str">
            <v>10913</v>
          </cell>
          <cell r="F620" t="str">
            <v>Fresno</v>
          </cell>
          <cell r="G620" t="str">
            <v>Clark</v>
          </cell>
          <cell r="H620" t="str">
            <v>Gates</v>
          </cell>
          <cell r="I620" t="str">
            <v>Lafferty</v>
          </cell>
          <cell r="J620" t="str">
            <v>10472</v>
          </cell>
          <cell r="K620" t="str">
            <v>10913</v>
          </cell>
        </row>
        <row r="621">
          <cell r="A621" t="str">
            <v>620</v>
          </cell>
          <cell r="B621" t="str">
            <v>2008114</v>
          </cell>
          <cell r="C621" t="str">
            <v>10914</v>
          </cell>
          <cell r="D621" t="str">
            <v>10914</v>
          </cell>
          <cell r="F621" t="str">
            <v>Fresno</v>
          </cell>
          <cell r="G621" t="str">
            <v>Clark</v>
          </cell>
          <cell r="H621" t="str">
            <v>Bakersfield</v>
          </cell>
          <cell r="I621" t="str">
            <v>Hicks</v>
          </cell>
          <cell r="J621" t="str">
            <v>10472</v>
          </cell>
          <cell r="K621" t="str">
            <v>10914</v>
          </cell>
        </row>
        <row r="622">
          <cell r="A622" t="str">
            <v>621</v>
          </cell>
          <cell r="B622" t="str">
            <v>2008137</v>
          </cell>
          <cell r="C622" t="str">
            <v>10914</v>
          </cell>
          <cell r="D622" t="str">
            <v>10914</v>
          </cell>
          <cell r="F622" t="str">
            <v>Fresno</v>
          </cell>
          <cell r="G622" t="str">
            <v>Clark</v>
          </cell>
          <cell r="H622" t="str">
            <v>Bakersfield</v>
          </cell>
          <cell r="I622" t="str">
            <v>Hicks</v>
          </cell>
          <cell r="J622" t="str">
            <v>10472</v>
          </cell>
          <cell r="K622" t="str">
            <v>10914</v>
          </cell>
        </row>
        <row r="623">
          <cell r="A623" t="str">
            <v>622</v>
          </cell>
          <cell r="B623" t="str">
            <v>2008160</v>
          </cell>
          <cell r="C623" t="str">
            <v>10914</v>
          </cell>
          <cell r="D623" t="str">
            <v>10914</v>
          </cell>
          <cell r="F623" t="str">
            <v>Fresno</v>
          </cell>
          <cell r="G623" t="str">
            <v>Clark</v>
          </cell>
          <cell r="H623" t="str">
            <v>Bakersfield</v>
          </cell>
          <cell r="I623" t="str">
            <v>Hicks</v>
          </cell>
          <cell r="J623" t="str">
            <v>10472</v>
          </cell>
          <cell r="K623" t="str">
            <v>10914</v>
          </cell>
        </row>
        <row r="624">
          <cell r="A624" t="str">
            <v>623</v>
          </cell>
          <cell r="B624" t="str">
            <v>2008183</v>
          </cell>
          <cell r="C624" t="str">
            <v>10914</v>
          </cell>
          <cell r="D624" t="str">
            <v>10914</v>
          </cell>
          <cell r="F624" t="str">
            <v>Fresno</v>
          </cell>
          <cell r="G624" t="str">
            <v>Clark</v>
          </cell>
          <cell r="H624" t="str">
            <v>Bakersfield</v>
          </cell>
          <cell r="I624" t="str">
            <v>Hicks</v>
          </cell>
          <cell r="J624" t="str">
            <v>10472</v>
          </cell>
          <cell r="K624" t="str">
            <v>10914</v>
          </cell>
        </row>
        <row r="625">
          <cell r="A625" t="str">
            <v>624</v>
          </cell>
          <cell r="B625" t="str">
            <v>2008206</v>
          </cell>
          <cell r="C625" t="str">
            <v>10914</v>
          </cell>
          <cell r="D625" t="str">
            <v>10914</v>
          </cell>
          <cell r="F625" t="str">
            <v>Fresno</v>
          </cell>
          <cell r="G625" t="str">
            <v>Clark</v>
          </cell>
          <cell r="H625" t="str">
            <v>Bakersfield</v>
          </cell>
          <cell r="I625" t="str">
            <v>Hicks</v>
          </cell>
          <cell r="J625" t="str">
            <v>10472</v>
          </cell>
          <cell r="K625" t="str">
            <v>10914</v>
          </cell>
        </row>
        <row r="626">
          <cell r="A626" t="str">
            <v>625</v>
          </cell>
          <cell r="B626" t="str">
            <v>2008229</v>
          </cell>
          <cell r="C626" t="str">
            <v>10914</v>
          </cell>
          <cell r="D626" t="str">
            <v>10914</v>
          </cell>
          <cell r="F626" t="str">
            <v>Fresno</v>
          </cell>
          <cell r="G626" t="str">
            <v>Clark</v>
          </cell>
          <cell r="H626" t="str">
            <v>Bakersfield</v>
          </cell>
          <cell r="I626" t="str">
            <v>Hicks</v>
          </cell>
          <cell r="J626" t="str">
            <v>10472</v>
          </cell>
          <cell r="K626" t="str">
            <v>10914</v>
          </cell>
        </row>
        <row r="627">
          <cell r="A627" t="str">
            <v>626</v>
          </cell>
          <cell r="B627" t="str">
            <v>2008252</v>
          </cell>
          <cell r="C627" t="str">
            <v>10914</v>
          </cell>
          <cell r="D627" t="str">
            <v>10914</v>
          </cell>
          <cell r="F627" t="str">
            <v>Fresno</v>
          </cell>
          <cell r="G627" t="str">
            <v>Clark</v>
          </cell>
          <cell r="H627" t="str">
            <v>Bakersfield</v>
          </cell>
          <cell r="I627" t="str">
            <v>Hicks</v>
          </cell>
          <cell r="J627" t="str">
            <v>10472</v>
          </cell>
          <cell r="K627" t="str">
            <v>10914</v>
          </cell>
        </row>
        <row r="628">
          <cell r="A628" t="str">
            <v>627</v>
          </cell>
          <cell r="B628" t="str">
            <v>2010061</v>
          </cell>
          <cell r="C628" t="str">
            <v>10914</v>
          </cell>
          <cell r="D628" t="str">
            <v>10914</v>
          </cell>
          <cell r="F628" t="str">
            <v>Fresno</v>
          </cell>
          <cell r="G628" t="str">
            <v>Clark</v>
          </cell>
          <cell r="H628" t="str">
            <v>Bakersfield</v>
          </cell>
          <cell r="I628" t="str">
            <v>Hicks</v>
          </cell>
          <cell r="J628" t="str">
            <v>10472</v>
          </cell>
          <cell r="K628" t="str">
            <v>10914</v>
          </cell>
        </row>
        <row r="629">
          <cell r="A629" t="str">
            <v>628</v>
          </cell>
          <cell r="B629" t="str">
            <v>8001560</v>
          </cell>
          <cell r="C629" t="str">
            <v>10914</v>
          </cell>
          <cell r="D629" t="str">
            <v>10914</v>
          </cell>
          <cell r="F629" t="str">
            <v>Fresno</v>
          </cell>
          <cell r="G629" t="str">
            <v>Clark</v>
          </cell>
          <cell r="H629" t="str">
            <v>Bakersfield</v>
          </cell>
          <cell r="I629" t="str">
            <v>Hicks</v>
          </cell>
          <cell r="J629" t="str">
            <v>10472</v>
          </cell>
          <cell r="K629" t="str">
            <v>10914</v>
          </cell>
        </row>
        <row r="630">
          <cell r="A630" t="str">
            <v>629</v>
          </cell>
          <cell r="B630" t="str">
            <v>8001680</v>
          </cell>
          <cell r="C630" t="str">
            <v>10914</v>
          </cell>
          <cell r="D630" t="str">
            <v>10914</v>
          </cell>
          <cell r="F630" t="str">
            <v>Fresno</v>
          </cell>
          <cell r="G630" t="str">
            <v>Clark</v>
          </cell>
          <cell r="H630" t="str">
            <v>Bakersfield</v>
          </cell>
          <cell r="I630" t="str">
            <v>Hicks</v>
          </cell>
          <cell r="J630" t="str">
            <v>10472</v>
          </cell>
          <cell r="K630" t="str">
            <v>10914</v>
          </cell>
        </row>
        <row r="631">
          <cell r="A631" t="str">
            <v>630</v>
          </cell>
          <cell r="B631" t="str">
            <v>8022820</v>
          </cell>
          <cell r="C631" t="str">
            <v>10472</v>
          </cell>
          <cell r="D631" t="str">
            <v>10914</v>
          </cell>
          <cell r="F631" t="str">
            <v>Fresno</v>
          </cell>
          <cell r="G631" t="str">
            <v>Clark</v>
          </cell>
          <cell r="H631" t="str">
            <v>Bakersfield</v>
          </cell>
          <cell r="I631" t="str">
            <v>Hicks</v>
          </cell>
          <cell r="J631" t="str">
            <v>10472</v>
          </cell>
          <cell r="K631" t="str">
            <v>10914</v>
          </cell>
        </row>
        <row r="632">
          <cell r="A632" t="str">
            <v>631</v>
          </cell>
          <cell r="B632" t="str">
            <v>2005061</v>
          </cell>
          <cell r="C632" t="str">
            <v>10914</v>
          </cell>
          <cell r="D632" t="str">
            <v>10914</v>
          </cell>
          <cell r="F632" t="str">
            <v>Fresno</v>
          </cell>
          <cell r="G632" t="str">
            <v>Clark</v>
          </cell>
          <cell r="H632" t="str">
            <v>Bakersfield</v>
          </cell>
          <cell r="I632" t="str">
            <v>Hicks</v>
          </cell>
          <cell r="J632" t="str">
            <v>10472</v>
          </cell>
          <cell r="K632" t="str">
            <v>10914</v>
          </cell>
        </row>
        <row r="633">
          <cell r="A633" t="str">
            <v>632</v>
          </cell>
          <cell r="B633" t="str">
            <v>2019840</v>
          </cell>
          <cell r="C633" t="str">
            <v>10472</v>
          </cell>
          <cell r="D633" t="str">
            <v>10914</v>
          </cell>
          <cell r="F633" t="str">
            <v>Fresno</v>
          </cell>
          <cell r="G633" t="str">
            <v>Clark</v>
          </cell>
          <cell r="H633" t="str">
            <v>Bakersfield</v>
          </cell>
          <cell r="I633" t="str">
            <v>Hicks</v>
          </cell>
          <cell r="J633" t="str">
            <v>10472</v>
          </cell>
          <cell r="K633" t="str">
            <v>10914</v>
          </cell>
        </row>
        <row r="634">
          <cell r="A634" t="str">
            <v>633</v>
          </cell>
          <cell r="B634" t="str">
            <v>8001446</v>
          </cell>
          <cell r="C634" t="str">
            <v>10466</v>
          </cell>
          <cell r="D634" t="str">
            <v>10914</v>
          </cell>
          <cell r="F634" t="str">
            <v>Fresno</v>
          </cell>
          <cell r="G634" t="str">
            <v>Clark</v>
          </cell>
          <cell r="H634" t="str">
            <v>Bakersfield</v>
          </cell>
          <cell r="I634" t="str">
            <v>Hicks</v>
          </cell>
          <cell r="J634" t="str">
            <v>10472</v>
          </cell>
          <cell r="K634" t="str">
            <v>10914</v>
          </cell>
        </row>
        <row r="635">
          <cell r="A635" t="str">
            <v>634</v>
          </cell>
          <cell r="B635" t="str">
            <v>8008039</v>
          </cell>
          <cell r="C635" t="str">
            <v>10914</v>
          </cell>
          <cell r="D635" t="str">
            <v>10914</v>
          </cell>
          <cell r="F635" t="str">
            <v>Fresno</v>
          </cell>
          <cell r="G635" t="str">
            <v>Clark</v>
          </cell>
          <cell r="H635" t="str">
            <v>Bakersfield</v>
          </cell>
          <cell r="I635" t="str">
            <v>Hicks</v>
          </cell>
          <cell r="J635" t="str">
            <v>10472</v>
          </cell>
          <cell r="K635" t="str">
            <v>10914</v>
          </cell>
        </row>
        <row r="636">
          <cell r="A636" t="str">
            <v>635</v>
          </cell>
          <cell r="B636" t="str">
            <v>8009836</v>
          </cell>
          <cell r="C636" t="str">
            <v>10473</v>
          </cell>
          <cell r="D636" t="str">
            <v>10915</v>
          </cell>
          <cell r="F636" t="str">
            <v>Moss Land</v>
          </cell>
          <cell r="G636" t="str">
            <v>Timiraos</v>
          </cell>
          <cell r="H636" t="str">
            <v>Moss Landing</v>
          </cell>
          <cell r="I636" t="str">
            <v>Sakai</v>
          </cell>
          <cell r="J636" t="str">
            <v>10473</v>
          </cell>
          <cell r="K636" t="str">
            <v>10915</v>
          </cell>
        </row>
        <row r="637">
          <cell r="A637" t="str">
            <v>636</v>
          </cell>
          <cell r="B637" t="str">
            <v>2008115</v>
          </cell>
          <cell r="C637" t="str">
            <v>10915</v>
          </cell>
          <cell r="D637" t="str">
            <v>10915</v>
          </cell>
          <cell r="F637" t="str">
            <v>Moss Land</v>
          </cell>
          <cell r="G637" t="str">
            <v>Timiraos</v>
          </cell>
          <cell r="H637" t="str">
            <v>Moss Landing</v>
          </cell>
          <cell r="I637" t="str">
            <v>Sakai</v>
          </cell>
          <cell r="J637" t="str">
            <v>10473</v>
          </cell>
          <cell r="K637" t="str">
            <v>10915</v>
          </cell>
        </row>
        <row r="638">
          <cell r="A638" t="str">
            <v>637</v>
          </cell>
          <cell r="B638" t="str">
            <v>2008138</v>
          </cell>
          <cell r="C638" t="str">
            <v>10915</v>
          </cell>
          <cell r="D638" t="str">
            <v>10915</v>
          </cell>
          <cell r="F638" t="str">
            <v>Moss Land</v>
          </cell>
          <cell r="G638" t="str">
            <v>Timiraos</v>
          </cell>
          <cell r="H638" t="str">
            <v>Moss Landing</v>
          </cell>
          <cell r="I638" t="str">
            <v>Sakai</v>
          </cell>
          <cell r="J638" t="str">
            <v>10473</v>
          </cell>
          <cell r="K638" t="str">
            <v>10915</v>
          </cell>
        </row>
        <row r="639">
          <cell r="A639" t="str">
            <v>638</v>
          </cell>
          <cell r="B639" t="str">
            <v>2008162</v>
          </cell>
          <cell r="C639" t="str">
            <v>10915</v>
          </cell>
          <cell r="D639" t="str">
            <v>10915</v>
          </cell>
          <cell r="F639" t="str">
            <v>Moss Land</v>
          </cell>
          <cell r="G639" t="str">
            <v>Timiraos</v>
          </cell>
          <cell r="H639" t="str">
            <v>Moss Landing</v>
          </cell>
          <cell r="I639" t="str">
            <v>Sakai</v>
          </cell>
          <cell r="J639" t="str">
            <v>10473</v>
          </cell>
          <cell r="K639" t="str">
            <v>10915</v>
          </cell>
        </row>
        <row r="640">
          <cell r="A640" t="str">
            <v>639</v>
          </cell>
          <cell r="B640" t="str">
            <v>2008184</v>
          </cell>
          <cell r="C640" t="str">
            <v>10915</v>
          </cell>
          <cell r="D640" t="str">
            <v>10915</v>
          </cell>
          <cell r="F640" t="str">
            <v>Moss Land</v>
          </cell>
          <cell r="G640" t="str">
            <v>Timiraos</v>
          </cell>
          <cell r="H640" t="str">
            <v>Moss Landing</v>
          </cell>
          <cell r="I640" t="str">
            <v>Sakai</v>
          </cell>
          <cell r="J640" t="str">
            <v>10473</v>
          </cell>
          <cell r="K640" t="str">
            <v>10915</v>
          </cell>
        </row>
        <row r="641">
          <cell r="A641" t="str">
            <v>640</v>
          </cell>
          <cell r="B641" t="str">
            <v>2008207</v>
          </cell>
          <cell r="C641" t="str">
            <v>10915</v>
          </cell>
          <cell r="D641" t="str">
            <v>10915</v>
          </cell>
          <cell r="F641" t="str">
            <v>Moss Land</v>
          </cell>
          <cell r="G641" t="str">
            <v>Timiraos</v>
          </cell>
          <cell r="H641" t="str">
            <v>Moss Landing</v>
          </cell>
          <cell r="I641" t="str">
            <v>Sakai</v>
          </cell>
          <cell r="J641" t="str">
            <v>10473</v>
          </cell>
          <cell r="K641" t="str">
            <v>10915</v>
          </cell>
        </row>
        <row r="642">
          <cell r="A642" t="str">
            <v>641</v>
          </cell>
          <cell r="B642" t="str">
            <v>2008230</v>
          </cell>
          <cell r="C642" t="str">
            <v>10915</v>
          </cell>
          <cell r="D642" t="str">
            <v>10915</v>
          </cell>
          <cell r="F642" t="str">
            <v>Moss Land</v>
          </cell>
          <cell r="G642" t="str">
            <v>Timiraos</v>
          </cell>
          <cell r="H642" t="str">
            <v>Moss Landing</v>
          </cell>
          <cell r="I642" t="str">
            <v>Sakai</v>
          </cell>
          <cell r="J642" t="str">
            <v>10473</v>
          </cell>
          <cell r="K642" t="str">
            <v>10915</v>
          </cell>
        </row>
        <row r="643">
          <cell r="A643" t="str">
            <v>642</v>
          </cell>
          <cell r="B643" t="str">
            <v>2008253</v>
          </cell>
          <cell r="C643" t="str">
            <v>10915</v>
          </cell>
          <cell r="D643" t="str">
            <v>10915</v>
          </cell>
          <cell r="F643" t="str">
            <v>Moss Land</v>
          </cell>
          <cell r="G643" t="str">
            <v>Timiraos</v>
          </cell>
          <cell r="H643" t="str">
            <v>Moss Landing</v>
          </cell>
          <cell r="I643" t="str">
            <v>Sakai</v>
          </cell>
          <cell r="J643" t="str">
            <v>10473</v>
          </cell>
          <cell r="K643" t="str">
            <v>10915</v>
          </cell>
        </row>
        <row r="644">
          <cell r="A644" t="str">
            <v>643</v>
          </cell>
          <cell r="B644" t="str">
            <v>2010062</v>
          </cell>
          <cell r="C644" t="str">
            <v>10915</v>
          </cell>
          <cell r="D644" t="str">
            <v>10915</v>
          </cell>
          <cell r="F644" t="str">
            <v>Moss Land</v>
          </cell>
          <cell r="G644" t="str">
            <v>Timiraos</v>
          </cell>
          <cell r="H644" t="str">
            <v>Moss Landing</v>
          </cell>
          <cell r="I644" t="str">
            <v>Sakai</v>
          </cell>
          <cell r="J644" t="str">
            <v>10473</v>
          </cell>
          <cell r="K644" t="str">
            <v>10915</v>
          </cell>
        </row>
        <row r="645">
          <cell r="A645" t="str">
            <v>644</v>
          </cell>
          <cell r="B645" t="str">
            <v>2005062</v>
          </cell>
          <cell r="C645" t="str">
            <v>10915</v>
          </cell>
          <cell r="D645" t="str">
            <v>10915</v>
          </cell>
          <cell r="F645" t="str">
            <v>Moss Land</v>
          </cell>
          <cell r="G645" t="str">
            <v>Timiraos</v>
          </cell>
          <cell r="H645" t="str">
            <v>Moss Landing</v>
          </cell>
          <cell r="I645" t="str">
            <v>Sakai</v>
          </cell>
          <cell r="J645" t="str">
            <v>10473</v>
          </cell>
          <cell r="K645" t="str">
            <v>10915</v>
          </cell>
        </row>
        <row r="646">
          <cell r="A646" t="str">
            <v>645</v>
          </cell>
          <cell r="B646" t="str">
            <v>2019828</v>
          </cell>
          <cell r="C646" t="str">
            <v>10473</v>
          </cell>
          <cell r="D646" t="str">
            <v>10915</v>
          </cell>
          <cell r="F646" t="str">
            <v>Moss Land</v>
          </cell>
          <cell r="G646" t="str">
            <v>Timiraos</v>
          </cell>
          <cell r="H646" t="str">
            <v>Moss Landing</v>
          </cell>
          <cell r="I646" t="str">
            <v>Sakai</v>
          </cell>
          <cell r="J646" t="str">
            <v>10473</v>
          </cell>
          <cell r="K646" t="str">
            <v>10915</v>
          </cell>
        </row>
        <row r="647">
          <cell r="A647" t="str">
            <v>646</v>
          </cell>
          <cell r="B647" t="str">
            <v>8008032</v>
          </cell>
          <cell r="C647" t="str">
            <v>10915</v>
          </cell>
          <cell r="D647" t="str">
            <v>10915</v>
          </cell>
          <cell r="F647" t="str">
            <v>Moss Land</v>
          </cell>
          <cell r="G647" t="str">
            <v>Timiraos</v>
          </cell>
          <cell r="H647" t="str">
            <v>Moss Landing</v>
          </cell>
          <cell r="I647" t="str">
            <v>Sakai</v>
          </cell>
          <cell r="J647" t="str">
            <v>10473</v>
          </cell>
          <cell r="K647" t="str">
            <v>10915</v>
          </cell>
        </row>
        <row r="648">
          <cell r="A648" t="str">
            <v>647</v>
          </cell>
          <cell r="B648" t="str">
            <v>8001737</v>
          </cell>
          <cell r="C648" t="str">
            <v>10466</v>
          </cell>
          <cell r="D648" t="str">
            <v>10915</v>
          </cell>
          <cell r="F648" t="str">
            <v>Moss Land</v>
          </cell>
          <cell r="G648" t="str">
            <v>Timiraos</v>
          </cell>
          <cell r="H648" t="str">
            <v>Moss Landing</v>
          </cell>
          <cell r="I648" t="str">
            <v>Sakai</v>
          </cell>
          <cell r="J648" t="str">
            <v>10473</v>
          </cell>
          <cell r="K648" t="str">
            <v>10915</v>
          </cell>
        </row>
        <row r="649">
          <cell r="A649" t="str">
            <v>648</v>
          </cell>
          <cell r="B649" t="str">
            <v>8001738</v>
          </cell>
          <cell r="C649" t="str">
            <v>10466</v>
          </cell>
          <cell r="D649" t="str">
            <v>10915</v>
          </cell>
          <cell r="F649" t="str">
            <v>Moss Land</v>
          </cell>
          <cell r="G649" t="str">
            <v>Timiraos</v>
          </cell>
          <cell r="H649" t="str">
            <v>Moss Landing</v>
          </cell>
          <cell r="I649" t="str">
            <v>Sakai</v>
          </cell>
          <cell r="J649" t="str">
            <v>10473</v>
          </cell>
          <cell r="K649" t="str">
            <v>10915</v>
          </cell>
        </row>
        <row r="650">
          <cell r="A650" t="str">
            <v>649</v>
          </cell>
          <cell r="B650" t="str">
            <v>2008116</v>
          </cell>
          <cell r="C650" t="str">
            <v>10916</v>
          </cell>
          <cell r="D650" t="str">
            <v>10916</v>
          </cell>
          <cell r="F650" t="str">
            <v>Moss Land</v>
          </cell>
          <cell r="G650" t="str">
            <v>Timiraos</v>
          </cell>
          <cell r="H650" t="str">
            <v>Edenvale</v>
          </cell>
          <cell r="I650" t="str">
            <v>Brown</v>
          </cell>
          <cell r="J650" t="str">
            <v>10473</v>
          </cell>
          <cell r="K650" t="str">
            <v>10916</v>
          </cell>
        </row>
        <row r="651">
          <cell r="A651" t="str">
            <v>650</v>
          </cell>
          <cell r="B651" t="str">
            <v>2008139</v>
          </cell>
          <cell r="C651" t="str">
            <v>10916</v>
          </cell>
          <cell r="D651" t="str">
            <v>10916</v>
          </cell>
          <cell r="F651" t="str">
            <v>Moss Land</v>
          </cell>
          <cell r="G651" t="str">
            <v>Timiraos</v>
          </cell>
          <cell r="H651" t="str">
            <v>Edenvale</v>
          </cell>
          <cell r="I651" t="str">
            <v>Brown</v>
          </cell>
          <cell r="J651" t="str">
            <v>10473</v>
          </cell>
          <cell r="K651" t="str">
            <v>10916</v>
          </cell>
        </row>
        <row r="652">
          <cell r="A652" t="str">
            <v>651</v>
          </cell>
          <cell r="B652" t="str">
            <v>2008163</v>
          </cell>
          <cell r="C652" t="str">
            <v>10916</v>
          </cell>
          <cell r="D652" t="str">
            <v>10916</v>
          </cell>
          <cell r="F652" t="str">
            <v>Moss Land</v>
          </cell>
          <cell r="G652" t="str">
            <v>Timiraos</v>
          </cell>
          <cell r="H652" t="str">
            <v>Edenvale</v>
          </cell>
          <cell r="I652" t="str">
            <v>Brown</v>
          </cell>
          <cell r="J652" t="str">
            <v>10473</v>
          </cell>
          <cell r="K652" t="str">
            <v>10916</v>
          </cell>
        </row>
        <row r="653">
          <cell r="A653" t="str">
            <v>652</v>
          </cell>
          <cell r="B653" t="str">
            <v>2008185</v>
          </cell>
          <cell r="C653" t="str">
            <v>10916</v>
          </cell>
          <cell r="D653" t="str">
            <v>10916</v>
          </cell>
          <cell r="F653" t="str">
            <v>Moss Land</v>
          </cell>
          <cell r="G653" t="str">
            <v>Timiraos</v>
          </cell>
          <cell r="H653" t="str">
            <v>Edenvale</v>
          </cell>
          <cell r="I653" t="str">
            <v>Brown</v>
          </cell>
          <cell r="J653" t="str">
            <v>10473</v>
          </cell>
          <cell r="K653" t="str">
            <v>10916</v>
          </cell>
        </row>
        <row r="654">
          <cell r="A654" t="str">
            <v>653</v>
          </cell>
          <cell r="B654" t="str">
            <v>2008208</v>
          </cell>
          <cell r="C654" t="str">
            <v>10916</v>
          </cell>
          <cell r="D654" t="str">
            <v>10916</v>
          </cell>
          <cell r="F654" t="str">
            <v>Moss Land</v>
          </cell>
          <cell r="G654" t="str">
            <v>Timiraos</v>
          </cell>
          <cell r="H654" t="str">
            <v>Edenvale</v>
          </cell>
          <cell r="I654" t="str">
            <v>Brown</v>
          </cell>
          <cell r="J654" t="str">
            <v>10473</v>
          </cell>
          <cell r="K654" t="str">
            <v>10916</v>
          </cell>
        </row>
        <row r="655">
          <cell r="A655" t="str">
            <v>654</v>
          </cell>
          <cell r="B655" t="str">
            <v>2008231</v>
          </cell>
          <cell r="C655" t="str">
            <v>10916</v>
          </cell>
          <cell r="D655" t="str">
            <v>10916</v>
          </cell>
          <cell r="F655" t="str">
            <v>Moss Land</v>
          </cell>
          <cell r="G655" t="str">
            <v>Timiraos</v>
          </cell>
          <cell r="H655" t="str">
            <v>Edenvale</v>
          </cell>
          <cell r="I655" t="str">
            <v>Brown</v>
          </cell>
          <cell r="J655" t="str">
            <v>10473</v>
          </cell>
          <cell r="K655" t="str">
            <v>10916</v>
          </cell>
        </row>
        <row r="656">
          <cell r="A656" t="str">
            <v>655</v>
          </cell>
          <cell r="B656" t="str">
            <v>2008254</v>
          </cell>
          <cell r="C656" t="str">
            <v>10916</v>
          </cell>
          <cell r="D656" t="str">
            <v>10916</v>
          </cell>
          <cell r="F656" t="str">
            <v>Moss Land</v>
          </cell>
          <cell r="G656" t="str">
            <v>Timiraos</v>
          </cell>
          <cell r="H656" t="str">
            <v>Edenvale</v>
          </cell>
          <cell r="I656" t="str">
            <v>Brown</v>
          </cell>
          <cell r="J656" t="str">
            <v>10473</v>
          </cell>
          <cell r="K656" t="str">
            <v>10916</v>
          </cell>
        </row>
        <row r="657">
          <cell r="A657" t="str">
            <v>656</v>
          </cell>
          <cell r="B657" t="str">
            <v>2010064</v>
          </cell>
          <cell r="C657" t="str">
            <v>10916</v>
          </cell>
          <cell r="D657" t="str">
            <v>10916</v>
          </cell>
          <cell r="F657" t="str">
            <v>Moss Land</v>
          </cell>
          <cell r="G657" t="str">
            <v>Timiraos</v>
          </cell>
          <cell r="H657" t="str">
            <v>Edenvale</v>
          </cell>
          <cell r="I657" t="str">
            <v>Brown</v>
          </cell>
          <cell r="J657" t="str">
            <v>10473</v>
          </cell>
          <cell r="K657" t="str">
            <v>10916</v>
          </cell>
        </row>
        <row r="658">
          <cell r="A658" t="str">
            <v>657</v>
          </cell>
          <cell r="B658" t="str">
            <v>2005063</v>
          </cell>
          <cell r="C658" t="str">
            <v>10916</v>
          </cell>
          <cell r="D658" t="str">
            <v>10916</v>
          </cell>
          <cell r="F658" t="str">
            <v>Moss Land</v>
          </cell>
          <cell r="G658" t="str">
            <v>Timiraos</v>
          </cell>
          <cell r="H658" t="str">
            <v>Edenvale</v>
          </cell>
          <cell r="I658" t="str">
            <v>Brown</v>
          </cell>
          <cell r="J658" t="str">
            <v>10473</v>
          </cell>
          <cell r="K658" t="str">
            <v>10916</v>
          </cell>
        </row>
        <row r="659">
          <cell r="A659" t="str">
            <v>658</v>
          </cell>
          <cell r="B659" t="str">
            <v>2019827</v>
          </cell>
          <cell r="C659" t="str">
            <v>10473</v>
          </cell>
          <cell r="D659" t="str">
            <v>10916</v>
          </cell>
          <cell r="F659" t="str">
            <v>Moss Land</v>
          </cell>
          <cell r="G659" t="str">
            <v>Timiraos</v>
          </cell>
          <cell r="H659" t="str">
            <v>Edenvale</v>
          </cell>
          <cell r="I659" t="str">
            <v>Brown</v>
          </cell>
          <cell r="J659" t="str">
            <v>10473</v>
          </cell>
          <cell r="K659" t="str">
            <v>10916</v>
          </cell>
        </row>
        <row r="660">
          <cell r="A660" t="str">
            <v>659</v>
          </cell>
          <cell r="B660" t="str">
            <v>8002969</v>
          </cell>
          <cell r="C660" t="str">
            <v>11634</v>
          </cell>
          <cell r="D660" t="str">
            <v>10916</v>
          </cell>
          <cell r="F660" t="str">
            <v>Moss Land</v>
          </cell>
          <cell r="G660" t="str">
            <v>Timiraos</v>
          </cell>
          <cell r="H660" t="str">
            <v>Edenvale</v>
          </cell>
          <cell r="I660" t="str">
            <v>Brown</v>
          </cell>
          <cell r="J660" t="str">
            <v>10473</v>
          </cell>
          <cell r="K660" t="str">
            <v>10916</v>
          </cell>
        </row>
        <row r="661">
          <cell r="A661" t="str">
            <v>660</v>
          </cell>
          <cell r="B661" t="str">
            <v>8002970</v>
          </cell>
          <cell r="C661" t="str">
            <v>11634</v>
          </cell>
          <cell r="D661" t="str">
            <v>10916</v>
          </cell>
          <cell r="F661" t="str">
            <v>Moss Land</v>
          </cell>
          <cell r="G661" t="str">
            <v>Timiraos</v>
          </cell>
          <cell r="H661" t="str">
            <v>Edenvale</v>
          </cell>
          <cell r="I661" t="str">
            <v>Brown</v>
          </cell>
          <cell r="J661" t="str">
            <v>10473</v>
          </cell>
          <cell r="K661" t="str">
            <v>10916</v>
          </cell>
        </row>
        <row r="662">
          <cell r="A662" t="str">
            <v>661</v>
          </cell>
          <cell r="B662" t="str">
            <v>8002971</v>
          </cell>
          <cell r="C662" t="str">
            <v>11634</v>
          </cell>
          <cell r="D662" t="str">
            <v>10916</v>
          </cell>
          <cell r="F662" t="str">
            <v>Moss Land</v>
          </cell>
          <cell r="G662" t="str">
            <v>Timiraos</v>
          </cell>
          <cell r="H662" t="str">
            <v>Edenvale</v>
          </cell>
          <cell r="I662" t="str">
            <v>Brown</v>
          </cell>
          <cell r="J662" t="str">
            <v>10473</v>
          </cell>
          <cell r="K662" t="str">
            <v>10916</v>
          </cell>
        </row>
        <row r="663">
          <cell r="A663" t="str">
            <v>662</v>
          </cell>
          <cell r="B663" t="str">
            <v>8002972</v>
          </cell>
          <cell r="C663" t="str">
            <v>11634</v>
          </cell>
          <cell r="D663" t="str">
            <v>10916</v>
          </cell>
          <cell r="F663" t="str">
            <v>Moss Land</v>
          </cell>
          <cell r="G663" t="str">
            <v>Timiraos</v>
          </cell>
          <cell r="H663" t="str">
            <v>Edenvale</v>
          </cell>
          <cell r="I663" t="str">
            <v>Brown</v>
          </cell>
          <cell r="J663" t="str">
            <v>10473</v>
          </cell>
          <cell r="K663" t="str">
            <v>10916</v>
          </cell>
        </row>
        <row r="664">
          <cell r="A664" t="str">
            <v>663</v>
          </cell>
          <cell r="B664" t="str">
            <v>8008033</v>
          </cell>
          <cell r="C664" t="str">
            <v>10916</v>
          </cell>
          <cell r="D664" t="str">
            <v>10916</v>
          </cell>
          <cell r="F664" t="str">
            <v>Moss Land</v>
          </cell>
          <cell r="G664" t="str">
            <v>Timiraos</v>
          </cell>
          <cell r="H664" t="str">
            <v>Edenvale</v>
          </cell>
          <cell r="I664" t="str">
            <v>Brown</v>
          </cell>
          <cell r="J664" t="str">
            <v>10473</v>
          </cell>
          <cell r="K664" t="str">
            <v>10916</v>
          </cell>
        </row>
        <row r="665">
          <cell r="A665" t="str">
            <v>664</v>
          </cell>
          <cell r="B665" t="str">
            <v>8000967</v>
          </cell>
          <cell r="C665" t="str">
            <v>10476</v>
          </cell>
          <cell r="D665" t="str">
            <v>10916</v>
          </cell>
          <cell r="F665" t="str">
            <v>Moss Land</v>
          </cell>
          <cell r="G665" t="str">
            <v>Timiraos</v>
          </cell>
          <cell r="H665" t="str">
            <v>Edenvale</v>
          </cell>
          <cell r="I665" t="str">
            <v>Brown</v>
          </cell>
          <cell r="J665" t="str">
            <v>10473</v>
          </cell>
          <cell r="K665" t="str">
            <v>10916</v>
          </cell>
        </row>
        <row r="666">
          <cell r="A666" t="str">
            <v>665</v>
          </cell>
          <cell r="B666" t="str">
            <v>8001345</v>
          </cell>
          <cell r="C666" t="str">
            <v>10473</v>
          </cell>
          <cell r="D666" t="str">
            <v>10916</v>
          </cell>
          <cell r="F666" t="str">
            <v>Moss Land</v>
          </cell>
          <cell r="G666" t="str">
            <v>Timiraos</v>
          </cell>
          <cell r="H666" t="str">
            <v>Edenvale</v>
          </cell>
          <cell r="I666" t="str">
            <v>Brown</v>
          </cell>
          <cell r="J666" t="str">
            <v>10473</v>
          </cell>
          <cell r="K666" t="str">
            <v>10916</v>
          </cell>
        </row>
        <row r="667">
          <cell r="A667" t="str">
            <v>666</v>
          </cell>
          <cell r="B667" t="str">
            <v>8001035</v>
          </cell>
          <cell r="C667" t="str">
            <v>10916</v>
          </cell>
          <cell r="D667" t="str">
            <v>10916</v>
          </cell>
          <cell r="F667" t="str">
            <v>Moss Land</v>
          </cell>
          <cell r="G667" t="str">
            <v>Timiraos</v>
          </cell>
          <cell r="H667" t="str">
            <v>Edenvale</v>
          </cell>
          <cell r="I667" t="str">
            <v>Brown</v>
          </cell>
          <cell r="J667" t="str">
            <v>10473</v>
          </cell>
          <cell r="K667" t="str">
            <v>10916</v>
          </cell>
        </row>
        <row r="668">
          <cell r="A668" t="str">
            <v>667</v>
          </cell>
          <cell r="B668" t="str">
            <v>2008117</v>
          </cell>
          <cell r="C668" t="str">
            <v>10917</v>
          </cell>
          <cell r="D668" t="str">
            <v>10917</v>
          </cell>
          <cell r="F668" t="str">
            <v>Fresno</v>
          </cell>
          <cell r="G668" t="str">
            <v>Clark</v>
          </cell>
          <cell r="H668" t="str">
            <v>Los Banos</v>
          </cell>
          <cell r="I668" t="str">
            <v>Marley</v>
          </cell>
          <cell r="J668" t="str">
            <v>10472</v>
          </cell>
          <cell r="K668" t="str">
            <v>10917</v>
          </cell>
        </row>
        <row r="669">
          <cell r="A669" t="str">
            <v>668</v>
          </cell>
          <cell r="B669" t="str">
            <v>2008140</v>
          </cell>
          <cell r="C669" t="str">
            <v>10917</v>
          </cell>
          <cell r="D669" t="str">
            <v>10917</v>
          </cell>
          <cell r="F669" t="str">
            <v>Fresno</v>
          </cell>
          <cell r="G669" t="str">
            <v>Clark</v>
          </cell>
          <cell r="H669" t="str">
            <v>Los Banos</v>
          </cell>
          <cell r="I669" t="str">
            <v>Marley</v>
          </cell>
          <cell r="J669" t="str">
            <v>10472</v>
          </cell>
          <cell r="K669" t="str">
            <v>10917</v>
          </cell>
        </row>
        <row r="670">
          <cell r="A670" t="str">
            <v>669</v>
          </cell>
          <cell r="B670" t="str">
            <v>2008161</v>
          </cell>
          <cell r="C670" t="str">
            <v>10917</v>
          </cell>
          <cell r="D670" t="str">
            <v>10917</v>
          </cell>
          <cell r="F670" t="str">
            <v>Fresno</v>
          </cell>
          <cell r="G670" t="str">
            <v>Clark</v>
          </cell>
          <cell r="H670" t="str">
            <v>Los Banos</v>
          </cell>
          <cell r="I670" t="str">
            <v>Marley</v>
          </cell>
          <cell r="J670" t="str">
            <v>10472</v>
          </cell>
          <cell r="K670" t="str">
            <v>10917</v>
          </cell>
        </row>
        <row r="671">
          <cell r="A671" t="str">
            <v>670</v>
          </cell>
          <cell r="B671" t="str">
            <v>2008186</v>
          </cell>
          <cell r="C671" t="str">
            <v>10917</v>
          </cell>
          <cell r="D671" t="str">
            <v>10917</v>
          </cell>
          <cell r="F671" t="str">
            <v>Fresno</v>
          </cell>
          <cell r="G671" t="str">
            <v>Clark</v>
          </cell>
          <cell r="H671" t="str">
            <v>Los Banos</v>
          </cell>
          <cell r="I671" t="str">
            <v>Marley</v>
          </cell>
          <cell r="J671" t="str">
            <v>10472</v>
          </cell>
          <cell r="K671" t="str">
            <v>10917</v>
          </cell>
        </row>
        <row r="672">
          <cell r="A672" t="str">
            <v>671</v>
          </cell>
          <cell r="B672" t="str">
            <v>2008209</v>
          </cell>
          <cell r="C672" t="str">
            <v>10917</v>
          </cell>
          <cell r="D672" t="str">
            <v>10917</v>
          </cell>
          <cell r="F672" t="str">
            <v>Fresno</v>
          </cell>
          <cell r="G672" t="str">
            <v>Clark</v>
          </cell>
          <cell r="H672" t="str">
            <v>Los Banos</v>
          </cell>
          <cell r="I672" t="str">
            <v>Marley</v>
          </cell>
          <cell r="J672" t="str">
            <v>10472</v>
          </cell>
          <cell r="K672" t="str">
            <v>10917</v>
          </cell>
        </row>
        <row r="673">
          <cell r="A673" t="str">
            <v>672</v>
          </cell>
          <cell r="B673" t="str">
            <v>2008232</v>
          </cell>
          <cell r="C673" t="str">
            <v>10917</v>
          </cell>
          <cell r="D673" t="str">
            <v>10917</v>
          </cell>
          <cell r="F673" t="str">
            <v>Fresno</v>
          </cell>
          <cell r="G673" t="str">
            <v>Clark</v>
          </cell>
          <cell r="H673" t="str">
            <v>Los Banos</v>
          </cell>
          <cell r="I673" t="str">
            <v>Marley</v>
          </cell>
          <cell r="J673" t="str">
            <v>10472</v>
          </cell>
          <cell r="K673" t="str">
            <v>10917</v>
          </cell>
        </row>
        <row r="674">
          <cell r="A674" t="str">
            <v>673</v>
          </cell>
          <cell r="B674" t="str">
            <v>2008255</v>
          </cell>
          <cell r="C674" t="str">
            <v>10917</v>
          </cell>
          <cell r="D674" t="str">
            <v>10917</v>
          </cell>
          <cell r="F674" t="str">
            <v>Fresno</v>
          </cell>
          <cell r="G674" t="str">
            <v>Clark</v>
          </cell>
          <cell r="H674" t="str">
            <v>Los Banos</v>
          </cell>
          <cell r="I674" t="str">
            <v>Marley</v>
          </cell>
          <cell r="J674" t="str">
            <v>10472</v>
          </cell>
          <cell r="K674" t="str">
            <v>10917</v>
          </cell>
        </row>
        <row r="675">
          <cell r="A675" t="str">
            <v>674</v>
          </cell>
          <cell r="B675" t="str">
            <v>2010065</v>
          </cell>
          <cell r="C675" t="str">
            <v>10917</v>
          </cell>
          <cell r="D675" t="str">
            <v>10917</v>
          </cell>
          <cell r="F675" t="str">
            <v>Fresno</v>
          </cell>
          <cell r="G675" t="str">
            <v>Clark</v>
          </cell>
          <cell r="H675" t="str">
            <v>Los Banos</v>
          </cell>
          <cell r="I675" t="str">
            <v>Marley</v>
          </cell>
          <cell r="J675" t="str">
            <v>10472</v>
          </cell>
          <cell r="K675" t="str">
            <v>10917</v>
          </cell>
        </row>
        <row r="676">
          <cell r="A676" t="str">
            <v>675</v>
          </cell>
          <cell r="B676" t="str">
            <v>8034897</v>
          </cell>
          <cell r="C676" t="str">
            <v>10917</v>
          </cell>
          <cell r="D676" t="str">
            <v>10917</v>
          </cell>
          <cell r="F676" t="str">
            <v>Fresno</v>
          </cell>
          <cell r="G676" t="str">
            <v>Clark</v>
          </cell>
          <cell r="H676" t="str">
            <v>Los Banos</v>
          </cell>
          <cell r="I676" t="str">
            <v>Marley</v>
          </cell>
          <cell r="J676" t="str">
            <v>10472</v>
          </cell>
          <cell r="K676" t="str">
            <v>10917</v>
          </cell>
        </row>
        <row r="677">
          <cell r="A677" t="str">
            <v>676</v>
          </cell>
          <cell r="B677" t="str">
            <v>8036258</v>
          </cell>
          <cell r="C677" t="str">
            <v>10476</v>
          </cell>
          <cell r="D677" t="str">
            <v>10917</v>
          </cell>
          <cell r="F677" t="str">
            <v>Fresno</v>
          </cell>
          <cell r="G677" t="str">
            <v>Clark</v>
          </cell>
          <cell r="H677" t="str">
            <v>Los Banos</v>
          </cell>
          <cell r="I677" t="str">
            <v>Marley</v>
          </cell>
          <cell r="J677" t="str">
            <v>10472</v>
          </cell>
          <cell r="K677" t="str">
            <v>10917</v>
          </cell>
        </row>
        <row r="678">
          <cell r="A678" t="str">
            <v>677</v>
          </cell>
          <cell r="B678" t="str">
            <v>2010029</v>
          </cell>
          <cell r="C678" t="str">
            <v>10917</v>
          </cell>
          <cell r="D678" t="str">
            <v>10917</v>
          </cell>
          <cell r="F678" t="str">
            <v>Fresno</v>
          </cell>
          <cell r="G678" t="str">
            <v>Clark</v>
          </cell>
          <cell r="H678" t="str">
            <v>Los Banos</v>
          </cell>
          <cell r="I678" t="str">
            <v>Marley</v>
          </cell>
          <cell r="J678" t="str">
            <v>10472</v>
          </cell>
          <cell r="K678" t="str">
            <v>10917</v>
          </cell>
        </row>
        <row r="679">
          <cell r="A679" t="str">
            <v>678</v>
          </cell>
          <cell r="B679" t="str">
            <v>2005064</v>
          </cell>
          <cell r="C679" t="str">
            <v>10917</v>
          </cell>
          <cell r="D679" t="str">
            <v>10917</v>
          </cell>
          <cell r="F679" t="str">
            <v>Fresno</v>
          </cell>
          <cell r="G679" t="str">
            <v>Clark</v>
          </cell>
          <cell r="H679" t="str">
            <v>Los Banos</v>
          </cell>
          <cell r="I679" t="str">
            <v>Marley</v>
          </cell>
          <cell r="J679" t="str">
            <v>10472</v>
          </cell>
          <cell r="K679" t="str">
            <v>10917</v>
          </cell>
        </row>
        <row r="680">
          <cell r="A680" t="str">
            <v>679</v>
          </cell>
          <cell r="B680" t="str">
            <v>2019843</v>
          </cell>
          <cell r="C680" t="str">
            <v>10472</v>
          </cell>
          <cell r="D680" t="str">
            <v>10917</v>
          </cell>
          <cell r="F680" t="str">
            <v>Fresno</v>
          </cell>
          <cell r="G680" t="str">
            <v>Clark</v>
          </cell>
          <cell r="H680" t="str">
            <v>Los Banos</v>
          </cell>
          <cell r="I680" t="str">
            <v>Marley</v>
          </cell>
          <cell r="J680" t="str">
            <v>10472</v>
          </cell>
          <cell r="K680" t="str">
            <v>10917</v>
          </cell>
        </row>
        <row r="681">
          <cell r="A681" t="str">
            <v>680</v>
          </cell>
          <cell r="B681" t="str">
            <v>8008034</v>
          </cell>
          <cell r="C681" t="str">
            <v>10917</v>
          </cell>
          <cell r="D681" t="str">
            <v>10917</v>
          </cell>
          <cell r="F681" t="str">
            <v>Fresno</v>
          </cell>
          <cell r="G681" t="str">
            <v>Clark</v>
          </cell>
          <cell r="H681" t="str">
            <v>Los Banos</v>
          </cell>
          <cell r="I681" t="str">
            <v>Marley</v>
          </cell>
          <cell r="J681" t="str">
            <v>10472</v>
          </cell>
          <cell r="K681" t="str">
            <v>10917</v>
          </cell>
        </row>
        <row r="682">
          <cell r="A682" t="str">
            <v>681</v>
          </cell>
          <cell r="B682" t="str">
            <v>2008118</v>
          </cell>
          <cell r="C682" t="str">
            <v>10918</v>
          </cell>
          <cell r="D682" t="str">
            <v>10918</v>
          </cell>
          <cell r="F682" t="str">
            <v>Moss Land</v>
          </cell>
          <cell r="G682" t="str">
            <v>Timiraos</v>
          </cell>
          <cell r="H682" t="str">
            <v>Pismo Beach</v>
          </cell>
          <cell r="I682" t="str">
            <v>Lewis</v>
          </cell>
          <cell r="J682" t="str">
            <v>10473</v>
          </cell>
          <cell r="K682" t="str">
            <v>10918</v>
          </cell>
        </row>
        <row r="683">
          <cell r="A683" t="str">
            <v>682</v>
          </cell>
          <cell r="B683" t="str">
            <v>2008141</v>
          </cell>
          <cell r="C683" t="str">
            <v>10918</v>
          </cell>
          <cell r="D683" t="str">
            <v>10918</v>
          </cell>
          <cell r="F683" t="str">
            <v>Moss Land</v>
          </cell>
          <cell r="G683" t="str">
            <v>Timiraos</v>
          </cell>
          <cell r="H683" t="str">
            <v>Pismo Beach</v>
          </cell>
          <cell r="I683" t="str">
            <v>Lewis</v>
          </cell>
          <cell r="J683" t="str">
            <v>10473</v>
          </cell>
          <cell r="K683" t="str">
            <v>10918</v>
          </cell>
        </row>
        <row r="684">
          <cell r="A684" t="str">
            <v>683</v>
          </cell>
          <cell r="B684" t="str">
            <v>2008164</v>
          </cell>
          <cell r="C684" t="str">
            <v>10918</v>
          </cell>
          <cell r="D684" t="str">
            <v>10918</v>
          </cell>
          <cell r="F684" t="str">
            <v>Moss Land</v>
          </cell>
          <cell r="G684" t="str">
            <v>Timiraos</v>
          </cell>
          <cell r="H684" t="str">
            <v>Pismo Beach</v>
          </cell>
          <cell r="I684" t="str">
            <v>Lewis</v>
          </cell>
          <cell r="J684" t="str">
            <v>10473</v>
          </cell>
          <cell r="K684" t="str">
            <v>10918</v>
          </cell>
        </row>
        <row r="685">
          <cell r="A685" t="str">
            <v>684</v>
          </cell>
          <cell r="B685" t="str">
            <v>2008187</v>
          </cell>
          <cell r="C685" t="str">
            <v>10918</v>
          </cell>
          <cell r="D685" t="str">
            <v>10918</v>
          </cell>
          <cell r="F685" t="str">
            <v>Moss Land</v>
          </cell>
          <cell r="G685" t="str">
            <v>Timiraos</v>
          </cell>
          <cell r="H685" t="str">
            <v>Pismo Beach</v>
          </cell>
          <cell r="I685" t="str">
            <v>Lewis</v>
          </cell>
          <cell r="J685" t="str">
            <v>10473</v>
          </cell>
          <cell r="K685" t="str">
            <v>10918</v>
          </cell>
        </row>
        <row r="686">
          <cell r="A686" t="str">
            <v>685</v>
          </cell>
          <cell r="B686" t="str">
            <v>2008210</v>
          </cell>
          <cell r="C686" t="str">
            <v>10918</v>
          </cell>
          <cell r="D686" t="str">
            <v>10918</v>
          </cell>
          <cell r="F686" t="str">
            <v>Moss Land</v>
          </cell>
          <cell r="G686" t="str">
            <v>Timiraos</v>
          </cell>
          <cell r="H686" t="str">
            <v>Pismo Beach</v>
          </cell>
          <cell r="I686" t="str">
            <v>Lewis</v>
          </cell>
          <cell r="J686" t="str">
            <v>10473</v>
          </cell>
          <cell r="K686" t="str">
            <v>10918</v>
          </cell>
        </row>
        <row r="687">
          <cell r="A687" t="str">
            <v>686</v>
          </cell>
          <cell r="B687" t="str">
            <v>2008233</v>
          </cell>
          <cell r="C687" t="str">
            <v>10918</v>
          </cell>
          <cell r="D687" t="str">
            <v>10918</v>
          </cell>
          <cell r="F687" t="str">
            <v>Moss Land</v>
          </cell>
          <cell r="G687" t="str">
            <v>Timiraos</v>
          </cell>
          <cell r="H687" t="str">
            <v>Pismo Beach</v>
          </cell>
          <cell r="I687" t="str">
            <v>Lewis</v>
          </cell>
          <cell r="J687" t="str">
            <v>10473</v>
          </cell>
          <cell r="K687" t="str">
            <v>10918</v>
          </cell>
        </row>
        <row r="688">
          <cell r="A688" t="str">
            <v>687</v>
          </cell>
          <cell r="B688" t="str">
            <v>2008256</v>
          </cell>
          <cell r="C688" t="str">
            <v>10918</v>
          </cell>
          <cell r="D688" t="str">
            <v>10918</v>
          </cell>
          <cell r="F688" t="str">
            <v>Moss Land</v>
          </cell>
          <cell r="G688" t="str">
            <v>Timiraos</v>
          </cell>
          <cell r="H688" t="str">
            <v>Pismo Beach</v>
          </cell>
          <cell r="I688" t="str">
            <v>Lewis</v>
          </cell>
          <cell r="J688" t="str">
            <v>10473</v>
          </cell>
          <cell r="K688" t="str">
            <v>10918</v>
          </cell>
        </row>
        <row r="689">
          <cell r="A689" t="str">
            <v>688</v>
          </cell>
          <cell r="B689" t="str">
            <v>2010066</v>
          </cell>
          <cell r="C689" t="str">
            <v>10918</v>
          </cell>
          <cell r="D689" t="str">
            <v>10918</v>
          </cell>
          <cell r="F689" t="str">
            <v>Moss Land</v>
          </cell>
          <cell r="G689" t="str">
            <v>Timiraos</v>
          </cell>
          <cell r="H689" t="str">
            <v>Pismo Beach</v>
          </cell>
          <cell r="I689" t="str">
            <v>Lewis</v>
          </cell>
          <cell r="J689" t="str">
            <v>10473</v>
          </cell>
          <cell r="K689" t="str">
            <v>10918</v>
          </cell>
        </row>
        <row r="690">
          <cell r="A690" t="str">
            <v>689</v>
          </cell>
          <cell r="B690" t="str">
            <v>2005065</v>
          </cell>
          <cell r="C690" t="str">
            <v>10918</v>
          </cell>
          <cell r="D690" t="str">
            <v>10918</v>
          </cell>
          <cell r="F690" t="str">
            <v>Moss Land</v>
          </cell>
          <cell r="G690" t="str">
            <v>Timiraos</v>
          </cell>
          <cell r="H690" t="str">
            <v>Pismo Beach</v>
          </cell>
          <cell r="I690" t="str">
            <v>Lewis</v>
          </cell>
          <cell r="J690" t="str">
            <v>10473</v>
          </cell>
          <cell r="K690" t="str">
            <v>10918</v>
          </cell>
        </row>
        <row r="691">
          <cell r="A691" t="str">
            <v>690</v>
          </cell>
          <cell r="B691" t="str">
            <v>2019829</v>
          </cell>
          <cell r="C691" t="str">
            <v>10473</v>
          </cell>
          <cell r="D691" t="str">
            <v>10918</v>
          </cell>
          <cell r="F691" t="str">
            <v>Moss Land</v>
          </cell>
          <cell r="G691" t="str">
            <v>Timiraos</v>
          </cell>
          <cell r="H691" t="str">
            <v>Pismo Beach</v>
          </cell>
          <cell r="I691" t="str">
            <v>Lewis</v>
          </cell>
          <cell r="J691" t="str">
            <v>10473</v>
          </cell>
          <cell r="K691" t="str">
            <v>10918</v>
          </cell>
        </row>
        <row r="692">
          <cell r="A692" t="str">
            <v>691</v>
          </cell>
          <cell r="B692" t="str">
            <v>8008035</v>
          </cell>
          <cell r="C692" t="str">
            <v>10918</v>
          </cell>
          <cell r="D692" t="str">
            <v>10918</v>
          </cell>
          <cell r="F692" t="str">
            <v>Moss Land</v>
          </cell>
          <cell r="G692" t="str">
            <v>Timiraos</v>
          </cell>
          <cell r="H692" t="str">
            <v>Pismo Beach</v>
          </cell>
          <cell r="I692" t="str">
            <v>Lewis</v>
          </cell>
          <cell r="J692" t="str">
            <v>10473</v>
          </cell>
          <cell r="K692" t="str">
            <v>10918</v>
          </cell>
        </row>
        <row r="693">
          <cell r="A693" t="str">
            <v>692</v>
          </cell>
          <cell r="B693" t="str">
            <v>2005130</v>
          </cell>
          <cell r="C693" t="str">
            <v>10934</v>
          </cell>
          <cell r="D693" t="str">
            <v>10934</v>
          </cell>
        </row>
        <row r="694">
          <cell r="A694" t="str">
            <v>693</v>
          </cell>
          <cell r="B694" t="str">
            <v>2005134</v>
          </cell>
          <cell r="C694" t="str">
            <v>10934</v>
          </cell>
          <cell r="D694" t="str">
            <v>10934</v>
          </cell>
        </row>
        <row r="695">
          <cell r="A695" t="str">
            <v>694</v>
          </cell>
          <cell r="B695" t="str">
            <v>8008031</v>
          </cell>
          <cell r="C695" t="str">
            <v>10934</v>
          </cell>
          <cell r="D695" t="str">
            <v>10934</v>
          </cell>
        </row>
        <row r="696">
          <cell r="A696" t="str">
            <v>695</v>
          </cell>
          <cell r="B696" t="str">
            <v>E102382</v>
          </cell>
          <cell r="C696" t="str">
            <v>10470</v>
          </cell>
          <cell r="D696" t="str">
            <v>10935</v>
          </cell>
        </row>
        <row r="697">
          <cell r="A697" t="str">
            <v>696</v>
          </cell>
          <cell r="B697" t="str">
            <v>E102383</v>
          </cell>
          <cell r="C697" t="str">
            <v>10470</v>
          </cell>
          <cell r="D697" t="str">
            <v>10935</v>
          </cell>
        </row>
        <row r="698">
          <cell r="A698" t="str">
            <v>697</v>
          </cell>
          <cell r="B698" t="str">
            <v>E102384</v>
          </cell>
          <cell r="C698" t="str">
            <v>10470</v>
          </cell>
          <cell r="D698" t="str">
            <v>10935</v>
          </cell>
        </row>
        <row r="699">
          <cell r="A699" t="str">
            <v>698</v>
          </cell>
          <cell r="B699" t="str">
            <v>E109473</v>
          </cell>
          <cell r="C699" t="str">
            <v>11691</v>
          </cell>
          <cell r="D699" t="str">
            <v>10937</v>
          </cell>
        </row>
        <row r="700">
          <cell r="A700" t="str">
            <v>699</v>
          </cell>
          <cell r="B700" t="str">
            <v>8000524</v>
          </cell>
          <cell r="C700" t="str">
            <v>11134</v>
          </cell>
          <cell r="D700" t="str">
            <v>11684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1 ED Scenario Summary"/>
      <sheetName val="ED Cap by MAT - S1 Submission"/>
      <sheetName val="EO Guide_Timeline"/>
      <sheetName val="INPUT_Distribution"/>
      <sheetName val="INPUT Transmission"/>
      <sheetName val="INPUT Balancing Acct"/>
      <sheetName val="Input ALL - Write up"/>
      <sheetName val="2013 DET_2013-06-27"/>
      <sheetName val="Exp &amp; Cap Summary Graphs"/>
      <sheetName val="ED Exp Graph"/>
      <sheetName val="ED Cap Graph"/>
      <sheetName val="ET Exp Graph"/>
      <sheetName val="ET Cap Graph "/>
      <sheetName val="BA Exp Graph"/>
      <sheetName val="BA Cap Graph"/>
      <sheetName val="At-A-Glance_resource %"/>
      <sheetName val="Bal Acct - Supporting Doc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 t="str">
            <v>BF</v>
          </cell>
        </row>
      </sheetData>
      <sheetData sheetId="7">
        <row r="240">
          <cell r="C240" t="str">
            <v>82A</v>
          </cell>
        </row>
      </sheetData>
      <sheetData sheetId="8"/>
      <sheetData sheetId="9">
        <row r="6">
          <cell r="F6">
            <v>2645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REV_EST"/>
      <sheetName val="Rev_by_Comp_by_Month"/>
      <sheetName val="Budget_Format"/>
      <sheetName val="Rev_by_Class_by_Month"/>
      <sheetName val="2000CofC"/>
      <sheetName val="Nc_bbt_stor_RRQ"/>
      <sheetName val="RATES"/>
      <sheetName val="Rates3_Jun2000CEMA"/>
      <sheetName val="Rates4_Jun2000Budget"/>
      <sheetName val="Rates5_Mar2000TUGRC"/>
      <sheetName val="Rates6_Jun2000BudgetnoCEMA"/>
      <sheetName val="Rates15_MonthlyPricing"/>
      <sheetName val="GA_BackboneT_Rates"/>
      <sheetName val="CurrentRunDataSet"/>
      <sheetName val="Backbone_Transm_Revenues"/>
      <sheetName val="D1_BUDGET_98_Done_10_97"/>
      <sheetName val="D2_GRC1999_Appl"/>
      <sheetName val="D3_BCAP98pgeDataSet"/>
      <sheetName val="D4_98BCAP_Settlement"/>
      <sheetName val="D5_2000BCAPfeb01"/>
      <sheetName val="D6_July99_F1"/>
      <sheetName val="D7_July99_F2"/>
      <sheetName val="D8_Aug99_F3"/>
      <sheetName val="D9_98BCAP_Budget"/>
      <sheetName val="D10_2000BCAP"/>
      <sheetName val="Backbone Transm TP"/>
      <sheetName val="RE_RD_Check"/>
      <sheetName val="Unbilled"/>
      <sheetName val="PrelimB"/>
    </sheetNames>
    <sheetDataSet>
      <sheetData sheetId="0"/>
      <sheetData sheetId="1">
        <row r="1">
          <cell r="B1" t="str">
            <v>PACIFIC GAS AND ELECTRIC COMPANY</v>
          </cell>
          <cell r="AS1" t="str">
            <v>Transp. Check</v>
          </cell>
        </row>
        <row r="2">
          <cell r="B2" t="str">
            <v>RATES DEPT.  -  GAS RATES SECTION</v>
          </cell>
          <cell r="L2" t="str">
            <v xml:space="preserve">  CARE SHORTFALL ($ 000)</v>
          </cell>
          <cell r="U2" t="str">
            <v xml:space="preserve">       BROKERAGE FEE REV$</v>
          </cell>
        </row>
        <row r="3">
          <cell r="B3" t="str">
            <v>GAS REVENUES ESTIMATE (R@PR)</v>
          </cell>
          <cell r="L3" t="str">
            <v>Tier 1</v>
          </cell>
          <cell r="N3">
            <v>738.41052536868324</v>
          </cell>
          <cell r="U3" t="str">
            <v>Core Sub:</v>
          </cell>
        </row>
        <row r="4">
          <cell r="B4" t="str">
            <v>FILING:  Unbilled Revenue Report</v>
          </cell>
          <cell r="L4" t="str">
            <v>Tier 2</v>
          </cell>
          <cell r="N4">
            <v>558.62710774225809</v>
          </cell>
          <cell r="U4" t="str">
            <v>Wholesale:</v>
          </cell>
          <cell r="AS4">
            <v>6</v>
          </cell>
        </row>
        <row r="5">
          <cell r="B5" t="str">
            <v>PERIOD:  December 2001  TO  December 2001</v>
          </cell>
          <cell r="L5" t="str">
            <v>Total</v>
          </cell>
          <cell r="N5">
            <v>1297.0376331109414</v>
          </cell>
        </row>
        <row r="6">
          <cell r="B6" t="str">
            <v>RUN:  August</v>
          </cell>
        </row>
        <row r="7">
          <cell r="C7" t="str">
            <v>VOLUMES  (Mth)</v>
          </cell>
          <cell r="F7" t="str">
            <v xml:space="preserve"> </v>
          </cell>
        </row>
        <row r="8">
          <cell r="A8" t="str">
            <v>L</v>
          </cell>
          <cell r="C8" t="str">
            <v>THROUGHPUT</v>
          </cell>
          <cell r="E8" t="str">
            <v>PROC</v>
          </cell>
          <cell r="F8" t="str">
            <v>CUSTOMERS</v>
          </cell>
          <cell r="H8" t="str">
            <v>AVG. USE</v>
          </cell>
        </row>
        <row r="9">
          <cell r="A9" t="str">
            <v>I</v>
          </cell>
          <cell r="B9" t="str">
            <v>GAS</v>
          </cell>
          <cell r="H9" t="str">
            <v>(Therms</v>
          </cell>
          <cell r="P9" t="str">
            <v>Enhanced</v>
          </cell>
          <cell r="AE9" t="str">
            <v>Intrastate/</v>
          </cell>
        </row>
        <row r="10">
          <cell r="A10" t="str">
            <v>N</v>
          </cell>
          <cell r="B10" t="str">
            <v>RATE</v>
          </cell>
          <cell r="E10" t="str">
            <v>CORE/</v>
          </cell>
          <cell r="F10" t="str">
            <v>MONTHS</v>
          </cell>
          <cell r="H10" t="str">
            <v>Per</v>
          </cell>
          <cell r="P10" t="str">
            <v>Oil</v>
          </cell>
          <cell r="AA10" t="str">
            <v>Total</v>
          </cell>
          <cell r="AD10" t="str">
            <v>Core</v>
          </cell>
          <cell r="AE10" t="str">
            <v>Interstate</v>
          </cell>
          <cell r="AF10" t="str">
            <v>Canadian</v>
          </cell>
          <cell r="AP10" t="str">
            <v>Total</v>
          </cell>
          <cell r="AU10" t="str">
            <v>Ratemod</v>
          </cell>
          <cell r="AV10" t="str">
            <v>Difference</v>
          </cell>
          <cell r="AW10" t="str">
            <v>Throughput</v>
          </cell>
          <cell r="AX10" t="str">
            <v>Difference</v>
          </cell>
        </row>
        <row r="11">
          <cell r="A11" t="str">
            <v>E</v>
          </cell>
          <cell r="B11" t="str">
            <v>SCHEDULE/CLASS</v>
          </cell>
          <cell r="C11" t="str">
            <v>UNADJ.</v>
          </cell>
          <cell r="D11" t="str">
            <v>ADJ.</v>
          </cell>
          <cell r="E11" t="str">
            <v>C-SUB</v>
          </cell>
          <cell r="F11" t="str">
            <v>BILLED</v>
          </cell>
          <cell r="H11" t="str">
            <v>Month)</v>
          </cell>
          <cell r="I11" t="str">
            <v>CFCA (1)</v>
          </cell>
          <cell r="K11" t="str">
            <v>Local</v>
          </cell>
          <cell r="O11" t="str">
            <v>CPUC</v>
          </cell>
          <cell r="P11" t="str">
            <v xml:space="preserve">Recovery </v>
          </cell>
          <cell r="Q11" t="str">
            <v>CEE</v>
          </cell>
          <cell r="AA11" t="str">
            <v>Transportation</v>
          </cell>
          <cell r="AB11" t="str">
            <v>Procurement</v>
          </cell>
          <cell r="AD11" t="str">
            <v>Brokerage</v>
          </cell>
          <cell r="AE11" t="str">
            <v>Capacity</v>
          </cell>
          <cell r="AF11" t="str">
            <v>Capacity</v>
          </cell>
          <cell r="AG11" t="str">
            <v>OTHER</v>
          </cell>
          <cell r="AH11" t="str">
            <v>PGT Mitigated</v>
          </cell>
          <cell r="AP11" t="str">
            <v>Procurement</v>
          </cell>
          <cell r="AQ11" t="str">
            <v>TOTAL</v>
          </cell>
          <cell r="AR11" t="str">
            <v>Transportation</v>
          </cell>
          <cell r="AS11" t="str">
            <v>Procurement</v>
          </cell>
          <cell r="AU11" t="str">
            <v>Revenues</v>
          </cell>
        </row>
        <row r="12">
          <cell r="E12" t="str">
            <v>SALES</v>
          </cell>
          <cell r="H12" t="str">
            <v>FOR ULT.</v>
          </cell>
          <cell r="I12" t="str">
            <v>Base</v>
          </cell>
          <cell r="J12" t="str">
            <v>Non-Base</v>
          </cell>
          <cell r="K12" t="str">
            <v>Transmission</v>
          </cell>
          <cell r="L12" t="str">
            <v>CARE</v>
          </cell>
          <cell r="N12" t="str">
            <v xml:space="preserve">CTTS </v>
          </cell>
          <cell r="O12" t="str">
            <v>FEE</v>
          </cell>
          <cell r="P12" t="str">
            <v>Account</v>
          </cell>
          <cell r="Q12" t="str">
            <v>Incentive</v>
          </cell>
          <cell r="R12" t="str">
            <v>ITCS</v>
          </cell>
          <cell r="U12" t="str">
            <v>NGVBA</v>
          </cell>
          <cell r="AA12" t="str">
            <v>Revenues</v>
          </cell>
          <cell r="AB12" t="str">
            <v>Charge</v>
          </cell>
          <cell r="AC12" t="str">
            <v>Shrinkage</v>
          </cell>
          <cell r="AD12" t="str">
            <v>Fee</v>
          </cell>
          <cell r="AE12" t="str">
            <v>Charge</v>
          </cell>
          <cell r="AF12" t="str">
            <v>Charge</v>
          </cell>
          <cell r="AG12" t="str">
            <v>PROC. CHRG</v>
          </cell>
          <cell r="AH12" t="str">
            <v>Rate Credit</v>
          </cell>
          <cell r="AP12" t="str">
            <v>Revenues</v>
          </cell>
          <cell r="AQ12" t="str">
            <v>REVENUES</v>
          </cell>
        </row>
        <row r="13">
          <cell r="A13" t="str">
            <v>#</v>
          </cell>
          <cell r="H13" t="str">
            <v>CUSTOMER</v>
          </cell>
        </row>
        <row r="14">
          <cell r="C14" t="str">
            <v>(A)</v>
          </cell>
          <cell r="D14" t="str">
            <v>(B)</v>
          </cell>
          <cell r="E14" t="str">
            <v>(C)</v>
          </cell>
          <cell r="F14" t="str">
            <v>(D)</v>
          </cell>
          <cell r="G14" t="str">
            <v>(E)</v>
          </cell>
          <cell r="H14" t="str">
            <v>(F)</v>
          </cell>
        </row>
        <row r="16">
          <cell r="B16" t="str">
            <v>CORE</v>
          </cell>
        </row>
        <row r="18">
          <cell r="A18">
            <v>1</v>
          </cell>
          <cell r="B18" t="str">
            <v>RESIDENTIAL (G-1)</v>
          </cell>
        </row>
        <row r="19">
          <cell r="A19" t="str">
            <v>2</v>
          </cell>
          <cell r="B19" t="str">
            <v>G-NR1</v>
          </cell>
        </row>
        <row r="20">
          <cell r="A20" t="str">
            <v>3</v>
          </cell>
          <cell r="B20" t="str">
            <v>G-NR2</v>
          </cell>
        </row>
        <row r="24">
          <cell r="A24">
            <v>5</v>
          </cell>
          <cell r="B24" t="str">
            <v>CORE SUBTOTAL (excl. NGV)</v>
          </cell>
          <cell r="I24">
            <v>133516.80210095429</v>
          </cell>
          <cell r="J24">
            <v>-214.42380437504195</v>
          </cell>
          <cell r="K24">
            <v>11138.526398223781</v>
          </cell>
          <cell r="L24">
            <v>4552.5225548965491</v>
          </cell>
          <cell r="N24">
            <v>0</v>
          </cell>
          <cell r="O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F24">
            <v>0</v>
          </cell>
          <cell r="AJ24">
            <v>0</v>
          </cell>
          <cell r="AK24">
            <v>0</v>
          </cell>
        </row>
        <row r="25">
          <cell r="A25">
            <v>6</v>
          </cell>
          <cell r="B25" t="str">
            <v>G-NGV1</v>
          </cell>
        </row>
        <row r="26">
          <cell r="A26">
            <v>7</v>
          </cell>
          <cell r="B26" t="str">
            <v>G-NGV2</v>
          </cell>
        </row>
        <row r="27">
          <cell r="A27">
            <v>8</v>
          </cell>
          <cell r="B27" t="str">
            <v>Total CORE NGV</v>
          </cell>
        </row>
        <row r="28">
          <cell r="A28">
            <v>9</v>
          </cell>
          <cell r="B28" t="str">
            <v>CORE TOTAL</v>
          </cell>
        </row>
        <row r="33">
          <cell r="A33" t="str">
            <v/>
          </cell>
        </row>
        <row r="34">
          <cell r="A34" t="str">
            <v/>
          </cell>
          <cell r="B34" t="str">
            <v>NONCORE</v>
          </cell>
        </row>
        <row r="35">
          <cell r="A35">
            <v>10</v>
          </cell>
          <cell r="B35" t="str">
            <v>G-FT/G-IT</v>
          </cell>
        </row>
        <row r="36">
          <cell r="A36">
            <v>11</v>
          </cell>
          <cell r="B36" t="str">
            <v>COG</v>
          </cell>
        </row>
        <row r="37">
          <cell r="A37">
            <v>12</v>
          </cell>
          <cell r="B37" t="str">
            <v>EG</v>
          </cell>
        </row>
        <row r="38">
          <cell r="A38">
            <v>13</v>
          </cell>
          <cell r="B38" t="str">
            <v>WHOLESALE</v>
          </cell>
        </row>
        <row r="42">
          <cell r="A42">
            <v>14</v>
          </cell>
          <cell r="B42" t="str">
            <v>G-CSP</v>
          </cell>
        </row>
        <row r="43">
          <cell r="A43">
            <v>15</v>
          </cell>
          <cell r="B43" t="str">
            <v>NC TOTAL</v>
          </cell>
          <cell r="I43">
            <v>3478.793629513958</v>
          </cell>
          <cell r="J43">
            <v>0</v>
          </cell>
          <cell r="K43">
            <v>5657.4768552623755</v>
          </cell>
          <cell r="L43">
            <v>2743.4915787186396</v>
          </cell>
          <cell r="N43">
            <v>814.39705380548867</v>
          </cell>
          <cell r="O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F43">
            <v>0</v>
          </cell>
          <cell r="AG43">
            <v>0</v>
          </cell>
          <cell r="AJ43">
            <v>0</v>
          </cell>
          <cell r="AK43">
            <v>0</v>
          </cell>
        </row>
        <row r="44">
          <cell r="A44">
            <v>16</v>
          </cell>
          <cell r="B44" t="str">
            <v>CORE &amp; NC excl. NGV4</v>
          </cell>
        </row>
        <row r="45">
          <cell r="A45">
            <v>17</v>
          </cell>
          <cell r="B45" t="str">
            <v>G-NGV4 Summer</v>
          </cell>
        </row>
        <row r="46">
          <cell r="A46">
            <v>18</v>
          </cell>
          <cell r="B46" t="str">
            <v>G-NGV4 Winter</v>
          </cell>
        </row>
        <row r="47">
          <cell r="A47">
            <v>17</v>
          </cell>
          <cell r="B47" t="str">
            <v>Total G-NGV4</v>
          </cell>
        </row>
        <row r="48">
          <cell r="A48">
            <v>18</v>
          </cell>
          <cell r="B48" t="str">
            <v>Core &amp; NC incl. NGV</v>
          </cell>
        </row>
        <row r="50">
          <cell r="B50" t="str">
            <v>Footnotes:</v>
          </cell>
        </row>
        <row r="60">
          <cell r="B60" t="str">
            <v>PACIFIC GAS AND ELECTRIC COMPANY</v>
          </cell>
        </row>
        <row r="61">
          <cell r="B61" t="str">
            <v>RATES DEPT.  -  GAS RATES SECTION</v>
          </cell>
        </row>
        <row r="62">
          <cell r="B62" t="str">
            <v>GAS REVENUES ESTIMATE</v>
          </cell>
        </row>
        <row r="63">
          <cell r="B63" t="str">
            <v>FILING:  Unbilled Revenue Report</v>
          </cell>
        </row>
        <row r="64">
          <cell r="B64" t="str">
            <v>PERIOD:  December 2001  TO  December 2001</v>
          </cell>
        </row>
        <row r="65">
          <cell r="B65" t="str">
            <v>RUN:  August</v>
          </cell>
        </row>
        <row r="67">
          <cell r="A67" t="str">
            <v>L</v>
          </cell>
        </row>
        <row r="68">
          <cell r="A68" t="str">
            <v>I</v>
          </cell>
          <cell r="B68" t="str">
            <v>GAS</v>
          </cell>
        </row>
        <row r="69">
          <cell r="A69" t="str">
            <v>N</v>
          </cell>
          <cell r="B69" t="str">
            <v>RATE</v>
          </cell>
        </row>
        <row r="70">
          <cell r="A70" t="str">
            <v>E</v>
          </cell>
          <cell r="B70" t="str">
            <v>SCHEDULE/CLASS</v>
          </cell>
        </row>
        <row r="74">
          <cell r="B74" t="str">
            <v>CORE</v>
          </cell>
        </row>
        <row r="76">
          <cell r="B76" t="str">
            <v>G-1 (RESIDENTIAL)</v>
          </cell>
        </row>
        <row r="78">
          <cell r="B78" t="str">
            <v>Bundled Residential</v>
          </cell>
        </row>
        <row r="80">
          <cell r="B80" t="str">
            <v>Non G-10 SINGLE FAMILY NON-CARE</v>
          </cell>
        </row>
        <row r="81">
          <cell r="B81" t="str">
            <v xml:space="preserve">Tier I  </v>
          </cell>
          <cell r="C81">
            <v>179361.79099149411</v>
          </cell>
          <cell r="D81">
            <v>179361.79099149411</v>
          </cell>
          <cell r="E81">
            <v>179361.79099149411</v>
          </cell>
          <cell r="H81" t="e">
            <v>#DIV/0!</v>
          </cell>
          <cell r="I81">
            <v>49118.331736354587</v>
          </cell>
          <cell r="J81">
            <v>0</v>
          </cell>
          <cell r="K81">
            <v>4901.9577477975345</v>
          </cell>
          <cell r="L81">
            <v>1813.2052580979384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55833.494742250055</v>
          </cell>
        </row>
        <row r="82">
          <cell r="B82" t="str">
            <v xml:space="preserve">Tier II  </v>
          </cell>
          <cell r="C82">
            <v>82858.503270419911</v>
          </cell>
          <cell r="D82">
            <v>82858.503270419911</v>
          </cell>
          <cell r="E82">
            <v>82858.503270419911</v>
          </cell>
          <cell r="H82" t="e">
            <v>#DIV/0!</v>
          </cell>
          <cell r="I82">
            <v>38403.307728154818</v>
          </cell>
          <cell r="J82">
            <v>0</v>
          </cell>
          <cell r="K82">
            <v>2264.522894380576</v>
          </cell>
          <cell r="L82">
            <v>837.63366198308893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41505.464284518486</v>
          </cell>
        </row>
        <row r="83">
          <cell r="B83" t="str">
            <v>Subtotal G-10 Adj. Vol.</v>
          </cell>
          <cell r="C83">
            <v>262220.29426191404</v>
          </cell>
          <cell r="D83">
            <v>262220.29426191404</v>
          </cell>
          <cell r="E83">
            <v>262220.29426191404</v>
          </cell>
          <cell r="H83" t="e">
            <v>#DIV/0!</v>
          </cell>
          <cell r="I83">
            <v>87521.639464509411</v>
          </cell>
          <cell r="J83">
            <v>0</v>
          </cell>
          <cell r="K83">
            <v>7166.4806421781104</v>
          </cell>
          <cell r="L83">
            <v>2650.8389200810275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97338.959026768542</v>
          </cell>
        </row>
        <row r="85">
          <cell r="B85" t="str">
            <v>G-10 SINGLE FAMILY NON-CARE</v>
          </cell>
        </row>
        <row r="86">
          <cell r="B86" t="str">
            <v xml:space="preserve">Tier I  </v>
          </cell>
          <cell r="C86">
            <v>1335.1197187499999</v>
          </cell>
          <cell r="D86">
            <v>1001.3397890624999</v>
          </cell>
          <cell r="E86">
            <v>1335.1197187499999</v>
          </cell>
          <cell r="H86" t="e">
            <v>#DIV/0!</v>
          </cell>
          <cell r="I86">
            <v>365.62331860535937</v>
          </cell>
          <cell r="J86">
            <v>-103.90228513139346</v>
          </cell>
          <cell r="K86">
            <v>36.488821913437498</v>
          </cell>
          <cell r="L86">
            <v>13.497000006777055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311.70685539418048</v>
          </cell>
        </row>
        <row r="87">
          <cell r="B87" t="str">
            <v xml:space="preserve">Tier II  </v>
          </cell>
          <cell r="C87">
            <v>687.03035527343741</v>
          </cell>
          <cell r="D87">
            <v>515.272766455078</v>
          </cell>
          <cell r="E87">
            <v>687.03035527343741</v>
          </cell>
          <cell r="H87" t="e">
            <v>#DIV/0!</v>
          </cell>
          <cell r="I87">
            <v>318.42523230284314</v>
          </cell>
          <cell r="J87">
            <v>-86.036775791488452</v>
          </cell>
          <cell r="K87">
            <v>18.776539609623043</v>
          </cell>
          <cell r="L87">
            <v>6.9453312534873586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258.1103273744651</v>
          </cell>
        </row>
        <row r="88">
          <cell r="B88" t="str">
            <v>Subtotal G-10 Adj. Vol.</v>
          </cell>
          <cell r="C88">
            <v>2022.1500740234374</v>
          </cell>
          <cell r="D88">
            <v>1516.6125555175779</v>
          </cell>
          <cell r="E88">
            <v>2022.1500740234374</v>
          </cell>
          <cell r="H88" t="e">
            <v>#DIV/0!</v>
          </cell>
          <cell r="I88">
            <v>684.04855090820251</v>
          </cell>
          <cell r="J88">
            <v>-189.93906092288191</v>
          </cell>
          <cell r="K88">
            <v>55.265361523060541</v>
          </cell>
          <cell r="L88">
            <v>20.442331260264414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569.81718276864558</v>
          </cell>
        </row>
        <row r="90">
          <cell r="B90" t="str">
            <v>TOTAL SINGLE FAMILY NON-CARE</v>
          </cell>
        </row>
        <row r="91">
          <cell r="B91" t="str">
            <v xml:space="preserve">Tier I  </v>
          </cell>
          <cell r="C91">
            <v>180696.91071024412</v>
          </cell>
          <cell r="D91">
            <v>180363.13078055662</v>
          </cell>
          <cell r="E91">
            <v>180696.91071024412</v>
          </cell>
          <cell r="H91" t="e">
            <v>#DIV/0!</v>
          </cell>
          <cell r="I91">
            <v>49483.955054959944</v>
          </cell>
          <cell r="J91">
            <v>-103.90228513139346</v>
          </cell>
          <cell r="K91">
            <v>4938.4465697109717</v>
          </cell>
          <cell r="L91">
            <v>1826.7022581047154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56145.201597644234</v>
          </cell>
        </row>
        <row r="92">
          <cell r="B92" t="str">
            <v xml:space="preserve">Tier II  </v>
          </cell>
          <cell r="C92">
            <v>83545.533625693351</v>
          </cell>
          <cell r="D92">
            <v>83373.776036874988</v>
          </cell>
          <cell r="E92">
            <v>83545.533625693351</v>
          </cell>
          <cell r="H92" t="e">
            <v>#DIV/0!</v>
          </cell>
          <cell r="I92">
            <v>38721.732960457659</v>
          </cell>
          <cell r="J92">
            <v>-86.036775791488452</v>
          </cell>
          <cell r="K92">
            <v>2283.2994339901988</v>
          </cell>
          <cell r="L92">
            <v>844.57899323657625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41763.574611892953</v>
          </cell>
        </row>
        <row r="93">
          <cell r="B93" t="str">
            <v>Subtotal G-10 Adj. Vol.</v>
          </cell>
          <cell r="C93">
            <v>264242.4443359375</v>
          </cell>
          <cell r="D93">
            <v>263736.90681743162</v>
          </cell>
          <cell r="E93">
            <v>264242.4443359375</v>
          </cell>
          <cell r="H93" t="e">
            <v>#DIV/0!</v>
          </cell>
          <cell r="I93">
            <v>88205.688015417618</v>
          </cell>
          <cell r="J93">
            <v>-189.93906092288191</v>
          </cell>
          <cell r="K93">
            <v>7221.7460037011706</v>
          </cell>
          <cell r="L93">
            <v>2671.2812513412919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97908.776209537187</v>
          </cell>
        </row>
        <row r="95">
          <cell r="B95" t="str">
            <v>SINGLE FAMILY CARE</v>
          </cell>
        </row>
        <row r="96">
          <cell r="B96" t="str">
            <v xml:space="preserve">Tier I  </v>
          </cell>
          <cell r="C96">
            <v>8912.619497509766</v>
          </cell>
          <cell r="D96">
            <v>8912.619497509766</v>
          </cell>
          <cell r="E96">
            <v>8912.619497509766</v>
          </cell>
          <cell r="H96" t="e">
            <v>#DIV/0!</v>
          </cell>
          <cell r="I96">
            <v>1702.3155551338648</v>
          </cell>
          <cell r="J96">
            <v>0</v>
          </cell>
          <cell r="K96">
            <v>243.5818908669419</v>
          </cell>
          <cell r="L96">
            <v>90.099504732740371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2035.996950733547</v>
          </cell>
        </row>
        <row r="97">
          <cell r="B97" t="str">
            <v xml:space="preserve">Tier II  </v>
          </cell>
          <cell r="C97">
            <v>4994.8775728027349</v>
          </cell>
          <cell r="D97">
            <v>4994.8775728027349</v>
          </cell>
          <cell r="E97">
            <v>4994.8775728027349</v>
          </cell>
          <cell r="H97" t="e">
            <v>#DIV/0!</v>
          </cell>
          <cell r="I97">
            <v>1756.4016813582712</v>
          </cell>
          <cell r="J97">
            <v>0</v>
          </cell>
          <cell r="K97">
            <v>136.51000406469873</v>
          </cell>
          <cell r="L97">
            <v>50.494245337853954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1943.4059307608238</v>
          </cell>
        </row>
        <row r="98">
          <cell r="B98" t="str">
            <v>Subtotal G-10 Adj. Vol.</v>
          </cell>
          <cell r="C98">
            <v>13907.4970703125</v>
          </cell>
          <cell r="D98">
            <v>13907.4970703125</v>
          </cell>
          <cell r="E98">
            <v>13907.4970703125</v>
          </cell>
          <cell r="H98" t="e">
            <v>#DIV/0!</v>
          </cell>
          <cell r="I98">
            <v>3458.7172364921362</v>
          </cell>
          <cell r="J98">
            <v>0</v>
          </cell>
          <cell r="K98">
            <v>380.09189493164064</v>
          </cell>
          <cell r="L98">
            <v>140.59375007059433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3979.4028814943708</v>
          </cell>
        </row>
        <row r="100">
          <cell r="B100" t="str">
            <v>MULTI - FAMILY NONCARE</v>
          </cell>
        </row>
        <row r="101">
          <cell r="B101" t="str">
            <v xml:space="preserve">Tier I  </v>
          </cell>
          <cell r="C101">
            <v>17608.419839257811</v>
          </cell>
          <cell r="D101">
            <v>17608.419839257811</v>
          </cell>
          <cell r="E101">
            <v>17608.419839257811</v>
          </cell>
          <cell r="H101" t="e">
            <v>#DIV/0!</v>
          </cell>
          <cell r="I101">
            <v>4822.0761079414551</v>
          </cell>
          <cell r="J101">
            <v>0</v>
          </cell>
          <cell r="K101">
            <v>481.23811420691595</v>
          </cell>
          <cell r="L101">
            <v>178.00713999813053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5481.321362146502</v>
          </cell>
        </row>
        <row r="102">
          <cell r="B102" t="str">
            <v xml:space="preserve">Tier II  </v>
          </cell>
          <cell r="C102">
            <v>11432.382270312501</v>
          </cell>
          <cell r="D102">
            <v>11432.382270312501</v>
          </cell>
          <cell r="E102">
            <v>11432.382270312501</v>
          </cell>
          <cell r="H102" t="e">
            <v>#DIV/0!</v>
          </cell>
          <cell r="I102">
            <v>5298.6872446855778</v>
          </cell>
          <cell r="J102">
            <v>0</v>
          </cell>
          <cell r="K102">
            <v>312.44700744764066</v>
          </cell>
          <cell r="L102">
            <v>115.57230517451356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5726.7065573077316</v>
          </cell>
        </row>
        <row r="103">
          <cell r="B103" t="str">
            <v>Subtotal G-10 Adj. Vol.</v>
          </cell>
          <cell r="C103">
            <v>29040.802109570312</v>
          </cell>
          <cell r="D103">
            <v>29040.802109570312</v>
          </cell>
          <cell r="E103">
            <v>29040.802109570312</v>
          </cell>
          <cell r="H103" t="e">
            <v>#DIV/0!</v>
          </cell>
          <cell r="I103">
            <v>10120.763352627033</v>
          </cell>
          <cell r="J103">
            <v>0</v>
          </cell>
          <cell r="K103">
            <v>793.68512165455661</v>
          </cell>
          <cell r="L103">
            <v>293.57944517264411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11208.027919454235</v>
          </cell>
        </row>
        <row r="105">
          <cell r="B105" t="str">
            <v>MULTI - FAMILY CARE</v>
          </cell>
        </row>
        <row r="106">
          <cell r="B106" t="str">
            <v xml:space="preserve">Tier I  </v>
          </cell>
          <cell r="C106">
            <v>60.575084374999989</v>
          </cell>
          <cell r="D106">
            <v>60.575084374999989</v>
          </cell>
          <cell r="E106">
            <v>60.575084374999989</v>
          </cell>
          <cell r="H106" t="e">
            <v>#DIV/0!</v>
          </cell>
          <cell r="I106">
            <v>11.569876669134198</v>
          </cell>
          <cell r="J106">
            <v>0</v>
          </cell>
          <cell r="K106">
            <v>1.6555170559687498</v>
          </cell>
          <cell r="L106">
            <v>0.61236599440337303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13.83775971950632</v>
          </cell>
        </row>
        <row r="107">
          <cell r="B107" t="str">
            <v xml:space="preserve">Tier II  </v>
          </cell>
          <cell r="C107">
            <v>21.259524804687501</v>
          </cell>
          <cell r="D107">
            <v>21.259524804687501</v>
          </cell>
          <cell r="E107">
            <v>21.259524804687501</v>
          </cell>
          <cell r="H107" t="e">
            <v>#DIV/0!</v>
          </cell>
          <cell r="I107">
            <v>7.4757117802345974</v>
          </cell>
          <cell r="J107">
            <v>0</v>
          </cell>
          <cell r="K107">
            <v>0.58102281291210944</v>
          </cell>
          <cell r="L107">
            <v>0.21491691149733771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8.2716515046440442</v>
          </cell>
        </row>
        <row r="108">
          <cell r="B108" t="str">
            <v>Subtotal G-10 Adj. Vol.</v>
          </cell>
          <cell r="C108">
            <v>81.83460917968749</v>
          </cell>
          <cell r="D108">
            <v>81.83460917968749</v>
          </cell>
          <cell r="E108">
            <v>81.83460917968749</v>
          </cell>
          <cell r="H108" t="e">
            <v>#DIV/0!</v>
          </cell>
          <cell r="I108">
            <v>19.045588449368793</v>
          </cell>
          <cell r="J108">
            <v>0</v>
          </cell>
          <cell r="K108">
            <v>2.2365398688808593</v>
          </cell>
          <cell r="L108">
            <v>0.82728290590071074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22.109411224150364</v>
          </cell>
        </row>
        <row r="110">
          <cell r="B110" t="str">
            <v>Subtotal:  Bundled Residential</v>
          </cell>
        </row>
        <row r="111">
          <cell r="B111" t="str">
            <v xml:space="preserve">Tier I  </v>
          </cell>
          <cell r="C111">
            <v>207278.5251313867</v>
          </cell>
          <cell r="D111">
            <v>206944.7452016992</v>
          </cell>
          <cell r="E111">
            <v>207278.5251313867</v>
          </cell>
          <cell r="H111" t="e">
            <v>#DIV/0!</v>
          </cell>
          <cell r="I111">
            <v>56019.916594704395</v>
          </cell>
          <cell r="J111">
            <v>-103.90228513139346</v>
          </cell>
          <cell r="K111">
            <v>5664.9220918407982</v>
          </cell>
          <cell r="L111">
            <v>2095.4212688299895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63676.357670243793</v>
          </cell>
        </row>
        <row r="112">
          <cell r="B112" t="str">
            <v xml:space="preserve">Tier II  </v>
          </cell>
          <cell r="C112">
            <v>99994.052993613281</v>
          </cell>
          <cell r="D112">
            <v>99822.295404794917</v>
          </cell>
          <cell r="E112">
            <v>99994.052993613281</v>
          </cell>
          <cell r="H112" t="e">
            <v>#DIV/0!</v>
          </cell>
          <cell r="I112">
            <v>45784.297598281744</v>
          </cell>
          <cell r="J112">
            <v>-86.036775791488452</v>
          </cell>
          <cell r="K112">
            <v>2732.8374683154507</v>
          </cell>
          <cell r="L112">
            <v>1010.860460660441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49441.958751466154</v>
          </cell>
        </row>
        <row r="113">
          <cell r="B113" t="str">
            <v>Subtotal G-10 Adj. Vol.</v>
          </cell>
          <cell r="C113">
            <v>307272.578125</v>
          </cell>
          <cell r="D113">
            <v>306767.04060649412</v>
          </cell>
          <cell r="E113">
            <v>307272.578125</v>
          </cell>
          <cell r="H113" t="e">
            <v>#DIV/0!</v>
          </cell>
          <cell r="I113">
            <v>101804.21419298617</v>
          </cell>
          <cell r="J113">
            <v>-189.93906092288191</v>
          </cell>
          <cell r="K113">
            <v>8397.7595601562498</v>
          </cell>
          <cell r="L113">
            <v>3106.2817294904312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113118.31642170995</v>
          </cell>
        </row>
        <row r="115">
          <cell r="B115" t="str">
            <v>Transport-Only Residential</v>
          </cell>
        </row>
        <row r="117">
          <cell r="B117" t="str">
            <v>Non G-10 SINGLE FAMILY NON-CARE</v>
          </cell>
        </row>
        <row r="118">
          <cell r="B118" t="str">
            <v xml:space="preserve">Tier I  </v>
          </cell>
          <cell r="C118">
            <v>0</v>
          </cell>
          <cell r="D118">
            <v>0</v>
          </cell>
          <cell r="E118">
            <v>0</v>
          </cell>
          <cell r="H118">
            <v>0</v>
          </cell>
        </row>
        <row r="119">
          <cell r="B119" t="str">
            <v xml:space="preserve">Tier II  </v>
          </cell>
          <cell r="C119">
            <v>0</v>
          </cell>
          <cell r="D119">
            <v>0</v>
          </cell>
          <cell r="E119">
            <v>0</v>
          </cell>
          <cell r="H119">
            <v>0</v>
          </cell>
        </row>
        <row r="120">
          <cell r="B120" t="str">
            <v>Subtotal G-10 Adj. Vol.</v>
          </cell>
          <cell r="C120">
            <v>0</v>
          </cell>
          <cell r="D120">
            <v>0</v>
          </cell>
          <cell r="E120">
            <v>0</v>
          </cell>
          <cell r="H120">
            <v>0</v>
          </cell>
        </row>
        <row r="122">
          <cell r="B122" t="str">
            <v>G-10 SINGLE FAMILY NON-CARE</v>
          </cell>
        </row>
        <row r="123">
          <cell r="B123" t="str">
            <v xml:space="preserve">Tier I  </v>
          </cell>
          <cell r="C123">
            <v>0</v>
          </cell>
          <cell r="D123">
            <v>0</v>
          </cell>
          <cell r="E123">
            <v>0</v>
          </cell>
          <cell r="H123">
            <v>0</v>
          </cell>
        </row>
        <row r="124">
          <cell r="B124" t="str">
            <v xml:space="preserve">Tier II  </v>
          </cell>
          <cell r="C124">
            <v>0</v>
          </cell>
          <cell r="D124">
            <v>0</v>
          </cell>
          <cell r="E124">
            <v>0</v>
          </cell>
          <cell r="H124">
            <v>0</v>
          </cell>
        </row>
        <row r="125">
          <cell r="B125" t="str">
            <v>Subtotal G-10 Adj. Vol.</v>
          </cell>
          <cell r="C125">
            <v>0</v>
          </cell>
          <cell r="D125">
            <v>0</v>
          </cell>
          <cell r="E125">
            <v>0</v>
          </cell>
          <cell r="H125">
            <v>0</v>
          </cell>
        </row>
        <row r="127">
          <cell r="B127" t="str">
            <v>SINGLE FAMILY CARE</v>
          </cell>
        </row>
        <row r="128">
          <cell r="B128" t="str">
            <v xml:space="preserve">Tier I  </v>
          </cell>
          <cell r="C128">
            <v>0</v>
          </cell>
          <cell r="D128">
            <v>0</v>
          </cell>
          <cell r="E128">
            <v>0</v>
          </cell>
          <cell r="H128">
            <v>0</v>
          </cell>
        </row>
        <row r="129">
          <cell r="B129" t="str">
            <v xml:space="preserve">Tier II  </v>
          </cell>
          <cell r="C129">
            <v>0</v>
          </cell>
          <cell r="D129">
            <v>0</v>
          </cell>
          <cell r="E129">
            <v>0</v>
          </cell>
          <cell r="H129">
            <v>0</v>
          </cell>
        </row>
        <row r="130">
          <cell r="B130" t="str">
            <v>Subtotal G-10 Adj. Vol.</v>
          </cell>
          <cell r="C130">
            <v>0</v>
          </cell>
          <cell r="D130">
            <v>0</v>
          </cell>
          <cell r="E130">
            <v>0</v>
          </cell>
          <cell r="H130">
            <v>0</v>
          </cell>
        </row>
        <row r="132">
          <cell r="B132" t="str">
            <v>MULTI - FAMILY NONCARE</v>
          </cell>
        </row>
        <row r="133">
          <cell r="B133" t="str">
            <v xml:space="preserve">Tier I  </v>
          </cell>
          <cell r="C133">
            <v>3994.0910293304441</v>
          </cell>
          <cell r="D133">
            <v>3994.0910293304441</v>
          </cell>
          <cell r="E133">
            <v>0</v>
          </cell>
          <cell r="H133" t="e">
            <v>#DIV/0!</v>
          </cell>
          <cell r="I133">
            <v>1093.7841726455235</v>
          </cell>
          <cell r="J133">
            <v>0</v>
          </cell>
          <cell r="K133">
            <v>109.15850783160104</v>
          </cell>
          <cell r="L133">
            <v>40.377088206301487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G133">
            <v>0</v>
          </cell>
          <cell r="AH133">
            <v>0</v>
          </cell>
          <cell r="AQ133">
            <v>1243.3197686834262</v>
          </cell>
        </row>
        <row r="134">
          <cell r="B134" t="str">
            <v xml:space="preserve">Tier II  </v>
          </cell>
          <cell r="C134">
            <v>273.60588522338867</v>
          </cell>
          <cell r="D134">
            <v>273.60588522338867</v>
          </cell>
          <cell r="E134">
            <v>0</v>
          </cell>
          <cell r="H134" t="e">
            <v>#DIV/0!</v>
          </cell>
          <cell r="I134">
            <v>126.8110162716285</v>
          </cell>
          <cell r="J134">
            <v>0</v>
          </cell>
          <cell r="K134">
            <v>7.4776488431552126</v>
          </cell>
          <cell r="L134">
            <v>2.7659382022847674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G134">
            <v>0</v>
          </cell>
          <cell r="AH134">
            <v>0</v>
          </cell>
          <cell r="AQ134">
            <v>137.05460331706848</v>
          </cell>
        </row>
        <row r="135">
          <cell r="B135" t="str">
            <v>Subtotal G-10 Adj. Vol.</v>
          </cell>
          <cell r="C135">
            <v>4267.6969145538333</v>
          </cell>
          <cell r="D135">
            <v>4267.6969145538333</v>
          </cell>
          <cell r="E135">
            <v>0</v>
          </cell>
          <cell r="H135" t="e">
            <v>#DIV/0!</v>
          </cell>
          <cell r="I135">
            <v>1220.595188917152</v>
          </cell>
          <cell r="J135">
            <v>0</v>
          </cell>
          <cell r="K135">
            <v>116.63615667475625</v>
          </cell>
          <cell r="L135">
            <v>43.143026408586252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1380.3743720004948</v>
          </cell>
        </row>
        <row r="137">
          <cell r="B137" t="str">
            <v>MULTI - FAMILY CARE</v>
          </cell>
        </row>
        <row r="138">
          <cell r="B138" t="str">
            <v xml:space="preserve">Tier I  </v>
          </cell>
          <cell r="C138">
            <v>0.72563183288574229</v>
          </cell>
          <cell r="D138">
            <v>0.72563183288574229</v>
          </cell>
          <cell r="E138">
            <v>0</v>
          </cell>
          <cell r="H138" t="e">
            <v>#DIV/0!</v>
          </cell>
          <cell r="I138">
            <v>0.13859610597836391</v>
          </cell>
          <cell r="J138">
            <v>0</v>
          </cell>
          <cell r="K138">
            <v>1.9831517992767337E-2</v>
          </cell>
          <cell r="L138">
            <v>7.3355615349206009E-3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G138">
            <v>0</v>
          </cell>
          <cell r="AH138">
            <v>0</v>
          </cell>
          <cell r="AQ138">
            <v>0.16576318550605185</v>
          </cell>
        </row>
        <row r="139">
          <cell r="B139" t="str">
            <v xml:space="preserve">Tier II  </v>
          </cell>
          <cell r="C139">
            <v>0</v>
          </cell>
          <cell r="D139">
            <v>0</v>
          </cell>
          <cell r="E139">
            <v>0</v>
          </cell>
          <cell r="H139" t="e">
            <v>#DIV/0!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G139">
            <v>0</v>
          </cell>
          <cell r="AH139">
            <v>0</v>
          </cell>
          <cell r="AQ139">
            <v>0</v>
          </cell>
        </row>
        <row r="140">
          <cell r="B140" t="str">
            <v>Subtotal G-10 Adj. Vol.</v>
          </cell>
          <cell r="C140">
            <v>0.72563183288574229</v>
          </cell>
          <cell r="D140">
            <v>0.72563183288574229</v>
          </cell>
          <cell r="E140">
            <v>0</v>
          </cell>
          <cell r="H140" t="e">
            <v>#DIV/0!</v>
          </cell>
          <cell r="I140">
            <v>0.13859610597836391</v>
          </cell>
          <cell r="J140">
            <v>0</v>
          </cell>
          <cell r="K140">
            <v>1.9831517992767337E-2</v>
          </cell>
          <cell r="L140">
            <v>7.3355615349206009E-3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0.16576318550605185</v>
          </cell>
        </row>
        <row r="142">
          <cell r="B142" t="str">
            <v>Subtotal:  Transport-Only Residential</v>
          </cell>
        </row>
        <row r="143">
          <cell r="B143" t="str">
            <v xml:space="preserve">Tier I  </v>
          </cell>
          <cell r="C143">
            <v>3994.8166611633301</v>
          </cell>
          <cell r="D143">
            <v>3994.8166611633301</v>
          </cell>
          <cell r="E143">
            <v>0</v>
          </cell>
          <cell r="H143" t="e">
            <v>#DIV/0!</v>
          </cell>
          <cell r="I143">
            <v>1093.922768751502</v>
          </cell>
          <cell r="J143">
            <v>0</v>
          </cell>
          <cell r="K143">
            <v>109.17833934959381</v>
          </cell>
          <cell r="L143">
            <v>40.38442376783641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G143">
            <v>0</v>
          </cell>
          <cell r="AH143">
            <v>0</v>
          </cell>
          <cell r="AQ143">
            <v>1243.4855318689322</v>
          </cell>
        </row>
        <row r="144">
          <cell r="B144" t="str">
            <v xml:space="preserve">Tier II  </v>
          </cell>
          <cell r="C144">
            <v>273.60588522338867</v>
          </cell>
          <cell r="D144">
            <v>273.60588522338867</v>
          </cell>
          <cell r="E144">
            <v>0</v>
          </cell>
          <cell r="H144" t="e">
            <v>#DIV/0!</v>
          </cell>
          <cell r="I144">
            <v>126.8110162716285</v>
          </cell>
          <cell r="J144">
            <v>0</v>
          </cell>
          <cell r="K144">
            <v>7.4776488431552126</v>
          </cell>
          <cell r="L144">
            <v>2.7659382022847674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G144">
            <v>0</v>
          </cell>
          <cell r="AH144">
            <v>0</v>
          </cell>
          <cell r="AQ144">
            <v>137.05460331706848</v>
          </cell>
        </row>
        <row r="145">
          <cell r="B145" t="str">
            <v>Subtotal G-10 Adj. Vol.</v>
          </cell>
          <cell r="C145">
            <v>4268.4225463867188</v>
          </cell>
          <cell r="D145">
            <v>4268.4225463867188</v>
          </cell>
          <cell r="E145">
            <v>0</v>
          </cell>
          <cell r="H145" t="e">
            <v>#DIV/0!</v>
          </cell>
          <cell r="I145">
            <v>1220.7337850231304</v>
          </cell>
          <cell r="J145">
            <v>0</v>
          </cell>
          <cell r="K145">
            <v>116.65598819274902</v>
          </cell>
          <cell r="L145">
            <v>43.150361970121175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1380.5401351860007</v>
          </cell>
        </row>
        <row r="148">
          <cell r="B148" t="str">
            <v>TOTAL RESIDENTIAL</v>
          </cell>
        </row>
        <row r="149">
          <cell r="B149" t="str">
            <v xml:space="preserve">Tier I  </v>
          </cell>
          <cell r="C149">
            <v>211273.34179255003</v>
          </cell>
          <cell r="D149">
            <v>210939.56186286252</v>
          </cell>
          <cell r="E149">
            <v>207278.5251313867</v>
          </cell>
          <cell r="H149" t="e">
            <v>#DIV/0!</v>
          </cell>
          <cell r="I149">
            <v>57113.839363455896</v>
          </cell>
          <cell r="J149">
            <v>-103.90228513139346</v>
          </cell>
          <cell r="K149">
            <v>5774.1004311903916</v>
          </cell>
          <cell r="L149">
            <v>2135.8056925978258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64919.843202112723</v>
          </cell>
        </row>
        <row r="150">
          <cell r="B150" t="str">
            <v xml:space="preserve">Tier II  </v>
          </cell>
          <cell r="C150">
            <v>100267.65887883666</v>
          </cell>
          <cell r="D150">
            <v>100095.9012900183</v>
          </cell>
          <cell r="E150">
            <v>99994.052993613281</v>
          </cell>
          <cell r="H150" t="e">
            <v>#DIV/0!</v>
          </cell>
          <cell r="I150">
            <v>45911.10861455337</v>
          </cell>
          <cell r="J150">
            <v>-86.036775791488452</v>
          </cell>
          <cell r="K150">
            <v>2740.315117158606</v>
          </cell>
          <cell r="L150">
            <v>1013.6263988627259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49579.013354783223</v>
          </cell>
        </row>
        <row r="151">
          <cell r="B151" t="str">
            <v>TOTAL RESIDENTIAL</v>
          </cell>
          <cell r="C151">
            <v>311541.00067138672</v>
          </cell>
          <cell r="D151">
            <v>311035.46315288084</v>
          </cell>
          <cell r="E151">
            <v>307272.578125</v>
          </cell>
          <cell r="H151" t="e">
            <v>#DIV/0!</v>
          </cell>
          <cell r="I151">
            <v>103024.94797800927</v>
          </cell>
          <cell r="J151">
            <v>-189.93906092288191</v>
          </cell>
          <cell r="K151">
            <v>8514.4155483489976</v>
          </cell>
          <cell r="L151">
            <v>3149.4320914605514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114498.85655689595</v>
          </cell>
        </row>
        <row r="152">
          <cell r="B152" t="str">
            <v>GS Discount</v>
          </cell>
          <cell r="G152">
            <v>3656.3038873255969</v>
          </cell>
          <cell r="J152">
            <v>-13.940295905077448</v>
          </cell>
          <cell r="AQ152">
            <v>-13.940295905077448</v>
          </cell>
        </row>
        <row r="153">
          <cell r="B153" t="str">
            <v xml:space="preserve">GT Discount </v>
          </cell>
          <cell r="G153">
            <v>1307.3093520270013</v>
          </cell>
          <cell r="J153">
            <v>-10.544447547082601</v>
          </cell>
          <cell r="AQ153">
            <v>-10.544447547082601</v>
          </cell>
        </row>
        <row r="154">
          <cell r="B154" t="str">
            <v>RES. NET OF GS/GT Discount</v>
          </cell>
          <cell r="C154">
            <v>311541.00067138672</v>
          </cell>
          <cell r="D154">
            <v>311035.46315288084</v>
          </cell>
          <cell r="E154">
            <v>307272.578125</v>
          </cell>
          <cell r="I154">
            <v>103024.94797800927</v>
          </cell>
          <cell r="J154">
            <v>-214.42380437504195</v>
          </cell>
          <cell r="K154">
            <v>8514.4155483489976</v>
          </cell>
          <cell r="L154">
            <v>3149.4320914605514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Q154">
            <v>114474.37181344378</v>
          </cell>
        </row>
        <row r="156">
          <cell r="B156" t="str">
            <v>G-10 Employee Discount</v>
          </cell>
        </row>
        <row r="157">
          <cell r="B157" t="str">
            <v xml:space="preserve">Tier I  </v>
          </cell>
          <cell r="C157">
            <v>333.77992968750186</v>
          </cell>
          <cell r="E157">
            <v>333.77992968750186</v>
          </cell>
        </row>
        <row r="158">
          <cell r="B158" t="str">
            <v xml:space="preserve">Tier II  </v>
          </cell>
          <cell r="C158">
            <v>171.75758881836373</v>
          </cell>
          <cell r="E158">
            <v>171.75758881836373</v>
          </cell>
        </row>
        <row r="159">
          <cell r="B159" t="str">
            <v>RESIDENTIAL AGGREGATED BY SF AND MF (CARE/Non-CARE)</v>
          </cell>
        </row>
        <row r="161">
          <cell r="B161" t="str">
            <v>SF CARE</v>
          </cell>
        </row>
        <row r="162">
          <cell r="B162" t="str">
            <v xml:space="preserve">Tier I  </v>
          </cell>
          <cell r="C162">
            <v>8912.619497509766</v>
          </cell>
          <cell r="D162">
            <v>8912.619497509766</v>
          </cell>
          <cell r="E162">
            <v>8912.619497509766</v>
          </cell>
          <cell r="H162" t="e">
            <v>#DIV/0!</v>
          </cell>
          <cell r="I162">
            <v>1702.3155551338648</v>
          </cell>
          <cell r="J162">
            <v>0</v>
          </cell>
          <cell r="K162">
            <v>243.5818908669419</v>
          </cell>
          <cell r="L162">
            <v>90.099504732740371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2035.996950733547</v>
          </cell>
        </row>
        <row r="163">
          <cell r="B163" t="str">
            <v xml:space="preserve">Tier II  </v>
          </cell>
          <cell r="C163">
            <v>4994.8775728027349</v>
          </cell>
          <cell r="D163">
            <v>4994.8775728027349</v>
          </cell>
          <cell r="E163">
            <v>4994.8775728027349</v>
          </cell>
          <cell r="H163" t="e">
            <v>#DIV/0!</v>
          </cell>
          <cell r="I163">
            <v>1756.4016813582712</v>
          </cell>
          <cell r="J163">
            <v>0</v>
          </cell>
          <cell r="K163">
            <v>136.51000406469873</v>
          </cell>
          <cell r="L163">
            <v>50.494245337853954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Q163">
            <v>1943.4059307608238</v>
          </cell>
        </row>
        <row r="164">
          <cell r="B164" t="str">
            <v>Subtotal</v>
          </cell>
          <cell r="C164">
            <v>13907.4970703125</v>
          </cell>
          <cell r="D164">
            <v>13907.4970703125</v>
          </cell>
          <cell r="E164">
            <v>13907.4970703125</v>
          </cell>
          <cell r="H164" t="e">
            <v>#DIV/0!</v>
          </cell>
          <cell r="I164">
            <v>3458.7172364921362</v>
          </cell>
          <cell r="J164">
            <v>0</v>
          </cell>
          <cell r="K164">
            <v>380.09189493164064</v>
          </cell>
          <cell r="L164">
            <v>140.59375007059433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Q164">
            <v>3979.4028814943708</v>
          </cell>
        </row>
        <row r="166">
          <cell r="B166" t="str">
            <v>SF Non-CARE</v>
          </cell>
        </row>
        <row r="167">
          <cell r="B167" t="str">
            <v xml:space="preserve">Tier I  </v>
          </cell>
          <cell r="C167">
            <v>180696.91071024412</v>
          </cell>
          <cell r="D167">
            <v>180363.13078055662</v>
          </cell>
          <cell r="E167">
            <v>180696.91071024412</v>
          </cell>
          <cell r="H167" t="e">
            <v>#DIV/0!</v>
          </cell>
          <cell r="I167">
            <v>49483.955054959944</v>
          </cell>
          <cell r="J167">
            <v>-103.90228513139346</v>
          </cell>
          <cell r="K167">
            <v>4938.4465697109717</v>
          </cell>
          <cell r="L167">
            <v>1826.7022581047154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>
            <v>56145.201597644234</v>
          </cell>
        </row>
        <row r="168">
          <cell r="B168" t="str">
            <v xml:space="preserve">Tier II  </v>
          </cell>
          <cell r="C168">
            <v>83545.533625693351</v>
          </cell>
          <cell r="D168">
            <v>83373.776036874988</v>
          </cell>
          <cell r="E168">
            <v>83545.533625693351</v>
          </cell>
          <cell r="H168" t="e">
            <v>#DIV/0!</v>
          </cell>
          <cell r="I168">
            <v>38721.732960457659</v>
          </cell>
          <cell r="J168">
            <v>-86.036775791488452</v>
          </cell>
          <cell r="K168">
            <v>2283.2994339901988</v>
          </cell>
          <cell r="L168">
            <v>844.57899323657625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>
            <v>41763.574611892953</v>
          </cell>
        </row>
        <row r="169">
          <cell r="B169" t="str">
            <v>Subtotal</v>
          </cell>
          <cell r="C169">
            <v>264242.4443359375</v>
          </cell>
          <cell r="D169">
            <v>263736.90681743162</v>
          </cell>
          <cell r="E169">
            <v>264242.4443359375</v>
          </cell>
          <cell r="H169" t="e">
            <v>#DIV/0!</v>
          </cell>
          <cell r="I169">
            <v>88205.688015417603</v>
          </cell>
          <cell r="J169">
            <v>-189.93906092288191</v>
          </cell>
          <cell r="K169">
            <v>7221.7460037011706</v>
          </cell>
          <cell r="L169">
            <v>2671.2812513412919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>
            <v>97908.776209537187</v>
          </cell>
        </row>
        <row r="171">
          <cell r="B171" t="str">
            <v>TOTAL SF</v>
          </cell>
        </row>
        <row r="172">
          <cell r="B172" t="str">
            <v xml:space="preserve">Tier I  </v>
          </cell>
          <cell r="C172">
            <v>189609.53020775388</v>
          </cell>
          <cell r="D172">
            <v>189275.75027806638</v>
          </cell>
          <cell r="E172">
            <v>189609.53020775388</v>
          </cell>
          <cell r="H172" t="e">
            <v>#DIV/0!</v>
          </cell>
          <cell r="I172">
            <v>51186.270610093809</v>
          </cell>
          <cell r="J172">
            <v>-103.90228513139346</v>
          </cell>
          <cell r="K172">
            <v>5182.0284605779134</v>
          </cell>
          <cell r="L172">
            <v>1916.8017628374557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58181.198548377783</v>
          </cell>
        </row>
        <row r="173">
          <cell r="B173" t="str">
            <v xml:space="preserve">Tier II  </v>
          </cell>
          <cell r="C173">
            <v>88540.411198496091</v>
          </cell>
          <cell r="D173">
            <v>88368.653609677727</v>
          </cell>
          <cell r="E173">
            <v>88540.411198496091</v>
          </cell>
          <cell r="H173" t="e">
            <v>#DIV/0!</v>
          </cell>
          <cell r="I173">
            <v>40478.13464181593</v>
          </cell>
          <cell r="J173">
            <v>-86.036775791488452</v>
          </cell>
          <cell r="K173">
            <v>2419.8094380548978</v>
          </cell>
          <cell r="L173">
            <v>895.07323857443021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43706.980542653779</v>
          </cell>
        </row>
        <row r="174">
          <cell r="B174" t="str">
            <v>Subtotal</v>
          </cell>
          <cell r="C174">
            <v>278149.94140625</v>
          </cell>
          <cell r="D174">
            <v>277644.40388774412</v>
          </cell>
          <cell r="E174">
            <v>278149.94140625</v>
          </cell>
          <cell r="F174">
            <v>3604578.5</v>
          </cell>
          <cell r="H174" t="e">
            <v>#DIV/0!</v>
          </cell>
          <cell r="I174">
            <v>91664.405251909746</v>
          </cell>
          <cell r="J174">
            <v>-189.93906092288191</v>
          </cell>
          <cell r="K174">
            <v>7601.8378986328116</v>
          </cell>
          <cell r="L174">
            <v>2811.8750014118859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>
            <v>101888.17909103156</v>
          </cell>
        </row>
        <row r="176">
          <cell r="B176" t="str">
            <v>MF CARE</v>
          </cell>
        </row>
        <row r="177">
          <cell r="B177" t="str">
            <v xml:space="preserve">Tier I  </v>
          </cell>
          <cell r="C177">
            <v>61.300716207885728</v>
          </cell>
          <cell r="D177">
            <v>61.300716207885728</v>
          </cell>
          <cell r="E177">
            <v>60.575084374999989</v>
          </cell>
          <cell r="H177" t="e">
            <v>#DIV/0!</v>
          </cell>
          <cell r="I177">
            <v>11.708472775112561</v>
          </cell>
          <cell r="J177">
            <v>0</v>
          </cell>
          <cell r="K177">
            <v>1.675348573961517</v>
          </cell>
          <cell r="L177">
            <v>0.61970155593829368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>
            <v>14.003522905012371</v>
          </cell>
        </row>
        <row r="178">
          <cell r="B178" t="str">
            <v xml:space="preserve">Tier II  </v>
          </cell>
          <cell r="C178">
            <v>21.259524804687501</v>
          </cell>
          <cell r="D178">
            <v>21.259524804687501</v>
          </cell>
          <cell r="E178">
            <v>21.259524804687501</v>
          </cell>
          <cell r="H178" t="e">
            <v>#DIV/0!</v>
          </cell>
          <cell r="I178">
            <v>7.4757117802345974</v>
          </cell>
          <cell r="J178">
            <v>0</v>
          </cell>
          <cell r="K178">
            <v>0.58102281291210944</v>
          </cell>
          <cell r="L178">
            <v>0.21491691149733771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>
            <v>8.2716515046440442</v>
          </cell>
        </row>
        <row r="179">
          <cell r="B179" t="str">
            <v>Subtotal</v>
          </cell>
          <cell r="C179">
            <v>82.560241012573229</v>
          </cell>
          <cell r="D179">
            <v>82.560241012573229</v>
          </cell>
          <cell r="E179">
            <v>81.83460917968749</v>
          </cell>
          <cell r="H179" t="e">
            <v>#DIV/0!</v>
          </cell>
          <cell r="I179">
            <v>19.184184555347159</v>
          </cell>
          <cell r="J179">
            <v>0</v>
          </cell>
          <cell r="K179">
            <v>2.2563713868736266</v>
          </cell>
          <cell r="L179">
            <v>0.83461846743563139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>
            <v>22.275174409656415</v>
          </cell>
        </row>
        <row r="181">
          <cell r="B181" t="str">
            <v>MF Non-CARE</v>
          </cell>
        </row>
        <row r="182">
          <cell r="B182" t="str">
            <v xml:space="preserve">Tier I  </v>
          </cell>
          <cell r="C182">
            <v>21602.510868588255</v>
          </cell>
          <cell r="D182">
            <v>21602.510868588255</v>
          </cell>
          <cell r="E182">
            <v>17608.419839257811</v>
          </cell>
          <cell r="H182" t="e">
            <v>#DIV/0!</v>
          </cell>
          <cell r="I182">
            <v>5915.8602805869787</v>
          </cell>
          <cell r="J182">
            <v>0</v>
          </cell>
          <cell r="K182">
            <v>590.39662203851697</v>
          </cell>
          <cell r="L182">
            <v>218.38422820443202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>
            <v>6724.6411308299284</v>
          </cell>
        </row>
        <row r="183">
          <cell r="B183" t="str">
            <v xml:space="preserve">Tier II  </v>
          </cell>
          <cell r="C183">
            <v>11705.98815553589</v>
          </cell>
          <cell r="D183">
            <v>11705.98815553589</v>
          </cell>
          <cell r="E183">
            <v>11432.382270312501</v>
          </cell>
          <cell r="H183" t="e">
            <v>#DIV/0!</v>
          </cell>
          <cell r="I183">
            <v>5425.4982609572062</v>
          </cell>
          <cell r="J183">
            <v>0</v>
          </cell>
          <cell r="K183">
            <v>319.92465629079589</v>
          </cell>
          <cell r="L183">
            <v>118.33824337679833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>
            <v>5863.7611606248001</v>
          </cell>
        </row>
        <row r="184">
          <cell r="B184" t="str">
            <v>Subtotal</v>
          </cell>
          <cell r="C184">
            <v>33308.499024124147</v>
          </cell>
          <cell r="D184">
            <v>33308.499024124147</v>
          </cell>
          <cell r="E184">
            <v>29040.802109570312</v>
          </cell>
          <cell r="H184" t="e">
            <v>#DIV/0!</v>
          </cell>
          <cell r="I184">
            <v>11341.358541544185</v>
          </cell>
          <cell r="J184">
            <v>0</v>
          </cell>
          <cell r="K184">
            <v>910.32127832931292</v>
          </cell>
          <cell r="L184">
            <v>336.72247158123037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12588.402291454728</v>
          </cell>
        </row>
        <row r="186">
          <cell r="B186" t="str">
            <v>TOTAL MF</v>
          </cell>
        </row>
        <row r="187">
          <cell r="B187" t="str">
            <v xml:space="preserve">Tier I  </v>
          </cell>
          <cell r="C187">
            <v>21663.811584796142</v>
          </cell>
          <cell r="D187">
            <v>21663.811584796142</v>
          </cell>
          <cell r="E187">
            <v>17668.99492363281</v>
          </cell>
          <cell r="H187" t="e">
            <v>#DIV/0!</v>
          </cell>
          <cell r="I187">
            <v>5927.5687533620912</v>
          </cell>
          <cell r="J187">
            <v>0</v>
          </cell>
          <cell r="K187">
            <v>592.07197061247848</v>
          </cell>
          <cell r="L187">
            <v>219.00392976037031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6738.6446537349411</v>
          </cell>
        </row>
        <row r="188">
          <cell r="B188" t="str">
            <v xml:space="preserve">Tier II  </v>
          </cell>
          <cell r="C188">
            <v>11727.247680340577</v>
          </cell>
          <cell r="D188">
            <v>11727.247680340577</v>
          </cell>
          <cell r="E188">
            <v>11453.641795117188</v>
          </cell>
          <cell r="H188" t="e">
            <v>#DIV/0!</v>
          </cell>
          <cell r="I188">
            <v>5432.9739727374408</v>
          </cell>
          <cell r="J188">
            <v>0</v>
          </cell>
          <cell r="K188">
            <v>320.50567910370802</v>
          </cell>
          <cell r="L188">
            <v>118.55316028829567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>
            <v>5872.0328121294442</v>
          </cell>
        </row>
        <row r="189">
          <cell r="B189" t="str">
            <v>Subtotal</v>
          </cell>
          <cell r="C189">
            <v>33391.059265136719</v>
          </cell>
          <cell r="D189">
            <v>33391.059265136719</v>
          </cell>
          <cell r="E189">
            <v>29122.63671875</v>
          </cell>
          <cell r="F189">
            <v>87105.5546875</v>
          </cell>
          <cell r="H189" t="e">
            <v>#DIV/0!</v>
          </cell>
          <cell r="I189">
            <v>11360.542726099531</v>
          </cell>
          <cell r="J189">
            <v>0</v>
          </cell>
          <cell r="K189">
            <v>912.57764971618644</v>
          </cell>
          <cell r="L189">
            <v>337.557090048666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12610.677465864384</v>
          </cell>
        </row>
        <row r="191">
          <cell r="B191" t="str">
            <v>TOTAL RESIDENTIAL</v>
          </cell>
        </row>
        <row r="192">
          <cell r="B192" t="str">
            <v xml:space="preserve">Tier I  </v>
          </cell>
          <cell r="C192">
            <v>211273.34179255003</v>
          </cell>
          <cell r="D192">
            <v>210939.56186286252</v>
          </cell>
          <cell r="E192">
            <v>207278.5251313867</v>
          </cell>
          <cell r="H192" t="e">
            <v>#DIV/0!</v>
          </cell>
          <cell r="I192">
            <v>57113.839363455903</v>
          </cell>
          <cell r="J192">
            <v>-103.90228513139346</v>
          </cell>
          <cell r="K192">
            <v>5774.1004311903916</v>
          </cell>
          <cell r="L192">
            <v>2135.8056925978262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64919.843202112723</v>
          </cell>
        </row>
        <row r="193">
          <cell r="B193" t="str">
            <v xml:space="preserve">Tier II  </v>
          </cell>
          <cell r="C193">
            <v>100267.65887883666</v>
          </cell>
          <cell r="D193">
            <v>100095.9012900183</v>
          </cell>
          <cell r="E193">
            <v>99994.052993613281</v>
          </cell>
          <cell r="H193" t="e">
            <v>#DIV/0!</v>
          </cell>
          <cell r="I193">
            <v>45911.10861455337</v>
          </cell>
          <cell r="J193">
            <v>-86.036775791488452</v>
          </cell>
          <cell r="K193">
            <v>2740.315117158606</v>
          </cell>
          <cell r="L193">
            <v>1013.6263988627259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49579.013354783223</v>
          </cell>
        </row>
        <row r="194">
          <cell r="B194" t="str">
            <v>Total G-10 Adj. Vol.</v>
          </cell>
          <cell r="C194">
            <v>311541.00067138672</v>
          </cell>
          <cell r="D194">
            <v>311035.46315288084</v>
          </cell>
          <cell r="E194">
            <v>278149.94140625</v>
          </cell>
          <cell r="F194">
            <v>3691684.0546875</v>
          </cell>
          <cell r="H194" t="e">
            <v>#DIV/0!</v>
          </cell>
          <cell r="I194">
            <v>103024.94797800927</v>
          </cell>
          <cell r="J194">
            <v>-189.93906092288191</v>
          </cell>
          <cell r="K194">
            <v>8514.4155483489976</v>
          </cell>
          <cell r="L194">
            <v>3149.4320914605523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114498.85655689595</v>
          </cell>
        </row>
        <row r="195">
          <cell r="B195" t="str">
            <v xml:space="preserve">GS Discount </v>
          </cell>
          <cell r="G195">
            <v>3656.3038873255969</v>
          </cell>
          <cell r="J195">
            <v>-13.940295905077448</v>
          </cell>
          <cell r="AQ195">
            <v>-13.940295905077448</v>
          </cell>
        </row>
        <row r="196">
          <cell r="B196" t="str">
            <v xml:space="preserve">GT Discount </v>
          </cell>
          <cell r="G196">
            <v>1307.3093520270013</v>
          </cell>
          <cell r="J196">
            <v>-10.544447547082601</v>
          </cell>
          <cell r="AQ196">
            <v>-10.544447547082601</v>
          </cell>
        </row>
        <row r="197">
          <cell r="B197" t="str">
            <v>RES. TOTAL NET OF GS/GT</v>
          </cell>
          <cell r="C197">
            <v>311541.00067138672</v>
          </cell>
          <cell r="D197">
            <v>311035.46315288084</v>
          </cell>
          <cell r="E197">
            <v>278149.94140625</v>
          </cell>
          <cell r="I197">
            <v>103024.94797800927</v>
          </cell>
          <cell r="J197">
            <v>-214.42380437504195</v>
          </cell>
          <cell r="K197">
            <v>8514.4155483489976</v>
          </cell>
          <cell r="L197">
            <v>3149.4320914605523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>
            <v>114474.37181344378</v>
          </cell>
        </row>
        <row r="198">
          <cell r="C198">
            <v>311541.00067138672</v>
          </cell>
        </row>
        <row r="199">
          <cell r="B199" t="str">
            <v>G-NR1</v>
          </cell>
        </row>
        <row r="201">
          <cell r="B201" t="str">
            <v xml:space="preserve">Bundled Small Commercial </v>
          </cell>
        </row>
        <row r="202">
          <cell r="B202" t="str">
            <v>CUST. CHARGE</v>
          </cell>
          <cell r="F202">
            <v>164877.04771926426</v>
          </cell>
          <cell r="G202">
            <v>164877.04771926426</v>
          </cell>
          <cell r="I202">
            <v>2212.6832398224092</v>
          </cell>
          <cell r="AQ202">
            <v>2212.6832398224092</v>
          </cell>
        </row>
        <row r="203">
          <cell r="B203" t="str">
            <v>SUMMER (Tier A)</v>
          </cell>
          <cell r="C203">
            <v>0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</row>
        <row r="204">
          <cell r="B204" t="str">
            <v>SUMMER (Tier B)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>
            <v>0</v>
          </cell>
        </row>
        <row r="205">
          <cell r="B205" t="str">
            <v>WINTER (Tier A)</v>
          </cell>
          <cell r="C205">
            <v>60795.890192575855</v>
          </cell>
          <cell r="D205">
            <v>60795.890192575855</v>
          </cell>
          <cell r="E205">
            <v>60795.890192575855</v>
          </cell>
          <cell r="H205">
            <v>368.73470888496786</v>
          </cell>
          <cell r="I205">
            <v>20287.389693259498</v>
          </cell>
          <cell r="J205">
            <v>0</v>
          </cell>
          <cell r="K205">
            <v>1661.5516789630981</v>
          </cell>
          <cell r="L205">
            <v>867.1482581491897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>
            <v>22816.089630371785</v>
          </cell>
        </row>
        <row r="206">
          <cell r="B206" t="str">
            <v>WINTER (Tier B)</v>
          </cell>
          <cell r="C206">
            <v>13008.816838674156</v>
          </cell>
          <cell r="D206">
            <v>13008.816838674156</v>
          </cell>
          <cell r="E206">
            <v>13008.816838674156</v>
          </cell>
          <cell r="H206">
            <v>78.900107799262855</v>
          </cell>
          <cell r="I206">
            <v>1468.1325164346072</v>
          </cell>
          <cell r="J206">
            <v>0</v>
          </cell>
          <cell r="K206">
            <v>355.53096420096472</v>
          </cell>
          <cell r="L206">
            <v>185.54828009765174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>
            <v>2009.2117607332236</v>
          </cell>
        </row>
        <row r="207">
          <cell r="B207" t="str">
            <v xml:space="preserve">  SUBTOTAL</v>
          </cell>
          <cell r="C207">
            <v>73804.707031250015</v>
          </cell>
          <cell r="D207">
            <v>73804.707031250015</v>
          </cell>
          <cell r="E207">
            <v>73804.707031250015</v>
          </cell>
          <cell r="H207">
            <v>447.63481668423071</v>
          </cell>
          <cell r="I207">
            <v>23968.205449516514</v>
          </cell>
          <cell r="J207">
            <v>0</v>
          </cell>
          <cell r="K207">
            <v>2017.0826431640628</v>
          </cell>
          <cell r="L207">
            <v>1052.6965382468416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27037.984630927418</v>
          </cell>
        </row>
        <row r="208">
          <cell r="B208" t="str">
            <v>G-CT Small Commercial</v>
          </cell>
        </row>
        <row r="209">
          <cell r="B209" t="str">
            <v>CUST. CHARGE</v>
          </cell>
          <cell r="F209">
            <v>41704.24915573575</v>
          </cell>
          <cell r="G209">
            <v>41704.24915573575</v>
          </cell>
          <cell r="I209">
            <v>559.67943636033783</v>
          </cell>
          <cell r="AQ209">
            <v>559.67943636033783</v>
          </cell>
        </row>
        <row r="210">
          <cell r="B210" t="str">
            <v>SUMMER (Tier A)</v>
          </cell>
          <cell r="C210">
            <v>0</v>
          </cell>
          <cell r="D210">
            <v>0</v>
          </cell>
          <cell r="E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G210">
            <v>0</v>
          </cell>
          <cell r="AH210">
            <v>0</v>
          </cell>
          <cell r="AQ210">
            <v>0</v>
          </cell>
        </row>
        <row r="211">
          <cell r="B211" t="str">
            <v>SUMMER (Tier B)</v>
          </cell>
          <cell r="C211">
            <v>0</v>
          </cell>
          <cell r="D211">
            <v>0</v>
          </cell>
          <cell r="E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G211">
            <v>0</v>
          </cell>
          <cell r="AH211">
            <v>0</v>
          </cell>
          <cell r="AQ211">
            <v>0</v>
          </cell>
        </row>
        <row r="212">
          <cell r="B212" t="str">
            <v>WINTER (Tier A)</v>
          </cell>
          <cell r="C212">
            <v>15377.804171706386</v>
          </cell>
          <cell r="D212">
            <v>15377.804171706386</v>
          </cell>
          <cell r="E212">
            <v>0</v>
          </cell>
          <cell r="H212">
            <v>368.7347088849678</v>
          </cell>
          <cell r="I212">
            <v>5131.5229511375128</v>
          </cell>
          <cell r="J212">
            <v>0</v>
          </cell>
          <cell r="K212">
            <v>420.27538801273556</v>
          </cell>
          <cell r="L212">
            <v>219.33778844943916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G212">
            <v>0</v>
          </cell>
          <cell r="AH212">
            <v>0</v>
          </cell>
          <cell r="AQ212">
            <v>5771.1361275996878</v>
          </cell>
        </row>
        <row r="213">
          <cell r="B213" t="str">
            <v>WINTER (Tier B)</v>
          </cell>
          <cell r="C213">
            <v>3290.4697540748675</v>
          </cell>
          <cell r="D213">
            <v>3290.4697540748675</v>
          </cell>
          <cell r="E213">
            <v>0</v>
          </cell>
          <cell r="H213">
            <v>78.900107799262841</v>
          </cell>
          <cell r="I213">
            <v>371.3516532833475</v>
          </cell>
          <cell r="J213">
            <v>0</v>
          </cell>
          <cell r="K213">
            <v>89.928538378866136</v>
          </cell>
          <cell r="L213">
            <v>46.93286185464968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G213">
            <v>0</v>
          </cell>
          <cell r="AH213">
            <v>0</v>
          </cell>
          <cell r="AQ213">
            <v>508.21305351686328</v>
          </cell>
        </row>
        <row r="214">
          <cell r="B214" t="str">
            <v xml:space="preserve">  SUBTOTAL</v>
          </cell>
          <cell r="C214">
            <v>18668.273925781254</v>
          </cell>
          <cell r="D214">
            <v>18668.273925781254</v>
          </cell>
          <cell r="E214">
            <v>0</v>
          </cell>
          <cell r="H214">
            <v>447.63481668423066</v>
          </cell>
          <cell r="I214">
            <v>6062.5540407811977</v>
          </cell>
          <cell r="J214">
            <v>0</v>
          </cell>
          <cell r="K214">
            <v>510.20392639160173</v>
          </cell>
          <cell r="L214">
            <v>266.27065030408886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6839.0286174768889</v>
          </cell>
        </row>
        <row r="215">
          <cell r="B215" t="str">
            <v>TOTAL SMALL COMMERCIAL</v>
          </cell>
        </row>
        <row r="216">
          <cell r="B216" t="str">
            <v>CUST. CHARGE</v>
          </cell>
          <cell r="F216">
            <v>206581.296875</v>
          </cell>
          <cell r="G216">
            <v>206581.296875</v>
          </cell>
          <cell r="I216">
            <v>2772.3626761827472</v>
          </cell>
          <cell r="AQ216">
            <v>2772.3626761827472</v>
          </cell>
        </row>
        <row r="217">
          <cell r="B217" t="str">
            <v>SUMMER (Tier A)</v>
          </cell>
          <cell r="C217">
            <v>0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</row>
        <row r="218">
          <cell r="B218" t="str">
            <v>SUMMER (Tier B)</v>
          </cell>
          <cell r="C218">
            <v>0</v>
          </cell>
          <cell r="D218">
            <v>0</v>
          </cell>
          <cell r="E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>
            <v>0</v>
          </cell>
        </row>
        <row r="219">
          <cell r="B219" t="str">
            <v>WINTER (Tier A)</v>
          </cell>
          <cell r="C219">
            <v>76173.694364282244</v>
          </cell>
          <cell r="D219">
            <v>76173.694364282244</v>
          </cell>
          <cell r="E219">
            <v>60795.890192575855</v>
          </cell>
          <cell r="H219">
            <v>368.73470888496786</v>
          </cell>
          <cell r="I219">
            <v>25418.912644397009</v>
          </cell>
          <cell r="J219">
            <v>0</v>
          </cell>
          <cell r="K219">
            <v>2081.8270669758335</v>
          </cell>
          <cell r="L219">
            <v>1086.4860465986289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>
            <v>28587.225757971471</v>
          </cell>
        </row>
        <row r="220">
          <cell r="B220" t="str">
            <v>WINTER (Tier B)</v>
          </cell>
          <cell r="C220">
            <v>16299.286592749024</v>
          </cell>
          <cell r="D220">
            <v>16299.286592749024</v>
          </cell>
          <cell r="E220">
            <v>13008.816838674156</v>
          </cell>
          <cell r="H220">
            <v>78.900107799262855</v>
          </cell>
          <cell r="I220">
            <v>1839.4841697179547</v>
          </cell>
          <cell r="J220">
            <v>0</v>
          </cell>
          <cell r="K220">
            <v>445.45950257983088</v>
          </cell>
          <cell r="L220">
            <v>232.48114195230141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>
            <v>2517.4248142500874</v>
          </cell>
        </row>
        <row r="221">
          <cell r="B221" t="str">
            <v>TOTAL</v>
          </cell>
          <cell r="C221">
            <v>92472.980957031265</v>
          </cell>
          <cell r="D221">
            <v>92472.980957031265</v>
          </cell>
          <cell r="E221">
            <v>73804.707031250015</v>
          </cell>
          <cell r="H221">
            <v>447.63481668423071</v>
          </cell>
          <cell r="I221">
            <v>30030.759490297711</v>
          </cell>
          <cell r="J221">
            <v>0</v>
          </cell>
          <cell r="K221">
            <v>2527.2865695556648</v>
          </cell>
          <cell r="L221">
            <v>1318.9671885509304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>
            <v>33877.013248404306</v>
          </cell>
        </row>
        <row r="225">
          <cell r="B225" t="str">
            <v>G-NR2</v>
          </cell>
        </row>
        <row r="227">
          <cell r="B227" t="str">
            <v>Bundled Large Commercial</v>
          </cell>
        </row>
        <row r="228">
          <cell r="B228" t="str">
            <v>CUST. CHARGE</v>
          </cell>
          <cell r="F228">
            <v>87.793403708761446</v>
          </cell>
          <cell r="G228">
            <v>87.793403708761446</v>
          </cell>
          <cell r="I228">
            <v>13.232221806984526</v>
          </cell>
          <cell r="AQ228">
            <v>13.232221806984526</v>
          </cell>
        </row>
        <row r="229">
          <cell r="B229" t="str">
            <v>SUMMER (Tier A)</v>
          </cell>
          <cell r="C229">
            <v>0</v>
          </cell>
          <cell r="D229">
            <v>0</v>
          </cell>
          <cell r="E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</row>
        <row r="230">
          <cell r="B230" t="str">
            <v>SUMMER (Tier B)</v>
          </cell>
          <cell r="C230">
            <v>0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</row>
        <row r="231">
          <cell r="B231" t="str">
            <v>WINTER (Tier A)</v>
          </cell>
          <cell r="C231">
            <v>271.56169206072616</v>
          </cell>
          <cell r="D231">
            <v>271.56169206072616</v>
          </cell>
          <cell r="E231">
            <v>271.56169206072616</v>
          </cell>
          <cell r="H231">
            <v>3093.1901553968951</v>
          </cell>
          <cell r="I231">
            <v>88.044383621549628</v>
          </cell>
          <cell r="J231">
            <v>0</v>
          </cell>
          <cell r="K231">
            <v>7.4217810440196459</v>
          </cell>
          <cell r="L231">
            <v>6.4482227479005907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>
            <v>101.91438741346985</v>
          </cell>
        </row>
        <row r="232">
          <cell r="B232" t="str">
            <v>WINTER (Tier B)</v>
          </cell>
          <cell r="C232">
            <v>2453.1181785447429</v>
          </cell>
          <cell r="D232">
            <v>2453.1181785447429</v>
          </cell>
          <cell r="E232">
            <v>2453.1181785447429</v>
          </cell>
          <cell r="H232">
            <v>27941.941819256874</v>
          </cell>
          <cell r="I232">
            <v>253.5911786991841</v>
          </cell>
          <cell r="J232">
            <v>0</v>
          </cell>
          <cell r="K232">
            <v>67.043719819627825</v>
          </cell>
          <cell r="L232">
            <v>58.249204157423733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>
            <v>378.88410267623567</v>
          </cell>
        </row>
        <row r="233">
          <cell r="B233" t="str">
            <v xml:space="preserve">  SUBTOTAL</v>
          </cell>
          <cell r="C233">
            <v>2724.6798706054692</v>
          </cell>
          <cell r="D233">
            <v>2724.6798706054692</v>
          </cell>
          <cell r="E233">
            <v>2724.6798706054692</v>
          </cell>
          <cell r="H233">
            <v>31035.13197465377</v>
          </cell>
          <cell r="I233">
            <v>354.86778412771827</v>
          </cell>
          <cell r="J233">
            <v>0</v>
          </cell>
          <cell r="K233">
            <v>74.465500863647463</v>
          </cell>
          <cell r="L233">
            <v>64.697426905324321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>
            <v>494.03071189669004</v>
          </cell>
        </row>
        <row r="235">
          <cell r="B235" t="str">
            <v>Core Interdepartmental</v>
          </cell>
        </row>
        <row r="236">
          <cell r="B236" t="str">
            <v>CUST. CHARGE</v>
          </cell>
          <cell r="F236">
            <v>2</v>
          </cell>
          <cell r="G236">
            <v>2</v>
          </cell>
          <cell r="I236">
            <v>0.30143999999999999</v>
          </cell>
          <cell r="AQ236">
            <v>0.30143999999999999</v>
          </cell>
        </row>
        <row r="237">
          <cell r="B237" t="str">
            <v>SUMMER (Tier A)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>
            <v>0</v>
          </cell>
        </row>
        <row r="238">
          <cell r="B238" t="str">
            <v>SUMMER (Tier B)</v>
          </cell>
          <cell r="C238">
            <v>0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</row>
        <row r="239">
          <cell r="B239" t="str">
            <v>WINTER (Tier A)</v>
          </cell>
          <cell r="C239">
            <v>12.84904317073247</v>
          </cell>
          <cell r="D239">
            <v>12.84904317073247</v>
          </cell>
          <cell r="E239">
            <v>12.84904317073247</v>
          </cell>
          <cell r="H239">
            <v>6424.5215853662348</v>
          </cell>
          <cell r="I239">
            <v>4.1658529872499308</v>
          </cell>
          <cell r="J239">
            <v>0</v>
          </cell>
          <cell r="K239">
            <v>0.35116434985611839</v>
          </cell>
          <cell r="L239">
            <v>0.30510007443813647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>
            <v>4.8221174115441858</v>
          </cell>
        </row>
        <row r="240">
          <cell r="B240" t="str">
            <v>WINTER (Tier B)</v>
          </cell>
          <cell r="C240">
            <v>116.07020541020017</v>
          </cell>
          <cell r="D240">
            <v>116.07020541020017</v>
          </cell>
          <cell r="E240">
            <v>116.07020541020017</v>
          </cell>
          <cell r="H240">
            <v>58035.102705100086</v>
          </cell>
          <cell r="I240">
            <v>11.998761600344244</v>
          </cell>
          <cell r="J240">
            <v>0</v>
          </cell>
          <cell r="K240">
            <v>3.1721987138607708</v>
          </cell>
          <cell r="L240">
            <v>2.7560829114004073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>
            <v>17.927043225605424</v>
          </cell>
        </row>
        <row r="241">
          <cell r="B241" t="str">
            <v xml:space="preserve">  SUBTOTAL</v>
          </cell>
          <cell r="C241">
            <v>128.91924858093265</v>
          </cell>
          <cell r="D241">
            <v>128.91924858093265</v>
          </cell>
          <cell r="E241">
            <v>128.91924858093265</v>
          </cell>
          <cell r="H241">
            <v>64459.624290466323</v>
          </cell>
          <cell r="I241">
            <v>16.466054587594176</v>
          </cell>
          <cell r="J241">
            <v>0</v>
          </cell>
          <cell r="K241">
            <v>3.5233630637168893</v>
          </cell>
          <cell r="L241">
            <v>3.0611829858385438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>
            <v>23.050600637149611</v>
          </cell>
        </row>
        <row r="243">
          <cell r="B243" t="str">
            <v>Total Bundled Large Commercial</v>
          </cell>
        </row>
        <row r="244">
          <cell r="B244" t="str">
            <v>CUST. CHARGE</v>
          </cell>
          <cell r="F244">
            <v>89.793403708761446</v>
          </cell>
          <cell r="G244">
            <v>89.793403708761446</v>
          </cell>
          <cell r="I244">
            <v>13.533661806984526</v>
          </cell>
          <cell r="AQ244">
            <v>13.533661806984526</v>
          </cell>
        </row>
        <row r="245">
          <cell r="B245" t="str">
            <v>SUMMER (Tier A)</v>
          </cell>
          <cell r="C245">
            <v>0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>
            <v>0</v>
          </cell>
        </row>
        <row r="246">
          <cell r="B246" t="str">
            <v>SUMMER (Tier B)</v>
          </cell>
          <cell r="C246">
            <v>0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>
            <v>0</v>
          </cell>
        </row>
        <row r="247">
          <cell r="B247" t="str">
            <v>WINTER (Tier A)</v>
          </cell>
          <cell r="C247">
            <v>284.4107352314586</v>
          </cell>
          <cell r="D247">
            <v>284.4107352314586</v>
          </cell>
          <cell r="E247">
            <v>284.4107352314586</v>
          </cell>
          <cell r="H247">
            <v>3167.3900696973769</v>
          </cell>
          <cell r="I247">
            <v>92.210236608799562</v>
          </cell>
          <cell r="J247">
            <v>0</v>
          </cell>
          <cell r="K247">
            <v>7.772945393875764</v>
          </cell>
          <cell r="L247">
            <v>6.7533228223387276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>
            <v>106.73650482501404</v>
          </cell>
        </row>
        <row r="248">
          <cell r="B248" t="str">
            <v>WINTER (Tier B)</v>
          </cell>
          <cell r="C248">
            <v>2569.1883839549432</v>
          </cell>
          <cell r="D248">
            <v>2569.1883839549432</v>
          </cell>
          <cell r="E248">
            <v>2569.1883839549432</v>
          </cell>
          <cell r="H248">
            <v>28612.217354939836</v>
          </cell>
          <cell r="I248">
            <v>265.58994029952834</v>
          </cell>
          <cell r="J248">
            <v>0</v>
          </cell>
          <cell r="K248">
            <v>70.21591853348859</v>
          </cell>
          <cell r="L248">
            <v>61.005287068824138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396.81114590184109</v>
          </cell>
        </row>
        <row r="249">
          <cell r="B249" t="str">
            <v xml:space="preserve">  SUBTOTAL</v>
          </cell>
          <cell r="C249">
            <v>2853.5991191864018</v>
          </cell>
          <cell r="D249">
            <v>2853.5991191864018</v>
          </cell>
          <cell r="E249">
            <v>2853.5991191864018</v>
          </cell>
          <cell r="H249">
            <v>31779.607424637212</v>
          </cell>
          <cell r="I249">
            <v>371.33383871531242</v>
          </cell>
          <cell r="J249">
            <v>0</v>
          </cell>
          <cell r="K249">
            <v>77.988863927364349</v>
          </cell>
          <cell r="L249">
            <v>67.758609891162862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>
            <v>517.08131253383965</v>
          </cell>
        </row>
        <row r="251">
          <cell r="B251" t="str">
            <v>G-CT Large Commercial</v>
          </cell>
        </row>
        <row r="252">
          <cell r="B252" t="str">
            <v>CUST. CHARGE</v>
          </cell>
          <cell r="F252">
            <v>22.206596291238554</v>
          </cell>
          <cell r="G252">
            <v>22.206596291238554</v>
          </cell>
          <cell r="I252">
            <v>3.3469781930154752</v>
          </cell>
          <cell r="AQ252">
            <v>3.3469781930154752</v>
          </cell>
        </row>
        <row r="253">
          <cell r="B253" t="str">
            <v>SUMMER (Tier A)</v>
          </cell>
          <cell r="C253">
            <v>0</v>
          </cell>
          <cell r="D253">
            <v>0</v>
          </cell>
          <cell r="E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G253">
            <v>0</v>
          </cell>
          <cell r="AH253">
            <v>0</v>
          </cell>
          <cell r="AQ253">
            <v>0</v>
          </cell>
        </row>
        <row r="254">
          <cell r="B254" t="str">
            <v>SUMMER (Tier B)</v>
          </cell>
          <cell r="C254">
            <v>0</v>
          </cell>
          <cell r="D254">
            <v>0</v>
          </cell>
          <cell r="E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G254">
            <v>0</v>
          </cell>
          <cell r="AH254">
            <v>0</v>
          </cell>
          <cell r="AQ254">
            <v>0</v>
          </cell>
        </row>
        <row r="255">
          <cell r="B255" t="str">
            <v>WINTER (Tier A)</v>
          </cell>
          <cell r="C255">
            <v>68.689225032932285</v>
          </cell>
          <cell r="D255">
            <v>68.689225032932285</v>
          </cell>
          <cell r="E255">
            <v>0</v>
          </cell>
          <cell r="H255">
            <v>3093.1901553968942</v>
          </cell>
          <cell r="I255">
            <v>22.270079529899466</v>
          </cell>
          <cell r="J255">
            <v>0</v>
          </cell>
          <cell r="K255">
            <v>1.8772765201500394</v>
          </cell>
          <cell r="L255">
            <v>1.6310232125596378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G255">
            <v>0</v>
          </cell>
          <cell r="AH255">
            <v>0</v>
          </cell>
          <cell r="AQ255">
            <v>25.778379262609143</v>
          </cell>
        </row>
        <row r="256">
          <cell r="B256" t="str">
            <v>WINTER (Tier B)</v>
          </cell>
          <cell r="C256">
            <v>620.49542157351311</v>
          </cell>
          <cell r="D256">
            <v>620.49542157351311</v>
          </cell>
          <cell r="E256">
            <v>0</v>
          </cell>
          <cell r="H256">
            <v>27941.941819256874</v>
          </cell>
          <cell r="I256">
            <v>64.143736209080629</v>
          </cell>
          <cell r="J256">
            <v>0</v>
          </cell>
          <cell r="K256">
            <v>16.958139871604114</v>
          </cell>
          <cell r="L256">
            <v>14.733641781344391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G256">
            <v>0</v>
          </cell>
          <cell r="AH256">
            <v>0</v>
          </cell>
          <cell r="AQ256">
            <v>95.835517862029135</v>
          </cell>
        </row>
        <row r="257">
          <cell r="B257" t="str">
            <v>TOTAL</v>
          </cell>
          <cell r="C257">
            <v>689.18464660644543</v>
          </cell>
          <cell r="D257">
            <v>689.18464660644543</v>
          </cell>
          <cell r="E257">
            <v>0</v>
          </cell>
          <cell r="H257">
            <v>31035.13197465377</v>
          </cell>
          <cell r="I257">
            <v>89.760793931995565</v>
          </cell>
          <cell r="J257">
            <v>0</v>
          </cell>
          <cell r="K257">
            <v>18.835416391754155</v>
          </cell>
          <cell r="L257">
            <v>16.364664993904029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>
            <v>124.96087531765374</v>
          </cell>
        </row>
        <row r="259">
          <cell r="B259" t="str">
            <v>Total Large Commercial</v>
          </cell>
        </row>
        <row r="260">
          <cell r="B260" t="str">
            <v>CUST. CHARGE</v>
          </cell>
          <cell r="F260">
            <v>112</v>
          </cell>
          <cell r="G260">
            <v>112</v>
          </cell>
          <cell r="I260">
            <v>16.88064</v>
          </cell>
          <cell r="AQ260">
            <v>16.88064</v>
          </cell>
        </row>
        <row r="261">
          <cell r="B261" t="str">
            <v>SUMMER (Tier A)</v>
          </cell>
          <cell r="C261">
            <v>0</v>
          </cell>
          <cell r="D261">
            <v>0</v>
          </cell>
          <cell r="E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>
            <v>0</v>
          </cell>
        </row>
        <row r="262">
          <cell r="B262" t="str">
            <v>SUMMER (Tier B)</v>
          </cell>
          <cell r="C262">
            <v>0</v>
          </cell>
          <cell r="D262">
            <v>0</v>
          </cell>
          <cell r="E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>
            <v>0</v>
          </cell>
        </row>
        <row r="263">
          <cell r="B263" t="str">
            <v>WINTER (Tier A)</v>
          </cell>
          <cell r="C263">
            <v>353.09996026439092</v>
          </cell>
          <cell r="D263">
            <v>353.09996026439092</v>
          </cell>
          <cell r="E263">
            <v>284.4107352314586</v>
          </cell>
          <cell r="H263">
            <v>3152.6782166463472</v>
          </cell>
          <cell r="I263">
            <v>114.48031613869902</v>
          </cell>
          <cell r="J263">
            <v>0</v>
          </cell>
          <cell r="K263">
            <v>9.6502219140258028</v>
          </cell>
          <cell r="L263">
            <v>8.3843460348983658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>
            <v>132.51488408762319</v>
          </cell>
        </row>
        <row r="264">
          <cell r="B264" t="str">
            <v>WINTER (Tier B)</v>
          </cell>
          <cell r="C264">
            <v>3189.6838055284561</v>
          </cell>
          <cell r="D264">
            <v>3189.6838055284561</v>
          </cell>
          <cell r="E264">
            <v>2569.1883839549432</v>
          </cell>
          <cell r="H264">
            <v>28479.319692218356</v>
          </cell>
          <cell r="I264">
            <v>329.73367650860894</v>
          </cell>
          <cell r="J264">
            <v>0</v>
          </cell>
          <cell r="K264">
            <v>87.174058405092708</v>
          </cell>
          <cell r="L264">
            <v>75.738928850168534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>
            <v>492.64666376387021</v>
          </cell>
        </row>
        <row r="265">
          <cell r="B265" t="str">
            <v xml:space="preserve">  SUBTOTAL</v>
          </cell>
          <cell r="C265">
            <v>3542.7837657928471</v>
          </cell>
          <cell r="D265">
            <v>3542.7837657928471</v>
          </cell>
          <cell r="E265">
            <v>2853.5991191864018</v>
          </cell>
          <cell r="H265">
            <v>31631.997908864709</v>
          </cell>
          <cell r="I265">
            <v>461.094632647308</v>
          </cell>
          <cell r="J265">
            <v>0</v>
          </cell>
          <cell r="K265">
            <v>96.8242803191185</v>
          </cell>
          <cell r="L265">
            <v>84.123274885066891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>
            <v>642.0421878514934</v>
          </cell>
        </row>
        <row r="267">
          <cell r="B267" t="str">
            <v>Total Commercial</v>
          </cell>
        </row>
        <row r="268">
          <cell r="B268" t="str">
            <v>CUST. CHARGE</v>
          </cell>
          <cell r="F268">
            <v>206693.296875</v>
          </cell>
          <cell r="G268">
            <v>206693.296875</v>
          </cell>
          <cell r="I268">
            <v>2789.2433161827471</v>
          </cell>
        </row>
        <row r="269">
          <cell r="B269" t="str">
            <v>SUMMER (Tier A)</v>
          </cell>
          <cell r="C269">
            <v>0</v>
          </cell>
          <cell r="D269">
            <v>0</v>
          </cell>
          <cell r="E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SUMMER (Tier B)</v>
          </cell>
          <cell r="C270">
            <v>0</v>
          </cell>
          <cell r="D270">
            <v>0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WINTER (Tier A)</v>
          </cell>
          <cell r="C271">
            <v>76526.79432454663</v>
          </cell>
          <cell r="D271">
            <v>76526.79432454663</v>
          </cell>
          <cell r="E271">
            <v>61080.300927807315</v>
          </cell>
          <cell r="H271">
            <v>370.24323227485718</v>
          </cell>
          <cell r="I271">
            <v>25533.392960535708</v>
          </cell>
          <cell r="J271">
            <v>0</v>
          </cell>
          <cell r="K271">
            <v>2091.4772888898592</v>
          </cell>
          <cell r="L271">
            <v>1094.8703926335272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WINTER (Tier B)</v>
          </cell>
          <cell r="C272">
            <v>19488.970398277481</v>
          </cell>
          <cell r="D272">
            <v>19488.970398277481</v>
          </cell>
          <cell r="E272">
            <v>15578.005222629099</v>
          </cell>
          <cell r="H272">
            <v>94.289319938922091</v>
          </cell>
          <cell r="I272">
            <v>2169.2178462265638</v>
          </cell>
          <cell r="J272">
            <v>0</v>
          </cell>
          <cell r="K272">
            <v>532.63356098492363</v>
          </cell>
          <cell r="L272">
            <v>308.22007080246993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 xml:space="preserve">  SUBTOTAL</v>
          </cell>
          <cell r="C273">
            <v>96015.764722824111</v>
          </cell>
          <cell r="D273">
            <v>96015.764722824111</v>
          </cell>
          <cell r="E273">
            <v>76658.306150436416</v>
          </cell>
          <cell r="H273">
            <v>464.53255221377924</v>
          </cell>
          <cell r="I273">
            <v>30491.85412294502</v>
          </cell>
          <cell r="J273">
            <v>0</v>
          </cell>
          <cell r="K273">
            <v>2624.1108498747831</v>
          </cell>
          <cell r="L273">
            <v>1403.0904634359972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5">
          <cell r="B275" t="str">
            <v>CORE TOTAL</v>
          </cell>
          <cell r="C275">
            <v>407556.76539421082</v>
          </cell>
          <cell r="D275">
            <v>407051.22787570494</v>
          </cell>
          <cell r="E275">
            <v>354808.2475566864</v>
          </cell>
          <cell r="F275">
            <v>206693.296875</v>
          </cell>
          <cell r="G275">
            <v>206693.296875</v>
          </cell>
          <cell r="H275">
            <v>1971.7947875236862</v>
          </cell>
          <cell r="I275">
            <v>133516.80210095429</v>
          </cell>
          <cell r="J275">
            <v>-214.42380437504195</v>
          </cell>
          <cell r="K275">
            <v>11138.526398223781</v>
          </cell>
          <cell r="L275">
            <v>4552.52255489655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7">
          <cell r="C277" t="str">
            <v>VOLUMES  (Mth)</v>
          </cell>
          <cell r="I277" t="str">
            <v>REVENUES ($000)</v>
          </cell>
        </row>
        <row r="278">
          <cell r="C278" t="str">
            <v>THROUGHPUT</v>
          </cell>
          <cell r="E278" t="str">
            <v>PROC</v>
          </cell>
          <cell r="P278" t="str">
            <v>Enhanced</v>
          </cell>
          <cell r="Z278">
            <v>0</v>
          </cell>
          <cell r="AE278" t="str">
            <v>Other Core</v>
          </cell>
          <cell r="AF278" t="str">
            <v xml:space="preserve">Core </v>
          </cell>
        </row>
        <row r="279">
          <cell r="B279" t="str">
            <v>GAS</v>
          </cell>
          <cell r="E279" t="str">
            <v>CORE/</v>
          </cell>
          <cell r="P279" t="str">
            <v>Oil</v>
          </cell>
          <cell r="Z279">
            <v>0</v>
          </cell>
          <cell r="AA279" t="str">
            <v>Total</v>
          </cell>
          <cell r="AD279" t="str">
            <v xml:space="preserve">Noncore </v>
          </cell>
          <cell r="AE279" t="str">
            <v>Subscription</v>
          </cell>
          <cell r="AF279" t="str">
            <v>Subscription</v>
          </cell>
        </row>
        <row r="280">
          <cell r="B280" t="str">
            <v>RATE</v>
          </cell>
          <cell r="C280" t="str">
            <v>UNADJ.</v>
          </cell>
          <cell r="D280" t="str">
            <v>ADJ.</v>
          </cell>
          <cell r="E280" t="str">
            <v>C-SUB</v>
          </cell>
          <cell r="I280" t="str">
            <v>NFCA</v>
          </cell>
          <cell r="K280" t="str">
            <v>Local</v>
          </cell>
          <cell r="M280" t="str">
            <v>Cogen</v>
          </cell>
          <cell r="O280" t="str">
            <v>CPUC</v>
          </cell>
          <cell r="P280" t="str">
            <v xml:space="preserve">Recovery </v>
          </cell>
          <cell r="Q280" t="str">
            <v>CEE</v>
          </cell>
          <cell r="S280" t="str">
            <v>Distrbtn &amp; Base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Backbone</v>
          </cell>
          <cell r="AA280" t="str">
            <v>Transportation</v>
          </cell>
          <cell r="AB280" t="str">
            <v>Procurement</v>
          </cell>
          <cell r="AC280" t="str">
            <v>PGA</v>
          </cell>
          <cell r="AD280" t="str">
            <v>Brokerage</v>
          </cell>
          <cell r="AE280" t="str">
            <v>Revenue</v>
          </cell>
          <cell r="AF280" t="str">
            <v>Phaseout</v>
          </cell>
        </row>
        <row r="281">
          <cell r="B281" t="str">
            <v>SCHEDULE/CLASS</v>
          </cell>
          <cell r="E281" t="str">
            <v>SALES</v>
          </cell>
          <cell r="I281" t="str">
            <v>Surcharge</v>
          </cell>
          <cell r="J281" t="str">
            <v>NCA</v>
          </cell>
          <cell r="K281" t="str">
            <v>Transmission</v>
          </cell>
          <cell r="L281" t="str">
            <v>CARE</v>
          </cell>
          <cell r="M281" t="str">
            <v>Shortfall</v>
          </cell>
          <cell r="N281" t="str">
            <v>(at risk)</v>
          </cell>
          <cell r="O281" t="str">
            <v>FEE</v>
          </cell>
          <cell r="P281" t="str">
            <v>Account</v>
          </cell>
          <cell r="Q281" t="str">
            <v>Incentive</v>
          </cell>
          <cell r="R281" t="str">
            <v>ITCS</v>
          </cell>
          <cell r="S281" t="str">
            <v>(at risk)</v>
          </cell>
          <cell r="T281">
            <v>0</v>
          </cell>
          <cell r="U281" t="str">
            <v>NGVBA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Transmission</v>
          </cell>
          <cell r="AA281" t="str">
            <v>Revenues</v>
          </cell>
          <cell r="AB281" t="str">
            <v>Charge</v>
          </cell>
          <cell r="AC281" t="str">
            <v>Surcharge</v>
          </cell>
          <cell r="AD281" t="str">
            <v>Fee</v>
          </cell>
          <cell r="AE281" t="str">
            <v>Component</v>
          </cell>
          <cell r="AF281" t="str">
            <v>Surcharge</v>
          </cell>
        </row>
        <row r="282">
          <cell r="C282" t="str">
            <v>(A)</v>
          </cell>
          <cell r="D282" t="str">
            <v>(B)</v>
          </cell>
          <cell r="E282" t="str">
            <v>(C)</v>
          </cell>
          <cell r="I282" t="str">
            <v>(D)</v>
          </cell>
          <cell r="K282" t="str">
            <v>(E)</v>
          </cell>
          <cell r="L282" t="str">
            <v>(F)</v>
          </cell>
          <cell r="M282" t="str">
            <v>(G)</v>
          </cell>
          <cell r="N282" t="str">
            <v>(H)</v>
          </cell>
          <cell r="O282" t="str">
            <v>(I)</v>
          </cell>
          <cell r="P282" t="str">
            <v>(J)</v>
          </cell>
          <cell r="Q282" t="str">
            <v>(K)</v>
          </cell>
          <cell r="R282" t="str">
            <v>(L)</v>
          </cell>
          <cell r="Z282" t="str">
            <v>(M)</v>
          </cell>
          <cell r="AA282" t="str">
            <v>(N)</v>
          </cell>
          <cell r="AB282" t="str">
            <v>(M)</v>
          </cell>
          <cell r="AC282" t="str">
            <v>(N)</v>
          </cell>
          <cell r="AD282" t="str">
            <v>(O)</v>
          </cell>
          <cell r="AE282" t="str">
            <v>(P)</v>
          </cell>
          <cell r="AF282" t="str">
            <v>(Q)</v>
          </cell>
          <cell r="AG282" t="str">
            <v>(R)</v>
          </cell>
          <cell r="AI282" t="str">
            <v>(D)</v>
          </cell>
          <cell r="AJ282" t="str">
            <v>(D)</v>
          </cell>
          <cell r="AK282" t="str">
            <v>(D)</v>
          </cell>
          <cell r="AL282" t="str">
            <v>(D)</v>
          </cell>
          <cell r="AM282" t="str">
            <v>(D)</v>
          </cell>
          <cell r="AN282" t="str">
            <v>(D)</v>
          </cell>
        </row>
        <row r="284">
          <cell r="B284" t="str">
            <v>NONCORE</v>
          </cell>
        </row>
        <row r="285">
          <cell r="B285" t="str">
            <v>INDUSTRIAL</v>
          </cell>
        </row>
        <row r="286">
          <cell r="B286" t="str">
            <v>TRANSMISSION</v>
          </cell>
        </row>
        <row r="287">
          <cell r="B287" t="str">
            <v>Transmission  -  Firm</v>
          </cell>
        </row>
        <row r="288">
          <cell r="B288" t="str">
            <v>Customer Access Charge</v>
          </cell>
          <cell r="N288">
            <v>444.84833577332626</v>
          </cell>
          <cell r="AQ288">
            <v>444.84833577332626</v>
          </cell>
        </row>
        <row r="289">
          <cell r="B289" t="str">
            <v>SUMMER VOLUMETRIC</v>
          </cell>
          <cell r="C289">
            <v>0</v>
          </cell>
          <cell r="D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Q289">
            <v>0</v>
          </cell>
        </row>
        <row r="290">
          <cell r="B290" t="str">
            <v>WINTER VOLUMETRIC</v>
          </cell>
          <cell r="C290">
            <v>117372.685546875</v>
          </cell>
          <cell r="D290">
            <v>117372.685546875</v>
          </cell>
          <cell r="I290">
            <v>0</v>
          </cell>
          <cell r="J290">
            <v>0</v>
          </cell>
          <cell r="K290">
            <v>1659.6497736328124</v>
          </cell>
          <cell r="L290">
            <v>922.76400942535531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Q290">
            <v>2582.4137830581676</v>
          </cell>
        </row>
        <row r="291">
          <cell r="B291" t="str">
            <v>SUBTOTAL</v>
          </cell>
          <cell r="C291">
            <v>117372.685546875</v>
          </cell>
          <cell r="D291">
            <v>117372.685546875</v>
          </cell>
          <cell r="I291">
            <v>0</v>
          </cell>
          <cell r="J291">
            <v>0</v>
          </cell>
          <cell r="K291">
            <v>1659.6497736328124</v>
          </cell>
          <cell r="L291">
            <v>922.76400942535531</v>
          </cell>
          <cell r="M291">
            <v>0</v>
          </cell>
          <cell r="N291">
            <v>444.84833577332626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2366.7743385471322</v>
          </cell>
          <cell r="AQ291">
            <v>3027.2621188314938</v>
          </cell>
        </row>
        <row r="292">
          <cell r="B292" t="str">
            <v>Transmission  -  Interr.</v>
          </cell>
        </row>
        <row r="293">
          <cell r="B293" t="str">
            <v>Customer Access Charge</v>
          </cell>
          <cell r="N293">
            <v>0</v>
          </cell>
          <cell r="AQ293">
            <v>0</v>
          </cell>
        </row>
        <row r="294">
          <cell r="B294" t="str">
            <v>SUMMER VOLUMETRIC</v>
          </cell>
          <cell r="C294">
            <v>0</v>
          </cell>
          <cell r="D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Q294">
            <v>0</v>
          </cell>
        </row>
        <row r="295">
          <cell r="B295" t="str">
            <v>WINTER VOLUMETRIC</v>
          </cell>
          <cell r="C295">
            <v>0</v>
          </cell>
          <cell r="D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Q295">
            <v>0</v>
          </cell>
        </row>
        <row r="296">
          <cell r="B296" t="str">
            <v>SUBTOTAL</v>
          </cell>
          <cell r="C296">
            <v>0</v>
          </cell>
          <cell r="D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Q296">
            <v>0</v>
          </cell>
        </row>
        <row r="297">
          <cell r="B297" t="str">
            <v>Transmission  -  TOTALS</v>
          </cell>
        </row>
        <row r="298">
          <cell r="B298" t="str">
            <v>Customer Access Charge</v>
          </cell>
          <cell r="F298">
            <v>433.11158151510614</v>
          </cell>
          <cell r="N298">
            <v>444.84833577332626</v>
          </cell>
          <cell r="AQ298">
            <v>444.84833577332626</v>
          </cell>
        </row>
        <row r="299">
          <cell r="B299" t="str">
            <v>SUMMER VOLUMETRIC</v>
          </cell>
          <cell r="C299">
            <v>0</v>
          </cell>
          <cell r="D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Q299">
            <v>0</v>
          </cell>
        </row>
        <row r="300">
          <cell r="B300" t="str">
            <v>WINTER VOLUMETRIC</v>
          </cell>
          <cell r="C300">
            <v>117372.685546875</v>
          </cell>
          <cell r="D300">
            <v>117372.685546875</v>
          </cell>
          <cell r="I300">
            <v>0</v>
          </cell>
          <cell r="J300">
            <v>0</v>
          </cell>
          <cell r="K300">
            <v>1659.6497736328124</v>
          </cell>
          <cell r="L300">
            <v>922.76400942535531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Q300">
            <v>2582.4137830581676</v>
          </cell>
        </row>
        <row r="301">
          <cell r="B301" t="str">
            <v>TOTAL</v>
          </cell>
          <cell r="C301">
            <v>117372.685546875</v>
          </cell>
          <cell r="D301">
            <v>117372.685546875</v>
          </cell>
          <cell r="I301">
            <v>0</v>
          </cell>
          <cell r="J301">
            <v>0</v>
          </cell>
          <cell r="K301">
            <v>1659.6497736328124</v>
          </cell>
          <cell r="L301">
            <v>922.76400942535531</v>
          </cell>
          <cell r="M301">
            <v>0</v>
          </cell>
          <cell r="N301">
            <v>444.84833577332626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2366.7743385471322</v>
          </cell>
          <cell r="AQ301">
            <v>3027.2621188314938</v>
          </cell>
        </row>
        <row r="303">
          <cell r="B303" t="str">
            <v>DISTRIBUTION</v>
          </cell>
        </row>
        <row r="304">
          <cell r="B304" t="str">
            <v>Distribution  -  Firm</v>
          </cell>
        </row>
        <row r="305">
          <cell r="B305" t="str">
            <v>Customer Charge</v>
          </cell>
          <cell r="N305">
            <v>363.14488812122488</v>
          </cell>
          <cell r="AQ305">
            <v>363.14488812122488</v>
          </cell>
        </row>
        <row r="306">
          <cell r="B306" t="str">
            <v>SUMMER VOLUMETRIC</v>
          </cell>
          <cell r="C306">
            <v>0</v>
          </cell>
          <cell r="D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Q306">
            <v>0</v>
          </cell>
        </row>
        <row r="307">
          <cell r="B307" t="str">
            <v>WINTER VOLUMETRIC</v>
          </cell>
          <cell r="C307">
            <v>41239.052734375</v>
          </cell>
          <cell r="D307">
            <v>41239.052734375</v>
          </cell>
          <cell r="I307">
            <v>3235.3081573438876</v>
          </cell>
          <cell r="J307">
            <v>0</v>
          </cell>
          <cell r="K307">
            <v>583.1202056640625</v>
          </cell>
          <cell r="L307">
            <v>773.65590768611207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Q307">
            <v>4592.0842706940621</v>
          </cell>
        </row>
        <row r="308">
          <cell r="B308" t="str">
            <v>SUBTOTAL</v>
          </cell>
          <cell r="C308">
            <v>41239.052734375</v>
          </cell>
          <cell r="D308">
            <v>41239.052734375</v>
          </cell>
          <cell r="I308">
            <v>3235.3081573438876</v>
          </cell>
          <cell r="J308">
            <v>0</v>
          </cell>
          <cell r="K308">
            <v>583.1202056640625</v>
          </cell>
          <cell r="L308">
            <v>773.65590768611207</v>
          </cell>
          <cell r="M308">
            <v>0</v>
          </cell>
          <cell r="N308">
            <v>363.14488812122488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831.56938348088568</v>
          </cell>
          <cell r="AQ308">
            <v>4955.2291588152866</v>
          </cell>
        </row>
        <row r="309">
          <cell r="B309" t="str">
            <v>Distribution  -  Interr.</v>
          </cell>
        </row>
        <row r="310">
          <cell r="B310" t="str">
            <v>Customer Charge</v>
          </cell>
          <cell r="N310">
            <v>0</v>
          </cell>
          <cell r="AQ310">
            <v>0</v>
          </cell>
        </row>
        <row r="311">
          <cell r="B311" t="str">
            <v>SUMMER VOLUMETRIC</v>
          </cell>
          <cell r="C311">
            <v>0</v>
          </cell>
          <cell r="D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Q311">
            <v>0</v>
          </cell>
        </row>
        <row r="312">
          <cell r="B312" t="str">
            <v>WINTER VOLUMETRIC</v>
          </cell>
          <cell r="C312">
            <v>0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Q312">
            <v>0</v>
          </cell>
        </row>
        <row r="313">
          <cell r="B313" t="str">
            <v>SUBTOTAL</v>
          </cell>
          <cell r="C313">
            <v>0</v>
          </cell>
          <cell r="D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Q313">
            <v>0</v>
          </cell>
        </row>
        <row r="314">
          <cell r="B314" t="str">
            <v>Distribution  -  TOTALS</v>
          </cell>
        </row>
        <row r="315">
          <cell r="B315" t="str">
            <v>Customer Charge</v>
          </cell>
          <cell r="F315">
            <v>715.76256399270653</v>
          </cell>
          <cell r="N315">
            <v>363.14488812122488</v>
          </cell>
          <cell r="AQ315">
            <v>363.14488812122488</v>
          </cell>
        </row>
        <row r="316">
          <cell r="B316" t="str">
            <v>SUMMER VOLUMETRIC</v>
          </cell>
          <cell r="C316">
            <v>0</v>
          </cell>
          <cell r="D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Q316">
            <v>0</v>
          </cell>
        </row>
        <row r="317">
          <cell r="B317" t="str">
            <v>WINTER VOLUMETRIC</v>
          </cell>
          <cell r="C317">
            <v>41239.052734375</v>
          </cell>
          <cell r="D317">
            <v>41239.052734375</v>
          </cell>
          <cell r="I317">
            <v>3235.3081573438876</v>
          </cell>
          <cell r="J317">
            <v>0</v>
          </cell>
          <cell r="K317">
            <v>583.1202056640625</v>
          </cell>
          <cell r="L317">
            <v>773.65590768611207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Q317">
            <v>4592.0842706940621</v>
          </cell>
        </row>
        <row r="318">
          <cell r="B318" t="str">
            <v>TOTAL</v>
          </cell>
          <cell r="C318">
            <v>41239.052734375</v>
          </cell>
          <cell r="D318">
            <v>41239.052734375</v>
          </cell>
          <cell r="I318">
            <v>3235.3081573438876</v>
          </cell>
          <cell r="J318">
            <v>0</v>
          </cell>
          <cell r="K318">
            <v>583.1202056640625</v>
          </cell>
          <cell r="L318">
            <v>773.65590768611207</v>
          </cell>
          <cell r="M318">
            <v>0</v>
          </cell>
          <cell r="N318">
            <v>363.14488812122488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831.56938348088568</v>
          </cell>
          <cell r="AQ318">
            <v>4955.2291588152866</v>
          </cell>
        </row>
        <row r="319">
          <cell r="B319" t="str">
            <v>INDUSTRIAL CLASS  -  TOTALS</v>
          </cell>
        </row>
        <row r="320">
          <cell r="B320" t="str">
            <v>Customer Charge</v>
          </cell>
          <cell r="F320">
            <v>1148.8741455078127</v>
          </cell>
          <cell r="N320">
            <v>807.99322389455119</v>
          </cell>
          <cell r="AQ320">
            <v>807.99322389455119</v>
          </cell>
        </row>
        <row r="321">
          <cell r="B321" t="str">
            <v>SUMMER VOLUMETRIC</v>
          </cell>
          <cell r="C321">
            <v>0</v>
          </cell>
          <cell r="D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Q321">
            <v>0</v>
          </cell>
        </row>
        <row r="322">
          <cell r="B322" t="str">
            <v>WINTER VOLUMETRIC</v>
          </cell>
          <cell r="C322">
            <v>158611.73828125</v>
          </cell>
          <cell r="D322">
            <v>158611.73828125</v>
          </cell>
          <cell r="I322">
            <v>3235.3081573438876</v>
          </cell>
          <cell r="J322">
            <v>0</v>
          </cell>
          <cell r="K322">
            <v>2242.7699792968751</v>
          </cell>
          <cell r="L322">
            <v>1696.4199171114674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Q322">
            <v>7174.4980537522297</v>
          </cell>
        </row>
        <row r="323">
          <cell r="B323" t="str">
            <v>TOTAL</v>
          </cell>
          <cell r="C323">
            <v>158611.73828125</v>
          </cell>
          <cell r="D323">
            <v>158611.73828125</v>
          </cell>
          <cell r="I323">
            <v>3235.3081573438876</v>
          </cell>
          <cell r="J323">
            <v>0</v>
          </cell>
          <cell r="K323">
            <v>2242.7699792968751</v>
          </cell>
          <cell r="L323">
            <v>1696.4199171114674</v>
          </cell>
          <cell r="M323">
            <v>0</v>
          </cell>
          <cell r="N323">
            <v>807.99322389455119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3198.343722028018</v>
          </cell>
          <cell r="AQ323">
            <v>7982.4912776467809</v>
          </cell>
        </row>
        <row r="326">
          <cell r="B326" t="str">
            <v>COGEN</v>
          </cell>
        </row>
        <row r="327">
          <cell r="B327" t="str">
            <v xml:space="preserve">FIRM COG </v>
          </cell>
        </row>
        <row r="328">
          <cell r="B328" t="str">
            <v>Customer Access Charge</v>
          </cell>
        </row>
        <row r="329">
          <cell r="B329" t="str">
            <v>SUMMER VOLUMETRIC</v>
          </cell>
          <cell r="C329">
            <v>0</v>
          </cell>
          <cell r="D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Q329">
            <v>0</v>
          </cell>
        </row>
        <row r="330">
          <cell r="B330" t="str">
            <v>WINTER VOLUMETRIC</v>
          </cell>
          <cell r="C330">
            <v>79852.5146484375</v>
          </cell>
          <cell r="D330">
            <v>79852.5146484375</v>
          </cell>
          <cell r="I330">
            <v>82.631191614854714</v>
          </cell>
          <cell r="J330">
            <v>0</v>
          </cell>
          <cell r="K330">
            <v>1129.1145571289062</v>
          </cell>
          <cell r="L330">
            <v>349.43981998803372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Q330">
            <v>1561.1855687317948</v>
          </cell>
        </row>
        <row r="331">
          <cell r="B331" t="str">
            <v>SUBTOTAL</v>
          </cell>
          <cell r="C331">
            <v>79852.5146484375</v>
          </cell>
          <cell r="D331">
            <v>79852.5146484375</v>
          </cell>
          <cell r="I331">
            <v>82.631191614854714</v>
          </cell>
          <cell r="J331">
            <v>0</v>
          </cell>
          <cell r="K331">
            <v>1129.1145571289062</v>
          </cell>
          <cell r="L331">
            <v>349.43981998803372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1610.1947540674016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Q331">
            <v>1561.1855687317948</v>
          </cell>
        </row>
        <row r="333">
          <cell r="B333" t="str">
            <v>INTERR. COGEN</v>
          </cell>
        </row>
        <row r="334">
          <cell r="B334" t="str">
            <v>Customer Access Charge</v>
          </cell>
        </row>
        <row r="335">
          <cell r="B335" t="str">
            <v>SUMMER VOLUMETRIC</v>
          </cell>
          <cell r="C335">
            <v>0</v>
          </cell>
          <cell r="D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Q335">
            <v>0</v>
          </cell>
        </row>
        <row r="336">
          <cell r="B336" t="str">
            <v>WINTER VOLUMETRIC</v>
          </cell>
          <cell r="C336">
            <v>0</v>
          </cell>
          <cell r="D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Q336">
            <v>0</v>
          </cell>
        </row>
        <row r="337">
          <cell r="B337" t="str">
            <v>SUBTOTAL</v>
          </cell>
          <cell r="C337">
            <v>0</v>
          </cell>
          <cell r="D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Q337">
            <v>0</v>
          </cell>
        </row>
        <row r="339">
          <cell r="B339" t="str">
            <v>TOTAL non-PO3 COGEN</v>
          </cell>
        </row>
        <row r="340">
          <cell r="B340" t="str">
            <v>Customer Access Charge</v>
          </cell>
          <cell r="F340">
            <v>156</v>
          </cell>
        </row>
        <row r="341">
          <cell r="B341" t="str">
            <v>SUMMER VOLUMETRIC</v>
          </cell>
          <cell r="C341">
            <v>0</v>
          </cell>
          <cell r="D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</row>
        <row r="342">
          <cell r="B342" t="str">
            <v>WINTER VOLUMETRIC</v>
          </cell>
          <cell r="C342">
            <v>79852.5146484375</v>
          </cell>
          <cell r="D342">
            <v>79852.5146484375</v>
          </cell>
          <cell r="I342">
            <v>82.631191614854714</v>
          </cell>
          <cell r="J342">
            <v>0</v>
          </cell>
          <cell r="K342">
            <v>1129.1145571289062</v>
          </cell>
          <cell r="L342">
            <v>349.43981998803372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1561.1855687317948</v>
          </cell>
        </row>
        <row r="343">
          <cell r="B343" t="str">
            <v>TOTAL</v>
          </cell>
          <cell r="C343">
            <v>79852.5146484375</v>
          </cell>
          <cell r="D343">
            <v>79852.5146484375</v>
          </cell>
          <cell r="I343">
            <v>82.631191614854714</v>
          </cell>
          <cell r="J343">
            <v>0</v>
          </cell>
          <cell r="K343">
            <v>1129.1145571289062</v>
          </cell>
          <cell r="L343">
            <v>349.43981998803372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1610.1947540674016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1561.1855687317948</v>
          </cell>
        </row>
        <row r="345">
          <cell r="B345" t="str">
            <v>G-PO3 COGEN</v>
          </cell>
        </row>
        <row r="346">
          <cell r="B346" t="str">
            <v>EPO3 FIRM   (Summer)</v>
          </cell>
        </row>
        <row r="347">
          <cell r="B347" t="str">
            <v>EPO3 FIRM   (Winter)</v>
          </cell>
        </row>
        <row r="348">
          <cell r="B348" t="str">
            <v>Subtotal:  PO3 FIRM</v>
          </cell>
        </row>
        <row r="350">
          <cell r="B350" t="str">
            <v>EPO3 INTERRUPTIBLE (Summer)</v>
          </cell>
        </row>
        <row r="351">
          <cell r="B351" t="str">
            <v>EPO3 INTERRUPTIBLE (Winter)</v>
          </cell>
        </row>
        <row r="352">
          <cell r="B352" t="str">
            <v>Subtotal:  PO3 Interruptible</v>
          </cell>
        </row>
        <row r="354">
          <cell r="B354" t="str">
            <v>EPO3 (Summer)</v>
          </cell>
        </row>
        <row r="355">
          <cell r="B355" t="str">
            <v>EPO3 (Winter)</v>
          </cell>
        </row>
        <row r="356">
          <cell r="B356" t="str">
            <v>Subtotal:  PO3</v>
          </cell>
        </row>
        <row r="358">
          <cell r="B358" t="str">
            <v>TOTAL FIRM COG</v>
          </cell>
        </row>
        <row r="359">
          <cell r="B359" t="str">
            <v>SUMMER</v>
          </cell>
        </row>
        <row r="360">
          <cell r="B360" t="str">
            <v>WINTER</v>
          </cell>
        </row>
        <row r="361">
          <cell r="B361" t="str">
            <v>TOTAL</v>
          </cell>
        </row>
        <row r="363">
          <cell r="B363" t="str">
            <v>TOTAL INTERR. COG</v>
          </cell>
        </row>
        <row r="364">
          <cell r="B364" t="str">
            <v>SUMMER</v>
          </cell>
        </row>
        <row r="365">
          <cell r="B365" t="str">
            <v>WINTER</v>
          </cell>
        </row>
        <row r="366">
          <cell r="B366" t="str">
            <v>SUBTOTAL</v>
          </cell>
        </row>
        <row r="368">
          <cell r="B368" t="str">
            <v>TOTAL COGEN</v>
          </cell>
        </row>
        <row r="369">
          <cell r="B369" t="str">
            <v>SUMMER</v>
          </cell>
        </row>
        <row r="370">
          <cell r="B370" t="str">
            <v>WINTER</v>
          </cell>
        </row>
        <row r="371">
          <cell r="B371" t="str">
            <v>SUBTOTAL</v>
          </cell>
        </row>
        <row r="374">
          <cell r="B374" t="str">
            <v>EG</v>
          </cell>
        </row>
        <row r="375">
          <cell r="B375" t="str">
            <v>Customer Access Charge</v>
          </cell>
          <cell r="F375">
            <v>1</v>
          </cell>
        </row>
        <row r="376">
          <cell r="B376" t="str">
            <v>Volumetric (Summer)</v>
          </cell>
          <cell r="C376">
            <v>0</v>
          </cell>
          <cell r="D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Q376">
            <v>0</v>
          </cell>
        </row>
        <row r="377">
          <cell r="B377" t="str">
            <v>Volumetric (Winter)</v>
          </cell>
          <cell r="C377">
            <v>155445.15991210938</v>
          </cell>
          <cell r="D377">
            <v>155445.15991210938</v>
          </cell>
          <cell r="I377">
            <v>160.85428055521578</v>
          </cell>
          <cell r="J377">
            <v>0</v>
          </cell>
          <cell r="K377">
            <v>2197.9945611572266</v>
          </cell>
          <cell r="L377">
            <v>680.23817329792121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Q377">
            <v>3039.0870150103633</v>
          </cell>
        </row>
        <row r="378">
          <cell r="B378" t="str">
            <v>TOTAL UEG</v>
          </cell>
          <cell r="C378">
            <v>155445.15991210938</v>
          </cell>
          <cell r="D378">
            <v>155445.15991210938</v>
          </cell>
          <cell r="I378">
            <v>160.85428055521578</v>
          </cell>
          <cell r="J378">
            <v>0</v>
          </cell>
          <cell r="K378">
            <v>2197.9945611572266</v>
          </cell>
          <cell r="L378">
            <v>680.23817329792121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3134.4909066122254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3039.0870150103633</v>
          </cell>
        </row>
        <row r="382">
          <cell r="B382" t="str">
            <v>WHOLESALE</v>
          </cell>
        </row>
        <row r="383">
          <cell r="B383" t="str">
            <v>Customer Access Charge</v>
          </cell>
        </row>
        <row r="384">
          <cell r="B384" t="str">
            <v>COALINGA</v>
          </cell>
          <cell r="N384">
            <v>0.97854161875000001</v>
          </cell>
          <cell r="AQ384">
            <v>0.97854161875000001</v>
          </cell>
        </row>
        <row r="385">
          <cell r="B385" t="str">
            <v>West Coast Gas</v>
          </cell>
          <cell r="N385">
            <v>0.71088242382812494</v>
          </cell>
          <cell r="AQ385">
            <v>0.71088242382812494</v>
          </cell>
        </row>
        <row r="386">
          <cell r="B386" t="str">
            <v>PALO ALTO</v>
          </cell>
          <cell r="N386">
            <v>4.1809411750000001</v>
          </cell>
          <cell r="AQ386">
            <v>4.1809411750000001</v>
          </cell>
        </row>
        <row r="387">
          <cell r="B387" t="str">
            <v>ISLAND ENERGY</v>
          </cell>
          <cell r="N387">
            <v>0.53346469335937485</v>
          </cell>
          <cell r="AQ387">
            <v>0.53346469335937485</v>
          </cell>
        </row>
        <row r="388">
          <cell r="B388" t="str">
            <v>Not Used; Available</v>
          </cell>
          <cell r="AQ388">
            <v>0</v>
          </cell>
        </row>
        <row r="389">
          <cell r="B389" t="str">
            <v>Not Used; Available</v>
          </cell>
          <cell r="AQ389">
            <v>0</v>
          </cell>
        </row>
        <row r="390">
          <cell r="B390" t="str">
            <v>SUB-TOTAL CUST ACCESS CHARGE</v>
          </cell>
          <cell r="F390">
            <v>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6.4038299109374996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AQ390">
            <v>6.4038299109374996</v>
          </cell>
        </row>
        <row r="392">
          <cell r="B392" t="str">
            <v>Volumetric</v>
          </cell>
        </row>
        <row r="393">
          <cell r="B393" t="str">
            <v>COALINGA</v>
          </cell>
          <cell r="C393">
            <v>462.27500915527344</v>
          </cell>
          <cell r="D393">
            <v>462.27500915527344</v>
          </cell>
          <cell r="I393">
            <v>0</v>
          </cell>
          <cell r="J393">
            <v>0</v>
          </cell>
          <cell r="K393">
            <v>6.5365686294555667</v>
          </cell>
          <cell r="L393">
            <v>1.2959704955960107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Q393">
            <v>7.8325391250515777</v>
          </cell>
        </row>
        <row r="394">
          <cell r="B394" t="str">
            <v>West Coast Gas</v>
          </cell>
          <cell r="C394">
            <v>199.89912033081055</v>
          </cell>
          <cell r="D394">
            <v>199.89912033081055</v>
          </cell>
          <cell r="I394">
            <v>0</v>
          </cell>
          <cell r="J394">
            <v>0</v>
          </cell>
          <cell r="K394">
            <v>2.826573561477661</v>
          </cell>
          <cell r="L394">
            <v>0.56092397364298263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Q394">
            <v>3.3874975351206436</v>
          </cell>
        </row>
        <row r="395">
          <cell r="B395" t="str">
            <v>PALO ALTO</v>
          </cell>
          <cell r="C395">
            <v>5412.7545166015625</v>
          </cell>
          <cell r="D395">
            <v>5412.7545166015625</v>
          </cell>
          <cell r="I395">
            <v>0</v>
          </cell>
          <cell r="J395">
            <v>0</v>
          </cell>
          <cell r="K395">
            <v>76.536348864746088</v>
          </cell>
          <cell r="L395">
            <v>15.200281766467644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Q395">
            <v>91.736630631213728</v>
          </cell>
        </row>
        <row r="396">
          <cell r="B396" t="str">
            <v>ISLAND ENERGY</v>
          </cell>
          <cell r="C396">
            <v>40.103721618652344</v>
          </cell>
          <cell r="D396">
            <v>40.103721618652344</v>
          </cell>
          <cell r="I396">
            <v>0</v>
          </cell>
          <cell r="J396">
            <v>0</v>
          </cell>
          <cell r="K396">
            <v>0.56706662368774419</v>
          </cell>
          <cell r="L396">
            <v>0.11235775829704872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Q396">
            <v>0.67942438198479294</v>
          </cell>
        </row>
        <row r="397">
          <cell r="A397" t="str">
            <v xml:space="preserve"> </v>
          </cell>
          <cell r="B397" t="str">
            <v>Alpine</v>
          </cell>
          <cell r="C397">
            <v>80</v>
          </cell>
          <cell r="D397">
            <v>80</v>
          </cell>
          <cell r="I397">
            <v>0</v>
          </cell>
          <cell r="J397">
            <v>0</v>
          </cell>
          <cell r="K397">
            <v>1.1312</v>
          </cell>
          <cell r="L397">
            <v>0.22413432721374335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Q397">
            <v>1.3553343272137433</v>
          </cell>
        </row>
        <row r="398">
          <cell r="B398" t="str">
            <v>Not Used; Available</v>
          </cell>
          <cell r="D398">
            <v>0</v>
          </cell>
          <cell r="AQ398">
            <v>0</v>
          </cell>
        </row>
        <row r="399">
          <cell r="B399" t="str">
            <v>SUB-TOTAL VOLUMETRIC</v>
          </cell>
          <cell r="C399">
            <v>6195.0323677062988</v>
          </cell>
          <cell r="D399">
            <v>6195.0323677062988</v>
          </cell>
          <cell r="I399">
            <v>0</v>
          </cell>
          <cell r="J399">
            <v>0</v>
          </cell>
          <cell r="K399">
            <v>87.597757679367078</v>
          </cell>
          <cell r="L399">
            <v>17.393668321217429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104.99142600058448</v>
          </cell>
        </row>
        <row r="401">
          <cell r="B401" t="str">
            <v>TOTALS</v>
          </cell>
        </row>
        <row r="402">
          <cell r="B402" t="str">
            <v>COALINGA</v>
          </cell>
          <cell r="Z402">
            <v>9.3215949172722308</v>
          </cell>
          <cell r="AQ402">
            <v>8.8110807438015772</v>
          </cell>
        </row>
        <row r="403">
          <cell r="B403" t="str">
            <v>West Coast Gas</v>
          </cell>
          <cell r="Z403">
            <v>4.0308876472640636</v>
          </cell>
          <cell r="AQ403">
            <v>4.0983799589487688</v>
          </cell>
        </row>
        <row r="404">
          <cell r="B404" t="str">
            <v>PALO ALTO</v>
          </cell>
          <cell r="Z404">
            <v>109.14607969527496</v>
          </cell>
          <cell r="AQ404">
            <v>95.917571806213729</v>
          </cell>
        </row>
        <row r="405">
          <cell r="B405" t="str">
            <v>ISLAND ENERGY</v>
          </cell>
          <cell r="Z405">
            <v>0.80867587518356265</v>
          </cell>
          <cell r="AQ405">
            <v>1.2128890753441679</v>
          </cell>
        </row>
        <row r="406">
          <cell r="B406" t="str">
            <v>Not Used; Available</v>
          </cell>
          <cell r="AQ406">
            <v>1.3553343272137433</v>
          </cell>
        </row>
        <row r="407">
          <cell r="B407" t="str">
            <v>Not Used; Available</v>
          </cell>
          <cell r="AQ407">
            <v>0</v>
          </cell>
        </row>
        <row r="408">
          <cell r="AQ408">
            <v>111.39525591152199</v>
          </cell>
        </row>
        <row r="409">
          <cell r="AC409" t="str">
            <v xml:space="preserve">                   </v>
          </cell>
        </row>
        <row r="414">
          <cell r="B414" t="str">
            <v>TOTAL WHOLESALE</v>
          </cell>
          <cell r="C414">
            <v>6195.0323677062988</v>
          </cell>
          <cell r="D414">
            <v>6195.0323677062988</v>
          </cell>
          <cell r="E414">
            <v>0</v>
          </cell>
          <cell r="F414">
            <v>5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87.597757679367078</v>
          </cell>
          <cell r="L414">
            <v>17.393668321217429</v>
          </cell>
          <cell r="M414">
            <v>0</v>
          </cell>
          <cell r="N414">
            <v>6.4038299109374996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123.30723813499482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111.39525591152199</v>
          </cell>
        </row>
        <row r="417">
          <cell r="B417" t="str">
            <v>G-CSP</v>
          </cell>
        </row>
        <row r="418">
          <cell r="B418" t="str">
            <v>Distribution</v>
          </cell>
          <cell r="E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Q418">
            <v>0</v>
          </cell>
        </row>
        <row r="419">
          <cell r="B419" t="str">
            <v>Transmission</v>
          </cell>
          <cell r="E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Q419">
            <v>0</v>
          </cell>
        </row>
        <row r="420">
          <cell r="B420" t="str">
            <v>TOTAL G-CSP</v>
          </cell>
          <cell r="E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</row>
        <row r="423">
          <cell r="B423" t="str">
            <v>NONCORE TOTAL</v>
          </cell>
          <cell r="C423">
            <v>400832.50692015991</v>
          </cell>
          <cell r="D423">
            <v>400832.50692015991</v>
          </cell>
          <cell r="E423">
            <v>728.06171065673311</v>
          </cell>
          <cell r="F423">
            <v>5</v>
          </cell>
          <cell r="G423">
            <v>0</v>
          </cell>
          <cell r="H423">
            <v>0</v>
          </cell>
          <cell r="I423">
            <v>3478.793629513958</v>
          </cell>
          <cell r="J423">
            <v>0</v>
          </cell>
          <cell r="K423">
            <v>5657.4768552623746</v>
          </cell>
          <cell r="L423">
            <v>2743.4915787186396</v>
          </cell>
          <cell r="M423">
            <v>0</v>
          </cell>
          <cell r="N423">
            <v>814.39705380548867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8081.0177007347147</v>
          </cell>
          <cell r="AA423">
            <v>0</v>
          </cell>
          <cell r="AB423">
            <v>0</v>
          </cell>
          <cell r="AC423">
            <v>0</v>
          </cell>
          <cell r="AD423">
            <v>2.7811957347087204</v>
          </cell>
          <cell r="AE423">
            <v>8.5715913292351331</v>
          </cell>
          <cell r="AF423">
            <v>5.0964319745971318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12710.608336339003</v>
          </cell>
        </row>
        <row r="427">
          <cell r="B427" t="str">
            <v>CORE NGV</v>
          </cell>
        </row>
        <row r="429">
          <cell r="B429" t="str">
            <v>NGV1:  Non-Interdepartmental</v>
          </cell>
        </row>
        <row r="430">
          <cell r="B430" t="str">
            <v>Customer Charge</v>
          </cell>
        </row>
        <row r="431">
          <cell r="B431" t="str">
            <v>Volumetric Rate</v>
          </cell>
        </row>
        <row r="432">
          <cell r="B432" t="str">
            <v>Subtotal</v>
          </cell>
        </row>
        <row r="434">
          <cell r="B434" t="str">
            <v>NGV1:  Interdepartmental</v>
          </cell>
        </row>
        <row r="435">
          <cell r="B435" t="str">
            <v>Customer Charge</v>
          </cell>
        </row>
        <row r="436">
          <cell r="B436" t="str">
            <v>Volumetric Rate</v>
          </cell>
        </row>
        <row r="437">
          <cell r="B437" t="str">
            <v>Subtotal</v>
          </cell>
        </row>
        <row r="439">
          <cell r="B439" t="str">
            <v xml:space="preserve">NGV2:  </v>
          </cell>
        </row>
        <row r="440">
          <cell r="B440" t="str">
            <v>Customer Charge</v>
          </cell>
        </row>
        <row r="441">
          <cell r="B441" t="str">
            <v>Volumetric Rate</v>
          </cell>
        </row>
        <row r="442">
          <cell r="B442" t="str">
            <v>Subtotal</v>
          </cell>
        </row>
        <row r="444">
          <cell r="B444" t="str">
            <v>Total Core NGV</v>
          </cell>
        </row>
        <row r="445">
          <cell r="B445" t="str">
            <v>Customer Charge</v>
          </cell>
        </row>
        <row r="446">
          <cell r="B446" t="str">
            <v>Volumetric Rate</v>
          </cell>
        </row>
        <row r="447">
          <cell r="B447" t="str">
            <v>Subtotal</v>
          </cell>
        </row>
        <row r="448">
          <cell r="B448" t="str">
            <v>NONCORE NGV</v>
          </cell>
        </row>
        <row r="449">
          <cell r="B449" t="str">
            <v>Noncore NGV (Transmission)</v>
          </cell>
        </row>
        <row r="450">
          <cell r="B450" t="str">
            <v>Customer Charge</v>
          </cell>
          <cell r="AQ450">
            <v>0</v>
          </cell>
        </row>
        <row r="451">
          <cell r="B451" t="str">
            <v>Volumetric Rate</v>
          </cell>
          <cell r="C451">
            <v>728.06171065673311</v>
          </cell>
          <cell r="D451">
            <v>728.06171065673311</v>
          </cell>
          <cell r="E451">
            <v>728.06171065673311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AB451">
            <v>0</v>
          </cell>
          <cell r="AC451">
            <v>0</v>
          </cell>
          <cell r="AD451">
            <v>2.7811957347087204</v>
          </cell>
          <cell r="AE451">
            <v>8.5715913292351331</v>
          </cell>
          <cell r="AF451">
            <v>5.0964319745971318</v>
          </cell>
          <cell r="AG451">
            <v>0</v>
          </cell>
          <cell r="AQ451">
            <v>16.449219038540985</v>
          </cell>
        </row>
        <row r="452">
          <cell r="B452" t="str">
            <v>Subtotal</v>
          </cell>
          <cell r="C452">
            <v>728.06171065673311</v>
          </cell>
          <cell r="D452">
            <v>728.06171065673311</v>
          </cell>
          <cell r="E452">
            <v>728.06171065673311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14.681079892075125</v>
          </cell>
          <cell r="AB452">
            <v>0</v>
          </cell>
          <cell r="AC452">
            <v>0</v>
          </cell>
          <cell r="AD452">
            <v>2.7811957347087204</v>
          </cell>
          <cell r="AE452">
            <v>8.5715913292351331</v>
          </cell>
          <cell r="AF452">
            <v>5.0964319745971318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Q452">
            <v>16.449219038540985</v>
          </cell>
        </row>
        <row r="454">
          <cell r="B454" t="str">
            <v>Noncore NGV (Distribution)</v>
          </cell>
        </row>
        <row r="455">
          <cell r="B455" t="str">
            <v>Customer Charge</v>
          </cell>
          <cell r="AQ455">
            <v>0</v>
          </cell>
        </row>
        <row r="456">
          <cell r="B456" t="str">
            <v>Volumetric Rate</v>
          </cell>
          <cell r="U456">
            <v>0</v>
          </cell>
          <cell r="AQ456">
            <v>0</v>
          </cell>
        </row>
        <row r="457">
          <cell r="B457" t="str">
            <v>Subtotal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Q457">
            <v>0</v>
          </cell>
        </row>
        <row r="459">
          <cell r="B459" t="str">
            <v>Total Noncore NGV</v>
          </cell>
        </row>
        <row r="460">
          <cell r="B460" t="str">
            <v>Customer Charge</v>
          </cell>
          <cell r="F460">
            <v>4</v>
          </cell>
          <cell r="AQ460">
            <v>0</v>
          </cell>
        </row>
        <row r="461">
          <cell r="B461" t="str">
            <v>Volumetric Rate</v>
          </cell>
          <cell r="C461">
            <v>728.06171065673311</v>
          </cell>
          <cell r="D461">
            <v>728.06171065673311</v>
          </cell>
          <cell r="E461">
            <v>728.06171065673311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B461">
            <v>0</v>
          </cell>
          <cell r="AC461">
            <v>0</v>
          </cell>
          <cell r="AD461">
            <v>2.7811957347087204</v>
          </cell>
          <cell r="AE461">
            <v>8.5715913292351331</v>
          </cell>
          <cell r="AF461">
            <v>5.0964319745971318</v>
          </cell>
          <cell r="AG461">
            <v>0</v>
          </cell>
          <cell r="AQ461">
            <v>16.449219038540985</v>
          </cell>
        </row>
        <row r="462">
          <cell r="B462" t="str">
            <v>Subtotal</v>
          </cell>
          <cell r="C462">
            <v>728.06171065673311</v>
          </cell>
          <cell r="D462">
            <v>728.06171065673311</v>
          </cell>
          <cell r="E462">
            <v>728.06171065673311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14.681079892075125</v>
          </cell>
          <cell r="AB462">
            <v>0</v>
          </cell>
          <cell r="AC462">
            <v>0</v>
          </cell>
          <cell r="AD462">
            <v>2.7811957347087204</v>
          </cell>
          <cell r="AE462">
            <v>8.5715913292351331</v>
          </cell>
          <cell r="AF462">
            <v>5.0964319745971318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Q462">
            <v>16.449219038540985</v>
          </cell>
        </row>
        <row r="467">
          <cell r="B467" t="str">
            <v>UNBUNDLED STORAGE</v>
          </cell>
        </row>
        <row r="468">
          <cell r="B468" t="str">
            <v>G-FS/NFS/NAS (revenue account 1373, Other Gas Revenues)</v>
          </cell>
        </row>
        <row r="471">
          <cell r="A471" t="str">
            <v xml:space="preserve">This Area is a Format for the GRC </v>
          </cell>
        </row>
        <row r="472">
          <cell r="A472" t="str">
            <v>TABLE 4B-4RA</v>
          </cell>
        </row>
        <row r="473">
          <cell r="A473" t="str">
            <v>PACIFIC GAS AND ELECTRIC COMPANY</v>
          </cell>
        </row>
        <row r="474">
          <cell r="A474" t="str">
            <v>GAS DEPARTMENT</v>
          </cell>
        </row>
        <row r="475">
          <cell r="A475" t="str">
            <v>PROPOSED GAS ACCORD REVENUE ESTIMATE FOR THE PERIOD DECEMBER 2001  TO  DECEMBER 2001</v>
          </cell>
        </row>
        <row r="478">
          <cell r="A478" t="str">
            <v>L</v>
          </cell>
        </row>
        <row r="479">
          <cell r="A479" t="str">
            <v>I</v>
          </cell>
        </row>
        <row r="480">
          <cell r="A480" t="str">
            <v>N</v>
          </cell>
        </row>
        <row r="481">
          <cell r="A481" t="str">
            <v>E</v>
          </cell>
          <cell r="B481" t="str">
            <v>GAS</v>
          </cell>
          <cell r="E481" t="str">
            <v>CORE/</v>
          </cell>
          <cell r="I481" t="str">
            <v>Public Purpose</v>
          </cell>
          <cell r="P481" t="str">
            <v>Oil</v>
          </cell>
          <cell r="X481">
            <v>0</v>
          </cell>
          <cell r="Y481">
            <v>0</v>
          </cell>
          <cell r="AA481" t="str">
            <v>Total</v>
          </cell>
          <cell r="AE481" t="str">
            <v>Interstate</v>
          </cell>
          <cell r="AF481" t="str">
            <v>Canadian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</row>
        <row r="482">
          <cell r="B482" t="str">
            <v>RATE</v>
          </cell>
          <cell r="E482" t="str">
            <v>C-SUB</v>
          </cell>
          <cell r="I482" t="str">
            <v>Programs</v>
          </cell>
          <cell r="K482" t="str">
            <v>Local</v>
          </cell>
          <cell r="M482">
            <v>0</v>
          </cell>
          <cell r="N482">
            <v>0</v>
          </cell>
          <cell r="O482" t="str">
            <v>CPUC</v>
          </cell>
          <cell r="P482" t="str">
            <v xml:space="preserve">Recovery </v>
          </cell>
          <cell r="Q482" t="str">
            <v>CEE</v>
          </cell>
          <cell r="S482">
            <v>0</v>
          </cell>
          <cell r="T482">
            <v>0</v>
          </cell>
          <cell r="X482">
            <v>0</v>
          </cell>
          <cell r="Y482">
            <v>0</v>
          </cell>
          <cell r="AA482" t="str">
            <v>Transportation</v>
          </cell>
          <cell r="AB482" t="str">
            <v>Procurement</v>
          </cell>
          <cell r="AD482" t="str">
            <v>Brokerage</v>
          </cell>
          <cell r="AE482" t="str">
            <v>Capacity</v>
          </cell>
          <cell r="AF482" t="str">
            <v>Capacity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</row>
        <row r="483">
          <cell r="A483" t="str">
            <v>#</v>
          </cell>
          <cell r="B483" t="str">
            <v>SCHEDULE</v>
          </cell>
          <cell r="C483" t="str">
            <v>UNADJ.</v>
          </cell>
          <cell r="D483" t="str">
            <v>ADJ.</v>
          </cell>
          <cell r="E483" t="str">
            <v>SALES</v>
          </cell>
          <cell r="I483" t="str">
            <v>Base</v>
          </cell>
          <cell r="J483" t="str">
            <v>Non-Base</v>
          </cell>
          <cell r="K483" t="str">
            <v>Transmission</v>
          </cell>
          <cell r="L483" t="str">
            <v>CARE</v>
          </cell>
          <cell r="M483">
            <v>0</v>
          </cell>
          <cell r="N483" t="str">
            <v xml:space="preserve">CTTS </v>
          </cell>
          <cell r="O483" t="str">
            <v>FEE</v>
          </cell>
          <cell r="P483" t="str">
            <v>Account</v>
          </cell>
          <cell r="Q483" t="str">
            <v>Incentive</v>
          </cell>
          <cell r="R483" t="str">
            <v>ITCS</v>
          </cell>
          <cell r="S483">
            <v>0</v>
          </cell>
          <cell r="T483">
            <v>0</v>
          </cell>
          <cell r="U483" t="str">
            <v>NGVBA</v>
          </cell>
          <cell r="X483">
            <v>0</v>
          </cell>
          <cell r="Y483">
            <v>0</v>
          </cell>
          <cell r="AA483" t="str">
            <v>Revenues</v>
          </cell>
          <cell r="AB483" t="str">
            <v>Charge</v>
          </cell>
          <cell r="AC483" t="str">
            <v>Shrinkage</v>
          </cell>
          <cell r="AD483" t="str">
            <v>Fee</v>
          </cell>
          <cell r="AE483" t="str">
            <v>Charge</v>
          </cell>
          <cell r="AF483" t="str">
            <v>Charge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</row>
        <row r="484">
          <cell r="C484" t="str">
            <v>(A)</v>
          </cell>
          <cell r="D484" t="str">
            <v>(B)</v>
          </cell>
          <cell r="E484" t="str">
            <v>(C)</v>
          </cell>
          <cell r="I484" t="str">
            <v>(D)</v>
          </cell>
          <cell r="J484" t="str">
            <v>(E)</v>
          </cell>
          <cell r="K484" t="str">
            <v>(F)</v>
          </cell>
          <cell r="L484" t="str">
            <v>(G)</v>
          </cell>
          <cell r="M484" t="str">
            <v>(H)</v>
          </cell>
          <cell r="N484" t="str">
            <v>(I)</v>
          </cell>
          <cell r="O484" t="str">
            <v>(J)</v>
          </cell>
          <cell r="P484" t="str">
            <v>(K)</v>
          </cell>
          <cell r="Q484" t="str">
            <v>(L)</v>
          </cell>
          <cell r="R484" t="str">
            <v>(M)</v>
          </cell>
          <cell r="S484" t="str">
            <v>(N)</v>
          </cell>
          <cell r="T484" t="str">
            <v>(O)</v>
          </cell>
          <cell r="U484" t="str">
            <v>(P)</v>
          </cell>
          <cell r="V484" t="str">
            <v>(Q)</v>
          </cell>
          <cell r="W484" t="str">
            <v>(R)</v>
          </cell>
          <cell r="X484" t="str">
            <v>(P)</v>
          </cell>
          <cell r="Y484" t="str">
            <v>(P)</v>
          </cell>
          <cell r="Z484" t="str">
            <v>(P)</v>
          </cell>
          <cell r="AA484" t="str">
            <v>(Q)</v>
          </cell>
          <cell r="AB484" t="str">
            <v>(R)</v>
          </cell>
          <cell r="AC484" t="str">
            <v>(S)</v>
          </cell>
          <cell r="AD484" t="str">
            <v>(T)</v>
          </cell>
          <cell r="AE484" t="str">
            <v>(U)</v>
          </cell>
          <cell r="AF484" t="str">
            <v>(V)</v>
          </cell>
          <cell r="AI484" t="str">
            <v>(Y)</v>
          </cell>
          <cell r="AK484" t="str">
            <v>(X)</v>
          </cell>
          <cell r="AL484" t="str">
            <v>(Y)</v>
          </cell>
          <cell r="AO484" t="str">
            <v>(V)</v>
          </cell>
        </row>
        <row r="485">
          <cell r="B485" t="str">
            <v>Account 4800000 (1350) - Residential Individual Metered</v>
          </cell>
        </row>
        <row r="490">
          <cell r="A490">
            <v>1</v>
          </cell>
          <cell r="B490" t="str">
            <v xml:space="preserve">  G-1 Single Family</v>
          </cell>
          <cell r="C490">
            <v>278149.94140625</v>
          </cell>
          <cell r="D490">
            <v>277644.40388774412</v>
          </cell>
          <cell r="E490">
            <v>278149.94140625</v>
          </cell>
          <cell r="I490">
            <v>0</v>
          </cell>
          <cell r="J490">
            <v>91474.466190986859</v>
          </cell>
          <cell r="K490">
            <v>7601.8378986328116</v>
          </cell>
          <cell r="L490">
            <v>2811.8750014118859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101888.17909103156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</row>
        <row r="492">
          <cell r="B492" t="str">
            <v>Account 4800010 (1351) - Residential Master Metered</v>
          </cell>
        </row>
        <row r="493">
          <cell r="A493">
            <v>2</v>
          </cell>
          <cell r="B493" t="str">
            <v xml:space="preserve">  GM Multi Family</v>
          </cell>
          <cell r="C493">
            <v>33391.059265136719</v>
          </cell>
          <cell r="D493">
            <v>33391.059265136719</v>
          </cell>
          <cell r="E493">
            <v>29122.63671875</v>
          </cell>
          <cell r="I493">
            <v>0</v>
          </cell>
          <cell r="J493">
            <v>11336.057982647371</v>
          </cell>
          <cell r="K493">
            <v>912.57764971618644</v>
          </cell>
          <cell r="L493">
            <v>337.557090048666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12586.192722412223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</row>
        <row r="495">
          <cell r="B495" t="str">
            <v>Account 4810000 (1353) - Commercial</v>
          </cell>
        </row>
        <row r="496">
          <cell r="AA496">
            <v>0</v>
          </cell>
        </row>
        <row r="497">
          <cell r="AA497">
            <v>0</v>
          </cell>
        </row>
        <row r="498">
          <cell r="AA498">
            <v>0</v>
          </cell>
        </row>
        <row r="499">
          <cell r="AA499">
            <v>0</v>
          </cell>
        </row>
        <row r="500">
          <cell r="A500">
            <v>3</v>
          </cell>
          <cell r="B500" t="str">
            <v xml:space="preserve">  G-NR1  Small</v>
          </cell>
          <cell r="C500">
            <v>92472.980957031265</v>
          </cell>
          <cell r="D500">
            <v>92472.980957031265</v>
          </cell>
          <cell r="E500">
            <v>73804.707031250015</v>
          </cell>
          <cell r="I500">
            <v>2772.3626761827472</v>
          </cell>
          <cell r="J500">
            <v>27258.396814114967</v>
          </cell>
          <cell r="K500">
            <v>2527.2865695556648</v>
          </cell>
          <cell r="L500">
            <v>1318.9671885509304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33877.013248404306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</row>
        <row r="501">
          <cell r="A501">
            <v>4</v>
          </cell>
          <cell r="B501" t="str">
            <v xml:space="preserve">  G-NR2  Large</v>
          </cell>
          <cell r="C501">
            <v>3413.8645172119145</v>
          </cell>
          <cell r="D501">
            <v>3413.8645172119145</v>
          </cell>
          <cell r="E501">
            <v>2724.6798706054692</v>
          </cell>
          <cell r="I501">
            <v>16.5792</v>
          </cell>
          <cell r="J501">
            <v>428.04937805971383</v>
          </cell>
          <cell r="K501">
            <v>93.300917255401615</v>
          </cell>
          <cell r="L501">
            <v>81.062091899228349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618.99158721434378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</row>
        <row r="503">
          <cell r="A503">
            <v>5</v>
          </cell>
          <cell r="B503" t="str">
            <v xml:space="preserve">  G-NGV1</v>
          </cell>
          <cell r="C503">
            <v>492.51992182081545</v>
          </cell>
          <cell r="D503">
            <v>492.51992182081545</v>
          </cell>
          <cell r="E503">
            <v>492.51992182081545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</row>
        <row r="504">
          <cell r="A504">
            <v>6</v>
          </cell>
          <cell r="B504" t="str">
            <v xml:space="preserve">  G-NGV2  Compressed gas</v>
          </cell>
          <cell r="C504">
            <v>204.75115925409139</v>
          </cell>
          <cell r="D504">
            <v>204.75115925409139</v>
          </cell>
          <cell r="E504">
            <v>204.75115925409139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</row>
        <row r="505">
          <cell r="A505">
            <v>7</v>
          </cell>
          <cell r="B505" t="str">
            <v>SUB-TOTAL</v>
          </cell>
          <cell r="C505">
            <v>408125.11722670484</v>
          </cell>
          <cell r="D505">
            <v>407619.57970819896</v>
          </cell>
          <cell r="E505">
            <v>384499.23610793042</v>
          </cell>
          <cell r="F505">
            <v>0</v>
          </cell>
          <cell r="G505">
            <v>0</v>
          </cell>
          <cell r="H505">
            <v>0</v>
          </cell>
          <cell r="I505">
            <v>2788.9418761827474</v>
          </cell>
          <cell r="J505">
            <v>130496.97036580891</v>
          </cell>
          <cell r="K505">
            <v>11135.003035160064</v>
          </cell>
          <cell r="L505">
            <v>4549.4613719107101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148970.37664906244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</row>
        <row r="507">
          <cell r="B507" t="str">
            <v>Account 4840020 (1360) - Interdepartmental</v>
          </cell>
        </row>
        <row r="508">
          <cell r="A508">
            <v>8</v>
          </cell>
          <cell r="B508" t="str">
            <v xml:space="preserve">  Interdepartment (Large Commercial)</v>
          </cell>
          <cell r="C508">
            <v>128.91924858093265</v>
          </cell>
          <cell r="D508">
            <v>128.91924858093265</v>
          </cell>
          <cell r="E508">
            <v>128.91924858093265</v>
          </cell>
          <cell r="I508">
            <v>0.30143999999999999</v>
          </cell>
          <cell r="J508">
            <v>16.164614587594173</v>
          </cell>
          <cell r="K508">
            <v>3.5233630637168893</v>
          </cell>
          <cell r="L508">
            <v>3.0611829858385438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23.050600637149607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</row>
        <row r="509">
          <cell r="A509">
            <v>9</v>
          </cell>
          <cell r="B509" t="str">
            <v>CORE TOTAL</v>
          </cell>
          <cell r="C509">
            <v>408254.03647528577</v>
          </cell>
          <cell r="D509">
            <v>407748.49895677989</v>
          </cell>
          <cell r="E509">
            <v>384628.15535651136</v>
          </cell>
          <cell r="F509">
            <v>0</v>
          </cell>
          <cell r="G509">
            <v>0</v>
          </cell>
          <cell r="H509">
            <v>0</v>
          </cell>
          <cell r="I509">
            <v>2789.2433161827475</v>
          </cell>
          <cell r="J509">
            <v>130513.13498039651</v>
          </cell>
          <cell r="K509">
            <v>11138.526398223781</v>
          </cell>
          <cell r="L509">
            <v>4552.5225548965491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148993.4272496996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</row>
        <row r="512">
          <cell r="I512" t="str">
            <v>NCFA Surcharge</v>
          </cell>
        </row>
        <row r="513">
          <cell r="I513" t="str">
            <v>Distribution &amp;</v>
          </cell>
          <cell r="P513">
            <v>0</v>
          </cell>
          <cell r="Z513">
            <v>0</v>
          </cell>
          <cell r="AE513" t="str">
            <v>Other Core</v>
          </cell>
          <cell r="AF513" t="str">
            <v xml:space="preserve">Core </v>
          </cell>
        </row>
        <row r="514">
          <cell r="E514" t="str">
            <v>CORE/</v>
          </cell>
          <cell r="I514" t="str">
            <v>Public Purpose</v>
          </cell>
          <cell r="M514">
            <v>0</v>
          </cell>
          <cell r="P514">
            <v>0</v>
          </cell>
          <cell r="S514">
            <v>0</v>
          </cell>
          <cell r="T514">
            <v>0</v>
          </cell>
          <cell r="Y514">
            <v>0</v>
          </cell>
          <cell r="Z514">
            <v>0</v>
          </cell>
          <cell r="AA514" t="str">
            <v>Total</v>
          </cell>
          <cell r="AE514" t="str">
            <v>Subscription</v>
          </cell>
          <cell r="AF514" t="str">
            <v>Subscription</v>
          </cell>
          <cell r="AO514">
            <v>0</v>
          </cell>
        </row>
        <row r="515">
          <cell r="E515" t="str">
            <v>C-SUB</v>
          </cell>
          <cell r="I515" t="str">
            <v>Programs</v>
          </cell>
          <cell r="K515" t="str">
            <v>Local</v>
          </cell>
          <cell r="N515" t="str">
            <v>Residual</v>
          </cell>
          <cell r="O515" t="str">
            <v>CPUC</v>
          </cell>
          <cell r="P515">
            <v>0</v>
          </cell>
          <cell r="Q515">
            <v>0</v>
          </cell>
          <cell r="S515" t="str">
            <v>Local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Backbone</v>
          </cell>
          <cell r="AA515" t="str">
            <v>Transportation</v>
          </cell>
          <cell r="AB515" t="str">
            <v>Procurement</v>
          </cell>
          <cell r="AC515" t="str">
            <v>PGA</v>
          </cell>
          <cell r="AD515" t="str">
            <v>Brokerage</v>
          </cell>
          <cell r="AE515" t="str">
            <v>Revenue</v>
          </cell>
          <cell r="AF515" t="str">
            <v>Phaseout</v>
          </cell>
          <cell r="AO515">
            <v>0</v>
          </cell>
        </row>
        <row r="516">
          <cell r="C516" t="str">
            <v>UNADJ.</v>
          </cell>
          <cell r="D516" t="str">
            <v>ADJ.</v>
          </cell>
          <cell r="E516" t="str">
            <v>SALES</v>
          </cell>
          <cell r="I516" t="str">
            <v>Base</v>
          </cell>
          <cell r="J516" t="str">
            <v>Non-Base</v>
          </cell>
          <cell r="K516" t="str">
            <v>Transmission</v>
          </cell>
          <cell r="L516" t="str">
            <v>CARE</v>
          </cell>
          <cell r="M516" t="str">
            <v>Shortfall</v>
          </cell>
          <cell r="N516" t="str">
            <v>(at risk)</v>
          </cell>
          <cell r="O516" t="str">
            <v>FEE</v>
          </cell>
          <cell r="P516" t="str">
            <v>EOR</v>
          </cell>
          <cell r="Q516" t="str">
            <v>CEE</v>
          </cell>
          <cell r="R516" t="str">
            <v>ITCS</v>
          </cell>
          <cell r="S516" t="str">
            <v>Transmission</v>
          </cell>
          <cell r="T516">
            <v>0</v>
          </cell>
          <cell r="U516" t="str">
            <v>NGVBA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Transmission</v>
          </cell>
          <cell r="AA516" t="str">
            <v>Revenues</v>
          </cell>
          <cell r="AB516" t="str">
            <v>Charge</v>
          </cell>
          <cell r="AC516" t="str">
            <v>Surcharge</v>
          </cell>
          <cell r="AD516" t="str">
            <v>Fee</v>
          </cell>
          <cell r="AE516" t="str">
            <v>Component</v>
          </cell>
          <cell r="AF516" t="str">
            <v>Surcharge</v>
          </cell>
          <cell r="AO516">
            <v>0</v>
          </cell>
        </row>
        <row r="517">
          <cell r="B517" t="str">
            <v>Account 4810020 (1355) - Industrial</v>
          </cell>
        </row>
        <row r="518">
          <cell r="A518">
            <v>10</v>
          </cell>
          <cell r="B518" t="str">
            <v xml:space="preserve">  G-NT Industrial Transmission</v>
          </cell>
          <cell r="C518">
            <v>117372.685546875</v>
          </cell>
          <cell r="D518">
            <v>117372.685546875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-26.926326405811981</v>
          </cell>
          <cell r="J518">
            <v>26.926326405811981</v>
          </cell>
          <cell r="K518">
            <v>1659.6497736328124</v>
          </cell>
          <cell r="L518">
            <v>922.76400942535531</v>
          </cell>
          <cell r="M518">
            <v>0</v>
          </cell>
          <cell r="N518">
            <v>444.84833577332626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1659.6497736328124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2366.7743385471322</v>
          </cell>
          <cell r="AA518">
            <v>7053.6862310114384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</row>
        <row r="519">
          <cell r="A519">
            <v>11</v>
          </cell>
          <cell r="B519" t="str">
            <v xml:space="preserve">  G-NT Industrial Distribution</v>
          </cell>
          <cell r="C519">
            <v>41239.052734375</v>
          </cell>
          <cell r="D519">
            <v>41239.052734375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-19.709917218576255</v>
          </cell>
          <cell r="J519">
            <v>3255.0180745624639</v>
          </cell>
          <cell r="K519">
            <v>583.1202056640625</v>
          </cell>
          <cell r="L519">
            <v>773.65590768611207</v>
          </cell>
          <cell r="M519">
            <v>0</v>
          </cell>
          <cell r="N519">
            <v>363.14488812122488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583.1202056640625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831.56938348088568</v>
          </cell>
          <cell r="AA519">
            <v>6369.9187479602342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</row>
        <row r="520">
          <cell r="A520">
            <v>12</v>
          </cell>
          <cell r="B520" t="str">
            <v xml:space="preserve">  G-COG</v>
          </cell>
          <cell r="C520">
            <v>79852.5146484375</v>
          </cell>
          <cell r="D520">
            <v>79852.5146484375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82.631191614854714</v>
          </cell>
          <cell r="K520">
            <v>1129.1145571289062</v>
          </cell>
          <cell r="L520">
            <v>349.43981998803372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1129.1145571289062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1610.1947540674016</v>
          </cell>
          <cell r="AA520">
            <v>4300.4948799281028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</row>
        <row r="521">
          <cell r="A521">
            <v>13</v>
          </cell>
          <cell r="B521" t="str">
            <v xml:space="preserve">  G-NGV4</v>
          </cell>
          <cell r="C521">
            <v>728.06171065673311</v>
          </cell>
          <cell r="D521">
            <v>728.06171065673311</v>
          </cell>
          <cell r="E521">
            <v>728.06171065673311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14.681079892075125</v>
          </cell>
          <cell r="AA521">
            <v>14.681079892075125</v>
          </cell>
          <cell r="AB521">
            <v>0</v>
          </cell>
          <cell r="AC521">
            <v>0</v>
          </cell>
          <cell r="AD521">
            <v>2.7811957347087204</v>
          </cell>
          <cell r="AE521">
            <v>8.5715913292351331</v>
          </cell>
          <cell r="AF521">
            <v>5.0964319745971318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</row>
        <row r="522">
          <cell r="A522">
            <v>14</v>
          </cell>
          <cell r="B522" t="str">
            <v xml:space="preserve">  G-CSP Core subscription</v>
          </cell>
          <cell r="E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</row>
        <row r="523">
          <cell r="B523" t="str">
            <v>Account 4810020 (1356) - Interruptible Industrial</v>
          </cell>
          <cell r="AA523">
            <v>0</v>
          </cell>
        </row>
        <row r="524">
          <cell r="B524" t="str">
            <v xml:space="preserve">  G-NT</v>
          </cell>
          <cell r="AA524">
            <v>0</v>
          </cell>
        </row>
        <row r="525">
          <cell r="B525" t="str">
            <v xml:space="preserve">  G-COG Interruptible</v>
          </cell>
          <cell r="AA525">
            <v>0</v>
          </cell>
        </row>
        <row r="526">
          <cell r="AA526">
            <v>0</v>
          </cell>
        </row>
        <row r="527">
          <cell r="AA527">
            <v>0</v>
          </cell>
        </row>
        <row r="528">
          <cell r="AA528">
            <v>0</v>
          </cell>
        </row>
        <row r="529">
          <cell r="AA529">
            <v>0</v>
          </cell>
        </row>
        <row r="531">
          <cell r="B531" t="str">
            <v>Account 4830000 (1358) - Resale</v>
          </cell>
        </row>
        <row r="532">
          <cell r="A532">
            <v>15</v>
          </cell>
          <cell r="B532" t="str">
            <v xml:space="preserve">  G-WSL Wholesale</v>
          </cell>
          <cell r="C532">
            <v>6195.0323677062988</v>
          </cell>
          <cell r="D532">
            <v>6195.0323677062988</v>
          </cell>
          <cell r="E532">
            <v>0</v>
          </cell>
          <cell r="F532">
            <v>5</v>
          </cell>
          <cell r="G532">
            <v>0</v>
          </cell>
          <cell r="H532">
            <v>0</v>
          </cell>
          <cell r="I532">
            <v>1.0764521965665588</v>
          </cell>
          <cell r="J532">
            <v>-1.0764521965665588</v>
          </cell>
          <cell r="K532">
            <v>87.597757679367078</v>
          </cell>
          <cell r="L532">
            <v>17.393668321217429</v>
          </cell>
          <cell r="M532">
            <v>0</v>
          </cell>
          <cell r="N532">
            <v>6.4038299109374996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87.597757679367078</v>
          </cell>
          <cell r="T532">
            <v>6.4038299109374996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123.30723813499482</v>
          </cell>
          <cell r="AA532">
            <v>328.7040816368214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</row>
        <row r="533">
          <cell r="A533">
            <v>14</v>
          </cell>
          <cell r="B533" t="str">
            <v xml:space="preserve">  Wholesale Noncore</v>
          </cell>
          <cell r="AA533">
            <v>0</v>
          </cell>
        </row>
        <row r="535">
          <cell r="B535" t="str">
            <v>Account 4840020 (1360) - Interdepartmental</v>
          </cell>
        </row>
        <row r="536">
          <cell r="A536">
            <v>16</v>
          </cell>
          <cell r="B536" t="str">
            <v xml:space="preserve">  G-EG</v>
          </cell>
          <cell r="C536">
            <v>155445.15991210938</v>
          </cell>
          <cell r="D536">
            <v>155445.15991210938</v>
          </cell>
          <cell r="E536">
            <v>0</v>
          </cell>
          <cell r="I536">
            <v>0</v>
          </cell>
          <cell r="J536">
            <v>160.85428055521578</v>
          </cell>
          <cell r="K536">
            <v>2197.9945611572266</v>
          </cell>
          <cell r="L536">
            <v>680.23817329792121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2197.9945611572266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3134.4909066122254</v>
          </cell>
          <cell r="AA536">
            <v>8371.5724827798149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</row>
        <row r="537">
          <cell r="Z537">
            <v>0</v>
          </cell>
          <cell r="AA537">
            <v>0</v>
          </cell>
        </row>
        <row r="538">
          <cell r="Z538">
            <v>0</v>
          </cell>
          <cell r="AA538">
            <v>0</v>
          </cell>
          <cell r="AO538">
            <v>0</v>
          </cell>
        </row>
        <row r="539">
          <cell r="Z539">
            <v>0</v>
          </cell>
          <cell r="AA539">
            <v>0</v>
          </cell>
          <cell r="AO539">
            <v>0</v>
          </cell>
        </row>
        <row r="540">
          <cell r="Z540">
            <v>0</v>
          </cell>
          <cell r="AA540">
            <v>0</v>
          </cell>
        </row>
        <row r="542">
          <cell r="B542" t="str">
            <v>Account 4950099 (1373) - Miscellaneous</v>
          </cell>
        </row>
        <row r="543">
          <cell r="A543">
            <v>17</v>
          </cell>
          <cell r="B543" t="str">
            <v>G-FS/NFS/NAS Unbundled Noncore Storage</v>
          </cell>
          <cell r="AA543">
            <v>0</v>
          </cell>
          <cell r="AN543">
            <v>0</v>
          </cell>
          <cell r="AO543">
            <v>17</v>
          </cell>
        </row>
        <row r="544">
          <cell r="A544">
            <v>18</v>
          </cell>
          <cell r="B544" t="str">
            <v>NONCORE-TOTAL</v>
          </cell>
          <cell r="C544">
            <v>400832.50692015991</v>
          </cell>
          <cell r="D544">
            <v>400832.50692015991</v>
          </cell>
          <cell r="E544">
            <v>728.06171065673311</v>
          </cell>
          <cell r="F544">
            <v>5</v>
          </cell>
          <cell r="G544">
            <v>0</v>
          </cell>
          <cell r="H544">
            <v>0</v>
          </cell>
          <cell r="I544">
            <v>-45.559791427821679</v>
          </cell>
          <cell r="J544">
            <v>3524.3534209417794</v>
          </cell>
          <cell r="K544">
            <v>5657.4768552623755</v>
          </cell>
          <cell r="L544">
            <v>2743.4915787186396</v>
          </cell>
          <cell r="M544">
            <v>0</v>
          </cell>
          <cell r="N544">
            <v>814.39705380548867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5657.4768552623755</v>
          </cell>
          <cell r="T544">
            <v>6.4038299109374996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8081.0177007347147</v>
          </cell>
          <cell r="AA544">
            <v>26439.057503208485</v>
          </cell>
          <cell r="AB544">
            <v>0</v>
          </cell>
          <cell r="AC544">
            <v>0</v>
          </cell>
          <cell r="AD544">
            <v>2.7811957347087204</v>
          </cell>
          <cell r="AE544">
            <v>8.5715913292351331</v>
          </cell>
          <cell r="AF544">
            <v>5.0964319745971318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17</v>
          </cell>
        </row>
        <row r="545">
          <cell r="A545">
            <v>19</v>
          </cell>
          <cell r="B545" t="str">
            <v>TOTAL OPERATING REVENUES</v>
          </cell>
          <cell r="C545">
            <v>809086.54339544568</v>
          </cell>
          <cell r="D545">
            <v>808581.00587693974</v>
          </cell>
          <cell r="E545">
            <v>385356.21706716809</v>
          </cell>
          <cell r="F545">
            <v>5</v>
          </cell>
          <cell r="G545">
            <v>0</v>
          </cell>
          <cell r="H545">
            <v>0</v>
          </cell>
          <cell r="I545">
            <v>2743.6835247549257</v>
          </cell>
          <cell r="J545">
            <v>134037.48840133828</v>
          </cell>
          <cell r="K545">
            <v>16796.003253486157</v>
          </cell>
          <cell r="L545">
            <v>7296.0141336151883</v>
          </cell>
          <cell r="M545">
            <v>0</v>
          </cell>
          <cell r="N545">
            <v>814.39705380548867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5657.4768552623755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8081.0177007347147</v>
          </cell>
          <cell r="AA545">
            <v>175432.48475290809</v>
          </cell>
          <cell r="AB545">
            <v>0</v>
          </cell>
          <cell r="AD545">
            <v>2.7811957347087204</v>
          </cell>
        </row>
        <row r="546">
          <cell r="A546">
            <v>20</v>
          </cell>
          <cell r="B546" t="str">
            <v>EOR (Transport Revenue)</v>
          </cell>
          <cell r="C546">
            <v>4954631.0183238983</v>
          </cell>
          <cell r="D546">
            <v>4954631.0183238983</v>
          </cell>
          <cell r="E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 t="e">
            <v>#REF!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#REF!</v>
          </cell>
          <cell r="Y546">
            <v>0</v>
          </cell>
          <cell r="AC546">
            <v>0</v>
          </cell>
          <cell r="AE546" t="e">
            <v>#REF!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 t="e">
            <v>#REF!</v>
          </cell>
          <cell r="AO546">
            <v>20</v>
          </cell>
        </row>
        <row r="548">
          <cell r="A548">
            <v>21</v>
          </cell>
          <cell r="B548" t="str">
            <v>Brokerage Fee</v>
          </cell>
          <cell r="C548">
            <v>728.06171065673311</v>
          </cell>
          <cell r="E548">
            <v>728.06171065673311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B548">
            <v>0</v>
          </cell>
          <cell r="AC548">
            <v>0</v>
          </cell>
          <cell r="AD548">
            <v>2.7811957347087204</v>
          </cell>
          <cell r="AE548">
            <v>8.5715913292351331</v>
          </cell>
          <cell r="AF548">
            <v>5.0964319745971318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21</v>
          </cell>
        </row>
        <row r="549">
          <cell r="A549">
            <v>22</v>
          </cell>
          <cell r="B549" t="str">
            <v>Other Operating Revenue</v>
          </cell>
          <cell r="C549" t="e">
            <v>#REF!</v>
          </cell>
          <cell r="E549" t="e">
            <v>#REF!</v>
          </cell>
          <cell r="I549" t="e">
            <v>#REF!</v>
          </cell>
          <cell r="J549" t="e">
            <v>#REF!</v>
          </cell>
          <cell r="K549" t="e">
            <v>#REF!</v>
          </cell>
          <cell r="L549" t="e">
            <v>#REF!</v>
          </cell>
          <cell r="M549" t="e">
            <v>#REF!</v>
          </cell>
          <cell r="N549" t="e">
            <v>#REF!</v>
          </cell>
          <cell r="O549" t="e">
            <v>#REF!</v>
          </cell>
          <cell r="P549" t="e">
            <v>#REF!</v>
          </cell>
          <cell r="Q549" t="e">
            <v>#REF!</v>
          </cell>
          <cell r="R549" t="e">
            <v>#REF!</v>
          </cell>
          <cell r="S549" t="e">
            <v>#REF!</v>
          </cell>
          <cell r="T549" t="e">
            <v>#REF!</v>
          </cell>
          <cell r="U549" t="e">
            <v>#REF!</v>
          </cell>
          <cell r="V549" t="e">
            <v>#REF!</v>
          </cell>
          <cell r="W549" t="e">
            <v>#REF!</v>
          </cell>
          <cell r="X549" t="e">
            <v>#REF!</v>
          </cell>
          <cell r="Y549" t="e">
            <v>#REF!</v>
          </cell>
          <cell r="AB549" t="e">
            <v>#REF!</v>
          </cell>
          <cell r="AC549" t="e">
            <v>#REF!</v>
          </cell>
          <cell r="AD549" t="e">
            <v>#REF!</v>
          </cell>
          <cell r="AE549" t="e">
            <v>#REF!</v>
          </cell>
          <cell r="AF549" t="e">
            <v>#REF!</v>
          </cell>
          <cell r="AG549" t="e">
            <v>#REF!</v>
          </cell>
          <cell r="AH549" t="e">
            <v>#REF!</v>
          </cell>
          <cell r="AI549" t="e">
            <v>#REF!</v>
          </cell>
          <cell r="AJ549" t="e">
            <v>#REF!</v>
          </cell>
          <cell r="AK549" t="e">
            <v>#REF!</v>
          </cell>
          <cell r="AL549" t="e">
            <v>#REF!</v>
          </cell>
          <cell r="AM549" t="e">
            <v>#REF!</v>
          </cell>
          <cell r="AN549" t="e">
            <v>#REF!</v>
          </cell>
          <cell r="AO549">
            <v>22</v>
          </cell>
        </row>
        <row r="550">
          <cell r="A550">
            <v>23</v>
          </cell>
          <cell r="B550" t="str">
            <v>TOTAL AFTER BASE REV CREDITS</v>
          </cell>
          <cell r="C550" t="e">
            <v>#REF!</v>
          </cell>
          <cell r="D550">
            <v>5763212.0242008381</v>
          </cell>
          <cell r="E550" t="e">
            <v>#REF!</v>
          </cell>
          <cell r="I550" t="e">
            <v>#REF!</v>
          </cell>
          <cell r="J550" t="e">
            <v>#REF!</v>
          </cell>
          <cell r="K550" t="e">
            <v>#REF!</v>
          </cell>
          <cell r="L550" t="e">
            <v>#REF!</v>
          </cell>
          <cell r="M550" t="e">
            <v>#REF!</v>
          </cell>
          <cell r="N550" t="e">
            <v>#REF!</v>
          </cell>
          <cell r="O550" t="e">
            <v>#REF!</v>
          </cell>
          <cell r="P550" t="e">
            <v>#REF!</v>
          </cell>
          <cell r="Q550" t="e">
            <v>#REF!</v>
          </cell>
          <cell r="R550" t="e">
            <v>#REF!</v>
          </cell>
          <cell r="S550" t="e">
            <v>#REF!</v>
          </cell>
          <cell r="T550" t="e">
            <v>#REF!</v>
          </cell>
          <cell r="U550" t="e">
            <v>#REF!</v>
          </cell>
          <cell r="V550" t="e">
            <v>#REF!</v>
          </cell>
          <cell r="W550" t="e">
            <v>#REF!</v>
          </cell>
          <cell r="X550" t="e">
            <v>#REF!</v>
          </cell>
          <cell r="Y550" t="e">
            <v>#REF!</v>
          </cell>
          <cell r="AB550" t="e">
            <v>#REF!</v>
          </cell>
          <cell r="AC550" t="e">
            <v>#REF!</v>
          </cell>
          <cell r="AD550" t="e">
            <v>#REF!</v>
          </cell>
          <cell r="AE550" t="e">
            <v>#REF!</v>
          </cell>
          <cell r="AF550" t="e">
            <v>#REF!</v>
          </cell>
          <cell r="AG550" t="e">
            <v>#REF!</v>
          </cell>
          <cell r="AH550" t="e">
            <v>#REF!</v>
          </cell>
          <cell r="AI550" t="e">
            <v>#REF!</v>
          </cell>
          <cell r="AJ550" t="e">
            <v>#REF!</v>
          </cell>
          <cell r="AK550" t="e">
            <v>#REF!</v>
          </cell>
          <cell r="AL550" t="e">
            <v>#REF!</v>
          </cell>
          <cell r="AM550" t="e">
            <v>#REF!</v>
          </cell>
          <cell r="AN550" t="e">
            <v>#REF!</v>
          </cell>
          <cell r="AO550">
            <v>23</v>
          </cell>
        </row>
        <row r="552">
          <cell r="A552">
            <v>20</v>
          </cell>
          <cell r="B552" t="str">
            <v>G-10 Employee Discount</v>
          </cell>
        </row>
        <row r="554">
          <cell r="B554" t="str">
            <v>Difference between table in rows 100s and above</v>
          </cell>
        </row>
      </sheetData>
      <sheetData sheetId="2"/>
      <sheetData sheetId="3"/>
      <sheetData sheetId="4"/>
      <sheetData sheetId="5"/>
      <sheetData sheetId="6"/>
      <sheetData sheetId="7">
        <row r="78">
          <cell r="A78" t="str">
            <v>Schedule G-COG</v>
          </cell>
        </row>
        <row r="89">
          <cell r="A89" t="str">
            <v>Coalinga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5">
          <cell r="A85" t="str">
            <v xml:space="preserve">  RESIDENTIAL IM</v>
          </cell>
        </row>
        <row r="107">
          <cell r="A107" t="str">
            <v>CORE WACOG</v>
          </cell>
        </row>
        <row r="137">
          <cell r="A137" t="str">
            <v xml:space="preserve">  RESIDENTIAL IM</v>
          </cell>
        </row>
        <row r="253">
          <cell r="A253">
            <v>0</v>
          </cell>
        </row>
        <row r="371">
          <cell r="A371" t="str">
            <v>Winter Tier B</v>
          </cell>
        </row>
        <row r="417">
          <cell r="A417" t="str">
            <v>Customer Months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GEIncome"/>
      <sheetName val="PGEAssets"/>
      <sheetName val="PGECapLib"/>
      <sheetName val="PGECshFlw"/>
      <sheetName val="SPIncome"/>
      <sheetName val="CTCAct"/>
    </sheetNames>
    <sheetDataSet>
      <sheetData sheetId="0"/>
      <sheetData sheetId="1"/>
      <sheetData sheetId="2"/>
      <sheetData sheetId="3"/>
      <sheetData sheetId="4">
        <row r="7">
          <cell r="A7" t="str">
            <v>Utility Operations Including NPG</v>
          </cell>
        </row>
      </sheetData>
      <sheetData sheetId="5"/>
      <sheetData sheetId="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Arsw"/>
      <sheetName val="Royal sws. "/>
      <sheetName val="Completed"/>
      <sheetName val="Help"/>
      <sheetName val="Sub -cust"/>
      <sheetName val="Validation Lists"/>
      <sheetName val="Drop-down lists"/>
      <sheetName val="Dropdowns_1"/>
    </sheetNames>
    <sheetDataSet>
      <sheetData sheetId="0" refreshError="1"/>
      <sheetData sheetId="1" refreshError="1"/>
      <sheetData sheetId="2" refreshError="1"/>
      <sheetData sheetId="3">
        <row r="3">
          <cell r="F3" t="str">
            <v>SYSTEM</v>
          </cell>
        </row>
        <row r="4">
          <cell r="F4" t="str">
            <v>VARIOUS</v>
          </cell>
        </row>
        <row r="5">
          <cell r="F5" t="str">
            <v>7TH STANDARD SUB</v>
          </cell>
        </row>
        <row r="6">
          <cell r="F6" t="str">
            <v>A. G. WISHON PH SUB</v>
          </cell>
        </row>
        <row r="7">
          <cell r="F7" t="str">
            <v>ACTON SUB</v>
          </cell>
        </row>
        <row r="8">
          <cell r="F8" t="str">
            <v>AIRWAYS SUB</v>
          </cell>
        </row>
        <row r="9">
          <cell r="F9" t="str">
            <v>ALHAMBRA SUB</v>
          </cell>
        </row>
        <row r="10">
          <cell r="F10" t="str">
            <v>ALLEGHANY SUB</v>
          </cell>
        </row>
        <row r="11">
          <cell r="F11" t="str">
            <v>ALMADEN SUB</v>
          </cell>
        </row>
        <row r="12">
          <cell r="F12" t="str">
            <v>ALPAUGH SUB</v>
          </cell>
        </row>
        <row r="13">
          <cell r="F13" t="str">
            <v>ALPINE SUB</v>
          </cell>
        </row>
        <row r="14">
          <cell r="F14" t="str">
            <v>ALTAMONT SUB</v>
          </cell>
        </row>
        <row r="15">
          <cell r="F15" t="str">
            <v>ALTO SUB</v>
          </cell>
        </row>
        <row r="16">
          <cell r="F16" t="str">
            <v>AMES DIST SUB</v>
          </cell>
        </row>
        <row r="17">
          <cell r="F17" t="str">
            <v>AMES DISTRIBUTION SUB</v>
          </cell>
        </row>
        <row r="18">
          <cell r="F18" t="str">
            <v>AMES SUB</v>
          </cell>
        </row>
        <row r="19">
          <cell r="F19" t="str">
            <v>AMES TRANS SUB</v>
          </cell>
        </row>
        <row r="20">
          <cell r="F20" t="str">
            <v>ANDERSON SUB</v>
          </cell>
        </row>
        <row r="21">
          <cell r="F21" t="str">
            <v>ANGIOLA SUB</v>
          </cell>
        </row>
        <row r="22">
          <cell r="F22" t="str">
            <v>ANITA SUB</v>
          </cell>
        </row>
        <row r="23">
          <cell r="F23" t="str">
            <v>ANNAPOLIS SUB</v>
          </cell>
        </row>
        <row r="24">
          <cell r="F24" t="str">
            <v>ANTELOPE SUB</v>
          </cell>
        </row>
        <row r="25">
          <cell r="F25" t="str">
            <v>ANTIOCH SUB</v>
          </cell>
        </row>
        <row r="26">
          <cell r="F26" t="str">
            <v>ANTLER SUB</v>
          </cell>
        </row>
        <row r="27">
          <cell r="F27" t="str">
            <v>ANZAR JUNCT SW STA SUB</v>
          </cell>
        </row>
        <row r="28">
          <cell r="F28" t="str">
            <v>APPLD MAT SW STA SUB</v>
          </cell>
        </row>
        <row r="29">
          <cell r="F29" t="str">
            <v>APPLD MATERIALS SW STA SUB</v>
          </cell>
        </row>
        <row r="30">
          <cell r="F30" t="str">
            <v>APPLE HILL SUB</v>
          </cell>
        </row>
        <row r="31">
          <cell r="F31" t="str">
            <v>ARANA SUB</v>
          </cell>
        </row>
        <row r="32">
          <cell r="F32" t="str">
            <v>ARBUCKLE SUB</v>
          </cell>
        </row>
        <row r="33">
          <cell r="F33" t="str">
            <v>ARCATA SUB</v>
          </cell>
        </row>
        <row r="34">
          <cell r="F34" t="str">
            <v>ARCO SUB</v>
          </cell>
        </row>
        <row r="35">
          <cell r="F35" t="str">
            <v>ARLINGTON SUB</v>
          </cell>
        </row>
        <row r="36">
          <cell r="F36" t="str">
            <v>ARMSTRONG JUNCT SUB</v>
          </cell>
        </row>
        <row r="37">
          <cell r="F37" t="str">
            <v>ARVIN SUB</v>
          </cell>
        </row>
        <row r="38">
          <cell r="F38" t="str">
            <v>ASHLAN AVENUE SUB</v>
          </cell>
        </row>
        <row r="39">
          <cell r="F39" t="str">
            <v>ATASCADERO SUB</v>
          </cell>
        </row>
        <row r="40">
          <cell r="F40" t="str">
            <v>ATLANTIC SUB</v>
          </cell>
        </row>
        <row r="41">
          <cell r="F41" t="str">
            <v>ATWATER SUB</v>
          </cell>
        </row>
        <row r="42">
          <cell r="F42" t="str">
            <v>AUBERRY SUB</v>
          </cell>
        </row>
        <row r="43">
          <cell r="F43" t="str">
            <v>AUBURN SUB</v>
          </cell>
        </row>
        <row r="44">
          <cell r="F44" t="str">
            <v>AURORA SUB</v>
          </cell>
        </row>
        <row r="45">
          <cell r="F45" t="str">
            <v>AUTO TRANSFER SW SUB</v>
          </cell>
        </row>
        <row r="46">
          <cell r="F46" t="str">
            <v>AVENA SUB</v>
          </cell>
        </row>
        <row r="47">
          <cell r="F47" t="str">
            <v>AVENAL SUB</v>
          </cell>
        </row>
        <row r="48">
          <cell r="F48" t="str">
            <v>BABEL SUB</v>
          </cell>
        </row>
        <row r="49">
          <cell r="F49" t="str">
            <v>BAHIA SUB</v>
          </cell>
        </row>
        <row r="50">
          <cell r="F50" t="str">
            <v>BAIR SUB</v>
          </cell>
        </row>
        <row r="51">
          <cell r="F51" t="str">
            <v>BAKERSFIELD SUB</v>
          </cell>
        </row>
        <row r="52">
          <cell r="F52" t="str">
            <v>BALCH PH #1 SUB</v>
          </cell>
        </row>
        <row r="53">
          <cell r="F53" t="str">
            <v>BALCH PH #2 SUB</v>
          </cell>
        </row>
        <row r="54">
          <cell r="F54" t="str">
            <v>BALFOUR SUB</v>
          </cell>
        </row>
        <row r="55">
          <cell r="F55" t="str">
            <v>BANCROFT SUB</v>
          </cell>
        </row>
        <row r="56">
          <cell r="F56" t="str">
            <v>BANGOR SUB</v>
          </cell>
        </row>
        <row r="57">
          <cell r="F57" t="str">
            <v>BANK OF AMERICA SUB</v>
          </cell>
        </row>
        <row r="58">
          <cell r="F58" t="str">
            <v>BANTA SUB</v>
          </cell>
        </row>
        <row r="59">
          <cell r="F59" t="str">
            <v>BARRETT SUB</v>
          </cell>
        </row>
        <row r="60">
          <cell r="F60" t="str">
            <v>BARRY SUB</v>
          </cell>
        </row>
        <row r="61">
          <cell r="F61" t="str">
            <v>BARTON SUB</v>
          </cell>
        </row>
        <row r="62">
          <cell r="F62" t="str">
            <v>BASALT SUB</v>
          </cell>
        </row>
        <row r="63">
          <cell r="F63" t="str">
            <v>BASCOM SUB</v>
          </cell>
        </row>
        <row r="64">
          <cell r="F64" t="str">
            <v>BATAVIA SUB</v>
          </cell>
        </row>
        <row r="65">
          <cell r="F65" t="str">
            <v>BAY MEADOWS SUB</v>
          </cell>
        </row>
        <row r="66">
          <cell r="F66" t="str">
            <v>BAYWOOD SUB</v>
          </cell>
        </row>
        <row r="67">
          <cell r="F67" t="str">
            <v>BEACH STREET SUB</v>
          </cell>
        </row>
        <row r="68">
          <cell r="F68" t="str">
            <v>BEAR VALLEY SUB</v>
          </cell>
        </row>
        <row r="69">
          <cell r="F69" t="str">
            <v>BECK STREET SUB</v>
          </cell>
        </row>
        <row r="70">
          <cell r="F70" t="str">
            <v>BELL SUB</v>
          </cell>
        </row>
        <row r="71">
          <cell r="F71" t="str">
            <v>BELLE HAVEN SUB</v>
          </cell>
        </row>
        <row r="72">
          <cell r="F72" t="str">
            <v>BELLEVUE SUB</v>
          </cell>
        </row>
        <row r="73">
          <cell r="F73" t="str">
            <v>BELLOTA SUB</v>
          </cell>
        </row>
        <row r="74">
          <cell r="F74" t="str">
            <v>BELLRIDGE</v>
          </cell>
        </row>
        <row r="75">
          <cell r="F75" t="str">
            <v>BELLRIDGE 1A SUB</v>
          </cell>
        </row>
        <row r="76">
          <cell r="F76" t="str">
            <v>BELLRIDGE 1B SUB</v>
          </cell>
        </row>
        <row r="77">
          <cell r="F77" t="str">
            <v>BELMONT SUB</v>
          </cell>
        </row>
        <row r="78">
          <cell r="F78" t="str">
            <v>BEN LOMOND SUB</v>
          </cell>
        </row>
        <row r="79">
          <cell r="F79" t="str">
            <v>BENTON SUB</v>
          </cell>
        </row>
        <row r="80">
          <cell r="F80" t="str">
            <v>BERESFORD SUB</v>
          </cell>
        </row>
        <row r="81">
          <cell r="F81" t="str">
            <v>BERKELEY F SUB</v>
          </cell>
        </row>
        <row r="82">
          <cell r="F82" t="str">
            <v>BERKELEY T SUB</v>
          </cell>
        </row>
        <row r="83">
          <cell r="F83" t="str">
            <v>BERRENDA</v>
          </cell>
        </row>
        <row r="84">
          <cell r="F84" t="str">
            <v>BERRENDA  A SUB</v>
          </cell>
        </row>
        <row r="85">
          <cell r="F85" t="str">
            <v>BERRENDA A SUB</v>
          </cell>
        </row>
        <row r="86">
          <cell r="F86" t="str">
            <v>BERRENDA C SUB</v>
          </cell>
        </row>
        <row r="87">
          <cell r="F87" t="str">
            <v>BETHANY SW STA SUB</v>
          </cell>
        </row>
        <row r="88">
          <cell r="F88" t="str">
            <v>BIG BASIN SUB</v>
          </cell>
        </row>
        <row r="89">
          <cell r="F89" t="str">
            <v>BIG BEND SUB</v>
          </cell>
        </row>
        <row r="90">
          <cell r="F90" t="str">
            <v>BIG LAGOON SUB</v>
          </cell>
        </row>
        <row r="91">
          <cell r="F91" t="str">
            <v>BIG MEADOWS SUB</v>
          </cell>
        </row>
        <row r="92">
          <cell r="F92" t="str">
            <v>BIG RIVER SUB</v>
          </cell>
        </row>
        <row r="93">
          <cell r="F93" t="str">
            <v>BIG TREES SUB</v>
          </cell>
        </row>
        <row r="94">
          <cell r="F94" t="str">
            <v>BIOLA SUB</v>
          </cell>
        </row>
        <row r="95">
          <cell r="F95" t="str">
            <v>BIRDS LANDING</v>
          </cell>
        </row>
        <row r="96">
          <cell r="F96" t="str">
            <v>BIRDS LANDING SS</v>
          </cell>
        </row>
        <row r="97">
          <cell r="F97" t="str">
            <v>BIRDS LANDING SW STA</v>
          </cell>
        </row>
        <row r="98">
          <cell r="F98" t="str">
            <v>BLACKWELL SUB</v>
          </cell>
        </row>
        <row r="99">
          <cell r="F99" t="str">
            <v>BLAINE STREET SUB</v>
          </cell>
        </row>
        <row r="100">
          <cell r="F100" t="str">
            <v>BLUE LAKE SUB</v>
          </cell>
        </row>
        <row r="101">
          <cell r="F101" t="str">
            <v>BOGARD SUB</v>
          </cell>
        </row>
        <row r="102">
          <cell r="F102" t="str">
            <v>BOGUE SUB</v>
          </cell>
        </row>
        <row r="103">
          <cell r="F103" t="str">
            <v>BOLINAS SUB</v>
          </cell>
        </row>
        <row r="104">
          <cell r="F104" t="str">
            <v>BONITA JCT SUB</v>
          </cell>
        </row>
        <row r="105">
          <cell r="F105" t="str">
            <v>BONITA JUNCT SUB</v>
          </cell>
        </row>
        <row r="106">
          <cell r="F106" t="str">
            <v>BONITA SUB</v>
          </cell>
        </row>
        <row r="107">
          <cell r="F107" t="str">
            <v>BONNIE NOOK SUB</v>
          </cell>
        </row>
        <row r="108">
          <cell r="F108" t="str">
            <v>BORDEN SUB</v>
          </cell>
        </row>
        <row r="109">
          <cell r="F109" t="str">
            <v>BORONDA SUB</v>
          </cell>
        </row>
        <row r="110">
          <cell r="F110" t="str">
            <v>BOSTON SUB</v>
          </cell>
        </row>
        <row r="111">
          <cell r="F111" t="str">
            <v>BOSWELL SUB</v>
          </cell>
        </row>
        <row r="112">
          <cell r="F112" t="str">
            <v>BOWLES SUB</v>
          </cell>
        </row>
        <row r="113">
          <cell r="F113" t="str">
            <v>BRANNAN ISLAND SUB</v>
          </cell>
        </row>
        <row r="114">
          <cell r="F114" t="str">
            <v>BRENTWOOD SUB</v>
          </cell>
        </row>
        <row r="115">
          <cell r="F115" t="str">
            <v>BRIDGEVILLE SUB</v>
          </cell>
        </row>
        <row r="116">
          <cell r="F116" t="str">
            <v>BRIGHTON SUB</v>
          </cell>
        </row>
        <row r="117">
          <cell r="F117" t="str">
            <v>BRITTON SUB</v>
          </cell>
        </row>
        <row r="118">
          <cell r="F118" t="str">
            <v>BROOKSIDE SUB</v>
          </cell>
        </row>
        <row r="119">
          <cell r="F119" t="str">
            <v>BROWNS VALLEY SUB</v>
          </cell>
        </row>
        <row r="120">
          <cell r="F120" t="str">
            <v>BRUNSWICK SUB</v>
          </cell>
        </row>
        <row r="121">
          <cell r="F121" t="str">
            <v>BRYANT SUB</v>
          </cell>
        </row>
        <row r="122">
          <cell r="F122" t="str">
            <v>BUCKS CREEK SUB</v>
          </cell>
        </row>
        <row r="123">
          <cell r="F123" t="str">
            <v>BUELLTON SUB</v>
          </cell>
        </row>
        <row r="124">
          <cell r="F124" t="str">
            <v>BUENA VISTA SUB</v>
          </cell>
        </row>
        <row r="125">
          <cell r="F125" t="str">
            <v>BULLARD SUB</v>
          </cell>
        </row>
        <row r="126">
          <cell r="F126" t="str">
            <v>BURLINGAME SUB</v>
          </cell>
        </row>
        <row r="127">
          <cell r="F127" t="str">
            <v>BURNEY SUB</v>
          </cell>
        </row>
        <row r="128">
          <cell r="F128" t="str">
            <v>BURNS SUB</v>
          </cell>
        </row>
        <row r="129">
          <cell r="F129" t="str">
            <v>BUTTE SUB</v>
          </cell>
        </row>
        <row r="130">
          <cell r="F130" t="str">
            <v>CABBAGE PATCH SUB</v>
          </cell>
        </row>
        <row r="131">
          <cell r="F131" t="str">
            <v>CABRILLO SUB</v>
          </cell>
        </row>
        <row r="132">
          <cell r="F132" t="str">
            <v>CADET SUB</v>
          </cell>
        </row>
        <row r="133">
          <cell r="F133" t="str">
            <v>CAL WATER SUB</v>
          </cell>
        </row>
        <row r="134">
          <cell r="F134" t="str">
            <v>CALAVERAS CEMENT SUB</v>
          </cell>
        </row>
        <row r="135">
          <cell r="F135" t="str">
            <v>CALERO SUB</v>
          </cell>
        </row>
        <row r="136">
          <cell r="F136" t="str">
            <v>CALFLAX SUB</v>
          </cell>
        </row>
        <row r="137">
          <cell r="F137" t="str">
            <v>CALIFORNIA AVE SUB</v>
          </cell>
        </row>
        <row r="138">
          <cell r="F138" t="str">
            <v>CALISTOGA SUB</v>
          </cell>
        </row>
        <row r="139">
          <cell r="F139" t="str">
            <v>CALLENDER SW STA SUB</v>
          </cell>
        </row>
        <row r="140">
          <cell r="F140" t="str">
            <v>CALPELLA SUB</v>
          </cell>
        </row>
        <row r="141">
          <cell r="F141" t="str">
            <v>CALVO SUB</v>
          </cell>
        </row>
        <row r="142">
          <cell r="F142" t="str">
            <v>CAMBRIA SUB</v>
          </cell>
        </row>
        <row r="143">
          <cell r="F143" t="str">
            <v>CAMDEN SUB</v>
          </cell>
        </row>
        <row r="144">
          <cell r="F144" t="str">
            <v>CAMELLIA SUB</v>
          </cell>
        </row>
        <row r="145">
          <cell r="F145" t="str">
            <v>CAMP EVERS SUB</v>
          </cell>
        </row>
        <row r="146">
          <cell r="F146" t="str">
            <v>CAMPHORA SUB</v>
          </cell>
        </row>
        <row r="147">
          <cell r="F147" t="str">
            <v>CANAL SUB</v>
          </cell>
        </row>
        <row r="148">
          <cell r="F148" t="str">
            <v>CANTUA SUB</v>
          </cell>
        </row>
        <row r="149">
          <cell r="F149" t="str">
            <v>CAPAY SUB</v>
          </cell>
        </row>
        <row r="150">
          <cell r="F150" t="str">
            <v>CAPITOLA SUB</v>
          </cell>
        </row>
        <row r="151">
          <cell r="F151" t="str">
            <v>CARBONA SUB</v>
          </cell>
        </row>
        <row r="152">
          <cell r="F152" t="str">
            <v>CARIBOU PH #1 SUB</v>
          </cell>
        </row>
        <row r="153">
          <cell r="F153" t="str">
            <v>CARIBOU PH #2 SUB</v>
          </cell>
        </row>
        <row r="154">
          <cell r="F154" t="str">
            <v>CARLOTTA SUB</v>
          </cell>
        </row>
        <row r="155">
          <cell r="F155" t="str">
            <v>CARMEL SUB</v>
          </cell>
        </row>
        <row r="156">
          <cell r="F156" t="str">
            <v>CARNATION SUB</v>
          </cell>
        </row>
        <row r="157">
          <cell r="F157" t="str">
            <v>CARNERAS SUB</v>
          </cell>
        </row>
        <row r="158">
          <cell r="F158" t="str">
            <v>CAROLANDS SUB</v>
          </cell>
        </row>
        <row r="159">
          <cell r="F159" t="str">
            <v>CARQUINEZ SUB</v>
          </cell>
        </row>
        <row r="160">
          <cell r="F160" t="str">
            <v>CARRIZO PLAINS SUB</v>
          </cell>
        </row>
        <row r="161">
          <cell r="F161" t="str">
            <v>CARUTHERS SUB</v>
          </cell>
        </row>
        <row r="162">
          <cell r="F162" t="str">
            <v>CASCADE SUB</v>
          </cell>
        </row>
        <row r="163">
          <cell r="F163" t="str">
            <v>CASSERLY SUB</v>
          </cell>
        </row>
        <row r="164">
          <cell r="F164" t="str">
            <v>CASSIDY SUB</v>
          </cell>
        </row>
        <row r="165">
          <cell r="F165" t="str">
            <v>CASTLE (AIR FORCE) SUB</v>
          </cell>
        </row>
        <row r="166">
          <cell r="F166" t="str">
            <v>CASTRO SUB</v>
          </cell>
        </row>
        <row r="167">
          <cell r="F167" t="str">
            <v>CASTRO VALLEY SUB</v>
          </cell>
        </row>
        <row r="168">
          <cell r="F168" t="str">
            <v>CASTROVILLE SUB</v>
          </cell>
        </row>
        <row r="169">
          <cell r="F169" t="str">
            <v>CATLETT SUB</v>
          </cell>
        </row>
        <row r="170">
          <cell r="F170" t="str">
            <v>CAWELO B SUB</v>
          </cell>
        </row>
        <row r="171">
          <cell r="F171" t="str">
            <v>CAWELO C SUB</v>
          </cell>
        </row>
        <row r="172">
          <cell r="F172" t="str">
            <v>CAYETANO SUB</v>
          </cell>
        </row>
        <row r="173">
          <cell r="F173" t="str">
            <v>CAYUCOS SUB</v>
          </cell>
        </row>
        <row r="174">
          <cell r="F174" t="str">
            <v>CEDAR CREEK SUB</v>
          </cell>
        </row>
        <row r="175">
          <cell r="F175" t="str">
            <v>CELERON HILL SUB</v>
          </cell>
        </row>
        <row r="176">
          <cell r="F176" t="str">
            <v>CENTERVILLE PH SUB</v>
          </cell>
        </row>
        <row r="177">
          <cell r="F177" t="str">
            <v>CHALLENGE SUB</v>
          </cell>
        </row>
        <row r="178">
          <cell r="F178" t="str">
            <v>CHANNEL SUB</v>
          </cell>
        </row>
        <row r="179">
          <cell r="F179" t="str">
            <v>CHARCA SUB</v>
          </cell>
        </row>
        <row r="180">
          <cell r="F180" t="str">
            <v>CHENEY SUB</v>
          </cell>
        </row>
        <row r="181">
          <cell r="F181" t="str">
            <v>CHEROKEE SUB</v>
          </cell>
        </row>
        <row r="182">
          <cell r="F182" t="str">
            <v>CHERRY SUB</v>
          </cell>
        </row>
        <row r="183">
          <cell r="F183" t="str">
            <v>CHESTER SUB</v>
          </cell>
        </row>
        <row r="184">
          <cell r="F184" t="str">
            <v>CHICO A SUB</v>
          </cell>
        </row>
        <row r="185">
          <cell r="F185" t="str">
            <v>CHICO B SUB</v>
          </cell>
        </row>
        <row r="186">
          <cell r="F186" t="str">
            <v>CHICO C SUB</v>
          </cell>
        </row>
        <row r="187">
          <cell r="F187" t="str">
            <v>CHOLAME SUB</v>
          </cell>
        </row>
        <row r="188">
          <cell r="F188" t="str">
            <v>CHOWCHILLA SUB</v>
          </cell>
        </row>
        <row r="189">
          <cell r="F189" t="str">
            <v>CHRISTIE SUB</v>
          </cell>
        </row>
        <row r="190">
          <cell r="F190" t="str">
            <v>CLARK ROAD SUB</v>
          </cell>
        </row>
        <row r="191">
          <cell r="F191" t="str">
            <v>CLARKSVILLE SUB</v>
          </cell>
        </row>
        <row r="192">
          <cell r="F192" t="str">
            <v>CLAY SUB</v>
          </cell>
        </row>
        <row r="193">
          <cell r="F193" t="str">
            <v>CLAYTON SUB</v>
          </cell>
        </row>
        <row r="194">
          <cell r="F194" t="str">
            <v>CLEAR LAKE SUB</v>
          </cell>
        </row>
        <row r="195">
          <cell r="F195" t="str">
            <v>CLIFF DRIVE SUB</v>
          </cell>
        </row>
        <row r="196">
          <cell r="F196" t="str">
            <v>CLOVERDALE SUB</v>
          </cell>
        </row>
        <row r="197">
          <cell r="F197" t="str">
            <v>CLOVIS SUB</v>
          </cell>
        </row>
        <row r="198">
          <cell r="F198" t="str">
            <v>CMC SUB</v>
          </cell>
        </row>
        <row r="199">
          <cell r="F199" t="str">
            <v>COALINGA #1 SUB</v>
          </cell>
        </row>
        <row r="200">
          <cell r="F200" t="str">
            <v>COALINGA #2 SUB</v>
          </cell>
        </row>
        <row r="201">
          <cell r="F201" t="str">
            <v>COARSEGOLD SUB</v>
          </cell>
        </row>
        <row r="202">
          <cell r="F202" t="str">
            <v>COBURN SUB</v>
          </cell>
        </row>
        <row r="203">
          <cell r="F203" t="str">
            <v>COLEMAN PH SUB</v>
          </cell>
        </row>
        <row r="204">
          <cell r="F204" t="str">
            <v>COLGATE PH SUB</v>
          </cell>
        </row>
        <row r="205">
          <cell r="F205" t="str">
            <v>COLGATE SW STA SUB</v>
          </cell>
        </row>
        <row r="206">
          <cell r="F206" t="str">
            <v>COLONY SUB</v>
          </cell>
        </row>
        <row r="207">
          <cell r="F207" t="str">
            <v>COLUMBIA HILL SUB</v>
          </cell>
        </row>
        <row r="208">
          <cell r="F208" t="str">
            <v>COLUMBUS SUB</v>
          </cell>
        </row>
        <row r="209">
          <cell r="F209" t="str">
            <v>COLUSA JUNCT SUB</v>
          </cell>
        </row>
        <row r="210">
          <cell r="F210" t="str">
            <v>COLUSA SUB</v>
          </cell>
        </row>
        <row r="211">
          <cell r="F211" t="str">
            <v>CONCORD SUB</v>
          </cell>
        </row>
        <row r="212">
          <cell r="F212" t="str">
            <v>CONTRA COSTA PP SW STA SUB</v>
          </cell>
        </row>
        <row r="213">
          <cell r="F213" t="str">
            <v>CONTRA COSTA SUBSTATION SUB</v>
          </cell>
        </row>
        <row r="214">
          <cell r="F214" t="str">
            <v>COOLEY LANDING SUB</v>
          </cell>
        </row>
        <row r="215">
          <cell r="F215" t="str">
            <v>COPPERMINE SUB</v>
          </cell>
        </row>
        <row r="216">
          <cell r="F216" t="str">
            <v>COPUS SUB</v>
          </cell>
        </row>
        <row r="217">
          <cell r="F217" t="str">
            <v>CORCORAN SUB</v>
          </cell>
        </row>
        <row r="218">
          <cell r="F218" t="str">
            <v>CORDELIA SUB</v>
          </cell>
        </row>
        <row r="219">
          <cell r="F219" t="str">
            <v>CORNING SUB</v>
          </cell>
        </row>
        <row r="220">
          <cell r="F220" t="str">
            <v>CORONA SUB</v>
          </cell>
        </row>
        <row r="221">
          <cell r="F221" t="str">
            <v>CORRAL SUB</v>
          </cell>
        </row>
        <row r="222">
          <cell r="F222" t="str">
            <v>CORTINA SUB</v>
          </cell>
        </row>
        <row r="223">
          <cell r="F223" t="str">
            <v>COTATI SUB</v>
          </cell>
        </row>
        <row r="224">
          <cell r="F224" t="str">
            <v>COTTLE SUB</v>
          </cell>
        </row>
        <row r="225">
          <cell r="F225" t="str">
            <v>COTTONWOOD SUB</v>
          </cell>
        </row>
        <row r="226">
          <cell r="F226" t="str">
            <v>COUNTRY CLUB SUB</v>
          </cell>
        </row>
        <row r="227">
          <cell r="F227" t="str">
            <v>COVELO SUB</v>
          </cell>
        </row>
        <row r="228">
          <cell r="F228" t="str">
            <v>COYOTE SW STA SUB</v>
          </cell>
        </row>
        <row r="229">
          <cell r="F229" t="str">
            <v>CRESCENT MILLS SUB</v>
          </cell>
        </row>
        <row r="230">
          <cell r="F230" t="str">
            <v>CRESSEY SUB</v>
          </cell>
        </row>
        <row r="231">
          <cell r="F231" t="str">
            <v>CRESTA PH SUB</v>
          </cell>
        </row>
        <row r="232">
          <cell r="F232" t="str">
            <v>CROCKETT COGEN SW STA SUB</v>
          </cell>
        </row>
        <row r="233">
          <cell r="F233" t="str">
            <v>CROCKETT SUB</v>
          </cell>
        </row>
        <row r="234">
          <cell r="F234" t="str">
            <v>CROWS LANDING SUB</v>
          </cell>
        </row>
        <row r="235">
          <cell r="F235" t="str">
            <v>CRUSHER SUB</v>
          </cell>
        </row>
        <row r="236">
          <cell r="F236" t="str">
            <v>CRYSTAL SPRINGS SUB</v>
          </cell>
        </row>
        <row r="237">
          <cell r="F237" t="str">
            <v>CURTIS SUB</v>
          </cell>
        </row>
        <row r="238">
          <cell r="F238" t="str">
            <v>CUYAMA SUB</v>
          </cell>
        </row>
        <row r="239">
          <cell r="F239" t="str">
            <v>CYMRIC SUB</v>
          </cell>
        </row>
        <row r="240">
          <cell r="F240" t="str">
            <v>DAIRYLAND SUB</v>
          </cell>
        </row>
        <row r="241">
          <cell r="F241" t="str">
            <v>DAIRYVILLE SUB</v>
          </cell>
        </row>
        <row r="242">
          <cell r="F242" t="str">
            <v>DALY CITY SUB</v>
          </cell>
        </row>
        <row r="243">
          <cell r="F243" t="str">
            <v>DAVIS SUB</v>
          </cell>
        </row>
        <row r="244">
          <cell r="F244" t="str">
            <v>DAYTON ROAD SUB</v>
          </cell>
        </row>
        <row r="245">
          <cell r="F245" t="str">
            <v>DEEPWATER SUB</v>
          </cell>
        </row>
        <row r="246">
          <cell r="F246" t="str">
            <v>DEL MAR SUB</v>
          </cell>
        </row>
        <row r="247">
          <cell r="F247" t="str">
            <v>DEL MONTE SUB</v>
          </cell>
        </row>
        <row r="248">
          <cell r="F248" t="str">
            <v>DERRICK SUB</v>
          </cell>
        </row>
        <row r="249">
          <cell r="F249" t="str">
            <v>DESCHUTES SUB</v>
          </cell>
        </row>
        <row r="250">
          <cell r="F250" t="str">
            <v>DEVILS DEN SUB</v>
          </cell>
        </row>
        <row r="251">
          <cell r="F251" t="str">
            <v>DIABLO CANYON PP SUB</v>
          </cell>
        </row>
        <row r="252">
          <cell r="F252" t="str">
            <v>DIAMOND SPRINGS SUB</v>
          </cell>
        </row>
        <row r="253">
          <cell r="F253" t="str">
            <v>DINUBA SUB</v>
          </cell>
        </row>
        <row r="254">
          <cell r="F254" t="str">
            <v>DIVIDE SUB</v>
          </cell>
        </row>
        <row r="255">
          <cell r="F255" t="str">
            <v>DIXON LANDING SUB</v>
          </cell>
        </row>
        <row r="256">
          <cell r="F256" t="str">
            <v>DIXON SUB</v>
          </cell>
        </row>
        <row r="257">
          <cell r="F257" t="str">
            <v>DOBBINS SUB</v>
          </cell>
        </row>
        <row r="258">
          <cell r="F258" t="str">
            <v>DOLAN ROAD SUB</v>
          </cell>
        </row>
        <row r="259">
          <cell r="F259" t="str">
            <v>DOS PALOS SUB</v>
          </cell>
        </row>
        <row r="260">
          <cell r="F260" t="str">
            <v>DOW CHEM METERING SUB</v>
          </cell>
        </row>
        <row r="261">
          <cell r="F261" t="str">
            <v>DOW CHEMICAL METERING SUB</v>
          </cell>
        </row>
        <row r="262">
          <cell r="F262" t="str">
            <v>DOWNIEVILLEDIESEL SUB</v>
          </cell>
        </row>
        <row r="263">
          <cell r="F263" t="str">
            <v>DRAKE SUB</v>
          </cell>
        </row>
        <row r="264">
          <cell r="F264" t="str">
            <v>DRUM PH #1 SUB</v>
          </cell>
        </row>
        <row r="265">
          <cell r="F265" t="str">
            <v>DUMBARTON SUB</v>
          </cell>
        </row>
        <row r="266">
          <cell r="F266" t="str">
            <v>DUNBAR SUB</v>
          </cell>
        </row>
        <row r="267">
          <cell r="F267" t="str">
            <v>DUNLAP SUB</v>
          </cell>
        </row>
        <row r="268">
          <cell r="F268" t="str">
            <v>DUNNIGAN SUB</v>
          </cell>
        </row>
        <row r="269">
          <cell r="F269" t="str">
            <v>EAGLE ROCK SUB</v>
          </cell>
        </row>
        <row r="270">
          <cell r="F270" t="str">
            <v>EAST GRAND SUB</v>
          </cell>
        </row>
        <row r="271">
          <cell r="F271" t="str">
            <v>EAST LAKE AVENUE SUB</v>
          </cell>
        </row>
        <row r="272">
          <cell r="F272" t="str">
            <v>EAST MARYSVILLE SUB</v>
          </cell>
        </row>
        <row r="273">
          <cell r="F273" t="str">
            <v>EAST NICOLAUS SUB</v>
          </cell>
        </row>
        <row r="274">
          <cell r="F274" t="str">
            <v>EAST PORTAL SUB</v>
          </cell>
        </row>
        <row r="275">
          <cell r="F275" t="str">
            <v>EAST QUINCY SUB</v>
          </cell>
        </row>
        <row r="276">
          <cell r="F276" t="str">
            <v>EAST STOCKTON SUB</v>
          </cell>
        </row>
        <row r="277">
          <cell r="F277" t="str">
            <v>EASTSHORE SUB</v>
          </cell>
        </row>
        <row r="278">
          <cell r="F278" t="str">
            <v>EDENVALE SUB</v>
          </cell>
        </row>
        <row r="279">
          <cell r="F279" t="str">
            <v>EDES SUB</v>
          </cell>
        </row>
        <row r="280">
          <cell r="F280" t="str">
            <v>EEL RIVER SUB</v>
          </cell>
        </row>
        <row r="281">
          <cell r="F281" t="str">
            <v>EIGHT MILE SUB</v>
          </cell>
        </row>
        <row r="282">
          <cell r="F282" t="str">
            <v>EIGHTEENTH STREET SUB</v>
          </cell>
        </row>
        <row r="283">
          <cell r="F283" t="str">
            <v>EIGHTH AVE SUB</v>
          </cell>
        </row>
        <row r="284">
          <cell r="F284" t="str">
            <v>EISEN SUB</v>
          </cell>
        </row>
        <row r="285">
          <cell r="F285" t="str">
            <v>EL CAPITAN SUB</v>
          </cell>
        </row>
        <row r="286">
          <cell r="F286" t="str">
            <v>EL CERRITO G SUB</v>
          </cell>
        </row>
        <row r="287">
          <cell r="F287" t="str">
            <v>EL DORADO PH SUB</v>
          </cell>
        </row>
        <row r="288">
          <cell r="F288" t="str">
            <v>EL NIDO SUB</v>
          </cell>
        </row>
        <row r="289">
          <cell r="F289" t="str">
            <v>EL PATIO SUB</v>
          </cell>
        </row>
        <row r="290">
          <cell r="F290" t="str">
            <v>EL PECO SUB</v>
          </cell>
        </row>
        <row r="291">
          <cell r="F291" t="str">
            <v>ELECTRA PH SUB</v>
          </cell>
        </row>
        <row r="292">
          <cell r="F292" t="str">
            <v>ELECTRA SUB</v>
          </cell>
        </row>
        <row r="293">
          <cell r="F293" t="str">
            <v>ELK CREEK JUNCT SUB</v>
          </cell>
        </row>
        <row r="294">
          <cell r="F294" t="str">
            <v>ELK CREEK SUB</v>
          </cell>
        </row>
        <row r="295">
          <cell r="F295" t="str">
            <v>ELK HILLS SUB</v>
          </cell>
        </row>
        <row r="296">
          <cell r="F296" t="str">
            <v>ELK SUB</v>
          </cell>
        </row>
        <row r="297">
          <cell r="F297" t="str">
            <v>EMERALD LAKE SUB</v>
          </cell>
        </row>
        <row r="298">
          <cell r="F298" t="str">
            <v>ENCINAL SUB</v>
          </cell>
        </row>
        <row r="299">
          <cell r="F299" t="str">
            <v>ERTA SUB</v>
          </cell>
        </row>
        <row r="300">
          <cell r="F300" t="str">
            <v>ESQUON SUB</v>
          </cell>
        </row>
        <row r="301">
          <cell r="F301" t="str">
            <v>ESSEX JUNCT SUB</v>
          </cell>
        </row>
        <row r="302">
          <cell r="F302" t="str">
            <v>ESTUDILLO SUB</v>
          </cell>
        </row>
        <row r="303">
          <cell r="F303" t="str">
            <v>EUREKA A SUB</v>
          </cell>
        </row>
        <row r="304">
          <cell r="F304" t="str">
            <v>EUREKA E SUB</v>
          </cell>
        </row>
        <row r="305">
          <cell r="F305" t="str">
            <v>EVERGREEN SUB</v>
          </cell>
        </row>
        <row r="306">
          <cell r="F306" t="str">
            <v>EXCHEQUER PH SUB</v>
          </cell>
        </row>
        <row r="307">
          <cell r="F307" t="str">
            <v>FAIRHAVEN SUB</v>
          </cell>
        </row>
        <row r="308">
          <cell r="F308" t="str">
            <v>FAIRMONT SUB</v>
          </cell>
        </row>
        <row r="309">
          <cell r="F309" t="str">
            <v>FAIRVIEW SUB</v>
          </cell>
        </row>
        <row r="310">
          <cell r="F310" t="str">
            <v>FAIRWAY SUB</v>
          </cell>
        </row>
        <row r="311">
          <cell r="F311" t="str">
            <v>FAMOSO SUB</v>
          </cell>
        </row>
        <row r="312">
          <cell r="F312" t="str">
            <v>FELLOWS SUB</v>
          </cell>
        </row>
        <row r="313">
          <cell r="F313" t="str">
            <v>FELTON SUB</v>
          </cell>
        </row>
        <row r="314">
          <cell r="F314" t="str">
            <v>FIGARDEN SUB</v>
          </cell>
        </row>
        <row r="315">
          <cell r="F315" t="str">
            <v>FIREBAUGH SUB</v>
          </cell>
        </row>
        <row r="316">
          <cell r="F316" t="str">
            <v>FIRESTONE SW STA SUB</v>
          </cell>
        </row>
        <row r="317">
          <cell r="F317" t="str">
            <v>FITCH MOUNTAIN SUB</v>
          </cell>
        </row>
        <row r="318">
          <cell r="F318" t="str">
            <v>FLINT SUB</v>
          </cell>
        </row>
        <row r="319">
          <cell r="F319" t="str">
            <v>FLORENCE SUB</v>
          </cell>
        </row>
        <row r="320">
          <cell r="F320" t="str">
            <v>FMC SUB</v>
          </cell>
        </row>
        <row r="321">
          <cell r="F321" t="str">
            <v>FOOTHILL SUB</v>
          </cell>
        </row>
        <row r="322">
          <cell r="F322" t="str">
            <v>FOREST SUB</v>
          </cell>
        </row>
        <row r="323">
          <cell r="F323" t="str">
            <v>FORESTHILL SUB</v>
          </cell>
        </row>
        <row r="324">
          <cell r="F324" t="str">
            <v>FORT BRAGG A SUB</v>
          </cell>
        </row>
        <row r="325">
          <cell r="F325" t="str">
            <v>FORT ORD SUB</v>
          </cell>
        </row>
        <row r="326">
          <cell r="F326" t="str">
            <v>FORT ROSS SUB</v>
          </cell>
        </row>
        <row r="327">
          <cell r="F327" t="str">
            <v>FORT SEWARD SUB</v>
          </cell>
        </row>
        <row r="328">
          <cell r="F328" t="str">
            <v>FRANKLIN SUB</v>
          </cell>
        </row>
        <row r="329">
          <cell r="F329" t="str">
            <v>FREEDOM SUB</v>
          </cell>
        </row>
        <row r="330">
          <cell r="F330" t="str">
            <v>FREMONT SUB</v>
          </cell>
        </row>
        <row r="331">
          <cell r="F331" t="str">
            <v>FRENCH CAMP SUB</v>
          </cell>
        </row>
        <row r="332">
          <cell r="F332" t="str">
            <v>FRENCH GULCH SUB</v>
          </cell>
        </row>
        <row r="333">
          <cell r="F333" t="str">
            <v>FROGTOWN SUB</v>
          </cell>
        </row>
        <row r="334">
          <cell r="F334" t="str">
            <v>FRUITLAND SUB</v>
          </cell>
        </row>
        <row r="335">
          <cell r="F335" t="str">
            <v>FRUITVALE SUB</v>
          </cell>
        </row>
        <row r="336">
          <cell r="F336" t="str">
            <v>FULTON SUB</v>
          </cell>
        </row>
        <row r="337">
          <cell r="F337" t="str">
            <v>GABILAN SUB</v>
          </cell>
        </row>
        <row r="338">
          <cell r="F338" t="str">
            <v>GALLO SUB</v>
          </cell>
        </row>
        <row r="339">
          <cell r="F339" t="str">
            <v>GANSNER SUB</v>
          </cell>
        </row>
        <row r="340">
          <cell r="F340" t="str">
            <v>GANSO SUB</v>
          </cell>
        </row>
        <row r="341">
          <cell r="F341" t="str">
            <v>GARBERVILLE SUB</v>
          </cell>
        </row>
        <row r="342">
          <cell r="F342" t="str">
            <v>GARCIA SUB</v>
          </cell>
        </row>
        <row r="343">
          <cell r="F343" t="str">
            <v>GARDNER SUB</v>
          </cell>
        </row>
        <row r="344">
          <cell r="F344" t="str">
            <v>GATES SUB</v>
          </cell>
        </row>
        <row r="345">
          <cell r="F345" t="str">
            <v>GEARY SUB</v>
          </cell>
        </row>
        <row r="346">
          <cell r="F346" t="str">
            <v>GERBER COMPRESSOR STA SUB</v>
          </cell>
        </row>
        <row r="347">
          <cell r="F347" t="str">
            <v>GERBER SUB</v>
          </cell>
        </row>
        <row r="348">
          <cell r="F348" t="str">
            <v>GEYSERS #11 PP SUB</v>
          </cell>
        </row>
        <row r="349">
          <cell r="F349" t="str">
            <v>GEYSERS #12 PP SUB</v>
          </cell>
        </row>
        <row r="350">
          <cell r="F350" t="str">
            <v>GEYSERS #13 PP SUB</v>
          </cell>
        </row>
        <row r="351">
          <cell r="F351" t="str">
            <v>GEYSERS #14 PP SUB</v>
          </cell>
        </row>
        <row r="352">
          <cell r="F352" t="str">
            <v>GEYSERS #16 PP SUB</v>
          </cell>
        </row>
        <row r="353">
          <cell r="F353" t="str">
            <v>GEYSERS #17 PP SUB</v>
          </cell>
        </row>
        <row r="354">
          <cell r="F354" t="str">
            <v>GEYSERS #18 PP SUB</v>
          </cell>
        </row>
        <row r="355">
          <cell r="F355" t="str">
            <v>GEYSERS #20 PP SUB</v>
          </cell>
        </row>
        <row r="356">
          <cell r="F356" t="str">
            <v>GEYSERS #3 &amp; #4 RINGBUS SUB</v>
          </cell>
        </row>
        <row r="357">
          <cell r="F357" t="str">
            <v>GEYSERS #5 &amp; #6 PP SUB</v>
          </cell>
        </row>
        <row r="358">
          <cell r="F358" t="str">
            <v>GEYSERS #7 &amp; #8 PP SUB</v>
          </cell>
        </row>
        <row r="359">
          <cell r="F359" t="str">
            <v>GEYSERS #9 &amp; #10 PP SUB</v>
          </cell>
        </row>
        <row r="360">
          <cell r="F360" t="str">
            <v>GEYSERVILLE SUB</v>
          </cell>
        </row>
        <row r="361">
          <cell r="F361" t="str">
            <v>GIFFEN SUB</v>
          </cell>
        </row>
        <row r="362">
          <cell r="F362" t="str">
            <v>GILL SUB</v>
          </cell>
        </row>
        <row r="363">
          <cell r="F363" t="str">
            <v>GIRVAN SUB</v>
          </cell>
        </row>
        <row r="364">
          <cell r="F364" t="str">
            <v>GLASS SUB</v>
          </cell>
        </row>
        <row r="365">
          <cell r="F365" t="str">
            <v>GLENN SUB</v>
          </cell>
        </row>
        <row r="366">
          <cell r="F366" t="str">
            <v>GLENWOOD SUB</v>
          </cell>
        </row>
        <row r="367">
          <cell r="F367" t="str">
            <v>GOLD HILL SUB</v>
          </cell>
        </row>
        <row r="368">
          <cell r="F368" t="str">
            <v>GOLDTREE SUB</v>
          </cell>
        </row>
        <row r="369">
          <cell r="F369" t="str">
            <v>GONZALES SUB</v>
          </cell>
        </row>
        <row r="370">
          <cell r="F370" t="str">
            <v>GOOSE LAKE SUB</v>
          </cell>
        </row>
        <row r="371">
          <cell r="F371" t="str">
            <v>GRAND ISLAND SUB</v>
          </cell>
        </row>
        <row r="372">
          <cell r="F372" t="str">
            <v>GRANT SUB</v>
          </cell>
        </row>
        <row r="373">
          <cell r="F373" t="str">
            <v>GRASS VALLEY SUB</v>
          </cell>
        </row>
        <row r="374">
          <cell r="F374" t="str">
            <v>GRAYS FLAT SUB</v>
          </cell>
        </row>
        <row r="375">
          <cell r="F375" t="str">
            <v>GREEN VALLEY SUB</v>
          </cell>
        </row>
        <row r="376">
          <cell r="F376" t="str">
            <v>GREENBRAE SUB</v>
          </cell>
        </row>
        <row r="377">
          <cell r="F377" t="str">
            <v>GREENVILLE SUB</v>
          </cell>
        </row>
        <row r="378">
          <cell r="F378" t="str">
            <v>GREGG SUB</v>
          </cell>
        </row>
        <row r="379">
          <cell r="F379" t="str">
            <v>GRIZZLY SUB</v>
          </cell>
        </row>
        <row r="380">
          <cell r="F380" t="str">
            <v>GUALALA SUB</v>
          </cell>
        </row>
        <row r="381">
          <cell r="F381" t="str">
            <v>GUERNSEY SUB</v>
          </cell>
        </row>
        <row r="382">
          <cell r="F382" t="str">
            <v>GUSTINE SUB</v>
          </cell>
        </row>
        <row r="383">
          <cell r="F383" t="str">
            <v>GWF HANFORD SW STA SUB</v>
          </cell>
        </row>
        <row r="384">
          <cell r="F384" t="str">
            <v>GWF HANFORD SWITCH SUB</v>
          </cell>
        </row>
        <row r="385">
          <cell r="F385" t="str">
            <v>GWF HANFORD SWITCHES SUB</v>
          </cell>
        </row>
        <row r="386">
          <cell r="F386" t="str">
            <v>HAAS PH SUB</v>
          </cell>
        </row>
        <row r="387">
          <cell r="F387" t="str">
            <v>HALF MOON BAY SUB</v>
          </cell>
        </row>
        <row r="388">
          <cell r="F388" t="str">
            <v>HALSEY PH SUB</v>
          </cell>
        </row>
        <row r="389">
          <cell r="F389" t="str">
            <v>HAMILTON BRANCH SUB</v>
          </cell>
        </row>
        <row r="390">
          <cell r="F390" t="str">
            <v>HAMILTON FIELD SUB</v>
          </cell>
        </row>
        <row r="391">
          <cell r="F391" t="str">
            <v>HAMILTON SUB</v>
          </cell>
        </row>
        <row r="392">
          <cell r="F392" t="str">
            <v>HAMMER SUB</v>
          </cell>
        </row>
        <row r="393">
          <cell r="F393" t="str">
            <v>HAMMONDS SUB</v>
          </cell>
        </row>
        <row r="394">
          <cell r="F394" t="str">
            <v>HANFORD SW STA SUB</v>
          </cell>
        </row>
        <row r="395">
          <cell r="F395" t="str">
            <v>HARDING SUB</v>
          </cell>
        </row>
        <row r="396">
          <cell r="F396" t="str">
            <v>HARDWICK SUB</v>
          </cell>
        </row>
        <row r="397">
          <cell r="F397" t="str">
            <v>HARRINGTON SUB</v>
          </cell>
        </row>
        <row r="398">
          <cell r="F398" t="str">
            <v>HARRIS SUB</v>
          </cell>
        </row>
        <row r="399">
          <cell r="F399" t="str">
            <v>HARTER SUB</v>
          </cell>
        </row>
        <row r="400">
          <cell r="F400" t="str">
            <v>HARTLEY SUB</v>
          </cell>
        </row>
        <row r="401">
          <cell r="F401" t="str">
            <v>HAT CREEK PH #1 SUB</v>
          </cell>
        </row>
        <row r="402">
          <cell r="F402" t="str">
            <v>HATTON SUB</v>
          </cell>
        </row>
        <row r="403">
          <cell r="F403" t="str">
            <v>HAYWARD O SUB</v>
          </cell>
        </row>
        <row r="404">
          <cell r="F404" t="str">
            <v>HEALDSBURG JUNCT SUB</v>
          </cell>
        </row>
        <row r="405">
          <cell r="F405" t="str">
            <v>HELM SUB</v>
          </cell>
        </row>
        <row r="406">
          <cell r="F406" t="str">
            <v>HELMS POWER PLANT SUB</v>
          </cell>
        </row>
        <row r="407">
          <cell r="F407" t="str">
            <v>HELMS PP SUB</v>
          </cell>
        </row>
        <row r="408">
          <cell r="F408" t="str">
            <v>HENRIETTA SUB</v>
          </cell>
        </row>
        <row r="409">
          <cell r="F409" t="str">
            <v>HERDLYN SUB</v>
          </cell>
        </row>
        <row r="410">
          <cell r="F410" t="str">
            <v>HERNDON SUB</v>
          </cell>
        </row>
        <row r="411">
          <cell r="F411" t="str">
            <v>HICKS SUB</v>
          </cell>
        </row>
        <row r="412">
          <cell r="F412" t="str">
            <v>HIGGINS SUB</v>
          </cell>
        </row>
        <row r="413">
          <cell r="F413" t="str">
            <v>HIGH STREET SUB</v>
          </cell>
        </row>
        <row r="414">
          <cell r="F414" t="str">
            <v>HIGHLANDS SUB</v>
          </cell>
        </row>
        <row r="415">
          <cell r="F415" t="str">
            <v>HIGHWAY SUB</v>
          </cell>
        </row>
        <row r="416">
          <cell r="F416" t="str">
            <v>HILLSDALE JUNCT SUB</v>
          </cell>
        </row>
        <row r="417">
          <cell r="F417" t="str">
            <v>HILLSDALE SUB</v>
          </cell>
        </row>
        <row r="418">
          <cell r="F418" t="str">
            <v>HOLLISTER SUB</v>
          </cell>
        </row>
        <row r="419">
          <cell r="F419" t="str">
            <v>HOLLYWOOD SUB</v>
          </cell>
        </row>
        <row r="420">
          <cell r="F420" t="str">
            <v>HONCUT SUB</v>
          </cell>
        </row>
        <row r="421">
          <cell r="F421" t="str">
            <v>HOOPA SUB</v>
          </cell>
        </row>
        <row r="422">
          <cell r="F422" t="str">
            <v>HOPLAND SUB</v>
          </cell>
        </row>
        <row r="423">
          <cell r="F423" t="str">
            <v>HORSESHOE SUB</v>
          </cell>
        </row>
        <row r="424">
          <cell r="F424" t="str">
            <v>HOWLAND ROAD SUB</v>
          </cell>
        </row>
        <row r="425">
          <cell r="F425" t="str">
            <v>HUMBOLDT BAY PP SUB</v>
          </cell>
        </row>
        <row r="426">
          <cell r="F426" t="str">
            <v>HUMBOLDT SUB</v>
          </cell>
        </row>
        <row r="427">
          <cell r="F427" t="str">
            <v>HURON SUB</v>
          </cell>
        </row>
        <row r="428">
          <cell r="F428" t="str">
            <v>HYAMPOM JUNCT SUB</v>
          </cell>
        </row>
        <row r="429">
          <cell r="F429" t="str">
            <v>IGNACIO SUB</v>
          </cell>
        </row>
        <row r="430">
          <cell r="F430" t="str">
            <v>IMHOFF SUB</v>
          </cell>
        </row>
        <row r="431">
          <cell r="F431" t="str">
            <v>INDIAN FLAT SUB</v>
          </cell>
        </row>
        <row r="432">
          <cell r="F432" t="str">
            <v>INDUSTRIAL ACRES SUB</v>
          </cell>
        </row>
        <row r="433">
          <cell r="F433" t="str">
            <v>IONE SUB</v>
          </cell>
        </row>
        <row r="434">
          <cell r="F434" t="str">
            <v>IUKA SUB</v>
          </cell>
        </row>
        <row r="435">
          <cell r="F435" t="str">
            <v>JACALITOS SUB</v>
          </cell>
        </row>
        <row r="436">
          <cell r="F436" t="str">
            <v>JACINTO SUB</v>
          </cell>
        </row>
        <row r="437">
          <cell r="F437" t="str">
            <v>JACOBS CORNER SUB</v>
          </cell>
        </row>
        <row r="438">
          <cell r="F438" t="str">
            <v>JAMESON SUB</v>
          </cell>
        </row>
        <row r="439">
          <cell r="F439" t="str">
            <v>JANES CREEK SUB</v>
          </cell>
        </row>
        <row r="440">
          <cell r="F440" t="str">
            <v>JARVIS SUB</v>
          </cell>
        </row>
        <row r="441">
          <cell r="F441" t="str">
            <v>JEFFERSON SUB</v>
          </cell>
        </row>
        <row r="442">
          <cell r="F442" t="str">
            <v>JESSUP SUB</v>
          </cell>
        </row>
        <row r="443">
          <cell r="F443" t="str">
            <v>JOLON JUNCT SUB</v>
          </cell>
        </row>
        <row r="444">
          <cell r="F444" t="str">
            <v>JOLON SUB</v>
          </cell>
        </row>
        <row r="445">
          <cell r="F445" t="str">
            <v>JUDAH SUB</v>
          </cell>
        </row>
        <row r="446">
          <cell r="F446" t="str">
            <v>KANAKA SUB</v>
          </cell>
        </row>
        <row r="447">
          <cell r="F447" t="str">
            <v>KASSON SUB</v>
          </cell>
        </row>
        <row r="448">
          <cell r="F448" t="str">
            <v>KELSO SUB</v>
          </cell>
        </row>
        <row r="449">
          <cell r="F449" t="str">
            <v>KERCKHOFF PH  #1 SUB</v>
          </cell>
        </row>
        <row r="450">
          <cell r="F450" t="str">
            <v>KERCKHOFF PH  #2 SUB</v>
          </cell>
        </row>
        <row r="451">
          <cell r="F451" t="str">
            <v>KERMAN SUB</v>
          </cell>
        </row>
        <row r="452">
          <cell r="F452" t="str">
            <v>KERN CANYON PH SUB</v>
          </cell>
        </row>
        <row r="453">
          <cell r="F453" t="str">
            <v>KERN OIL SUB</v>
          </cell>
        </row>
        <row r="454">
          <cell r="F454" t="str">
            <v>KERN PP DIST SUB</v>
          </cell>
        </row>
        <row r="455">
          <cell r="F455" t="str">
            <v>KERN PP SUB</v>
          </cell>
        </row>
        <row r="456">
          <cell r="F456" t="str">
            <v>KERN WATER SUB</v>
          </cell>
        </row>
        <row r="457">
          <cell r="F457" t="str">
            <v>KESWICK SUB</v>
          </cell>
        </row>
        <row r="458">
          <cell r="F458" t="str">
            <v>KETTLEMAN HILLS SUB</v>
          </cell>
        </row>
        <row r="459">
          <cell r="F459" t="str">
            <v>KILARC PH SUB</v>
          </cell>
        </row>
        <row r="460">
          <cell r="F460" t="str">
            <v>KING CITY SUB</v>
          </cell>
        </row>
        <row r="461">
          <cell r="F461" t="str">
            <v>KINGS RIVER PH SUB</v>
          </cell>
        </row>
        <row r="462">
          <cell r="F462" t="str">
            <v>KINGSBURG SUB</v>
          </cell>
        </row>
        <row r="463">
          <cell r="F463" t="str">
            <v>KIRKER SUB</v>
          </cell>
        </row>
        <row r="464">
          <cell r="F464" t="str">
            <v>KNIGHTS LANDING SUB</v>
          </cell>
        </row>
        <row r="465">
          <cell r="F465" t="str">
            <v>KONOCTI SUB</v>
          </cell>
        </row>
        <row r="466">
          <cell r="F466" t="str">
            <v>LAGUNA SECA SUB</v>
          </cell>
        </row>
        <row r="467">
          <cell r="F467" t="str">
            <v>LAGUNITAS SUB</v>
          </cell>
        </row>
        <row r="468">
          <cell r="F468" t="str">
            <v>LAKEVIEW SUB</v>
          </cell>
        </row>
        <row r="469">
          <cell r="F469" t="str">
            <v>LAKEVILLE SUB</v>
          </cell>
        </row>
        <row r="470">
          <cell r="F470" t="str">
            <v>LAKEWOOD SUB</v>
          </cell>
        </row>
        <row r="471">
          <cell r="F471" t="str">
            <v>LAMBIE SUB</v>
          </cell>
        </row>
        <row r="472">
          <cell r="F472" t="str">
            <v>LAMMERS SUB</v>
          </cell>
        </row>
        <row r="473">
          <cell r="F473" t="str">
            <v>LAMONT SUB</v>
          </cell>
        </row>
        <row r="474">
          <cell r="F474" t="str">
            <v>LAS AROMAS SUB</v>
          </cell>
        </row>
        <row r="475">
          <cell r="F475" t="str">
            <v>LAS GALLINAS A SUB</v>
          </cell>
        </row>
        <row r="476">
          <cell r="F476" t="str">
            <v>LAS PALMAS SUB</v>
          </cell>
        </row>
        <row r="477">
          <cell r="F477" t="str">
            <v>LAS POSITAS SUB</v>
          </cell>
        </row>
        <row r="478">
          <cell r="F478" t="str">
            <v>LAS PULGAS SUB</v>
          </cell>
        </row>
        <row r="479">
          <cell r="F479" t="str">
            <v>LAURELES SUB</v>
          </cell>
        </row>
        <row r="480">
          <cell r="F480" t="str">
            <v>LAWNDALE SUB</v>
          </cell>
        </row>
        <row r="481">
          <cell r="F481" t="str">
            <v>LAWRENCE SUB</v>
          </cell>
        </row>
        <row r="482">
          <cell r="F482" t="str">
            <v>LAYTONVILLE SUB</v>
          </cell>
        </row>
        <row r="483">
          <cell r="F483" t="str">
            <v>LE GRAND SUB</v>
          </cell>
        </row>
        <row r="484">
          <cell r="F484" t="str">
            <v>LEMOORE SUB</v>
          </cell>
        </row>
        <row r="485">
          <cell r="F485" t="str">
            <v>LERDO SUB</v>
          </cell>
        </row>
        <row r="486">
          <cell r="F486" t="str">
            <v>LERNER SUB</v>
          </cell>
        </row>
        <row r="487">
          <cell r="F487" t="str">
            <v>LEWISTON SUB</v>
          </cell>
        </row>
        <row r="488">
          <cell r="F488" t="str">
            <v>LIMESTONE SUB</v>
          </cell>
        </row>
        <row r="489">
          <cell r="F489" t="str">
            <v>LINCOLN SUB</v>
          </cell>
        </row>
        <row r="490">
          <cell r="F490" t="str">
            <v>LINDEN SUB</v>
          </cell>
        </row>
        <row r="491">
          <cell r="F491" t="str">
            <v>LIVE OAK SUB</v>
          </cell>
        </row>
        <row r="492">
          <cell r="F492" t="str">
            <v>LIVE OAK SW STA SUB</v>
          </cell>
        </row>
        <row r="493">
          <cell r="F493" t="str">
            <v>LIVERMORE SUB</v>
          </cell>
        </row>
        <row r="494">
          <cell r="F494" t="str">
            <v>LIVINGSTON JCT SUB</v>
          </cell>
        </row>
        <row r="495">
          <cell r="F495" t="str">
            <v>LIVINGSTON JUNCT SUB</v>
          </cell>
        </row>
        <row r="496">
          <cell r="F496" t="str">
            <v>LIVINGSTON SUB</v>
          </cell>
        </row>
        <row r="497">
          <cell r="F497" t="str">
            <v>LLAGAS SUB</v>
          </cell>
        </row>
        <row r="498">
          <cell r="F498" t="str">
            <v>LOCKEFORD SUB</v>
          </cell>
        </row>
        <row r="499">
          <cell r="F499" t="str">
            <v>LOCKHEED #1 SW STA SUB</v>
          </cell>
        </row>
        <row r="500">
          <cell r="F500" t="str">
            <v>LOCKHEED #2 SUB</v>
          </cell>
        </row>
        <row r="501">
          <cell r="F501" t="str">
            <v>LOCKHEED1 SW STA SUB</v>
          </cell>
        </row>
        <row r="502">
          <cell r="F502" t="str">
            <v>LOCKHEED2 SUB</v>
          </cell>
        </row>
        <row r="503">
          <cell r="F503" t="str">
            <v>LODI SUB</v>
          </cell>
        </row>
        <row r="504">
          <cell r="F504" t="str">
            <v>LOGAN CREEK SUB</v>
          </cell>
        </row>
        <row r="505">
          <cell r="F505" t="str">
            <v>LOMPOC SUB</v>
          </cell>
        </row>
        <row r="506">
          <cell r="F506" t="str">
            <v>LONETREE SUB</v>
          </cell>
        </row>
        <row r="507">
          <cell r="F507" t="str">
            <v>LOS ALTOS SUB</v>
          </cell>
        </row>
        <row r="508">
          <cell r="F508" t="str">
            <v>LOS BANOS SUB</v>
          </cell>
        </row>
        <row r="509">
          <cell r="F509" t="str">
            <v>LOS COCHES SUB</v>
          </cell>
        </row>
        <row r="510">
          <cell r="F510" t="str">
            <v>LOS ESTEROS SUB</v>
          </cell>
        </row>
        <row r="511">
          <cell r="F511" t="str">
            <v>LOS GATOS SUB</v>
          </cell>
        </row>
        <row r="512">
          <cell r="F512" t="str">
            <v>LOS MOLINOS SUB</v>
          </cell>
        </row>
        <row r="513">
          <cell r="F513" t="str">
            <v>LOS OSITOS SUB</v>
          </cell>
        </row>
        <row r="514">
          <cell r="F514" t="str">
            <v>LOST HILLS SUB</v>
          </cell>
        </row>
        <row r="515">
          <cell r="F515" t="str">
            <v>LOUISE SUB</v>
          </cell>
        </row>
        <row r="516">
          <cell r="F516" t="str">
            <v>LOW GAP SUB</v>
          </cell>
        </row>
        <row r="517">
          <cell r="F517" t="str">
            <v>LOWER LAKE SUB</v>
          </cell>
        </row>
        <row r="518">
          <cell r="F518" t="str">
            <v>LOWER LAKE SW STA SUB</v>
          </cell>
        </row>
        <row r="519">
          <cell r="F519" t="str">
            <v>LOYOLA SUB</v>
          </cell>
        </row>
        <row r="520">
          <cell r="F520" t="str">
            <v>LUCERNE SUB</v>
          </cell>
        </row>
        <row r="521">
          <cell r="F521" t="str">
            <v>LYOTH SUB</v>
          </cell>
        </row>
        <row r="522">
          <cell r="F522" t="str">
            <v>MABURY SUB</v>
          </cell>
        </row>
        <row r="523">
          <cell r="F523" t="str">
            <v>MADERA SUB</v>
          </cell>
        </row>
        <row r="524">
          <cell r="F524" t="str">
            <v>MADISON SUB</v>
          </cell>
        </row>
        <row r="525">
          <cell r="F525" t="str">
            <v>MAGUNDEN SUB</v>
          </cell>
        </row>
        <row r="526">
          <cell r="F526" t="str">
            <v>MAINE PRAIRIE SUB</v>
          </cell>
        </row>
        <row r="527">
          <cell r="F527" t="str">
            <v>MALAGA SUB</v>
          </cell>
        </row>
        <row r="528">
          <cell r="F528" t="str">
            <v>MANCHESTER SUB</v>
          </cell>
        </row>
        <row r="529">
          <cell r="F529" t="str">
            <v>MANTECA SUB</v>
          </cell>
        </row>
        <row r="530">
          <cell r="F530" t="str">
            <v>MANZANITA JUNCT SUB</v>
          </cell>
        </row>
        <row r="531">
          <cell r="F531" t="str">
            <v>MANZANITA SUB</v>
          </cell>
        </row>
        <row r="532">
          <cell r="F532" t="str">
            <v>MAPLE CREEK SUB</v>
          </cell>
        </row>
        <row r="533">
          <cell r="F533" t="str">
            <v>MAPLE SUB</v>
          </cell>
        </row>
        <row r="534">
          <cell r="F534" t="str">
            <v>MARICOPA SUB</v>
          </cell>
        </row>
        <row r="535">
          <cell r="F535" t="str">
            <v>MARIPOSA SUB</v>
          </cell>
        </row>
        <row r="536">
          <cell r="F536" t="str">
            <v>MARKHAM SUB</v>
          </cell>
        </row>
        <row r="537">
          <cell r="F537" t="str">
            <v>MARSH SUB</v>
          </cell>
        </row>
        <row r="538">
          <cell r="F538" t="str">
            <v>MARTELL SUB</v>
          </cell>
        </row>
        <row r="539">
          <cell r="F539" t="str">
            <v>MARTINEZ PP SUB</v>
          </cell>
        </row>
        <row r="540">
          <cell r="F540" t="str">
            <v>MARYSVILLE SUB</v>
          </cell>
        </row>
        <row r="541">
          <cell r="F541" t="str">
            <v>MASONITE JUNCT SW STA SUB</v>
          </cell>
        </row>
        <row r="542">
          <cell r="F542" t="str">
            <v>MAXWELL SUB</v>
          </cell>
        </row>
        <row r="543">
          <cell r="F543" t="str">
            <v>MCARTHUR SUB</v>
          </cell>
        </row>
        <row r="544">
          <cell r="F544" t="str">
            <v>MCCALL SUB</v>
          </cell>
        </row>
        <row r="545">
          <cell r="F545" t="str">
            <v>MCDONALD-MCDONALDISLAND SUB</v>
          </cell>
        </row>
        <row r="546">
          <cell r="F546" t="str">
            <v>MCFARLAND SUB</v>
          </cell>
        </row>
        <row r="547">
          <cell r="F547" t="str">
            <v>MCKEE SUB</v>
          </cell>
        </row>
        <row r="548">
          <cell r="F548" t="str">
            <v>MCKITTRICK SUB</v>
          </cell>
        </row>
        <row r="549">
          <cell r="F549" t="str">
            <v>MCMULLIN SUB</v>
          </cell>
        </row>
        <row r="550">
          <cell r="F550" t="str">
            <v>MEADOW LANE SUB</v>
          </cell>
        </row>
        <row r="551">
          <cell r="F551" t="str">
            <v>MEDER SUB</v>
          </cell>
        </row>
        <row r="552">
          <cell r="F552" t="str">
            <v>MELONES SW STA SUB</v>
          </cell>
        </row>
        <row r="553">
          <cell r="F553" t="str">
            <v>MENDOCINO SUB</v>
          </cell>
        </row>
        <row r="554">
          <cell r="F554" t="str">
            <v>MENDOTA SUB</v>
          </cell>
        </row>
        <row r="555">
          <cell r="F555" t="str">
            <v>MENLO SUB</v>
          </cell>
        </row>
        <row r="556">
          <cell r="F556" t="str">
            <v>MERCED FALLS PH SUB</v>
          </cell>
        </row>
        <row r="557">
          <cell r="F557" t="str">
            <v>MERCED SUB</v>
          </cell>
        </row>
        <row r="558">
          <cell r="F558" t="str">
            <v>MERCY SPRINGS SUB</v>
          </cell>
        </row>
        <row r="559">
          <cell r="F559" t="str">
            <v>MERIDIAN SUB</v>
          </cell>
        </row>
        <row r="560">
          <cell r="F560" t="str">
            <v>MESA SUB</v>
          </cell>
        </row>
        <row r="561">
          <cell r="F561" t="str">
            <v>METCALF SUB</v>
          </cell>
        </row>
        <row r="562">
          <cell r="F562" t="str">
            <v>METTLER SUB</v>
          </cell>
        </row>
        <row r="563">
          <cell r="F563" t="str">
            <v>MIDDLE RIVER SUB</v>
          </cell>
        </row>
        <row r="564">
          <cell r="F564" t="str">
            <v>MIDDLETOWN SUB</v>
          </cell>
        </row>
        <row r="565">
          <cell r="F565" t="str">
            <v>MIDSUN SW STA SUB</v>
          </cell>
        </row>
        <row r="566">
          <cell r="F566" t="str">
            <v>MIDWAY SUB</v>
          </cell>
        </row>
        <row r="567">
          <cell r="F567" t="str">
            <v>MILLBRAE SUB</v>
          </cell>
        </row>
        <row r="568">
          <cell r="F568" t="str">
            <v>MILPITAS SUB</v>
          </cell>
        </row>
        <row r="569">
          <cell r="F569" t="str">
            <v>MINERAL SUB</v>
          </cell>
        </row>
        <row r="570">
          <cell r="F570" t="str">
            <v>MIRA VISTA SUB</v>
          </cell>
        </row>
        <row r="571">
          <cell r="F571" t="str">
            <v>MIRABEL SUB</v>
          </cell>
        </row>
        <row r="572">
          <cell r="F572" t="str">
            <v>MISSOURI FLAT SW STA SUB</v>
          </cell>
        </row>
        <row r="573">
          <cell r="F573" t="str">
            <v>MI-WUK SUB</v>
          </cell>
        </row>
        <row r="574">
          <cell r="F574" t="str">
            <v>MOLINO SUB</v>
          </cell>
        </row>
        <row r="575">
          <cell r="F575" t="str">
            <v>MONARCH SUB</v>
          </cell>
        </row>
        <row r="576">
          <cell r="F576" t="str">
            <v>MONROE SUB</v>
          </cell>
        </row>
        <row r="577">
          <cell r="F577" t="str">
            <v>MONTA VISTA SUB</v>
          </cell>
        </row>
        <row r="578">
          <cell r="F578" t="str">
            <v>MONTAGUE SUB</v>
          </cell>
        </row>
        <row r="579">
          <cell r="F579" t="str">
            <v>MONTE RIO SUB</v>
          </cell>
        </row>
        <row r="580">
          <cell r="F580" t="str">
            <v>MONTEREY SUB</v>
          </cell>
        </row>
        <row r="581">
          <cell r="F581" t="str">
            <v>MONTICELLO SUB</v>
          </cell>
        </row>
        <row r="582">
          <cell r="F582" t="str">
            <v>MORAGA SUB</v>
          </cell>
        </row>
        <row r="583">
          <cell r="F583" t="str">
            <v>MORGAN HILL SUB</v>
          </cell>
        </row>
        <row r="584">
          <cell r="F584" t="str">
            <v>MORMON SUB</v>
          </cell>
        </row>
        <row r="585">
          <cell r="F585" t="str">
            <v>MORRO BAY SUB</v>
          </cell>
        </row>
        <row r="586">
          <cell r="F586" t="str">
            <v>MORRO BAY SW STA SUB</v>
          </cell>
        </row>
        <row r="587">
          <cell r="F587" t="str">
            <v>MOSCONE SUB</v>
          </cell>
        </row>
        <row r="588">
          <cell r="F588" t="str">
            <v>MOSHER SUB</v>
          </cell>
        </row>
        <row r="589">
          <cell r="F589" t="str">
            <v>MOSS LANDING PP SUB</v>
          </cell>
        </row>
        <row r="590">
          <cell r="F590" t="str">
            <v>MOUNTAIN GATE JUNCT SUB</v>
          </cell>
        </row>
        <row r="591">
          <cell r="F591" t="str">
            <v>MOUNTAIN VIEW SUB</v>
          </cell>
        </row>
        <row r="592">
          <cell r="F592" t="str">
            <v>MT. EDEN SUB</v>
          </cell>
        </row>
        <row r="593">
          <cell r="F593" t="str">
            <v>MT. QUARRIES SUB</v>
          </cell>
        </row>
        <row r="594">
          <cell r="F594" t="str">
            <v>NAPA SUB</v>
          </cell>
        </row>
        <row r="595">
          <cell r="F595" t="str">
            <v>NARROWS SUB</v>
          </cell>
        </row>
        <row r="596">
          <cell r="F596" t="str">
            <v>NAVY LAB SUB</v>
          </cell>
        </row>
        <row r="597">
          <cell r="F597" t="str">
            <v>NAVY SCHOOL SUB</v>
          </cell>
        </row>
        <row r="598">
          <cell r="F598" t="str">
            <v>NEW HOPE SUB</v>
          </cell>
        </row>
        <row r="599">
          <cell r="F599" t="str">
            <v>NEW KEARNEY SUB</v>
          </cell>
        </row>
        <row r="600">
          <cell r="F600" t="str">
            <v>NEWARK DIST SUB</v>
          </cell>
        </row>
        <row r="601">
          <cell r="F601" t="str">
            <v>NEWARK SUB</v>
          </cell>
        </row>
        <row r="602">
          <cell r="F602" t="str">
            <v>NEWBURG SUB</v>
          </cell>
        </row>
        <row r="603">
          <cell r="F603" t="str">
            <v>NEWHALL SUB</v>
          </cell>
        </row>
        <row r="604">
          <cell r="F604" t="str">
            <v>NEWMAN SUB</v>
          </cell>
        </row>
        <row r="605">
          <cell r="F605" t="str">
            <v>NORCO SUB</v>
          </cell>
        </row>
        <row r="606">
          <cell r="F606" t="str">
            <v>NORD SUB</v>
          </cell>
        </row>
        <row r="607">
          <cell r="F607" t="str">
            <v>NORIEGA SUB</v>
          </cell>
        </row>
        <row r="608">
          <cell r="F608" t="str">
            <v>NORTECH SUB</v>
          </cell>
        </row>
        <row r="609">
          <cell r="F609" t="str">
            <v>NORTH BRANCH SUB</v>
          </cell>
        </row>
        <row r="610">
          <cell r="F610" t="str">
            <v>NORTH DUBLIN SUB</v>
          </cell>
        </row>
        <row r="611">
          <cell r="F611" t="str">
            <v>NORTH TOWER SUB</v>
          </cell>
        </row>
        <row r="612">
          <cell r="F612" t="str">
            <v>NOTRE DAME SUB</v>
          </cell>
        </row>
        <row r="613">
          <cell r="F613" t="str">
            <v>NOVATO SUB</v>
          </cell>
        </row>
        <row r="614">
          <cell r="F614" t="str">
            <v>OAK PARK SUB</v>
          </cell>
        </row>
        <row r="615">
          <cell r="F615" t="str">
            <v>OAK SUB</v>
          </cell>
        </row>
        <row r="616">
          <cell r="F616" t="str">
            <v>OAKHURST SUB</v>
          </cell>
        </row>
        <row r="617">
          <cell r="F617" t="str">
            <v>OAKLAND C (OAKLAND PP) SUB</v>
          </cell>
        </row>
        <row r="618">
          <cell r="F618" t="str">
            <v>OAKLAND D SUB</v>
          </cell>
        </row>
        <row r="619">
          <cell r="F619" t="str">
            <v>OAKLAND I SUB</v>
          </cell>
        </row>
        <row r="620">
          <cell r="F620" t="str">
            <v>OAKLAND J SUB</v>
          </cell>
        </row>
        <row r="621">
          <cell r="F621" t="str">
            <v>OAKLAND K (CLAREMONT) SUB</v>
          </cell>
        </row>
        <row r="622">
          <cell r="F622" t="str">
            <v>OAKLAND L SUB</v>
          </cell>
        </row>
        <row r="623">
          <cell r="F623" t="str">
            <v>OAKLAND P SUB</v>
          </cell>
        </row>
        <row r="624">
          <cell r="F624" t="str">
            <v>OAKLAND X SUB</v>
          </cell>
        </row>
        <row r="625">
          <cell r="F625" t="str">
            <v>OAKMONT NORTH SUB</v>
          </cell>
        </row>
        <row r="626">
          <cell r="F626" t="str">
            <v>OAKMONT SOUTH SUB</v>
          </cell>
        </row>
        <row r="627">
          <cell r="F627" t="str">
            <v>OCEAN AVE SUB</v>
          </cell>
        </row>
        <row r="628">
          <cell r="F628" t="str">
            <v>OCEANO SUB</v>
          </cell>
        </row>
        <row r="629">
          <cell r="F629" t="str">
            <v>OILFIELDS SUB</v>
          </cell>
        </row>
        <row r="630">
          <cell r="F630" t="str">
            <v>OLD KEARNEY SUB</v>
          </cell>
        </row>
        <row r="631">
          <cell r="F631" t="str">
            <v>OLD RIVER SUB</v>
          </cell>
        </row>
        <row r="632">
          <cell r="F632" t="str">
            <v>OLEMA SUB</v>
          </cell>
        </row>
        <row r="633">
          <cell r="F633" t="str">
            <v>OLETA SUB</v>
          </cell>
        </row>
        <row r="634">
          <cell r="F634" t="str">
            <v>OLEUM PP SUB</v>
          </cell>
        </row>
        <row r="635">
          <cell r="F635" t="str">
            <v>OLIVEHURST SUB</v>
          </cell>
        </row>
        <row r="636">
          <cell r="F636" t="str">
            <v>OPAL CLIFF SUB</v>
          </cell>
        </row>
        <row r="637">
          <cell r="F637" t="str">
            <v>OREGON TRAIL SUB</v>
          </cell>
        </row>
        <row r="638">
          <cell r="F638" t="str">
            <v>ORICK SUB</v>
          </cell>
        </row>
        <row r="639">
          <cell r="F639" t="str">
            <v>ORINDA SUB</v>
          </cell>
        </row>
        <row r="640">
          <cell r="F640" t="str">
            <v>ORIOLE SUB</v>
          </cell>
        </row>
        <row r="641">
          <cell r="F641" t="str">
            <v>ORLAND B SUB</v>
          </cell>
        </row>
        <row r="642">
          <cell r="F642" t="str">
            <v>ORO FINO SUB</v>
          </cell>
        </row>
        <row r="643">
          <cell r="F643" t="str">
            <v>ORO LOMA SUB</v>
          </cell>
        </row>
        <row r="644">
          <cell r="F644" t="str">
            <v>OROSI SUB</v>
          </cell>
        </row>
        <row r="645">
          <cell r="F645" t="str">
            <v>OROVILLE SUB</v>
          </cell>
        </row>
        <row r="646">
          <cell r="F646" t="str">
            <v>ORTIGA SUB</v>
          </cell>
        </row>
        <row r="647">
          <cell r="F647" t="str">
            <v>OTTER SUB</v>
          </cell>
        </row>
        <row r="648">
          <cell r="F648" t="str">
            <v>PACHECO SUB</v>
          </cell>
        </row>
        <row r="649">
          <cell r="F649" t="str">
            <v>PACIFIC GROVE SUB</v>
          </cell>
        </row>
        <row r="650">
          <cell r="F650" t="str">
            <v>PACIFICA SUB</v>
          </cell>
        </row>
        <row r="651">
          <cell r="F651" t="str">
            <v>PAJARO SUB</v>
          </cell>
        </row>
        <row r="652">
          <cell r="F652" t="str">
            <v>PALERMO SUB</v>
          </cell>
        </row>
        <row r="653">
          <cell r="F653" t="str">
            <v>PALMER SUB</v>
          </cell>
        </row>
        <row r="654">
          <cell r="F654" t="str">
            <v>PALO ALTO SW STA SUB</v>
          </cell>
        </row>
        <row r="655">
          <cell r="F655" t="str">
            <v>PALO SECO SUB</v>
          </cell>
        </row>
        <row r="656">
          <cell r="F656" t="str">
            <v>PANAMA SUB</v>
          </cell>
        </row>
        <row r="657">
          <cell r="F657" t="str">
            <v>PANOCHE SUB</v>
          </cell>
        </row>
        <row r="658">
          <cell r="F658" t="str">
            <v>PANORAMA SUB</v>
          </cell>
        </row>
        <row r="659">
          <cell r="F659" t="str">
            <v>PARADISE SUB</v>
          </cell>
        </row>
        <row r="660">
          <cell r="F660" t="str">
            <v>PARKS SUB</v>
          </cell>
        </row>
        <row r="661">
          <cell r="F661" t="str">
            <v>PARKWAY SUB</v>
          </cell>
        </row>
        <row r="662">
          <cell r="F662" t="str">
            <v>PARLIER SUB</v>
          </cell>
        </row>
        <row r="663">
          <cell r="F663" t="str">
            <v>PARSONS SUB</v>
          </cell>
        </row>
        <row r="664">
          <cell r="F664" t="str">
            <v>PASO ROBLES SUB</v>
          </cell>
        </row>
        <row r="665">
          <cell r="F665" t="str">
            <v>PATTERSON SUB</v>
          </cell>
        </row>
        <row r="666">
          <cell r="F666" t="str">
            <v>PAUL SWEET SUB</v>
          </cell>
        </row>
        <row r="667">
          <cell r="F667" t="str">
            <v>PAUL SWEET TSVC SUB</v>
          </cell>
        </row>
        <row r="668">
          <cell r="F668" t="str">
            <v>PEABODY SUB</v>
          </cell>
        </row>
        <row r="669">
          <cell r="F669" t="str">
            <v>PEACHTON SUB</v>
          </cell>
        </row>
        <row r="670">
          <cell r="F670" t="str">
            <v>PEASE SUB</v>
          </cell>
        </row>
        <row r="671">
          <cell r="F671" t="str">
            <v>PENNGROVE SUB</v>
          </cell>
        </row>
        <row r="672">
          <cell r="F672" t="str">
            <v>PENRYN SUB</v>
          </cell>
        </row>
        <row r="673">
          <cell r="F673" t="str">
            <v>PEORIA SUB</v>
          </cell>
        </row>
        <row r="674">
          <cell r="F674" t="str">
            <v>PERRY SUB</v>
          </cell>
        </row>
        <row r="675">
          <cell r="F675" t="str">
            <v>PETALUMA A SUB</v>
          </cell>
        </row>
        <row r="676">
          <cell r="F676" t="str">
            <v>PETALUMA C SUB</v>
          </cell>
        </row>
        <row r="677">
          <cell r="F677" t="str">
            <v>PETROL SUB</v>
          </cell>
        </row>
        <row r="678">
          <cell r="F678" t="str">
            <v>PHILO JUNCT SUB</v>
          </cell>
        </row>
        <row r="679">
          <cell r="F679" t="str">
            <v>PHILO SUB</v>
          </cell>
        </row>
        <row r="680">
          <cell r="F680" t="str">
            <v>PIEDMONT</v>
          </cell>
        </row>
        <row r="681">
          <cell r="F681" t="str">
            <v>PIEDMONT E SUB</v>
          </cell>
        </row>
        <row r="682">
          <cell r="F682" t="str">
            <v>PIERCY SUB</v>
          </cell>
        </row>
        <row r="683">
          <cell r="F683" t="str">
            <v>PIKE CITY SUB</v>
          </cell>
        </row>
        <row r="684">
          <cell r="F684" t="str">
            <v>PINE GROVE SUB</v>
          </cell>
        </row>
        <row r="685">
          <cell r="F685" t="str">
            <v>PINECREST SUB</v>
          </cell>
        </row>
        <row r="686">
          <cell r="F686" t="str">
            <v>PINEDALE SUB</v>
          </cell>
        </row>
        <row r="687">
          <cell r="F687" t="str">
            <v>PIT #1 PH SUB</v>
          </cell>
        </row>
        <row r="688">
          <cell r="F688" t="str">
            <v>PIT #3 PH SUB</v>
          </cell>
        </row>
        <row r="689">
          <cell r="F689" t="str">
            <v>PIT #5 PH SUB</v>
          </cell>
        </row>
        <row r="690">
          <cell r="F690" t="str">
            <v>PITTSBURG PP SUB</v>
          </cell>
        </row>
        <row r="691">
          <cell r="F691" t="str">
            <v>PITTSBURG SUB</v>
          </cell>
        </row>
        <row r="692">
          <cell r="F692" t="str">
            <v>PLACER SUB</v>
          </cell>
        </row>
        <row r="693">
          <cell r="F693" t="str">
            <v>PLACERVILLE SUB</v>
          </cell>
        </row>
        <row r="694">
          <cell r="F694" t="str">
            <v>PLAINFIELD SUB</v>
          </cell>
        </row>
        <row r="695">
          <cell r="F695" t="str">
            <v>PLEASANT GROVE SUB</v>
          </cell>
        </row>
        <row r="696">
          <cell r="F696" t="str">
            <v>PLEASANT HILL SUB</v>
          </cell>
        </row>
        <row r="697">
          <cell r="F697" t="str">
            <v>PLUMAS SUB</v>
          </cell>
        </row>
        <row r="698">
          <cell r="F698" t="str">
            <v>PLYMOUTH SUB</v>
          </cell>
        </row>
        <row r="699">
          <cell r="F699" t="str">
            <v>POE PH SUB</v>
          </cell>
        </row>
        <row r="700">
          <cell r="F700" t="str">
            <v>POINT ARENA SUB</v>
          </cell>
        </row>
        <row r="701">
          <cell r="F701" t="str">
            <v>POINT MORETTI SUB</v>
          </cell>
        </row>
        <row r="702">
          <cell r="F702" t="str">
            <v>POINT PINOLE SUB</v>
          </cell>
        </row>
        <row r="703">
          <cell r="F703" t="str">
            <v>PORT COSTA BRICK SUB</v>
          </cell>
        </row>
        <row r="704">
          <cell r="F704" t="str">
            <v>PORTOLA SUB</v>
          </cell>
        </row>
        <row r="705">
          <cell r="F705" t="str">
            <v>POSCO SUB</v>
          </cell>
        </row>
        <row r="706">
          <cell r="F706" t="str">
            <v>POSO MOUNTAIN SUB</v>
          </cell>
        </row>
        <row r="707">
          <cell r="F707" t="str">
            <v>POTTER VALLEY PH SUB</v>
          </cell>
        </row>
        <row r="708">
          <cell r="F708" t="str">
            <v>PRAXAIR SUB</v>
          </cell>
        </row>
        <row r="709">
          <cell r="F709" t="str">
            <v>PRUNEDALE SUB</v>
          </cell>
        </row>
        <row r="710">
          <cell r="F710" t="str">
            <v>PUEBLO SUB</v>
          </cell>
        </row>
        <row r="711">
          <cell r="F711" t="str">
            <v>PURISIMA SUB</v>
          </cell>
        </row>
        <row r="712">
          <cell r="F712" t="str">
            <v>PUTAH CREEK SUB</v>
          </cell>
        </row>
        <row r="713">
          <cell r="F713" t="str">
            <v>RACE TRACK SUB</v>
          </cell>
        </row>
        <row r="714">
          <cell r="F714" t="str">
            <v>RADUM SUB</v>
          </cell>
        </row>
        <row r="715">
          <cell r="F715" t="str">
            <v>RAINBOW SUB</v>
          </cell>
        </row>
        <row r="716">
          <cell r="F716" t="str">
            <v>RALSTON SUB</v>
          </cell>
        </row>
        <row r="717">
          <cell r="F717" t="str">
            <v>RANCHERS COTTON SUB</v>
          </cell>
        </row>
        <row r="718">
          <cell r="F718" t="str">
            <v>RANDOLPH SUB</v>
          </cell>
        </row>
        <row r="719">
          <cell r="F719" t="str">
            <v>RAVENSWOOD SUB</v>
          </cell>
        </row>
        <row r="720">
          <cell r="F720" t="str">
            <v>RAWSON SUB</v>
          </cell>
        </row>
        <row r="721">
          <cell r="F721" t="str">
            <v>RECLAMATION DIST#108 SUB</v>
          </cell>
        </row>
        <row r="722">
          <cell r="F722" t="str">
            <v>RECLAMATION DIST#1500 SUB</v>
          </cell>
        </row>
        <row r="723">
          <cell r="F723" t="str">
            <v>RECLAMATION DIST#2047 SUB</v>
          </cell>
        </row>
        <row r="724">
          <cell r="F724" t="str">
            <v>RECLAMATION DIST#999 SUB</v>
          </cell>
        </row>
        <row r="725">
          <cell r="F725" t="str">
            <v>RED BLUFF JCT SUB</v>
          </cell>
        </row>
        <row r="726">
          <cell r="F726" t="str">
            <v>RED BLUFF JUNCT SUB</v>
          </cell>
        </row>
        <row r="727">
          <cell r="F727" t="str">
            <v>RED BLUFF SUB</v>
          </cell>
        </row>
        <row r="728">
          <cell r="F728" t="str">
            <v>REDBUD SUB</v>
          </cell>
        </row>
        <row r="729">
          <cell r="F729" t="str">
            <v>REDWOOD CITY SUB</v>
          </cell>
        </row>
        <row r="730">
          <cell r="F730" t="str">
            <v>REEDLEY SUB</v>
          </cell>
        </row>
        <row r="731">
          <cell r="F731" t="str">
            <v>RENFRO SUB</v>
          </cell>
        </row>
        <row r="732">
          <cell r="F732" t="str">
            <v>RESEARCH SUB</v>
          </cell>
        </row>
        <row r="733">
          <cell r="F733" t="str">
            <v>RESERVATION ROAD SUB</v>
          </cell>
        </row>
        <row r="734">
          <cell r="F734" t="str">
            <v>RESERVE OIL SUB</v>
          </cell>
        </row>
        <row r="735">
          <cell r="F735" t="str">
            <v>RICE SUB</v>
          </cell>
        </row>
        <row r="736">
          <cell r="F736" t="str">
            <v>RICHMOND Q SUB</v>
          </cell>
        </row>
        <row r="737">
          <cell r="F737" t="str">
            <v>RICHMOND R SUB</v>
          </cell>
        </row>
        <row r="738">
          <cell r="F738" t="str">
            <v>RIDGE CABIN SUB</v>
          </cell>
        </row>
        <row r="739">
          <cell r="F739" t="str">
            <v>RIDGE SUB</v>
          </cell>
        </row>
        <row r="740">
          <cell r="F740" t="str">
            <v>RINCON SUB</v>
          </cell>
        </row>
        <row r="741">
          <cell r="F741" t="str">
            <v>RIO BRAVO SUB</v>
          </cell>
        </row>
        <row r="742">
          <cell r="F742" t="str">
            <v>RIO DEL MAR SUB</v>
          </cell>
        </row>
        <row r="743">
          <cell r="F743" t="str">
            <v>RIO DELL JCT SUB</v>
          </cell>
        </row>
        <row r="744">
          <cell r="F744" t="str">
            <v>RIO DELL JUNCT SUB</v>
          </cell>
        </row>
        <row r="745">
          <cell r="F745" t="str">
            <v>RIO DELL SUB</v>
          </cell>
        </row>
        <row r="746">
          <cell r="F746" t="str">
            <v>RIO OSO SUB</v>
          </cell>
        </row>
        <row r="747">
          <cell r="F747" t="str">
            <v>RIO VISTA SUB</v>
          </cell>
        </row>
        <row r="748">
          <cell r="F748" t="str">
            <v>RIPON SUB</v>
          </cell>
        </row>
        <row r="749">
          <cell r="F749" t="str">
            <v>RISING RIVER SUB</v>
          </cell>
        </row>
        <row r="750">
          <cell r="F750" t="str">
            <v>RIVER OAKS SUB</v>
          </cell>
        </row>
        <row r="751">
          <cell r="F751" t="str">
            <v>RIVER ROCK SUB</v>
          </cell>
        </row>
        <row r="752">
          <cell r="F752" t="str">
            <v>RIVERBANK JCT</v>
          </cell>
        </row>
        <row r="753">
          <cell r="F753" t="str">
            <v>RIVERBANK JCT SW STA</v>
          </cell>
        </row>
        <row r="754">
          <cell r="F754" t="str">
            <v>RIVERBANK SUB</v>
          </cell>
        </row>
        <row r="755">
          <cell r="F755" t="str">
            <v>ROB ROY SUB</v>
          </cell>
        </row>
        <row r="756">
          <cell r="F756" t="str">
            <v>ROBLES SUB</v>
          </cell>
        </row>
        <row r="757">
          <cell r="F757" t="str">
            <v>ROCK CREEK PH SUB</v>
          </cell>
        </row>
        <row r="758">
          <cell r="F758" t="str">
            <v>ROCKLIN SUB</v>
          </cell>
        </row>
        <row r="759">
          <cell r="F759" t="str">
            <v>ROLAND SUB</v>
          </cell>
        </row>
        <row r="760">
          <cell r="F760" t="str">
            <v>ROSEDALE SUB</v>
          </cell>
        </row>
        <row r="761">
          <cell r="F761" t="str">
            <v>ROSSMOOR SUB</v>
          </cell>
        </row>
        <row r="762">
          <cell r="F762" t="str">
            <v>ROUGH &amp; READY ISLAND SUB</v>
          </cell>
        </row>
        <row r="763">
          <cell r="F763" t="str">
            <v>ROUND MOUNTAIN SUB</v>
          </cell>
        </row>
        <row r="764">
          <cell r="F764" t="str">
            <v>RUCKER SUB</v>
          </cell>
        </row>
        <row r="765">
          <cell r="F765" t="str">
            <v>RUSS RANCH SUB</v>
          </cell>
        </row>
        <row r="766">
          <cell r="F766" t="str">
            <v>RUSSEL (SMUD) SUB</v>
          </cell>
        </row>
        <row r="767">
          <cell r="F767" t="str">
            <v>RUSSELL SUB</v>
          </cell>
        </row>
        <row r="768">
          <cell r="F768" t="str">
            <v>SALADO SUB</v>
          </cell>
        </row>
        <row r="769">
          <cell r="F769" t="str">
            <v>SALINAS SUB</v>
          </cell>
        </row>
        <row r="770">
          <cell r="F770" t="str">
            <v>SALMON CREEK SUB</v>
          </cell>
        </row>
        <row r="771">
          <cell r="F771" t="str">
            <v>SALT SPRINGS PH SUB</v>
          </cell>
        </row>
        <row r="772">
          <cell r="F772" t="str">
            <v>SAN ANDREAS SUB</v>
          </cell>
        </row>
        <row r="773">
          <cell r="F773" t="str">
            <v>SAN ANSELMO SUB</v>
          </cell>
        </row>
        <row r="774">
          <cell r="F774" t="str">
            <v>SAN ARDO SUB</v>
          </cell>
        </row>
        <row r="775">
          <cell r="F775" t="str">
            <v>SAN BERNARD SUB</v>
          </cell>
        </row>
        <row r="776">
          <cell r="F776" t="str">
            <v>SAN BRUNO SUB</v>
          </cell>
        </row>
        <row r="777">
          <cell r="F777" t="str">
            <v>SAN CARLOS SUB</v>
          </cell>
        </row>
        <row r="778">
          <cell r="F778" t="str">
            <v>SAN FRAN A (POTRERO PP) SUB</v>
          </cell>
        </row>
        <row r="779">
          <cell r="F779" t="str">
            <v>SAN FRAN AIRPORT SUB</v>
          </cell>
        </row>
        <row r="780">
          <cell r="F780" t="str">
            <v>SAN FRAN E SUB</v>
          </cell>
        </row>
        <row r="781">
          <cell r="F781" t="str">
            <v>SAN FRAN F (MARINA) SUB</v>
          </cell>
        </row>
        <row r="782">
          <cell r="F782" t="str">
            <v>SAN FRAN G SUB</v>
          </cell>
        </row>
        <row r="783">
          <cell r="F783" t="str">
            <v>SAN FRAN H (MARTIN) SUB</v>
          </cell>
        </row>
        <row r="784">
          <cell r="F784" t="str">
            <v>SAN FRAN I SUB</v>
          </cell>
        </row>
        <row r="785">
          <cell r="F785" t="str">
            <v>SAN FRAN J SUB</v>
          </cell>
        </row>
        <row r="786">
          <cell r="F786" t="str">
            <v>SAN FRAN K SUB</v>
          </cell>
        </row>
        <row r="787">
          <cell r="F787" t="str">
            <v>SAN FRAN L SUB</v>
          </cell>
        </row>
        <row r="788">
          <cell r="F788" t="str">
            <v>SAN FRAN M SUB</v>
          </cell>
        </row>
        <row r="789">
          <cell r="F789" t="str">
            <v>SAN FRAN N SUB</v>
          </cell>
        </row>
        <row r="790">
          <cell r="F790" t="str">
            <v>SAN FRAN P(HUNTERS POINT) SUB</v>
          </cell>
        </row>
        <row r="791">
          <cell r="F791" t="str">
            <v>SAN FRAN P-HUNTERS POINT SUB</v>
          </cell>
        </row>
        <row r="792">
          <cell r="F792" t="str">
            <v>SAN FRAN W (BAYSHORE) SUB</v>
          </cell>
        </row>
        <row r="793">
          <cell r="F793" t="str">
            <v>SAN FRAN X (MISSION) SUB</v>
          </cell>
        </row>
        <row r="794">
          <cell r="F794" t="str">
            <v>SAN FRAN Y (LARKIN) SUB</v>
          </cell>
        </row>
        <row r="795">
          <cell r="F795" t="str">
            <v>SAN FRAN Z (EMBARCADERO) SUB</v>
          </cell>
        </row>
        <row r="796">
          <cell r="F796" t="str">
            <v>SAN JOAQUIN #2 PH SUB</v>
          </cell>
        </row>
        <row r="797">
          <cell r="F797" t="str">
            <v>SAN JOAQUIN #3 PH SUB</v>
          </cell>
        </row>
        <row r="798">
          <cell r="F798" t="str">
            <v>SAN JOAQUIN SUB</v>
          </cell>
        </row>
        <row r="799">
          <cell r="F799" t="str">
            <v>SAN JOSE A SUB</v>
          </cell>
        </row>
        <row r="800">
          <cell r="F800" t="str">
            <v>SAN JOSE B SUB</v>
          </cell>
        </row>
        <row r="801">
          <cell r="F801" t="str">
            <v>SAN JUSTO SUB</v>
          </cell>
        </row>
        <row r="802">
          <cell r="F802" t="str">
            <v>SAN LEANDRO U SUB</v>
          </cell>
        </row>
        <row r="803">
          <cell r="F803" t="str">
            <v>SAN LORENZO SUB</v>
          </cell>
        </row>
        <row r="804">
          <cell r="F804" t="str">
            <v>SAN LUIS #3 SUB</v>
          </cell>
        </row>
        <row r="805">
          <cell r="F805" t="str">
            <v>SAN LUIS #5 SUB</v>
          </cell>
        </row>
        <row r="806">
          <cell r="F806" t="str">
            <v>SAN LUIS OBISPO SUB</v>
          </cell>
        </row>
        <row r="807">
          <cell r="F807" t="str">
            <v>SAN MARTIN SUB</v>
          </cell>
        </row>
        <row r="808">
          <cell r="F808" t="str">
            <v>SAN MATEO SUB</v>
          </cell>
        </row>
        <row r="809">
          <cell r="F809" t="str">
            <v>SAN MIGUEL SUB</v>
          </cell>
        </row>
        <row r="810">
          <cell r="F810" t="str">
            <v>SAN PABLO SUB</v>
          </cell>
        </row>
        <row r="811">
          <cell r="F811" t="str">
            <v>SAN RAFAEL SUB</v>
          </cell>
        </row>
        <row r="812">
          <cell r="F812" t="str">
            <v>SAN RAMON SUB</v>
          </cell>
        </row>
        <row r="813">
          <cell r="F813" t="str">
            <v>SAND CREEK SUB</v>
          </cell>
        </row>
        <row r="814">
          <cell r="F814" t="str">
            <v>SANGER SUB</v>
          </cell>
        </row>
        <row r="815">
          <cell r="F815" t="str">
            <v>SANTA MARIA SUB</v>
          </cell>
        </row>
        <row r="816">
          <cell r="F816" t="str">
            <v>SANTA NELLA SUB</v>
          </cell>
        </row>
        <row r="817">
          <cell r="F817" t="str">
            <v>SANTA RITA SUB</v>
          </cell>
        </row>
        <row r="818">
          <cell r="F818" t="str">
            <v>SANTA ROSA A SUB</v>
          </cell>
        </row>
        <row r="819">
          <cell r="F819" t="str">
            <v>SANTA ROSA B SUB</v>
          </cell>
        </row>
        <row r="820">
          <cell r="F820" t="str">
            <v>SANTA YNEZ SUB</v>
          </cell>
        </row>
        <row r="821">
          <cell r="F821" t="str">
            <v>SANTA YNEZ SW STA SUB</v>
          </cell>
        </row>
        <row r="822">
          <cell r="F822" t="str">
            <v>SARANAP SUB</v>
          </cell>
        </row>
        <row r="823">
          <cell r="F823" t="str">
            <v>SARATOGA SUB</v>
          </cell>
        </row>
        <row r="824">
          <cell r="F824" t="str">
            <v>SAUSALITO SUB</v>
          </cell>
        </row>
        <row r="825">
          <cell r="F825" t="str">
            <v>SCHINDLER SUB</v>
          </cell>
        </row>
        <row r="826">
          <cell r="F826" t="str">
            <v>SCHULTE SS SUB</v>
          </cell>
        </row>
        <row r="827">
          <cell r="F827" t="str">
            <v>SCHULTE SW STA SUB</v>
          </cell>
        </row>
        <row r="828">
          <cell r="F828" t="str">
            <v>SEACLIFF SUB</v>
          </cell>
        </row>
        <row r="829">
          <cell r="F829" t="str">
            <v>SEASCAPE SUB</v>
          </cell>
        </row>
        <row r="830">
          <cell r="F830" t="str">
            <v>SEMINARY SUB</v>
          </cell>
        </row>
        <row r="831">
          <cell r="F831" t="str">
            <v>SEMITROPIC SUB</v>
          </cell>
        </row>
        <row r="832">
          <cell r="F832" t="str">
            <v>SENTER SUB</v>
          </cell>
        </row>
        <row r="833">
          <cell r="F833" t="str">
            <v>SERRAMONTE SUB</v>
          </cell>
        </row>
        <row r="834">
          <cell r="F834" t="str">
            <v>SHADY GLEN SUB</v>
          </cell>
        </row>
        <row r="835">
          <cell r="F835" t="str">
            <v>SHAFTER SUB</v>
          </cell>
        </row>
        <row r="836">
          <cell r="F836" t="str">
            <v>SHARON SUB</v>
          </cell>
        </row>
        <row r="837">
          <cell r="F837" t="str">
            <v>SHINGLE SPRINGS SUB</v>
          </cell>
        </row>
        <row r="838">
          <cell r="F838" t="str">
            <v>SHREDDER SUB</v>
          </cell>
        </row>
        <row r="839">
          <cell r="F839" t="str">
            <v>SIERRACITYMOBLDSL SUB</v>
          </cell>
        </row>
        <row r="840">
          <cell r="F840" t="str">
            <v>SILVER  (AVENUE) SUB</v>
          </cell>
        </row>
        <row r="841">
          <cell r="F841" t="str">
            <v>SILVERADO SUB</v>
          </cell>
        </row>
        <row r="842">
          <cell r="F842" t="str">
            <v>SINCLAIR SUB</v>
          </cell>
        </row>
        <row r="843">
          <cell r="F843" t="str">
            <v>SISQUOC SUB</v>
          </cell>
        </row>
        <row r="844">
          <cell r="F844" t="str">
            <v>SIXTH AVE SUB</v>
          </cell>
        </row>
        <row r="845">
          <cell r="F845" t="str">
            <v>SKAGGS ISLAND SUB</v>
          </cell>
        </row>
        <row r="846">
          <cell r="F846" t="str">
            <v>SMARTVILLE SUB</v>
          </cell>
        </row>
        <row r="847">
          <cell r="F847" t="str">
            <v>SMYRNA SUB</v>
          </cell>
        </row>
        <row r="848">
          <cell r="F848" t="str">
            <v>SNEATH LANE SUB</v>
          </cell>
        </row>
        <row r="849">
          <cell r="F849" t="str">
            <v>SOBRANTE SUB</v>
          </cell>
        </row>
        <row r="850">
          <cell r="F850" t="str">
            <v>SOLANO SUB</v>
          </cell>
        </row>
        <row r="851">
          <cell r="F851" t="str">
            <v>SOLEDAD SUB</v>
          </cell>
        </row>
        <row r="852">
          <cell r="F852" t="str">
            <v>SONOMA A SUB</v>
          </cell>
        </row>
        <row r="853">
          <cell r="F853" t="str">
            <v>SOQUEL SUB</v>
          </cell>
        </row>
        <row r="854">
          <cell r="F854" t="str">
            <v>SOTO SUB</v>
          </cell>
        </row>
        <row r="855">
          <cell r="F855" t="str">
            <v>SOUTH BAY #1 &amp; #2 SUB</v>
          </cell>
        </row>
        <row r="856">
          <cell r="F856" t="str">
            <v>SOUTH PH SUB</v>
          </cell>
        </row>
        <row r="857">
          <cell r="F857" t="str">
            <v>SPANISH CREEK SUB</v>
          </cell>
        </row>
        <row r="858">
          <cell r="F858" t="str">
            <v>SPAULDING PH #1 SUB</v>
          </cell>
        </row>
        <row r="859">
          <cell r="F859" t="str">
            <v>SPENCE SUB</v>
          </cell>
        </row>
        <row r="860">
          <cell r="F860" t="str">
            <v>SPRING GAP PH SUB</v>
          </cell>
        </row>
        <row r="861">
          <cell r="F861" t="str">
            <v>SPRUCE SUB</v>
          </cell>
        </row>
        <row r="862">
          <cell r="F862" t="str">
            <v>SRI SUB</v>
          </cell>
        </row>
        <row r="863">
          <cell r="F863" t="str">
            <v>STAFFORD SUB</v>
          </cell>
        </row>
        <row r="864">
          <cell r="F864" t="str">
            <v>STAGG SUB</v>
          </cell>
        </row>
        <row r="865">
          <cell r="F865" t="str">
            <v>STALLION SUB</v>
          </cell>
        </row>
        <row r="866">
          <cell r="F866" t="str">
            <v>STANISLAUS PH SUB</v>
          </cell>
        </row>
        <row r="867">
          <cell r="F867" t="str">
            <v>STATION MA SUB</v>
          </cell>
        </row>
        <row r="868">
          <cell r="F868" t="str">
            <v>STAUFFER SUB</v>
          </cell>
        </row>
        <row r="869">
          <cell r="F869" t="str">
            <v>STELLING SUB</v>
          </cell>
        </row>
        <row r="870">
          <cell r="F870" t="str">
            <v>STILLWATER STA SUB</v>
          </cell>
        </row>
        <row r="871">
          <cell r="F871" t="str">
            <v>STILLWATER STATION SUB</v>
          </cell>
        </row>
        <row r="872">
          <cell r="F872" t="str">
            <v>STOCKDALE SUB</v>
          </cell>
        </row>
        <row r="873">
          <cell r="F873" t="str">
            <v>STOCKTON A SUB</v>
          </cell>
        </row>
        <row r="874">
          <cell r="F874" t="str">
            <v>STOCKTON ACRES SUB</v>
          </cell>
        </row>
        <row r="875">
          <cell r="F875" t="str">
            <v>STONE CORRAL SUB</v>
          </cell>
        </row>
        <row r="876">
          <cell r="F876" t="str">
            <v>STONE SUB</v>
          </cell>
        </row>
        <row r="877">
          <cell r="F877" t="str">
            <v>STOREY SUB</v>
          </cell>
        </row>
        <row r="878">
          <cell r="F878" t="str">
            <v>STROUD SUB</v>
          </cell>
        </row>
        <row r="879">
          <cell r="F879" t="str">
            <v>STROUD SW STA SUB</v>
          </cell>
        </row>
        <row r="880">
          <cell r="F880" t="str">
            <v>STUART SUB</v>
          </cell>
        </row>
        <row r="881">
          <cell r="F881" t="str">
            <v>SUISUN SUB</v>
          </cell>
        </row>
        <row r="882">
          <cell r="F882" t="str">
            <v>SULLIVAN SUB</v>
          </cell>
        </row>
        <row r="883">
          <cell r="F883" t="str">
            <v>SUMMIT SUB</v>
          </cell>
        </row>
        <row r="884">
          <cell r="F884" t="str">
            <v>SUNOL SUB</v>
          </cell>
        </row>
        <row r="885">
          <cell r="F885" t="str">
            <v>SWIFT SUB</v>
          </cell>
        </row>
        <row r="886">
          <cell r="F886" t="str">
            <v>SYCAMORE CREEK SUB</v>
          </cell>
        </row>
        <row r="887">
          <cell r="F887" t="str">
            <v>TABLE MOUNTAIN SUB</v>
          </cell>
        </row>
        <row r="888">
          <cell r="F888" t="str">
            <v>TAFT SUB</v>
          </cell>
        </row>
        <row r="889">
          <cell r="F889" t="str">
            <v>TAMARACK SUB</v>
          </cell>
        </row>
        <row r="890">
          <cell r="F890" t="str">
            <v>TAR FLAT SUB</v>
          </cell>
        </row>
        <row r="891">
          <cell r="F891" t="str">
            <v>TARAVAL SUB</v>
          </cell>
        </row>
        <row r="892">
          <cell r="F892" t="str">
            <v>TASSAJARA SUB</v>
          </cell>
        </row>
        <row r="893">
          <cell r="F893" t="str">
            <v>TECUYA SUB</v>
          </cell>
        </row>
        <row r="894">
          <cell r="F894" t="str">
            <v>TEJON SUB</v>
          </cell>
        </row>
        <row r="895">
          <cell r="F895" t="str">
            <v>TEMBLOR SUB</v>
          </cell>
        </row>
        <row r="896">
          <cell r="F896" t="str">
            <v>TEMPLETON SUB</v>
          </cell>
        </row>
        <row r="897">
          <cell r="F897" t="str">
            <v>TERMINOUS SUB</v>
          </cell>
        </row>
        <row r="898">
          <cell r="F898" t="str">
            <v>TES SUB</v>
          </cell>
        </row>
        <row r="899">
          <cell r="F899" t="str">
            <v xml:space="preserve">TES SUB </v>
          </cell>
        </row>
        <row r="900">
          <cell r="F900" t="str">
            <v>TESLA SUB</v>
          </cell>
        </row>
        <row r="901">
          <cell r="F901" t="str">
            <v>TESORO SUB</v>
          </cell>
        </row>
        <row r="902">
          <cell r="F902" t="str">
            <v>TEVIS SUB</v>
          </cell>
        </row>
        <row r="903">
          <cell r="F903" t="str">
            <v>THERMAL SUB</v>
          </cell>
        </row>
        <row r="904">
          <cell r="F904" t="str">
            <v>TIDEWATER SUB</v>
          </cell>
        </row>
        <row r="905">
          <cell r="F905" t="str">
            <v>TIGER CREEK PH SUB</v>
          </cell>
        </row>
        <row r="906">
          <cell r="F906" t="str">
            <v>TIVY VALLEY SUB</v>
          </cell>
        </row>
        <row r="907">
          <cell r="F907" t="str">
            <v>TOCALOMA SUB</v>
          </cell>
        </row>
        <row r="908">
          <cell r="F908" t="str">
            <v>TRACY SUB</v>
          </cell>
        </row>
        <row r="909">
          <cell r="F909" t="str">
            <v>TRES PINOS SUB</v>
          </cell>
        </row>
        <row r="910">
          <cell r="F910" t="str">
            <v>TRES VIAS SUB</v>
          </cell>
        </row>
        <row r="911">
          <cell r="F911" t="str">
            <v>TRIMBLE SUB</v>
          </cell>
        </row>
        <row r="912">
          <cell r="F912" t="str">
            <v>TRINIDAD SUB</v>
          </cell>
        </row>
        <row r="913">
          <cell r="F913" t="str">
            <v>TRINITY SUB</v>
          </cell>
        </row>
        <row r="914">
          <cell r="F914" t="str">
            <v>TUDOR SUB</v>
          </cell>
        </row>
        <row r="915">
          <cell r="F915" t="str">
            <v>TULARE LAKE SUB</v>
          </cell>
        </row>
        <row r="916">
          <cell r="F916" t="str">
            <v>TULE RIVER PH SUB</v>
          </cell>
        </row>
        <row r="917">
          <cell r="F917" t="str">
            <v>TULUCAY SUB</v>
          </cell>
        </row>
        <row r="918">
          <cell r="F918" t="str">
            <v>TUPMAN SUB</v>
          </cell>
        </row>
        <row r="919">
          <cell r="F919" t="str">
            <v>TWENTY-FIRST AVENUE SUB</v>
          </cell>
        </row>
        <row r="920">
          <cell r="F920" t="str">
            <v>TWISSELMAN SUB</v>
          </cell>
        </row>
        <row r="921">
          <cell r="F921" t="str">
            <v>TYLER SUB</v>
          </cell>
        </row>
        <row r="922">
          <cell r="F922" t="str">
            <v>U.C. DAVIS METER SUB</v>
          </cell>
        </row>
        <row r="923">
          <cell r="F923" t="str">
            <v>UKIAH SUB</v>
          </cell>
        </row>
        <row r="924">
          <cell r="F924" t="str">
            <v>UNIV CAL SW STA BERK SUB</v>
          </cell>
        </row>
        <row r="925">
          <cell r="F925" t="str">
            <v>UNIV CAL SW STA BERKELEY SUB</v>
          </cell>
        </row>
        <row r="926">
          <cell r="F926" t="str">
            <v>UNIV CAL SW STA BERKELEYSUB</v>
          </cell>
        </row>
        <row r="927">
          <cell r="F927" t="str">
            <v>UNIV CAL SW STA BERKSUB</v>
          </cell>
        </row>
        <row r="928">
          <cell r="F928" t="str">
            <v>UNIV CAL SWSTA BERKELEY SUB</v>
          </cell>
        </row>
        <row r="929">
          <cell r="F929" t="str">
            <v>UNIVCAL SWSTA BERK SUB</v>
          </cell>
        </row>
        <row r="930">
          <cell r="F930" t="str">
            <v>UPPER LAKE SUB</v>
          </cell>
        </row>
        <row r="931">
          <cell r="F931" t="str">
            <v>URICH SUB</v>
          </cell>
        </row>
        <row r="932">
          <cell r="F932" t="str">
            <v>VACA DIXON SUB</v>
          </cell>
        </row>
        <row r="933">
          <cell r="F933" t="str">
            <v>VACAVILLE SUB</v>
          </cell>
        </row>
        <row r="934">
          <cell r="F934" t="str">
            <v>VALLECITOS SUB</v>
          </cell>
        </row>
        <row r="935">
          <cell r="F935" t="str">
            <v>VALLEJO B SUB</v>
          </cell>
        </row>
        <row r="936">
          <cell r="F936" t="str">
            <v>VALLEJO C SUB</v>
          </cell>
        </row>
        <row r="937">
          <cell r="F937" t="str">
            <v>VALLEY HOME SUB</v>
          </cell>
        </row>
        <row r="938">
          <cell r="F938" t="str">
            <v>VALLEY NITROG #1 SUB</v>
          </cell>
        </row>
        <row r="939">
          <cell r="F939" t="str">
            <v>VALLEY SPRINGS SUB</v>
          </cell>
        </row>
        <row r="940">
          <cell r="F940" t="str">
            <v>VALLEY VIEW SUB</v>
          </cell>
        </row>
        <row r="941">
          <cell r="F941" t="str">
            <v>VALPREDO SUB</v>
          </cell>
        </row>
        <row r="942">
          <cell r="F942" t="str">
            <v>VASCO SUB</v>
          </cell>
        </row>
        <row r="943">
          <cell r="F943" t="str">
            <v>VASONA SUB</v>
          </cell>
        </row>
        <row r="944">
          <cell r="F944" t="str">
            <v>VICTOR SUB</v>
          </cell>
        </row>
        <row r="945">
          <cell r="F945" t="str">
            <v>VIEJO SUB</v>
          </cell>
        </row>
        <row r="946">
          <cell r="F946" t="str">
            <v>VIERRA SUB</v>
          </cell>
        </row>
        <row r="947">
          <cell r="F947" t="str">
            <v>VINA SUB</v>
          </cell>
        </row>
        <row r="948">
          <cell r="F948" t="str">
            <v>VINEYARD SUB</v>
          </cell>
        </row>
        <row r="949">
          <cell r="F949" t="str">
            <v>VIRGINIA SUB</v>
          </cell>
        </row>
        <row r="950">
          <cell r="F950" t="str">
            <v>VOLTA #1PH SUB</v>
          </cell>
        </row>
        <row r="951">
          <cell r="F951" t="str">
            <v>WAHTOKE SUB</v>
          </cell>
        </row>
        <row r="952">
          <cell r="F952" t="str">
            <v>WALDO SUB</v>
          </cell>
        </row>
        <row r="953">
          <cell r="F953" t="str">
            <v>WALL SUB</v>
          </cell>
        </row>
        <row r="954">
          <cell r="F954" t="str">
            <v>WALNUT CREEK SUB</v>
          </cell>
        </row>
        <row r="955">
          <cell r="F955" t="str">
            <v>WARD SUB</v>
          </cell>
        </row>
        <row r="956">
          <cell r="F956" t="str">
            <v>WASCO SUB</v>
          </cell>
        </row>
        <row r="957">
          <cell r="F957" t="str">
            <v>WASHINGTON DIESEL SUB</v>
          </cell>
        </row>
        <row r="958">
          <cell r="F958" t="str">
            <v>WATERLOO SUB</v>
          </cell>
        </row>
        <row r="959">
          <cell r="F959" t="str">
            <v>WATERSHED SUB</v>
          </cell>
        </row>
        <row r="960">
          <cell r="F960" t="str">
            <v>WATSONVILLE SUB</v>
          </cell>
        </row>
        <row r="961">
          <cell r="F961" t="str">
            <v>WAYNE SUB</v>
          </cell>
        </row>
        <row r="962">
          <cell r="F962" t="str">
            <v>WEBER SUB</v>
          </cell>
        </row>
        <row r="963">
          <cell r="F963" t="str">
            <v>WEEDPATCH SUB</v>
          </cell>
        </row>
        <row r="964">
          <cell r="F964" t="str">
            <v>WEIMAR SUB</v>
          </cell>
        </row>
        <row r="965">
          <cell r="F965" t="str">
            <v>WELLFIELD SUB</v>
          </cell>
        </row>
        <row r="966">
          <cell r="F966" t="str">
            <v>WEST FRESNO SUB</v>
          </cell>
        </row>
        <row r="967">
          <cell r="F967" t="str">
            <v>WEST LANE SUB</v>
          </cell>
        </row>
        <row r="968">
          <cell r="F968" t="str">
            <v>WEST POINT PH SUB</v>
          </cell>
        </row>
        <row r="969">
          <cell r="F969" t="str">
            <v>WEST SACRAMENTO SUB</v>
          </cell>
        </row>
        <row r="970">
          <cell r="F970" t="str">
            <v>WEST SIDE SUB</v>
          </cell>
        </row>
        <row r="971">
          <cell r="F971" t="str">
            <v>WESTLAKE SUB</v>
          </cell>
        </row>
        <row r="972">
          <cell r="F972" t="str">
            <v>WESTLANDS SUB</v>
          </cell>
        </row>
        <row r="973">
          <cell r="F973" t="str">
            <v>WESTLEY SUB</v>
          </cell>
        </row>
        <row r="974">
          <cell r="F974" t="str">
            <v>WESTPARK SUB</v>
          </cell>
        </row>
        <row r="975">
          <cell r="F975" t="str">
            <v>WESTWOOD SUB</v>
          </cell>
        </row>
        <row r="976">
          <cell r="F976" t="str">
            <v>WHEATLAND SUB</v>
          </cell>
        </row>
        <row r="977">
          <cell r="F977" t="str">
            <v>WHEELER RIDGE SUB</v>
          </cell>
        </row>
        <row r="978">
          <cell r="F978" t="str">
            <v>WHISMAN SUB</v>
          </cell>
        </row>
        <row r="979">
          <cell r="F979" t="str">
            <v>WHITMORE SUB</v>
          </cell>
        </row>
        <row r="980">
          <cell r="F980" t="str">
            <v>WHITNEY SUB</v>
          </cell>
        </row>
        <row r="981">
          <cell r="F981" t="str">
            <v>WILDWOOD SUB</v>
          </cell>
        </row>
        <row r="982">
          <cell r="F982" t="str">
            <v>WILKINS SLOUGH SUB</v>
          </cell>
        </row>
        <row r="983">
          <cell r="F983" t="str">
            <v>WILLIAMS SUB</v>
          </cell>
        </row>
        <row r="984">
          <cell r="F984" t="str">
            <v>WILLITS A SUB</v>
          </cell>
        </row>
        <row r="985">
          <cell r="F985" t="str">
            <v>WILLOW CREEK SUB</v>
          </cell>
        </row>
        <row r="986">
          <cell r="F986" t="str">
            <v>WILLOW PASS SUB</v>
          </cell>
        </row>
        <row r="987">
          <cell r="F987" t="str">
            <v>WILLOWS A SUB</v>
          </cell>
        </row>
        <row r="988">
          <cell r="F988" t="str">
            <v>WILSON SUB</v>
          </cell>
        </row>
        <row r="989">
          <cell r="F989" t="str">
            <v>WINTERS SUB</v>
          </cell>
        </row>
        <row r="990">
          <cell r="F990" t="str">
            <v>WISE PH SUB</v>
          </cell>
        </row>
        <row r="991">
          <cell r="F991" t="str">
            <v>WITCO SW STA SUB</v>
          </cell>
        </row>
        <row r="992">
          <cell r="F992" t="str">
            <v>WOHLER SUB</v>
          </cell>
        </row>
        <row r="993">
          <cell r="F993" t="str">
            <v>WOLFE SUB</v>
          </cell>
        </row>
        <row r="994">
          <cell r="F994" t="str">
            <v>WOOD SUB</v>
          </cell>
        </row>
        <row r="995">
          <cell r="F995" t="str">
            <v>WOODACRE SUB</v>
          </cell>
        </row>
        <row r="996">
          <cell r="F996" t="str">
            <v>WOODCHUCK SUB</v>
          </cell>
        </row>
        <row r="997">
          <cell r="F997" t="str">
            <v>WOODLAND SUB</v>
          </cell>
        </row>
        <row r="998">
          <cell r="F998" t="str">
            <v>WOODSIDE SUB</v>
          </cell>
        </row>
        <row r="999">
          <cell r="F999" t="str">
            <v>WOODWARD SUB</v>
          </cell>
        </row>
        <row r="1000">
          <cell r="F1000" t="str">
            <v>WORLD COLOR PRESS SUB</v>
          </cell>
        </row>
        <row r="1001">
          <cell r="F1001" t="str">
            <v>WRIGHT SUB</v>
          </cell>
        </row>
        <row r="1002">
          <cell r="F1002" t="str">
            <v>WYANDOTTE SUB</v>
          </cell>
        </row>
        <row r="1003">
          <cell r="F1003" t="str">
            <v>YOSEMITE PARK SUB</v>
          </cell>
        </row>
        <row r="1004">
          <cell r="F1004" t="str">
            <v>YOSEMITE SUB</v>
          </cell>
        </row>
        <row r="1005">
          <cell r="F1005" t="str">
            <v>ZACA SUB</v>
          </cell>
        </row>
        <row r="1006">
          <cell r="F1006" t="str">
            <v>ZAMORA SUB</v>
          </cell>
        </row>
      </sheetData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Notes"/>
      <sheetName val="Summary"/>
      <sheetName val="Data2011"/>
      <sheetName val="Data2012"/>
      <sheetName val="Data2013"/>
      <sheetName val="SourceUnit Cost Summary"/>
      <sheetName val="SourceFinancial Input"/>
      <sheetName val="tblMWCMAT"/>
      <sheetName val="O&amp;R"/>
      <sheetName val="Dollars Data"/>
      <sheetName val="Unit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C1" t="str">
            <v>MAT</v>
          </cell>
          <cell r="D1" t="str">
            <v>MAT Descrip</v>
          </cell>
        </row>
        <row r="2">
          <cell r="C2" t="str">
            <v>07C</v>
          </cell>
          <cell r="D2" t="str">
            <v>Special Criteria Pole Repl</v>
          </cell>
        </row>
        <row r="3">
          <cell r="C3" t="str">
            <v>07D</v>
          </cell>
          <cell r="D3" t="str">
            <v>Pole Repl</v>
          </cell>
        </row>
        <row r="4">
          <cell r="C4" t="str">
            <v>07G</v>
          </cell>
          <cell r="D4" t="str">
            <v>Pole Joint Util Telco Reimb</v>
          </cell>
        </row>
        <row r="5">
          <cell r="C5" t="str">
            <v>#</v>
          </cell>
          <cell r="D5" t="str">
            <v>Not assigned</v>
          </cell>
        </row>
        <row r="6">
          <cell r="C6" t="str">
            <v>2AA</v>
          </cell>
          <cell r="D6" t="str">
            <v>OH Genl Repl</v>
          </cell>
        </row>
        <row r="7">
          <cell r="C7" t="str">
            <v>2AB</v>
          </cell>
          <cell r="D7" t="str">
            <v>Bird Safe Inst/Repl</v>
          </cell>
        </row>
        <row r="8">
          <cell r="C8" t="str">
            <v>2AC</v>
          </cell>
          <cell r="D8" t="str">
            <v>Bird Safe Inst/Repl Annual</v>
          </cell>
        </row>
        <row r="9">
          <cell r="C9" t="str">
            <v>2AE</v>
          </cell>
          <cell r="D9" t="str">
            <v>OH COE Repl</v>
          </cell>
        </row>
        <row r="10">
          <cell r="C10" t="str">
            <v>2AF</v>
          </cell>
          <cell r="D10" t="str">
            <v>OH Idle Facility Remove</v>
          </cell>
        </row>
        <row r="11">
          <cell r="C11" t="str">
            <v>2AP</v>
          </cell>
          <cell r="D11" t="str">
            <v>OH Prjs &gt; $25K Perf</v>
          </cell>
        </row>
        <row r="12">
          <cell r="C12" t="str">
            <v>#</v>
          </cell>
          <cell r="D12" t="str">
            <v>Not assigned</v>
          </cell>
        </row>
        <row r="13">
          <cell r="C13" t="str">
            <v>2BA</v>
          </cell>
          <cell r="D13" t="str">
            <v>UG Genl Repl</v>
          </cell>
        </row>
        <row r="14">
          <cell r="C14" t="str">
            <v>2BD</v>
          </cell>
          <cell r="D14" t="str">
            <v>UG COE Repl</v>
          </cell>
        </row>
        <row r="15">
          <cell r="C15" t="str">
            <v>2BP</v>
          </cell>
          <cell r="D15" t="str">
            <v>UG Prjs &gt; $25K Perf</v>
          </cell>
        </row>
        <row r="16">
          <cell r="C16" t="str">
            <v>#</v>
          </cell>
          <cell r="D16" t="str">
            <v>Not assigned</v>
          </cell>
        </row>
        <row r="17">
          <cell r="C17" t="str">
            <v>2CA</v>
          </cell>
          <cell r="D17" t="str">
            <v>Network Misc</v>
          </cell>
        </row>
        <row r="18">
          <cell r="C18" t="str">
            <v>2CB</v>
          </cell>
          <cell r="D18" t="str">
            <v>Fiber/SCADA Communication Repl</v>
          </cell>
        </row>
        <row r="19">
          <cell r="C19" t="str">
            <v>2CC</v>
          </cell>
          <cell r="D19" t="str">
            <v>Transformer &amp; Protector Repl </v>
          </cell>
        </row>
        <row r="20">
          <cell r="C20" t="str">
            <v>2CD</v>
          </cell>
          <cell r="D20" t="str">
            <v>Swivelok Manhole Covers Repl</v>
          </cell>
        </row>
        <row r="21">
          <cell r="C21" t="str">
            <v>2CE</v>
          </cell>
          <cell r="D21" t="str">
            <v>SCADA Communications Upgrd</v>
          </cell>
        </row>
        <row r="22">
          <cell r="C22" t="str">
            <v>#</v>
          </cell>
          <cell r="D22" t="str">
            <v>Not assigned</v>
          </cell>
        </row>
        <row r="23">
          <cell r="C23" t="str">
            <v>BF3</v>
          </cell>
          <cell r="D23" t="str">
            <v>UG BART Cable Test/Insp</v>
          </cell>
        </row>
        <row r="24">
          <cell r="C24" t="str">
            <v>BF4</v>
          </cell>
          <cell r="D24" t="str">
            <v>UG Auto Xfer Swch Test/Insp</v>
          </cell>
        </row>
        <row r="25">
          <cell r="C25" t="str">
            <v>BFA</v>
          </cell>
          <cell r="D25" t="str">
            <v>OH Patrol</v>
          </cell>
        </row>
        <row r="26">
          <cell r="C26" t="str">
            <v>BFB</v>
          </cell>
          <cell r="D26" t="str">
            <v>OH Insp</v>
          </cell>
        </row>
        <row r="27">
          <cell r="C27" t="str">
            <v>BFC</v>
          </cell>
          <cell r="D27" t="str">
            <v>OH Insp Infrared</v>
          </cell>
        </row>
        <row r="28">
          <cell r="C28" t="str">
            <v>BFD</v>
          </cell>
          <cell r="D28" t="str">
            <v>UG Patrol</v>
          </cell>
        </row>
        <row r="29">
          <cell r="C29" t="str">
            <v>BFE</v>
          </cell>
          <cell r="D29" t="str">
            <v>UG Insp Infrared</v>
          </cell>
        </row>
        <row r="30">
          <cell r="C30" t="str">
            <v>BFF</v>
          </cell>
          <cell r="D30" t="str">
            <v>UG Manhole Insp Annual</v>
          </cell>
        </row>
        <row r="31">
          <cell r="C31" t="str">
            <v>BFG</v>
          </cell>
          <cell r="D31" t="str">
            <v>OH Equip Test</v>
          </cell>
        </row>
        <row r="32">
          <cell r="C32" t="str">
            <v>BFH</v>
          </cell>
          <cell r="D32" t="str">
            <v>CPUC QA EDM Audits</v>
          </cell>
        </row>
        <row r="33">
          <cell r="C33" t="str">
            <v>BFJ</v>
          </cell>
          <cell r="D33" t="str">
            <v>OH Patrol ORT Post Outage</v>
          </cell>
        </row>
        <row r="34">
          <cell r="C34" t="str">
            <v>#</v>
          </cell>
          <cell r="D34" t="str">
            <v>Not assigned</v>
          </cell>
        </row>
        <row r="35">
          <cell r="C35" t="str">
            <v>KAA</v>
          </cell>
          <cell r="D35" t="str">
            <v>OH Genl CM Tag</v>
          </cell>
        </row>
        <row r="36">
          <cell r="C36" t="str">
            <v>KAB</v>
          </cell>
          <cell r="D36" t="str">
            <v>Regs/Recls CM Tag</v>
          </cell>
        </row>
        <row r="37">
          <cell r="C37" t="str">
            <v>KAC</v>
          </cell>
          <cell r="D37" t="str">
            <v>Bird Safe Retrofit</v>
          </cell>
        </row>
        <row r="38">
          <cell r="C38" t="str">
            <v>KAD</v>
          </cell>
          <cell r="D38" t="str">
            <v>Bird Safe Retrofit Annual</v>
          </cell>
        </row>
        <row r="39">
          <cell r="C39" t="str">
            <v>KAF</v>
          </cell>
          <cell r="D39" t="str">
            <v>OH COE CM Tag</v>
          </cell>
        </row>
        <row r="40">
          <cell r="C40" t="str">
            <v>KAG</v>
          </cell>
          <cell r="D40" t="str">
            <v>Streetlights Repl Group</v>
          </cell>
        </row>
        <row r="41">
          <cell r="C41" t="str">
            <v>KAH</v>
          </cell>
          <cell r="D41" t="str">
            <v>Streetlights Repl Burnouts</v>
          </cell>
        </row>
        <row r="42">
          <cell r="C42" t="str">
            <v>KAK</v>
          </cell>
          <cell r="D42" t="str">
            <v>RTVI Invest/Repr</v>
          </cell>
        </row>
        <row r="43">
          <cell r="C43" t="str">
            <v>KAL</v>
          </cell>
          <cell r="D43" t="str">
            <v>Capacitor Controllers Repl</v>
          </cell>
        </row>
        <row r="44">
          <cell r="C44" t="str">
            <v>KAM</v>
          </cell>
          <cell r="D44" t="str">
            <v>Insulators Wash</v>
          </cell>
        </row>
        <row r="45">
          <cell r="C45" t="str">
            <v>KAN</v>
          </cell>
          <cell r="D45" t="str">
            <v>Notifications Validate</v>
          </cell>
        </row>
        <row r="46">
          <cell r="C46" t="str">
            <v>KAO</v>
          </cell>
          <cell r="D46" t="str">
            <v>Idle Fac Invest/Repr Svc Plng</v>
          </cell>
        </row>
        <row r="47">
          <cell r="C47" t="str">
            <v>KAP</v>
          </cell>
          <cell r="D47" t="str">
            <v>OH Prjs &gt; $25K Perf Tag</v>
          </cell>
        </row>
        <row r="48">
          <cell r="C48" t="str">
            <v>#</v>
          </cell>
          <cell r="D48" t="str">
            <v>Not assigned</v>
          </cell>
        </row>
        <row r="49">
          <cell r="C49" t="str">
            <v>KBA</v>
          </cell>
          <cell r="D49" t="str">
            <v>UG Genl CM Tag</v>
          </cell>
        </row>
        <row r="50">
          <cell r="C50" t="str">
            <v>KBC</v>
          </cell>
          <cell r="D50" t="str">
            <v>UG COE CM Tag</v>
          </cell>
        </row>
        <row r="51">
          <cell r="C51" t="str">
            <v>KBD</v>
          </cell>
          <cell r="D51" t="str">
            <v>Nitrogen Cylinders CM</v>
          </cell>
        </row>
        <row r="52">
          <cell r="C52" t="str">
            <v>KBE</v>
          </cell>
          <cell r="D52" t="str">
            <v>BART Cable Repr</v>
          </cell>
        </row>
        <row r="53">
          <cell r="C53" t="str">
            <v>KBP</v>
          </cell>
          <cell r="D53" t="str">
            <v>UG Prjs &gt; $25K Perf Tag</v>
          </cell>
        </row>
        <row r="54">
          <cell r="C54" t="str">
            <v>KBQ</v>
          </cell>
          <cell r="D54" t="str">
            <v>Elbows/Splices Repl</v>
          </cell>
        </row>
        <row r="55">
          <cell r="C55" t="str">
            <v>#</v>
          </cell>
          <cell r="D55" t="str">
            <v>Not assigned</v>
          </cell>
        </row>
        <row r="56">
          <cell r="C56" t="str">
            <v>KCA</v>
          </cell>
          <cell r="D56" t="str">
            <v>Ntwk Equip Correct Maint NWTX</v>
          </cell>
        </row>
        <row r="57">
          <cell r="C57" t="str">
            <v>KCB</v>
          </cell>
          <cell r="D57" t="str">
            <v>Ntwk Oil Repl &amp; 60Day F/U NWTX</v>
          </cell>
        </row>
        <row r="58">
          <cell r="C58" t="str">
            <v>KCC</v>
          </cell>
          <cell r="D58" t="str">
            <v>Ntwk Vault Correct Maint NWTX</v>
          </cell>
        </row>
        <row r="59">
          <cell r="C59" t="str">
            <v>KCD</v>
          </cell>
          <cell r="D59" t="str">
            <v>Ntwk Xfmr PrevMaint/Retst NWTX</v>
          </cell>
        </row>
        <row r="60">
          <cell r="C60" t="str">
            <v>KCE</v>
          </cell>
          <cell r="D60" t="str">
            <v>Ntwk Protector Prev Maint NWTX</v>
          </cell>
        </row>
        <row r="61">
          <cell r="C61" t="str">
            <v>KCF</v>
          </cell>
          <cell r="D61" t="str">
            <v>Fiber/SCADA Comm Repr NWTX</v>
          </cell>
        </row>
        <row r="62">
          <cell r="C62" t="str">
            <v>KCG</v>
          </cell>
          <cell r="D62" t="str">
            <v>Network Genl CM Tag</v>
          </cell>
        </row>
        <row r="63">
          <cell r="C63" t="str">
            <v>KCP</v>
          </cell>
          <cell r="D63" t="str">
            <v>Network Prjs &gt; $25K Perf Tag</v>
          </cell>
        </row>
      </sheetData>
      <sheetData sheetId="10"/>
      <sheetData sheetId="11"/>
      <sheetData sheetId="1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pend"/>
      <sheetName val="Spend - Exclude"/>
      <sheetName val="Process (E,C,N,O)"/>
      <sheetName val="Process (S)"/>
      <sheetName val="Process (ECNO)-T&amp;D Cycle Plng"/>
      <sheetName val="Process (S)-T&amp;D Cycle Plng"/>
      <sheetName val="Notes"/>
      <sheetName val="Spend_Test"/>
    </sheetNames>
    <sheetDataSet>
      <sheetData sheetId="0"/>
      <sheetData sheetId="1"/>
      <sheetData sheetId="2">
        <row r="8">
          <cell r="B8">
            <v>1</v>
          </cell>
          <cell r="C8" t="str">
            <v>January</v>
          </cell>
        </row>
        <row r="9">
          <cell r="B9">
            <v>2</v>
          </cell>
          <cell r="C9" t="str">
            <v>February</v>
          </cell>
        </row>
        <row r="10">
          <cell r="B10">
            <v>3</v>
          </cell>
          <cell r="C10" t="str">
            <v>March</v>
          </cell>
        </row>
        <row r="11">
          <cell r="B11">
            <v>4</v>
          </cell>
          <cell r="C11" t="str">
            <v>April</v>
          </cell>
        </row>
        <row r="12">
          <cell r="B12">
            <v>5</v>
          </cell>
          <cell r="C12" t="str">
            <v>May</v>
          </cell>
        </row>
        <row r="13">
          <cell r="B13">
            <v>6</v>
          </cell>
          <cell r="C13" t="str">
            <v>June</v>
          </cell>
        </row>
        <row r="14">
          <cell r="B14">
            <v>7</v>
          </cell>
          <cell r="C14" t="str">
            <v>July</v>
          </cell>
        </row>
        <row r="15">
          <cell r="B15">
            <v>8</v>
          </cell>
          <cell r="C15" t="str">
            <v>August</v>
          </cell>
        </row>
        <row r="16">
          <cell r="B16">
            <v>9</v>
          </cell>
          <cell r="C16" t="str">
            <v>September</v>
          </cell>
        </row>
        <row r="17">
          <cell r="B17">
            <v>10</v>
          </cell>
          <cell r="C17" t="str">
            <v>October</v>
          </cell>
        </row>
        <row r="18">
          <cell r="B18">
            <v>11</v>
          </cell>
          <cell r="C18" t="str">
            <v>November</v>
          </cell>
        </row>
        <row r="19">
          <cell r="B19">
            <v>12</v>
          </cell>
          <cell r="C19" t="str">
            <v>December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J5" t="str">
            <v>Total by Plant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-1551758.29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-1287751.7</v>
          </cell>
        </row>
        <row r="21">
          <cell r="J21">
            <v>-13674128.140000001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0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-2422788.2799999998</v>
          </cell>
        </row>
        <row r="93">
          <cell r="J93">
            <v>0</v>
          </cell>
        </row>
        <row r="94">
          <cell r="J94">
            <v>-2998186.56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0</v>
          </cell>
        </row>
        <row r="99">
          <cell r="J99">
            <v>0</v>
          </cell>
        </row>
        <row r="100">
          <cell r="J100">
            <v>0</v>
          </cell>
        </row>
        <row r="101">
          <cell r="J101">
            <v>0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4">
          <cell r="J124">
            <v>-21934612.970000003</v>
          </cell>
        </row>
        <row r="125">
          <cell r="J125" t="str">
            <v>Ties M6 G/L SAP Rpt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4">
          <cell r="D34">
            <v>4</v>
          </cell>
        </row>
      </sheetData>
      <sheetData sheetId="4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che"/>
      <sheetName val="Menu"/>
      <sheetName val="Report"/>
      <sheetName val="Pivot"/>
      <sheetName val="Full Portfolio"/>
      <sheetName val="Short Portfolio"/>
      <sheetName val="Rolling"/>
    </sheetNames>
    <sheetDataSet>
      <sheetData sheetId="0">
        <row r="1">
          <cell r="A1" t="str">
            <v>lagp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ctor_pz_summary_hftd_23_re"/>
      <sheetName val="Probability Comparison"/>
      <sheetName val="Consequence Comparison"/>
    </sheetNames>
    <sheetDataSet>
      <sheetData sheetId="0" refreshError="1">
        <row r="2">
          <cell r="B2" t="str">
            <v>ALHAMBRA 110213333</v>
          </cell>
          <cell r="C2">
            <v>14101102</v>
          </cell>
          <cell r="D2" t="str">
            <v>ALHAMBRA 1102</v>
          </cell>
          <cell r="E2">
            <v>13333</v>
          </cell>
          <cell r="F2" t="b">
            <v>1</v>
          </cell>
          <cell r="G2">
            <v>480.33892710418399</v>
          </cell>
          <cell r="H2">
            <v>70.786113934196194</v>
          </cell>
          <cell r="I2">
            <v>4</v>
          </cell>
          <cell r="J2">
            <v>1.89110694464034E-5</v>
          </cell>
          <cell r="K2">
            <v>3554</v>
          </cell>
          <cell r="L2">
            <v>6.5469081977119106E-2</v>
          </cell>
          <cell r="M2">
            <v>3382</v>
          </cell>
          <cell r="N2">
            <v>1.23984280795517E-6</v>
          </cell>
          <cell r="O2">
            <v>3572</v>
          </cell>
          <cell r="P2">
            <v>0.02</v>
          </cell>
          <cell r="Q2">
            <v>2476</v>
          </cell>
        </row>
        <row r="3">
          <cell r="B3" t="str">
            <v>ALHAMBRA 1102CB</v>
          </cell>
          <cell r="C3">
            <v>14101102</v>
          </cell>
          <cell r="D3" t="str">
            <v>ALHAMBRA 1102</v>
          </cell>
          <cell r="E3" t="str">
            <v>CB</v>
          </cell>
          <cell r="F3" t="b">
            <v>1</v>
          </cell>
          <cell r="G3">
            <v>9244.13915179385</v>
          </cell>
          <cell r="H3">
            <v>431.11511610011001</v>
          </cell>
          <cell r="I3">
            <v>75</v>
          </cell>
          <cell r="J3">
            <v>2.73072874484888E-5</v>
          </cell>
          <cell r="K3">
            <v>3468</v>
          </cell>
          <cell r="L3">
            <v>6.5216646754019697E-2</v>
          </cell>
          <cell r="M3">
            <v>3501</v>
          </cell>
          <cell r="N3">
            <v>1.7835008882633201E-6</v>
          </cell>
          <cell r="O3">
            <v>3526</v>
          </cell>
          <cell r="P3">
            <v>0.02</v>
          </cell>
          <cell r="Q3">
            <v>2558</v>
          </cell>
        </row>
        <row r="4">
          <cell r="B4" t="str">
            <v>ALHAMBRA 110581514</v>
          </cell>
          <cell r="C4">
            <v>14101105</v>
          </cell>
          <cell r="D4" t="str">
            <v>ALHAMBRA 1105</v>
          </cell>
          <cell r="E4">
            <v>81514</v>
          </cell>
          <cell r="F4" t="b">
            <v>0</v>
          </cell>
          <cell r="G4">
            <v>7697.83923278984</v>
          </cell>
          <cell r="H4">
            <v>4781.2860297529996</v>
          </cell>
          <cell r="I4">
            <v>65</v>
          </cell>
          <cell r="J4">
            <v>8.7031549964404598E-5</v>
          </cell>
          <cell r="K4">
            <v>2011</v>
          </cell>
          <cell r="L4">
            <v>13.7396192089554</v>
          </cell>
          <cell r="M4">
            <v>2556</v>
          </cell>
          <cell r="N4">
            <v>1.2524583531787E-3</v>
          </cell>
          <cell r="O4">
            <v>2593</v>
          </cell>
          <cell r="P4">
            <v>0.04</v>
          </cell>
          <cell r="Q4">
            <v>2121</v>
          </cell>
        </row>
        <row r="5">
          <cell r="B5" t="str">
            <v>ALHAMBRA 110582622</v>
          </cell>
          <cell r="C5">
            <v>14101105</v>
          </cell>
          <cell r="D5" t="str">
            <v>ALHAMBRA 1105</v>
          </cell>
          <cell r="E5">
            <v>82622</v>
          </cell>
          <cell r="F5" t="b">
            <v>0</v>
          </cell>
          <cell r="G5">
            <v>41703.381551213097</v>
          </cell>
          <cell r="H5">
            <v>41703.381551213097</v>
          </cell>
          <cell r="I5">
            <v>254</v>
          </cell>
          <cell r="J5">
            <v>8.8105857324239498E-5</v>
          </cell>
          <cell r="K5">
            <v>1980</v>
          </cell>
          <cell r="L5">
            <v>753.43272467741201</v>
          </cell>
          <cell r="M5">
            <v>972</v>
          </cell>
          <cell r="N5">
            <v>5.8507675369862698E-2</v>
          </cell>
          <cell r="O5">
            <v>1074</v>
          </cell>
          <cell r="P5">
            <v>0.2</v>
          </cell>
          <cell r="Q5">
            <v>1166</v>
          </cell>
        </row>
        <row r="6">
          <cell r="B6" t="str">
            <v>ALHAMBRA 11058302</v>
          </cell>
          <cell r="C6">
            <v>14101105</v>
          </cell>
          <cell r="D6" t="str">
            <v>ALHAMBRA 1105</v>
          </cell>
          <cell r="E6">
            <v>8302</v>
          </cell>
          <cell r="F6" t="b">
            <v>0</v>
          </cell>
          <cell r="G6">
            <v>13154.222431211499</v>
          </cell>
          <cell r="H6">
            <v>13154.222431211499</v>
          </cell>
          <cell r="I6">
            <v>83</v>
          </cell>
          <cell r="J6">
            <v>9.5232177666663796E-5</v>
          </cell>
          <cell r="K6">
            <v>1760</v>
          </cell>
          <cell r="L6">
            <v>244.77943168254799</v>
          </cell>
          <cell r="M6">
            <v>1556</v>
          </cell>
          <cell r="N6">
            <v>2.32059202555479E-2</v>
          </cell>
          <cell r="O6">
            <v>1597</v>
          </cell>
          <cell r="P6">
            <v>0.09</v>
          </cell>
          <cell r="Q6">
            <v>1552</v>
          </cell>
        </row>
        <row r="7">
          <cell r="B7" t="str">
            <v>ALHAMBRA 110595016</v>
          </cell>
          <cell r="C7">
            <v>14101105</v>
          </cell>
          <cell r="D7" t="str">
            <v>ALHAMBRA 1105</v>
          </cell>
          <cell r="E7">
            <v>95016</v>
          </cell>
          <cell r="F7" t="b">
            <v>0</v>
          </cell>
          <cell r="G7">
            <v>7771.8455247162501</v>
          </cell>
          <cell r="H7">
            <v>1223.0109167552901</v>
          </cell>
          <cell r="I7">
            <v>69</v>
          </cell>
          <cell r="J7">
            <v>5.7126263521016499E-5</v>
          </cell>
          <cell r="K7">
            <v>2857</v>
          </cell>
          <cell r="L7">
            <v>109.098335478788</v>
          </cell>
          <cell r="M7">
            <v>1914</v>
          </cell>
          <cell r="N7">
            <v>1.00664457114916E-2</v>
          </cell>
          <cell r="O7">
            <v>1957</v>
          </cell>
          <cell r="P7">
            <v>0.02</v>
          </cell>
          <cell r="Q7">
            <v>2499</v>
          </cell>
        </row>
        <row r="8">
          <cell r="B8" t="str">
            <v>ALHAMBRA 1105CB</v>
          </cell>
          <cell r="C8">
            <v>14101105</v>
          </cell>
          <cell r="D8" t="str">
            <v>ALHAMBRA 1105</v>
          </cell>
          <cell r="E8" t="str">
            <v>CB</v>
          </cell>
          <cell r="F8" t="b">
            <v>0</v>
          </cell>
          <cell r="G8">
            <v>3053.2386592745002</v>
          </cell>
          <cell r="H8">
            <v>1333.5261714676999</v>
          </cell>
          <cell r="I8">
            <v>33</v>
          </cell>
          <cell r="J8">
            <v>7.2893212911201902E-5</v>
          </cell>
          <cell r="K8">
            <v>2396</v>
          </cell>
          <cell r="L8">
            <v>1.98616677300014</v>
          </cell>
          <cell r="M8">
            <v>2843</v>
          </cell>
          <cell r="N8">
            <v>1.88647189354837E-4</v>
          </cell>
          <cell r="O8">
            <v>2843</v>
          </cell>
          <cell r="P8">
            <v>0.02</v>
          </cell>
          <cell r="Q8">
            <v>2444</v>
          </cell>
        </row>
        <row r="9">
          <cell r="B9" t="str">
            <v>ALLEGHANY 11011101/2</v>
          </cell>
          <cell r="C9">
            <v>152101101</v>
          </cell>
          <cell r="D9" t="str">
            <v>ALLEGHANY 1101</v>
          </cell>
          <cell r="E9" t="str">
            <v>1101/2</v>
          </cell>
          <cell r="F9" t="b">
            <v>1</v>
          </cell>
          <cell r="G9">
            <v>32.882416896660999</v>
          </cell>
          <cell r="H9">
            <v>32.882416896660999</v>
          </cell>
          <cell r="I9">
            <v>1</v>
          </cell>
          <cell r="J9">
            <v>2.6848874404095102E-4</v>
          </cell>
          <cell r="K9">
            <v>175</v>
          </cell>
          <cell r="L9">
            <v>6.6431305302790802E-2</v>
          </cell>
          <cell r="M9">
            <v>3046</v>
          </cell>
          <cell r="N9">
            <v>1.78360577257472E-5</v>
          </cell>
          <cell r="O9">
            <v>2977</v>
          </cell>
          <cell r="Q9">
            <v>3493</v>
          </cell>
        </row>
        <row r="10">
          <cell r="B10" t="str">
            <v>ALLEGHANY 11011101/2</v>
          </cell>
          <cell r="C10">
            <v>152101101</v>
          </cell>
          <cell r="D10" t="str">
            <v>ALLEGHANY 1101</v>
          </cell>
          <cell r="E10" t="str">
            <v>1101/2</v>
          </cell>
          <cell r="F10" t="b">
            <v>1</v>
          </cell>
          <cell r="G10">
            <v>36.983949396378897</v>
          </cell>
          <cell r="H10">
            <v>36.983949396378897</v>
          </cell>
          <cell r="I10">
            <v>1</v>
          </cell>
          <cell r="J10">
            <v>1.2061490269843399E-4</v>
          </cell>
          <cell r="K10">
            <v>1175</v>
          </cell>
          <cell r="L10">
            <v>6.6431305302790802E-2</v>
          </cell>
          <cell r="M10">
            <v>3045</v>
          </cell>
          <cell r="N10">
            <v>8.0126054252261407E-6</v>
          </cell>
          <cell r="O10">
            <v>3124</v>
          </cell>
          <cell r="Q10">
            <v>3540</v>
          </cell>
        </row>
        <row r="11">
          <cell r="B11" t="str">
            <v>ALLEGHANY 1101804</v>
          </cell>
          <cell r="C11">
            <v>152101101</v>
          </cell>
          <cell r="D11" t="str">
            <v>ALLEGHANY 1101</v>
          </cell>
          <cell r="E11">
            <v>804</v>
          </cell>
          <cell r="F11" t="b">
            <v>0</v>
          </cell>
          <cell r="G11">
            <v>35223.487763612</v>
          </cell>
          <cell r="H11">
            <v>35223.487763612</v>
          </cell>
          <cell r="I11">
            <v>163</v>
          </cell>
          <cell r="J11">
            <v>9.1105501418061995E-5</v>
          </cell>
          <cell r="K11">
            <v>1878</v>
          </cell>
          <cell r="L11">
            <v>209.493325088527</v>
          </cell>
          <cell r="M11">
            <v>1620</v>
          </cell>
          <cell r="N11">
            <v>1.6525043058226101E-2</v>
          </cell>
          <cell r="O11">
            <v>1753</v>
          </cell>
          <cell r="P11">
            <v>22.85</v>
          </cell>
          <cell r="Q11">
            <v>291</v>
          </cell>
        </row>
        <row r="12">
          <cell r="B12" t="str">
            <v>ALLEGHANY 1101806</v>
          </cell>
          <cell r="C12">
            <v>152101101</v>
          </cell>
          <cell r="D12" t="str">
            <v>ALLEGHANY 1101</v>
          </cell>
          <cell r="E12">
            <v>806</v>
          </cell>
          <cell r="F12" t="b">
            <v>0</v>
          </cell>
          <cell r="G12">
            <v>18143.391548773201</v>
          </cell>
          <cell r="H12">
            <v>18143.391548773201</v>
          </cell>
          <cell r="I12">
            <v>65</v>
          </cell>
          <cell r="J12">
            <v>1.21681741092061E-4</v>
          </cell>
          <cell r="K12">
            <v>1154</v>
          </cell>
          <cell r="L12">
            <v>338.72736778467402</v>
          </cell>
          <cell r="M12">
            <v>1390</v>
          </cell>
          <cell r="N12">
            <v>3.0866576962287499E-2</v>
          </cell>
          <cell r="O12">
            <v>1446</v>
          </cell>
          <cell r="P12">
            <v>48.53</v>
          </cell>
          <cell r="Q12">
            <v>127</v>
          </cell>
        </row>
        <row r="13">
          <cell r="B13" t="str">
            <v>ALLEGHANY 1101808</v>
          </cell>
          <cell r="C13">
            <v>152101101</v>
          </cell>
          <cell r="D13" t="str">
            <v>ALLEGHANY 1101</v>
          </cell>
          <cell r="E13">
            <v>808</v>
          </cell>
          <cell r="F13" t="b">
            <v>0</v>
          </cell>
          <cell r="G13">
            <v>9941.3745219259599</v>
          </cell>
          <cell r="H13">
            <v>9941.3745219259599</v>
          </cell>
          <cell r="I13">
            <v>23</v>
          </cell>
          <cell r="J13">
            <v>8.8813584377269494E-5</v>
          </cell>
          <cell r="K13">
            <v>1958</v>
          </cell>
          <cell r="L13">
            <v>107.55248367168601</v>
          </cell>
          <cell r="M13">
            <v>1920</v>
          </cell>
          <cell r="N13">
            <v>1.03605425493266E-2</v>
          </cell>
          <cell r="O13">
            <v>1944</v>
          </cell>
          <cell r="P13">
            <v>0.23</v>
          </cell>
          <cell r="Q13">
            <v>1116</v>
          </cell>
        </row>
        <row r="14">
          <cell r="B14" t="str">
            <v>ALLEGHANY 1101978</v>
          </cell>
          <cell r="C14">
            <v>152101101</v>
          </cell>
          <cell r="D14" t="str">
            <v>ALLEGHANY 1101</v>
          </cell>
          <cell r="E14">
            <v>978</v>
          </cell>
          <cell r="F14" t="b">
            <v>0</v>
          </cell>
          <cell r="G14">
            <v>47571.500979636599</v>
          </cell>
          <cell r="H14">
            <v>22458.202142680198</v>
          </cell>
          <cell r="I14">
            <v>130</v>
          </cell>
          <cell r="J14">
            <v>3.63768591041017E-5</v>
          </cell>
          <cell r="K14">
            <v>3326</v>
          </cell>
          <cell r="L14">
            <v>24.864425332283499</v>
          </cell>
          <cell r="M14">
            <v>2391</v>
          </cell>
          <cell r="N14">
            <v>5.5147912476888198E-4</v>
          </cell>
          <cell r="O14">
            <v>2720</v>
          </cell>
          <cell r="P14">
            <v>7.0000000000000007E-2</v>
          </cell>
          <cell r="Q14">
            <v>1680</v>
          </cell>
        </row>
        <row r="15">
          <cell r="B15" t="str">
            <v>ALLEGHANY 1101CB</v>
          </cell>
          <cell r="C15">
            <v>152101101</v>
          </cell>
          <cell r="D15" t="str">
            <v>ALLEGHANY 1101</v>
          </cell>
          <cell r="E15" t="str">
            <v>CB</v>
          </cell>
          <cell r="F15" t="b">
            <v>0</v>
          </cell>
          <cell r="G15">
            <v>7034.6563030327598</v>
          </cell>
          <cell r="H15">
            <v>7034.6563030327598</v>
          </cell>
          <cell r="I15">
            <v>40</v>
          </cell>
          <cell r="J15">
            <v>1.2823654060412001E-4</v>
          </cell>
          <cell r="K15">
            <v>1044</v>
          </cell>
          <cell r="L15">
            <v>93.966919526177406</v>
          </cell>
          <cell r="M15">
            <v>1986</v>
          </cell>
          <cell r="N15">
            <v>1.40573980457647E-2</v>
          </cell>
          <cell r="O15">
            <v>1817</v>
          </cell>
          <cell r="P15">
            <v>38.69</v>
          </cell>
          <cell r="Q15">
            <v>195</v>
          </cell>
        </row>
        <row r="16">
          <cell r="B16" t="str">
            <v>ALLEGHANY 1101VR816</v>
          </cell>
          <cell r="C16">
            <v>152101101</v>
          </cell>
          <cell r="D16" t="str">
            <v>ALLEGHANY 1101</v>
          </cell>
          <cell r="E16" t="str">
            <v>VR816</v>
          </cell>
          <cell r="F16" t="b">
            <v>0</v>
          </cell>
          <cell r="G16">
            <v>6675.89352232279</v>
          </cell>
          <cell r="H16">
            <v>6675.89352232279</v>
          </cell>
          <cell r="I16">
            <v>49</v>
          </cell>
          <cell r="J16">
            <v>2.10024129120604E-4</v>
          </cell>
          <cell r="K16">
            <v>359</v>
          </cell>
          <cell r="L16">
            <v>34.026484742387403</v>
          </cell>
          <cell r="M16">
            <v>2312</v>
          </cell>
          <cell r="N16">
            <v>8.8541015381864707E-3</v>
          </cell>
          <cell r="O16">
            <v>2010</v>
          </cell>
          <cell r="P16">
            <v>78.58</v>
          </cell>
          <cell r="Q16">
            <v>51</v>
          </cell>
        </row>
        <row r="17">
          <cell r="B17" t="str">
            <v>ALLEGHANY 11021101/2</v>
          </cell>
          <cell r="C17">
            <v>152101102</v>
          </cell>
          <cell r="D17" t="str">
            <v>ALLEGHANY 1102</v>
          </cell>
          <cell r="E17" t="str">
            <v>1101/2</v>
          </cell>
          <cell r="F17" t="b">
            <v>1</v>
          </cell>
          <cell r="G17">
            <v>31.189663899521801</v>
          </cell>
          <cell r="H17">
            <v>31.189663899521801</v>
          </cell>
          <cell r="I17">
            <v>1</v>
          </cell>
          <cell r="J17">
            <v>1.61413074238225E-4</v>
          </cell>
          <cell r="K17">
            <v>627</v>
          </cell>
          <cell r="L17">
            <v>6.6431305302790802E-2</v>
          </cell>
          <cell r="M17">
            <v>3050</v>
          </cell>
          <cell r="N17">
            <v>1.0722881214581599E-5</v>
          </cell>
          <cell r="O17">
            <v>3054</v>
          </cell>
          <cell r="Q17">
            <v>3431</v>
          </cell>
        </row>
        <row r="18">
          <cell r="B18" t="str">
            <v>ALLEGHANY 1102CB</v>
          </cell>
          <cell r="C18">
            <v>152101102</v>
          </cell>
          <cell r="D18" t="str">
            <v>ALLEGHANY 1102</v>
          </cell>
          <cell r="E18" t="str">
            <v>CB</v>
          </cell>
          <cell r="F18" t="b">
            <v>0</v>
          </cell>
          <cell r="G18">
            <v>28981.299213656501</v>
          </cell>
          <cell r="H18">
            <v>28981.299213656501</v>
          </cell>
          <cell r="I18">
            <v>104</v>
          </cell>
          <cell r="J18">
            <v>1.2952794226618001E-4</v>
          </cell>
          <cell r="K18">
            <v>1019</v>
          </cell>
          <cell r="L18">
            <v>141.791463766665</v>
          </cell>
          <cell r="M18">
            <v>1804</v>
          </cell>
          <cell r="N18">
            <v>1.8203862699012099E-2</v>
          </cell>
          <cell r="O18">
            <v>1700</v>
          </cell>
          <cell r="P18">
            <v>44.04</v>
          </cell>
          <cell r="Q18">
            <v>162</v>
          </cell>
        </row>
        <row r="19">
          <cell r="B19" t="str">
            <v>ALTO 11201214</v>
          </cell>
          <cell r="C19">
            <v>42031120</v>
          </cell>
          <cell r="D19" t="str">
            <v>ALTO 1120</v>
          </cell>
          <cell r="E19">
            <v>1214</v>
          </cell>
          <cell r="F19" t="b">
            <v>0</v>
          </cell>
          <cell r="G19">
            <v>7293.1720657382002</v>
          </cell>
          <cell r="H19">
            <v>5549.8667741443896</v>
          </cell>
          <cell r="I19">
            <v>45</v>
          </cell>
          <cell r="J19">
            <v>4.7943712216793799E-5</v>
          </cell>
          <cell r="K19">
            <v>3095</v>
          </cell>
          <cell r="L19">
            <v>64.013058329787498</v>
          </cell>
          <cell r="M19">
            <v>2129</v>
          </cell>
          <cell r="N19">
            <v>4.1320010123212696E-3</v>
          </cell>
          <cell r="O19">
            <v>2251</v>
          </cell>
          <cell r="P19">
            <v>0.05</v>
          </cell>
          <cell r="Q19">
            <v>2016</v>
          </cell>
        </row>
        <row r="20">
          <cell r="B20" t="str">
            <v>ALTO 1120500</v>
          </cell>
          <cell r="C20">
            <v>42031120</v>
          </cell>
          <cell r="D20" t="str">
            <v>ALTO 1120</v>
          </cell>
          <cell r="E20">
            <v>500</v>
          </cell>
          <cell r="F20" t="b">
            <v>1</v>
          </cell>
          <cell r="G20">
            <v>5066.4275080494499</v>
          </cell>
          <cell r="H20">
            <v>426.221075069856</v>
          </cell>
          <cell r="I20">
            <v>39</v>
          </cell>
          <cell r="J20">
            <v>1.6529061729040801E-5</v>
          </cell>
          <cell r="K20">
            <v>3573</v>
          </cell>
          <cell r="L20">
            <v>6.5311723412611503E-2</v>
          </cell>
          <cell r="M20">
            <v>3454</v>
          </cell>
          <cell r="N20">
            <v>1.07769317181035E-6</v>
          </cell>
          <cell r="O20">
            <v>3585</v>
          </cell>
          <cell r="Q20">
            <v>2856</v>
          </cell>
        </row>
        <row r="21">
          <cell r="B21" t="str">
            <v>ALTO 112081716</v>
          </cell>
          <cell r="C21">
            <v>42031120</v>
          </cell>
          <cell r="D21" t="str">
            <v>ALTO 1120</v>
          </cell>
          <cell r="E21">
            <v>81716</v>
          </cell>
          <cell r="F21" t="b">
            <v>1</v>
          </cell>
          <cell r="G21">
            <v>406.75047741699501</v>
          </cell>
          <cell r="H21">
            <v>406.75047741699501</v>
          </cell>
          <cell r="I21">
            <v>5</v>
          </cell>
          <cell r="J21">
            <v>4.9207363008463199E-5</v>
          </cell>
          <cell r="K21">
            <v>3059</v>
          </cell>
          <cell r="L21">
            <v>6.6431909799575806E-2</v>
          </cell>
          <cell r="M21">
            <v>2971</v>
          </cell>
          <cell r="N21">
            <v>3.2689391008532101E-6</v>
          </cell>
          <cell r="O21">
            <v>3384</v>
          </cell>
          <cell r="Q21">
            <v>3512</v>
          </cell>
        </row>
        <row r="22">
          <cell r="B22" t="str">
            <v>ALTO 112088190</v>
          </cell>
          <cell r="C22">
            <v>42031120</v>
          </cell>
          <cell r="D22" t="str">
            <v>ALTO 1120</v>
          </cell>
          <cell r="E22">
            <v>88190</v>
          </cell>
          <cell r="F22" t="b">
            <v>1</v>
          </cell>
          <cell r="G22">
            <v>4658.76368283791</v>
          </cell>
          <cell r="H22">
            <v>163.03482307986201</v>
          </cell>
          <cell r="I22">
            <v>34</v>
          </cell>
          <cell r="J22">
            <v>1.31436308412744E-5</v>
          </cell>
          <cell r="K22">
            <v>3598</v>
          </cell>
          <cell r="L22">
            <v>6.5222679479895601E-2</v>
          </cell>
          <cell r="M22">
            <v>3499</v>
          </cell>
          <cell r="N22">
            <v>8.5762715721742996E-7</v>
          </cell>
          <cell r="O22">
            <v>3602</v>
          </cell>
          <cell r="P22">
            <v>0.01</v>
          </cell>
          <cell r="Q22">
            <v>2609</v>
          </cell>
        </row>
        <row r="23">
          <cell r="B23" t="str">
            <v>ALTO 11221212</v>
          </cell>
          <cell r="C23">
            <v>42031122</v>
          </cell>
          <cell r="D23" t="str">
            <v>ALTO 1122</v>
          </cell>
          <cell r="E23">
            <v>1212</v>
          </cell>
          <cell r="F23" t="b">
            <v>0</v>
          </cell>
          <cell r="G23">
            <v>3797.01711902341</v>
          </cell>
          <cell r="H23">
            <v>2977.1940924287101</v>
          </cell>
          <cell r="I23">
            <v>25</v>
          </cell>
          <cell r="J23">
            <v>1.0852753315703E-4</v>
          </cell>
          <cell r="K23">
            <v>1436</v>
          </cell>
          <cell r="L23">
            <v>197.82438996099299</v>
          </cell>
          <cell r="M23">
            <v>1646</v>
          </cell>
          <cell r="N23">
            <v>4.3056301426827301E-2</v>
          </cell>
          <cell r="O23">
            <v>1255</v>
          </cell>
          <cell r="P23">
            <v>28.71</v>
          </cell>
          <cell r="Q23">
            <v>247</v>
          </cell>
        </row>
        <row r="24">
          <cell r="B24" t="str">
            <v>ALTO 11221260</v>
          </cell>
          <cell r="C24">
            <v>42031122</v>
          </cell>
          <cell r="D24" t="str">
            <v>ALTO 1122</v>
          </cell>
          <cell r="E24">
            <v>1260</v>
          </cell>
          <cell r="F24" t="b">
            <v>0</v>
          </cell>
          <cell r="G24">
            <v>4901.8674250412996</v>
          </cell>
          <cell r="H24">
            <v>4807.0968629156796</v>
          </cell>
          <cell r="I24">
            <v>36</v>
          </cell>
          <cell r="J24">
            <v>2.3996172745278699E-4</v>
          </cell>
          <cell r="K24">
            <v>246</v>
          </cell>
          <cell r="L24">
            <v>168.43140960648</v>
          </cell>
          <cell r="M24">
            <v>1724</v>
          </cell>
          <cell r="N24">
            <v>3.8664789242379101E-2</v>
          </cell>
          <cell r="O24">
            <v>1323</v>
          </cell>
          <cell r="Q24">
            <v>2682</v>
          </cell>
        </row>
        <row r="25">
          <cell r="B25" t="str">
            <v>ALTO 1122591122</v>
          </cell>
          <cell r="C25">
            <v>42031122</v>
          </cell>
          <cell r="D25" t="str">
            <v>ALTO 1122</v>
          </cell>
          <cell r="E25">
            <v>591122</v>
          </cell>
          <cell r="F25" t="b">
            <v>1</v>
          </cell>
          <cell r="G25">
            <v>748.68206863518003</v>
          </cell>
          <cell r="H25">
            <v>748.68206863518003</v>
          </cell>
          <cell r="I25">
            <v>7</v>
          </cell>
          <cell r="J25">
            <v>2.20327829343399E-4</v>
          </cell>
          <cell r="K25">
            <v>319</v>
          </cell>
          <cell r="L25">
            <v>51.000073453437203</v>
          </cell>
          <cell r="M25">
            <v>2207</v>
          </cell>
          <cell r="N25">
            <v>1.06488231083422E-2</v>
          </cell>
          <cell r="O25">
            <v>1935</v>
          </cell>
          <cell r="Q25">
            <v>3085</v>
          </cell>
        </row>
        <row r="26">
          <cell r="B26" t="str">
            <v>ALTO 112265474</v>
          </cell>
          <cell r="C26">
            <v>42031122</v>
          </cell>
          <cell r="D26" t="str">
            <v>ALTO 1122</v>
          </cell>
          <cell r="E26">
            <v>65474</v>
          </cell>
          <cell r="F26" t="b">
            <v>0</v>
          </cell>
          <cell r="G26">
            <v>5862.68164849608</v>
          </cell>
          <cell r="H26">
            <v>3837.7425075358201</v>
          </cell>
          <cell r="I26">
            <v>47</v>
          </cell>
          <cell r="J26">
            <v>6.4375943227477805E-5</v>
          </cell>
          <cell r="K26">
            <v>2630</v>
          </cell>
          <cell r="L26">
            <v>6.5968332668886104E-2</v>
          </cell>
          <cell r="M26">
            <v>3227</v>
          </cell>
          <cell r="N26">
            <v>4.26376613586621E-6</v>
          </cell>
          <cell r="O26">
            <v>3315</v>
          </cell>
          <cell r="P26">
            <v>0.05</v>
          </cell>
          <cell r="Q26">
            <v>2056</v>
          </cell>
        </row>
        <row r="27">
          <cell r="B27" t="str">
            <v>ALTO 112278672</v>
          </cell>
          <cell r="C27">
            <v>42031122</v>
          </cell>
          <cell r="D27" t="str">
            <v>ALTO 1122</v>
          </cell>
          <cell r="E27">
            <v>78672</v>
          </cell>
          <cell r="F27" t="b">
            <v>0</v>
          </cell>
          <cell r="G27">
            <v>14393.478723009201</v>
          </cell>
          <cell r="H27">
            <v>6078.7897714523997</v>
          </cell>
          <cell r="I27">
            <v>123</v>
          </cell>
          <cell r="J27">
            <v>7.9821269071183703E-5</v>
          </cell>
          <cell r="K27">
            <v>2211</v>
          </cell>
          <cell r="L27">
            <v>9.5345842784359895</v>
          </cell>
          <cell r="M27">
            <v>2635</v>
          </cell>
          <cell r="N27">
            <v>2.18826214215409E-3</v>
          </cell>
          <cell r="O27">
            <v>2452</v>
          </cell>
          <cell r="P27">
            <v>0.15</v>
          </cell>
          <cell r="Q27">
            <v>1304</v>
          </cell>
        </row>
        <row r="28">
          <cell r="B28" t="str">
            <v>ALTO 1122CB</v>
          </cell>
          <cell r="C28">
            <v>42031122</v>
          </cell>
          <cell r="D28" t="str">
            <v>ALTO 1122</v>
          </cell>
          <cell r="E28" t="str">
            <v>CB</v>
          </cell>
          <cell r="F28" t="b">
            <v>0</v>
          </cell>
          <cell r="G28">
            <v>5576.1235687900298</v>
          </cell>
          <cell r="H28">
            <v>3611.6831317964202</v>
          </cell>
          <cell r="I28">
            <v>46</v>
          </cell>
          <cell r="J28">
            <v>5.0453095433983002E-5</v>
          </cell>
          <cell r="K28">
            <v>3026</v>
          </cell>
          <cell r="L28">
            <v>6.5846945355088699E-2</v>
          </cell>
          <cell r="M28">
            <v>3255</v>
          </cell>
          <cell r="N28">
            <v>3.3325146327895101E-6</v>
          </cell>
          <cell r="O28">
            <v>3380</v>
          </cell>
          <cell r="P28">
            <v>0.18</v>
          </cell>
          <cell r="Q28">
            <v>1221</v>
          </cell>
        </row>
        <row r="29">
          <cell r="B29" t="str">
            <v>ALTO 1123820379</v>
          </cell>
          <cell r="C29">
            <v>42031123</v>
          </cell>
          <cell r="D29" t="str">
            <v>ALTO 1123</v>
          </cell>
          <cell r="E29">
            <v>820379</v>
          </cell>
          <cell r="F29" t="b">
            <v>1</v>
          </cell>
          <cell r="G29">
            <v>298.22277074662497</v>
          </cell>
          <cell r="H29">
            <v>245.29113302261899</v>
          </cell>
          <cell r="I29">
            <v>2</v>
          </cell>
          <cell r="J29">
            <v>2.6135600592169699E-5</v>
          </cell>
          <cell r="K29">
            <v>3485</v>
          </cell>
          <cell r="L29">
            <v>6.6431380861030107E-2</v>
          </cell>
          <cell r="M29">
            <v>3032</v>
          </cell>
          <cell r="N29">
            <v>1.73622403697019E-6</v>
          </cell>
          <cell r="O29">
            <v>3533</v>
          </cell>
          <cell r="Q29">
            <v>3139</v>
          </cell>
        </row>
        <row r="30">
          <cell r="B30" t="str">
            <v>ALTO 1123CB</v>
          </cell>
          <cell r="C30">
            <v>42031123</v>
          </cell>
          <cell r="D30" t="str">
            <v>ALTO 1123</v>
          </cell>
          <cell r="E30" t="str">
            <v>CB</v>
          </cell>
          <cell r="F30" t="b">
            <v>1</v>
          </cell>
          <cell r="G30">
            <v>9405.5467531950399</v>
          </cell>
          <cell r="H30">
            <v>893.64617118189994</v>
          </cell>
          <cell r="I30">
            <v>84</v>
          </cell>
          <cell r="J30">
            <v>1.7812694534912101E-5</v>
          </cell>
          <cell r="K30">
            <v>3561</v>
          </cell>
          <cell r="L30">
            <v>6.5257871472116105E-2</v>
          </cell>
          <cell r="M30">
            <v>3477</v>
          </cell>
          <cell r="N30">
            <v>1.1647545311853901E-6</v>
          </cell>
          <cell r="O30">
            <v>3575</v>
          </cell>
          <cell r="P30">
            <v>0.03</v>
          </cell>
          <cell r="Q30">
            <v>2356</v>
          </cell>
        </row>
        <row r="31">
          <cell r="B31" t="str">
            <v>ALTO 1124246034</v>
          </cell>
          <cell r="C31">
            <v>42031124</v>
          </cell>
          <cell r="D31" t="str">
            <v>ALTO 1124</v>
          </cell>
          <cell r="E31">
            <v>246034</v>
          </cell>
          <cell r="F31" t="b">
            <v>1</v>
          </cell>
          <cell r="G31">
            <v>413.53554782104999</v>
          </cell>
          <cell r="H31">
            <v>202.275808357443</v>
          </cell>
          <cell r="I31">
            <v>4</v>
          </cell>
          <cell r="J31">
            <v>1.9193302932762799E-5</v>
          </cell>
          <cell r="K31">
            <v>3549</v>
          </cell>
          <cell r="L31">
            <v>6.5471236815555001E-2</v>
          </cell>
          <cell r="M31">
            <v>3380</v>
          </cell>
          <cell r="N31">
            <v>1.25784810383374E-6</v>
          </cell>
          <cell r="O31">
            <v>3567</v>
          </cell>
          <cell r="Q31">
            <v>3188</v>
          </cell>
        </row>
        <row r="32">
          <cell r="B32" t="str">
            <v>ALTO 11243121</v>
          </cell>
          <cell r="C32">
            <v>42031124</v>
          </cell>
          <cell r="D32" t="str">
            <v>ALTO 1124</v>
          </cell>
          <cell r="E32">
            <v>3121</v>
          </cell>
          <cell r="F32" t="b">
            <v>0</v>
          </cell>
          <cell r="G32">
            <v>4501.3903878763003</v>
          </cell>
          <cell r="H32">
            <v>4501.3903878763003</v>
          </cell>
          <cell r="I32">
            <v>36</v>
          </cell>
          <cell r="J32">
            <v>1.37795315216256E-4</v>
          </cell>
          <cell r="K32">
            <v>897</v>
          </cell>
          <cell r="L32">
            <v>129.41678146722001</v>
          </cell>
          <cell r="M32">
            <v>1846</v>
          </cell>
          <cell r="N32">
            <v>1.6885453385444799E-2</v>
          </cell>
          <cell r="O32">
            <v>1741</v>
          </cell>
          <cell r="P32">
            <v>54.14</v>
          </cell>
          <cell r="Q32">
            <v>108</v>
          </cell>
        </row>
        <row r="33">
          <cell r="B33" t="str">
            <v>ALTO 1124319320</v>
          </cell>
          <cell r="C33">
            <v>42031124</v>
          </cell>
          <cell r="D33" t="str">
            <v>ALTO 1124</v>
          </cell>
          <cell r="E33">
            <v>319320</v>
          </cell>
          <cell r="F33" t="b">
            <v>1</v>
          </cell>
          <cell r="G33">
            <v>221.625213271635</v>
          </cell>
          <cell r="H33">
            <v>210.617232935462</v>
          </cell>
          <cell r="I33">
            <v>3</v>
          </cell>
          <cell r="J33">
            <v>7.0010156681140205E-5</v>
          </cell>
          <cell r="K33">
            <v>2472</v>
          </cell>
          <cell r="L33">
            <v>6.55779194872744E-2</v>
          </cell>
          <cell r="M33">
            <v>3340</v>
          </cell>
          <cell r="N33">
            <v>4.6147668289271697E-6</v>
          </cell>
          <cell r="O33">
            <v>3287</v>
          </cell>
          <cell r="Q33">
            <v>3552</v>
          </cell>
        </row>
        <row r="34">
          <cell r="B34" t="str">
            <v>ALTO 11243745</v>
          </cell>
          <cell r="C34">
            <v>42031124</v>
          </cell>
          <cell r="D34" t="str">
            <v>ALTO 1124</v>
          </cell>
          <cell r="E34">
            <v>3745</v>
          </cell>
          <cell r="F34" t="b">
            <v>0</v>
          </cell>
          <cell r="G34">
            <v>7247.2343248194702</v>
          </cell>
          <cell r="H34">
            <v>7247.2343248194702</v>
          </cell>
          <cell r="I34">
            <v>52</v>
          </cell>
          <cell r="J34">
            <v>1.83266722720313E-4</v>
          </cell>
          <cell r="K34">
            <v>486</v>
          </cell>
          <cell r="L34">
            <v>535.78149433009901</v>
          </cell>
          <cell r="M34">
            <v>1164</v>
          </cell>
          <cell r="N34">
            <v>5.7415175208607103E-2</v>
          </cell>
          <cell r="O34">
            <v>1087</v>
          </cell>
          <cell r="P34">
            <v>1.01</v>
          </cell>
          <cell r="Q34">
            <v>730</v>
          </cell>
        </row>
        <row r="35">
          <cell r="B35" t="str">
            <v>ALTO 1124428</v>
          </cell>
          <cell r="C35">
            <v>42031124</v>
          </cell>
          <cell r="D35" t="str">
            <v>ALTO 1124</v>
          </cell>
          <cell r="E35">
            <v>428</v>
          </cell>
          <cell r="F35" t="b">
            <v>1</v>
          </cell>
          <cell r="G35">
            <v>2739.6912435723698</v>
          </cell>
          <cell r="H35">
            <v>0</v>
          </cell>
          <cell r="I35">
            <v>21</v>
          </cell>
          <cell r="J35">
            <v>5.3943857156333401E-5</v>
          </cell>
          <cell r="K35">
            <v>2943</v>
          </cell>
          <cell r="L35">
            <v>6.5212150327093404E-2</v>
          </cell>
          <cell r="M35">
            <v>3505</v>
          </cell>
          <cell r="N35">
            <v>3.5167451317916002E-6</v>
          </cell>
          <cell r="O35">
            <v>3365</v>
          </cell>
          <cell r="P35">
            <v>0.37</v>
          </cell>
          <cell r="Q35">
            <v>964</v>
          </cell>
        </row>
        <row r="36">
          <cell r="B36" t="str">
            <v>ALTO 1124430</v>
          </cell>
          <cell r="C36">
            <v>42031124</v>
          </cell>
          <cell r="D36" t="str">
            <v>ALTO 1124</v>
          </cell>
          <cell r="E36">
            <v>430</v>
          </cell>
          <cell r="F36" t="b">
            <v>0</v>
          </cell>
          <cell r="G36">
            <v>11355.597944986301</v>
          </cell>
          <cell r="H36">
            <v>11355.597944986301</v>
          </cell>
          <cell r="I36">
            <v>92</v>
          </cell>
          <cell r="J36">
            <v>1.37843809457278E-4</v>
          </cell>
          <cell r="K36">
            <v>896</v>
          </cell>
          <cell r="L36">
            <v>143.44768672535099</v>
          </cell>
          <cell r="M36">
            <v>1796</v>
          </cell>
          <cell r="N36">
            <v>1.6310573384325601E-2</v>
          </cell>
          <cell r="O36">
            <v>1759</v>
          </cell>
          <cell r="P36">
            <v>1.1399999999999999</v>
          </cell>
          <cell r="Q36">
            <v>709</v>
          </cell>
        </row>
        <row r="37">
          <cell r="B37" t="str">
            <v>ALTO 1124432</v>
          </cell>
          <cell r="C37">
            <v>42031124</v>
          </cell>
          <cell r="D37" t="str">
            <v>ALTO 1124</v>
          </cell>
          <cell r="E37">
            <v>432</v>
          </cell>
          <cell r="F37" t="b">
            <v>0</v>
          </cell>
          <cell r="G37">
            <v>12624.335090630701</v>
          </cell>
          <cell r="H37">
            <v>12624.335090630701</v>
          </cell>
          <cell r="I37">
            <v>72</v>
          </cell>
          <cell r="J37">
            <v>1.7278435279877101E-4</v>
          </cell>
          <cell r="K37">
            <v>544</v>
          </cell>
          <cell r="L37">
            <v>132.451097102028</v>
          </cell>
          <cell r="M37">
            <v>1841</v>
          </cell>
          <cell r="N37">
            <v>1.7729499104270598E-2</v>
          </cell>
          <cell r="O37">
            <v>1714</v>
          </cell>
          <cell r="P37">
            <v>0.96</v>
          </cell>
          <cell r="Q37">
            <v>740</v>
          </cell>
        </row>
        <row r="38">
          <cell r="B38" t="str">
            <v>ALTO 1124526955</v>
          </cell>
          <cell r="C38">
            <v>42031124</v>
          </cell>
          <cell r="D38" t="str">
            <v>ALTO 1124</v>
          </cell>
          <cell r="E38">
            <v>526955</v>
          </cell>
          <cell r="F38" t="b">
            <v>1</v>
          </cell>
          <cell r="G38">
            <v>753.54694508769001</v>
          </cell>
          <cell r="H38">
            <v>713.96112822803298</v>
          </cell>
          <cell r="I38">
            <v>6</v>
          </cell>
          <cell r="J38">
            <v>9.0519043927391298E-5</v>
          </cell>
          <cell r="K38">
            <v>1897</v>
          </cell>
          <cell r="L38">
            <v>6.6431380861030107E-2</v>
          </cell>
          <cell r="M38">
            <v>3022</v>
          </cell>
          <cell r="N38">
            <v>6.0133050823168497E-6</v>
          </cell>
          <cell r="O38">
            <v>3209</v>
          </cell>
          <cell r="Q38">
            <v>3070</v>
          </cell>
        </row>
        <row r="39">
          <cell r="B39" t="str">
            <v>ALTO 1124553571</v>
          </cell>
          <cell r="C39">
            <v>42031124</v>
          </cell>
          <cell r="D39" t="str">
            <v>ALTO 1124</v>
          </cell>
          <cell r="E39">
            <v>553571</v>
          </cell>
          <cell r="F39" t="b">
            <v>1</v>
          </cell>
          <cell r="G39">
            <v>319.906117302891</v>
          </cell>
          <cell r="H39">
            <v>174.902858445513</v>
          </cell>
          <cell r="I39">
            <v>4</v>
          </cell>
          <cell r="J39">
            <v>1.16159990284359E-4</v>
          </cell>
          <cell r="K39">
            <v>1267</v>
          </cell>
          <cell r="L39">
            <v>6.5791284830713295E-2</v>
          </cell>
          <cell r="M39">
            <v>3271</v>
          </cell>
          <cell r="N39">
            <v>7.6617366969684805E-6</v>
          </cell>
          <cell r="O39">
            <v>3135</v>
          </cell>
          <cell r="Q39">
            <v>3296</v>
          </cell>
        </row>
        <row r="40">
          <cell r="B40" t="str">
            <v>ALTO 1124810594</v>
          </cell>
          <cell r="C40">
            <v>42031124</v>
          </cell>
          <cell r="D40" t="str">
            <v>ALTO 1124</v>
          </cell>
          <cell r="E40">
            <v>810594</v>
          </cell>
          <cell r="F40" t="b">
            <v>1</v>
          </cell>
          <cell r="G40">
            <v>1080.6363760444799</v>
          </cell>
          <cell r="H40">
            <v>899.40733262299796</v>
          </cell>
          <cell r="I40">
            <v>6</v>
          </cell>
          <cell r="J40">
            <v>1.14503624596788E-4</v>
          </cell>
          <cell r="K40">
            <v>1307</v>
          </cell>
          <cell r="L40">
            <v>459.600835369751</v>
          </cell>
          <cell r="M40">
            <v>1235</v>
          </cell>
          <cell r="N40">
            <v>7.2683502971568698E-2</v>
          </cell>
          <cell r="O40">
            <v>959</v>
          </cell>
          <cell r="Q40">
            <v>3228</v>
          </cell>
        </row>
        <row r="41">
          <cell r="B41" t="str">
            <v>ALTO 1124870444</v>
          </cell>
          <cell r="C41">
            <v>42031124</v>
          </cell>
          <cell r="D41" t="str">
            <v>ALTO 1124</v>
          </cell>
          <cell r="E41">
            <v>870444</v>
          </cell>
          <cell r="F41" t="b">
            <v>0</v>
          </cell>
          <cell r="G41">
            <v>4770.1260523486098</v>
          </cell>
          <cell r="H41">
            <v>4746.5040357216903</v>
          </cell>
          <cell r="I41">
            <v>35</v>
          </cell>
          <cell r="J41">
            <v>1.27869599600671E-4</v>
          </cell>
          <cell r="K41">
            <v>1050</v>
          </cell>
          <cell r="L41">
            <v>122.30712025751799</v>
          </cell>
          <cell r="M41">
            <v>1864</v>
          </cell>
          <cell r="N41">
            <v>1.16658781011146E-2</v>
          </cell>
          <cell r="O41">
            <v>1894</v>
          </cell>
          <cell r="Q41">
            <v>3038</v>
          </cell>
        </row>
        <row r="42">
          <cell r="B42" t="str">
            <v>ALTO 1124884949</v>
          </cell>
          <cell r="C42">
            <v>42031124</v>
          </cell>
          <cell r="D42" t="str">
            <v>ALTO 1124</v>
          </cell>
          <cell r="E42">
            <v>884949</v>
          </cell>
          <cell r="F42" t="b">
            <v>1</v>
          </cell>
          <cell r="G42">
            <v>693.00996223508196</v>
          </cell>
          <cell r="H42">
            <v>312.73354542463397</v>
          </cell>
          <cell r="I42">
            <v>5</v>
          </cell>
          <cell r="J42">
            <v>2.8568915513460501E-5</v>
          </cell>
          <cell r="K42">
            <v>3443</v>
          </cell>
          <cell r="L42">
            <v>6.5663265624649997E-2</v>
          </cell>
          <cell r="M42">
            <v>3319</v>
          </cell>
          <cell r="N42">
            <v>1.87682630342992E-6</v>
          </cell>
          <cell r="O42">
            <v>3518</v>
          </cell>
          <cell r="Q42">
            <v>3352</v>
          </cell>
        </row>
        <row r="43">
          <cell r="B43" t="str">
            <v>ALTO 1124965060</v>
          </cell>
          <cell r="C43">
            <v>42031124</v>
          </cell>
          <cell r="D43" t="str">
            <v>ALTO 1124</v>
          </cell>
          <cell r="E43">
            <v>965060</v>
          </cell>
          <cell r="F43" t="b">
            <v>1</v>
          </cell>
          <cell r="G43">
            <v>112.517080709665</v>
          </cell>
          <cell r="H43">
            <v>99.654286677371402</v>
          </cell>
          <cell r="I43">
            <v>1</v>
          </cell>
          <cell r="J43">
            <v>3.6723318771691898E-5</v>
          </cell>
          <cell r="K43">
            <v>3320</v>
          </cell>
          <cell r="L43">
            <v>6.6431380861030107E-2</v>
          </cell>
          <cell r="M43">
            <v>3036</v>
          </cell>
          <cell r="N43">
            <v>2.43958077580328E-6</v>
          </cell>
          <cell r="O43">
            <v>3472</v>
          </cell>
          <cell r="Q43">
            <v>3624</v>
          </cell>
        </row>
        <row r="44">
          <cell r="B44" t="str">
            <v>ALTO 1124994213</v>
          </cell>
          <cell r="C44">
            <v>42031124</v>
          </cell>
          <cell r="D44" t="str">
            <v>ALTO 1124</v>
          </cell>
          <cell r="E44">
            <v>994213</v>
          </cell>
          <cell r="F44" t="b">
            <v>1</v>
          </cell>
          <cell r="G44">
            <v>860.15344111585102</v>
          </cell>
          <cell r="H44">
            <v>198.779844536751</v>
          </cell>
          <cell r="I44">
            <v>8</v>
          </cell>
          <cell r="J44">
            <v>2.9166656986490101E-5</v>
          </cell>
          <cell r="K44">
            <v>3437</v>
          </cell>
          <cell r="L44">
            <v>6.5311212807975805E-2</v>
          </cell>
          <cell r="M44">
            <v>3455</v>
          </cell>
          <cell r="N44">
            <v>1.9051168178587401E-6</v>
          </cell>
          <cell r="O44">
            <v>3515</v>
          </cell>
          <cell r="Q44">
            <v>3071</v>
          </cell>
        </row>
        <row r="45">
          <cell r="B45" t="str">
            <v>ALTO 1124CB</v>
          </cell>
          <cell r="C45">
            <v>42031124</v>
          </cell>
          <cell r="D45" t="str">
            <v>ALTO 1124</v>
          </cell>
          <cell r="E45" t="str">
            <v>CB</v>
          </cell>
          <cell r="F45" t="b">
            <v>0</v>
          </cell>
          <cell r="G45">
            <v>9084.5964910744606</v>
          </cell>
          <cell r="H45">
            <v>2733.3479990057599</v>
          </cell>
          <cell r="I45">
            <v>81</v>
          </cell>
          <cell r="J45">
            <v>3.9254808063008E-5</v>
          </cell>
          <cell r="K45">
            <v>3280</v>
          </cell>
          <cell r="L45">
            <v>6.5514705723543301E-2</v>
          </cell>
          <cell r="M45">
            <v>3364</v>
          </cell>
          <cell r="N45">
            <v>2.5837721180018902E-6</v>
          </cell>
          <cell r="O45">
            <v>3456</v>
          </cell>
          <cell r="P45">
            <v>0.24</v>
          </cell>
          <cell r="Q45">
            <v>1096</v>
          </cell>
        </row>
        <row r="46">
          <cell r="B46" t="str">
            <v>ALTO 11251158</v>
          </cell>
          <cell r="C46">
            <v>42031125</v>
          </cell>
          <cell r="D46" t="str">
            <v>ALTO 1125</v>
          </cell>
          <cell r="E46">
            <v>1158</v>
          </cell>
          <cell r="F46" t="b">
            <v>0</v>
          </cell>
          <cell r="G46">
            <v>8353.2531254057994</v>
          </cell>
          <cell r="H46">
            <v>3588.3988869251598</v>
          </cell>
          <cell r="I46">
            <v>65</v>
          </cell>
          <cell r="J46">
            <v>5.6862709440489799E-5</v>
          </cell>
          <cell r="K46">
            <v>2865</v>
          </cell>
          <cell r="L46">
            <v>5.9151754877717497</v>
          </cell>
          <cell r="M46">
            <v>2715</v>
          </cell>
          <cell r="N46">
            <v>1.89807074838209E-3</v>
          </cell>
          <cell r="O46">
            <v>2491</v>
          </cell>
          <cell r="P46">
            <v>0.17</v>
          </cell>
          <cell r="Q46">
            <v>1241</v>
          </cell>
        </row>
        <row r="47">
          <cell r="B47" t="str">
            <v>ALTO 11251226</v>
          </cell>
          <cell r="C47">
            <v>42031125</v>
          </cell>
          <cell r="D47" t="str">
            <v>ALTO 1125</v>
          </cell>
          <cell r="E47">
            <v>1226</v>
          </cell>
          <cell r="F47" t="b">
            <v>0</v>
          </cell>
          <cell r="G47">
            <v>12605.0062287075</v>
          </cell>
          <cell r="H47">
            <v>12282.9745054541</v>
          </cell>
          <cell r="I47">
            <v>96</v>
          </cell>
          <cell r="J47">
            <v>1.20730297813527E-4</v>
          </cell>
          <cell r="K47">
            <v>1171</v>
          </cell>
          <cell r="L47">
            <v>0.808953366421862</v>
          </cell>
          <cell r="M47">
            <v>2902</v>
          </cell>
          <cell r="N47">
            <v>2.09164330647288E-4</v>
          </cell>
          <cell r="O47">
            <v>2832</v>
          </cell>
          <cell r="P47">
            <v>1.01</v>
          </cell>
          <cell r="Q47">
            <v>728</v>
          </cell>
        </row>
        <row r="48">
          <cell r="B48" t="str">
            <v>ALTO 11251256</v>
          </cell>
          <cell r="C48">
            <v>42031125</v>
          </cell>
          <cell r="D48" t="str">
            <v>ALTO 1125</v>
          </cell>
          <cell r="E48">
            <v>1256</v>
          </cell>
          <cell r="F48" t="b">
            <v>0</v>
          </cell>
          <cell r="G48">
            <v>12257.9124023884</v>
          </cell>
          <cell r="H48">
            <v>12003.1717853542</v>
          </cell>
          <cell r="I48">
            <v>88</v>
          </cell>
          <cell r="J48">
            <v>4.6725567590948902E-5</v>
          </cell>
          <cell r="K48">
            <v>3121</v>
          </cell>
          <cell r="L48">
            <v>6.6358902999623201E-2</v>
          </cell>
          <cell r="M48">
            <v>3134</v>
          </cell>
          <cell r="N48">
            <v>3.09801894982071E-6</v>
          </cell>
          <cell r="O48">
            <v>3404</v>
          </cell>
          <cell r="P48">
            <v>7.0000000000000007E-2</v>
          </cell>
          <cell r="Q48">
            <v>1720</v>
          </cell>
        </row>
        <row r="49">
          <cell r="B49" t="str">
            <v>ALTO 1125291744</v>
          </cell>
          <cell r="C49">
            <v>42031125</v>
          </cell>
          <cell r="D49" t="str">
            <v>ALTO 1125</v>
          </cell>
          <cell r="E49">
            <v>291744</v>
          </cell>
          <cell r="F49" t="b">
            <v>1</v>
          </cell>
          <cell r="G49">
            <v>231.131413735705</v>
          </cell>
          <cell r="H49">
            <v>195.79086184995199</v>
          </cell>
          <cell r="I49">
            <v>3</v>
          </cell>
          <cell r="J49">
            <v>9.00723171071149E-5</v>
          </cell>
          <cell r="K49">
            <v>1908</v>
          </cell>
          <cell r="L49">
            <v>6.60043022396931E-2</v>
          </cell>
          <cell r="M49">
            <v>3218</v>
          </cell>
          <cell r="N49">
            <v>5.9276460498567097E-6</v>
          </cell>
          <cell r="O49">
            <v>3214</v>
          </cell>
          <cell r="Q49">
            <v>3455</v>
          </cell>
        </row>
        <row r="50">
          <cell r="B50" t="str">
            <v>ALTO 1125296476</v>
          </cell>
          <cell r="C50">
            <v>42031125</v>
          </cell>
          <cell r="D50" t="str">
            <v>ALTO 1125</v>
          </cell>
          <cell r="E50">
            <v>296476</v>
          </cell>
          <cell r="F50" t="b">
            <v>0</v>
          </cell>
          <cell r="G50">
            <v>1196.64430358304</v>
          </cell>
          <cell r="H50">
            <v>1061.0327958482701</v>
          </cell>
          <cell r="I50">
            <v>11</v>
          </cell>
          <cell r="J50">
            <v>1.4202909369487299E-4</v>
          </cell>
          <cell r="K50">
            <v>839</v>
          </cell>
          <cell r="L50">
            <v>6.5848918490060304E-2</v>
          </cell>
          <cell r="M50">
            <v>3254</v>
          </cell>
          <cell r="N50">
            <v>9.3993303029135106E-6</v>
          </cell>
          <cell r="O50">
            <v>3083</v>
          </cell>
          <cell r="Q50">
            <v>3030</v>
          </cell>
        </row>
        <row r="51">
          <cell r="B51" t="str">
            <v>ALTO 1125510</v>
          </cell>
          <cell r="C51">
            <v>42031125</v>
          </cell>
          <cell r="D51" t="str">
            <v>ALTO 1125</v>
          </cell>
          <cell r="E51">
            <v>510</v>
          </cell>
          <cell r="F51" t="b">
            <v>0</v>
          </cell>
          <cell r="G51">
            <v>11861.6385071605</v>
          </cell>
          <cell r="H51">
            <v>11861.6385071605</v>
          </cell>
          <cell r="I51">
            <v>77</v>
          </cell>
          <cell r="J51">
            <v>1.75493804435015E-4</v>
          </cell>
          <cell r="K51">
            <v>525</v>
          </cell>
          <cell r="L51">
            <v>112.752502739817</v>
          </cell>
          <cell r="M51">
            <v>1903</v>
          </cell>
          <cell r="N51">
            <v>1.34655918156608E-2</v>
          </cell>
          <cell r="O51">
            <v>1834</v>
          </cell>
          <cell r="P51">
            <v>48.83</v>
          </cell>
          <cell r="Q51">
            <v>124</v>
          </cell>
        </row>
        <row r="52">
          <cell r="B52" t="str">
            <v>ALTO 1125781759</v>
          </cell>
          <cell r="C52">
            <v>42031125</v>
          </cell>
          <cell r="D52" t="str">
            <v>ALTO 1125</v>
          </cell>
          <cell r="E52">
            <v>781759</v>
          </cell>
          <cell r="F52" t="b">
            <v>1</v>
          </cell>
          <cell r="G52">
            <v>264.55613881699799</v>
          </cell>
          <cell r="H52">
            <v>210.488708995857</v>
          </cell>
          <cell r="I52">
            <v>4</v>
          </cell>
          <cell r="J52">
            <v>3.0571854267691297E-5</v>
          </cell>
          <cell r="K52">
            <v>3422</v>
          </cell>
          <cell r="L52">
            <v>6.5789449959993307E-2</v>
          </cell>
          <cell r="M52">
            <v>3288</v>
          </cell>
          <cell r="N52">
            <v>2.0026326649903501E-6</v>
          </cell>
          <cell r="O52">
            <v>3511</v>
          </cell>
          <cell r="Q52">
            <v>3469</v>
          </cell>
        </row>
        <row r="53">
          <cell r="B53" t="str">
            <v>ALTO 1125902</v>
          </cell>
          <cell r="C53">
            <v>42031125</v>
          </cell>
          <cell r="D53" t="str">
            <v>ALTO 1125</v>
          </cell>
          <cell r="E53">
            <v>902</v>
          </cell>
          <cell r="F53" t="b">
            <v>0</v>
          </cell>
          <cell r="G53">
            <v>19453.8935345707</v>
          </cell>
          <cell r="H53">
            <v>19453.8935345707</v>
          </cell>
          <cell r="I53">
            <v>83</v>
          </cell>
          <cell r="J53">
            <v>9.1472917119972394E-5</v>
          </cell>
          <cell r="K53">
            <v>1858</v>
          </cell>
          <cell r="L53">
            <v>227.24397469458199</v>
          </cell>
          <cell r="M53">
            <v>1592</v>
          </cell>
          <cell r="N53">
            <v>2.0904966997276401E-2</v>
          </cell>
          <cell r="O53">
            <v>1654</v>
          </cell>
          <cell r="P53">
            <v>0.72</v>
          </cell>
          <cell r="Q53">
            <v>798</v>
          </cell>
        </row>
        <row r="54">
          <cell r="B54" t="str">
            <v>ANDERSON 11011752</v>
          </cell>
          <cell r="C54">
            <v>103261101</v>
          </cell>
          <cell r="D54" t="str">
            <v>ANDERSON 1101</v>
          </cell>
          <cell r="E54">
            <v>1752</v>
          </cell>
          <cell r="F54" t="b">
            <v>0</v>
          </cell>
          <cell r="G54">
            <v>16018.613374483601</v>
          </cell>
          <cell r="H54">
            <v>13551.3972770899</v>
          </cell>
          <cell r="I54">
            <v>96</v>
          </cell>
          <cell r="J54">
            <v>9.1598333682141894E-5</v>
          </cell>
          <cell r="K54">
            <v>1854</v>
          </cell>
          <cell r="L54">
            <v>2012.9288313119</v>
          </cell>
          <cell r="M54">
            <v>453</v>
          </cell>
          <cell r="N54">
            <v>0.16095978826906199</v>
          </cell>
          <cell r="O54">
            <v>465</v>
          </cell>
          <cell r="P54">
            <v>0.04</v>
          </cell>
          <cell r="Q54">
            <v>2161</v>
          </cell>
        </row>
        <row r="55">
          <cell r="B55" t="str">
            <v>ANDERSON 1101426745</v>
          </cell>
          <cell r="C55">
            <v>103261101</v>
          </cell>
          <cell r="D55" t="str">
            <v>ANDERSON 1101</v>
          </cell>
          <cell r="E55">
            <v>426745</v>
          </cell>
          <cell r="F55" t="b">
            <v>1</v>
          </cell>
          <cell r="G55">
            <v>328.85614512968698</v>
          </cell>
          <cell r="H55">
            <v>328.85614512968698</v>
          </cell>
          <cell r="I55">
            <v>3</v>
          </cell>
          <cell r="J55">
            <v>2.0047595414022601E-4</v>
          </cell>
          <cell r="K55">
            <v>394</v>
          </cell>
          <cell r="L55">
            <v>1570.5842684757999</v>
          </cell>
          <cell r="M55">
            <v>571</v>
          </cell>
          <cell r="N55">
            <v>0.32224486043686301</v>
          </cell>
          <cell r="O55">
            <v>114</v>
          </cell>
          <cell r="Q55">
            <v>3365</v>
          </cell>
        </row>
        <row r="56">
          <cell r="B56" t="str">
            <v>ANDERSON 1101514412</v>
          </cell>
          <cell r="C56">
            <v>103261101</v>
          </cell>
          <cell r="D56" t="str">
            <v>ANDERSON 1101</v>
          </cell>
          <cell r="E56">
            <v>514412</v>
          </cell>
          <cell r="F56" t="b">
            <v>0</v>
          </cell>
          <cell r="G56">
            <v>1675.5187622716901</v>
          </cell>
          <cell r="H56">
            <v>1659.51678548051</v>
          </cell>
          <cell r="I56">
            <v>5</v>
          </cell>
          <cell r="J56">
            <v>8.0593748134560804E-5</v>
          </cell>
          <cell r="K56">
            <v>2190</v>
          </cell>
          <cell r="L56">
            <v>2318.44584040064</v>
          </cell>
          <cell r="M56">
            <v>382</v>
          </cell>
          <cell r="N56">
            <v>0.16404741485181901</v>
          </cell>
          <cell r="O56">
            <v>452</v>
          </cell>
          <cell r="Q56">
            <v>3090</v>
          </cell>
        </row>
        <row r="57">
          <cell r="B57" t="str">
            <v>ANDERSON 1101561686</v>
          </cell>
          <cell r="C57">
            <v>103261101</v>
          </cell>
          <cell r="D57" t="str">
            <v>ANDERSON 1101</v>
          </cell>
          <cell r="E57">
            <v>561686</v>
          </cell>
          <cell r="F57" t="b">
            <v>1</v>
          </cell>
          <cell r="G57">
            <v>147.20291916852901</v>
          </cell>
          <cell r="H57">
            <v>147.20291916852901</v>
          </cell>
          <cell r="I57">
            <v>1</v>
          </cell>
          <cell r="J57">
            <v>4.4668841292150302E-4</v>
          </cell>
          <cell r="K57">
            <v>47</v>
          </cell>
          <cell r="L57">
            <v>6.6430700806005896E-2</v>
          </cell>
          <cell r="M57">
            <v>3105</v>
          </cell>
          <cell r="N57">
            <v>2.9673824312298001E-5</v>
          </cell>
          <cell r="O57">
            <v>2934</v>
          </cell>
          <cell r="Q57">
            <v>3430</v>
          </cell>
        </row>
        <row r="58">
          <cell r="B58" t="str">
            <v>ANDERSON 1101583708</v>
          </cell>
          <cell r="C58">
            <v>103261101</v>
          </cell>
          <cell r="D58" t="str">
            <v>ANDERSON 1101</v>
          </cell>
          <cell r="E58">
            <v>583708</v>
          </cell>
          <cell r="F58" t="b">
            <v>0</v>
          </cell>
          <cell r="G58">
            <v>1263.07938259759</v>
          </cell>
          <cell r="H58">
            <v>1011.36412481073</v>
          </cell>
          <cell r="I58">
            <v>11</v>
          </cell>
          <cell r="J58">
            <v>9.3797500912015395E-5</v>
          </cell>
          <cell r="K58">
            <v>1800</v>
          </cell>
          <cell r="L58">
            <v>952.22433594525205</v>
          </cell>
          <cell r="M58">
            <v>858</v>
          </cell>
          <cell r="N58">
            <v>6.7761908333982004E-2</v>
          </cell>
          <cell r="O58">
            <v>996</v>
          </cell>
          <cell r="Q58">
            <v>3189</v>
          </cell>
        </row>
        <row r="59">
          <cell r="B59" t="str">
            <v>ANDERSON 1101909424</v>
          </cell>
          <cell r="C59">
            <v>103261101</v>
          </cell>
          <cell r="D59" t="str">
            <v>ANDERSON 1101</v>
          </cell>
          <cell r="E59">
            <v>909424</v>
          </cell>
          <cell r="F59" t="b">
            <v>1</v>
          </cell>
          <cell r="G59">
            <v>642.31557812182905</v>
          </cell>
          <cell r="H59">
            <v>642.31557812182905</v>
          </cell>
          <cell r="I59">
            <v>8</v>
          </cell>
          <cell r="J59">
            <v>1.0292367869624201E-4</v>
          </cell>
          <cell r="K59">
            <v>1571</v>
          </cell>
          <cell r="L59">
            <v>136.92045526198601</v>
          </cell>
          <cell r="M59">
            <v>1825</v>
          </cell>
          <cell r="N59">
            <v>1.4887749662276999E-2</v>
          </cell>
          <cell r="O59">
            <v>1786</v>
          </cell>
          <cell r="Q59">
            <v>3602</v>
          </cell>
        </row>
        <row r="60">
          <cell r="B60" t="str">
            <v>ANDERSON 1101CB</v>
          </cell>
          <cell r="C60">
            <v>103261101</v>
          </cell>
          <cell r="D60" t="str">
            <v>ANDERSON 1101</v>
          </cell>
          <cell r="E60" t="str">
            <v>CB</v>
          </cell>
          <cell r="F60" t="b">
            <v>0</v>
          </cell>
          <cell r="G60">
            <v>10780.8576647564</v>
          </cell>
          <cell r="H60">
            <v>1904.2008550826899</v>
          </cell>
          <cell r="I60">
            <v>85</v>
          </cell>
          <cell r="J60">
            <v>9.0040656720736506E-5</v>
          </cell>
          <cell r="K60">
            <v>1911</v>
          </cell>
          <cell r="L60">
            <v>158.10868562849899</v>
          </cell>
          <cell r="M60">
            <v>1753</v>
          </cell>
          <cell r="N60">
            <v>1.3117254368851999E-2</v>
          </cell>
          <cell r="O60">
            <v>1842</v>
          </cell>
          <cell r="P60">
            <v>0.05</v>
          </cell>
          <cell r="Q60">
            <v>2028</v>
          </cell>
        </row>
        <row r="61">
          <cell r="B61" t="str">
            <v>ANDERSON 11031600</v>
          </cell>
          <cell r="C61">
            <v>103261103</v>
          </cell>
          <cell r="D61" t="str">
            <v>ANDERSON 1103</v>
          </cell>
          <cell r="E61">
            <v>1600</v>
          </cell>
          <cell r="F61" t="b">
            <v>0</v>
          </cell>
          <cell r="G61">
            <v>17254.9785020907</v>
          </cell>
          <cell r="H61">
            <v>7231.4681876778704</v>
          </cell>
          <cell r="I61">
            <v>106</v>
          </cell>
          <cell r="J61">
            <v>9.33107969536823E-5</v>
          </cell>
          <cell r="K61">
            <v>1813</v>
          </cell>
          <cell r="L61">
            <v>3227.6770797181898</v>
          </cell>
          <cell r="M61">
            <v>231</v>
          </cell>
          <cell r="N61">
            <v>0.28889782126121499</v>
          </cell>
          <cell r="O61">
            <v>143</v>
          </cell>
          <cell r="P61">
            <v>0.04</v>
          </cell>
          <cell r="Q61">
            <v>2087</v>
          </cell>
        </row>
        <row r="62">
          <cell r="B62" t="str">
            <v>ANDERSON 1103226050</v>
          </cell>
          <cell r="C62">
            <v>103261103</v>
          </cell>
          <cell r="D62" t="str">
            <v>ANDERSON 1103</v>
          </cell>
          <cell r="E62">
            <v>226050</v>
          </cell>
          <cell r="F62" t="b">
            <v>0</v>
          </cell>
          <cell r="G62">
            <v>24153.200431203401</v>
          </cell>
          <cell r="H62">
            <v>7845.4548676105696</v>
          </cell>
          <cell r="I62">
            <v>160</v>
          </cell>
          <cell r="J62">
            <v>1.2494325099998899E-4</v>
          </cell>
          <cell r="K62">
            <v>1099</v>
          </cell>
          <cell r="L62">
            <v>1958.13771406559</v>
          </cell>
          <cell r="M62">
            <v>463</v>
          </cell>
          <cell r="N62">
            <v>0.22912548452930701</v>
          </cell>
          <cell r="O62">
            <v>262</v>
          </cell>
          <cell r="Q62">
            <v>2875</v>
          </cell>
        </row>
        <row r="63">
          <cell r="B63" t="str">
            <v>ANITA 1106552724</v>
          </cell>
          <cell r="C63">
            <v>102841106</v>
          </cell>
          <cell r="D63" t="str">
            <v>ANITA 1106</v>
          </cell>
          <cell r="E63">
            <v>552724</v>
          </cell>
          <cell r="F63" t="b">
            <v>0</v>
          </cell>
          <cell r="G63">
            <v>23613.9533635062</v>
          </cell>
          <cell r="H63">
            <v>2363.81762627744</v>
          </cell>
          <cell r="I63">
            <v>77</v>
          </cell>
          <cell r="J63">
            <v>7.2387482563302695E-5</v>
          </cell>
          <cell r="K63">
            <v>2405</v>
          </cell>
          <cell r="L63">
            <v>63.510044568870399</v>
          </cell>
          <cell r="M63">
            <v>2130</v>
          </cell>
          <cell r="N63">
            <v>3.8689111127336198E-3</v>
          </cell>
          <cell r="O63">
            <v>2263</v>
          </cell>
          <cell r="Q63">
            <v>3158</v>
          </cell>
        </row>
        <row r="64">
          <cell r="B64" t="str">
            <v>ANNAPOLIS 1101528344</v>
          </cell>
          <cell r="C64">
            <v>42861101</v>
          </cell>
          <cell r="D64" t="str">
            <v>ANNAPOLIS 1101</v>
          </cell>
          <cell r="E64">
            <v>528344</v>
          </cell>
          <cell r="F64" t="b">
            <v>0</v>
          </cell>
          <cell r="G64">
            <v>43372.083839683597</v>
          </cell>
          <cell r="H64">
            <v>43372.083839683597</v>
          </cell>
          <cell r="I64">
            <v>171</v>
          </cell>
          <cell r="J64">
            <v>9.68698066144607E-5</v>
          </cell>
          <cell r="K64">
            <v>1717</v>
          </cell>
          <cell r="L64">
            <v>60.446937055766497</v>
          </cell>
          <cell r="M64">
            <v>2152</v>
          </cell>
          <cell r="N64">
            <v>4.9998653796603804E-3</v>
          </cell>
          <cell r="O64">
            <v>2204</v>
          </cell>
          <cell r="Q64">
            <v>2950</v>
          </cell>
        </row>
        <row r="65">
          <cell r="B65" t="str">
            <v>ANNAPOLIS 1101608</v>
          </cell>
          <cell r="C65">
            <v>42861101</v>
          </cell>
          <cell r="D65" t="str">
            <v>ANNAPOLIS 1101</v>
          </cell>
          <cell r="E65">
            <v>608</v>
          </cell>
          <cell r="F65" t="b">
            <v>0</v>
          </cell>
          <cell r="G65">
            <v>28658.117485426501</v>
          </cell>
          <cell r="H65">
            <v>28658.117485426501</v>
          </cell>
          <cell r="I65">
            <v>74</v>
          </cell>
          <cell r="J65">
            <v>9.5295248840037404E-5</v>
          </cell>
          <cell r="K65">
            <v>1755</v>
          </cell>
          <cell r="L65">
            <v>248.481612196009</v>
          </cell>
          <cell r="M65">
            <v>1545</v>
          </cell>
          <cell r="N65">
            <v>2.5135423897089702E-2</v>
          </cell>
          <cell r="O65">
            <v>1557</v>
          </cell>
          <cell r="P65">
            <v>0.18</v>
          </cell>
          <cell r="Q65">
            <v>1210</v>
          </cell>
        </row>
        <row r="66">
          <cell r="B66" t="str">
            <v>ANNAPOLIS 110176842</v>
          </cell>
          <cell r="C66">
            <v>42861101</v>
          </cell>
          <cell r="D66" t="str">
            <v>ANNAPOLIS 1101</v>
          </cell>
          <cell r="E66">
            <v>76842</v>
          </cell>
          <cell r="F66" t="b">
            <v>0</v>
          </cell>
          <cell r="G66">
            <v>9156.7063989070903</v>
          </cell>
          <cell r="H66">
            <v>9156.7063989070903</v>
          </cell>
          <cell r="I66">
            <v>33</v>
          </cell>
          <cell r="J66">
            <v>1.2447615494414499E-4</v>
          </cell>
          <cell r="K66">
            <v>1109</v>
          </cell>
          <cell r="L66">
            <v>276.91839111649801</v>
          </cell>
          <cell r="M66">
            <v>1479</v>
          </cell>
          <cell r="N66">
            <v>2.7723623041373401E-2</v>
          </cell>
          <cell r="O66">
            <v>1501</v>
          </cell>
          <cell r="P66">
            <v>0.08</v>
          </cell>
          <cell r="Q66">
            <v>1635</v>
          </cell>
        </row>
        <row r="67">
          <cell r="B67" t="str">
            <v>ANNAPOLIS 1101CB</v>
          </cell>
          <cell r="C67">
            <v>42861101</v>
          </cell>
          <cell r="D67" t="str">
            <v>ANNAPOLIS 1101</v>
          </cell>
          <cell r="E67" t="str">
            <v>CB</v>
          </cell>
          <cell r="F67" t="b">
            <v>0</v>
          </cell>
          <cell r="G67">
            <v>1058.7166057909201</v>
          </cell>
          <cell r="H67">
            <v>1058.7166057909201</v>
          </cell>
          <cell r="I67">
            <v>7</v>
          </cell>
          <cell r="J67">
            <v>2.2337244757051901E-4</v>
          </cell>
          <cell r="K67">
            <v>306</v>
          </cell>
          <cell r="L67">
            <v>221.04986148063099</v>
          </cell>
          <cell r="M67">
            <v>1604</v>
          </cell>
          <cell r="N67">
            <v>5.7005382357432799E-2</v>
          </cell>
          <cell r="O67">
            <v>1097</v>
          </cell>
          <cell r="P67">
            <v>0.06</v>
          </cell>
          <cell r="Q67">
            <v>1873</v>
          </cell>
        </row>
        <row r="68">
          <cell r="B68" t="str">
            <v>ANTELOPE 1101318686</v>
          </cell>
          <cell r="C68">
            <v>252021101</v>
          </cell>
          <cell r="D68" t="str">
            <v>ANTELOPE 1101</v>
          </cell>
          <cell r="E68">
            <v>318686</v>
          </cell>
          <cell r="F68" t="b">
            <v>0</v>
          </cell>
          <cell r="G68">
            <v>4853.6414369602899</v>
          </cell>
          <cell r="H68">
            <v>2345.6024451165799</v>
          </cell>
          <cell r="I68">
            <v>7</v>
          </cell>
          <cell r="J68">
            <v>6.5095652384375796E-5</v>
          </cell>
          <cell r="K68">
            <v>2607</v>
          </cell>
          <cell r="L68">
            <v>3652.24098514978</v>
          </cell>
          <cell r="M68">
            <v>185</v>
          </cell>
          <cell r="N68">
            <v>0.23682941451035899</v>
          </cell>
          <cell r="O68">
            <v>243</v>
          </cell>
          <cell r="Q68">
            <v>3349</v>
          </cell>
        </row>
        <row r="69">
          <cell r="B69" t="str">
            <v>ANTLER 11011376</v>
          </cell>
          <cell r="C69">
            <v>103271101</v>
          </cell>
          <cell r="D69" t="str">
            <v>ANTLER 1101</v>
          </cell>
          <cell r="E69">
            <v>1376</v>
          </cell>
          <cell r="F69" t="b">
            <v>0</v>
          </cell>
          <cell r="G69">
            <v>14477.8455235852</v>
          </cell>
          <cell r="H69">
            <v>14477.8455235852</v>
          </cell>
          <cell r="I69">
            <v>70</v>
          </cell>
          <cell r="J69">
            <v>1.32050721204259E-4</v>
          </cell>
          <cell r="K69">
            <v>982</v>
          </cell>
          <cell r="L69">
            <v>179.728412138403</v>
          </cell>
          <cell r="M69">
            <v>1683</v>
          </cell>
          <cell r="N69">
            <v>1.98356628108519E-2</v>
          </cell>
          <cell r="O69">
            <v>1674</v>
          </cell>
          <cell r="P69">
            <v>0.02</v>
          </cell>
          <cell r="Q69">
            <v>2535</v>
          </cell>
        </row>
        <row r="70">
          <cell r="B70" t="str">
            <v>ANTLER 11011378</v>
          </cell>
          <cell r="C70">
            <v>103271101</v>
          </cell>
          <cell r="D70" t="str">
            <v>ANTLER 1101</v>
          </cell>
          <cell r="E70">
            <v>1378</v>
          </cell>
          <cell r="F70" t="b">
            <v>0</v>
          </cell>
          <cell r="G70">
            <v>40111.582920883498</v>
          </cell>
          <cell r="H70">
            <v>39490.714860357402</v>
          </cell>
          <cell r="I70">
            <v>201</v>
          </cell>
          <cell r="J70">
            <v>1.33792706399626E-4</v>
          </cell>
          <cell r="K70">
            <v>948</v>
          </cell>
          <cell r="L70">
            <v>148.57551914406699</v>
          </cell>
          <cell r="M70">
            <v>1780</v>
          </cell>
          <cell r="N70">
            <v>1.75737824475099E-2</v>
          </cell>
          <cell r="O70">
            <v>1722</v>
          </cell>
          <cell r="P70">
            <v>0.05</v>
          </cell>
          <cell r="Q70">
            <v>2031</v>
          </cell>
        </row>
        <row r="71">
          <cell r="B71" t="str">
            <v>ANTLER 11011384</v>
          </cell>
          <cell r="C71">
            <v>103271101</v>
          </cell>
          <cell r="D71" t="str">
            <v>ANTLER 1101</v>
          </cell>
          <cell r="E71">
            <v>1384</v>
          </cell>
          <cell r="F71" t="b">
            <v>0</v>
          </cell>
          <cell r="G71">
            <v>14709.9252685422</v>
          </cell>
          <cell r="H71">
            <v>14709.9252685422</v>
          </cell>
          <cell r="I71">
            <v>106</v>
          </cell>
          <cell r="J71">
            <v>3.0206915303182801E-4</v>
          </cell>
          <cell r="K71">
            <v>128</v>
          </cell>
          <cell r="L71">
            <v>17.1105931695588</v>
          </cell>
          <cell r="M71">
            <v>2502</v>
          </cell>
          <cell r="N71">
            <v>2.8857416404073099E-3</v>
          </cell>
          <cell r="O71">
            <v>2361</v>
          </cell>
          <cell r="P71">
            <v>0.08</v>
          </cell>
          <cell r="Q71">
            <v>1664</v>
          </cell>
        </row>
        <row r="72">
          <cell r="B72" t="str">
            <v>ANTLER 11011520</v>
          </cell>
          <cell r="C72">
            <v>103271101</v>
          </cell>
          <cell r="D72" t="str">
            <v>ANTLER 1101</v>
          </cell>
          <cell r="E72">
            <v>1520</v>
          </cell>
          <cell r="F72" t="b">
            <v>0</v>
          </cell>
          <cell r="G72">
            <v>14435.9237465603</v>
          </cell>
          <cell r="H72">
            <v>14435.9237465603</v>
          </cell>
          <cell r="I72">
            <v>69</v>
          </cell>
          <cell r="J72">
            <v>2.44204173320801E-4</v>
          </cell>
          <cell r="K72">
            <v>234</v>
          </cell>
          <cell r="L72">
            <v>18.326190645683301</v>
          </cell>
          <cell r="M72">
            <v>2471</v>
          </cell>
          <cell r="N72">
            <v>2.5189988871917599E-3</v>
          </cell>
          <cell r="O72">
            <v>2407</v>
          </cell>
          <cell r="P72">
            <v>0.04</v>
          </cell>
          <cell r="Q72">
            <v>2139</v>
          </cell>
        </row>
        <row r="73">
          <cell r="B73" t="str">
            <v>ANTLER 11011612</v>
          </cell>
          <cell r="C73">
            <v>103271101</v>
          </cell>
          <cell r="D73" t="str">
            <v>ANTLER 1101</v>
          </cell>
          <cell r="E73">
            <v>1612</v>
          </cell>
          <cell r="F73" t="b">
            <v>0</v>
          </cell>
          <cell r="G73">
            <v>14766.297060204901</v>
          </cell>
          <cell r="H73">
            <v>14766.297060204901</v>
          </cell>
          <cell r="I73">
            <v>86</v>
          </cell>
          <cell r="J73">
            <v>1.27148914755305E-4</v>
          </cell>
          <cell r="K73">
            <v>1062</v>
          </cell>
          <cell r="L73">
            <v>147.12241122443999</v>
          </cell>
          <cell r="M73">
            <v>1785</v>
          </cell>
          <cell r="N73">
            <v>1.4748221953183101E-2</v>
          </cell>
          <cell r="O73">
            <v>1791</v>
          </cell>
          <cell r="P73">
            <v>0.03</v>
          </cell>
          <cell r="Q73">
            <v>2352</v>
          </cell>
        </row>
        <row r="74">
          <cell r="B74" t="str">
            <v>ANTLER 1101CB</v>
          </cell>
          <cell r="C74">
            <v>103271101</v>
          </cell>
          <cell r="D74" t="str">
            <v>ANTLER 1101</v>
          </cell>
          <cell r="E74" t="str">
            <v>CB</v>
          </cell>
          <cell r="F74" t="b">
            <v>0</v>
          </cell>
          <cell r="G74">
            <v>2574.4725295532198</v>
          </cell>
          <cell r="H74">
            <v>2574.4725295532198</v>
          </cell>
          <cell r="I74">
            <v>18</v>
          </cell>
          <cell r="J74">
            <v>1.83072784744177E-4</v>
          </cell>
          <cell r="K74">
            <v>488</v>
          </cell>
          <cell r="L74">
            <v>33.083289182859602</v>
          </cell>
          <cell r="M74">
            <v>2322</v>
          </cell>
          <cell r="N74">
            <v>4.9349497319449804E-3</v>
          </cell>
          <cell r="O74">
            <v>2207</v>
          </cell>
          <cell r="P74">
            <v>0.05</v>
          </cell>
          <cell r="Q74">
            <v>1919</v>
          </cell>
        </row>
        <row r="75">
          <cell r="B75" t="str">
            <v>APPLE HILL 110313312</v>
          </cell>
          <cell r="C75">
            <v>153661103</v>
          </cell>
          <cell r="D75" t="str">
            <v>APPLE HILL 1103</v>
          </cell>
          <cell r="E75">
            <v>13312</v>
          </cell>
          <cell r="F75" t="b">
            <v>0</v>
          </cell>
          <cell r="G75">
            <v>28501.024512268599</v>
          </cell>
          <cell r="H75">
            <v>21155.738774885602</v>
          </cell>
          <cell r="I75">
            <v>190</v>
          </cell>
          <cell r="J75">
            <v>2.1993905429166599E-4</v>
          </cell>
          <cell r="K75">
            <v>321</v>
          </cell>
          <cell r="L75">
            <v>408.85590132648002</v>
          </cell>
          <cell r="M75">
            <v>1287</v>
          </cell>
          <cell r="N75">
            <v>9.6554192886426499E-2</v>
          </cell>
          <cell r="O75">
            <v>784</v>
          </cell>
          <cell r="P75">
            <v>0.12</v>
          </cell>
          <cell r="Q75">
            <v>1376</v>
          </cell>
        </row>
        <row r="76">
          <cell r="B76" t="str">
            <v>APPLE HILL 11038412</v>
          </cell>
          <cell r="C76">
            <v>153661103</v>
          </cell>
          <cell r="D76" t="str">
            <v>APPLE HILL 1103</v>
          </cell>
          <cell r="E76">
            <v>8412</v>
          </cell>
          <cell r="F76" t="b">
            <v>0</v>
          </cell>
          <cell r="G76">
            <v>31508.675110967601</v>
          </cell>
          <cell r="H76">
            <v>31508.675110967601</v>
          </cell>
          <cell r="I76">
            <v>201</v>
          </cell>
          <cell r="J76">
            <v>1.2405901137753901E-4</v>
          </cell>
          <cell r="K76">
            <v>1118</v>
          </cell>
          <cell r="L76">
            <v>308.20822952011201</v>
          </cell>
          <cell r="M76">
            <v>1435</v>
          </cell>
          <cell r="N76">
            <v>3.2351899104951398E-2</v>
          </cell>
          <cell r="O76">
            <v>1419</v>
          </cell>
          <cell r="P76">
            <v>0.24</v>
          </cell>
          <cell r="Q76">
            <v>1093</v>
          </cell>
        </row>
        <row r="77">
          <cell r="B77" t="str">
            <v>APPLE HILL 1103CB</v>
          </cell>
          <cell r="C77">
            <v>153661103</v>
          </cell>
          <cell r="D77" t="str">
            <v>APPLE HILL 1103</v>
          </cell>
          <cell r="E77" t="str">
            <v>CB</v>
          </cell>
          <cell r="F77" t="b">
            <v>0</v>
          </cell>
          <cell r="G77">
            <v>36721.924205454801</v>
          </cell>
          <cell r="H77">
            <v>31128.549041220002</v>
          </cell>
          <cell r="I77">
            <v>268</v>
          </cell>
          <cell r="J77">
            <v>2.5192103607980901E-4</v>
          </cell>
          <cell r="K77">
            <v>213</v>
          </cell>
          <cell r="L77">
            <v>162.089461769606</v>
          </cell>
          <cell r="M77">
            <v>1742</v>
          </cell>
          <cell r="N77">
            <v>3.4245159300778101E-2</v>
          </cell>
          <cell r="O77">
            <v>1384</v>
          </cell>
          <cell r="P77">
            <v>0.18</v>
          </cell>
          <cell r="Q77">
            <v>1200</v>
          </cell>
        </row>
        <row r="78">
          <cell r="B78" t="str">
            <v>APPLE HILL 110412832</v>
          </cell>
          <cell r="C78">
            <v>153661104</v>
          </cell>
          <cell r="D78" t="str">
            <v>APPLE HILL 1104</v>
          </cell>
          <cell r="E78">
            <v>12832</v>
          </cell>
          <cell r="F78" t="b">
            <v>0</v>
          </cell>
          <cell r="G78">
            <v>24421.2649126129</v>
          </cell>
          <cell r="H78">
            <v>23234.360373644398</v>
          </cell>
          <cell r="I78">
            <v>166</v>
          </cell>
          <cell r="J78">
            <v>1.7092783013775899E-4</v>
          </cell>
          <cell r="K78">
            <v>557</v>
          </cell>
          <cell r="L78">
            <v>211.863451625105</v>
          </cell>
          <cell r="M78">
            <v>1615</v>
          </cell>
          <cell r="N78">
            <v>3.27870948466416E-2</v>
          </cell>
          <cell r="O78">
            <v>1410</v>
          </cell>
          <cell r="P78">
            <v>28.99</v>
          </cell>
          <cell r="Q78">
            <v>245</v>
          </cell>
        </row>
        <row r="79">
          <cell r="B79" t="str">
            <v>APPLE HILL 110412842</v>
          </cell>
          <cell r="C79">
            <v>153661104</v>
          </cell>
          <cell r="D79" t="str">
            <v>APPLE HILL 1104</v>
          </cell>
          <cell r="E79">
            <v>12842</v>
          </cell>
          <cell r="F79" t="b">
            <v>0</v>
          </cell>
          <cell r="G79">
            <v>27066.259530622399</v>
          </cell>
          <cell r="H79">
            <v>25454.140827929699</v>
          </cell>
          <cell r="I79">
            <v>209</v>
          </cell>
          <cell r="J79">
            <v>1.8752130531888301E-4</v>
          </cell>
          <cell r="K79">
            <v>457</v>
          </cell>
          <cell r="L79">
            <v>122.893287489122</v>
          </cell>
          <cell r="M79">
            <v>1862</v>
          </cell>
          <cell r="N79">
            <v>4.2310502357870497E-2</v>
          </cell>
          <cell r="O79">
            <v>1268</v>
          </cell>
          <cell r="P79">
            <v>24.93</v>
          </cell>
          <cell r="Q79">
            <v>275</v>
          </cell>
        </row>
        <row r="80">
          <cell r="B80" t="str">
            <v>APPLE HILL 110412947</v>
          </cell>
          <cell r="C80">
            <v>153661104</v>
          </cell>
          <cell r="D80" t="str">
            <v>APPLE HILL 1104</v>
          </cell>
          <cell r="E80">
            <v>12947</v>
          </cell>
          <cell r="F80" t="b">
            <v>0</v>
          </cell>
          <cell r="G80">
            <v>5709.2465457927301</v>
          </cell>
          <cell r="H80">
            <v>5709.2465457927301</v>
          </cell>
          <cell r="I80">
            <v>49</v>
          </cell>
          <cell r="J80">
            <v>1.05620558538155E-4</v>
          </cell>
          <cell r="K80">
            <v>1503</v>
          </cell>
          <cell r="L80">
            <v>18.014986744026</v>
          </cell>
          <cell r="M80">
            <v>2480</v>
          </cell>
          <cell r="N80">
            <v>1.8387655062210399E-3</v>
          </cell>
          <cell r="O80">
            <v>2496</v>
          </cell>
          <cell r="P80">
            <v>10.69</v>
          </cell>
          <cell r="Q80">
            <v>395</v>
          </cell>
        </row>
        <row r="81">
          <cell r="B81" t="str">
            <v>APPLE HILL 110413512</v>
          </cell>
          <cell r="C81">
            <v>153661104</v>
          </cell>
          <cell r="D81" t="str">
            <v>APPLE HILL 1104</v>
          </cell>
          <cell r="E81">
            <v>13512</v>
          </cell>
          <cell r="F81" t="b">
            <v>0</v>
          </cell>
          <cell r="G81">
            <v>49131.770457185499</v>
          </cell>
          <cell r="H81">
            <v>45791.886861485102</v>
          </cell>
          <cell r="I81">
            <v>345</v>
          </cell>
          <cell r="J81">
            <v>1.9634341909862199E-4</v>
          </cell>
          <cell r="K81">
            <v>412</v>
          </cell>
          <cell r="L81">
            <v>199.59121707554101</v>
          </cell>
          <cell r="M81">
            <v>1642</v>
          </cell>
          <cell r="N81">
            <v>4.1391714601719698E-2</v>
          </cell>
          <cell r="O81">
            <v>1284</v>
          </cell>
          <cell r="P81">
            <v>59.2</v>
          </cell>
          <cell r="Q81">
            <v>89</v>
          </cell>
        </row>
        <row r="82">
          <cell r="B82" t="str">
            <v>APPLE HILL 1104814656</v>
          </cell>
          <cell r="C82">
            <v>153661104</v>
          </cell>
          <cell r="D82" t="str">
            <v>APPLE HILL 1104</v>
          </cell>
          <cell r="E82">
            <v>814656</v>
          </cell>
          <cell r="F82" t="b">
            <v>1</v>
          </cell>
          <cell r="G82">
            <v>28.125195390711301</v>
          </cell>
          <cell r="H82">
            <v>28.125195390711301</v>
          </cell>
          <cell r="I82">
            <v>1</v>
          </cell>
          <cell r="J82">
            <v>8.6570793064311103E-4</v>
          </cell>
          <cell r="K82">
            <v>4</v>
          </cell>
          <cell r="L82">
            <v>23.8450755794311</v>
          </cell>
          <cell r="M82">
            <v>2401</v>
          </cell>
          <cell r="N82">
            <v>2.0642871035897899E-2</v>
          </cell>
          <cell r="O82">
            <v>1657</v>
          </cell>
          <cell r="Q82">
            <v>3634</v>
          </cell>
        </row>
        <row r="83">
          <cell r="B83" t="str">
            <v>APPLE HILL 110497086</v>
          </cell>
          <cell r="C83">
            <v>153661104</v>
          </cell>
          <cell r="D83" t="str">
            <v>APPLE HILL 1104</v>
          </cell>
          <cell r="E83">
            <v>97086</v>
          </cell>
          <cell r="F83" t="b">
            <v>0</v>
          </cell>
          <cell r="G83">
            <v>41345.098670548701</v>
          </cell>
          <cell r="H83">
            <v>41345.098670548701</v>
          </cell>
          <cell r="I83">
            <v>301</v>
          </cell>
          <cell r="J83">
            <v>7.7564557687343806E-5</v>
          </cell>
          <cell r="K83">
            <v>2275</v>
          </cell>
          <cell r="L83">
            <v>132.48390719310501</v>
          </cell>
          <cell r="M83">
            <v>1840</v>
          </cell>
          <cell r="N83">
            <v>1.06890718603026E-2</v>
          </cell>
          <cell r="O83">
            <v>1934</v>
          </cell>
          <cell r="P83">
            <v>48.08</v>
          </cell>
          <cell r="Q83">
            <v>132</v>
          </cell>
        </row>
        <row r="84">
          <cell r="B84" t="str">
            <v>APPLE HILL 1104CB</v>
          </cell>
          <cell r="C84">
            <v>153661104</v>
          </cell>
          <cell r="D84" t="str">
            <v>APPLE HILL 1104</v>
          </cell>
          <cell r="E84" t="str">
            <v>CB</v>
          </cell>
          <cell r="F84" t="b">
            <v>0</v>
          </cell>
          <cell r="G84">
            <v>6578.3972286028702</v>
          </cell>
          <cell r="H84">
            <v>6578.3972286028702</v>
          </cell>
          <cell r="I84">
            <v>51</v>
          </cell>
          <cell r="J84">
            <v>3.50587752858272E-4</v>
          </cell>
          <cell r="K84">
            <v>89</v>
          </cell>
          <cell r="L84">
            <v>89.076653100569004</v>
          </cell>
          <cell r="M84">
            <v>2007</v>
          </cell>
          <cell r="N84">
            <v>3.2288812051168098E-2</v>
          </cell>
          <cell r="O84">
            <v>1422</v>
          </cell>
          <cell r="P84">
            <v>4</v>
          </cell>
          <cell r="Q84">
            <v>530</v>
          </cell>
        </row>
        <row r="85">
          <cell r="B85" t="str">
            <v>APPLE HILL 21021532</v>
          </cell>
          <cell r="C85">
            <v>153662102</v>
          </cell>
          <cell r="D85" t="str">
            <v>APPLE HILL 2102</v>
          </cell>
          <cell r="E85">
            <v>1532</v>
          </cell>
          <cell r="F85" t="b">
            <v>0</v>
          </cell>
          <cell r="G85">
            <v>68074.997639785899</v>
          </cell>
          <cell r="H85">
            <v>62691.336887810503</v>
          </cell>
          <cell r="I85">
            <v>465</v>
          </cell>
          <cell r="J85">
            <v>1.47536156720464E-4</v>
          </cell>
          <cell r="K85">
            <v>767</v>
          </cell>
          <cell r="L85">
            <v>1398.4343782639501</v>
          </cell>
          <cell r="M85">
            <v>638</v>
          </cell>
          <cell r="N85">
            <v>0.19411547118327499</v>
          </cell>
          <cell r="O85">
            <v>351</v>
          </cell>
          <cell r="P85">
            <v>7.0000000000000007E-2</v>
          </cell>
          <cell r="Q85">
            <v>1756</v>
          </cell>
        </row>
        <row r="86">
          <cell r="B86" t="str">
            <v>APPLE HILL 2102186912</v>
          </cell>
          <cell r="C86">
            <v>153662102</v>
          </cell>
          <cell r="D86" t="str">
            <v>APPLE HILL 2102</v>
          </cell>
          <cell r="E86">
            <v>186912</v>
          </cell>
          <cell r="F86" t="b">
            <v>0</v>
          </cell>
          <cell r="G86">
            <v>97116.524963762306</v>
          </cell>
          <cell r="H86">
            <v>94273.572339503196</v>
          </cell>
          <cell r="I86">
            <v>606</v>
          </cell>
          <cell r="J86">
            <v>9.5424199102253795E-5</v>
          </cell>
          <cell r="K86">
            <v>1747</v>
          </cell>
          <cell r="L86">
            <v>711.74371609711704</v>
          </cell>
          <cell r="M86">
            <v>1013</v>
          </cell>
          <cell r="N86">
            <v>6.2919561954048603E-2</v>
          </cell>
          <cell r="O86">
            <v>1035</v>
          </cell>
          <cell r="P86">
            <v>0.18</v>
          </cell>
          <cell r="Q86">
            <v>1223</v>
          </cell>
        </row>
        <row r="87">
          <cell r="B87" t="str">
            <v>APPLE HILL 210251792</v>
          </cell>
          <cell r="C87">
            <v>153662102</v>
          </cell>
          <cell r="D87" t="str">
            <v>APPLE HILL 2102</v>
          </cell>
          <cell r="E87">
            <v>51792</v>
          </cell>
          <cell r="F87" t="b">
            <v>0</v>
          </cell>
          <cell r="G87">
            <v>15055.1772031455</v>
          </cell>
          <cell r="H87">
            <v>15055.1772031455</v>
          </cell>
          <cell r="I87">
            <v>99</v>
          </cell>
          <cell r="J87">
            <v>1.2103974152735E-4</v>
          </cell>
          <cell r="K87">
            <v>1164</v>
          </cell>
          <cell r="L87">
            <v>1431.63728896616</v>
          </cell>
          <cell r="M87">
            <v>622</v>
          </cell>
          <cell r="N87">
            <v>0.149137116011996</v>
          </cell>
          <cell r="O87">
            <v>520</v>
          </cell>
          <cell r="P87">
            <v>0.08</v>
          </cell>
          <cell r="Q87">
            <v>1632</v>
          </cell>
        </row>
        <row r="88">
          <cell r="B88" t="str">
            <v>APPLE HILL 21026552</v>
          </cell>
          <cell r="C88">
            <v>153662102</v>
          </cell>
          <cell r="D88" t="str">
            <v>APPLE HILL 2102</v>
          </cell>
          <cell r="E88">
            <v>6552</v>
          </cell>
          <cell r="F88" t="b">
            <v>0</v>
          </cell>
          <cell r="G88">
            <v>20088.956243669702</v>
          </cell>
          <cell r="H88">
            <v>20088.956243669702</v>
          </cell>
          <cell r="I88">
            <v>139</v>
          </cell>
          <cell r="J88">
            <v>2.31942927228033E-4</v>
          </cell>
          <cell r="K88">
            <v>279</v>
          </cell>
          <cell r="L88">
            <v>1458.4790214193399</v>
          </cell>
          <cell r="M88">
            <v>613</v>
          </cell>
          <cell r="N88">
            <v>0.271196789601302</v>
          </cell>
          <cell r="O88">
            <v>178</v>
          </cell>
          <cell r="P88">
            <v>7.0000000000000007E-2</v>
          </cell>
          <cell r="Q88">
            <v>1674</v>
          </cell>
        </row>
        <row r="89">
          <cell r="B89" t="str">
            <v>APPLE HILL 21027502</v>
          </cell>
          <cell r="C89">
            <v>153662102</v>
          </cell>
          <cell r="D89" t="str">
            <v>APPLE HILL 2102</v>
          </cell>
          <cell r="E89">
            <v>7502</v>
          </cell>
          <cell r="F89" t="b">
            <v>0</v>
          </cell>
          <cell r="G89">
            <v>36933.345375395496</v>
          </cell>
          <cell r="H89">
            <v>36933.345375395496</v>
          </cell>
          <cell r="I89">
            <v>267</v>
          </cell>
          <cell r="J89">
            <v>1.13806412710096E-4</v>
          </cell>
          <cell r="K89">
            <v>1324</v>
          </cell>
          <cell r="L89">
            <v>264.26752893305502</v>
          </cell>
          <cell r="M89">
            <v>1509</v>
          </cell>
          <cell r="N89">
            <v>2.7531904830625498E-2</v>
          </cell>
          <cell r="O89">
            <v>1505</v>
          </cell>
          <cell r="P89">
            <v>38.11</v>
          </cell>
          <cell r="Q89">
            <v>197</v>
          </cell>
        </row>
        <row r="90">
          <cell r="B90" t="str">
            <v>APPLE HILL 210277546</v>
          </cell>
          <cell r="C90">
            <v>153662102</v>
          </cell>
          <cell r="D90" t="str">
            <v>APPLE HILL 2102</v>
          </cell>
          <cell r="E90">
            <v>77546</v>
          </cell>
          <cell r="F90" t="b">
            <v>0</v>
          </cell>
          <cell r="G90">
            <v>69346.932745826402</v>
          </cell>
          <cell r="H90">
            <v>69346.932745826402</v>
          </cell>
          <cell r="I90">
            <v>403</v>
          </cell>
          <cell r="J90">
            <v>9.5092206869757398E-5</v>
          </cell>
          <cell r="K90">
            <v>1762</v>
          </cell>
          <cell r="L90">
            <v>1309.42412546783</v>
          </cell>
          <cell r="M90">
            <v>678</v>
          </cell>
          <cell r="N90">
            <v>0.112139339491741</v>
          </cell>
          <cell r="O90">
            <v>699</v>
          </cell>
          <cell r="P90">
            <v>0.19</v>
          </cell>
          <cell r="Q90">
            <v>1189</v>
          </cell>
        </row>
        <row r="91">
          <cell r="B91" t="str">
            <v>APPLE HILL 21028372</v>
          </cell>
          <cell r="C91">
            <v>153662102</v>
          </cell>
          <cell r="D91" t="str">
            <v>APPLE HILL 2102</v>
          </cell>
          <cell r="E91">
            <v>8372</v>
          </cell>
          <cell r="F91" t="b">
            <v>0</v>
          </cell>
          <cell r="G91">
            <v>101264.49035794599</v>
          </cell>
          <cell r="H91">
            <v>94481.7776559544</v>
          </cell>
          <cell r="I91">
            <v>629</v>
          </cell>
          <cell r="J91">
            <v>1.18023475864624E-4</v>
          </cell>
          <cell r="K91">
            <v>1229</v>
          </cell>
          <cell r="L91">
            <v>985.19221347998098</v>
          </cell>
          <cell r="M91">
            <v>841</v>
          </cell>
          <cell r="N91">
            <v>0.118578820181394</v>
          </cell>
          <cell r="O91">
            <v>654</v>
          </cell>
          <cell r="P91">
            <v>0.21</v>
          </cell>
          <cell r="Q91">
            <v>1139</v>
          </cell>
        </row>
        <row r="92">
          <cell r="B92" t="str">
            <v>APPLE HILL 210289934</v>
          </cell>
          <cell r="C92">
            <v>153662102</v>
          </cell>
          <cell r="D92" t="str">
            <v>APPLE HILL 2102</v>
          </cell>
          <cell r="E92">
            <v>89934</v>
          </cell>
          <cell r="F92" t="b">
            <v>0</v>
          </cell>
          <cell r="G92">
            <v>8917.9013010040508</v>
          </cell>
          <cell r="H92">
            <v>8917.9013010040508</v>
          </cell>
          <cell r="I92">
            <v>56</v>
          </cell>
          <cell r="J92">
            <v>2.2641579818338299E-4</v>
          </cell>
          <cell r="K92">
            <v>301</v>
          </cell>
          <cell r="L92">
            <v>791.93410188629105</v>
          </cell>
          <cell r="M92">
            <v>950</v>
          </cell>
          <cell r="N92">
            <v>0.175812184778321</v>
          </cell>
          <cell r="O92">
            <v>411</v>
          </cell>
          <cell r="P92">
            <v>0.04</v>
          </cell>
          <cell r="Q92">
            <v>2125</v>
          </cell>
        </row>
        <row r="93">
          <cell r="B93" t="str">
            <v>APPLE HILL 21029722</v>
          </cell>
          <cell r="C93">
            <v>153662102</v>
          </cell>
          <cell r="D93" t="str">
            <v>APPLE HILL 2102</v>
          </cell>
          <cell r="E93">
            <v>9722</v>
          </cell>
          <cell r="F93" t="b">
            <v>0</v>
          </cell>
          <cell r="G93">
            <v>62437.516451360199</v>
          </cell>
          <cell r="H93">
            <v>62437.516451360199</v>
          </cell>
          <cell r="I93">
            <v>359</v>
          </cell>
          <cell r="J93">
            <v>1.01738953645259E-4</v>
          </cell>
          <cell r="K93">
            <v>1610</v>
          </cell>
          <cell r="L93">
            <v>529.22604725544898</v>
          </cell>
          <cell r="M93">
            <v>1174</v>
          </cell>
          <cell r="N93">
            <v>5.4307830328975702E-2</v>
          </cell>
          <cell r="O93">
            <v>1131</v>
          </cell>
          <cell r="P93">
            <v>0.52</v>
          </cell>
          <cell r="Q93">
            <v>890</v>
          </cell>
        </row>
        <row r="94">
          <cell r="B94" t="str">
            <v>APPLE HILL 210297982</v>
          </cell>
          <cell r="C94">
            <v>153662102</v>
          </cell>
          <cell r="D94" t="str">
            <v>APPLE HILL 2102</v>
          </cell>
          <cell r="E94">
            <v>97982</v>
          </cell>
          <cell r="F94" t="b">
            <v>0</v>
          </cell>
          <cell r="G94">
            <v>15545.7353675986</v>
          </cell>
          <cell r="H94">
            <v>15545.7353675986</v>
          </cell>
          <cell r="I94">
            <v>104</v>
          </cell>
          <cell r="J94">
            <v>8.3073483023044206E-5</v>
          </cell>
          <cell r="K94">
            <v>2130</v>
          </cell>
          <cell r="L94">
            <v>187.93263000534799</v>
          </cell>
          <cell r="M94">
            <v>1666</v>
          </cell>
          <cell r="N94">
            <v>1.2891824854699099E-2</v>
          </cell>
          <cell r="O94">
            <v>1847</v>
          </cell>
          <cell r="P94">
            <v>33.04</v>
          </cell>
          <cell r="Q94">
            <v>223</v>
          </cell>
        </row>
        <row r="95">
          <cell r="B95" t="str">
            <v>APPLE HILL 2102CB</v>
          </cell>
          <cell r="C95">
            <v>153662102</v>
          </cell>
          <cell r="D95" t="str">
            <v>APPLE HILL 2102</v>
          </cell>
          <cell r="E95" t="str">
            <v>CB</v>
          </cell>
          <cell r="F95" t="b">
            <v>0</v>
          </cell>
          <cell r="G95">
            <v>66423.250298580504</v>
          </cell>
          <cell r="H95">
            <v>66423.250298580504</v>
          </cell>
          <cell r="I95">
            <v>448</v>
          </cell>
          <cell r="J95">
            <v>1.47308740090236E-4</v>
          </cell>
          <cell r="K95">
            <v>770</v>
          </cell>
          <cell r="L95">
            <v>1022.0989339556201</v>
          </cell>
          <cell r="M95">
            <v>813</v>
          </cell>
          <cell r="N95">
            <v>0.120059743104473</v>
          </cell>
          <cell r="O95">
            <v>644</v>
          </cell>
          <cell r="P95">
            <v>29.66</v>
          </cell>
          <cell r="Q95">
            <v>239</v>
          </cell>
        </row>
        <row r="96">
          <cell r="B96" t="str">
            <v>ARBUCKLE 1104669720</v>
          </cell>
          <cell r="C96">
            <v>62081104</v>
          </cell>
          <cell r="D96" t="str">
            <v>ARBUCKLE 1104</v>
          </cell>
          <cell r="E96">
            <v>669720</v>
          </cell>
          <cell r="F96" t="b">
            <v>0</v>
          </cell>
          <cell r="G96">
            <v>7831.1317627581502</v>
          </cell>
          <cell r="H96">
            <v>3612.2460812750501</v>
          </cell>
          <cell r="I96">
            <v>22</v>
          </cell>
          <cell r="J96">
            <v>8.8130174325280094E-5</v>
          </cell>
          <cell r="K96">
            <v>1979</v>
          </cell>
          <cell r="L96">
            <v>4178.9611162523397</v>
          </cell>
          <cell r="M96">
            <v>140</v>
          </cell>
          <cell r="N96">
            <v>0.28655371121123602</v>
          </cell>
          <cell r="O96">
            <v>145</v>
          </cell>
          <cell r="Q96">
            <v>3370</v>
          </cell>
        </row>
        <row r="97">
          <cell r="B97" t="str">
            <v>ARCATA 1121716954</v>
          </cell>
          <cell r="C97">
            <v>192021121</v>
          </cell>
          <cell r="D97" t="str">
            <v>ARCATA 1121</v>
          </cell>
          <cell r="E97">
            <v>716954</v>
          </cell>
          <cell r="F97" t="b">
            <v>0</v>
          </cell>
          <cell r="G97">
            <v>18261.1322076045</v>
          </cell>
          <cell r="H97">
            <v>11115.6995080329</v>
          </cell>
          <cell r="I97">
            <v>97</v>
          </cell>
          <cell r="J97">
            <v>2.0478641795541701E-4</v>
          </cell>
          <cell r="K97">
            <v>383</v>
          </cell>
          <cell r="L97">
            <v>15.7423635840867</v>
          </cell>
          <cell r="M97">
            <v>2521</v>
          </cell>
          <cell r="N97">
            <v>3.1691409699124702E-3</v>
          </cell>
          <cell r="O97">
            <v>2331</v>
          </cell>
          <cell r="Q97">
            <v>3112</v>
          </cell>
        </row>
        <row r="98">
          <cell r="B98" t="str">
            <v>ARCATA 112233060</v>
          </cell>
          <cell r="C98">
            <v>192021122</v>
          </cell>
          <cell r="D98" t="str">
            <v>ARCATA 1122</v>
          </cell>
          <cell r="E98">
            <v>33060</v>
          </cell>
          <cell r="F98" t="b">
            <v>1</v>
          </cell>
          <cell r="G98">
            <v>7941.0148640264197</v>
          </cell>
          <cell r="H98">
            <v>856.27893657204299</v>
          </cell>
          <cell r="I98">
            <v>64</v>
          </cell>
          <cell r="J98">
            <v>2.27122476471344E-4</v>
          </cell>
          <cell r="K98">
            <v>296</v>
          </cell>
          <cell r="L98">
            <v>0.31238623303193902</v>
          </cell>
          <cell r="M98">
            <v>2924</v>
          </cell>
          <cell r="N98">
            <v>9.9530730371828695E-5</v>
          </cell>
          <cell r="O98">
            <v>2876</v>
          </cell>
          <cell r="P98">
            <v>0.02</v>
          </cell>
          <cell r="Q98">
            <v>2560</v>
          </cell>
        </row>
        <row r="99">
          <cell r="B99" t="str">
            <v>ARCATA 11224218</v>
          </cell>
          <cell r="C99">
            <v>192021122</v>
          </cell>
          <cell r="D99" t="str">
            <v>ARCATA 1122</v>
          </cell>
          <cell r="E99">
            <v>4218</v>
          </cell>
          <cell r="F99" t="b">
            <v>0</v>
          </cell>
          <cell r="G99">
            <v>7931.9123226469601</v>
          </cell>
          <cell r="H99">
            <v>7690.2410019593099</v>
          </cell>
          <cell r="I99">
            <v>27</v>
          </cell>
          <cell r="J99">
            <v>2.2706325452654001E-4</v>
          </cell>
          <cell r="K99">
            <v>297</v>
          </cell>
          <cell r="L99">
            <v>5.3462738617857299</v>
          </cell>
          <cell r="M99">
            <v>2735</v>
          </cell>
          <cell r="N99">
            <v>9.3078736243365305E-4</v>
          </cell>
          <cell r="O99">
            <v>2652</v>
          </cell>
          <cell r="P99">
            <v>0.09</v>
          </cell>
          <cell r="Q99">
            <v>1526</v>
          </cell>
        </row>
        <row r="100">
          <cell r="B100" t="str">
            <v>ARCATA 11225384</v>
          </cell>
          <cell r="C100">
            <v>192021122</v>
          </cell>
          <cell r="D100" t="str">
            <v>ARCATA 1122</v>
          </cell>
          <cell r="E100">
            <v>5384</v>
          </cell>
          <cell r="F100" t="b">
            <v>0</v>
          </cell>
          <cell r="G100">
            <v>28128.095687970901</v>
          </cell>
          <cell r="H100">
            <v>25050.271158335599</v>
          </cell>
          <cell r="I100">
            <v>202</v>
          </cell>
          <cell r="J100">
            <v>2.1029712176338401E-4</v>
          </cell>
          <cell r="K100">
            <v>356</v>
          </cell>
          <cell r="L100">
            <v>21.9397181577122</v>
          </cell>
          <cell r="M100">
            <v>2426</v>
          </cell>
          <cell r="N100">
            <v>4.3604227607896302E-3</v>
          </cell>
          <cell r="O100">
            <v>2237</v>
          </cell>
          <cell r="P100">
            <v>0.18</v>
          </cell>
          <cell r="Q100">
            <v>1214</v>
          </cell>
        </row>
        <row r="101">
          <cell r="B101" t="str">
            <v>ARLINGTON 0401404226</v>
          </cell>
          <cell r="C101">
            <v>13700401</v>
          </cell>
          <cell r="D101" t="str">
            <v>ARLINGTON 0401</v>
          </cell>
          <cell r="E101">
            <v>404226</v>
          </cell>
          <cell r="F101" t="b">
            <v>0</v>
          </cell>
          <cell r="G101">
            <v>1578.9747753807301</v>
          </cell>
          <cell r="H101">
            <v>1403.5727784655401</v>
          </cell>
          <cell r="I101">
            <v>15</v>
          </cell>
          <cell r="J101">
            <v>6.7623779007893294E-5</v>
          </cell>
          <cell r="K101">
            <v>2545</v>
          </cell>
          <cell r="L101">
            <v>6.6003603239854103E-2</v>
          </cell>
          <cell r="M101">
            <v>3221</v>
          </cell>
          <cell r="N101">
            <v>4.4776990599464903E-6</v>
          </cell>
          <cell r="O101">
            <v>3298</v>
          </cell>
          <cell r="Q101">
            <v>2985</v>
          </cell>
        </row>
        <row r="102">
          <cell r="B102" t="str">
            <v>ARVIN 110194892</v>
          </cell>
          <cell r="C102">
            <v>253801101</v>
          </cell>
          <cell r="D102" t="str">
            <v>ARVIN 1101</v>
          </cell>
          <cell r="E102">
            <v>94892</v>
          </cell>
          <cell r="F102" t="b">
            <v>1</v>
          </cell>
          <cell r="G102">
            <v>15531.760884880799</v>
          </cell>
          <cell r="H102">
            <v>345.98528898161197</v>
          </cell>
          <cell r="I102">
            <v>66</v>
          </cell>
          <cell r="J102">
            <v>3.5047103322610299E-5</v>
          </cell>
          <cell r="K102">
            <v>3351</v>
          </cell>
          <cell r="L102">
            <v>201.918123272445</v>
          </cell>
          <cell r="M102">
            <v>1637</v>
          </cell>
          <cell r="N102">
            <v>5.9064461936286202E-3</v>
          </cell>
          <cell r="O102">
            <v>2159</v>
          </cell>
          <cell r="Q102">
            <v>2790</v>
          </cell>
        </row>
        <row r="103">
          <cell r="B103" t="str">
            <v>ATASCADERO 11012379</v>
          </cell>
          <cell r="C103">
            <v>182541101</v>
          </cell>
          <cell r="D103" t="str">
            <v>ATASCADERO 1101</v>
          </cell>
          <cell r="E103">
            <v>2379</v>
          </cell>
          <cell r="F103" t="b">
            <v>0</v>
          </cell>
          <cell r="G103">
            <v>1171.368891887</v>
          </cell>
          <cell r="H103">
            <v>1171.368891887</v>
          </cell>
          <cell r="I103">
            <v>11</v>
          </cell>
          <cell r="J103">
            <v>5.65182705031475E-5</v>
          </cell>
          <cell r="K103">
            <v>2872</v>
          </cell>
          <cell r="L103">
            <v>6.6431909799575806E-2</v>
          </cell>
          <cell r="M103">
            <v>2969</v>
          </cell>
          <cell r="N103">
            <v>3.7546166480931201E-6</v>
          </cell>
          <cell r="O103">
            <v>3351</v>
          </cell>
          <cell r="P103">
            <v>0.09</v>
          </cell>
          <cell r="Q103">
            <v>1523</v>
          </cell>
        </row>
        <row r="104">
          <cell r="B104" t="str">
            <v>ATASCADERO 1101747522</v>
          </cell>
          <cell r="C104">
            <v>182541101</v>
          </cell>
          <cell r="D104" t="str">
            <v>ATASCADERO 1101</v>
          </cell>
          <cell r="E104">
            <v>747522</v>
          </cell>
          <cell r="F104" t="b">
            <v>1</v>
          </cell>
          <cell r="G104">
            <v>1686.5664360926901</v>
          </cell>
          <cell r="H104">
            <v>412.94091274442798</v>
          </cell>
          <cell r="I104">
            <v>16</v>
          </cell>
          <cell r="J104">
            <v>4.7461159795147897E-5</v>
          </cell>
          <cell r="K104">
            <v>3103</v>
          </cell>
          <cell r="L104">
            <v>6.5468220040202099E-2</v>
          </cell>
          <cell r="M104">
            <v>3390</v>
          </cell>
          <cell r="N104">
            <v>3.1133336680925799E-6</v>
          </cell>
          <cell r="O104">
            <v>3402</v>
          </cell>
          <cell r="Q104">
            <v>3378</v>
          </cell>
        </row>
        <row r="105">
          <cell r="B105" t="str">
            <v>ATASCADERO 1101A02</v>
          </cell>
          <cell r="C105">
            <v>182541101</v>
          </cell>
          <cell r="D105" t="str">
            <v>ATASCADERO 1101</v>
          </cell>
          <cell r="E105" t="str">
            <v>A02</v>
          </cell>
          <cell r="F105" t="b">
            <v>0</v>
          </cell>
          <cell r="G105">
            <v>41006.574185768601</v>
          </cell>
          <cell r="H105">
            <v>41006.574185768601</v>
          </cell>
          <cell r="I105">
            <v>253</v>
          </cell>
          <cell r="J105">
            <v>5.8640192772840999E-5</v>
          </cell>
          <cell r="K105">
            <v>2818</v>
          </cell>
          <cell r="L105">
            <v>542.88180315326599</v>
          </cell>
          <cell r="M105">
            <v>1156</v>
          </cell>
          <cell r="N105">
            <v>3.02333981034194E-2</v>
          </cell>
          <cell r="O105">
            <v>1458</v>
          </cell>
          <cell r="P105">
            <v>2.41</v>
          </cell>
          <cell r="Q105">
            <v>606</v>
          </cell>
        </row>
        <row r="106">
          <cell r="B106" t="str">
            <v>ATASCADERO 1101A22</v>
          </cell>
          <cell r="C106">
            <v>182541101</v>
          </cell>
          <cell r="D106" t="str">
            <v>ATASCADERO 1101</v>
          </cell>
          <cell r="E106" t="str">
            <v>A22</v>
          </cell>
          <cell r="F106" t="b">
            <v>1</v>
          </cell>
          <cell r="G106">
            <v>21048.173709311799</v>
          </cell>
          <cell r="H106">
            <v>0</v>
          </cell>
          <cell r="I106">
            <v>167</v>
          </cell>
          <cell r="J106">
            <v>6.0116612141297299E-5</v>
          </cell>
          <cell r="K106">
            <v>2769</v>
          </cell>
          <cell r="L106">
            <v>362.80625481310102</v>
          </cell>
          <cell r="M106">
            <v>1349</v>
          </cell>
          <cell r="N106">
            <v>2.2888542080238501E-2</v>
          </cell>
          <cell r="O106">
            <v>1605</v>
          </cell>
          <cell r="P106">
            <v>0.03</v>
          </cell>
          <cell r="Q106">
            <v>2288</v>
          </cell>
        </row>
        <row r="107">
          <cell r="B107" t="str">
            <v>ATASCADERO 1101A50</v>
          </cell>
          <cell r="C107">
            <v>182541101</v>
          </cell>
          <cell r="D107" t="str">
            <v>ATASCADERO 1101</v>
          </cell>
          <cell r="E107" t="str">
            <v>A50</v>
          </cell>
          <cell r="F107" t="b">
            <v>0</v>
          </cell>
          <cell r="G107">
            <v>33669.938270298902</v>
          </cell>
          <cell r="H107">
            <v>31118.708664810099</v>
          </cell>
          <cell r="I107">
            <v>269</v>
          </cell>
          <cell r="J107">
            <v>5.5958462985387999E-5</v>
          </cell>
          <cell r="K107">
            <v>2891</v>
          </cell>
          <cell r="L107">
            <v>116.83187771474999</v>
          </cell>
          <cell r="M107">
            <v>1888</v>
          </cell>
          <cell r="N107">
            <v>5.5801820831127801E-3</v>
          </cell>
          <cell r="O107">
            <v>2178</v>
          </cell>
          <cell r="P107">
            <v>0.22</v>
          </cell>
          <cell r="Q107">
            <v>1131</v>
          </cell>
        </row>
        <row r="108">
          <cell r="B108" t="str">
            <v>ATASCADERO 1101CB</v>
          </cell>
          <cell r="C108">
            <v>182541101</v>
          </cell>
          <cell r="D108" t="str">
            <v>ATASCADERO 1101</v>
          </cell>
          <cell r="E108" t="str">
            <v>CB</v>
          </cell>
          <cell r="F108" t="b">
            <v>1</v>
          </cell>
          <cell r="G108">
            <v>1686.9103577240301</v>
          </cell>
          <cell r="H108">
            <v>61.190977997708401</v>
          </cell>
          <cell r="I108">
            <v>24</v>
          </cell>
          <cell r="J108">
            <v>5.5357453991588103E-5</v>
          </cell>
          <cell r="K108">
            <v>2902</v>
          </cell>
          <cell r="L108">
            <v>6.5254066760341303E-2</v>
          </cell>
          <cell r="M108">
            <v>3478</v>
          </cell>
          <cell r="N108">
            <v>3.6134882748089099E-6</v>
          </cell>
          <cell r="O108">
            <v>3359</v>
          </cell>
          <cell r="P108">
            <v>0.03</v>
          </cell>
          <cell r="Q108">
            <v>2342</v>
          </cell>
        </row>
        <row r="109">
          <cell r="B109" t="str">
            <v>ATASCADERO 1102825520</v>
          </cell>
          <cell r="C109">
            <v>182541102</v>
          </cell>
          <cell r="D109" t="str">
            <v>ATASCADERO 1102</v>
          </cell>
          <cell r="E109">
            <v>825520</v>
          </cell>
          <cell r="F109" t="b">
            <v>0</v>
          </cell>
          <cell r="G109">
            <v>2407.65306320945</v>
          </cell>
          <cell r="H109">
            <v>1896.92416414587</v>
          </cell>
          <cell r="I109">
            <v>21</v>
          </cell>
          <cell r="J109">
            <v>4.6814926550030598E-5</v>
          </cell>
          <cell r="K109">
            <v>3116</v>
          </cell>
          <cell r="L109">
            <v>8.38594480320101</v>
          </cell>
          <cell r="M109">
            <v>2659</v>
          </cell>
          <cell r="N109">
            <v>4.7064011228026102E-4</v>
          </cell>
          <cell r="O109">
            <v>2740</v>
          </cell>
          <cell r="Q109">
            <v>3202</v>
          </cell>
        </row>
        <row r="110">
          <cell r="B110" t="str">
            <v>ATASCADERO 1102CB</v>
          </cell>
          <cell r="C110">
            <v>182541102</v>
          </cell>
          <cell r="D110" t="str">
            <v>ATASCADERO 1102</v>
          </cell>
          <cell r="E110" t="str">
            <v>CB</v>
          </cell>
          <cell r="F110" t="b">
            <v>1</v>
          </cell>
          <cell r="G110">
            <v>8168.5567495117803</v>
          </cell>
          <cell r="H110">
            <v>0</v>
          </cell>
          <cell r="I110">
            <v>67</v>
          </cell>
          <cell r="J110">
            <v>6.4156204409686497E-5</v>
          </cell>
          <cell r="K110">
            <v>2638</v>
          </cell>
          <cell r="L110">
            <v>6.5524667501449502E-2</v>
          </cell>
          <cell r="M110">
            <v>3359</v>
          </cell>
          <cell r="N110">
            <v>4.20699998095773E-6</v>
          </cell>
          <cell r="O110">
            <v>3320</v>
          </cell>
          <cell r="Q110">
            <v>2730</v>
          </cell>
        </row>
        <row r="111">
          <cell r="B111" t="str">
            <v>ATASCADERO 1103395936</v>
          </cell>
          <cell r="C111">
            <v>182541103</v>
          </cell>
          <cell r="D111" t="str">
            <v>ATASCADERO 1103</v>
          </cell>
          <cell r="E111">
            <v>395936</v>
          </cell>
          <cell r="F111" t="b">
            <v>1</v>
          </cell>
          <cell r="G111">
            <v>1081.2510992786799</v>
          </cell>
          <cell r="H111">
            <v>685.76618555263599</v>
          </cell>
          <cell r="I111">
            <v>6</v>
          </cell>
          <cell r="J111">
            <v>7.0764752308605198E-5</v>
          </cell>
          <cell r="K111">
            <v>2449</v>
          </cell>
          <cell r="L111">
            <v>6.6003603239854103E-2</v>
          </cell>
          <cell r="M111">
            <v>3222</v>
          </cell>
          <cell r="N111">
            <v>4.6656327108222997E-6</v>
          </cell>
          <cell r="O111">
            <v>3282</v>
          </cell>
          <cell r="Q111">
            <v>3422</v>
          </cell>
        </row>
        <row r="112">
          <cell r="B112" t="str">
            <v>ATASCADERO 1103440856</v>
          </cell>
          <cell r="C112">
            <v>182541103</v>
          </cell>
          <cell r="D112" t="str">
            <v>ATASCADERO 1103</v>
          </cell>
          <cell r="E112">
            <v>440856</v>
          </cell>
          <cell r="F112" t="b">
            <v>0</v>
          </cell>
          <cell r="G112">
            <v>56881.410767057401</v>
          </cell>
          <cell r="H112">
            <v>56011.612348494302</v>
          </cell>
          <cell r="I112">
            <v>349</v>
          </cell>
          <cell r="J112">
            <v>6.3247805500623802E-5</v>
          </cell>
          <cell r="K112">
            <v>2669</v>
          </cell>
          <cell r="L112">
            <v>673.53886400082001</v>
          </cell>
          <cell r="M112">
            <v>1040</v>
          </cell>
          <cell r="N112">
            <v>4.0646618221644698E-2</v>
          </cell>
          <cell r="O112">
            <v>1294</v>
          </cell>
          <cell r="Q112">
            <v>3143</v>
          </cell>
        </row>
        <row r="113">
          <cell r="B113" t="str">
            <v>ATASCADERO 1103492068</v>
          </cell>
          <cell r="C113">
            <v>182541103</v>
          </cell>
          <cell r="D113" t="str">
            <v>ATASCADERO 1103</v>
          </cell>
          <cell r="E113">
            <v>492068</v>
          </cell>
          <cell r="F113" t="b">
            <v>0</v>
          </cell>
          <cell r="G113">
            <v>13334.893509907301</v>
          </cell>
          <cell r="H113">
            <v>11954.628142088701</v>
          </cell>
          <cell r="I113">
            <v>75</v>
          </cell>
          <cell r="J113">
            <v>6.9325235761032202E-5</v>
          </cell>
          <cell r="K113">
            <v>2495</v>
          </cell>
          <cell r="L113">
            <v>169.75166047960499</v>
          </cell>
          <cell r="M113">
            <v>1718</v>
          </cell>
          <cell r="N113">
            <v>1.0771887435303299E-2</v>
          </cell>
          <cell r="O113">
            <v>1930</v>
          </cell>
          <cell r="Q113">
            <v>2812</v>
          </cell>
        </row>
        <row r="114">
          <cell r="B114" t="str">
            <v>ATASCADERO 1103A06</v>
          </cell>
          <cell r="C114">
            <v>182541103</v>
          </cell>
          <cell r="D114" t="str">
            <v>ATASCADERO 1103</v>
          </cell>
          <cell r="E114" t="str">
            <v>A06</v>
          </cell>
          <cell r="F114" t="b">
            <v>1</v>
          </cell>
          <cell r="G114">
            <v>3295.4951478570301</v>
          </cell>
          <cell r="H114">
            <v>441.61268939835099</v>
          </cell>
          <cell r="I114">
            <v>27</v>
          </cell>
          <cell r="J114">
            <v>6.1338741438198097E-5</v>
          </cell>
          <cell r="K114">
            <v>2740</v>
          </cell>
          <cell r="L114">
            <v>154.36438910966601</v>
          </cell>
          <cell r="M114">
            <v>1764</v>
          </cell>
          <cell r="N114">
            <v>1.25656778975025E-2</v>
          </cell>
          <cell r="O114">
            <v>1858</v>
          </cell>
          <cell r="P114">
            <v>23.54</v>
          </cell>
          <cell r="Q114">
            <v>284</v>
          </cell>
        </row>
        <row r="115">
          <cell r="B115" t="str">
            <v>ATASCADERO 1103A14</v>
          </cell>
          <cell r="C115">
            <v>182541103</v>
          </cell>
          <cell r="D115" t="str">
            <v>ATASCADERO 1103</v>
          </cell>
          <cell r="E115" t="str">
            <v>A14</v>
          </cell>
          <cell r="F115" t="b">
            <v>0</v>
          </cell>
          <cell r="G115">
            <v>40416.423734015603</v>
          </cell>
          <cell r="H115">
            <v>40416.423734015603</v>
          </cell>
          <cell r="I115">
            <v>152</v>
          </cell>
          <cell r="J115">
            <v>7.4203644224916002E-5</v>
          </cell>
          <cell r="K115">
            <v>2351</v>
          </cell>
          <cell r="L115">
            <v>1301.8625071556701</v>
          </cell>
          <cell r="M115">
            <v>681</v>
          </cell>
          <cell r="N115">
            <v>8.8417764423527501E-2</v>
          </cell>
          <cell r="O115">
            <v>837</v>
          </cell>
          <cell r="P115">
            <v>7.0000000000000007E-2</v>
          </cell>
          <cell r="Q115">
            <v>1686</v>
          </cell>
        </row>
        <row r="116">
          <cell r="B116" t="str">
            <v>ATASCADERO 1103A16</v>
          </cell>
          <cell r="C116">
            <v>182541103</v>
          </cell>
          <cell r="D116" t="str">
            <v>ATASCADERO 1103</v>
          </cell>
          <cell r="E116" t="str">
            <v>A16</v>
          </cell>
          <cell r="F116" t="b">
            <v>0</v>
          </cell>
          <cell r="G116">
            <v>32308.061863217299</v>
          </cell>
          <cell r="H116">
            <v>31835.908797152799</v>
          </cell>
          <cell r="I116">
            <v>122</v>
          </cell>
          <cell r="J116">
            <v>9.9133962233584805E-5</v>
          </cell>
          <cell r="K116">
            <v>1665</v>
          </cell>
          <cell r="L116">
            <v>1262.4628257767899</v>
          </cell>
          <cell r="M116">
            <v>693</v>
          </cell>
          <cell r="N116">
            <v>0.12088199688459</v>
          </cell>
          <cell r="O116">
            <v>641</v>
          </cell>
          <cell r="P116">
            <v>7.0000000000000007E-2</v>
          </cell>
          <cell r="Q116">
            <v>1702</v>
          </cell>
        </row>
        <row r="117">
          <cell r="B117" t="str">
            <v>ATASCADERO 1103A18</v>
          </cell>
          <cell r="C117">
            <v>182541103</v>
          </cell>
          <cell r="D117" t="str">
            <v>ATASCADERO 1103</v>
          </cell>
          <cell r="E117" t="str">
            <v>A18</v>
          </cell>
          <cell r="F117" t="b">
            <v>0</v>
          </cell>
          <cell r="G117">
            <v>29115.662237062199</v>
          </cell>
          <cell r="H117">
            <v>14189.364219982999</v>
          </cell>
          <cell r="I117">
            <v>188</v>
          </cell>
          <cell r="J117">
            <v>6.7022314113430196E-5</v>
          </cell>
          <cell r="K117">
            <v>2556</v>
          </cell>
          <cell r="L117">
            <v>932.88752942662995</v>
          </cell>
          <cell r="M117">
            <v>868</v>
          </cell>
          <cell r="N117">
            <v>6.59937088402692E-2</v>
          </cell>
          <cell r="O117">
            <v>1013</v>
          </cell>
          <cell r="P117">
            <v>1.58</v>
          </cell>
          <cell r="Q117">
            <v>663</v>
          </cell>
        </row>
        <row r="118">
          <cell r="B118" t="str">
            <v>ATASCADERO 1103A46</v>
          </cell>
          <cell r="C118">
            <v>182541103</v>
          </cell>
          <cell r="D118" t="str">
            <v>ATASCADERO 1103</v>
          </cell>
          <cell r="E118" t="str">
            <v>A46</v>
          </cell>
          <cell r="F118" t="b">
            <v>1</v>
          </cell>
          <cell r="G118">
            <v>13904.7944465367</v>
          </cell>
          <cell r="H118">
            <v>633.10984535511295</v>
          </cell>
          <cell r="I118">
            <v>94</v>
          </cell>
          <cell r="J118">
            <v>8.1941112783053804E-5</v>
          </cell>
          <cell r="K118">
            <v>2157</v>
          </cell>
          <cell r="L118">
            <v>550.24114465285402</v>
          </cell>
          <cell r="M118">
            <v>1144</v>
          </cell>
          <cell r="N118">
            <v>6.17500204482683E-2</v>
          </cell>
          <cell r="O118">
            <v>1046</v>
          </cell>
          <cell r="P118">
            <v>0.02</v>
          </cell>
          <cell r="Q118">
            <v>2447</v>
          </cell>
        </row>
        <row r="119">
          <cell r="B119" t="str">
            <v>ATASCADERO 1103A88</v>
          </cell>
          <cell r="C119">
            <v>182541103</v>
          </cell>
          <cell r="D119" t="str">
            <v>ATASCADERO 1103</v>
          </cell>
          <cell r="E119" t="str">
            <v>A88</v>
          </cell>
          <cell r="F119" t="b">
            <v>0</v>
          </cell>
          <cell r="G119">
            <v>4298.2003188480203</v>
          </cell>
          <cell r="H119">
            <v>1506.8203210489201</v>
          </cell>
          <cell r="I119">
            <v>41</v>
          </cell>
          <cell r="J119">
            <v>7.0723966284897807E-5</v>
          </cell>
          <cell r="K119">
            <v>2450</v>
          </cell>
          <cell r="L119">
            <v>118.296620108005</v>
          </cell>
          <cell r="M119">
            <v>1877</v>
          </cell>
          <cell r="N119">
            <v>8.8690237916718793E-3</v>
          </cell>
          <cell r="O119">
            <v>2008</v>
          </cell>
          <cell r="P119">
            <v>0.51</v>
          </cell>
          <cell r="Q119">
            <v>891</v>
          </cell>
        </row>
        <row r="120">
          <cell r="B120" t="str">
            <v>ATASCADERO 1103CB</v>
          </cell>
          <cell r="C120">
            <v>182541103</v>
          </cell>
          <cell r="D120" t="str">
            <v>ATASCADERO 1103</v>
          </cell>
          <cell r="E120" t="str">
            <v>CB</v>
          </cell>
          <cell r="F120" t="b">
            <v>1</v>
          </cell>
          <cell r="G120">
            <v>2195.0051684820901</v>
          </cell>
          <cell r="H120">
            <v>304.33241119734902</v>
          </cell>
          <cell r="I120">
            <v>18</v>
          </cell>
          <cell r="J120">
            <v>7.9462172888109705E-5</v>
          </cell>
          <cell r="K120">
            <v>2222</v>
          </cell>
          <cell r="L120">
            <v>3.58525583148002</v>
          </cell>
          <cell r="M120">
            <v>2789</v>
          </cell>
          <cell r="N120">
            <v>3.1226694723438702E-4</v>
          </cell>
          <cell r="O120">
            <v>2790</v>
          </cell>
          <cell r="P120">
            <v>1.29</v>
          </cell>
          <cell r="Q120">
            <v>688</v>
          </cell>
        </row>
        <row r="121">
          <cell r="B121" t="str">
            <v>AUBERRY 1101176050</v>
          </cell>
          <cell r="C121">
            <v>254151101</v>
          </cell>
          <cell r="D121" t="str">
            <v>AUBERRY 1101</v>
          </cell>
          <cell r="E121">
            <v>176050</v>
          </cell>
          <cell r="F121" t="b">
            <v>0</v>
          </cell>
          <cell r="G121">
            <v>33994.9383950056</v>
          </cell>
          <cell r="H121">
            <v>33994.9383950056</v>
          </cell>
          <cell r="I121">
            <v>168</v>
          </cell>
          <cell r="J121">
            <v>3.5007377721081299E-5</v>
          </cell>
          <cell r="K121">
            <v>3352</v>
          </cell>
          <cell r="L121">
            <v>1021.47339331265</v>
          </cell>
          <cell r="M121">
            <v>814</v>
          </cell>
          <cell r="N121">
            <v>4.0157157334577497E-2</v>
          </cell>
          <cell r="O121">
            <v>1302</v>
          </cell>
          <cell r="Q121">
            <v>2863</v>
          </cell>
        </row>
        <row r="122">
          <cell r="B122" t="str">
            <v>AUBERRY 110137536</v>
          </cell>
          <cell r="C122">
            <v>254151101</v>
          </cell>
          <cell r="D122" t="str">
            <v>AUBERRY 1101</v>
          </cell>
          <cell r="E122">
            <v>37536</v>
          </cell>
          <cell r="F122" t="b">
            <v>0</v>
          </cell>
          <cell r="G122">
            <v>8687.6907299792292</v>
          </cell>
          <cell r="H122">
            <v>8687.6907299792292</v>
          </cell>
          <cell r="I122">
            <v>60</v>
          </cell>
          <cell r="J122">
            <v>4.0037276782337897E-5</v>
          </cell>
          <cell r="K122">
            <v>3267</v>
          </cell>
          <cell r="L122">
            <v>1761.4133311020701</v>
          </cell>
          <cell r="M122">
            <v>511</v>
          </cell>
          <cell r="N122">
            <v>7.5514999329010901E-2</v>
          </cell>
          <cell r="O122">
            <v>934</v>
          </cell>
          <cell r="P122">
            <v>7.0000000000000007E-2</v>
          </cell>
          <cell r="Q122">
            <v>1729</v>
          </cell>
        </row>
        <row r="123">
          <cell r="B123" t="str">
            <v>AUBERRY 110149122</v>
          </cell>
          <cell r="C123">
            <v>254151101</v>
          </cell>
          <cell r="D123" t="str">
            <v>AUBERRY 1101</v>
          </cell>
          <cell r="E123">
            <v>49122</v>
          </cell>
          <cell r="F123" t="b">
            <v>0</v>
          </cell>
          <cell r="G123">
            <v>6376.3554464265999</v>
          </cell>
          <cell r="H123">
            <v>6376.3554464265999</v>
          </cell>
          <cell r="I123">
            <v>40</v>
          </cell>
          <cell r="J123">
            <v>4.9195541942026397E-5</v>
          </cell>
          <cell r="K123">
            <v>3060</v>
          </cell>
          <cell r="L123">
            <v>3584.6163536822401</v>
          </cell>
          <cell r="M123">
            <v>191</v>
          </cell>
          <cell r="N123">
            <v>0.199068397241453</v>
          </cell>
          <cell r="O123">
            <v>330</v>
          </cell>
          <cell r="P123">
            <v>1.33</v>
          </cell>
          <cell r="Q123">
            <v>682</v>
          </cell>
        </row>
        <row r="124">
          <cell r="B124" t="str">
            <v>AUBERRY 1101CB</v>
          </cell>
          <cell r="C124">
            <v>254151101</v>
          </cell>
          <cell r="D124" t="str">
            <v>AUBERRY 1101</v>
          </cell>
          <cell r="E124" t="str">
            <v>CB</v>
          </cell>
          <cell r="F124" t="b">
            <v>0</v>
          </cell>
          <cell r="G124">
            <v>29229.217199372099</v>
          </cell>
          <cell r="H124">
            <v>29229.217199372099</v>
          </cell>
          <cell r="I124">
            <v>204</v>
          </cell>
          <cell r="J124">
            <v>8.20844983841175E-5</v>
          </cell>
          <cell r="K124">
            <v>2150</v>
          </cell>
          <cell r="L124">
            <v>5306.8686394137703</v>
          </cell>
          <cell r="M124">
            <v>52</v>
          </cell>
          <cell r="N124">
            <v>0.392059401737966</v>
          </cell>
          <cell r="O124">
            <v>63</v>
          </cell>
          <cell r="P124">
            <v>0.11</v>
          </cell>
          <cell r="Q124">
            <v>1431</v>
          </cell>
        </row>
        <row r="125">
          <cell r="B125" t="str">
            <v>AUBERRY 1101D4982</v>
          </cell>
          <cell r="C125">
            <v>254151101</v>
          </cell>
          <cell r="D125" t="str">
            <v>AUBERRY 1101</v>
          </cell>
          <cell r="E125" t="str">
            <v>D4982</v>
          </cell>
          <cell r="F125" t="b">
            <v>0</v>
          </cell>
          <cell r="G125">
            <v>4312.8610379173697</v>
          </cell>
          <cell r="H125">
            <v>4312.8610379173697</v>
          </cell>
          <cell r="I125">
            <v>21</v>
          </cell>
          <cell r="J125">
            <v>3.0625208182755098E-5</v>
          </cell>
          <cell r="K125">
            <v>3421</v>
          </cell>
          <cell r="L125">
            <v>38.537056578332098</v>
          </cell>
          <cell r="M125">
            <v>2287</v>
          </cell>
          <cell r="N125">
            <v>1.62480584924966E-3</v>
          </cell>
          <cell r="O125">
            <v>2535</v>
          </cell>
          <cell r="P125">
            <v>33.369999999999997</v>
          </cell>
          <cell r="Q125">
            <v>222</v>
          </cell>
        </row>
        <row r="126">
          <cell r="B126" t="str">
            <v>AUBERRY 1101R2578</v>
          </cell>
          <cell r="C126">
            <v>254151101</v>
          </cell>
          <cell r="D126" t="str">
            <v>AUBERRY 1101</v>
          </cell>
          <cell r="E126" t="str">
            <v>R2578</v>
          </cell>
          <cell r="F126" t="b">
            <v>0</v>
          </cell>
          <cell r="G126">
            <v>74560.009949177693</v>
          </cell>
          <cell r="H126">
            <v>74560.009949177693</v>
          </cell>
          <cell r="I126">
            <v>506</v>
          </cell>
          <cell r="J126">
            <v>5.7510412594944297E-5</v>
          </cell>
          <cell r="K126">
            <v>2848</v>
          </cell>
          <cell r="L126">
            <v>5003.4373488956098</v>
          </cell>
          <cell r="M126">
            <v>77</v>
          </cell>
          <cell r="N126">
            <v>0.27714122298972199</v>
          </cell>
          <cell r="O126">
            <v>163</v>
          </cell>
          <cell r="P126">
            <v>0.12</v>
          </cell>
          <cell r="Q126">
            <v>1377</v>
          </cell>
        </row>
        <row r="127">
          <cell r="B127" t="str">
            <v>AUBERRY 1101R2579</v>
          </cell>
          <cell r="C127">
            <v>254151101</v>
          </cell>
          <cell r="D127" t="str">
            <v>AUBERRY 1101</v>
          </cell>
          <cell r="E127" t="str">
            <v>R2579</v>
          </cell>
          <cell r="F127" t="b">
            <v>0</v>
          </cell>
          <cell r="G127">
            <v>56162.7607335867</v>
          </cell>
          <cell r="H127">
            <v>56162.7607335867</v>
          </cell>
          <cell r="I127">
            <v>286</v>
          </cell>
          <cell r="J127">
            <v>4.3678770870759699E-5</v>
          </cell>
          <cell r="K127">
            <v>3195</v>
          </cell>
          <cell r="L127">
            <v>4995.9653849461502</v>
          </cell>
          <cell r="M127">
            <v>78</v>
          </cell>
          <cell r="N127">
            <v>0.22394026172950501</v>
          </cell>
          <cell r="O127">
            <v>277</v>
          </cell>
          <cell r="P127">
            <v>0.05</v>
          </cell>
          <cell r="Q127">
            <v>1982</v>
          </cell>
        </row>
        <row r="128">
          <cell r="B128" t="str">
            <v>AUBERRY 1101R2838</v>
          </cell>
          <cell r="C128">
            <v>254151101</v>
          </cell>
          <cell r="D128" t="str">
            <v>AUBERRY 1101</v>
          </cell>
          <cell r="E128" t="str">
            <v>R2838</v>
          </cell>
          <cell r="F128" t="b">
            <v>0</v>
          </cell>
          <cell r="G128">
            <v>32896.729961233403</v>
          </cell>
          <cell r="H128">
            <v>32896.729961233403</v>
          </cell>
          <cell r="I128">
            <v>210</v>
          </cell>
          <cell r="J128">
            <v>3.7309230880994998E-5</v>
          </cell>
          <cell r="K128">
            <v>3308</v>
          </cell>
          <cell r="L128">
            <v>2069.6718411228499</v>
          </cell>
          <cell r="M128">
            <v>438</v>
          </cell>
          <cell r="N128">
            <v>6.8543773145338993E-2</v>
          </cell>
          <cell r="O128">
            <v>989</v>
          </cell>
          <cell r="P128">
            <v>0.21</v>
          </cell>
          <cell r="Q128">
            <v>1136</v>
          </cell>
        </row>
        <row r="129">
          <cell r="B129" t="str">
            <v>AUBERRY 1101R2839</v>
          </cell>
          <cell r="C129">
            <v>254151101</v>
          </cell>
          <cell r="D129" t="str">
            <v>AUBERRY 1101</v>
          </cell>
          <cell r="E129" t="str">
            <v>R2839</v>
          </cell>
          <cell r="F129" t="b">
            <v>0</v>
          </cell>
          <cell r="G129">
            <v>20608.9537063721</v>
          </cell>
          <cell r="H129">
            <v>20608.9537063721</v>
          </cell>
          <cell r="I129">
            <v>121</v>
          </cell>
          <cell r="J129">
            <v>6.3712531924420895E-5</v>
          </cell>
          <cell r="K129">
            <v>2657</v>
          </cell>
          <cell r="L129">
            <v>3802.01618389551</v>
          </cell>
          <cell r="M129">
            <v>170</v>
          </cell>
          <cell r="N129">
            <v>0.225012984930165</v>
          </cell>
          <cell r="O129">
            <v>274</v>
          </cell>
          <cell r="P129">
            <v>7.0000000000000007E-2</v>
          </cell>
          <cell r="Q129">
            <v>1746</v>
          </cell>
        </row>
        <row r="130">
          <cell r="B130" t="str">
            <v>AUBERRY 1101R2845</v>
          </cell>
          <cell r="C130">
            <v>254151101</v>
          </cell>
          <cell r="D130" t="str">
            <v>AUBERRY 1101</v>
          </cell>
          <cell r="E130" t="str">
            <v>R2845</v>
          </cell>
          <cell r="F130" t="b">
            <v>0</v>
          </cell>
          <cell r="G130">
            <v>28680.0592660681</v>
          </cell>
          <cell r="H130">
            <v>28680.0592660681</v>
          </cell>
          <cell r="I130">
            <v>172</v>
          </cell>
          <cell r="J130">
            <v>4.0940823900574898E-5</v>
          </cell>
          <cell r="K130">
            <v>3246</v>
          </cell>
          <cell r="L130">
            <v>1025.90074850531</v>
          </cell>
          <cell r="M130">
            <v>811</v>
          </cell>
          <cell r="N130">
            <v>4.7182277694944402E-2</v>
          </cell>
          <cell r="O130">
            <v>1209</v>
          </cell>
          <cell r="P130">
            <v>0.19</v>
          </cell>
          <cell r="Q130">
            <v>1180</v>
          </cell>
        </row>
        <row r="131">
          <cell r="B131" t="str">
            <v>AUBERRY 1101R314</v>
          </cell>
          <cell r="C131">
            <v>254151101</v>
          </cell>
          <cell r="D131" t="str">
            <v>AUBERRY 1101</v>
          </cell>
          <cell r="E131" t="str">
            <v>R314</v>
          </cell>
          <cell r="F131" t="b">
            <v>0</v>
          </cell>
          <cell r="G131">
            <v>71701.239616999694</v>
          </cell>
          <cell r="H131">
            <v>68245.532350119494</v>
          </cell>
          <cell r="I131">
            <v>390</v>
          </cell>
          <cell r="J131">
            <v>3.2525513624301203E-5</v>
          </cell>
          <cell r="K131">
            <v>3393</v>
          </cell>
          <cell r="L131">
            <v>6228.9606849819002</v>
          </cell>
          <cell r="M131">
            <v>25</v>
          </cell>
          <cell r="N131">
            <v>0.20004361215688499</v>
          </cell>
          <cell r="O131">
            <v>327</v>
          </cell>
          <cell r="P131">
            <v>0.11</v>
          </cell>
          <cell r="Q131">
            <v>1437</v>
          </cell>
        </row>
        <row r="132">
          <cell r="B132" t="str">
            <v>AUBERRY 1101R322</v>
          </cell>
          <cell r="C132">
            <v>254151101</v>
          </cell>
          <cell r="D132" t="str">
            <v>AUBERRY 1101</v>
          </cell>
          <cell r="E132" t="str">
            <v>R322</v>
          </cell>
          <cell r="F132" t="b">
            <v>0</v>
          </cell>
          <cell r="G132">
            <v>12336.4698828771</v>
          </cell>
          <cell r="H132">
            <v>12336.4698828771</v>
          </cell>
          <cell r="I132">
            <v>44</v>
          </cell>
          <cell r="J132">
            <v>3.51225060851077E-5</v>
          </cell>
          <cell r="K132">
            <v>3349</v>
          </cell>
          <cell r="L132">
            <v>2118.7774770814699</v>
          </cell>
          <cell r="M132">
            <v>422</v>
          </cell>
          <cell r="N132">
            <v>7.3065362450398297E-2</v>
          </cell>
          <cell r="O132">
            <v>956</v>
          </cell>
          <cell r="P132">
            <v>0.06</v>
          </cell>
          <cell r="Q132">
            <v>1886</v>
          </cell>
        </row>
        <row r="133">
          <cell r="B133" t="str">
            <v>AUBERRY 1101R324</v>
          </cell>
          <cell r="C133">
            <v>254151101</v>
          </cell>
          <cell r="D133" t="str">
            <v>AUBERRY 1101</v>
          </cell>
          <cell r="E133" t="str">
            <v>R324</v>
          </cell>
          <cell r="F133" t="b">
            <v>0</v>
          </cell>
          <cell r="G133">
            <v>17238.393393885999</v>
          </cell>
          <cell r="H133">
            <v>17238.393393885999</v>
          </cell>
          <cell r="I133">
            <v>119</v>
          </cell>
          <cell r="J133">
            <v>3.9517375656590397E-5</v>
          </cell>
          <cell r="K133">
            <v>3277</v>
          </cell>
          <cell r="L133">
            <v>112.28512852946901</v>
          </cell>
          <cell r="M133">
            <v>1904</v>
          </cell>
          <cell r="N133">
            <v>4.8731050414983898E-3</v>
          </cell>
          <cell r="O133">
            <v>2209</v>
          </cell>
          <cell r="P133">
            <v>35.54</v>
          </cell>
          <cell r="Q133">
            <v>213</v>
          </cell>
        </row>
        <row r="134">
          <cell r="B134" t="str">
            <v>AUBERRY 110237466</v>
          </cell>
          <cell r="C134">
            <v>254151102</v>
          </cell>
          <cell r="D134" t="str">
            <v>AUBERRY 1102</v>
          </cell>
          <cell r="E134">
            <v>37466</v>
          </cell>
          <cell r="F134" t="b">
            <v>0</v>
          </cell>
          <cell r="G134">
            <v>50978.082489944303</v>
          </cell>
          <cell r="H134">
            <v>50460.228711966804</v>
          </cell>
          <cell r="I134">
            <v>345</v>
          </cell>
          <cell r="J134">
            <v>3.23229090402795E-5</v>
          </cell>
          <cell r="K134">
            <v>3395</v>
          </cell>
          <cell r="L134">
            <v>6743.7065428179403</v>
          </cell>
          <cell r="M134">
            <v>13</v>
          </cell>
          <cell r="N134">
            <v>0.21126786829620001</v>
          </cell>
          <cell r="O134">
            <v>306</v>
          </cell>
          <cell r="P134">
            <v>0.08</v>
          </cell>
          <cell r="Q134">
            <v>1598</v>
          </cell>
        </row>
        <row r="135">
          <cell r="B135" t="str">
            <v>AUBERRY 1102CB</v>
          </cell>
          <cell r="C135">
            <v>254151102</v>
          </cell>
          <cell r="D135" t="str">
            <v>AUBERRY 1102</v>
          </cell>
          <cell r="E135" t="str">
            <v>CB</v>
          </cell>
          <cell r="F135" t="b">
            <v>0</v>
          </cell>
          <cell r="G135">
            <v>55860.832528418803</v>
          </cell>
          <cell r="H135">
            <v>55860.832528418803</v>
          </cell>
          <cell r="I135">
            <v>368</v>
          </cell>
          <cell r="J135">
            <v>5.1188328086327303E-5</v>
          </cell>
          <cell r="K135">
            <v>3010</v>
          </cell>
          <cell r="L135">
            <v>6445.9013008461498</v>
          </cell>
          <cell r="M135">
            <v>19</v>
          </cell>
          <cell r="N135">
            <v>0.29172963321173001</v>
          </cell>
          <cell r="O135">
            <v>141</v>
          </cell>
          <cell r="P135">
            <v>0.21</v>
          </cell>
          <cell r="Q135">
            <v>1150</v>
          </cell>
        </row>
        <row r="136">
          <cell r="B136" t="str">
            <v>AUBERRY 1102R1013</v>
          </cell>
          <cell r="C136">
            <v>254151102</v>
          </cell>
          <cell r="D136" t="str">
            <v>AUBERRY 1102</v>
          </cell>
          <cell r="E136" t="str">
            <v>R1013</v>
          </cell>
          <cell r="F136" t="b">
            <v>0</v>
          </cell>
          <cell r="G136">
            <v>20054.430754174999</v>
          </cell>
          <cell r="H136">
            <v>20054.430754174999</v>
          </cell>
          <cell r="I136">
            <v>132</v>
          </cell>
          <cell r="J136">
            <v>5.20638125059497E-5</v>
          </cell>
          <cell r="K136">
            <v>2991</v>
          </cell>
          <cell r="L136">
            <v>4310.3961495785297</v>
          </cell>
          <cell r="M136">
            <v>125</v>
          </cell>
          <cell r="N136">
            <v>0.22385047699097499</v>
          </cell>
          <cell r="O136">
            <v>278</v>
          </cell>
          <cell r="P136">
            <v>0.08</v>
          </cell>
          <cell r="Q136">
            <v>1599</v>
          </cell>
        </row>
        <row r="137">
          <cell r="B137" t="str">
            <v>AUBERRY 1102R2850</v>
          </cell>
          <cell r="C137">
            <v>254151102</v>
          </cell>
          <cell r="D137" t="str">
            <v>AUBERRY 1102</v>
          </cell>
          <cell r="E137" t="str">
            <v>R2850</v>
          </cell>
          <cell r="F137" t="b">
            <v>0</v>
          </cell>
          <cell r="G137">
            <v>42428.426507024102</v>
          </cell>
          <cell r="H137">
            <v>42428.426507024102</v>
          </cell>
          <cell r="I137">
            <v>222</v>
          </cell>
          <cell r="J137">
            <v>3.6057098180787099E-5</v>
          </cell>
          <cell r="K137">
            <v>3337</v>
          </cell>
          <cell r="L137">
            <v>5548.30181189821</v>
          </cell>
          <cell r="M137">
            <v>47</v>
          </cell>
          <cell r="N137">
            <v>0.201663723154174</v>
          </cell>
          <cell r="O137">
            <v>321</v>
          </cell>
          <cell r="P137">
            <v>0.17</v>
          </cell>
          <cell r="Q137">
            <v>1244</v>
          </cell>
        </row>
        <row r="138">
          <cell r="B138" t="str">
            <v>AUBERRY 1102R309</v>
          </cell>
          <cell r="C138">
            <v>254151102</v>
          </cell>
          <cell r="D138" t="str">
            <v>AUBERRY 1102</v>
          </cell>
          <cell r="E138" t="str">
            <v>R309</v>
          </cell>
          <cell r="F138" t="b">
            <v>0</v>
          </cell>
          <cell r="G138">
            <v>13825.8858633821</v>
          </cell>
          <cell r="H138">
            <v>13825.8858633821</v>
          </cell>
          <cell r="I138">
            <v>92</v>
          </cell>
          <cell r="J138">
            <v>4.46894986712972E-5</v>
          </cell>
          <cell r="K138">
            <v>3170</v>
          </cell>
          <cell r="L138">
            <v>5876.5086190649499</v>
          </cell>
          <cell r="M138">
            <v>35</v>
          </cell>
          <cell r="N138">
            <v>0.27286096019091399</v>
          </cell>
          <cell r="O138">
            <v>175</v>
          </cell>
          <cell r="P138">
            <v>7.0000000000000007E-2</v>
          </cell>
          <cell r="Q138">
            <v>1734</v>
          </cell>
        </row>
        <row r="139">
          <cell r="B139" t="str">
            <v>AUBERRY 1102R902</v>
          </cell>
          <cell r="C139">
            <v>254151102</v>
          </cell>
          <cell r="D139" t="str">
            <v>AUBERRY 1102</v>
          </cell>
          <cell r="E139" t="str">
            <v>R902</v>
          </cell>
          <cell r="F139" t="b">
            <v>0</v>
          </cell>
          <cell r="G139">
            <v>24261.144021322099</v>
          </cell>
          <cell r="H139">
            <v>24261.144021322099</v>
          </cell>
          <cell r="I139">
            <v>156</v>
          </cell>
          <cell r="J139">
            <v>6.33315877656479E-5</v>
          </cell>
          <cell r="K139">
            <v>2666</v>
          </cell>
          <cell r="L139">
            <v>4129.7340630333902</v>
          </cell>
          <cell r="M139">
            <v>141</v>
          </cell>
          <cell r="N139">
            <v>0.25136913095552799</v>
          </cell>
          <cell r="O139">
            <v>213</v>
          </cell>
          <cell r="P139">
            <v>7.0000000000000007E-2</v>
          </cell>
          <cell r="Q139">
            <v>1688</v>
          </cell>
        </row>
        <row r="140">
          <cell r="B140" t="str">
            <v>AUBURN 1101173014</v>
          </cell>
          <cell r="C140">
            <v>152161101</v>
          </cell>
          <cell r="D140" t="str">
            <v>AUBURN 1101</v>
          </cell>
          <cell r="E140">
            <v>173014</v>
          </cell>
          <cell r="F140" t="b">
            <v>0</v>
          </cell>
          <cell r="G140">
            <v>5456.0353043852301</v>
          </cell>
          <cell r="H140">
            <v>5290.53133635021</v>
          </cell>
          <cell r="I140">
            <v>43</v>
          </cell>
          <cell r="J140">
            <v>1.8414301493543199E-4</v>
          </cell>
          <cell r="K140">
            <v>479</v>
          </cell>
          <cell r="L140">
            <v>19.9675388826433</v>
          </cell>
          <cell r="M140">
            <v>2449</v>
          </cell>
          <cell r="N140">
            <v>3.9357237198224398E-3</v>
          </cell>
          <cell r="O140">
            <v>2259</v>
          </cell>
          <cell r="Q140">
            <v>2680</v>
          </cell>
        </row>
        <row r="141">
          <cell r="B141" t="str">
            <v>AUBURN 11028611</v>
          </cell>
          <cell r="C141">
            <v>152161102</v>
          </cell>
          <cell r="D141" t="str">
            <v>AUBURN 1102</v>
          </cell>
          <cell r="E141">
            <v>8611</v>
          </cell>
          <cell r="F141" t="b">
            <v>0</v>
          </cell>
          <cell r="G141">
            <v>2893.9316818331299</v>
          </cell>
          <cell r="H141">
            <v>2893.9316818331299</v>
          </cell>
          <cell r="I141">
            <v>22</v>
          </cell>
          <cell r="J141">
            <v>2.0874727207145999E-4</v>
          </cell>
          <cell r="K141">
            <v>367</v>
          </cell>
          <cell r="L141">
            <v>6.6431531992944007E-2</v>
          </cell>
          <cell r="M141">
            <v>3005</v>
          </cell>
          <cell r="N141">
            <v>1.3867401083055001E-5</v>
          </cell>
          <cell r="O141">
            <v>3019</v>
          </cell>
          <cell r="P141">
            <v>0.05</v>
          </cell>
          <cell r="Q141">
            <v>1987</v>
          </cell>
        </row>
        <row r="142">
          <cell r="B142" t="str">
            <v>AUBURN 1102CB</v>
          </cell>
          <cell r="C142">
            <v>152161102</v>
          </cell>
          <cell r="D142" t="str">
            <v>AUBURN 1102</v>
          </cell>
          <cell r="E142" t="str">
            <v>CB</v>
          </cell>
          <cell r="F142" t="b">
            <v>0</v>
          </cell>
          <cell r="G142">
            <v>11489.455621274799</v>
          </cell>
          <cell r="H142">
            <v>2237.7237610944899</v>
          </cell>
          <cell r="I142">
            <v>99</v>
          </cell>
          <cell r="J142">
            <v>1.4106289341952999E-4</v>
          </cell>
          <cell r="K142">
            <v>853</v>
          </cell>
          <cell r="L142">
            <v>6.5344162337000397E-2</v>
          </cell>
          <cell r="M142">
            <v>3440</v>
          </cell>
          <cell r="N142">
            <v>9.2292027389035199E-6</v>
          </cell>
          <cell r="O142">
            <v>3088</v>
          </cell>
          <cell r="P142">
            <v>0.02</v>
          </cell>
          <cell r="Q142">
            <v>2562</v>
          </cell>
        </row>
        <row r="143">
          <cell r="B143" t="str">
            <v>BALCH NO 1 1101CB</v>
          </cell>
          <cell r="C143">
            <v>252501101</v>
          </cell>
          <cell r="D143" t="str">
            <v>BALCH NO 1 1101</v>
          </cell>
          <cell r="E143" t="str">
            <v>CB</v>
          </cell>
          <cell r="F143" t="b">
            <v>0</v>
          </cell>
          <cell r="G143">
            <v>16978.503858669799</v>
          </cell>
          <cell r="H143">
            <v>16978.503858669799</v>
          </cell>
          <cell r="I143">
            <v>33</v>
          </cell>
          <cell r="J143">
            <v>8.5557114834955395E-5</v>
          </cell>
          <cell r="K143">
            <v>2039</v>
          </cell>
          <cell r="L143">
            <v>4275.4303253485396</v>
          </cell>
          <cell r="M143">
            <v>128</v>
          </cell>
          <cell r="N143">
            <v>0.30243873870572802</v>
          </cell>
          <cell r="O143">
            <v>136</v>
          </cell>
          <cell r="P143">
            <v>0.03</v>
          </cell>
          <cell r="Q143">
            <v>2265</v>
          </cell>
        </row>
        <row r="144">
          <cell r="B144" t="str">
            <v>BALCH NO 1 1101R372</v>
          </cell>
          <cell r="C144">
            <v>252501101</v>
          </cell>
          <cell r="D144" t="str">
            <v>BALCH NO 1 1101</v>
          </cell>
          <cell r="E144" t="str">
            <v>R372</v>
          </cell>
          <cell r="F144" t="b">
            <v>0</v>
          </cell>
          <cell r="G144">
            <v>6703.9319226017997</v>
          </cell>
          <cell r="H144">
            <v>6703.9319226017997</v>
          </cell>
          <cell r="I144">
            <v>14</v>
          </cell>
          <cell r="J144">
            <v>2.94412293092486E-5</v>
          </cell>
          <cell r="K144">
            <v>3432</v>
          </cell>
          <cell r="L144">
            <v>4227.7566240812803</v>
          </cell>
          <cell r="M144">
            <v>136</v>
          </cell>
          <cell r="N144">
            <v>0.15538596413397901</v>
          </cell>
          <cell r="O144">
            <v>490</v>
          </cell>
          <cell r="P144">
            <v>0</v>
          </cell>
          <cell r="Q144">
            <v>2626</v>
          </cell>
        </row>
        <row r="145">
          <cell r="B145" t="str">
            <v>BANCROFT 0401CB</v>
          </cell>
          <cell r="C145">
            <v>13030401</v>
          </cell>
          <cell r="D145" t="str">
            <v>BANCROFT 0401</v>
          </cell>
          <cell r="E145" t="str">
            <v>CB</v>
          </cell>
          <cell r="F145" t="b">
            <v>1</v>
          </cell>
          <cell r="G145">
            <v>13277.3464854541</v>
          </cell>
          <cell r="H145">
            <v>69.307347939202998</v>
          </cell>
          <cell r="I145">
            <v>103</v>
          </cell>
          <cell r="J145">
            <v>7.6699699566479702E-6</v>
          </cell>
          <cell r="K145">
            <v>3624</v>
          </cell>
          <cell r="L145">
            <v>6.5146990120410905E-2</v>
          </cell>
          <cell r="M145">
            <v>3609</v>
          </cell>
          <cell r="N145">
            <v>4.9967545698959396E-7</v>
          </cell>
          <cell r="O145">
            <v>3625</v>
          </cell>
          <cell r="Q145">
            <v>2677</v>
          </cell>
        </row>
        <row r="146">
          <cell r="B146" t="str">
            <v>BANCROFT 0402CB</v>
          </cell>
          <cell r="C146">
            <v>13030402</v>
          </cell>
          <cell r="D146" t="str">
            <v>BANCROFT 0402</v>
          </cell>
          <cell r="E146" t="str">
            <v>CB</v>
          </cell>
          <cell r="F146" t="b">
            <v>1</v>
          </cell>
          <cell r="G146">
            <v>7369.63474951237</v>
          </cell>
          <cell r="H146">
            <v>597.20843852682196</v>
          </cell>
          <cell r="I146">
            <v>58</v>
          </cell>
          <cell r="J146">
            <v>6.6635150190295599E-6</v>
          </cell>
          <cell r="K146">
            <v>3630</v>
          </cell>
          <cell r="L146">
            <v>6.5191297695554498E-2</v>
          </cell>
          <cell r="M146">
            <v>3518</v>
          </cell>
          <cell r="N146">
            <v>4.34670375799763E-7</v>
          </cell>
          <cell r="O146">
            <v>3630</v>
          </cell>
          <cell r="P146">
            <v>0.02</v>
          </cell>
          <cell r="Q146">
            <v>2520</v>
          </cell>
        </row>
        <row r="147">
          <cell r="B147" t="str">
            <v>BANGOR 11011804</v>
          </cell>
          <cell r="C147">
            <v>103191101</v>
          </cell>
          <cell r="D147" t="str">
            <v>BANGOR 1101</v>
          </cell>
          <cell r="E147">
            <v>1804</v>
          </cell>
          <cell r="F147" t="b">
            <v>0</v>
          </cell>
          <cell r="G147">
            <v>69024.130087398502</v>
          </cell>
          <cell r="H147">
            <v>69024.130087398502</v>
          </cell>
          <cell r="I147">
            <v>394</v>
          </cell>
          <cell r="J147">
            <v>1.17336817188015E-4</v>
          </cell>
          <cell r="K147">
            <v>1239</v>
          </cell>
          <cell r="L147">
            <v>495.11193482214298</v>
          </cell>
          <cell r="M147">
            <v>1205</v>
          </cell>
          <cell r="N147">
            <v>6.8197128478348495E-2</v>
          </cell>
          <cell r="O147">
            <v>994</v>
          </cell>
          <cell r="P147">
            <v>0.15</v>
          </cell>
          <cell r="Q147">
            <v>1295</v>
          </cell>
        </row>
        <row r="148">
          <cell r="B148" t="str">
            <v>BANGOR 11011806</v>
          </cell>
          <cell r="C148">
            <v>103191101</v>
          </cell>
          <cell r="D148" t="str">
            <v>BANGOR 1101</v>
          </cell>
          <cell r="E148">
            <v>1806</v>
          </cell>
          <cell r="F148" t="b">
            <v>0</v>
          </cell>
          <cell r="G148">
            <v>6482.8364848872498</v>
          </cell>
          <cell r="H148">
            <v>6482.8364848872498</v>
          </cell>
          <cell r="I148">
            <v>17</v>
          </cell>
          <cell r="J148">
            <v>1.5564179642858601E-4</v>
          </cell>
          <cell r="K148">
            <v>687</v>
          </cell>
          <cell r="L148">
            <v>310.69810745187101</v>
          </cell>
          <cell r="M148">
            <v>1431</v>
          </cell>
          <cell r="N148">
            <v>2.4566780543788899E-2</v>
          </cell>
          <cell r="O148">
            <v>1567</v>
          </cell>
          <cell r="P148">
            <v>0.08</v>
          </cell>
          <cell r="Q148">
            <v>1588</v>
          </cell>
        </row>
        <row r="149">
          <cell r="B149" t="str">
            <v>BANGOR 11011958</v>
          </cell>
          <cell r="C149">
            <v>103191101</v>
          </cell>
          <cell r="D149" t="str">
            <v>BANGOR 1101</v>
          </cell>
          <cell r="E149">
            <v>1958</v>
          </cell>
          <cell r="F149" t="b">
            <v>0</v>
          </cell>
          <cell r="G149">
            <v>54465.342627058199</v>
          </cell>
          <cell r="H149">
            <v>54465.342627058199</v>
          </cell>
          <cell r="I149">
            <v>353</v>
          </cell>
          <cell r="J149">
            <v>1.18484355857034E-4</v>
          </cell>
          <cell r="K149">
            <v>1218</v>
          </cell>
          <cell r="L149">
            <v>944.12985503231005</v>
          </cell>
          <cell r="M149">
            <v>865</v>
          </cell>
          <cell r="N149">
            <v>9.6142340641891103E-2</v>
          </cell>
          <cell r="O149">
            <v>785</v>
          </cell>
          <cell r="P149">
            <v>0.28999999999999998</v>
          </cell>
          <cell r="Q149">
            <v>1022</v>
          </cell>
        </row>
        <row r="150">
          <cell r="B150" t="str">
            <v>BANGOR 1101301886</v>
          </cell>
          <cell r="C150">
            <v>103191101</v>
          </cell>
          <cell r="D150" t="str">
            <v>BANGOR 1101</v>
          </cell>
          <cell r="E150">
            <v>301886</v>
          </cell>
          <cell r="F150" t="b">
            <v>0</v>
          </cell>
          <cell r="G150">
            <v>12466.949870647</v>
          </cell>
          <cell r="H150">
            <v>4239.6365304301798</v>
          </cell>
          <cell r="I150">
            <v>90</v>
          </cell>
          <cell r="J150">
            <v>8.8332480724299405E-5</v>
          </cell>
          <cell r="K150">
            <v>1976</v>
          </cell>
          <cell r="L150">
            <v>1844.2972143535001</v>
          </cell>
          <cell r="M150">
            <v>493</v>
          </cell>
          <cell r="N150">
            <v>0.15164870856844101</v>
          </cell>
          <cell r="O150">
            <v>509</v>
          </cell>
          <cell r="Q150">
            <v>3073</v>
          </cell>
        </row>
        <row r="151">
          <cell r="B151" t="str">
            <v>BANGOR 110131502</v>
          </cell>
          <cell r="C151">
            <v>103191101</v>
          </cell>
          <cell r="D151" t="str">
            <v>BANGOR 1101</v>
          </cell>
          <cell r="E151">
            <v>31502</v>
          </cell>
          <cell r="F151" t="b">
            <v>0</v>
          </cell>
          <cell r="G151">
            <v>19104.368626605599</v>
          </cell>
          <cell r="H151">
            <v>19104.368626605599</v>
          </cell>
          <cell r="I151">
            <v>102</v>
          </cell>
          <cell r="J151">
            <v>1.4287417770901799E-4</v>
          </cell>
          <cell r="K151">
            <v>828</v>
          </cell>
          <cell r="L151">
            <v>1982.4694391412199</v>
          </cell>
          <cell r="M151">
            <v>459</v>
          </cell>
          <cell r="N151">
            <v>0.24428755401455701</v>
          </cell>
          <cell r="O151">
            <v>225</v>
          </cell>
          <cell r="P151">
            <v>0.08</v>
          </cell>
          <cell r="Q151">
            <v>1616</v>
          </cell>
        </row>
        <row r="152">
          <cell r="B152" t="str">
            <v>BANGOR 110155206</v>
          </cell>
          <cell r="C152">
            <v>103191101</v>
          </cell>
          <cell r="D152" t="str">
            <v>BANGOR 1101</v>
          </cell>
          <cell r="E152">
            <v>55206</v>
          </cell>
          <cell r="F152" t="b">
            <v>1</v>
          </cell>
          <cell r="G152">
            <v>3467.0084007866799</v>
          </cell>
          <cell r="H152">
            <v>0</v>
          </cell>
          <cell r="I152">
            <v>28</v>
          </cell>
          <cell r="J152">
            <v>1.0975778176154E-4</v>
          </cell>
          <cell r="K152">
            <v>1415</v>
          </cell>
          <cell r="L152">
            <v>967.15758384666003</v>
          </cell>
          <cell r="M152">
            <v>851</v>
          </cell>
          <cell r="N152">
            <v>0.113511830209458</v>
          </cell>
          <cell r="O152">
            <v>682</v>
          </cell>
          <cell r="P152">
            <v>0.04</v>
          </cell>
          <cell r="Q152">
            <v>2213</v>
          </cell>
        </row>
        <row r="153">
          <cell r="B153" t="str">
            <v>BANGOR 11017446</v>
          </cell>
          <cell r="C153">
            <v>103191101</v>
          </cell>
          <cell r="D153" t="str">
            <v>BANGOR 1101</v>
          </cell>
          <cell r="E153">
            <v>7446</v>
          </cell>
          <cell r="F153" t="b">
            <v>0</v>
          </cell>
          <cell r="G153">
            <v>69991.894162771496</v>
          </cell>
          <cell r="H153">
            <v>69991.894162771496</v>
          </cell>
          <cell r="I153">
            <v>427</v>
          </cell>
          <cell r="J153">
            <v>1.3367159868209701E-4</v>
          </cell>
          <cell r="K153">
            <v>949</v>
          </cell>
          <cell r="L153">
            <v>983.10880798121502</v>
          </cell>
          <cell r="M153">
            <v>842</v>
          </cell>
          <cell r="N153">
            <v>0.12828202681888001</v>
          </cell>
          <cell r="O153">
            <v>613</v>
          </cell>
          <cell r="P153">
            <v>0.18</v>
          </cell>
          <cell r="Q153">
            <v>1220</v>
          </cell>
        </row>
        <row r="154">
          <cell r="B154" t="str">
            <v>BANGOR 110180670</v>
          </cell>
          <cell r="C154">
            <v>103191101</v>
          </cell>
          <cell r="D154" t="str">
            <v>BANGOR 1101</v>
          </cell>
          <cell r="E154">
            <v>80670</v>
          </cell>
          <cell r="F154" t="b">
            <v>0</v>
          </cell>
          <cell r="G154">
            <v>26435.388682132299</v>
          </cell>
          <cell r="H154">
            <v>23201.6685286996</v>
          </cell>
          <cell r="I154">
            <v>158</v>
          </cell>
          <cell r="J154">
            <v>9.3264265068441202E-5</v>
          </cell>
          <cell r="K154">
            <v>1814</v>
          </cell>
          <cell r="L154">
            <v>3120.2998862096401</v>
          </cell>
          <cell r="M154">
            <v>252</v>
          </cell>
          <cell r="N154">
            <v>0.27058880296515098</v>
          </cell>
          <cell r="O154">
            <v>179</v>
          </cell>
          <cell r="P154">
            <v>7.0000000000000007E-2</v>
          </cell>
          <cell r="Q154">
            <v>1687</v>
          </cell>
        </row>
        <row r="155">
          <cell r="B155" t="str">
            <v>BANGOR 110182350</v>
          </cell>
          <cell r="C155">
            <v>103191101</v>
          </cell>
          <cell r="D155" t="str">
            <v>BANGOR 1101</v>
          </cell>
          <cell r="E155">
            <v>82350</v>
          </cell>
          <cell r="F155" t="b">
            <v>0</v>
          </cell>
          <cell r="G155">
            <v>33588.8136275613</v>
          </cell>
          <cell r="H155">
            <v>31579.276499639</v>
          </cell>
          <cell r="I155">
            <v>230</v>
          </cell>
          <cell r="J155">
            <v>8.9018726115817505E-5</v>
          </cell>
          <cell r="K155">
            <v>1948</v>
          </cell>
          <cell r="L155">
            <v>2107.5909519404099</v>
          </cell>
          <cell r="M155">
            <v>425</v>
          </cell>
          <cell r="N155">
            <v>0.19196303508767301</v>
          </cell>
          <cell r="O155">
            <v>363</v>
          </cell>
          <cell r="P155">
            <v>0.3</v>
          </cell>
          <cell r="Q155">
            <v>1019</v>
          </cell>
        </row>
        <row r="156">
          <cell r="B156" t="str">
            <v>BANGOR 1101870548</v>
          </cell>
          <cell r="C156">
            <v>103191101</v>
          </cell>
          <cell r="D156" t="str">
            <v>BANGOR 1101</v>
          </cell>
          <cell r="E156">
            <v>870548</v>
          </cell>
          <cell r="F156" t="b">
            <v>0</v>
          </cell>
          <cell r="G156">
            <v>8185.9486754209702</v>
          </cell>
          <cell r="H156">
            <v>8185.9486754209702</v>
          </cell>
          <cell r="I156">
            <v>56</v>
          </cell>
          <cell r="J156">
            <v>1.05190928496251E-4</v>
          </cell>
          <cell r="K156">
            <v>1515</v>
          </cell>
          <cell r="L156">
            <v>1377.0688169929499</v>
          </cell>
          <cell r="M156">
            <v>649</v>
          </cell>
          <cell r="N156">
            <v>0.133259111295597</v>
          </cell>
          <cell r="O156">
            <v>591</v>
          </cell>
          <cell r="Q156">
            <v>3309</v>
          </cell>
        </row>
        <row r="157">
          <cell r="B157" t="str">
            <v>BANGOR 1101979830</v>
          </cell>
          <cell r="C157">
            <v>103191101</v>
          </cell>
          <cell r="D157" t="str">
            <v>BANGOR 1101</v>
          </cell>
          <cell r="E157">
            <v>979830</v>
          </cell>
          <cell r="F157" t="b">
            <v>1</v>
          </cell>
          <cell r="G157">
            <v>696.75306889762601</v>
          </cell>
          <cell r="H157">
            <v>680.75108733340005</v>
          </cell>
          <cell r="I157">
            <v>7</v>
          </cell>
          <cell r="J157">
            <v>7.1200262027559802E-5</v>
          </cell>
          <cell r="K157">
            <v>2441</v>
          </cell>
          <cell r="L157">
            <v>5107.1239797913904</v>
          </cell>
          <cell r="M157">
            <v>69</v>
          </cell>
          <cell r="N157">
            <v>0.39719652186047999</v>
          </cell>
          <cell r="O157">
            <v>59</v>
          </cell>
          <cell r="Q157">
            <v>3328</v>
          </cell>
        </row>
        <row r="158">
          <cell r="B158" t="str">
            <v>BANGOR 1101CB</v>
          </cell>
          <cell r="C158">
            <v>103191101</v>
          </cell>
          <cell r="D158" t="str">
            <v>BANGOR 1101</v>
          </cell>
          <cell r="E158" t="str">
            <v>CB</v>
          </cell>
          <cell r="F158" t="b">
            <v>0</v>
          </cell>
          <cell r="G158">
            <v>34332.330083804001</v>
          </cell>
          <cell r="H158">
            <v>30178.562329378801</v>
          </cell>
          <cell r="I158">
            <v>171</v>
          </cell>
          <cell r="J158">
            <v>1.2917765765710701E-4</v>
          </cell>
          <cell r="K158">
            <v>1023</v>
          </cell>
          <cell r="L158">
            <v>1585.4724610773601</v>
          </cell>
          <cell r="M158">
            <v>565</v>
          </cell>
          <cell r="N158">
            <v>0.193781171135916</v>
          </cell>
          <cell r="O158">
            <v>355</v>
          </cell>
          <cell r="P158">
            <v>0.08</v>
          </cell>
          <cell r="Q158">
            <v>1606</v>
          </cell>
        </row>
        <row r="159">
          <cell r="B159" t="str">
            <v>BASALT 1106657038</v>
          </cell>
          <cell r="C159">
            <v>42461106</v>
          </cell>
          <cell r="D159" t="str">
            <v>BASALT 1106</v>
          </cell>
          <cell r="E159">
            <v>657038</v>
          </cell>
          <cell r="F159" t="b">
            <v>0</v>
          </cell>
          <cell r="G159">
            <v>16275.5331377947</v>
          </cell>
          <cell r="H159">
            <v>4182.6167424154</v>
          </cell>
          <cell r="I159">
            <v>72</v>
          </cell>
          <cell r="J159">
            <v>4.9064294463126601E-5</v>
          </cell>
          <cell r="K159">
            <v>3062</v>
          </cell>
          <cell r="L159">
            <v>415.56817905651002</v>
          </cell>
          <cell r="M159">
            <v>1276</v>
          </cell>
          <cell r="N159">
            <v>3.0656794454233902E-2</v>
          </cell>
          <cell r="O159">
            <v>1451</v>
          </cell>
          <cell r="Q159">
            <v>3078</v>
          </cell>
        </row>
        <row r="160">
          <cell r="B160" t="str">
            <v>BAY MEADOWS 210257886</v>
          </cell>
          <cell r="C160">
            <v>24012102</v>
          </cell>
          <cell r="D160" t="str">
            <v>BAY MEADOWS 2102</v>
          </cell>
          <cell r="E160">
            <v>57886</v>
          </cell>
          <cell r="F160" t="b">
            <v>0</v>
          </cell>
          <cell r="G160">
            <v>8466.0843061917294</v>
          </cell>
          <cell r="H160">
            <v>6549.4744549260404</v>
          </cell>
          <cell r="I160">
            <v>81</v>
          </cell>
          <cell r="J160">
            <v>8.2619343236639201E-5</v>
          </cell>
          <cell r="K160">
            <v>2138</v>
          </cell>
          <cell r="L160">
            <v>0.94596738221100796</v>
          </cell>
          <cell r="M160">
            <v>2899</v>
          </cell>
          <cell r="N160">
            <v>1.51006694971043E-4</v>
          </cell>
          <cell r="O160">
            <v>2854</v>
          </cell>
          <cell r="P160">
            <v>0.08</v>
          </cell>
          <cell r="Q160">
            <v>1619</v>
          </cell>
        </row>
        <row r="161">
          <cell r="B161" t="str">
            <v>BAY MEADOWS 2102CB</v>
          </cell>
          <cell r="C161">
            <v>24012102</v>
          </cell>
          <cell r="D161" t="str">
            <v>BAY MEADOWS 2102</v>
          </cell>
          <cell r="E161" t="str">
            <v>CB</v>
          </cell>
          <cell r="F161" t="b">
            <v>1</v>
          </cell>
          <cell r="G161">
            <v>11158.1130388284</v>
          </cell>
          <cell r="H161">
            <v>159.35022470415899</v>
          </cell>
          <cell r="I161">
            <v>95</v>
          </cell>
          <cell r="J161">
            <v>1.5873978841059201E-5</v>
          </cell>
          <cell r="K161">
            <v>3580</v>
          </cell>
          <cell r="L161">
            <v>6.5160515590717893E-2</v>
          </cell>
          <cell r="M161">
            <v>3554</v>
          </cell>
          <cell r="N161">
            <v>1.03732733174276E-6</v>
          </cell>
          <cell r="O161">
            <v>3590</v>
          </cell>
          <cell r="Q161">
            <v>2653</v>
          </cell>
        </row>
        <row r="162">
          <cell r="B162" t="str">
            <v>BAYWOOD 1101CB</v>
          </cell>
          <cell r="C162">
            <v>182801101</v>
          </cell>
          <cell r="D162" t="str">
            <v>BAYWOOD 1101</v>
          </cell>
          <cell r="E162" t="str">
            <v>CB</v>
          </cell>
          <cell r="F162" t="b">
            <v>0</v>
          </cell>
          <cell r="G162">
            <v>46476.810902981102</v>
          </cell>
          <cell r="H162">
            <v>7426.5464811830298</v>
          </cell>
          <cell r="I162">
            <v>214</v>
          </cell>
          <cell r="J162">
            <v>5.81156279546019E-5</v>
          </cell>
          <cell r="K162">
            <v>2833</v>
          </cell>
          <cell r="L162">
            <v>45.589186300845597</v>
          </cell>
          <cell r="M162">
            <v>2241</v>
          </cell>
          <cell r="N162">
            <v>3.2070030875439798E-3</v>
          </cell>
          <cell r="O162">
            <v>2326</v>
          </cell>
          <cell r="P162">
            <v>0.02</v>
          </cell>
          <cell r="Q162">
            <v>2421</v>
          </cell>
        </row>
        <row r="163">
          <cell r="B163" t="str">
            <v>BEAR VALLEY 210110000</v>
          </cell>
          <cell r="C163">
            <v>252192101</v>
          </cell>
          <cell r="D163" t="str">
            <v>BEAR VALLEY 2101</v>
          </cell>
          <cell r="E163">
            <v>10000</v>
          </cell>
          <cell r="F163" t="b">
            <v>0</v>
          </cell>
          <cell r="G163">
            <v>53656.122946630203</v>
          </cell>
          <cell r="H163">
            <v>47097.190418544596</v>
          </cell>
          <cell r="I163">
            <v>230</v>
          </cell>
          <cell r="J163">
            <v>6.3421879130575102E-5</v>
          </cell>
          <cell r="K163">
            <v>2664</v>
          </cell>
          <cell r="L163">
            <v>1330.82419768095</v>
          </cell>
          <cell r="M163">
            <v>668</v>
          </cell>
          <cell r="N163">
            <v>6.9198045442851505E-2</v>
          </cell>
          <cell r="O163">
            <v>983</v>
          </cell>
          <cell r="P163">
            <v>0.02</v>
          </cell>
          <cell r="Q163">
            <v>2464</v>
          </cell>
        </row>
        <row r="164">
          <cell r="B164" t="str">
            <v>BEAR VALLEY 210110019</v>
          </cell>
          <cell r="C164">
            <v>252192101</v>
          </cell>
          <cell r="D164" t="str">
            <v>BEAR VALLEY 2101</v>
          </cell>
          <cell r="E164">
            <v>10019</v>
          </cell>
          <cell r="F164" t="b">
            <v>0</v>
          </cell>
          <cell r="G164">
            <v>3187.4940657104598</v>
          </cell>
          <cell r="H164">
            <v>3187.4940657104598</v>
          </cell>
          <cell r="I164">
            <v>11</v>
          </cell>
          <cell r="J164">
            <v>5.9517268164199701E-5</v>
          </cell>
          <cell r="K164">
            <v>2788</v>
          </cell>
          <cell r="L164">
            <v>1607.8644036257799</v>
          </cell>
          <cell r="M164">
            <v>559</v>
          </cell>
          <cell r="N164">
            <v>0.100521776363278</v>
          </cell>
          <cell r="O164">
            <v>761</v>
          </cell>
          <cell r="P164">
            <v>0.01</v>
          </cell>
          <cell r="Q164">
            <v>2577</v>
          </cell>
        </row>
        <row r="165">
          <cell r="B165" t="str">
            <v>BEAR VALLEY 21014160</v>
          </cell>
          <cell r="C165">
            <v>252192101</v>
          </cell>
          <cell r="D165" t="str">
            <v>BEAR VALLEY 2101</v>
          </cell>
          <cell r="E165">
            <v>4160</v>
          </cell>
          <cell r="F165" t="b">
            <v>0</v>
          </cell>
          <cell r="G165">
            <v>36723.983376933502</v>
          </cell>
          <cell r="H165">
            <v>36723.983376933502</v>
          </cell>
          <cell r="I165">
            <v>192</v>
          </cell>
          <cell r="J165">
            <v>7.1015948522376403E-5</v>
          </cell>
          <cell r="K165">
            <v>2443</v>
          </cell>
          <cell r="L165">
            <v>2062.9169254228</v>
          </cell>
          <cell r="M165">
            <v>441</v>
          </cell>
          <cell r="N165">
            <v>0.138385298776945</v>
          </cell>
          <cell r="O165">
            <v>575</v>
          </cell>
          <cell r="P165">
            <v>7.0000000000000007E-2</v>
          </cell>
          <cell r="Q165">
            <v>1759</v>
          </cell>
        </row>
        <row r="166">
          <cell r="B166" t="str">
            <v>BEAR VALLEY 21014500</v>
          </cell>
          <cell r="C166">
            <v>252192101</v>
          </cell>
          <cell r="D166" t="str">
            <v>BEAR VALLEY 2101</v>
          </cell>
          <cell r="E166">
            <v>4500</v>
          </cell>
          <cell r="F166" t="b">
            <v>0</v>
          </cell>
          <cell r="G166">
            <v>132540.174263986</v>
          </cell>
          <cell r="H166">
            <v>38902.954409121099</v>
          </cell>
          <cell r="I166">
            <v>516</v>
          </cell>
          <cell r="J166">
            <v>4.63791833245259E-5</v>
          </cell>
          <cell r="K166">
            <v>3128</v>
          </cell>
          <cell r="L166">
            <v>1229.9776454079799</v>
          </cell>
          <cell r="M166">
            <v>714</v>
          </cell>
          <cell r="N166">
            <v>5.2536531718979602E-2</v>
          </cell>
          <cell r="O166">
            <v>1150</v>
          </cell>
          <cell r="P166">
            <v>0.03</v>
          </cell>
          <cell r="Q166">
            <v>2255</v>
          </cell>
        </row>
        <row r="167">
          <cell r="B167" t="str">
            <v>BEAR VALLEY 210190550</v>
          </cell>
          <cell r="C167">
            <v>252192101</v>
          </cell>
          <cell r="D167" t="str">
            <v>BEAR VALLEY 2101</v>
          </cell>
          <cell r="E167">
            <v>90550</v>
          </cell>
          <cell r="F167" t="b">
            <v>0</v>
          </cell>
          <cell r="G167">
            <v>12911.277203547001</v>
          </cell>
          <cell r="H167">
            <v>12911.277203547001</v>
          </cell>
          <cell r="I167">
            <v>47</v>
          </cell>
          <cell r="J167">
            <v>5.1033224529171301E-5</v>
          </cell>
          <cell r="K167">
            <v>3014</v>
          </cell>
          <cell r="L167">
            <v>3547.8361421070499</v>
          </cell>
          <cell r="M167">
            <v>195</v>
          </cell>
          <cell r="N167">
            <v>0.196244503199315</v>
          </cell>
          <cell r="O167">
            <v>339</v>
          </cell>
          <cell r="P167">
            <v>0.02</v>
          </cell>
          <cell r="Q167">
            <v>2486</v>
          </cell>
        </row>
        <row r="168">
          <cell r="B168" t="str">
            <v>BEAR VALLEY 2101CB</v>
          </cell>
          <cell r="C168">
            <v>252192101</v>
          </cell>
          <cell r="D168" t="str">
            <v>BEAR VALLEY 2101</v>
          </cell>
          <cell r="E168" t="str">
            <v>CB</v>
          </cell>
          <cell r="F168" t="b">
            <v>0</v>
          </cell>
          <cell r="G168">
            <v>30214.0129507528</v>
          </cell>
          <cell r="H168">
            <v>30214.0129507528</v>
          </cell>
          <cell r="I168">
            <v>154</v>
          </cell>
          <cell r="J168">
            <v>1.32141547486777E-4</v>
          </cell>
          <cell r="K168">
            <v>980</v>
          </cell>
          <cell r="L168">
            <v>326.61349617622102</v>
          </cell>
          <cell r="M168">
            <v>1403</v>
          </cell>
          <cell r="N168">
            <v>3.2889873758383398E-2</v>
          </cell>
          <cell r="O168">
            <v>1409</v>
          </cell>
          <cell r="P168">
            <v>0.04</v>
          </cell>
          <cell r="Q168">
            <v>2085</v>
          </cell>
        </row>
        <row r="169">
          <cell r="B169" t="str">
            <v>BEAR VALLEY 210511210</v>
          </cell>
          <cell r="C169">
            <v>252192105</v>
          </cell>
          <cell r="D169" t="str">
            <v>BEAR VALLEY 2105</v>
          </cell>
          <cell r="E169">
            <v>11210</v>
          </cell>
          <cell r="F169" t="b">
            <v>0</v>
          </cell>
          <cell r="G169">
            <v>27492.788602133001</v>
          </cell>
          <cell r="H169">
            <v>27492.788602133001</v>
          </cell>
          <cell r="I169">
            <v>139</v>
          </cell>
          <cell r="J169">
            <v>4.8989822075514698E-5</v>
          </cell>
          <cell r="K169">
            <v>3064</v>
          </cell>
          <cell r="L169">
            <v>4555.18006010723</v>
          </cell>
          <cell r="M169">
            <v>103</v>
          </cell>
          <cell r="N169">
            <v>0.21386581114710901</v>
          </cell>
          <cell r="O169">
            <v>298</v>
          </cell>
          <cell r="P169">
            <v>0.02</v>
          </cell>
          <cell r="Q169">
            <v>2413</v>
          </cell>
        </row>
        <row r="170">
          <cell r="B170" t="str">
            <v>BEAR VALLEY 210513430</v>
          </cell>
          <cell r="C170">
            <v>252192105</v>
          </cell>
          <cell r="D170" t="str">
            <v>BEAR VALLEY 2105</v>
          </cell>
          <cell r="E170">
            <v>13430</v>
          </cell>
          <cell r="F170" t="b">
            <v>0</v>
          </cell>
          <cell r="G170">
            <v>21106.603636269399</v>
          </cell>
          <cell r="H170">
            <v>21106.603636269399</v>
          </cell>
          <cell r="I170">
            <v>129</v>
          </cell>
          <cell r="J170">
            <v>3.9031632329078299E-5</v>
          </cell>
          <cell r="K170">
            <v>3286</v>
          </cell>
          <cell r="L170">
            <v>375.436591023044</v>
          </cell>
          <cell r="M170">
            <v>1329</v>
          </cell>
          <cell r="N170">
            <v>1.5945368093449201E-2</v>
          </cell>
          <cell r="O170">
            <v>1762</v>
          </cell>
          <cell r="P170">
            <v>23.77</v>
          </cell>
          <cell r="Q170">
            <v>282</v>
          </cell>
        </row>
        <row r="171">
          <cell r="B171" t="str">
            <v>BEAR VALLEY 210521160</v>
          </cell>
          <cell r="C171">
            <v>252192105</v>
          </cell>
          <cell r="D171" t="str">
            <v>BEAR VALLEY 2105</v>
          </cell>
          <cell r="E171">
            <v>21160</v>
          </cell>
          <cell r="F171" t="b">
            <v>0</v>
          </cell>
          <cell r="G171">
            <v>38269.477287060901</v>
          </cell>
          <cell r="H171">
            <v>38269.477287060901</v>
          </cell>
          <cell r="I171">
            <v>194</v>
          </cell>
          <cell r="J171">
            <v>4.4770113798146301E-5</v>
          </cell>
          <cell r="K171">
            <v>3167</v>
          </cell>
          <cell r="L171">
            <v>1259.0438370340501</v>
          </cell>
          <cell r="M171">
            <v>695</v>
          </cell>
          <cell r="N171">
            <v>6.5186566398006504E-2</v>
          </cell>
          <cell r="O171">
            <v>1019</v>
          </cell>
          <cell r="P171">
            <v>7.0000000000000007E-2</v>
          </cell>
          <cell r="Q171">
            <v>1757</v>
          </cell>
        </row>
        <row r="172">
          <cell r="B172" t="str">
            <v>BEAR VALLEY 21054170</v>
          </cell>
          <cell r="C172">
            <v>252192105</v>
          </cell>
          <cell r="D172" t="str">
            <v>BEAR VALLEY 2105</v>
          </cell>
          <cell r="E172">
            <v>4170</v>
          </cell>
          <cell r="F172" t="b">
            <v>0</v>
          </cell>
          <cell r="G172">
            <v>15319.640487197399</v>
          </cell>
          <cell r="H172">
            <v>15319.640487197399</v>
          </cell>
          <cell r="I172">
            <v>45</v>
          </cell>
          <cell r="J172">
            <v>4.2938410669670499E-5</v>
          </cell>
          <cell r="K172">
            <v>3210</v>
          </cell>
          <cell r="L172">
            <v>1356.04956510067</v>
          </cell>
          <cell r="M172">
            <v>661</v>
          </cell>
          <cell r="N172">
            <v>6.2778903398233596E-2</v>
          </cell>
          <cell r="O172">
            <v>1036</v>
          </cell>
          <cell r="P172">
            <v>0.03</v>
          </cell>
          <cell r="Q172">
            <v>2358</v>
          </cell>
        </row>
        <row r="173">
          <cell r="B173" t="str">
            <v>BEAR VALLEY 2105454432</v>
          </cell>
          <cell r="C173">
            <v>252192105</v>
          </cell>
          <cell r="D173" t="str">
            <v>BEAR VALLEY 2105</v>
          </cell>
          <cell r="E173">
            <v>454432</v>
          </cell>
          <cell r="F173" t="b">
            <v>0</v>
          </cell>
          <cell r="G173">
            <v>23226.240143089999</v>
          </cell>
          <cell r="H173">
            <v>23226.240143089999</v>
          </cell>
          <cell r="I173">
            <v>112</v>
          </cell>
          <cell r="J173">
            <v>5.5707691502572102E-5</v>
          </cell>
          <cell r="K173">
            <v>2898</v>
          </cell>
          <cell r="L173">
            <v>1234.82093922647</v>
          </cell>
          <cell r="M173">
            <v>710</v>
          </cell>
          <cell r="N173">
            <v>8.2330232807496295E-2</v>
          </cell>
          <cell r="O173">
            <v>882</v>
          </cell>
          <cell r="Q173">
            <v>2714</v>
          </cell>
        </row>
        <row r="174">
          <cell r="B174" t="str">
            <v>BEAR VALLEY 21054609</v>
          </cell>
          <cell r="C174">
            <v>252192105</v>
          </cell>
          <cell r="D174" t="str">
            <v>BEAR VALLEY 2105</v>
          </cell>
          <cell r="E174">
            <v>4609</v>
          </cell>
          <cell r="F174" t="b">
            <v>0</v>
          </cell>
          <cell r="G174">
            <v>7321.9226773728997</v>
          </cell>
          <cell r="H174">
            <v>7321.9226773728997</v>
          </cell>
          <cell r="I174">
            <v>41</v>
          </cell>
          <cell r="J174">
            <v>3.7279639333818701E-5</v>
          </cell>
          <cell r="K174">
            <v>3310</v>
          </cell>
          <cell r="L174">
            <v>2145.89491710212</v>
          </cell>
          <cell r="M174">
            <v>414</v>
          </cell>
          <cell r="N174">
            <v>8.1381190102437606E-2</v>
          </cell>
          <cell r="O174">
            <v>889</v>
          </cell>
          <cell r="P174">
            <v>0.06</v>
          </cell>
          <cell r="Q174">
            <v>1911</v>
          </cell>
        </row>
        <row r="175">
          <cell r="B175" t="str">
            <v>BEAR VALLEY 210576694</v>
          </cell>
          <cell r="C175">
            <v>252192105</v>
          </cell>
          <cell r="D175" t="str">
            <v>BEAR VALLEY 2105</v>
          </cell>
          <cell r="E175">
            <v>76694</v>
          </cell>
          <cell r="F175" t="b">
            <v>0</v>
          </cell>
          <cell r="G175">
            <v>7317.3510416434201</v>
          </cell>
          <cell r="H175">
            <v>7317.3510416434201</v>
          </cell>
          <cell r="I175">
            <v>37</v>
          </cell>
          <cell r="J175">
            <v>7.2613916042452698E-5</v>
          </cell>
          <cell r="K175">
            <v>2401</v>
          </cell>
          <cell r="L175">
            <v>1607.63764089345</v>
          </cell>
          <cell r="M175">
            <v>560</v>
          </cell>
          <cell r="N175">
            <v>8.7295434830180402E-2</v>
          </cell>
          <cell r="O175">
            <v>844</v>
          </cell>
          <cell r="P175">
            <v>0.06</v>
          </cell>
          <cell r="Q175">
            <v>1907</v>
          </cell>
        </row>
        <row r="176">
          <cell r="B176" t="str">
            <v>BEAR VALLEY 21059480</v>
          </cell>
          <cell r="C176">
            <v>252192105</v>
          </cell>
          <cell r="D176" t="str">
            <v>BEAR VALLEY 2105</v>
          </cell>
          <cell r="E176">
            <v>9480</v>
          </cell>
          <cell r="F176" t="b">
            <v>0</v>
          </cell>
          <cell r="G176">
            <v>19971.397691555499</v>
          </cell>
          <cell r="H176">
            <v>19971.397691555499</v>
          </cell>
          <cell r="I176">
            <v>80</v>
          </cell>
          <cell r="J176">
            <v>7.4134107273517006E-5</v>
          </cell>
          <cell r="K176">
            <v>2352</v>
          </cell>
          <cell r="L176">
            <v>2457.12722747111</v>
          </cell>
          <cell r="M176">
            <v>350</v>
          </cell>
          <cell r="N176">
            <v>0.153137007047386</v>
          </cell>
          <cell r="O176">
            <v>503</v>
          </cell>
          <cell r="P176">
            <v>0.05</v>
          </cell>
          <cell r="Q176">
            <v>1946</v>
          </cell>
        </row>
        <row r="177">
          <cell r="B177" t="str">
            <v>BEAR VALLEY 21059560</v>
          </cell>
          <cell r="C177">
            <v>252192105</v>
          </cell>
          <cell r="D177" t="str">
            <v>BEAR VALLEY 2105</v>
          </cell>
          <cell r="E177">
            <v>9560</v>
          </cell>
          <cell r="F177" t="b">
            <v>0</v>
          </cell>
          <cell r="G177">
            <v>35435.963001746597</v>
          </cell>
          <cell r="H177">
            <v>35435.963001746597</v>
          </cell>
          <cell r="I177">
            <v>226</v>
          </cell>
          <cell r="J177">
            <v>5.2820498523134197E-5</v>
          </cell>
          <cell r="K177">
            <v>2976</v>
          </cell>
          <cell r="L177">
            <v>582.97701915254595</v>
          </cell>
          <cell r="M177">
            <v>1120</v>
          </cell>
          <cell r="N177">
            <v>2.5352659276682302E-2</v>
          </cell>
          <cell r="O177">
            <v>1547</v>
          </cell>
          <cell r="P177">
            <v>0.31</v>
          </cell>
          <cell r="Q177">
            <v>1001</v>
          </cell>
        </row>
        <row r="178">
          <cell r="B178" t="str">
            <v>BEAR VALLEY 21059570</v>
          </cell>
          <cell r="C178">
            <v>252192105</v>
          </cell>
          <cell r="D178" t="str">
            <v>BEAR VALLEY 2105</v>
          </cell>
          <cell r="E178">
            <v>9570</v>
          </cell>
          <cell r="F178" t="b">
            <v>0</v>
          </cell>
          <cell r="G178">
            <v>12951.799652555101</v>
          </cell>
          <cell r="H178">
            <v>12951.799652555101</v>
          </cell>
          <cell r="I178">
            <v>59</v>
          </cell>
          <cell r="J178">
            <v>6.9284854593422296E-5</v>
          </cell>
          <cell r="K178">
            <v>2498</v>
          </cell>
          <cell r="L178">
            <v>4812.6159431107199</v>
          </cell>
          <cell r="M178">
            <v>92</v>
          </cell>
          <cell r="N178">
            <v>0.27669241501686997</v>
          </cell>
          <cell r="O178">
            <v>165</v>
          </cell>
          <cell r="P178">
            <v>0.03</v>
          </cell>
          <cell r="Q178">
            <v>2273</v>
          </cell>
        </row>
        <row r="179">
          <cell r="B179" t="str">
            <v>BEAR VALLEY 2105CB</v>
          </cell>
          <cell r="C179">
            <v>252192105</v>
          </cell>
          <cell r="D179" t="str">
            <v>BEAR VALLEY 2105</v>
          </cell>
          <cell r="E179" t="str">
            <v>CB</v>
          </cell>
          <cell r="F179" t="b">
            <v>0</v>
          </cell>
          <cell r="G179">
            <v>6175.40752796792</v>
          </cell>
          <cell r="H179">
            <v>6175.40752796792</v>
          </cell>
          <cell r="I179">
            <v>9</v>
          </cell>
          <cell r="J179">
            <v>9.2621606654574794E-5</v>
          </cell>
          <cell r="K179">
            <v>1830</v>
          </cell>
          <cell r="L179">
            <v>515.14742222428299</v>
          </cell>
          <cell r="M179">
            <v>1184</v>
          </cell>
          <cell r="N179">
            <v>5.2344504284511102E-2</v>
          </cell>
          <cell r="O179">
            <v>1152</v>
          </cell>
          <cell r="P179">
            <v>0.01</v>
          </cell>
          <cell r="Q179">
            <v>2588</v>
          </cell>
        </row>
        <row r="180">
          <cell r="B180" t="str">
            <v>BELL 11072400</v>
          </cell>
          <cell r="C180">
            <v>152701107</v>
          </cell>
          <cell r="D180" t="str">
            <v>BELL 1107</v>
          </cell>
          <cell r="E180">
            <v>2400</v>
          </cell>
          <cell r="F180" t="b">
            <v>0</v>
          </cell>
          <cell r="G180">
            <v>44680.554930289501</v>
          </cell>
          <cell r="H180">
            <v>41414.8348624184</v>
          </cell>
          <cell r="I180">
            <v>320</v>
          </cell>
          <cell r="J180">
            <v>1.0832114903649701E-4</v>
          </cell>
          <cell r="K180">
            <v>1445</v>
          </cell>
          <cell r="L180">
            <v>2117.8288508242099</v>
          </cell>
          <cell r="M180">
            <v>423</v>
          </cell>
          <cell r="N180">
            <v>0.20423227227694599</v>
          </cell>
          <cell r="O180">
            <v>316</v>
          </cell>
          <cell r="P180">
            <v>10.83</v>
          </cell>
          <cell r="Q180">
            <v>393</v>
          </cell>
        </row>
        <row r="181">
          <cell r="B181" t="str">
            <v>BELL 110750172</v>
          </cell>
          <cell r="C181">
            <v>152701107</v>
          </cell>
          <cell r="D181" t="str">
            <v>BELL 1107</v>
          </cell>
          <cell r="E181">
            <v>50172</v>
          </cell>
          <cell r="F181" t="b">
            <v>0</v>
          </cell>
          <cell r="G181">
            <v>30233.910288119801</v>
          </cell>
          <cell r="H181">
            <v>28142.3136012215</v>
          </cell>
          <cell r="I181">
            <v>210</v>
          </cell>
          <cell r="J181">
            <v>8.9512651436397006E-5</v>
          </cell>
          <cell r="K181">
            <v>1930</v>
          </cell>
          <cell r="L181">
            <v>3226.5987349913898</v>
          </cell>
          <cell r="M181">
            <v>232</v>
          </cell>
          <cell r="N181">
            <v>0.26349570441367998</v>
          </cell>
          <cell r="O181">
            <v>189</v>
          </cell>
          <cell r="P181">
            <v>3.07</v>
          </cell>
          <cell r="Q181">
            <v>565</v>
          </cell>
        </row>
        <row r="182">
          <cell r="B182" t="str">
            <v>BELL 1107643778</v>
          </cell>
          <cell r="C182">
            <v>152701107</v>
          </cell>
          <cell r="D182" t="str">
            <v>BELL 1107</v>
          </cell>
          <cell r="E182">
            <v>643778</v>
          </cell>
          <cell r="F182" t="b">
            <v>1</v>
          </cell>
          <cell r="G182">
            <v>406.31479880115501</v>
          </cell>
          <cell r="H182">
            <v>270.30509570942502</v>
          </cell>
          <cell r="I182">
            <v>4</v>
          </cell>
          <cell r="J182">
            <v>5.7794299209490398E-5</v>
          </cell>
          <cell r="K182">
            <v>2841</v>
          </cell>
          <cell r="L182">
            <v>6.5470374886351101E-2</v>
          </cell>
          <cell r="M182">
            <v>3381</v>
          </cell>
          <cell r="N182">
            <v>3.7919269256168498E-6</v>
          </cell>
          <cell r="O182">
            <v>3347</v>
          </cell>
          <cell r="Q182">
            <v>3549</v>
          </cell>
        </row>
        <row r="183">
          <cell r="B183" t="str">
            <v>BELL 1107912460</v>
          </cell>
          <cell r="C183">
            <v>152701107</v>
          </cell>
          <cell r="D183" t="str">
            <v>BELL 1107</v>
          </cell>
          <cell r="E183">
            <v>912460</v>
          </cell>
          <cell r="F183" t="b">
            <v>1</v>
          </cell>
          <cell r="G183">
            <v>716.94151427076099</v>
          </cell>
          <cell r="H183">
            <v>226.21876146199301</v>
          </cell>
          <cell r="I183">
            <v>6</v>
          </cell>
          <cell r="J183">
            <v>2.09403099385478E-4</v>
          </cell>
          <cell r="K183">
            <v>362</v>
          </cell>
          <cell r="L183">
            <v>319.30689818324697</v>
          </cell>
          <cell r="M183">
            <v>1418</v>
          </cell>
          <cell r="N183">
            <v>4.4494551107319501E-2</v>
          </cell>
          <cell r="O183">
            <v>1236</v>
          </cell>
          <cell r="Q183">
            <v>3384</v>
          </cell>
        </row>
        <row r="184">
          <cell r="B184" t="str">
            <v>BELL 11082202</v>
          </cell>
          <cell r="C184">
            <v>152701108</v>
          </cell>
          <cell r="D184" t="str">
            <v>BELL 1108</v>
          </cell>
          <cell r="E184">
            <v>2202</v>
          </cell>
          <cell r="F184" t="b">
            <v>0</v>
          </cell>
          <cell r="G184">
            <v>53635.093183983401</v>
          </cell>
          <cell r="H184">
            <v>52339.4362753737</v>
          </cell>
          <cell r="I184">
            <v>363</v>
          </cell>
          <cell r="J184">
            <v>1.26904211712523E-4</v>
          </cell>
          <cell r="K184">
            <v>1065</v>
          </cell>
          <cell r="L184">
            <v>2599.54405362531</v>
          </cell>
          <cell r="M184">
            <v>330</v>
          </cell>
          <cell r="N184">
            <v>0.320160562926255</v>
          </cell>
          <cell r="O184">
            <v>118</v>
          </cell>
          <cell r="P184">
            <v>0.16</v>
          </cell>
          <cell r="Q184">
            <v>1264</v>
          </cell>
        </row>
        <row r="185">
          <cell r="B185" t="str">
            <v>BELL 11082226</v>
          </cell>
          <cell r="C185">
            <v>152701108</v>
          </cell>
          <cell r="D185" t="str">
            <v>BELL 1108</v>
          </cell>
          <cell r="E185">
            <v>2226</v>
          </cell>
          <cell r="F185" t="b">
            <v>0</v>
          </cell>
          <cell r="G185">
            <v>41003.119439949398</v>
          </cell>
          <cell r="H185">
            <v>38762.648209492298</v>
          </cell>
          <cell r="I185">
            <v>329</v>
          </cell>
          <cell r="J185">
            <v>1.50856905123027E-4</v>
          </cell>
          <cell r="K185">
            <v>729</v>
          </cell>
          <cell r="L185">
            <v>321.45073632699098</v>
          </cell>
          <cell r="M185">
            <v>1412</v>
          </cell>
          <cell r="N185">
            <v>4.9737894037005799E-2</v>
          </cell>
          <cell r="O185">
            <v>1179</v>
          </cell>
          <cell r="P185">
            <v>0.14000000000000001</v>
          </cell>
          <cell r="Q185">
            <v>1330</v>
          </cell>
        </row>
        <row r="186">
          <cell r="B186" t="str">
            <v>BELL 1108339792</v>
          </cell>
          <cell r="C186">
            <v>152701108</v>
          </cell>
          <cell r="D186" t="str">
            <v>BELL 1108</v>
          </cell>
          <cell r="E186">
            <v>339792</v>
          </cell>
          <cell r="F186" t="b">
            <v>0</v>
          </cell>
          <cell r="G186">
            <v>5788.3896770372403</v>
          </cell>
          <cell r="H186">
            <v>4221.2235590678802</v>
          </cell>
          <cell r="I186">
            <v>43</v>
          </cell>
          <cell r="J186">
            <v>1.1358384374965E-4</v>
          </cell>
          <cell r="K186">
            <v>1331</v>
          </cell>
          <cell r="L186">
            <v>632.62179322560496</v>
          </cell>
          <cell r="M186">
            <v>1077</v>
          </cell>
          <cell r="N186">
            <v>8.77289797814573E-2</v>
          </cell>
          <cell r="O186">
            <v>840</v>
          </cell>
          <cell r="Q186">
            <v>3181</v>
          </cell>
        </row>
        <row r="187">
          <cell r="B187" t="str">
            <v>BELL 1108467470</v>
          </cell>
          <cell r="C187">
            <v>152701108</v>
          </cell>
          <cell r="D187" t="str">
            <v>BELL 1108</v>
          </cell>
          <cell r="E187">
            <v>467470</v>
          </cell>
          <cell r="F187" t="b">
            <v>0</v>
          </cell>
          <cell r="G187">
            <v>4805.9001738704201</v>
          </cell>
          <cell r="H187">
            <v>2987.89998432528</v>
          </cell>
          <cell r="I187">
            <v>40</v>
          </cell>
          <cell r="J187">
            <v>2.32964204224117E-4</v>
          </cell>
          <cell r="K187">
            <v>271</v>
          </cell>
          <cell r="L187">
            <v>103.254027754638</v>
          </cell>
          <cell r="M187">
            <v>1936</v>
          </cell>
          <cell r="N187">
            <v>4.6424270443837498E-2</v>
          </cell>
          <cell r="O187">
            <v>1218</v>
          </cell>
          <cell r="Q187">
            <v>2799</v>
          </cell>
        </row>
        <row r="188">
          <cell r="B188" t="str">
            <v>BELL 11085703</v>
          </cell>
          <cell r="C188">
            <v>152701108</v>
          </cell>
          <cell r="D188" t="str">
            <v>BELL 1108</v>
          </cell>
          <cell r="E188">
            <v>5703</v>
          </cell>
          <cell r="F188" t="b">
            <v>0</v>
          </cell>
          <cell r="G188">
            <v>12751.5705226643</v>
          </cell>
          <cell r="H188">
            <v>8525.0586269595206</v>
          </cell>
          <cell r="I188">
            <v>96</v>
          </cell>
          <cell r="J188">
            <v>1.20073186110403E-4</v>
          </cell>
          <cell r="K188">
            <v>1186</v>
          </cell>
          <cell r="L188">
            <v>2775.90923081149</v>
          </cell>
          <cell r="M188">
            <v>303</v>
          </cell>
          <cell r="N188">
            <v>0.33327777429206201</v>
          </cell>
          <cell r="O188">
            <v>104</v>
          </cell>
          <cell r="P188">
            <v>7.0000000000000007E-2</v>
          </cell>
          <cell r="Q188">
            <v>1684</v>
          </cell>
        </row>
        <row r="189">
          <cell r="B189" t="str">
            <v>BELL 110880680</v>
          </cell>
          <cell r="C189">
            <v>152701108</v>
          </cell>
          <cell r="D189" t="str">
            <v>BELL 1108</v>
          </cell>
          <cell r="E189">
            <v>80680</v>
          </cell>
          <cell r="F189" t="b">
            <v>0</v>
          </cell>
          <cell r="G189">
            <v>2866.51848473061</v>
          </cell>
          <cell r="H189">
            <v>1030.5857349164</v>
          </cell>
          <cell r="I189">
            <v>24</v>
          </cell>
          <cell r="J189">
            <v>2.33957190327297E-4</v>
          </cell>
          <cell r="K189">
            <v>265</v>
          </cell>
          <cell r="L189">
            <v>175.01911877262299</v>
          </cell>
          <cell r="M189">
            <v>1697</v>
          </cell>
          <cell r="N189">
            <v>2.1094674499050701E-2</v>
          </cell>
          <cell r="O189">
            <v>1651</v>
          </cell>
          <cell r="P189">
            <v>0.04</v>
          </cell>
          <cell r="Q189">
            <v>2179</v>
          </cell>
        </row>
        <row r="190">
          <cell r="B190" t="str">
            <v>BELL 1108CB</v>
          </cell>
          <cell r="C190">
            <v>152701108</v>
          </cell>
          <cell r="D190" t="str">
            <v>BELL 1108</v>
          </cell>
          <cell r="E190" t="str">
            <v>CB</v>
          </cell>
          <cell r="F190" t="b">
            <v>1</v>
          </cell>
          <cell r="G190">
            <v>9628.7581980244195</v>
          </cell>
          <cell r="H190">
            <v>0</v>
          </cell>
          <cell r="I190">
            <v>83</v>
          </cell>
          <cell r="J190">
            <v>1.6581170938280101E-4</v>
          </cell>
          <cell r="K190">
            <v>584</v>
          </cell>
          <cell r="L190">
            <v>955.77400780562505</v>
          </cell>
          <cell r="M190">
            <v>856</v>
          </cell>
          <cell r="N190">
            <v>0.18212873899229001</v>
          </cell>
          <cell r="O190">
            <v>395</v>
          </cell>
          <cell r="P190">
            <v>0.04</v>
          </cell>
          <cell r="Q190">
            <v>2098</v>
          </cell>
        </row>
        <row r="191">
          <cell r="B191" t="str">
            <v>BELL 1109724884</v>
          </cell>
          <cell r="C191">
            <v>152701109</v>
          </cell>
          <cell r="D191" t="str">
            <v>BELL 1109</v>
          </cell>
          <cell r="E191">
            <v>724884</v>
          </cell>
          <cell r="F191" t="b">
            <v>0</v>
          </cell>
          <cell r="G191">
            <v>22726.021509513899</v>
          </cell>
          <cell r="H191">
            <v>22589.091999099299</v>
          </cell>
          <cell r="I191">
            <v>167</v>
          </cell>
          <cell r="J191">
            <v>1.72536007753423E-4</v>
          </cell>
          <cell r="K191">
            <v>546</v>
          </cell>
          <cell r="L191">
            <v>443.79298504691099</v>
          </cell>
          <cell r="M191">
            <v>1254</v>
          </cell>
          <cell r="N191">
            <v>7.0790528089074004E-2</v>
          </cell>
          <cell r="O191">
            <v>974</v>
          </cell>
          <cell r="Q191">
            <v>2712</v>
          </cell>
        </row>
        <row r="192">
          <cell r="B192" t="str">
            <v>BELL 1109CB</v>
          </cell>
          <cell r="C192">
            <v>152701109</v>
          </cell>
          <cell r="D192" t="str">
            <v>BELL 1109</v>
          </cell>
          <cell r="E192" t="str">
            <v>CB</v>
          </cell>
          <cell r="F192" t="b">
            <v>1</v>
          </cell>
          <cell r="G192">
            <v>5601.5401562266898</v>
          </cell>
          <cell r="H192">
            <v>484.84163870785301</v>
          </cell>
          <cell r="I192">
            <v>53</v>
          </cell>
          <cell r="J192">
            <v>3.1143765090746402E-4</v>
          </cell>
          <cell r="K192">
            <v>116</v>
          </cell>
          <cell r="L192">
            <v>533.42496808642295</v>
          </cell>
          <cell r="M192">
            <v>1167</v>
          </cell>
          <cell r="N192">
            <v>0.15793987893945199</v>
          </cell>
          <cell r="O192">
            <v>480</v>
          </cell>
          <cell r="P192">
            <v>0.06</v>
          </cell>
          <cell r="Q192">
            <v>1805</v>
          </cell>
        </row>
        <row r="193">
          <cell r="B193" t="str">
            <v>BELL 1110946229</v>
          </cell>
          <cell r="C193">
            <v>152701110</v>
          </cell>
          <cell r="D193" t="str">
            <v>BELL 1110</v>
          </cell>
          <cell r="E193">
            <v>946229</v>
          </cell>
          <cell r="F193" t="b">
            <v>1</v>
          </cell>
          <cell r="G193">
            <v>3345.1938433877499</v>
          </cell>
          <cell r="H193">
            <v>352.39123695623999</v>
          </cell>
          <cell r="I193">
            <v>27</v>
          </cell>
          <cell r="J193">
            <v>9.1153072039910102E-5</v>
          </cell>
          <cell r="K193">
            <v>1875</v>
          </cell>
          <cell r="L193">
            <v>1903.3963016038399</v>
          </cell>
          <cell r="M193">
            <v>476</v>
          </cell>
          <cell r="N193">
            <v>0.15488665516066799</v>
          </cell>
          <cell r="O193">
            <v>492</v>
          </cell>
          <cell r="Q193">
            <v>3308</v>
          </cell>
        </row>
        <row r="194">
          <cell r="B194" t="str">
            <v>BELLEVUE 1102392</v>
          </cell>
          <cell r="C194">
            <v>43181102</v>
          </cell>
          <cell r="D194" t="str">
            <v>BELLEVUE 1102</v>
          </cell>
          <cell r="E194">
            <v>392</v>
          </cell>
          <cell r="F194" t="b">
            <v>1</v>
          </cell>
          <cell r="G194">
            <v>10922.111597507999</v>
          </cell>
          <cell r="H194">
            <v>404.91145803936701</v>
          </cell>
          <cell r="I194">
            <v>68</v>
          </cell>
          <cell r="J194">
            <v>9.4204934297896896E-5</v>
          </cell>
          <cell r="K194">
            <v>1789</v>
          </cell>
          <cell r="L194">
            <v>58.540752041919497</v>
          </cell>
          <cell r="M194">
            <v>2165</v>
          </cell>
          <cell r="N194">
            <v>4.2431473055981796E-3</v>
          </cell>
          <cell r="O194">
            <v>2244</v>
          </cell>
          <cell r="P194">
            <v>0.28000000000000003</v>
          </cell>
          <cell r="Q194">
            <v>1035</v>
          </cell>
        </row>
        <row r="195">
          <cell r="B195" t="str">
            <v>BELLEVUE 2103478</v>
          </cell>
          <cell r="C195">
            <v>43182103</v>
          </cell>
          <cell r="D195" t="str">
            <v>BELLEVUE 2103</v>
          </cell>
          <cell r="E195">
            <v>478</v>
          </cell>
          <cell r="F195" t="b">
            <v>0</v>
          </cell>
          <cell r="G195">
            <v>32233.02864158</v>
          </cell>
          <cell r="H195">
            <v>13396.685919580499</v>
          </cell>
          <cell r="I195">
            <v>213</v>
          </cell>
          <cell r="J195">
            <v>9.7956961593662398E-5</v>
          </cell>
          <cell r="K195">
            <v>1693</v>
          </cell>
          <cell r="L195">
            <v>387.65115523462799</v>
          </cell>
          <cell r="M195">
            <v>1310</v>
          </cell>
          <cell r="N195">
            <v>3.1296357977474001E-2</v>
          </cell>
          <cell r="O195">
            <v>1437</v>
          </cell>
          <cell r="P195">
            <v>6.33</v>
          </cell>
          <cell r="Q195">
            <v>468</v>
          </cell>
        </row>
        <row r="196">
          <cell r="B196" t="str">
            <v>BELLEVUE 2103552</v>
          </cell>
          <cell r="C196">
            <v>43182103</v>
          </cell>
          <cell r="D196" t="str">
            <v>BELLEVUE 2103</v>
          </cell>
          <cell r="E196">
            <v>552</v>
          </cell>
          <cell r="F196" t="b">
            <v>0</v>
          </cell>
          <cell r="G196">
            <v>24092.9743775061</v>
          </cell>
          <cell r="H196">
            <v>15233.615579933101</v>
          </cell>
          <cell r="I196">
            <v>172</v>
          </cell>
          <cell r="J196">
            <v>1.3239303331808201E-4</v>
          </cell>
          <cell r="K196">
            <v>975</v>
          </cell>
          <cell r="L196">
            <v>420.61032437361598</v>
          </cell>
          <cell r="M196">
            <v>1272</v>
          </cell>
          <cell r="N196">
            <v>4.9564722968624297E-2</v>
          </cell>
          <cell r="O196">
            <v>1183</v>
          </cell>
          <cell r="P196">
            <v>2.64</v>
          </cell>
          <cell r="Q196">
            <v>591</v>
          </cell>
        </row>
        <row r="197">
          <cell r="B197" t="str">
            <v>BELLEVUE 2103646</v>
          </cell>
          <cell r="C197">
            <v>43182103</v>
          </cell>
          <cell r="D197" t="str">
            <v>BELLEVUE 2103</v>
          </cell>
          <cell r="E197">
            <v>646</v>
          </cell>
          <cell r="F197" t="b">
            <v>0</v>
          </cell>
          <cell r="G197">
            <v>19795.1477634728</v>
          </cell>
          <cell r="H197">
            <v>13544.3225401329</v>
          </cell>
          <cell r="I197">
            <v>154</v>
          </cell>
          <cell r="J197">
            <v>1.1948729663888401E-4</v>
          </cell>
          <cell r="K197">
            <v>1196</v>
          </cell>
          <cell r="L197">
            <v>18.089563840243098</v>
          </cell>
          <cell r="M197">
            <v>2477</v>
          </cell>
          <cell r="N197">
            <v>2.5032786408916599E-3</v>
          </cell>
          <cell r="O197">
            <v>2413</v>
          </cell>
          <cell r="P197">
            <v>28.71</v>
          </cell>
          <cell r="Q197">
            <v>246</v>
          </cell>
        </row>
        <row r="198">
          <cell r="B198" t="str">
            <v>BELLEVUE 2103648</v>
          </cell>
          <cell r="C198">
            <v>43182103</v>
          </cell>
          <cell r="D198" t="str">
            <v>BELLEVUE 2103</v>
          </cell>
          <cell r="E198">
            <v>648</v>
          </cell>
          <cell r="F198" t="b">
            <v>0</v>
          </cell>
          <cell r="G198">
            <v>26216.5178756924</v>
          </cell>
          <cell r="H198">
            <v>6117.4964595584797</v>
          </cell>
          <cell r="I198">
            <v>187</v>
          </cell>
          <cell r="J198">
            <v>9.6900637892398893E-5</v>
          </cell>
          <cell r="K198">
            <v>1716</v>
          </cell>
          <cell r="L198">
            <v>305.01254819582903</v>
          </cell>
          <cell r="M198">
            <v>1439</v>
          </cell>
          <cell r="N198">
            <v>2.8161439344474602E-2</v>
          </cell>
          <cell r="O198">
            <v>1494</v>
          </cell>
          <cell r="P198">
            <v>2.81</v>
          </cell>
          <cell r="Q198">
            <v>578</v>
          </cell>
        </row>
        <row r="199">
          <cell r="B199" t="str">
            <v>BELMONT 11038956</v>
          </cell>
          <cell r="C199">
            <v>24031103</v>
          </cell>
          <cell r="D199" t="str">
            <v>BELMONT 1103</v>
          </cell>
          <cell r="E199">
            <v>8956</v>
          </cell>
          <cell r="F199" t="b">
            <v>1</v>
          </cell>
          <cell r="G199">
            <v>2231.1916527388498</v>
          </cell>
          <cell r="H199">
            <v>474.61324998703401</v>
          </cell>
          <cell r="I199">
            <v>18</v>
          </cell>
          <cell r="J199">
            <v>1.7616635250305899E-5</v>
          </cell>
          <cell r="K199">
            <v>3564</v>
          </cell>
          <cell r="L199">
            <v>6.5361143400271701E-2</v>
          </cell>
          <cell r="M199">
            <v>3432</v>
          </cell>
          <cell r="N199">
            <v>1.15287510841145E-6</v>
          </cell>
          <cell r="O199">
            <v>3576</v>
          </cell>
          <cell r="Q199">
            <v>2884</v>
          </cell>
        </row>
        <row r="200">
          <cell r="B200" t="str">
            <v>BELMONT 11038958</v>
          </cell>
          <cell r="C200">
            <v>24031103</v>
          </cell>
          <cell r="D200" t="str">
            <v>BELMONT 1103</v>
          </cell>
          <cell r="E200">
            <v>8958</v>
          </cell>
          <cell r="F200" t="b">
            <v>0</v>
          </cell>
          <cell r="G200">
            <v>9585.6332609458805</v>
          </cell>
          <cell r="H200">
            <v>5438.9296904011399</v>
          </cell>
          <cell r="I200">
            <v>73</v>
          </cell>
          <cell r="J200">
            <v>5.1693793257830599E-5</v>
          </cell>
          <cell r="K200">
            <v>3001</v>
          </cell>
          <cell r="L200">
            <v>6.5833454058594906E-2</v>
          </cell>
          <cell r="M200">
            <v>3259</v>
          </cell>
          <cell r="N200">
            <v>3.4118931913224899E-6</v>
          </cell>
          <cell r="O200">
            <v>3373</v>
          </cell>
          <cell r="P200">
            <v>0.04</v>
          </cell>
          <cell r="Q200">
            <v>2204</v>
          </cell>
        </row>
        <row r="201">
          <cell r="B201" t="str">
            <v>BELMONT 1110330790</v>
          </cell>
          <cell r="C201">
            <v>24031110</v>
          </cell>
          <cell r="D201" t="str">
            <v>BELMONT 1110</v>
          </cell>
          <cell r="E201">
            <v>330790</v>
          </cell>
          <cell r="F201" t="b">
            <v>1</v>
          </cell>
          <cell r="G201">
            <v>714.07907671143005</v>
          </cell>
          <cell r="H201">
            <v>199.56241388408199</v>
          </cell>
          <cell r="I201">
            <v>8</v>
          </cell>
          <cell r="J201">
            <v>7.7899256731533104E-6</v>
          </cell>
          <cell r="K201">
            <v>3621</v>
          </cell>
          <cell r="L201">
            <v>6.5468220040202099E-2</v>
          </cell>
          <cell r="M201">
            <v>3389</v>
          </cell>
          <cell r="N201">
            <v>5.09989726006136E-7</v>
          </cell>
          <cell r="O201">
            <v>3623</v>
          </cell>
          <cell r="Q201">
            <v>2979</v>
          </cell>
        </row>
        <row r="202">
          <cell r="B202" t="str">
            <v>BELMONT 11109090</v>
          </cell>
          <cell r="C202">
            <v>24031110</v>
          </cell>
          <cell r="D202" t="str">
            <v>BELMONT 1110</v>
          </cell>
          <cell r="E202">
            <v>9090</v>
          </cell>
          <cell r="F202" t="b">
            <v>1</v>
          </cell>
          <cell r="G202">
            <v>4202.8057306224</v>
          </cell>
          <cell r="H202">
            <v>0</v>
          </cell>
          <cell r="I202">
            <v>38</v>
          </cell>
          <cell r="J202">
            <v>1.84796432926481E-5</v>
          </cell>
          <cell r="K202">
            <v>3559</v>
          </cell>
          <cell r="L202">
            <v>6.5146990120410905E-2</v>
          </cell>
          <cell r="M202">
            <v>3627</v>
          </cell>
          <cell r="N202">
            <v>1.2038931390148599E-6</v>
          </cell>
          <cell r="O202">
            <v>3574</v>
          </cell>
          <cell r="Q202">
            <v>2679</v>
          </cell>
        </row>
        <row r="203">
          <cell r="B203" t="str">
            <v>BEN LOMOND 040116010</v>
          </cell>
          <cell r="C203">
            <v>83040401</v>
          </cell>
          <cell r="D203" t="str">
            <v>BEN LOMOND 0401</v>
          </cell>
          <cell r="E203">
            <v>16010</v>
          </cell>
          <cell r="F203" t="b">
            <v>0</v>
          </cell>
          <cell r="G203">
            <v>2728.9115091387598</v>
          </cell>
          <cell r="H203">
            <v>2728.9115091387598</v>
          </cell>
          <cell r="I203">
            <v>25</v>
          </cell>
          <cell r="J203">
            <v>4.4502439792267899E-4</v>
          </cell>
          <cell r="K203">
            <v>49</v>
          </cell>
          <cell r="L203">
            <v>6.6431229729116206E-2</v>
          </cell>
          <cell r="M203">
            <v>3054</v>
          </cell>
          <cell r="N203">
            <v>2.9563518013463099E-5</v>
          </cell>
          <cell r="O203">
            <v>2935</v>
          </cell>
          <cell r="P203">
            <v>0.3</v>
          </cell>
          <cell r="Q203">
            <v>1015</v>
          </cell>
        </row>
        <row r="204">
          <cell r="B204" t="str">
            <v>BEN LOMOND 04015144</v>
          </cell>
          <cell r="C204">
            <v>83040401</v>
          </cell>
          <cell r="D204" t="str">
            <v>BEN LOMOND 0401</v>
          </cell>
          <cell r="E204">
            <v>5144</v>
          </cell>
          <cell r="F204" t="b">
            <v>0</v>
          </cell>
          <cell r="G204">
            <v>6368.9287845208801</v>
          </cell>
          <cell r="H204">
            <v>6368.9287845208801</v>
          </cell>
          <cell r="I204">
            <v>36</v>
          </cell>
          <cell r="J204">
            <v>2.0137807627583601E-4</v>
          </cell>
          <cell r="K204">
            <v>392</v>
          </cell>
          <cell r="L204">
            <v>8.6508147287153498</v>
          </cell>
          <cell r="M204">
            <v>2650</v>
          </cell>
          <cell r="N204">
            <v>1.5294764951940801E-3</v>
          </cell>
          <cell r="O204">
            <v>2552</v>
          </cell>
          <cell r="P204">
            <v>32.700000000000003</v>
          </cell>
          <cell r="Q204">
            <v>225</v>
          </cell>
        </row>
        <row r="205">
          <cell r="B205" t="str">
            <v>BEN LOMOND 04015206</v>
          </cell>
          <cell r="C205">
            <v>83040401</v>
          </cell>
          <cell r="D205" t="str">
            <v>BEN LOMOND 0401</v>
          </cell>
          <cell r="E205">
            <v>5206</v>
          </cell>
          <cell r="F205" t="b">
            <v>0</v>
          </cell>
          <cell r="G205">
            <v>11520.377397435999</v>
          </cell>
          <cell r="H205">
            <v>11520.377397435999</v>
          </cell>
          <cell r="I205">
            <v>78</v>
          </cell>
          <cell r="J205">
            <v>2.8525264075908202E-4</v>
          </cell>
          <cell r="K205">
            <v>147</v>
          </cell>
          <cell r="L205">
            <v>13.4763554414677</v>
          </cell>
          <cell r="M205">
            <v>2563</v>
          </cell>
          <cell r="N205">
            <v>2.8386503076762398E-3</v>
          </cell>
          <cell r="O205">
            <v>2365</v>
          </cell>
          <cell r="P205">
            <v>16.079999999999998</v>
          </cell>
          <cell r="Q205">
            <v>342</v>
          </cell>
        </row>
        <row r="206">
          <cell r="B206" t="str">
            <v>BEN LOMOND 04015400</v>
          </cell>
          <cell r="C206">
            <v>83040401</v>
          </cell>
          <cell r="D206" t="str">
            <v>BEN LOMOND 0401</v>
          </cell>
          <cell r="E206">
            <v>5400</v>
          </cell>
          <cell r="F206" t="b">
            <v>1</v>
          </cell>
          <cell r="G206">
            <v>731.42411497907096</v>
          </cell>
          <cell r="H206">
            <v>731.42411497907096</v>
          </cell>
          <cell r="I206">
            <v>4</v>
          </cell>
          <cell r="J206">
            <v>5.9377777506597297E-4</v>
          </cell>
          <cell r="K206">
            <v>18</v>
          </cell>
          <cell r="L206">
            <v>6.6431229729116206E-2</v>
          </cell>
          <cell r="M206">
            <v>3083</v>
          </cell>
          <cell r="N206">
            <v>3.9445387783451203E-5</v>
          </cell>
          <cell r="O206">
            <v>2917</v>
          </cell>
          <cell r="P206">
            <v>0.27</v>
          </cell>
          <cell r="Q206">
            <v>1057</v>
          </cell>
        </row>
        <row r="207">
          <cell r="B207" t="str">
            <v>BEN LOMOND 0401CB</v>
          </cell>
          <cell r="C207">
            <v>83040401</v>
          </cell>
          <cell r="D207" t="str">
            <v>BEN LOMOND 0401</v>
          </cell>
          <cell r="E207" t="str">
            <v>CB</v>
          </cell>
          <cell r="F207" t="b">
            <v>0</v>
          </cell>
          <cell r="G207">
            <v>12509.552787282801</v>
          </cell>
          <cell r="H207">
            <v>12509.552787282801</v>
          </cell>
          <cell r="I207">
            <v>106</v>
          </cell>
          <cell r="J207">
            <v>3.4661739139338799E-4</v>
          </cell>
          <cell r="K207">
            <v>93</v>
          </cell>
          <cell r="L207">
            <v>6.6431229729116206E-2</v>
          </cell>
          <cell r="M207">
            <v>3076</v>
          </cell>
          <cell r="N207">
            <v>2.30262195557611E-5</v>
          </cell>
          <cell r="O207">
            <v>2956</v>
          </cell>
          <cell r="P207">
            <v>1.58</v>
          </cell>
          <cell r="Q207">
            <v>665</v>
          </cell>
        </row>
        <row r="208">
          <cell r="B208" t="str">
            <v>BEN LOMOND 110196738</v>
          </cell>
          <cell r="C208">
            <v>83041101</v>
          </cell>
          <cell r="D208" t="str">
            <v>BEN LOMOND 1101</v>
          </cell>
          <cell r="E208">
            <v>96738</v>
          </cell>
          <cell r="F208" t="b">
            <v>0</v>
          </cell>
          <cell r="G208">
            <v>10792.8538311702</v>
          </cell>
          <cell r="H208">
            <v>10792.8538311702</v>
          </cell>
          <cell r="I208">
            <v>84</v>
          </cell>
          <cell r="J208">
            <v>2.0282841463388899E-4</v>
          </cell>
          <cell r="K208">
            <v>387</v>
          </cell>
          <cell r="L208">
            <v>5.4434623648142004</v>
          </cell>
          <cell r="M208">
            <v>2731</v>
          </cell>
          <cell r="N208">
            <v>9.72761199312345E-4</v>
          </cell>
          <cell r="O208">
            <v>2641</v>
          </cell>
          <cell r="P208">
            <v>21.67</v>
          </cell>
          <cell r="Q208">
            <v>298</v>
          </cell>
        </row>
        <row r="209">
          <cell r="B209" t="str">
            <v>BEN LOMOND 1101BL 1101</v>
          </cell>
          <cell r="C209">
            <v>83041101</v>
          </cell>
          <cell r="D209" t="str">
            <v>BEN LOMOND 1101</v>
          </cell>
          <cell r="E209" t="str">
            <v>BL 1101</v>
          </cell>
          <cell r="F209" t="b">
            <v>0</v>
          </cell>
          <cell r="G209">
            <v>13568.3760643972</v>
          </cell>
          <cell r="H209">
            <v>13568.3760643972</v>
          </cell>
          <cell r="I209">
            <v>101</v>
          </cell>
          <cell r="J209">
            <v>3.0613092516576501E-4</v>
          </cell>
          <cell r="K209">
            <v>124</v>
          </cell>
          <cell r="L209">
            <v>6.1859914878573798</v>
          </cell>
          <cell r="M209">
            <v>2709</v>
          </cell>
          <cell r="N209">
            <v>1.76813509559059E-3</v>
          </cell>
          <cell r="O209">
            <v>2507</v>
          </cell>
          <cell r="P209">
            <v>25.42</v>
          </cell>
          <cell r="Q209">
            <v>271</v>
          </cell>
        </row>
        <row r="210">
          <cell r="B210" t="str">
            <v>BERESFORD 0403435168</v>
          </cell>
          <cell r="C210">
            <v>24040403</v>
          </cell>
          <cell r="D210" t="str">
            <v>BERESFORD 0403</v>
          </cell>
          <cell r="E210">
            <v>435168</v>
          </cell>
          <cell r="F210" t="b">
            <v>0</v>
          </cell>
          <cell r="G210">
            <v>2902.29551037684</v>
          </cell>
          <cell r="H210">
            <v>2068.40767296582</v>
          </cell>
          <cell r="I210">
            <v>26</v>
          </cell>
          <cell r="J210">
            <v>4.95031682658009E-5</v>
          </cell>
          <cell r="K210">
            <v>3049</v>
          </cell>
          <cell r="L210">
            <v>0.97971326743180898</v>
          </cell>
          <cell r="M210">
            <v>2895</v>
          </cell>
          <cell r="N210">
            <v>3.1130992597937297E-5</v>
          </cell>
          <cell r="O210">
            <v>2930</v>
          </cell>
          <cell r="Q210">
            <v>3011</v>
          </cell>
        </row>
        <row r="211">
          <cell r="B211" t="str">
            <v>BERESFORD 04039154</v>
          </cell>
          <cell r="C211">
            <v>24040403</v>
          </cell>
          <cell r="D211" t="str">
            <v>BERESFORD 0403</v>
          </cell>
          <cell r="E211">
            <v>9154</v>
          </cell>
          <cell r="F211" t="b">
            <v>0</v>
          </cell>
          <cell r="G211">
            <v>10556.7719001356</v>
          </cell>
          <cell r="H211">
            <v>6776.6761810650496</v>
          </cell>
          <cell r="I211">
            <v>95</v>
          </cell>
          <cell r="J211">
            <v>6.2891705544499999E-5</v>
          </cell>
          <cell r="K211">
            <v>2686</v>
          </cell>
          <cell r="L211">
            <v>6.5944992868523802E-2</v>
          </cell>
          <cell r="M211">
            <v>3236</v>
          </cell>
          <cell r="N211">
            <v>4.1518061483202103E-6</v>
          </cell>
          <cell r="O211">
            <v>3327</v>
          </cell>
          <cell r="P211">
            <v>0.03</v>
          </cell>
          <cell r="Q211">
            <v>2237</v>
          </cell>
        </row>
        <row r="212">
          <cell r="B212" t="str">
            <v>BERKELEY F 0402502466</v>
          </cell>
          <cell r="C212">
            <v>12060402</v>
          </cell>
          <cell r="D212" t="str">
            <v>BERKELEY F 0402</v>
          </cell>
          <cell r="E212">
            <v>502466</v>
          </cell>
          <cell r="F212" t="b">
            <v>1</v>
          </cell>
          <cell r="G212">
            <v>854.28386320211598</v>
          </cell>
          <cell r="H212">
            <v>226.023835945272</v>
          </cell>
          <cell r="I212">
            <v>10</v>
          </cell>
          <cell r="J212">
            <v>2.4426855497949801E-5</v>
          </cell>
          <cell r="K212">
            <v>3501</v>
          </cell>
          <cell r="L212">
            <v>6.5532466024160296E-2</v>
          </cell>
          <cell r="M212">
            <v>3357</v>
          </cell>
          <cell r="N212">
            <v>1.61514167353081E-6</v>
          </cell>
          <cell r="O212">
            <v>3543</v>
          </cell>
          <cell r="Q212">
            <v>2745</v>
          </cell>
        </row>
        <row r="213">
          <cell r="B213" t="str">
            <v>BERKELEY F 0402CB</v>
          </cell>
          <cell r="C213">
            <v>12060402</v>
          </cell>
          <cell r="D213" t="str">
            <v>BERKELEY F 0402</v>
          </cell>
          <cell r="E213" t="str">
            <v>CB</v>
          </cell>
          <cell r="F213" t="b">
            <v>1</v>
          </cell>
          <cell r="G213">
            <v>2575.0656974707399</v>
          </cell>
          <cell r="H213">
            <v>47.0230865460655</v>
          </cell>
          <cell r="I213">
            <v>21</v>
          </cell>
          <cell r="J213">
            <v>1.6197240149588499E-5</v>
          </cell>
          <cell r="K213">
            <v>3575</v>
          </cell>
          <cell r="L213">
            <v>6.5146990120410905E-2</v>
          </cell>
          <cell r="M213">
            <v>3630</v>
          </cell>
          <cell r="N213">
            <v>1.05520144400317E-6</v>
          </cell>
          <cell r="O213">
            <v>3588</v>
          </cell>
          <cell r="P213">
            <v>0.03</v>
          </cell>
          <cell r="Q213">
            <v>2266</v>
          </cell>
        </row>
        <row r="214">
          <cell r="B214" t="str">
            <v>BERKELEY F 1103162952</v>
          </cell>
          <cell r="C214">
            <v>12061103</v>
          </cell>
          <cell r="D214" t="str">
            <v>BERKELEY F 1103</v>
          </cell>
          <cell r="E214">
            <v>162952</v>
          </cell>
          <cell r="F214" t="b">
            <v>0</v>
          </cell>
          <cell r="G214">
            <v>3475.2505770595699</v>
          </cell>
          <cell r="H214">
            <v>2846.7584701732198</v>
          </cell>
          <cell r="I214">
            <v>25</v>
          </cell>
          <cell r="J214">
            <v>8.5367321589728803E-5</v>
          </cell>
          <cell r="K214">
            <v>2045</v>
          </cell>
          <cell r="L214">
            <v>6.6174925863742795E-2</v>
          </cell>
          <cell r="M214">
            <v>3178</v>
          </cell>
          <cell r="N214">
            <v>5.6583449776914098E-6</v>
          </cell>
          <cell r="O214">
            <v>3230</v>
          </cell>
          <cell r="Q214">
            <v>2962</v>
          </cell>
        </row>
        <row r="215">
          <cell r="B215" t="str">
            <v>BERKELEY F 1103620294</v>
          </cell>
          <cell r="C215">
            <v>12061103</v>
          </cell>
          <cell r="D215" t="str">
            <v>BERKELEY F 1103</v>
          </cell>
          <cell r="E215">
            <v>620294</v>
          </cell>
          <cell r="F215" t="b">
            <v>1</v>
          </cell>
          <cell r="G215">
            <v>312.27217764295102</v>
          </cell>
          <cell r="H215">
            <v>249.663665394605</v>
          </cell>
          <cell r="I215">
            <v>4</v>
          </cell>
          <cell r="J215">
            <v>7.0122040142450701E-5</v>
          </cell>
          <cell r="K215">
            <v>2469</v>
          </cell>
          <cell r="L215">
            <v>6.5468220040202099E-2</v>
          </cell>
          <cell r="M215">
            <v>3388</v>
          </cell>
          <cell r="N215">
            <v>4.6108606366564303E-6</v>
          </cell>
          <cell r="O215">
            <v>3288</v>
          </cell>
          <cell r="Q215">
            <v>3315</v>
          </cell>
        </row>
        <row r="216">
          <cell r="B216" t="str">
            <v>BERKELEY F 1103813976</v>
          </cell>
          <cell r="C216">
            <v>12061103</v>
          </cell>
          <cell r="D216" t="str">
            <v>BERKELEY F 1103</v>
          </cell>
          <cell r="E216">
            <v>813976</v>
          </cell>
          <cell r="F216" t="b">
            <v>1</v>
          </cell>
          <cell r="G216">
            <v>328.18081893226798</v>
          </cell>
          <cell r="H216">
            <v>312.29782492929297</v>
          </cell>
          <cell r="I216">
            <v>4</v>
          </cell>
          <cell r="J216">
            <v>1.05126209746231E-4</v>
          </cell>
          <cell r="K216">
            <v>1520</v>
          </cell>
          <cell r="L216">
            <v>6.6110679879784501E-2</v>
          </cell>
          <cell r="M216">
            <v>3194</v>
          </cell>
          <cell r="N216">
            <v>6.9422324424155602E-6</v>
          </cell>
          <cell r="O216">
            <v>3167</v>
          </cell>
          <cell r="Q216">
            <v>3515</v>
          </cell>
        </row>
        <row r="217">
          <cell r="B217" t="str">
            <v>BERKELEY F 1103BR110</v>
          </cell>
          <cell r="C217">
            <v>12061103</v>
          </cell>
          <cell r="D217" t="str">
            <v>BERKELEY F 1103</v>
          </cell>
          <cell r="E217" t="str">
            <v>BR110</v>
          </cell>
          <cell r="F217" t="b">
            <v>1</v>
          </cell>
          <cell r="G217">
            <v>5064.9775389901797</v>
          </cell>
          <cell r="H217">
            <v>0</v>
          </cell>
          <cell r="I217">
            <v>45</v>
          </cell>
          <cell r="J217">
            <v>1.7521232128577401E-5</v>
          </cell>
          <cell r="K217">
            <v>3566</v>
          </cell>
          <cell r="L217">
            <v>6.5146990120410905E-2</v>
          </cell>
          <cell r="M217">
            <v>3628</v>
          </cell>
          <cell r="N217">
            <v>1.14145553637786E-6</v>
          </cell>
          <cell r="O217">
            <v>3579</v>
          </cell>
          <cell r="P217">
            <v>18.55</v>
          </cell>
          <cell r="Q217">
            <v>320</v>
          </cell>
        </row>
        <row r="218">
          <cell r="B218" t="str">
            <v>BERKELEY F 1105189500</v>
          </cell>
          <cell r="C218">
            <v>12061105</v>
          </cell>
          <cell r="D218" t="str">
            <v>BERKELEY F 1105</v>
          </cell>
          <cell r="E218">
            <v>189500</v>
          </cell>
          <cell r="F218" t="b">
            <v>0</v>
          </cell>
          <cell r="G218">
            <v>1726.24020811173</v>
          </cell>
          <cell r="H218">
            <v>1225.6859610224501</v>
          </cell>
          <cell r="I218">
            <v>17</v>
          </cell>
          <cell r="J218">
            <v>6.00819557268336E-5</v>
          </cell>
          <cell r="K218">
            <v>2771</v>
          </cell>
          <cell r="L218">
            <v>6.5902825225802E-2</v>
          </cell>
          <cell r="M218">
            <v>3244</v>
          </cell>
          <cell r="N218">
            <v>3.9707537915870802E-6</v>
          </cell>
          <cell r="O218">
            <v>3337</v>
          </cell>
          <cell r="Q218">
            <v>3131</v>
          </cell>
        </row>
        <row r="219">
          <cell r="B219" t="str">
            <v>BERKELEY F 1105849701</v>
          </cell>
          <cell r="C219">
            <v>12061105</v>
          </cell>
          <cell r="D219" t="str">
            <v>BERKELEY F 1105</v>
          </cell>
          <cell r="E219">
            <v>849701</v>
          </cell>
          <cell r="F219" t="b">
            <v>1</v>
          </cell>
          <cell r="G219">
            <v>220.60385199341499</v>
          </cell>
          <cell r="H219">
            <v>213.772431455358</v>
          </cell>
          <cell r="I219">
            <v>2</v>
          </cell>
          <cell r="J219">
            <v>2.8441350877983401E-5</v>
          </cell>
          <cell r="K219">
            <v>3447</v>
          </cell>
          <cell r="L219">
            <v>6.5789449959993307E-2</v>
          </cell>
          <cell r="M219">
            <v>3283</v>
          </cell>
          <cell r="N219">
            <v>1.88941325610428E-6</v>
          </cell>
          <cell r="O219">
            <v>3516</v>
          </cell>
          <cell r="Q219">
            <v>3358</v>
          </cell>
        </row>
        <row r="220">
          <cell r="B220" t="str">
            <v>BERKELEY F 1105BR166</v>
          </cell>
          <cell r="C220">
            <v>12061105</v>
          </cell>
          <cell r="D220" t="str">
            <v>BERKELEY F 1105</v>
          </cell>
          <cell r="E220" t="str">
            <v>BR166</v>
          </cell>
          <cell r="F220" t="b">
            <v>1</v>
          </cell>
          <cell r="G220">
            <v>61.4345106783041</v>
          </cell>
          <cell r="H220">
            <v>61.4345106783041</v>
          </cell>
          <cell r="I220">
            <v>2</v>
          </cell>
          <cell r="J220">
            <v>1.3883187057217499E-4</v>
          </cell>
          <cell r="K220">
            <v>886</v>
          </cell>
          <cell r="L220">
            <v>6.6431909799575806E-2</v>
          </cell>
          <cell r="M220">
            <v>2952</v>
          </cell>
          <cell r="N220">
            <v>9.2228663031571607E-6</v>
          </cell>
          <cell r="O220">
            <v>3089</v>
          </cell>
          <cell r="P220">
            <v>0.05</v>
          </cell>
          <cell r="Q220">
            <v>1939</v>
          </cell>
        </row>
        <row r="221">
          <cell r="B221" t="str">
            <v>BERKELEY F 1105CB</v>
          </cell>
          <cell r="C221">
            <v>12061105</v>
          </cell>
          <cell r="D221" t="str">
            <v>BERKELEY F 1105</v>
          </cell>
          <cell r="E221" t="str">
            <v>CB</v>
          </cell>
          <cell r="F221" t="b">
            <v>0</v>
          </cell>
          <cell r="G221">
            <v>12969.644547673301</v>
          </cell>
          <cell r="H221">
            <v>1669.14517217611</v>
          </cell>
          <cell r="I221">
            <v>103</v>
          </cell>
          <cell r="J221">
            <v>2.43616064598096E-5</v>
          </cell>
          <cell r="K221">
            <v>3504</v>
          </cell>
          <cell r="L221">
            <v>6.5321639397190601E-2</v>
          </cell>
          <cell r="M221">
            <v>3453</v>
          </cell>
          <cell r="N221">
            <v>1.6033328934303799E-6</v>
          </cell>
          <cell r="O221">
            <v>3544</v>
          </cell>
          <cell r="P221">
            <v>0.03</v>
          </cell>
          <cell r="Q221">
            <v>2287</v>
          </cell>
        </row>
        <row r="222">
          <cell r="B222" t="str">
            <v>BERKELEY T 0404CB</v>
          </cell>
          <cell r="C222">
            <v>12660404</v>
          </cell>
          <cell r="D222" t="str">
            <v>BERKELEY T 0404</v>
          </cell>
          <cell r="E222" t="str">
            <v>CB</v>
          </cell>
          <cell r="F222" t="b">
            <v>1</v>
          </cell>
          <cell r="G222">
            <v>1942.0348964326899</v>
          </cell>
          <cell r="H222">
            <v>0</v>
          </cell>
          <cell r="I222">
            <v>20</v>
          </cell>
          <cell r="J222">
            <v>7.5208631107456902E-6</v>
          </cell>
          <cell r="K222">
            <v>3625</v>
          </cell>
          <cell r="L222">
            <v>6.5211236104369102E-2</v>
          </cell>
          <cell r="M222">
            <v>3506</v>
          </cell>
          <cell r="N222">
            <v>4.9106300872563598E-7</v>
          </cell>
          <cell r="O222">
            <v>3626</v>
          </cell>
          <cell r="Q222">
            <v>2929</v>
          </cell>
        </row>
        <row r="223">
          <cell r="B223" t="str">
            <v>BIG BASIN 110110296</v>
          </cell>
          <cell r="C223">
            <v>82841101</v>
          </cell>
          <cell r="D223" t="str">
            <v>BIG BASIN 1101</v>
          </cell>
          <cell r="E223">
            <v>10296</v>
          </cell>
          <cell r="F223" t="b">
            <v>0</v>
          </cell>
          <cell r="G223">
            <v>23203.580421509501</v>
          </cell>
          <cell r="H223">
            <v>23203.580421509501</v>
          </cell>
          <cell r="I223">
            <v>181</v>
          </cell>
          <cell r="J223">
            <v>2.8226548879476798E-4</v>
          </cell>
          <cell r="K223">
            <v>151</v>
          </cell>
          <cell r="L223">
            <v>8.4720494166246301</v>
          </cell>
          <cell r="M223">
            <v>2657</v>
          </cell>
          <cell r="N223">
            <v>2.1701787445815302E-3</v>
          </cell>
          <cell r="O223">
            <v>2456</v>
          </cell>
          <cell r="P223">
            <v>20.94</v>
          </cell>
          <cell r="Q223">
            <v>303</v>
          </cell>
        </row>
        <row r="224">
          <cell r="B224" t="str">
            <v>BIG BASIN 110110720</v>
          </cell>
          <cell r="C224">
            <v>82841101</v>
          </cell>
          <cell r="D224" t="str">
            <v>BIG BASIN 1101</v>
          </cell>
          <cell r="E224">
            <v>10720</v>
          </cell>
          <cell r="F224" t="b">
            <v>0</v>
          </cell>
          <cell r="G224">
            <v>7578.3101545016498</v>
          </cell>
          <cell r="H224">
            <v>7578.3101545016498</v>
          </cell>
          <cell r="I224">
            <v>44</v>
          </cell>
          <cell r="J224">
            <v>5.9262908478050901E-4</v>
          </cell>
          <cell r="K224">
            <v>19</v>
          </cell>
          <cell r="L224">
            <v>5.4691898261162901</v>
          </cell>
          <cell r="M224">
            <v>2730</v>
          </cell>
          <cell r="N224">
            <v>2.2829809877475101E-3</v>
          </cell>
          <cell r="O224">
            <v>2435</v>
          </cell>
          <cell r="P224">
            <v>61.7</v>
          </cell>
          <cell r="Q224">
            <v>86</v>
          </cell>
        </row>
        <row r="225">
          <cell r="B225" t="str">
            <v>BIG BASIN 110112838</v>
          </cell>
          <cell r="C225">
            <v>82841101</v>
          </cell>
          <cell r="D225" t="str">
            <v>BIG BASIN 1101</v>
          </cell>
          <cell r="E225">
            <v>12838</v>
          </cell>
          <cell r="F225" t="b">
            <v>0</v>
          </cell>
          <cell r="G225">
            <v>3807.4911109578602</v>
          </cell>
          <cell r="H225">
            <v>3807.4911109578602</v>
          </cell>
          <cell r="I225">
            <v>32</v>
          </cell>
          <cell r="J225">
            <v>5.8407616688782495E-4</v>
          </cell>
          <cell r="K225">
            <v>21</v>
          </cell>
          <cell r="L225">
            <v>1.5521898456841701</v>
          </cell>
          <cell r="M225">
            <v>2860</v>
          </cell>
          <cell r="N225">
            <v>8.5045997331424704E-4</v>
          </cell>
          <cell r="O225">
            <v>2662</v>
          </cell>
          <cell r="P225">
            <v>8.7200000000000006</v>
          </cell>
          <cell r="Q225">
            <v>421</v>
          </cell>
        </row>
        <row r="226">
          <cell r="B226" t="str">
            <v>BIG BASIN 11015000</v>
          </cell>
          <cell r="C226">
            <v>82841101</v>
          </cell>
          <cell r="D226" t="str">
            <v>BIG BASIN 1101</v>
          </cell>
          <cell r="E226">
            <v>5000</v>
          </cell>
          <cell r="F226" t="b">
            <v>0</v>
          </cell>
          <cell r="G226">
            <v>3149.0185626931002</v>
          </cell>
          <cell r="H226">
            <v>3149.0185626931002</v>
          </cell>
          <cell r="I226">
            <v>23</v>
          </cell>
          <cell r="J226">
            <v>4.1733293524568701E-4</v>
          </cell>
          <cell r="K226">
            <v>64</v>
          </cell>
          <cell r="L226">
            <v>2.1335737723174701</v>
          </cell>
          <cell r="M226">
            <v>2834</v>
          </cell>
          <cell r="N226">
            <v>1.38140410581298E-3</v>
          </cell>
          <cell r="O226">
            <v>2579</v>
          </cell>
          <cell r="P226">
            <v>24.55</v>
          </cell>
          <cell r="Q226">
            <v>277</v>
          </cell>
        </row>
        <row r="227">
          <cell r="B227" t="str">
            <v>BIG BASIN 11015028</v>
          </cell>
          <cell r="C227">
            <v>82841101</v>
          </cell>
          <cell r="D227" t="str">
            <v>BIG BASIN 1101</v>
          </cell>
          <cell r="E227">
            <v>5028</v>
          </cell>
          <cell r="F227" t="b">
            <v>0</v>
          </cell>
          <cell r="G227">
            <v>8087.7218931861798</v>
          </cell>
          <cell r="H227">
            <v>8087.7218931861798</v>
          </cell>
          <cell r="I227">
            <v>59</v>
          </cell>
          <cell r="J227">
            <v>2.7872782318469997E-4</v>
          </cell>
          <cell r="K227">
            <v>160</v>
          </cell>
          <cell r="L227">
            <v>6.6431229729116206E-2</v>
          </cell>
          <cell r="M227">
            <v>3056</v>
          </cell>
          <cell r="N227">
            <v>1.85162320538793E-5</v>
          </cell>
          <cell r="O227">
            <v>2968</v>
          </cell>
          <cell r="P227">
            <v>0.63</v>
          </cell>
          <cell r="Q227">
            <v>832</v>
          </cell>
        </row>
        <row r="228">
          <cell r="B228" t="str">
            <v>BIG BASIN 11015479</v>
          </cell>
          <cell r="C228">
            <v>82841101</v>
          </cell>
          <cell r="D228" t="str">
            <v>BIG BASIN 1101</v>
          </cell>
          <cell r="E228">
            <v>5479</v>
          </cell>
          <cell r="F228" t="b">
            <v>1</v>
          </cell>
          <cell r="G228">
            <v>289.277679652887</v>
          </cell>
          <cell r="H228">
            <v>289.277679652887</v>
          </cell>
          <cell r="I228">
            <v>3</v>
          </cell>
          <cell r="J228">
            <v>4.1806893811250701E-4</v>
          </cell>
          <cell r="K228">
            <v>63</v>
          </cell>
          <cell r="L228">
            <v>6.6431229729116206E-2</v>
          </cell>
          <cell r="M228">
            <v>3086</v>
          </cell>
          <cell r="N228">
            <v>2.7772833670359601E-5</v>
          </cell>
          <cell r="O228">
            <v>2944</v>
          </cell>
          <cell r="P228">
            <v>2.14</v>
          </cell>
          <cell r="Q228">
            <v>619</v>
          </cell>
        </row>
        <row r="229">
          <cell r="B229" t="str">
            <v>BIG BASIN 110165444</v>
          </cell>
          <cell r="C229">
            <v>82841101</v>
          </cell>
          <cell r="D229" t="str">
            <v>BIG BASIN 1101</v>
          </cell>
          <cell r="E229">
            <v>65444</v>
          </cell>
          <cell r="F229" t="b">
            <v>1</v>
          </cell>
          <cell r="G229">
            <v>757.25933679154298</v>
          </cell>
          <cell r="H229">
            <v>757.25933679154298</v>
          </cell>
          <cell r="I229">
            <v>9</v>
          </cell>
          <cell r="J229">
            <v>9.1179369418467897E-4</v>
          </cell>
          <cell r="K229">
            <v>3</v>
          </cell>
          <cell r="L229">
            <v>6.6431229729116206E-2</v>
          </cell>
          <cell r="M229">
            <v>3074</v>
          </cell>
          <cell r="N229">
            <v>6.0571576363941999E-5</v>
          </cell>
          <cell r="O229">
            <v>2898</v>
          </cell>
          <cell r="P229">
            <v>12.01</v>
          </cell>
          <cell r="Q229">
            <v>379</v>
          </cell>
        </row>
        <row r="230">
          <cell r="B230" t="str">
            <v>BIG BASIN 110169550</v>
          </cell>
          <cell r="C230">
            <v>82841101</v>
          </cell>
          <cell r="D230" t="str">
            <v>BIG BASIN 1101</v>
          </cell>
          <cell r="E230">
            <v>69550</v>
          </cell>
          <cell r="F230" t="b">
            <v>0</v>
          </cell>
          <cell r="G230">
            <v>28222.949910847299</v>
          </cell>
          <cell r="H230">
            <v>28222.949910847299</v>
          </cell>
          <cell r="I230">
            <v>188</v>
          </cell>
          <cell r="J230">
            <v>1.9115205495449499E-4</v>
          </cell>
          <cell r="K230">
            <v>436</v>
          </cell>
          <cell r="L230">
            <v>15.1136890244151</v>
          </cell>
          <cell r="M230">
            <v>2529</v>
          </cell>
          <cell r="N230">
            <v>2.7544825789308398E-3</v>
          </cell>
          <cell r="O230">
            <v>2375</v>
          </cell>
          <cell r="P230">
            <v>0.88</v>
          </cell>
          <cell r="Q230">
            <v>753</v>
          </cell>
        </row>
        <row r="231">
          <cell r="B231" t="str">
            <v>BIG BASIN 110195690</v>
          </cell>
          <cell r="C231">
            <v>82841101</v>
          </cell>
          <cell r="D231" t="str">
            <v>BIG BASIN 1101</v>
          </cell>
          <cell r="E231">
            <v>95690</v>
          </cell>
          <cell r="F231" t="b">
            <v>0</v>
          </cell>
          <cell r="G231">
            <v>6226.9882008554496</v>
          </cell>
          <cell r="H231">
            <v>6226.9882008554496</v>
          </cell>
          <cell r="I231">
            <v>58</v>
          </cell>
          <cell r="J231">
            <v>4.3813127877799301E-4</v>
          </cell>
          <cell r="K231">
            <v>55</v>
          </cell>
          <cell r="L231">
            <v>3.7552114327189399</v>
          </cell>
          <cell r="M231">
            <v>2782</v>
          </cell>
          <cell r="N231">
            <v>2.6164374122743602E-3</v>
          </cell>
          <cell r="O231">
            <v>2395</v>
          </cell>
          <cell r="P231">
            <v>0.66</v>
          </cell>
          <cell r="Q231">
            <v>821</v>
          </cell>
        </row>
        <row r="232">
          <cell r="B232" t="str">
            <v>BIG BASIN 11019773</v>
          </cell>
          <cell r="C232">
            <v>82841101</v>
          </cell>
          <cell r="D232" t="str">
            <v>BIG BASIN 1101</v>
          </cell>
          <cell r="E232">
            <v>9773</v>
          </cell>
          <cell r="F232" t="b">
            <v>1</v>
          </cell>
          <cell r="G232">
            <v>724.85451530008299</v>
          </cell>
          <cell r="H232">
            <v>724.85451530008299</v>
          </cell>
          <cell r="I232">
            <v>6</v>
          </cell>
          <cell r="J232">
            <v>2.3796166836594499E-4</v>
          </cell>
          <cell r="K232">
            <v>254</v>
          </cell>
          <cell r="L232">
            <v>6.6431229729116206E-2</v>
          </cell>
          <cell r="M232">
            <v>3077</v>
          </cell>
          <cell r="N232">
            <v>1.5808086257941899E-5</v>
          </cell>
          <cell r="O232">
            <v>2998</v>
          </cell>
          <cell r="P232">
            <v>6.09</v>
          </cell>
          <cell r="Q232">
            <v>473</v>
          </cell>
        </row>
        <row r="233">
          <cell r="B233" t="str">
            <v>BIG BASIN 1101CB</v>
          </cell>
          <cell r="C233">
            <v>82841101</v>
          </cell>
          <cell r="D233" t="str">
            <v>BIG BASIN 1101</v>
          </cell>
          <cell r="E233" t="str">
            <v>CB</v>
          </cell>
          <cell r="F233" t="b">
            <v>0</v>
          </cell>
          <cell r="G233">
            <v>7486.7826707435797</v>
          </cell>
          <cell r="H233">
            <v>7486.7826707435797</v>
          </cell>
          <cell r="I233">
            <v>45</v>
          </cell>
          <cell r="J233">
            <v>2.7460952476885298E-4</v>
          </cell>
          <cell r="K233">
            <v>168</v>
          </cell>
          <cell r="L233">
            <v>11.6886482513167</v>
          </cell>
          <cell r="M233">
            <v>2594</v>
          </cell>
          <cell r="N233">
            <v>2.5848552093801201E-3</v>
          </cell>
          <cell r="O233">
            <v>2398</v>
          </cell>
          <cell r="P233">
            <v>26.9</v>
          </cell>
          <cell r="Q233">
            <v>264</v>
          </cell>
        </row>
        <row r="234">
          <cell r="B234" t="str">
            <v>BIG BASIN 110210254</v>
          </cell>
          <cell r="C234">
            <v>82841102</v>
          </cell>
          <cell r="D234" t="str">
            <v>BIG BASIN 1102</v>
          </cell>
          <cell r="E234">
            <v>10254</v>
          </cell>
          <cell r="F234" t="b">
            <v>0</v>
          </cell>
          <cell r="G234">
            <v>3449.8350903844798</v>
          </cell>
          <cell r="H234">
            <v>3449.8350903844798</v>
          </cell>
          <cell r="I234">
            <v>11</v>
          </cell>
          <cell r="J234">
            <v>2.5218463755057502E-4</v>
          </cell>
          <cell r="K234">
            <v>212</v>
          </cell>
          <cell r="L234">
            <v>138.39786035940801</v>
          </cell>
          <cell r="M234">
            <v>1814</v>
          </cell>
          <cell r="N234">
            <v>3.2320027953669901E-2</v>
          </cell>
          <cell r="O234">
            <v>1421</v>
          </cell>
          <cell r="P234">
            <v>0.28999999999999998</v>
          </cell>
          <cell r="Q234">
            <v>1030</v>
          </cell>
        </row>
        <row r="235">
          <cell r="B235" t="str">
            <v>BIG BASIN 110211062</v>
          </cell>
          <cell r="C235">
            <v>82841102</v>
          </cell>
          <cell r="D235" t="str">
            <v>BIG BASIN 1102</v>
          </cell>
          <cell r="E235">
            <v>11062</v>
          </cell>
          <cell r="F235" t="b">
            <v>0</v>
          </cell>
          <cell r="G235">
            <v>21428.234301208398</v>
          </cell>
          <cell r="H235">
            <v>21428.234301208398</v>
          </cell>
          <cell r="I235">
            <v>88</v>
          </cell>
          <cell r="J235">
            <v>1.3572166627172599E-4</v>
          </cell>
          <cell r="K235">
            <v>922</v>
          </cell>
          <cell r="L235">
            <v>71.113575676664894</v>
          </cell>
          <cell r="M235">
            <v>2090</v>
          </cell>
          <cell r="N235">
            <v>7.8989549469020703E-3</v>
          </cell>
          <cell r="O235">
            <v>2050</v>
          </cell>
          <cell r="P235">
            <v>0.25</v>
          </cell>
          <cell r="Q235">
            <v>1075</v>
          </cell>
        </row>
        <row r="236">
          <cell r="B236" t="str">
            <v>BIG BASIN 110212124</v>
          </cell>
          <cell r="C236">
            <v>82841102</v>
          </cell>
          <cell r="D236" t="str">
            <v>BIG BASIN 1102</v>
          </cell>
          <cell r="E236">
            <v>12124</v>
          </cell>
          <cell r="F236" t="b">
            <v>0</v>
          </cell>
          <cell r="G236">
            <v>7217.2961941693902</v>
          </cell>
          <cell r="H236">
            <v>7217.2961941693902</v>
          </cell>
          <cell r="I236">
            <v>59</v>
          </cell>
          <cell r="J236">
            <v>3.0399825901456E-4</v>
          </cell>
          <cell r="K236">
            <v>126</v>
          </cell>
          <cell r="L236">
            <v>21.0181466473306</v>
          </cell>
          <cell r="M236">
            <v>2436</v>
          </cell>
          <cell r="N236">
            <v>4.0118842056584298E-3</v>
          </cell>
          <cell r="O236">
            <v>2256</v>
          </cell>
          <cell r="P236">
            <v>0.28000000000000003</v>
          </cell>
          <cell r="Q236">
            <v>1041</v>
          </cell>
        </row>
        <row r="237">
          <cell r="B237" t="str">
            <v>BIG BASIN 110212758</v>
          </cell>
          <cell r="C237">
            <v>82841102</v>
          </cell>
          <cell r="D237" t="str">
            <v>BIG BASIN 1102</v>
          </cell>
          <cell r="E237">
            <v>12758</v>
          </cell>
          <cell r="F237" t="b">
            <v>0</v>
          </cell>
          <cell r="G237">
            <v>9624.9944894049204</v>
          </cell>
          <cell r="H237">
            <v>9624.9944894049204</v>
          </cell>
          <cell r="I237">
            <v>70</v>
          </cell>
          <cell r="J237">
            <v>3.3734988017755099E-4</v>
          </cell>
          <cell r="K237">
            <v>98</v>
          </cell>
          <cell r="L237">
            <v>10.933694108346399</v>
          </cell>
          <cell r="M237">
            <v>2611</v>
          </cell>
          <cell r="N237">
            <v>2.9470358386379601E-3</v>
          </cell>
          <cell r="O237">
            <v>2358</v>
          </cell>
          <cell r="P237">
            <v>6.96</v>
          </cell>
          <cell r="Q237">
            <v>456</v>
          </cell>
        </row>
        <row r="238">
          <cell r="B238" t="str">
            <v>BIG BASIN 110212992</v>
          </cell>
          <cell r="C238">
            <v>82841102</v>
          </cell>
          <cell r="D238" t="str">
            <v>BIG BASIN 1102</v>
          </cell>
          <cell r="E238">
            <v>12992</v>
          </cell>
          <cell r="F238" t="b">
            <v>0</v>
          </cell>
          <cell r="G238">
            <v>22915.456873319701</v>
          </cell>
          <cell r="H238">
            <v>22915.456873319701</v>
          </cell>
          <cell r="I238">
            <v>160</v>
          </cell>
          <cell r="J238">
            <v>2.0519257150226601E-4</v>
          </cell>
          <cell r="K238">
            <v>379</v>
          </cell>
          <cell r="L238">
            <v>28.592996921954299</v>
          </cell>
          <cell r="M238">
            <v>2353</v>
          </cell>
          <cell r="N238">
            <v>5.6575444361625597E-3</v>
          </cell>
          <cell r="O238">
            <v>2171</v>
          </cell>
          <cell r="P238">
            <v>1.1399999999999999</v>
          </cell>
          <cell r="Q238">
            <v>711</v>
          </cell>
        </row>
        <row r="239">
          <cell r="B239" t="str">
            <v>BIG BASIN 11022253</v>
          </cell>
          <cell r="C239">
            <v>82841102</v>
          </cell>
          <cell r="D239" t="str">
            <v>BIG BASIN 1102</v>
          </cell>
          <cell r="E239">
            <v>2253</v>
          </cell>
          <cell r="F239" t="b">
            <v>0</v>
          </cell>
          <cell r="G239">
            <v>2335.3362898405799</v>
          </cell>
          <cell r="H239">
            <v>2335.3362898405799</v>
          </cell>
          <cell r="I239">
            <v>12</v>
          </cell>
          <cell r="J239">
            <v>2.08212655707029E-4</v>
          </cell>
          <cell r="K239">
            <v>370</v>
          </cell>
          <cell r="L239">
            <v>19.876545595672599</v>
          </cell>
          <cell r="M239">
            <v>2451</v>
          </cell>
          <cell r="N239">
            <v>4.1980839455004202E-3</v>
          </cell>
          <cell r="O239">
            <v>2246</v>
          </cell>
          <cell r="P239">
            <v>0.17</v>
          </cell>
          <cell r="Q239">
            <v>1238</v>
          </cell>
        </row>
        <row r="240">
          <cell r="B240" t="str">
            <v>BIG BASIN 11025066</v>
          </cell>
          <cell r="C240">
            <v>82841102</v>
          </cell>
          <cell r="D240" t="str">
            <v>BIG BASIN 1102</v>
          </cell>
          <cell r="E240">
            <v>5066</v>
          </cell>
          <cell r="F240" t="b">
            <v>0</v>
          </cell>
          <cell r="G240">
            <v>22120.764003686301</v>
          </cell>
          <cell r="H240">
            <v>22120.764003686301</v>
          </cell>
          <cell r="I240">
            <v>121</v>
          </cell>
          <cell r="J240">
            <v>1.8063620298865599E-4</v>
          </cell>
          <cell r="K240">
            <v>508</v>
          </cell>
          <cell r="L240">
            <v>16.176475008712899</v>
          </cell>
          <cell r="M240">
            <v>2514</v>
          </cell>
          <cell r="N240">
            <v>2.90655158846127E-3</v>
          </cell>
          <cell r="O240">
            <v>2359</v>
          </cell>
          <cell r="P240">
            <v>0.48</v>
          </cell>
          <cell r="Q240">
            <v>902</v>
          </cell>
        </row>
        <row r="241">
          <cell r="B241" t="str">
            <v>BIG BASIN 11026219</v>
          </cell>
          <cell r="C241">
            <v>82841102</v>
          </cell>
          <cell r="D241" t="str">
            <v>BIG BASIN 1102</v>
          </cell>
          <cell r="E241">
            <v>6219</v>
          </cell>
          <cell r="F241" t="b">
            <v>0</v>
          </cell>
          <cell r="G241">
            <v>1488.62624821074</v>
          </cell>
          <cell r="H241">
            <v>1488.62624821074</v>
          </cell>
          <cell r="I241">
            <v>11</v>
          </cell>
          <cell r="J241">
            <v>1.32220811792649E-4</v>
          </cell>
          <cell r="K241">
            <v>978</v>
          </cell>
          <cell r="L241">
            <v>6.6431229729116206E-2</v>
          </cell>
          <cell r="M241">
            <v>3066</v>
          </cell>
          <cell r="N241">
            <v>8.7835911231677305E-6</v>
          </cell>
          <cell r="O241">
            <v>3097</v>
          </cell>
          <cell r="P241">
            <v>7</v>
          </cell>
          <cell r="Q241">
            <v>455</v>
          </cell>
        </row>
        <row r="242">
          <cell r="B242" t="str">
            <v>BIG BASIN 110276752</v>
          </cell>
          <cell r="C242">
            <v>82841102</v>
          </cell>
          <cell r="D242" t="str">
            <v>BIG BASIN 1102</v>
          </cell>
          <cell r="E242">
            <v>76752</v>
          </cell>
          <cell r="F242" t="b">
            <v>0</v>
          </cell>
          <cell r="G242">
            <v>4380.3191790584697</v>
          </cell>
          <cell r="H242">
            <v>4380.3191790584697</v>
          </cell>
          <cell r="I242">
            <v>36</v>
          </cell>
          <cell r="J242">
            <v>2.52631844988273E-4</v>
          </cell>
          <cell r="K242">
            <v>209</v>
          </cell>
          <cell r="L242">
            <v>5.3491284453264401</v>
          </cell>
          <cell r="M242">
            <v>2733</v>
          </cell>
          <cell r="N242">
            <v>9.1318030416566204E-4</v>
          </cell>
          <cell r="O242">
            <v>2653</v>
          </cell>
          <cell r="P242">
            <v>0.44</v>
          </cell>
          <cell r="Q242">
            <v>924</v>
          </cell>
        </row>
        <row r="243">
          <cell r="B243" t="str">
            <v>BIG BASIN 11028403</v>
          </cell>
          <cell r="C243">
            <v>82841102</v>
          </cell>
          <cell r="D243" t="str">
            <v>BIG BASIN 1102</v>
          </cell>
          <cell r="E243">
            <v>8403</v>
          </cell>
          <cell r="F243" t="b">
            <v>0</v>
          </cell>
          <cell r="G243">
            <v>7867.72923810065</v>
          </cell>
          <cell r="H243">
            <v>7867.72923810065</v>
          </cell>
          <cell r="I243">
            <v>42</v>
          </cell>
          <cell r="J243">
            <v>1.5777855071242E-4</v>
          </cell>
          <cell r="K243">
            <v>666</v>
          </cell>
          <cell r="L243">
            <v>14.7825170974205</v>
          </cell>
          <cell r="M243">
            <v>2533</v>
          </cell>
          <cell r="N243">
            <v>2.2737775832360201E-3</v>
          </cell>
          <cell r="O243">
            <v>2438</v>
          </cell>
          <cell r="P243">
            <v>0.41</v>
          </cell>
          <cell r="Q243">
            <v>941</v>
          </cell>
        </row>
        <row r="244">
          <cell r="B244" t="str">
            <v>BIG BASIN 110296986</v>
          </cell>
          <cell r="C244">
            <v>82841102</v>
          </cell>
          <cell r="D244" t="str">
            <v>BIG BASIN 1102</v>
          </cell>
          <cell r="E244">
            <v>96986</v>
          </cell>
          <cell r="F244" t="b">
            <v>0</v>
          </cell>
          <cell r="G244">
            <v>9497.5054656972097</v>
          </cell>
          <cell r="H244">
            <v>9497.5054656972097</v>
          </cell>
          <cell r="I244">
            <v>63</v>
          </cell>
          <cell r="J244">
            <v>1.82205384402232E-4</v>
          </cell>
          <cell r="K244">
            <v>496</v>
          </cell>
          <cell r="L244">
            <v>38.9319926304196</v>
          </cell>
          <cell r="M244">
            <v>2285</v>
          </cell>
          <cell r="N244">
            <v>7.5561699416436898E-3</v>
          </cell>
          <cell r="O244">
            <v>2070</v>
          </cell>
          <cell r="P244">
            <v>0.41</v>
          </cell>
          <cell r="Q244">
            <v>938</v>
          </cell>
        </row>
        <row r="245">
          <cell r="B245" t="str">
            <v>BIG BASIN 11029741</v>
          </cell>
          <cell r="C245">
            <v>82841102</v>
          </cell>
          <cell r="D245" t="str">
            <v>BIG BASIN 1102</v>
          </cell>
          <cell r="E245">
            <v>9741</v>
          </cell>
          <cell r="F245" t="b">
            <v>0</v>
          </cell>
          <cell r="G245">
            <v>1036.46610646314</v>
          </cell>
          <cell r="H245">
            <v>1036.46610646314</v>
          </cell>
          <cell r="I245">
            <v>10</v>
          </cell>
          <cell r="J245">
            <v>2.8290795889915799E-4</v>
          </cell>
          <cell r="K245">
            <v>149</v>
          </cell>
          <cell r="L245">
            <v>6.6431229729116206E-2</v>
          </cell>
          <cell r="M245">
            <v>3057</v>
          </cell>
          <cell r="N245">
            <v>1.8793923609825402E-5</v>
          </cell>
          <cell r="O245">
            <v>2967</v>
          </cell>
          <cell r="P245">
            <v>14.27</v>
          </cell>
          <cell r="Q245">
            <v>356</v>
          </cell>
        </row>
        <row r="246">
          <cell r="B246" t="str">
            <v>BIG BASIN 1102CB</v>
          </cell>
          <cell r="C246">
            <v>82841102</v>
          </cell>
          <cell r="D246" t="str">
            <v>BIG BASIN 1102</v>
          </cell>
          <cell r="E246" t="str">
            <v>CB</v>
          </cell>
          <cell r="F246" t="b">
            <v>0</v>
          </cell>
          <cell r="G246">
            <v>9963.4072989740198</v>
          </cell>
          <cell r="H246">
            <v>9963.4072989740198</v>
          </cell>
          <cell r="I246">
            <v>59</v>
          </cell>
          <cell r="J246">
            <v>2.2264987008815799E-4</v>
          </cell>
          <cell r="K246">
            <v>308</v>
          </cell>
          <cell r="L246">
            <v>33.508806584218704</v>
          </cell>
          <cell r="M246">
            <v>2315</v>
          </cell>
          <cell r="N246">
            <v>5.41411717711625E-3</v>
          </cell>
          <cell r="O246">
            <v>2185</v>
          </cell>
          <cell r="P246">
            <v>0.49</v>
          </cell>
          <cell r="Q246">
            <v>898</v>
          </cell>
        </row>
        <row r="247">
          <cell r="B247" t="str">
            <v>BIG BEND 11011704</v>
          </cell>
          <cell r="C247">
            <v>103751101</v>
          </cell>
          <cell r="D247" t="str">
            <v>BIG BEND 1101</v>
          </cell>
          <cell r="E247">
            <v>1704</v>
          </cell>
          <cell r="F247" t="b">
            <v>0</v>
          </cell>
          <cell r="G247">
            <v>4825.0455514817904</v>
          </cell>
          <cell r="H247">
            <v>4825.0455514817904</v>
          </cell>
          <cell r="I247">
            <v>9</v>
          </cell>
          <cell r="J247">
            <v>1.8498801591704199E-4</v>
          </cell>
          <cell r="K247">
            <v>473</v>
          </cell>
          <cell r="L247">
            <v>1060.4778230665299</v>
          </cell>
          <cell r="M247">
            <v>792</v>
          </cell>
          <cell r="N247">
            <v>0.106504560046621</v>
          </cell>
          <cell r="O247">
            <v>727</v>
          </cell>
          <cell r="P247">
            <v>1.47</v>
          </cell>
          <cell r="Q247">
            <v>671</v>
          </cell>
        </row>
        <row r="248">
          <cell r="B248" t="str">
            <v>BIG BEND 1101180398</v>
          </cell>
          <cell r="C248">
            <v>103751101</v>
          </cell>
          <cell r="D248" t="str">
            <v>BIG BEND 1101</v>
          </cell>
          <cell r="E248">
            <v>180398</v>
          </cell>
          <cell r="F248" t="b">
            <v>0</v>
          </cell>
          <cell r="G248">
            <v>8946.0191295261702</v>
          </cell>
          <cell r="H248">
            <v>8946.0191295261702</v>
          </cell>
          <cell r="I248">
            <v>48</v>
          </cell>
          <cell r="J248">
            <v>2.08204783120891E-4</v>
          </cell>
          <cell r="K248">
            <v>371</v>
          </cell>
          <cell r="L248">
            <v>244.78874077023499</v>
          </cell>
          <cell r="M248">
            <v>1555</v>
          </cell>
          <cell r="N248">
            <v>4.3659634076304001E-2</v>
          </cell>
          <cell r="O248">
            <v>1246</v>
          </cell>
          <cell r="P248">
            <v>24.5</v>
          </cell>
          <cell r="Q248">
            <v>278</v>
          </cell>
        </row>
        <row r="249">
          <cell r="B249" t="str">
            <v>BIG BEND 1101641808</v>
          </cell>
          <cell r="C249">
            <v>103751101</v>
          </cell>
          <cell r="D249" t="str">
            <v>BIG BEND 1101</v>
          </cell>
          <cell r="E249">
            <v>641808</v>
          </cell>
          <cell r="F249" t="b">
            <v>0</v>
          </cell>
          <cell r="G249">
            <v>41435.702901771903</v>
          </cell>
          <cell r="H249">
            <v>41435.702901771903</v>
          </cell>
          <cell r="I249">
            <v>234</v>
          </cell>
          <cell r="J249">
            <v>1.4734821117945901E-4</v>
          </cell>
          <cell r="K249">
            <v>768</v>
          </cell>
          <cell r="L249">
            <v>181.27885692705701</v>
          </cell>
          <cell r="M249">
            <v>1681</v>
          </cell>
          <cell r="N249">
            <v>2.2822117286759001E-2</v>
          </cell>
          <cell r="O249">
            <v>1608</v>
          </cell>
          <cell r="P249">
            <v>0.36</v>
          </cell>
          <cell r="Q249">
            <v>973</v>
          </cell>
        </row>
        <row r="250">
          <cell r="B250" t="str">
            <v>BIG BEND 1101CB</v>
          </cell>
          <cell r="C250">
            <v>103751101</v>
          </cell>
          <cell r="D250" t="str">
            <v>BIG BEND 1101</v>
          </cell>
          <cell r="E250" t="str">
            <v>CB</v>
          </cell>
          <cell r="F250" t="b">
            <v>0</v>
          </cell>
          <cell r="G250">
            <v>37377.208935817704</v>
          </cell>
          <cell r="H250">
            <v>37377.208935817704</v>
          </cell>
          <cell r="I250">
            <v>171</v>
          </cell>
          <cell r="J250">
            <v>1.36781349915155E-4</v>
          </cell>
          <cell r="K250">
            <v>910</v>
          </cell>
          <cell r="L250">
            <v>60.827287260191497</v>
          </cell>
          <cell r="M250">
            <v>2149</v>
          </cell>
          <cell r="N250">
            <v>1.02069288752893E-2</v>
          </cell>
          <cell r="O250">
            <v>1950</v>
          </cell>
          <cell r="P250">
            <v>66.069999999999993</v>
          </cell>
          <cell r="Q250">
            <v>74</v>
          </cell>
        </row>
        <row r="251">
          <cell r="B251" t="str">
            <v>BIG BEND 11021972</v>
          </cell>
          <cell r="C251">
            <v>103751102</v>
          </cell>
          <cell r="D251" t="str">
            <v>BIG BEND 1102</v>
          </cell>
          <cell r="E251">
            <v>1972</v>
          </cell>
          <cell r="F251" t="b">
            <v>0</v>
          </cell>
          <cell r="G251">
            <v>34265.982701558001</v>
          </cell>
          <cell r="H251">
            <v>34265.982701558001</v>
          </cell>
          <cell r="I251">
            <v>177</v>
          </cell>
          <cell r="J251">
            <v>1.17109744187264E-4</v>
          </cell>
          <cell r="K251">
            <v>1243</v>
          </cell>
          <cell r="L251">
            <v>377.32463372428202</v>
          </cell>
          <cell r="M251">
            <v>1326</v>
          </cell>
          <cell r="N251">
            <v>4.0960539586240102E-2</v>
          </cell>
          <cell r="O251">
            <v>1288</v>
          </cell>
          <cell r="P251">
            <v>73.040000000000006</v>
          </cell>
          <cell r="Q251">
            <v>64</v>
          </cell>
        </row>
        <row r="252">
          <cell r="B252" t="str">
            <v>BIG BEND 1102CB</v>
          </cell>
          <cell r="C252">
            <v>103751102</v>
          </cell>
          <cell r="D252" t="str">
            <v>BIG BEND 1102</v>
          </cell>
          <cell r="E252" t="str">
            <v>CB</v>
          </cell>
          <cell r="F252" t="b">
            <v>0</v>
          </cell>
          <cell r="G252">
            <v>27411.829298561301</v>
          </cell>
          <cell r="H252">
            <v>27411.829298561301</v>
          </cell>
          <cell r="I252">
            <v>139</v>
          </cell>
          <cell r="J252">
            <v>1.2425491011686199E-4</v>
          </cell>
          <cell r="K252">
            <v>1113</v>
          </cell>
          <cell r="L252">
            <v>619.89554828626501</v>
          </cell>
          <cell r="M252">
            <v>1081</v>
          </cell>
          <cell r="N252">
            <v>8.4888039216044597E-2</v>
          </cell>
          <cell r="O252">
            <v>865</v>
          </cell>
          <cell r="P252">
            <v>0.48</v>
          </cell>
          <cell r="Q252">
            <v>900</v>
          </cell>
        </row>
        <row r="253">
          <cell r="B253" t="str">
            <v>BIG MEADOWS 21012016</v>
          </cell>
          <cell r="C253">
            <v>102812101</v>
          </cell>
          <cell r="D253" t="str">
            <v>BIG MEADOWS 2101</v>
          </cell>
          <cell r="E253">
            <v>2016</v>
          </cell>
          <cell r="F253" t="b">
            <v>1</v>
          </cell>
          <cell r="G253">
            <v>6829.69916177494</v>
          </cell>
          <cell r="H253">
            <v>150.972394486127</v>
          </cell>
          <cell r="I253">
            <v>65</v>
          </cell>
          <cell r="J253">
            <v>4.08128448583511E-5</v>
          </cell>
          <cell r="K253">
            <v>3249</v>
          </cell>
          <cell r="L253">
            <v>6.5187684173012198E-2</v>
          </cell>
          <cell r="M253">
            <v>3525</v>
          </cell>
          <cell r="N253">
            <v>2.66135596013868E-6</v>
          </cell>
          <cell r="O253">
            <v>3445</v>
          </cell>
          <cell r="P253">
            <v>0.04</v>
          </cell>
          <cell r="Q253">
            <v>2208</v>
          </cell>
        </row>
        <row r="254">
          <cell r="B254" t="str">
            <v>BIG MEADOWS 21012246</v>
          </cell>
          <cell r="C254">
            <v>102812101</v>
          </cell>
          <cell r="D254" t="str">
            <v>BIG MEADOWS 2101</v>
          </cell>
          <cell r="E254">
            <v>2246</v>
          </cell>
          <cell r="F254" t="b">
            <v>0</v>
          </cell>
          <cell r="G254">
            <v>2937.4924004444601</v>
          </cell>
          <cell r="H254">
            <v>2937.4924004444601</v>
          </cell>
          <cell r="I254">
            <v>23</v>
          </cell>
          <cell r="J254">
            <v>4.2983602369254701E-5</v>
          </cell>
          <cell r="K254">
            <v>3209</v>
          </cell>
          <cell r="L254">
            <v>6.6431758675379496E-2</v>
          </cell>
          <cell r="M254">
            <v>2998</v>
          </cell>
          <cell r="N254">
            <v>2.8554762995927999E-6</v>
          </cell>
          <cell r="O254">
            <v>3429</v>
          </cell>
          <cell r="P254">
            <v>0.1</v>
          </cell>
          <cell r="Q254">
            <v>1481</v>
          </cell>
        </row>
        <row r="255">
          <cell r="B255" t="str">
            <v>BIG MEADOWS 21012248</v>
          </cell>
          <cell r="C255">
            <v>102812101</v>
          </cell>
          <cell r="D255" t="str">
            <v>BIG MEADOWS 2101</v>
          </cell>
          <cell r="E255">
            <v>2248</v>
          </cell>
          <cell r="F255" t="b">
            <v>0</v>
          </cell>
          <cell r="G255">
            <v>14727.9743932937</v>
          </cell>
          <cell r="H255">
            <v>14727.9743932937</v>
          </cell>
          <cell r="I255">
            <v>28</v>
          </cell>
          <cell r="J255">
            <v>6.58112270078466E-5</v>
          </cell>
          <cell r="K255">
            <v>2594</v>
          </cell>
          <cell r="L255">
            <v>1037.9426948853099</v>
          </cell>
          <cell r="M255">
            <v>801</v>
          </cell>
          <cell r="N255">
            <v>7.7858702164945004E-2</v>
          </cell>
          <cell r="O255">
            <v>916</v>
          </cell>
          <cell r="P255">
            <v>0.05</v>
          </cell>
          <cell r="Q255">
            <v>1922</v>
          </cell>
        </row>
        <row r="256">
          <cell r="B256" t="str">
            <v>BIG MEADOWS 21012260</v>
          </cell>
          <cell r="C256">
            <v>102812101</v>
          </cell>
          <cell r="D256" t="str">
            <v>BIG MEADOWS 2101</v>
          </cell>
          <cell r="E256">
            <v>2260</v>
          </cell>
          <cell r="F256" t="b">
            <v>0</v>
          </cell>
          <cell r="G256">
            <v>36303.335324739703</v>
          </cell>
          <cell r="H256">
            <v>25414.2278657518</v>
          </cell>
          <cell r="I256">
            <v>185</v>
          </cell>
          <cell r="J256">
            <v>7.1483881052063696E-5</v>
          </cell>
          <cell r="K256">
            <v>2433</v>
          </cell>
          <cell r="L256">
            <v>1004.25897665329</v>
          </cell>
          <cell r="M256">
            <v>833</v>
          </cell>
          <cell r="N256">
            <v>6.7786202931270301E-2</v>
          </cell>
          <cell r="O256">
            <v>995</v>
          </cell>
          <cell r="P256">
            <v>0.08</v>
          </cell>
          <cell r="Q256">
            <v>1667</v>
          </cell>
        </row>
        <row r="257">
          <cell r="B257" t="str">
            <v>BIG MEADOWS 21012474</v>
          </cell>
          <cell r="C257">
            <v>102812101</v>
          </cell>
          <cell r="D257" t="str">
            <v>BIG MEADOWS 2101</v>
          </cell>
          <cell r="E257">
            <v>2474</v>
          </cell>
          <cell r="F257" t="b">
            <v>0</v>
          </cell>
          <cell r="G257">
            <v>13467.349786508699</v>
          </cell>
          <cell r="H257">
            <v>13410.8685054377</v>
          </cell>
          <cell r="I257">
            <v>83</v>
          </cell>
          <cell r="J257">
            <v>3.6201124487433797E-5</v>
          </cell>
          <cell r="K257">
            <v>3329</v>
          </cell>
          <cell r="L257">
            <v>276.60695128766298</v>
          </cell>
          <cell r="M257">
            <v>1482</v>
          </cell>
          <cell r="N257">
            <v>1.0034554935322799E-2</v>
          </cell>
          <cell r="O257">
            <v>1958</v>
          </cell>
          <cell r="P257">
            <v>10.79</v>
          </cell>
          <cell r="Q257">
            <v>394</v>
          </cell>
        </row>
        <row r="258">
          <cell r="B258" t="str">
            <v>BIG MEADOWS 21012476</v>
          </cell>
          <cell r="C258">
            <v>102812101</v>
          </cell>
          <cell r="D258" t="str">
            <v>BIG MEADOWS 2101</v>
          </cell>
          <cell r="E258">
            <v>2476</v>
          </cell>
          <cell r="F258" t="b">
            <v>0</v>
          </cell>
          <cell r="G258">
            <v>14000.893084928101</v>
          </cell>
          <cell r="H258">
            <v>13050.712216203699</v>
          </cell>
          <cell r="I258">
            <v>75</v>
          </cell>
          <cell r="J258">
            <v>7.3607658602692906E-5</v>
          </cell>
          <cell r="K258">
            <v>2378</v>
          </cell>
          <cell r="L258">
            <v>31.4311021930286</v>
          </cell>
          <cell r="M258">
            <v>2335</v>
          </cell>
          <cell r="N258">
            <v>3.0704394454250999E-3</v>
          </cell>
          <cell r="O258">
            <v>2342</v>
          </cell>
          <cell r="P258">
            <v>0.03</v>
          </cell>
          <cell r="Q258">
            <v>2379</v>
          </cell>
        </row>
        <row r="259">
          <cell r="B259" t="str">
            <v>BIG MEADOWS 21012510</v>
          </cell>
          <cell r="C259">
            <v>102812101</v>
          </cell>
          <cell r="D259" t="str">
            <v>BIG MEADOWS 2101</v>
          </cell>
          <cell r="E259">
            <v>2510</v>
          </cell>
          <cell r="F259" t="b">
            <v>0</v>
          </cell>
          <cell r="G259">
            <v>14243.477031604099</v>
          </cell>
          <cell r="H259">
            <v>12778.5067860979</v>
          </cell>
          <cell r="I259">
            <v>22</v>
          </cell>
          <cell r="J259">
            <v>6.2454055642731303E-5</v>
          </cell>
          <cell r="K259">
            <v>2707</v>
          </cell>
          <cell r="L259">
            <v>6.6023350379147805E-2</v>
          </cell>
          <cell r="M259">
            <v>3213</v>
          </cell>
          <cell r="N259">
            <v>4.1333401824315999E-6</v>
          </cell>
          <cell r="O259">
            <v>3328</v>
          </cell>
          <cell r="P259">
            <v>0.02</v>
          </cell>
          <cell r="Q259">
            <v>2457</v>
          </cell>
        </row>
        <row r="260">
          <cell r="B260" t="str">
            <v>BIG MEADOWS 21012586</v>
          </cell>
          <cell r="C260">
            <v>102812101</v>
          </cell>
          <cell r="D260" t="str">
            <v>BIG MEADOWS 2101</v>
          </cell>
          <cell r="E260">
            <v>2586</v>
          </cell>
          <cell r="F260" t="b">
            <v>0</v>
          </cell>
          <cell r="G260">
            <v>17615.516767710498</v>
          </cell>
          <cell r="H260">
            <v>10070.6101047106</v>
          </cell>
          <cell r="I260">
            <v>91</v>
          </cell>
          <cell r="J260">
            <v>4.8503121268533301E-5</v>
          </cell>
          <cell r="K260">
            <v>3075</v>
          </cell>
          <cell r="L260">
            <v>1089.57168847656</v>
          </cell>
          <cell r="M260">
            <v>778</v>
          </cell>
          <cell r="N260">
            <v>4.1237487895723401E-2</v>
          </cell>
          <cell r="O260">
            <v>1285</v>
          </cell>
          <cell r="P260">
            <v>0.09</v>
          </cell>
          <cell r="Q260">
            <v>1567</v>
          </cell>
        </row>
        <row r="261">
          <cell r="B261" t="str">
            <v>BIG MEADOWS 2101439</v>
          </cell>
          <cell r="C261">
            <v>102812101</v>
          </cell>
          <cell r="D261" t="str">
            <v>BIG MEADOWS 2101</v>
          </cell>
          <cell r="E261">
            <v>439</v>
          </cell>
          <cell r="F261" t="b">
            <v>0</v>
          </cell>
          <cell r="G261">
            <v>1501.1744737901199</v>
          </cell>
          <cell r="H261">
            <v>1069.2533497187601</v>
          </cell>
          <cell r="I261">
            <v>12</v>
          </cell>
          <cell r="J261">
            <v>7.0103991220094004E-5</v>
          </cell>
          <cell r="K261">
            <v>2470</v>
          </cell>
          <cell r="L261">
            <v>6.6110866442625996E-2</v>
          </cell>
          <cell r="M261">
            <v>3191</v>
          </cell>
          <cell r="N261">
            <v>4.6177503437841798E-6</v>
          </cell>
          <cell r="O261">
            <v>3286</v>
          </cell>
          <cell r="P261">
            <v>1.58</v>
          </cell>
          <cell r="Q261">
            <v>664</v>
          </cell>
        </row>
        <row r="262">
          <cell r="B262" t="str">
            <v>BIG MEADOWS 2101CB</v>
          </cell>
          <cell r="C262">
            <v>102812101</v>
          </cell>
          <cell r="D262" t="str">
            <v>BIG MEADOWS 2101</v>
          </cell>
          <cell r="E262" t="str">
            <v>CB</v>
          </cell>
          <cell r="F262" t="b">
            <v>0</v>
          </cell>
          <cell r="G262">
            <v>3388.6183732371601</v>
          </cell>
          <cell r="H262">
            <v>3388.6183732371601</v>
          </cell>
          <cell r="I262">
            <v>21</v>
          </cell>
          <cell r="J262">
            <v>6.3880207692688695E-5</v>
          </cell>
          <cell r="K262">
            <v>2651</v>
          </cell>
          <cell r="L262">
            <v>12.512810277377399</v>
          </cell>
          <cell r="M262">
            <v>2578</v>
          </cell>
          <cell r="N262">
            <v>7.9069476401588397E-4</v>
          </cell>
          <cell r="O262">
            <v>2673</v>
          </cell>
          <cell r="P262">
            <v>0.04</v>
          </cell>
          <cell r="Q262">
            <v>2209</v>
          </cell>
        </row>
        <row r="263">
          <cell r="B263" t="str">
            <v>BIG RIVER 11011052</v>
          </cell>
          <cell r="C263">
            <v>43081101</v>
          </cell>
          <cell r="D263" t="str">
            <v>BIG RIVER 1101</v>
          </cell>
          <cell r="E263">
            <v>1052</v>
          </cell>
          <cell r="F263" t="b">
            <v>0</v>
          </cell>
          <cell r="G263">
            <v>6204.8696331601004</v>
          </cell>
          <cell r="H263">
            <v>5356.1469746908897</v>
          </cell>
          <cell r="I263">
            <v>49</v>
          </cell>
          <cell r="J263">
            <v>5.65690362513439E-5</v>
          </cell>
          <cell r="K263">
            <v>2870</v>
          </cell>
          <cell r="L263">
            <v>5.2348373555228704</v>
          </cell>
          <cell r="M263">
            <v>2741</v>
          </cell>
          <cell r="N263">
            <v>3.4865873568863301E-4</v>
          </cell>
          <cell r="O263">
            <v>2780</v>
          </cell>
          <cell r="P263">
            <v>0.08</v>
          </cell>
          <cell r="Q263">
            <v>1629</v>
          </cell>
        </row>
        <row r="264">
          <cell r="B264" t="str">
            <v>BIG RIVER 11011286</v>
          </cell>
          <cell r="C264">
            <v>43081101</v>
          </cell>
          <cell r="D264" t="str">
            <v>BIG RIVER 1101</v>
          </cell>
          <cell r="E264">
            <v>1286</v>
          </cell>
          <cell r="F264" t="b">
            <v>0</v>
          </cell>
          <cell r="G264">
            <v>12241.8562919207</v>
          </cell>
          <cell r="H264">
            <v>7682.9666429933104</v>
          </cell>
          <cell r="I264">
            <v>92</v>
          </cell>
          <cell r="J264">
            <v>6.6712575911938901E-5</v>
          </cell>
          <cell r="K264">
            <v>2563</v>
          </cell>
          <cell r="L264">
            <v>5.3157140653422399</v>
          </cell>
          <cell r="M264">
            <v>2739</v>
          </cell>
          <cell r="N264">
            <v>4.0112262920878101E-4</v>
          </cell>
          <cell r="O264">
            <v>2762</v>
          </cell>
          <cell r="P264">
            <v>7.0000000000000007E-2</v>
          </cell>
          <cell r="Q264">
            <v>1737</v>
          </cell>
        </row>
        <row r="265">
          <cell r="B265" t="str">
            <v>BIG RIVER 11012183</v>
          </cell>
          <cell r="C265">
            <v>43081101</v>
          </cell>
          <cell r="D265" t="str">
            <v>BIG RIVER 1101</v>
          </cell>
          <cell r="E265">
            <v>2183</v>
          </cell>
          <cell r="F265" t="b">
            <v>0</v>
          </cell>
          <cell r="G265">
            <v>4246.8638286935602</v>
          </cell>
          <cell r="H265">
            <v>4246.8638286935602</v>
          </cell>
          <cell r="I265">
            <v>33</v>
          </cell>
          <cell r="J265">
            <v>9.4676694778062203E-5</v>
          </cell>
          <cell r="K265">
            <v>1774</v>
          </cell>
          <cell r="L265">
            <v>4.3863803541830499</v>
          </cell>
          <cell r="M265">
            <v>2771</v>
          </cell>
          <cell r="N265">
            <v>2.7436394379875E-4</v>
          </cell>
          <cell r="O265">
            <v>2806</v>
          </cell>
          <cell r="P265">
            <v>0.05</v>
          </cell>
          <cell r="Q265">
            <v>2047</v>
          </cell>
        </row>
        <row r="266">
          <cell r="B266" t="str">
            <v>BIG RIVER 1101262924</v>
          </cell>
          <cell r="C266">
            <v>43081101</v>
          </cell>
          <cell r="D266" t="str">
            <v>BIG RIVER 1101</v>
          </cell>
          <cell r="E266">
            <v>262924</v>
          </cell>
          <cell r="F266" t="b">
            <v>0</v>
          </cell>
          <cell r="G266">
            <v>3139.88684484128</v>
          </cell>
          <cell r="H266">
            <v>3032.2864879500598</v>
          </cell>
          <cell r="I266">
            <v>30</v>
          </cell>
          <cell r="J266">
            <v>6.9614122154841094E-5</v>
          </cell>
          <cell r="K266">
            <v>2485</v>
          </cell>
          <cell r="L266">
            <v>6.6389026093974707E-2</v>
          </cell>
          <cell r="M266">
            <v>3125</v>
          </cell>
          <cell r="N266">
            <v>4.6223605774575101E-6</v>
          </cell>
          <cell r="O266">
            <v>3285</v>
          </cell>
          <cell r="Q266">
            <v>3238</v>
          </cell>
        </row>
        <row r="267">
          <cell r="B267" t="str">
            <v>BIG RIVER 11013002</v>
          </cell>
          <cell r="C267">
            <v>43081101</v>
          </cell>
          <cell r="D267" t="str">
            <v>BIG RIVER 1101</v>
          </cell>
          <cell r="E267">
            <v>3002</v>
          </cell>
          <cell r="F267" t="b">
            <v>0</v>
          </cell>
          <cell r="G267">
            <v>13206.834200761499</v>
          </cell>
          <cell r="H267">
            <v>11656.2738853582</v>
          </cell>
          <cell r="I267">
            <v>76</v>
          </cell>
          <cell r="J267">
            <v>8.5336441855664197E-5</v>
          </cell>
          <cell r="K267">
            <v>2046</v>
          </cell>
          <cell r="L267">
            <v>10.9995067512323</v>
          </cell>
          <cell r="M267">
            <v>2610</v>
          </cell>
          <cell r="N267">
            <v>1.4639988611893401E-3</v>
          </cell>
          <cell r="O267">
            <v>2564</v>
          </cell>
          <cell r="P267">
            <v>0.15</v>
          </cell>
          <cell r="Q267">
            <v>1296</v>
          </cell>
        </row>
        <row r="268">
          <cell r="B268" t="str">
            <v>BIG RIVER 11013019</v>
          </cell>
          <cell r="C268">
            <v>43081101</v>
          </cell>
          <cell r="D268" t="str">
            <v>BIG RIVER 1101</v>
          </cell>
          <cell r="E268">
            <v>3019</v>
          </cell>
          <cell r="F268" t="b">
            <v>1</v>
          </cell>
          <cell r="G268">
            <v>1511.59810632994</v>
          </cell>
          <cell r="H268">
            <v>426.93679365134602</v>
          </cell>
          <cell r="I268">
            <v>11</v>
          </cell>
          <cell r="J268">
            <v>7.3048813646892004E-5</v>
          </cell>
          <cell r="K268">
            <v>2394</v>
          </cell>
          <cell r="L268">
            <v>21.6652405845613</v>
          </cell>
          <cell r="M268">
            <v>2431</v>
          </cell>
          <cell r="N268">
            <v>1.51651963415313E-3</v>
          </cell>
          <cell r="O268">
            <v>2553</v>
          </cell>
          <cell r="Q268">
            <v>2928</v>
          </cell>
        </row>
        <row r="269">
          <cell r="B269" t="str">
            <v>BIG RIVER 11015065</v>
          </cell>
          <cell r="C269">
            <v>43081101</v>
          </cell>
          <cell r="D269" t="str">
            <v>BIG RIVER 1101</v>
          </cell>
          <cell r="E269">
            <v>5065</v>
          </cell>
          <cell r="F269" t="b">
            <v>0</v>
          </cell>
          <cell r="G269">
            <v>3543.5773702966098</v>
          </cell>
          <cell r="H269">
            <v>3543.5773702966098</v>
          </cell>
          <cell r="I269">
            <v>27</v>
          </cell>
          <cell r="J269">
            <v>7.4897526549951398E-5</v>
          </cell>
          <cell r="K269">
            <v>2334</v>
          </cell>
          <cell r="L269">
            <v>6.6431834237477602E-2</v>
          </cell>
          <cell r="M269">
            <v>2987</v>
          </cell>
          <cell r="N269">
            <v>4.9755800685634603E-6</v>
          </cell>
          <cell r="O269">
            <v>3267</v>
          </cell>
          <cell r="P269">
            <v>0.1</v>
          </cell>
          <cell r="Q269">
            <v>1465</v>
          </cell>
        </row>
        <row r="270">
          <cell r="B270" t="str">
            <v>BIG RIVER 110155402</v>
          </cell>
          <cell r="C270">
            <v>43081101</v>
          </cell>
          <cell r="D270" t="str">
            <v>BIG RIVER 1101</v>
          </cell>
          <cell r="E270">
            <v>55402</v>
          </cell>
          <cell r="F270" t="b">
            <v>0</v>
          </cell>
          <cell r="G270">
            <v>14989.688695141</v>
          </cell>
          <cell r="H270">
            <v>3994.4824843582301</v>
          </cell>
          <cell r="I270">
            <v>104</v>
          </cell>
          <cell r="J270">
            <v>6.4571521019812298E-5</v>
          </cell>
          <cell r="K270">
            <v>2623</v>
          </cell>
          <cell r="L270">
            <v>16.726603328062399</v>
          </cell>
          <cell r="M270">
            <v>2505</v>
          </cell>
          <cell r="N270">
            <v>1.1234009322653199E-3</v>
          </cell>
          <cell r="O270">
            <v>2612</v>
          </cell>
          <cell r="P270">
            <v>0.02</v>
          </cell>
          <cell r="Q270">
            <v>2517</v>
          </cell>
        </row>
        <row r="271">
          <cell r="B271" t="str">
            <v>BIG RIVER 110169032</v>
          </cell>
          <cell r="C271">
            <v>43081101</v>
          </cell>
          <cell r="D271" t="str">
            <v>BIG RIVER 1101</v>
          </cell>
          <cell r="E271">
            <v>69032</v>
          </cell>
          <cell r="F271" t="b">
            <v>0</v>
          </cell>
          <cell r="G271">
            <v>13655.5842234502</v>
          </cell>
          <cell r="H271">
            <v>13655.5842234502</v>
          </cell>
          <cell r="I271">
            <v>101</v>
          </cell>
          <cell r="J271">
            <v>8.8997948377354E-5</v>
          </cell>
          <cell r="K271">
            <v>1949</v>
          </cell>
          <cell r="L271">
            <v>4.7713265272742698</v>
          </cell>
          <cell r="M271">
            <v>2762</v>
          </cell>
          <cell r="N271">
            <v>4.1876901941126002E-4</v>
          </cell>
          <cell r="O271">
            <v>2759</v>
          </cell>
          <cell r="P271">
            <v>0.08</v>
          </cell>
          <cell r="Q271">
            <v>1653</v>
          </cell>
        </row>
        <row r="272">
          <cell r="B272" t="str">
            <v>BIG RIVER 11017273</v>
          </cell>
          <cell r="C272">
            <v>43081101</v>
          </cell>
          <cell r="D272" t="str">
            <v>BIG RIVER 1101</v>
          </cell>
          <cell r="E272">
            <v>7273</v>
          </cell>
          <cell r="F272" t="b">
            <v>0</v>
          </cell>
          <cell r="G272">
            <v>10648.417936575501</v>
          </cell>
          <cell r="H272">
            <v>10648.417936575501</v>
          </cell>
          <cell r="I272">
            <v>38</v>
          </cell>
          <cell r="J272">
            <v>1.0776071778511499E-4</v>
          </cell>
          <cell r="K272">
            <v>1456</v>
          </cell>
          <cell r="L272">
            <v>24.451406032652301</v>
          </cell>
          <cell r="M272">
            <v>2395</v>
          </cell>
          <cell r="N272">
            <v>2.7408405130050499E-3</v>
          </cell>
          <cell r="O272">
            <v>2377</v>
          </cell>
          <cell r="Q272">
            <v>3023</v>
          </cell>
        </row>
        <row r="273">
          <cell r="B273" t="str">
            <v>BIG RIVER 110179628</v>
          </cell>
          <cell r="C273">
            <v>43081101</v>
          </cell>
          <cell r="D273" t="str">
            <v>BIG RIVER 1101</v>
          </cell>
          <cell r="E273">
            <v>79628</v>
          </cell>
          <cell r="F273" t="b">
            <v>0</v>
          </cell>
          <cell r="G273">
            <v>23813.935757742998</v>
          </cell>
          <cell r="H273">
            <v>23813.935757742998</v>
          </cell>
          <cell r="I273">
            <v>156</v>
          </cell>
          <cell r="J273">
            <v>7.9121851775618303E-5</v>
          </cell>
          <cell r="K273">
            <v>2230</v>
          </cell>
          <cell r="L273">
            <v>2.6556318780042498</v>
          </cell>
          <cell r="M273">
            <v>2822</v>
          </cell>
          <cell r="N273">
            <v>2.1050910081181601E-4</v>
          </cell>
          <cell r="O273">
            <v>2831</v>
          </cell>
          <cell r="P273">
            <v>0.17</v>
          </cell>
          <cell r="Q273">
            <v>1233</v>
          </cell>
        </row>
        <row r="274">
          <cell r="B274" t="str">
            <v>BIG RIVER 1101952</v>
          </cell>
          <cell r="C274">
            <v>43081101</v>
          </cell>
          <cell r="D274" t="str">
            <v>BIG RIVER 1101</v>
          </cell>
          <cell r="E274">
            <v>952</v>
          </cell>
          <cell r="F274" t="b">
            <v>0</v>
          </cell>
          <cell r="G274">
            <v>16341.5936371401</v>
          </cell>
          <cell r="H274">
            <v>16341.5936371401</v>
          </cell>
          <cell r="I274">
            <v>130</v>
          </cell>
          <cell r="J274">
            <v>1.02281829024902E-4</v>
          </cell>
          <cell r="K274">
            <v>1595</v>
          </cell>
          <cell r="L274">
            <v>2.9906849306774599</v>
          </cell>
          <cell r="M274">
            <v>2812</v>
          </cell>
          <cell r="N274">
            <v>2.7431030246800501E-4</v>
          </cell>
          <cell r="O274">
            <v>2807</v>
          </cell>
          <cell r="P274">
            <v>0.36</v>
          </cell>
          <cell r="Q274">
            <v>970</v>
          </cell>
        </row>
        <row r="275">
          <cell r="B275" t="str">
            <v>BIG RIVER 1101954</v>
          </cell>
          <cell r="C275">
            <v>43081101</v>
          </cell>
          <cell r="D275" t="str">
            <v>BIG RIVER 1101</v>
          </cell>
          <cell r="E275">
            <v>954</v>
          </cell>
          <cell r="F275" t="b">
            <v>0</v>
          </cell>
          <cell r="G275">
            <v>13095.059150621701</v>
          </cell>
          <cell r="H275">
            <v>12372.699042807501</v>
          </cell>
          <cell r="I275">
            <v>78</v>
          </cell>
          <cell r="J275">
            <v>9.4465166442275297E-5</v>
          </cell>
          <cell r="K275">
            <v>1782</v>
          </cell>
          <cell r="L275">
            <v>22.590768904566101</v>
          </cell>
          <cell r="M275">
            <v>2415</v>
          </cell>
          <cell r="N275">
            <v>1.82435701700083E-3</v>
          </cell>
          <cell r="O275">
            <v>2499</v>
          </cell>
          <cell r="P275">
            <v>0.05</v>
          </cell>
          <cell r="Q275">
            <v>1972</v>
          </cell>
        </row>
        <row r="276">
          <cell r="B276" t="str">
            <v>BIG RIVER 1101CB</v>
          </cell>
          <cell r="C276">
            <v>43081101</v>
          </cell>
          <cell r="D276" t="str">
            <v>BIG RIVER 1101</v>
          </cell>
          <cell r="E276" t="str">
            <v>CB</v>
          </cell>
          <cell r="F276" t="b">
            <v>1</v>
          </cell>
          <cell r="G276">
            <v>35.381507119560098</v>
          </cell>
          <cell r="H276">
            <v>35.381507119560098</v>
          </cell>
          <cell r="I276">
            <v>1</v>
          </cell>
          <cell r="J276">
            <v>1.42930206493474E-4</v>
          </cell>
          <cell r="K276">
            <v>826</v>
          </cell>
          <cell r="L276">
            <v>6.6431834237477602E-2</v>
          </cell>
          <cell r="M276">
            <v>2990</v>
          </cell>
          <cell r="N276">
            <v>9.4951157853029506E-6</v>
          </cell>
          <cell r="O276">
            <v>3078</v>
          </cell>
          <cell r="P276">
            <v>0.05</v>
          </cell>
          <cell r="Q276">
            <v>1945</v>
          </cell>
        </row>
        <row r="277">
          <cell r="B277" t="str">
            <v>BIG TREES  04025300</v>
          </cell>
          <cell r="C277">
            <v>83050402</v>
          </cell>
          <cell r="D277" t="str">
            <v>BIG TREES  0402</v>
          </cell>
          <cell r="E277">
            <v>5300</v>
          </cell>
          <cell r="F277" t="b">
            <v>0</v>
          </cell>
          <cell r="G277">
            <v>15760.3239417283</v>
          </cell>
          <cell r="H277">
            <v>15760.3239417283</v>
          </cell>
          <cell r="I277">
            <v>115</v>
          </cell>
          <cell r="J277">
            <v>2.0513197415984101E-4</v>
          </cell>
          <cell r="K277">
            <v>380</v>
          </cell>
          <cell r="L277">
            <v>0.27314547654848198</v>
          </cell>
          <cell r="M277">
            <v>2925</v>
          </cell>
          <cell r="N277">
            <v>3.9714438565234902E-5</v>
          </cell>
          <cell r="O277">
            <v>2914</v>
          </cell>
          <cell r="Q277">
            <v>2767</v>
          </cell>
        </row>
        <row r="278">
          <cell r="B278" t="str">
            <v>BIG TREES  0402737512</v>
          </cell>
          <cell r="C278">
            <v>83050402</v>
          </cell>
          <cell r="D278" t="str">
            <v>BIG TREES  0402</v>
          </cell>
          <cell r="E278">
            <v>737512</v>
          </cell>
          <cell r="F278" t="b">
            <v>0</v>
          </cell>
          <cell r="G278">
            <v>11180.7592509309</v>
          </cell>
          <cell r="H278">
            <v>10917.393277589001</v>
          </cell>
          <cell r="I278">
            <v>89</v>
          </cell>
          <cell r="J278">
            <v>2.93100974416253E-4</v>
          </cell>
          <cell r="K278">
            <v>137</v>
          </cell>
          <cell r="L278">
            <v>6.6402491722094295E-2</v>
          </cell>
          <cell r="M278">
            <v>3118</v>
          </cell>
          <cell r="N278">
            <v>1.94650549888917E-5</v>
          </cell>
          <cell r="O278">
            <v>2963</v>
          </cell>
          <cell r="Q278">
            <v>3008</v>
          </cell>
        </row>
        <row r="279">
          <cell r="B279" t="str">
            <v>BOGARD 1101CB</v>
          </cell>
          <cell r="C279">
            <v>103301101</v>
          </cell>
          <cell r="D279" t="str">
            <v>BOGARD 1101</v>
          </cell>
          <cell r="E279" t="str">
            <v>CB</v>
          </cell>
          <cell r="F279" t="b">
            <v>1</v>
          </cell>
          <cell r="G279">
            <v>830.50118554781204</v>
          </cell>
          <cell r="H279">
            <v>830.50118554781204</v>
          </cell>
          <cell r="I279">
            <v>7</v>
          </cell>
          <cell r="J279">
            <v>2.8326961390640799E-5</v>
          </cell>
          <cell r="K279">
            <v>3450</v>
          </cell>
          <cell r="L279">
            <v>82.525143268210201</v>
          </cell>
          <cell r="M279">
            <v>2038</v>
          </cell>
          <cell r="N279">
            <v>2.7213077353292901E-3</v>
          </cell>
          <cell r="O279">
            <v>2380</v>
          </cell>
          <cell r="P279">
            <v>0</v>
          </cell>
          <cell r="Q279">
            <v>2645</v>
          </cell>
        </row>
        <row r="280">
          <cell r="B280" t="str">
            <v>BOLINAS 11011064</v>
          </cell>
          <cell r="C280">
            <v>42261101</v>
          </cell>
          <cell r="D280" t="str">
            <v>BOLINAS 1101</v>
          </cell>
          <cell r="E280">
            <v>1064</v>
          </cell>
          <cell r="F280" t="b">
            <v>0</v>
          </cell>
          <cell r="G280">
            <v>7144.3315527908399</v>
          </cell>
          <cell r="H280">
            <v>1005.39003120823</v>
          </cell>
          <cell r="I280">
            <v>51</v>
          </cell>
          <cell r="J280">
            <v>5.2154130192623903E-5</v>
          </cell>
          <cell r="K280">
            <v>2989</v>
          </cell>
          <cell r="L280">
            <v>0.37559058356518799</v>
          </cell>
          <cell r="M280">
            <v>2922</v>
          </cell>
          <cell r="N280">
            <v>1.7390832114409601E-5</v>
          </cell>
          <cell r="O280">
            <v>2983</v>
          </cell>
          <cell r="P280">
            <v>0.02</v>
          </cell>
          <cell r="Q280">
            <v>2426</v>
          </cell>
        </row>
        <row r="281">
          <cell r="B281" t="str">
            <v>BOLINAS 11011232</v>
          </cell>
          <cell r="C281">
            <v>42261101</v>
          </cell>
          <cell r="D281" t="str">
            <v>BOLINAS 1101</v>
          </cell>
          <cell r="E281">
            <v>1232</v>
          </cell>
          <cell r="F281" t="b">
            <v>0</v>
          </cell>
          <cell r="G281">
            <v>3935.77244151375</v>
          </cell>
          <cell r="H281">
            <v>3637.3088289874099</v>
          </cell>
          <cell r="I281">
            <v>22</v>
          </cell>
          <cell r="J281">
            <v>9.1240238838335706E-5</v>
          </cell>
          <cell r="K281">
            <v>1868</v>
          </cell>
          <cell r="L281">
            <v>55.627200581472003</v>
          </cell>
          <cell r="M281">
            <v>2178</v>
          </cell>
          <cell r="N281">
            <v>4.5024397445257696E-3</v>
          </cell>
          <cell r="O281">
            <v>2230</v>
          </cell>
          <cell r="P281">
            <v>3.14</v>
          </cell>
          <cell r="Q281">
            <v>560</v>
          </cell>
        </row>
        <row r="282">
          <cell r="B282" t="str">
            <v>BOLINAS 11011236</v>
          </cell>
          <cell r="C282">
            <v>42261101</v>
          </cell>
          <cell r="D282" t="str">
            <v>BOLINAS 1101</v>
          </cell>
          <cell r="E282">
            <v>1236</v>
          </cell>
          <cell r="F282" t="b">
            <v>0</v>
          </cell>
          <cell r="G282">
            <v>6557.8128617972397</v>
          </cell>
          <cell r="H282">
            <v>5809.1132779005602</v>
          </cell>
          <cell r="I282">
            <v>34</v>
          </cell>
          <cell r="J282">
            <v>1.15317731101908E-4</v>
          </cell>
          <cell r="K282">
            <v>1292</v>
          </cell>
          <cell r="L282">
            <v>31.221880577723699</v>
          </cell>
          <cell r="M282">
            <v>2338</v>
          </cell>
          <cell r="N282">
            <v>2.3633445595346802E-3</v>
          </cell>
          <cell r="O282">
            <v>2429</v>
          </cell>
          <cell r="P282">
            <v>0.06</v>
          </cell>
          <cell r="Q282">
            <v>1825</v>
          </cell>
        </row>
        <row r="283">
          <cell r="B283" t="str">
            <v>BOLINAS 110137034</v>
          </cell>
          <cell r="C283">
            <v>42261101</v>
          </cell>
          <cell r="D283" t="str">
            <v>BOLINAS 1101</v>
          </cell>
          <cell r="E283">
            <v>37034</v>
          </cell>
          <cell r="F283" t="b">
            <v>0</v>
          </cell>
          <cell r="G283">
            <v>7287.0481453562898</v>
          </cell>
          <cell r="H283">
            <v>7287.0481453562898</v>
          </cell>
          <cell r="I283">
            <v>16</v>
          </cell>
          <cell r="J283">
            <v>1.12232461106032E-4</v>
          </cell>
          <cell r="K283">
            <v>1360</v>
          </cell>
          <cell r="L283">
            <v>44.6193509306758</v>
          </cell>
          <cell r="M283">
            <v>2249</v>
          </cell>
          <cell r="N283">
            <v>6.7010043865348796E-3</v>
          </cell>
          <cell r="O283">
            <v>2109</v>
          </cell>
          <cell r="P283">
            <v>0.31</v>
          </cell>
          <cell r="Q283">
            <v>1007</v>
          </cell>
        </row>
        <row r="284">
          <cell r="B284" t="str">
            <v>BOLINAS 1101504</v>
          </cell>
          <cell r="C284">
            <v>42261101</v>
          </cell>
          <cell r="D284" t="str">
            <v>BOLINAS 1101</v>
          </cell>
          <cell r="E284">
            <v>504</v>
          </cell>
          <cell r="F284" t="b">
            <v>0</v>
          </cell>
          <cell r="G284">
            <v>10763.125211411199</v>
          </cell>
          <cell r="H284">
            <v>10763.125211411199</v>
          </cell>
          <cell r="I284">
            <v>53</v>
          </cell>
          <cell r="J284">
            <v>1.16750116455058E-4</v>
          </cell>
          <cell r="K284">
            <v>1255</v>
          </cell>
          <cell r="L284">
            <v>93.903118668170507</v>
          </cell>
          <cell r="M284">
            <v>1988</v>
          </cell>
          <cell r="N284">
            <v>8.7024510421614999E-3</v>
          </cell>
          <cell r="O284">
            <v>2016</v>
          </cell>
          <cell r="P284">
            <v>0.26</v>
          </cell>
          <cell r="Q284">
            <v>1063</v>
          </cell>
        </row>
        <row r="285">
          <cell r="B285" t="str">
            <v>BOLINAS 1101528</v>
          </cell>
          <cell r="C285">
            <v>42261101</v>
          </cell>
          <cell r="D285" t="str">
            <v>BOLINAS 1101</v>
          </cell>
          <cell r="E285">
            <v>528</v>
          </cell>
          <cell r="F285" t="b">
            <v>0</v>
          </cell>
          <cell r="G285">
            <v>4980.1499578889598</v>
          </cell>
          <cell r="H285">
            <v>2865.78483655747</v>
          </cell>
          <cell r="I285">
            <v>46</v>
          </cell>
          <cell r="J285">
            <v>4.0676983985576899E-5</v>
          </cell>
          <cell r="K285">
            <v>3254</v>
          </cell>
          <cell r="L285">
            <v>1.4409922549972001</v>
          </cell>
          <cell r="M285">
            <v>2869</v>
          </cell>
          <cell r="N285">
            <v>5.4065420319740599E-5</v>
          </cell>
          <cell r="O285">
            <v>2899</v>
          </cell>
          <cell r="P285">
            <v>0.21</v>
          </cell>
          <cell r="Q285">
            <v>1140</v>
          </cell>
        </row>
        <row r="286">
          <cell r="B286" t="str">
            <v>BOLINAS 1101530</v>
          </cell>
          <cell r="C286">
            <v>42261101</v>
          </cell>
          <cell r="D286" t="str">
            <v>BOLINAS 1101</v>
          </cell>
          <cell r="E286">
            <v>530</v>
          </cell>
          <cell r="F286" t="b">
            <v>0</v>
          </cell>
          <cell r="G286">
            <v>17644.165646213001</v>
          </cell>
          <cell r="H286">
            <v>17644.165646213001</v>
          </cell>
          <cell r="I286">
            <v>23</v>
          </cell>
          <cell r="J286">
            <v>1.4891792166467401E-4</v>
          </cell>
          <cell r="K286">
            <v>752</v>
          </cell>
          <cell r="L286">
            <v>1687.64327701567</v>
          </cell>
          <cell r="M286">
            <v>526</v>
          </cell>
          <cell r="N286">
            <v>0.162726602603494</v>
          </cell>
          <cell r="O286">
            <v>458</v>
          </cell>
          <cell r="P286">
            <v>0.71</v>
          </cell>
          <cell r="Q286">
            <v>801</v>
          </cell>
        </row>
        <row r="287">
          <cell r="B287" t="str">
            <v>BOLINAS 1101806</v>
          </cell>
          <cell r="C287">
            <v>42261101</v>
          </cell>
          <cell r="D287" t="str">
            <v>BOLINAS 1101</v>
          </cell>
          <cell r="E287">
            <v>806</v>
          </cell>
          <cell r="F287" t="b">
            <v>0</v>
          </cell>
          <cell r="G287">
            <v>4898.4532963849397</v>
          </cell>
          <cell r="H287">
            <v>4898.4532963849397</v>
          </cell>
          <cell r="I287">
            <v>17</v>
          </cell>
          <cell r="J287">
            <v>2.7974191834800801E-4</v>
          </cell>
          <cell r="K287">
            <v>154</v>
          </cell>
          <cell r="L287">
            <v>135.787716523098</v>
          </cell>
          <cell r="M287">
            <v>1828</v>
          </cell>
          <cell r="N287">
            <v>3.0667107363243198E-2</v>
          </cell>
          <cell r="O287">
            <v>1450</v>
          </cell>
          <cell r="P287">
            <v>0.55000000000000004</v>
          </cell>
          <cell r="Q287">
            <v>868</v>
          </cell>
        </row>
        <row r="288">
          <cell r="B288" t="str">
            <v>BOLINAS 1101CB</v>
          </cell>
          <cell r="C288">
            <v>42261101</v>
          </cell>
          <cell r="D288" t="str">
            <v>BOLINAS 1101</v>
          </cell>
          <cell r="E288" t="str">
            <v>CB</v>
          </cell>
          <cell r="F288" t="b">
            <v>0</v>
          </cell>
          <cell r="G288">
            <v>3500.02298516274</v>
          </cell>
          <cell r="H288">
            <v>3442.3440920092899</v>
          </cell>
          <cell r="I288">
            <v>26</v>
          </cell>
          <cell r="J288">
            <v>1.20241225833804E-4</v>
          </cell>
          <cell r="K288">
            <v>1181</v>
          </cell>
          <cell r="L288">
            <v>17.431053351037701</v>
          </cell>
          <cell r="M288">
            <v>2492</v>
          </cell>
          <cell r="N288">
            <v>1.7811410046823799E-3</v>
          </cell>
          <cell r="O288">
            <v>2506</v>
          </cell>
          <cell r="P288">
            <v>0.23</v>
          </cell>
          <cell r="Q288">
            <v>1119</v>
          </cell>
        </row>
        <row r="289">
          <cell r="B289" t="str">
            <v>BONNIE NOOK 110186696</v>
          </cell>
          <cell r="C289">
            <v>152301101</v>
          </cell>
          <cell r="D289" t="str">
            <v>BONNIE NOOK 1101</v>
          </cell>
          <cell r="E289">
            <v>86696</v>
          </cell>
          <cell r="F289" t="b">
            <v>0</v>
          </cell>
          <cell r="G289">
            <v>15512.388617143401</v>
          </cell>
          <cell r="H289">
            <v>15512.388617143401</v>
          </cell>
          <cell r="I289">
            <v>86</v>
          </cell>
          <cell r="J289">
            <v>2.27530657232205E-4</v>
          </cell>
          <cell r="K289">
            <v>293</v>
          </cell>
          <cell r="L289">
            <v>118.10334377936501</v>
          </cell>
          <cell r="M289">
            <v>1879</v>
          </cell>
          <cell r="N289">
            <v>1.56057155098785E-2</v>
          </cell>
          <cell r="O289">
            <v>1766</v>
          </cell>
          <cell r="P289">
            <v>11.17</v>
          </cell>
          <cell r="Q289">
            <v>386</v>
          </cell>
        </row>
        <row r="290">
          <cell r="B290" t="str">
            <v>BONNIE NOOK 1101CB</v>
          </cell>
          <cell r="C290">
            <v>152301101</v>
          </cell>
          <cell r="D290" t="str">
            <v>BONNIE NOOK 1101</v>
          </cell>
          <cell r="E290" t="str">
            <v>CB</v>
          </cell>
          <cell r="F290" t="b">
            <v>0</v>
          </cell>
          <cell r="G290">
            <v>23251.1044123233</v>
          </cell>
          <cell r="H290">
            <v>23251.1044123233</v>
          </cell>
          <cell r="I290">
            <v>153</v>
          </cell>
          <cell r="J290">
            <v>1.9229340300865399E-4</v>
          </cell>
          <cell r="K290">
            <v>432</v>
          </cell>
          <cell r="L290">
            <v>98.724372973423101</v>
          </cell>
          <cell r="M290">
            <v>1962</v>
          </cell>
          <cell r="N290">
            <v>2.6396248468149201E-2</v>
          </cell>
          <cell r="O290">
            <v>1526</v>
          </cell>
          <cell r="P290">
            <v>44.02</v>
          </cell>
          <cell r="Q290">
            <v>163</v>
          </cell>
        </row>
        <row r="291">
          <cell r="B291" t="str">
            <v>BONNIE NOOK 1102CB</v>
          </cell>
          <cell r="C291">
            <v>152301102</v>
          </cell>
          <cell r="D291" t="str">
            <v>BONNIE NOOK 1102</v>
          </cell>
          <cell r="E291" t="str">
            <v>CB</v>
          </cell>
          <cell r="F291" t="b">
            <v>0</v>
          </cell>
          <cell r="G291">
            <v>54723.580461758</v>
          </cell>
          <cell r="H291">
            <v>54723.580461758</v>
          </cell>
          <cell r="I291">
            <v>337</v>
          </cell>
          <cell r="J291">
            <v>1.12566467915946E-4</v>
          </cell>
          <cell r="K291">
            <v>1353</v>
          </cell>
          <cell r="L291">
            <v>93.672160983005895</v>
          </cell>
          <cell r="M291">
            <v>1990</v>
          </cell>
          <cell r="N291">
            <v>7.1701787691935501E-3</v>
          </cell>
          <cell r="O291">
            <v>2087</v>
          </cell>
          <cell r="P291">
            <v>71.14</v>
          </cell>
          <cell r="Q291">
            <v>67</v>
          </cell>
        </row>
        <row r="292">
          <cell r="B292" t="str">
            <v>BOSTON 0401CR242</v>
          </cell>
          <cell r="C292">
            <v>13320401</v>
          </cell>
          <cell r="D292" t="str">
            <v>BOSTON 0401</v>
          </cell>
          <cell r="E292" t="str">
            <v>CR242</v>
          </cell>
          <cell r="F292" t="b">
            <v>1</v>
          </cell>
          <cell r="G292">
            <v>7351.3671785337701</v>
          </cell>
          <cell r="H292">
            <v>499.48896822679802</v>
          </cell>
          <cell r="I292">
            <v>59</v>
          </cell>
          <cell r="J292">
            <v>1.23553735324155E-5</v>
          </cell>
          <cell r="K292">
            <v>3604</v>
          </cell>
          <cell r="L292">
            <v>6.5190546719704603E-2</v>
          </cell>
          <cell r="M292">
            <v>3520</v>
          </cell>
          <cell r="N292">
            <v>8.0537309951754198E-7</v>
          </cell>
          <cell r="O292">
            <v>3608</v>
          </cell>
          <cell r="P292">
            <v>0.02</v>
          </cell>
          <cell r="Q292">
            <v>2462</v>
          </cell>
        </row>
        <row r="293">
          <cell r="B293" t="str">
            <v>BRENTWOOD 2105502672</v>
          </cell>
          <cell r="C293">
            <v>14592105</v>
          </cell>
          <cell r="D293" t="str">
            <v>BRENTWOOD 2105</v>
          </cell>
          <cell r="E293">
            <v>502672</v>
          </cell>
          <cell r="F293" t="b">
            <v>0</v>
          </cell>
          <cell r="G293">
            <v>30486.2559509233</v>
          </cell>
          <cell r="H293">
            <v>2285.3290666573698</v>
          </cell>
          <cell r="I293">
            <v>127</v>
          </cell>
          <cell r="J293">
            <v>5.97450711534146E-5</v>
          </cell>
          <cell r="K293">
            <v>2781</v>
          </cell>
          <cell r="L293">
            <v>641.496701053317</v>
          </cell>
          <cell r="M293">
            <v>1071</v>
          </cell>
          <cell r="N293">
            <v>2.5636180440681399E-2</v>
          </cell>
          <cell r="O293">
            <v>1542</v>
          </cell>
          <cell r="P293">
            <v>0.03</v>
          </cell>
          <cell r="Q293">
            <v>2388</v>
          </cell>
        </row>
        <row r="294">
          <cell r="B294" t="str">
            <v>BRENTWOOD 21056512</v>
          </cell>
          <cell r="C294">
            <v>14592105</v>
          </cell>
          <cell r="D294" t="str">
            <v>BRENTWOOD 2105</v>
          </cell>
          <cell r="E294">
            <v>6512</v>
          </cell>
          <cell r="F294" t="b">
            <v>0</v>
          </cell>
          <cell r="G294">
            <v>1047.79962319022</v>
          </cell>
          <cell r="H294">
            <v>1047.79962319022</v>
          </cell>
          <cell r="I294">
            <v>5</v>
          </cell>
          <cell r="J294">
            <v>6.0554943775059598E-5</v>
          </cell>
          <cell r="K294">
            <v>2761</v>
          </cell>
          <cell r="L294">
            <v>1094.50904132654</v>
          </cell>
          <cell r="M294">
            <v>777</v>
          </cell>
          <cell r="N294">
            <v>0.189090407425416</v>
          </cell>
          <cell r="O294">
            <v>372</v>
          </cell>
          <cell r="P294">
            <v>0.08</v>
          </cell>
          <cell r="Q294">
            <v>1593</v>
          </cell>
        </row>
        <row r="295">
          <cell r="B295" t="str">
            <v>BRENTWOOD 210596324</v>
          </cell>
          <cell r="C295">
            <v>14592105</v>
          </cell>
          <cell r="D295" t="str">
            <v>BRENTWOOD 2105</v>
          </cell>
          <cell r="E295">
            <v>96324</v>
          </cell>
          <cell r="F295" t="b">
            <v>1</v>
          </cell>
          <cell r="G295">
            <v>775.76844114851599</v>
          </cell>
          <cell r="H295">
            <v>775.76844114851599</v>
          </cell>
          <cell r="I295">
            <v>6</v>
          </cell>
          <cell r="J295">
            <v>1.3261904799340599E-4</v>
          </cell>
          <cell r="K295">
            <v>970</v>
          </cell>
          <cell r="L295">
            <v>3560.1406902972199</v>
          </cell>
          <cell r="M295">
            <v>193</v>
          </cell>
          <cell r="N295">
            <v>0.43170197145985001</v>
          </cell>
          <cell r="O295">
            <v>46</v>
          </cell>
          <cell r="P295">
            <v>0.03</v>
          </cell>
          <cell r="Q295">
            <v>2285</v>
          </cell>
        </row>
        <row r="296">
          <cell r="B296" t="str">
            <v>BRENTWOOD 210598606</v>
          </cell>
          <cell r="C296">
            <v>14592105</v>
          </cell>
          <cell r="D296" t="str">
            <v>BRENTWOOD 2105</v>
          </cell>
          <cell r="E296">
            <v>98606</v>
          </cell>
          <cell r="F296" t="b">
            <v>1</v>
          </cell>
          <cell r="G296">
            <v>13179.766687244901</v>
          </cell>
          <cell r="H296">
            <v>138.47819657036899</v>
          </cell>
          <cell r="I296">
            <v>88</v>
          </cell>
          <cell r="J296">
            <v>8.8531231754706907E-5</v>
          </cell>
          <cell r="K296">
            <v>1972</v>
          </cell>
          <cell r="L296">
            <v>91.907961036158198</v>
          </cell>
          <cell r="M296">
            <v>1993</v>
          </cell>
          <cell r="N296">
            <v>3.7137672599686501E-3</v>
          </cell>
          <cell r="O296">
            <v>2274</v>
          </cell>
          <cell r="Q296">
            <v>2931</v>
          </cell>
        </row>
        <row r="297">
          <cell r="B297" t="str">
            <v>BRENTWOOD 2105B504R</v>
          </cell>
          <cell r="C297">
            <v>14592105</v>
          </cell>
          <cell r="D297" t="str">
            <v>BRENTWOOD 2105</v>
          </cell>
          <cell r="E297" t="str">
            <v>B504R</v>
          </cell>
          <cell r="F297" t="b">
            <v>0</v>
          </cell>
          <cell r="G297">
            <v>18129.264734500801</v>
          </cell>
          <cell r="H297">
            <v>14074.6886739615</v>
          </cell>
          <cell r="I297">
            <v>97</v>
          </cell>
          <cell r="J297">
            <v>9.8713601236292796E-5</v>
          </cell>
          <cell r="K297">
            <v>1676</v>
          </cell>
          <cell r="L297">
            <v>3474.27794113441</v>
          </cell>
          <cell r="M297">
            <v>204</v>
          </cell>
          <cell r="N297">
            <v>0.26071143055538298</v>
          </cell>
          <cell r="O297">
            <v>196</v>
          </cell>
          <cell r="P297">
            <v>0.1</v>
          </cell>
          <cell r="Q297">
            <v>1494</v>
          </cell>
        </row>
        <row r="298">
          <cell r="B298" t="str">
            <v>BRIDGEVILLE 110137484</v>
          </cell>
          <cell r="C298">
            <v>192461101</v>
          </cell>
          <cell r="D298" t="str">
            <v>BRIDGEVILLE 1101</v>
          </cell>
          <cell r="E298">
            <v>37484</v>
          </cell>
          <cell r="F298" t="b">
            <v>0</v>
          </cell>
          <cell r="G298">
            <v>15938.075587789899</v>
          </cell>
          <cell r="H298">
            <v>12688.695842360699</v>
          </cell>
          <cell r="I298">
            <v>74</v>
          </cell>
          <cell r="J298">
            <v>1.9490129346416501E-4</v>
          </cell>
          <cell r="K298">
            <v>416</v>
          </cell>
          <cell r="L298">
            <v>197.63905676917801</v>
          </cell>
          <cell r="M298">
            <v>1647</v>
          </cell>
          <cell r="N298">
            <v>2.5267482818841398E-2</v>
          </cell>
          <cell r="O298">
            <v>1551</v>
          </cell>
          <cell r="P298">
            <v>3.58</v>
          </cell>
          <cell r="Q298">
            <v>540</v>
          </cell>
        </row>
        <row r="299">
          <cell r="B299" t="str">
            <v>BRIDGEVILLE 110169866</v>
          </cell>
          <cell r="C299">
            <v>192461101</v>
          </cell>
          <cell r="D299" t="str">
            <v>BRIDGEVILLE 1101</v>
          </cell>
          <cell r="E299">
            <v>69866</v>
          </cell>
          <cell r="F299" t="b">
            <v>0</v>
          </cell>
          <cell r="G299">
            <v>10571.2355566197</v>
          </cell>
          <cell r="H299">
            <v>10571.2355566197</v>
          </cell>
          <cell r="I299">
            <v>46</v>
          </cell>
          <cell r="J299">
            <v>2.3171820588607301E-4</v>
          </cell>
          <cell r="K299">
            <v>281</v>
          </cell>
          <cell r="L299">
            <v>514.43426480505298</v>
          </cell>
          <cell r="M299">
            <v>1188</v>
          </cell>
          <cell r="N299">
            <v>0.12256218789472401</v>
          </cell>
          <cell r="O299">
            <v>634</v>
          </cell>
          <cell r="P299">
            <v>3.53</v>
          </cell>
          <cell r="Q299">
            <v>543</v>
          </cell>
        </row>
        <row r="300">
          <cell r="B300" t="str">
            <v>BRIDGEVILLE 1101CB</v>
          </cell>
          <cell r="C300">
            <v>192461101</v>
          </cell>
          <cell r="D300" t="str">
            <v>BRIDGEVILLE 1101</v>
          </cell>
          <cell r="E300" t="str">
            <v>CB</v>
          </cell>
          <cell r="F300" t="b">
            <v>0</v>
          </cell>
          <cell r="G300">
            <v>13703.2012357326</v>
          </cell>
          <cell r="H300">
            <v>13703.2012357326</v>
          </cell>
          <cell r="I300">
            <v>51</v>
          </cell>
          <cell r="J300">
            <v>1.8978361404151599E-4</v>
          </cell>
          <cell r="K300">
            <v>443</v>
          </cell>
          <cell r="L300">
            <v>315.28752827855499</v>
          </cell>
          <cell r="M300">
            <v>1424</v>
          </cell>
          <cell r="N300">
            <v>6.0495039819644401E-2</v>
          </cell>
          <cell r="O300">
            <v>1059</v>
          </cell>
          <cell r="P300">
            <v>2.08</v>
          </cell>
          <cell r="Q300">
            <v>624</v>
          </cell>
        </row>
        <row r="301">
          <cell r="B301" t="str">
            <v>BRIDGEVILLE 110237486</v>
          </cell>
          <cell r="C301">
            <v>192461102</v>
          </cell>
          <cell r="D301" t="str">
            <v>BRIDGEVILLE 1102</v>
          </cell>
          <cell r="E301">
            <v>37486</v>
          </cell>
          <cell r="F301" t="b">
            <v>0</v>
          </cell>
          <cell r="G301">
            <v>12199.508780791301</v>
          </cell>
          <cell r="H301">
            <v>11162.2657847009</v>
          </cell>
          <cell r="I301">
            <v>85</v>
          </cell>
          <cell r="J301">
            <v>1.88067483274304E-4</v>
          </cell>
          <cell r="K301">
            <v>454</v>
          </cell>
          <cell r="L301">
            <v>224.24695114255101</v>
          </cell>
          <cell r="M301">
            <v>1597</v>
          </cell>
          <cell r="N301">
            <v>3.9237041581361501E-2</v>
          </cell>
          <cell r="O301">
            <v>1315</v>
          </cell>
          <cell r="P301">
            <v>0</v>
          </cell>
          <cell r="Q301">
            <v>2623</v>
          </cell>
        </row>
        <row r="302">
          <cell r="B302" t="str">
            <v>BRIDGEVILLE 1102384530</v>
          </cell>
          <cell r="C302">
            <v>192461102</v>
          </cell>
          <cell r="D302" t="str">
            <v>BRIDGEVILLE 1102</v>
          </cell>
          <cell r="E302">
            <v>384530</v>
          </cell>
          <cell r="F302" t="b">
            <v>0</v>
          </cell>
          <cell r="G302">
            <v>6144.6716129315</v>
          </cell>
          <cell r="H302">
            <v>6144.6716129315</v>
          </cell>
          <cell r="I302">
            <v>12</v>
          </cell>
          <cell r="J302">
            <v>1.16608459145275E-4</v>
          </cell>
          <cell r="K302">
            <v>1259</v>
          </cell>
          <cell r="L302">
            <v>223.804825335906</v>
          </cell>
          <cell r="M302">
            <v>1598</v>
          </cell>
          <cell r="N302">
            <v>2.4779257417686201E-2</v>
          </cell>
          <cell r="O302">
            <v>1565</v>
          </cell>
          <cell r="Q302">
            <v>3460</v>
          </cell>
        </row>
        <row r="303">
          <cell r="B303" t="str">
            <v>BRIDGEVILLE 110255612</v>
          </cell>
          <cell r="C303">
            <v>192461102</v>
          </cell>
          <cell r="D303" t="str">
            <v>BRIDGEVILLE 1102</v>
          </cell>
          <cell r="E303">
            <v>55612</v>
          </cell>
          <cell r="F303" t="b">
            <v>0</v>
          </cell>
          <cell r="G303">
            <v>35781.531384269503</v>
          </cell>
          <cell r="H303">
            <v>35781.531384269503</v>
          </cell>
          <cell r="I303">
            <v>93</v>
          </cell>
          <cell r="J303">
            <v>1.5400880944910599E-4</v>
          </cell>
          <cell r="K303">
            <v>707</v>
          </cell>
          <cell r="L303">
            <v>611.96808001109196</v>
          </cell>
          <cell r="M303">
            <v>1092</v>
          </cell>
          <cell r="N303">
            <v>9.08944999108557E-2</v>
          </cell>
          <cell r="O303">
            <v>816</v>
          </cell>
          <cell r="P303">
            <v>0.12</v>
          </cell>
          <cell r="Q303">
            <v>1370</v>
          </cell>
        </row>
        <row r="304">
          <cell r="B304" t="str">
            <v>BRIDGEVILLE 1102CB</v>
          </cell>
          <cell r="C304">
            <v>192461102</v>
          </cell>
          <cell r="D304" t="str">
            <v>BRIDGEVILLE 1102</v>
          </cell>
          <cell r="E304" t="str">
            <v>CB</v>
          </cell>
          <cell r="F304" t="b">
            <v>0</v>
          </cell>
          <cell r="G304">
            <v>19625.35361826</v>
          </cell>
          <cell r="H304">
            <v>4723.1827147056902</v>
          </cell>
          <cell r="I304">
            <v>52</v>
          </cell>
          <cell r="J304">
            <v>1.8739408536324199E-4</v>
          </cell>
          <cell r="K304">
            <v>458</v>
          </cell>
          <cell r="L304">
            <v>86.472864501863697</v>
          </cell>
          <cell r="M304">
            <v>2019</v>
          </cell>
          <cell r="N304">
            <v>1.5060830315268999E-2</v>
          </cell>
          <cell r="O304">
            <v>1780</v>
          </cell>
          <cell r="P304">
            <v>0</v>
          </cell>
          <cell r="Q304">
            <v>2627</v>
          </cell>
        </row>
        <row r="305">
          <cell r="B305" t="str">
            <v>BROWNS VALLEY 11011268</v>
          </cell>
          <cell r="C305">
            <v>152921101</v>
          </cell>
          <cell r="D305" t="str">
            <v>BROWNS VALLEY 1101</v>
          </cell>
          <cell r="E305">
            <v>1268</v>
          </cell>
          <cell r="F305" t="b">
            <v>0</v>
          </cell>
          <cell r="G305">
            <v>17550.338428113198</v>
          </cell>
          <cell r="H305">
            <v>17538.544680374202</v>
          </cell>
          <cell r="I305">
            <v>106</v>
          </cell>
          <cell r="J305">
            <v>8.58461905220295E-5</v>
          </cell>
          <cell r="K305">
            <v>2035</v>
          </cell>
          <cell r="L305">
            <v>1744.8559769189301</v>
          </cell>
          <cell r="M305">
            <v>517</v>
          </cell>
          <cell r="N305">
            <v>0.144351985946542</v>
          </cell>
          <cell r="O305">
            <v>550</v>
          </cell>
          <cell r="P305">
            <v>0.13</v>
          </cell>
          <cell r="Q305">
            <v>1351</v>
          </cell>
        </row>
        <row r="306">
          <cell r="B306" t="str">
            <v>BROWNS VALLEY 110117011</v>
          </cell>
          <cell r="C306">
            <v>152921101</v>
          </cell>
          <cell r="D306" t="str">
            <v>BROWNS VALLEY 1101</v>
          </cell>
          <cell r="E306">
            <v>17011</v>
          </cell>
          <cell r="F306" t="b">
            <v>0</v>
          </cell>
          <cell r="G306">
            <v>3005.3172043977902</v>
          </cell>
          <cell r="H306">
            <v>3005.3172043977902</v>
          </cell>
          <cell r="I306">
            <v>22</v>
          </cell>
          <cell r="J306">
            <v>9.7443481784218594E-5</v>
          </cell>
          <cell r="K306">
            <v>1702</v>
          </cell>
          <cell r="L306">
            <v>2978.7373966004202</v>
          </cell>
          <cell r="M306">
            <v>270</v>
          </cell>
          <cell r="N306">
            <v>0.241527406930552</v>
          </cell>
          <cell r="O306">
            <v>232</v>
          </cell>
          <cell r="P306">
            <v>7.0000000000000007E-2</v>
          </cell>
          <cell r="Q306">
            <v>1747</v>
          </cell>
        </row>
        <row r="307">
          <cell r="B307" t="str">
            <v>BROWNS VALLEY 110136622</v>
          </cell>
          <cell r="C307">
            <v>152921101</v>
          </cell>
          <cell r="D307" t="str">
            <v>BROWNS VALLEY 1101</v>
          </cell>
          <cell r="E307">
            <v>36622</v>
          </cell>
          <cell r="F307" t="b">
            <v>0</v>
          </cell>
          <cell r="G307">
            <v>15095.817368390301</v>
          </cell>
          <cell r="H307">
            <v>8277.8200119190205</v>
          </cell>
          <cell r="I307">
            <v>42</v>
          </cell>
          <cell r="J307">
            <v>1.06962935445297E-4</v>
          </cell>
          <cell r="K307">
            <v>1475</v>
          </cell>
          <cell r="L307">
            <v>1906.21394863502</v>
          </cell>
          <cell r="M307">
            <v>474</v>
          </cell>
          <cell r="N307">
            <v>0.21771020892076001</v>
          </cell>
          <cell r="O307">
            <v>288</v>
          </cell>
          <cell r="P307">
            <v>0.01</v>
          </cell>
          <cell r="Q307">
            <v>2620</v>
          </cell>
        </row>
        <row r="308">
          <cell r="B308" t="str">
            <v>BROWNS VALLEY 110193870</v>
          </cell>
          <cell r="C308">
            <v>152921101</v>
          </cell>
          <cell r="D308" t="str">
            <v>BROWNS VALLEY 1101</v>
          </cell>
          <cell r="E308">
            <v>93870</v>
          </cell>
          <cell r="F308" t="b">
            <v>0</v>
          </cell>
          <cell r="G308">
            <v>54990.458209420001</v>
          </cell>
          <cell r="H308">
            <v>29826.959728018999</v>
          </cell>
          <cell r="I308">
            <v>342</v>
          </cell>
          <cell r="J308">
            <v>6.6942388465416597E-5</v>
          </cell>
          <cell r="K308">
            <v>2559</v>
          </cell>
          <cell r="L308">
            <v>1508.5624323858201</v>
          </cell>
          <cell r="M308">
            <v>593</v>
          </cell>
          <cell r="N308">
            <v>9.8287443501943794E-2</v>
          </cell>
          <cell r="O308">
            <v>774</v>
          </cell>
          <cell r="P308">
            <v>0.09</v>
          </cell>
          <cell r="Q308">
            <v>1545</v>
          </cell>
        </row>
        <row r="309">
          <cell r="B309" t="str">
            <v>BROWNS VALLEY 110197188</v>
          </cell>
          <cell r="C309">
            <v>152921101</v>
          </cell>
          <cell r="D309" t="str">
            <v>BROWNS VALLEY 1101</v>
          </cell>
          <cell r="E309">
            <v>97188</v>
          </cell>
          <cell r="F309" t="b">
            <v>0</v>
          </cell>
          <cell r="G309">
            <v>10919.7898734623</v>
          </cell>
          <cell r="H309">
            <v>10919.7898734623</v>
          </cell>
          <cell r="I309">
            <v>71</v>
          </cell>
          <cell r="J309">
            <v>1.1851637892894799E-4</v>
          </cell>
          <cell r="K309">
            <v>1217</v>
          </cell>
          <cell r="L309">
            <v>794.00693389589901</v>
          </cell>
          <cell r="M309">
            <v>946</v>
          </cell>
          <cell r="N309">
            <v>6.8613178643681397E-2</v>
          </cell>
          <cell r="O309">
            <v>988</v>
          </cell>
          <cell r="P309">
            <v>0.06</v>
          </cell>
          <cell r="Q309">
            <v>1870</v>
          </cell>
        </row>
        <row r="310">
          <cell r="B310" t="str">
            <v>BROWNS VALLEY 1101CB</v>
          </cell>
          <cell r="C310">
            <v>152921101</v>
          </cell>
          <cell r="D310" t="str">
            <v>BROWNS VALLEY 1101</v>
          </cell>
          <cell r="E310" t="str">
            <v>CB</v>
          </cell>
          <cell r="F310" t="b">
            <v>0</v>
          </cell>
          <cell r="G310">
            <v>4580.4087777343502</v>
          </cell>
          <cell r="H310">
            <v>3639.3630722637799</v>
          </cell>
          <cell r="I310">
            <v>17</v>
          </cell>
          <cell r="J310">
            <v>1.2727152074255699E-4</v>
          </cell>
          <cell r="K310">
            <v>1059</v>
          </cell>
          <cell r="L310">
            <v>1563.9973163145301</v>
          </cell>
          <cell r="M310">
            <v>574</v>
          </cell>
          <cell r="N310">
            <v>0.174299986815559</v>
          </cell>
          <cell r="O310">
            <v>422</v>
          </cell>
          <cell r="Q310">
            <v>3230</v>
          </cell>
        </row>
        <row r="311">
          <cell r="B311" t="str">
            <v>BRUNSWICK 11021010</v>
          </cell>
          <cell r="C311">
            <v>152481102</v>
          </cell>
          <cell r="D311" t="str">
            <v>BRUNSWICK 1102</v>
          </cell>
          <cell r="E311">
            <v>1010</v>
          </cell>
          <cell r="F311" t="b">
            <v>0</v>
          </cell>
          <cell r="G311">
            <v>71394.2707333336</v>
          </cell>
          <cell r="H311">
            <v>71394.2707333336</v>
          </cell>
          <cell r="I311">
            <v>479</v>
          </cell>
          <cell r="J311">
            <v>1.10013935862975E-4</v>
          </cell>
          <cell r="K311">
            <v>1412</v>
          </cell>
          <cell r="L311">
            <v>172.58051315895199</v>
          </cell>
          <cell r="M311">
            <v>1708</v>
          </cell>
          <cell r="N311">
            <v>2.11682265472131E-2</v>
          </cell>
          <cell r="O311">
            <v>1649</v>
          </cell>
          <cell r="P311">
            <v>129.44999999999999</v>
          </cell>
          <cell r="Q311">
            <v>6</v>
          </cell>
        </row>
        <row r="312">
          <cell r="B312" t="str">
            <v>BRUNSWICK 1102940</v>
          </cell>
          <cell r="C312">
            <v>152481102</v>
          </cell>
          <cell r="D312" t="str">
            <v>BRUNSWICK 1102</v>
          </cell>
          <cell r="E312">
            <v>940</v>
          </cell>
          <cell r="F312" t="b">
            <v>0</v>
          </cell>
          <cell r="G312">
            <v>5636.9671767769796</v>
          </cell>
          <cell r="H312">
            <v>1911.10102216939</v>
          </cell>
          <cell r="I312">
            <v>46</v>
          </cell>
          <cell r="J312">
            <v>1.8608042062070399E-4</v>
          </cell>
          <cell r="K312">
            <v>466</v>
          </cell>
          <cell r="L312">
            <v>23.9825270255057</v>
          </cell>
          <cell r="M312">
            <v>2400</v>
          </cell>
          <cell r="N312">
            <v>5.06704813568343E-3</v>
          </cell>
          <cell r="O312">
            <v>2200</v>
          </cell>
          <cell r="P312">
            <v>7.35</v>
          </cell>
          <cell r="Q312">
            <v>447</v>
          </cell>
        </row>
        <row r="313">
          <cell r="B313" t="str">
            <v>BRUNSWICK 1102CB</v>
          </cell>
          <cell r="C313">
            <v>152481102</v>
          </cell>
          <cell r="D313" t="str">
            <v>BRUNSWICK 1102</v>
          </cell>
          <cell r="E313" t="str">
            <v>CB</v>
          </cell>
          <cell r="F313" t="b">
            <v>0</v>
          </cell>
          <cell r="G313">
            <v>10098.7974434648</v>
          </cell>
          <cell r="H313">
            <v>10098.7974434648</v>
          </cell>
          <cell r="I313">
            <v>73</v>
          </cell>
          <cell r="J313">
            <v>2.5600258461103999E-4</v>
          </cell>
          <cell r="K313">
            <v>203</v>
          </cell>
          <cell r="L313">
            <v>35.552490911996699</v>
          </cell>
          <cell r="M313">
            <v>2306</v>
          </cell>
          <cell r="N313">
            <v>1.2039628332361101E-2</v>
          </cell>
          <cell r="O313">
            <v>1880</v>
          </cell>
          <cell r="P313">
            <v>11.22</v>
          </cell>
          <cell r="Q313">
            <v>385</v>
          </cell>
        </row>
        <row r="314">
          <cell r="B314" t="str">
            <v>BRUNSWICK 1103173934</v>
          </cell>
          <cell r="C314">
            <v>152481103</v>
          </cell>
          <cell r="D314" t="str">
            <v>BRUNSWICK 1103</v>
          </cell>
          <cell r="E314">
            <v>173934</v>
          </cell>
          <cell r="F314" t="b">
            <v>0</v>
          </cell>
          <cell r="G314">
            <v>17611.715335083099</v>
          </cell>
          <cell r="H314">
            <v>17611.715335083099</v>
          </cell>
          <cell r="I314">
            <v>125</v>
          </cell>
          <cell r="J314">
            <v>1.1937493042252401E-4</v>
          </cell>
          <cell r="K314">
            <v>1199</v>
          </cell>
          <cell r="L314">
            <v>28.205289823291199</v>
          </cell>
          <cell r="M314">
            <v>2358</v>
          </cell>
          <cell r="N314">
            <v>2.5704601971619401E-3</v>
          </cell>
          <cell r="O314">
            <v>2401</v>
          </cell>
          <cell r="Q314">
            <v>2727</v>
          </cell>
        </row>
        <row r="315">
          <cell r="B315" t="str">
            <v>BRUNSWICK 11032200</v>
          </cell>
          <cell r="C315">
            <v>152481103</v>
          </cell>
          <cell r="D315" t="str">
            <v>BRUNSWICK 1103</v>
          </cell>
          <cell r="E315">
            <v>2200</v>
          </cell>
          <cell r="F315" t="b">
            <v>0</v>
          </cell>
          <cell r="G315">
            <v>8965.9105577369501</v>
          </cell>
          <cell r="H315">
            <v>8965.9105577369501</v>
          </cell>
          <cell r="I315">
            <v>64</v>
          </cell>
          <cell r="J315">
            <v>1.01833560847808E-4</v>
          </cell>
          <cell r="K315">
            <v>1607</v>
          </cell>
          <cell r="L315">
            <v>17.890876859404699</v>
          </cell>
          <cell r="M315">
            <v>2484</v>
          </cell>
          <cell r="N315">
            <v>1.6887935304690301E-3</v>
          </cell>
          <cell r="O315">
            <v>2521</v>
          </cell>
          <cell r="P315">
            <v>54.83</v>
          </cell>
          <cell r="Q315">
            <v>105</v>
          </cell>
        </row>
        <row r="316">
          <cell r="B316" t="str">
            <v>BRUNSWICK 1103234378</v>
          </cell>
          <cell r="C316">
            <v>152481103</v>
          </cell>
          <cell r="D316" t="str">
            <v>BRUNSWICK 1103</v>
          </cell>
          <cell r="E316">
            <v>234378</v>
          </cell>
          <cell r="F316" t="b">
            <v>0</v>
          </cell>
          <cell r="G316">
            <v>1230.3375261574499</v>
          </cell>
          <cell r="H316">
            <v>1030.7217086435501</v>
          </cell>
          <cell r="I316">
            <v>13</v>
          </cell>
          <cell r="J316">
            <v>2.3818190899104399E-4</v>
          </cell>
          <cell r="K316">
            <v>253</v>
          </cell>
          <cell r="L316">
            <v>6.5938630912639906E-2</v>
          </cell>
          <cell r="M316">
            <v>3237</v>
          </cell>
          <cell r="N316">
            <v>1.5726750073471699E-5</v>
          </cell>
          <cell r="O316">
            <v>3000</v>
          </cell>
          <cell r="Q316">
            <v>2969</v>
          </cell>
        </row>
        <row r="317">
          <cell r="B317" t="str">
            <v>BRUNSWICK 1103262343</v>
          </cell>
          <cell r="C317">
            <v>152481103</v>
          </cell>
          <cell r="D317" t="str">
            <v>BRUNSWICK 1103</v>
          </cell>
          <cell r="E317">
            <v>262343</v>
          </cell>
          <cell r="F317" t="b">
            <v>0</v>
          </cell>
          <cell r="G317">
            <v>1232.8709085740099</v>
          </cell>
          <cell r="H317">
            <v>1232.8709085740099</v>
          </cell>
          <cell r="I317">
            <v>11</v>
          </cell>
          <cell r="J317">
            <v>2.88911715456792E-4</v>
          </cell>
          <cell r="K317">
            <v>143</v>
          </cell>
          <cell r="L317">
            <v>6.6431531992944007E-2</v>
          </cell>
          <cell r="M317">
            <v>3003</v>
          </cell>
          <cell r="N317">
            <v>1.9192847868504201E-5</v>
          </cell>
          <cell r="O317">
            <v>2966</v>
          </cell>
          <cell r="Q317">
            <v>3404</v>
          </cell>
        </row>
        <row r="318">
          <cell r="B318" t="str">
            <v>BRUNSWICK 11032784</v>
          </cell>
          <cell r="C318">
            <v>152481103</v>
          </cell>
          <cell r="D318" t="str">
            <v>BRUNSWICK 1103</v>
          </cell>
          <cell r="E318">
            <v>2784</v>
          </cell>
          <cell r="F318" t="b">
            <v>0</v>
          </cell>
          <cell r="G318">
            <v>24673.550267195998</v>
          </cell>
          <cell r="H318">
            <v>23592.237913381701</v>
          </cell>
          <cell r="I318">
            <v>202</v>
          </cell>
          <cell r="J318">
            <v>2.12504048807987E-4</v>
          </cell>
          <cell r="K318">
            <v>349</v>
          </cell>
          <cell r="L318">
            <v>16.145468917377901</v>
          </cell>
          <cell r="M318">
            <v>2515</v>
          </cell>
          <cell r="N318">
            <v>2.5528871591894899E-3</v>
          </cell>
          <cell r="O318">
            <v>2404</v>
          </cell>
          <cell r="P318">
            <v>21.1</v>
          </cell>
          <cell r="Q318">
            <v>301</v>
          </cell>
        </row>
        <row r="319">
          <cell r="B319" t="str">
            <v>BRUNSWICK 110350070</v>
          </cell>
          <cell r="C319">
            <v>152481103</v>
          </cell>
          <cell r="D319" t="str">
            <v>BRUNSWICK 1103</v>
          </cell>
          <cell r="E319">
            <v>50070</v>
          </cell>
          <cell r="F319" t="b">
            <v>0</v>
          </cell>
          <cell r="G319">
            <v>28555.341244700601</v>
          </cell>
          <cell r="H319">
            <v>28555.341244700601</v>
          </cell>
          <cell r="I319">
            <v>201</v>
          </cell>
          <cell r="J319">
            <v>1.10833722952227E-4</v>
          </cell>
          <cell r="K319">
            <v>1394</v>
          </cell>
          <cell r="L319">
            <v>43.696418702481701</v>
          </cell>
          <cell r="M319">
            <v>2255</v>
          </cell>
          <cell r="N319">
            <v>6.2036144330445001E-3</v>
          </cell>
          <cell r="O319">
            <v>2144</v>
          </cell>
          <cell r="P319">
            <v>128.63999999999999</v>
          </cell>
          <cell r="Q319">
            <v>7</v>
          </cell>
        </row>
        <row r="320">
          <cell r="B320" t="str">
            <v>BRUNSWICK 110378862</v>
          </cell>
          <cell r="C320">
            <v>152481103</v>
          </cell>
          <cell r="D320" t="str">
            <v>BRUNSWICK 1103</v>
          </cell>
          <cell r="E320">
            <v>78862</v>
          </cell>
          <cell r="F320" t="b">
            <v>1</v>
          </cell>
          <cell r="G320">
            <v>1804.46345103372</v>
          </cell>
          <cell r="H320">
            <v>123.60876282049</v>
          </cell>
          <cell r="I320">
            <v>17</v>
          </cell>
          <cell r="J320">
            <v>2.7938520874800699E-4</v>
          </cell>
          <cell r="K320">
            <v>158</v>
          </cell>
          <cell r="L320">
            <v>6.52253740552588E-2</v>
          </cell>
          <cell r="M320">
            <v>3497</v>
          </cell>
          <cell r="N320">
            <v>1.8213131223695701E-5</v>
          </cell>
          <cell r="O320">
            <v>2973</v>
          </cell>
          <cell r="P320">
            <v>5.76</v>
          </cell>
          <cell r="Q320">
            <v>478</v>
          </cell>
        </row>
        <row r="321">
          <cell r="B321" t="str">
            <v>BRUNSWICK 1103851116</v>
          </cell>
          <cell r="C321">
            <v>152481103</v>
          </cell>
          <cell r="D321" t="str">
            <v>BRUNSWICK 1103</v>
          </cell>
          <cell r="E321">
            <v>851116</v>
          </cell>
          <cell r="F321" t="b">
            <v>1</v>
          </cell>
          <cell r="G321">
            <v>405.84419385118002</v>
          </cell>
          <cell r="H321">
            <v>316.00084469173902</v>
          </cell>
          <cell r="I321">
            <v>4</v>
          </cell>
          <cell r="J321">
            <v>2.7959339240624098E-4</v>
          </cell>
          <cell r="K321">
            <v>155</v>
          </cell>
          <cell r="L321">
            <v>6.6111146290746395E-2</v>
          </cell>
          <cell r="M321">
            <v>3190</v>
          </cell>
          <cell r="N321">
            <v>1.8458731622364602E-5</v>
          </cell>
          <cell r="O321">
            <v>2969</v>
          </cell>
          <cell r="Q321">
            <v>2981</v>
          </cell>
        </row>
        <row r="322">
          <cell r="B322" t="str">
            <v>BRUNSWICK 11038918</v>
          </cell>
          <cell r="C322">
            <v>152481103</v>
          </cell>
          <cell r="D322" t="str">
            <v>BRUNSWICK 1103</v>
          </cell>
          <cell r="E322">
            <v>8918</v>
          </cell>
          <cell r="F322" t="b">
            <v>0</v>
          </cell>
          <cell r="G322">
            <v>3457.8850267589601</v>
          </cell>
          <cell r="H322">
            <v>2431.0442232421301</v>
          </cell>
          <cell r="I322">
            <v>30</v>
          </cell>
          <cell r="J322">
            <v>2.2692468398114799E-4</v>
          </cell>
          <cell r="K322">
            <v>298</v>
          </cell>
          <cell r="L322">
            <v>2.4425970987730299</v>
          </cell>
          <cell r="M322">
            <v>2824</v>
          </cell>
          <cell r="N322">
            <v>1.4939728046595E-4</v>
          </cell>
          <cell r="O322">
            <v>2856</v>
          </cell>
          <cell r="P322">
            <v>2.79</v>
          </cell>
          <cell r="Q322">
            <v>579</v>
          </cell>
        </row>
        <row r="323">
          <cell r="B323" t="str">
            <v>BRUNSWICK 1103904574</v>
          </cell>
          <cell r="C323">
            <v>152481103</v>
          </cell>
          <cell r="D323" t="str">
            <v>BRUNSWICK 1103</v>
          </cell>
          <cell r="E323">
            <v>904574</v>
          </cell>
          <cell r="F323" t="b">
            <v>0</v>
          </cell>
          <cell r="G323">
            <v>2518.7659002786299</v>
          </cell>
          <cell r="H323">
            <v>2518.7659002786299</v>
          </cell>
          <cell r="I323">
            <v>25</v>
          </cell>
          <cell r="J323">
            <v>2.2179975145263499E-4</v>
          </cell>
          <cell r="K323">
            <v>312</v>
          </cell>
          <cell r="L323">
            <v>119.846702166763</v>
          </cell>
          <cell r="M323">
            <v>1870</v>
          </cell>
          <cell r="N323">
            <v>2.6628136887053101E-2</v>
          </cell>
          <cell r="O323">
            <v>1520</v>
          </cell>
          <cell r="Q323">
            <v>3362</v>
          </cell>
        </row>
        <row r="324">
          <cell r="B324" t="str">
            <v>BRUNSWICK 1103956424</v>
          </cell>
          <cell r="C324">
            <v>152481103</v>
          </cell>
          <cell r="D324" t="str">
            <v>BRUNSWICK 1103</v>
          </cell>
          <cell r="E324">
            <v>956424</v>
          </cell>
          <cell r="F324" t="b">
            <v>0</v>
          </cell>
          <cell r="G324">
            <v>2618.25828047613</v>
          </cell>
          <cell r="H324">
            <v>1661.8271743677999</v>
          </cell>
          <cell r="I324">
            <v>21</v>
          </cell>
          <cell r="J324">
            <v>2.6235422029414899E-4</v>
          </cell>
          <cell r="K324">
            <v>190</v>
          </cell>
          <cell r="L324">
            <v>6.5882299360605204E-2</v>
          </cell>
          <cell r="M324">
            <v>3247</v>
          </cell>
          <cell r="N324">
            <v>1.7224427528727399E-5</v>
          </cell>
          <cell r="O324">
            <v>2986</v>
          </cell>
          <cell r="Q324">
            <v>3301</v>
          </cell>
        </row>
        <row r="325">
          <cell r="B325" t="str">
            <v>BRUNSWICK 1103CB</v>
          </cell>
          <cell r="C325">
            <v>152481103</v>
          </cell>
          <cell r="D325" t="str">
            <v>BRUNSWICK 1103</v>
          </cell>
          <cell r="E325" t="str">
            <v>CB</v>
          </cell>
          <cell r="F325" t="b">
            <v>0</v>
          </cell>
          <cell r="G325">
            <v>8801.7452161412002</v>
          </cell>
          <cell r="H325">
            <v>2701.0977603371598</v>
          </cell>
          <cell r="I325">
            <v>82</v>
          </cell>
          <cell r="J325">
            <v>3.1314992112328998E-4</v>
          </cell>
          <cell r="K325">
            <v>115</v>
          </cell>
          <cell r="L325">
            <v>15.1123824009738</v>
          </cell>
          <cell r="M325">
            <v>2530</v>
          </cell>
          <cell r="N325">
            <v>2.6094166730384902E-3</v>
          </cell>
          <cell r="O325">
            <v>2397</v>
          </cell>
          <cell r="P325">
            <v>0.1</v>
          </cell>
          <cell r="Q325">
            <v>1502</v>
          </cell>
        </row>
        <row r="326">
          <cell r="B326" t="str">
            <v>BRUNSWICK 11041020</v>
          </cell>
          <cell r="C326">
            <v>152481104</v>
          </cell>
          <cell r="D326" t="str">
            <v>BRUNSWICK 1104</v>
          </cell>
          <cell r="E326">
            <v>1020</v>
          </cell>
          <cell r="F326" t="b">
            <v>0</v>
          </cell>
          <cell r="G326">
            <v>46299.321043612697</v>
          </cell>
          <cell r="H326">
            <v>46299.321043612697</v>
          </cell>
          <cell r="I326">
            <v>311</v>
          </cell>
          <cell r="J326">
            <v>9.6344189599329995E-5</v>
          </cell>
          <cell r="K326">
            <v>1725</v>
          </cell>
          <cell r="L326">
            <v>368.88695649336</v>
          </cell>
          <cell r="M326">
            <v>1339</v>
          </cell>
          <cell r="N326">
            <v>3.2187471403189297E-2</v>
          </cell>
          <cell r="O326">
            <v>1425</v>
          </cell>
          <cell r="P326">
            <v>69</v>
          </cell>
          <cell r="Q326">
            <v>71</v>
          </cell>
        </row>
        <row r="327">
          <cell r="B327" t="str">
            <v>BRUNSWICK 11042112</v>
          </cell>
          <cell r="C327">
            <v>152481104</v>
          </cell>
          <cell r="D327" t="str">
            <v>BRUNSWICK 1104</v>
          </cell>
          <cell r="E327">
            <v>2112</v>
          </cell>
          <cell r="F327" t="b">
            <v>0</v>
          </cell>
          <cell r="G327">
            <v>31201.901643884601</v>
          </cell>
          <cell r="H327">
            <v>31201.901643884601</v>
          </cell>
          <cell r="I327">
            <v>222</v>
          </cell>
          <cell r="J327">
            <v>1.29575246368453E-4</v>
          </cell>
          <cell r="K327">
            <v>1016</v>
          </cell>
          <cell r="L327">
            <v>755.54104262307101</v>
          </cell>
          <cell r="M327">
            <v>969</v>
          </cell>
          <cell r="N327">
            <v>0.10459933060233401</v>
          </cell>
          <cell r="O327">
            <v>736</v>
          </cell>
          <cell r="P327">
            <v>9</v>
          </cell>
          <cell r="Q327">
            <v>416</v>
          </cell>
        </row>
        <row r="328">
          <cell r="B328" t="str">
            <v>BRUNSWICK 1104244027</v>
          </cell>
          <cell r="C328">
            <v>152481104</v>
          </cell>
          <cell r="D328" t="str">
            <v>BRUNSWICK 1104</v>
          </cell>
          <cell r="E328">
            <v>244027</v>
          </cell>
          <cell r="F328" t="b">
            <v>1</v>
          </cell>
          <cell r="G328">
            <v>620.973846089522</v>
          </cell>
          <cell r="H328">
            <v>492.750223151819</v>
          </cell>
          <cell r="I328">
            <v>6</v>
          </cell>
          <cell r="J328">
            <v>4.7100739902816702E-4</v>
          </cell>
          <cell r="K328">
            <v>41</v>
          </cell>
          <cell r="L328">
            <v>6.57907605885487E-2</v>
          </cell>
          <cell r="M328">
            <v>3272</v>
          </cell>
          <cell r="N328">
            <v>3.0929728891543098E-5</v>
          </cell>
          <cell r="O328">
            <v>2931</v>
          </cell>
          <cell r="Q328">
            <v>3214</v>
          </cell>
        </row>
        <row r="329">
          <cell r="B329" t="str">
            <v>BRUNSWICK 1104285704</v>
          </cell>
          <cell r="C329">
            <v>152481104</v>
          </cell>
          <cell r="D329" t="str">
            <v>BRUNSWICK 1104</v>
          </cell>
          <cell r="E329">
            <v>285704</v>
          </cell>
          <cell r="F329" t="b">
            <v>0</v>
          </cell>
          <cell r="G329">
            <v>1923.7716920988601</v>
          </cell>
          <cell r="H329">
            <v>1685.8276180324301</v>
          </cell>
          <cell r="I329">
            <v>17</v>
          </cell>
          <cell r="J329">
            <v>2.3236464810050901E-4</v>
          </cell>
          <cell r="K329">
            <v>275</v>
          </cell>
          <cell r="L329">
            <v>9.8521748241592402</v>
          </cell>
          <cell r="M329">
            <v>2626</v>
          </cell>
          <cell r="N329">
            <v>6.8514987459886904E-4</v>
          </cell>
          <cell r="O329">
            <v>2689</v>
          </cell>
          <cell r="Q329">
            <v>3385</v>
          </cell>
        </row>
        <row r="330">
          <cell r="B330" t="str">
            <v>BRUNSWICK 1104327226</v>
          </cell>
          <cell r="C330">
            <v>152481104</v>
          </cell>
          <cell r="D330" t="str">
            <v>BRUNSWICK 1104</v>
          </cell>
          <cell r="E330">
            <v>327226</v>
          </cell>
          <cell r="F330" t="b">
            <v>1</v>
          </cell>
          <cell r="G330">
            <v>144.386116155651</v>
          </cell>
          <cell r="H330">
            <v>79.583343739780005</v>
          </cell>
          <cell r="I330">
            <v>2</v>
          </cell>
          <cell r="J330">
            <v>1.16098362923366E-4</v>
          </cell>
          <cell r="K330">
            <v>1268</v>
          </cell>
          <cell r="L330">
            <v>6.57907605885487E-2</v>
          </cell>
          <cell r="M330">
            <v>3273</v>
          </cell>
          <cell r="N330">
            <v>7.6459392416102198E-6</v>
          </cell>
          <cell r="O330">
            <v>3138</v>
          </cell>
          <cell r="Q330">
            <v>3458</v>
          </cell>
        </row>
        <row r="331">
          <cell r="B331" t="str">
            <v>BRUNSWICK 110456468</v>
          </cell>
          <cell r="C331">
            <v>152481104</v>
          </cell>
          <cell r="D331" t="str">
            <v>BRUNSWICK 1104</v>
          </cell>
          <cell r="E331">
            <v>56468</v>
          </cell>
          <cell r="F331" t="b">
            <v>0</v>
          </cell>
          <cell r="G331">
            <v>9625.3333966369901</v>
          </cell>
          <cell r="H331">
            <v>8910.5893450433105</v>
          </cell>
          <cell r="I331">
            <v>85</v>
          </cell>
          <cell r="J331">
            <v>2.2965366973521099E-4</v>
          </cell>
          <cell r="K331">
            <v>287</v>
          </cell>
          <cell r="L331">
            <v>1.09117831897133</v>
          </cell>
          <cell r="M331">
            <v>2888</v>
          </cell>
          <cell r="N331">
            <v>1.4830495905021E-4</v>
          </cell>
          <cell r="O331">
            <v>2857</v>
          </cell>
          <cell r="P331">
            <v>12.55</v>
          </cell>
          <cell r="Q331">
            <v>373</v>
          </cell>
        </row>
        <row r="332">
          <cell r="B332" t="str">
            <v>BRUNSWICK 11047181</v>
          </cell>
          <cell r="C332">
            <v>152481104</v>
          </cell>
          <cell r="D332" t="str">
            <v>BRUNSWICK 1104</v>
          </cell>
          <cell r="E332">
            <v>7181</v>
          </cell>
          <cell r="F332" t="b">
            <v>0</v>
          </cell>
          <cell r="G332">
            <v>1244.14430332966</v>
          </cell>
          <cell r="H332">
            <v>1244.14430332966</v>
          </cell>
          <cell r="I332">
            <v>11</v>
          </cell>
          <cell r="J332">
            <v>1.933338961945E-4</v>
          </cell>
          <cell r="K332">
            <v>428</v>
          </cell>
          <cell r="L332">
            <v>6.6431531992944007E-2</v>
          </cell>
          <cell r="M332">
            <v>3010</v>
          </cell>
          <cell r="N332">
            <v>1.2843466910365399E-5</v>
          </cell>
          <cell r="O332">
            <v>3027</v>
          </cell>
          <cell r="P332">
            <v>7.1</v>
          </cell>
          <cell r="Q332">
            <v>450</v>
          </cell>
        </row>
        <row r="333">
          <cell r="B333" t="str">
            <v>BRUNSWICK 1104761310</v>
          </cell>
          <cell r="C333">
            <v>152481104</v>
          </cell>
          <cell r="D333" t="str">
            <v>BRUNSWICK 1104</v>
          </cell>
          <cell r="E333">
            <v>761310</v>
          </cell>
          <cell r="F333" t="b">
            <v>1</v>
          </cell>
          <cell r="G333">
            <v>43.105262736765397</v>
          </cell>
          <cell r="H333">
            <v>43.105262736765397</v>
          </cell>
          <cell r="I333">
            <v>1</v>
          </cell>
          <cell r="J333">
            <v>2.60158412856981E-4</v>
          </cell>
          <cell r="K333">
            <v>195</v>
          </cell>
          <cell r="L333">
            <v>6.6431531992944007E-2</v>
          </cell>
          <cell r="M333">
            <v>3006</v>
          </cell>
          <cell r="N333">
            <v>1.7282721926941999E-5</v>
          </cell>
          <cell r="O333">
            <v>2984</v>
          </cell>
          <cell r="P333">
            <v>9.94</v>
          </cell>
          <cell r="Q333">
            <v>403</v>
          </cell>
        </row>
        <row r="334">
          <cell r="B334" t="str">
            <v>BRUNSWICK 1104CB</v>
          </cell>
          <cell r="C334">
            <v>152481104</v>
          </cell>
          <cell r="D334" t="str">
            <v>BRUNSWICK 1104</v>
          </cell>
          <cell r="E334" t="str">
            <v>CB</v>
          </cell>
          <cell r="F334" t="b">
            <v>1</v>
          </cell>
          <cell r="G334">
            <v>2139.8632912615999</v>
          </cell>
          <cell r="H334">
            <v>621.73868892079599</v>
          </cell>
          <cell r="I334">
            <v>28</v>
          </cell>
          <cell r="J334">
            <v>2.59027026524043E-4</v>
          </cell>
          <cell r="K334">
            <v>198</v>
          </cell>
          <cell r="L334">
            <v>63.383032546520901</v>
          </cell>
          <cell r="M334">
            <v>2133</v>
          </cell>
          <cell r="N334">
            <v>2.4193960144747902E-2</v>
          </cell>
          <cell r="O334">
            <v>1574</v>
          </cell>
          <cell r="P334">
            <v>1.36</v>
          </cell>
          <cell r="Q334">
            <v>681</v>
          </cell>
        </row>
        <row r="335">
          <cell r="B335" t="str">
            <v>BRUNSWICK 11051030</v>
          </cell>
          <cell r="C335">
            <v>152481105</v>
          </cell>
          <cell r="D335" t="str">
            <v>BRUNSWICK 1105</v>
          </cell>
          <cell r="E335">
            <v>1030</v>
          </cell>
          <cell r="F335" t="b">
            <v>0</v>
          </cell>
          <cell r="G335">
            <v>25567.0003407398</v>
          </cell>
          <cell r="H335">
            <v>25567.0003407398</v>
          </cell>
          <cell r="I335">
            <v>217</v>
          </cell>
          <cell r="J335">
            <v>1.4915904565674E-4</v>
          </cell>
          <cell r="K335">
            <v>749</v>
          </cell>
          <cell r="L335">
            <v>5.1043700678858404</v>
          </cell>
          <cell r="M335">
            <v>2748</v>
          </cell>
          <cell r="N335">
            <v>9.0994489546015003E-4</v>
          </cell>
          <cell r="O335">
            <v>2654</v>
          </cell>
          <cell r="P335">
            <v>21.6</v>
          </cell>
          <cell r="Q335">
            <v>300</v>
          </cell>
        </row>
        <row r="336">
          <cell r="B336" t="str">
            <v>BRUNSWICK 11052100</v>
          </cell>
          <cell r="C336">
            <v>152481105</v>
          </cell>
          <cell r="D336" t="str">
            <v>BRUNSWICK 1105</v>
          </cell>
          <cell r="E336">
            <v>2100</v>
          </cell>
          <cell r="F336" t="b">
            <v>0</v>
          </cell>
          <cell r="G336">
            <v>6391.6671975847303</v>
          </cell>
          <cell r="H336">
            <v>6391.6671975847303</v>
          </cell>
          <cell r="I336">
            <v>47</v>
          </cell>
          <cell r="J336">
            <v>1.39660827234694E-4</v>
          </cell>
          <cell r="K336">
            <v>875</v>
          </cell>
          <cell r="L336">
            <v>17.258804734638499</v>
          </cell>
          <cell r="M336">
            <v>2498</v>
          </cell>
          <cell r="N336">
            <v>1.7366190545781599E-3</v>
          </cell>
          <cell r="O336">
            <v>2513</v>
          </cell>
          <cell r="P336">
            <v>19.600000000000001</v>
          </cell>
          <cell r="Q336">
            <v>310</v>
          </cell>
        </row>
        <row r="337">
          <cell r="B337" t="str">
            <v>BRUNSWICK 11052130</v>
          </cell>
          <cell r="C337">
            <v>152481105</v>
          </cell>
          <cell r="D337" t="str">
            <v>BRUNSWICK 1105</v>
          </cell>
          <cell r="E337">
            <v>2130</v>
          </cell>
          <cell r="F337" t="b">
            <v>0</v>
          </cell>
          <cell r="G337">
            <v>23180.763881430899</v>
          </cell>
          <cell r="H337">
            <v>23180.763881430899</v>
          </cell>
          <cell r="I337">
            <v>163</v>
          </cell>
          <cell r="J337">
            <v>5.7717904784107103E-5</v>
          </cell>
          <cell r="K337">
            <v>2845</v>
          </cell>
          <cell r="L337">
            <v>88.582120565176893</v>
          </cell>
          <cell r="M337">
            <v>2010</v>
          </cell>
          <cell r="N337">
            <v>4.82093911106392E-3</v>
          </cell>
          <cell r="O337">
            <v>2213</v>
          </cell>
          <cell r="P337">
            <v>63.53</v>
          </cell>
          <cell r="Q337">
            <v>81</v>
          </cell>
        </row>
        <row r="338">
          <cell r="B338" t="str">
            <v>BRUNSWICK 11052140</v>
          </cell>
          <cell r="C338">
            <v>152481105</v>
          </cell>
          <cell r="D338" t="str">
            <v>BRUNSWICK 1105</v>
          </cell>
          <cell r="E338">
            <v>2140</v>
          </cell>
          <cell r="F338" t="b">
            <v>0</v>
          </cell>
          <cell r="G338">
            <v>55629.269340471299</v>
          </cell>
          <cell r="H338">
            <v>55629.269340471299</v>
          </cell>
          <cell r="I338">
            <v>373</v>
          </cell>
          <cell r="J338">
            <v>7.6296115656913398E-5</v>
          </cell>
          <cell r="K338">
            <v>2300</v>
          </cell>
          <cell r="L338">
            <v>87.118558153424502</v>
          </cell>
          <cell r="M338">
            <v>2015</v>
          </cell>
          <cell r="N338">
            <v>6.9513000399203401E-3</v>
          </cell>
          <cell r="O338">
            <v>2096</v>
          </cell>
          <cell r="P338">
            <v>99.53</v>
          </cell>
          <cell r="Q338">
            <v>20</v>
          </cell>
        </row>
        <row r="339">
          <cell r="B339" t="str">
            <v>BRUNSWICK 11052204</v>
          </cell>
          <cell r="C339">
            <v>152481105</v>
          </cell>
          <cell r="D339" t="str">
            <v>BRUNSWICK 1105</v>
          </cell>
          <cell r="E339">
            <v>2204</v>
          </cell>
          <cell r="F339" t="b">
            <v>0</v>
          </cell>
          <cell r="G339">
            <v>11625.6323982786</v>
          </cell>
          <cell r="H339">
            <v>11625.6323982786</v>
          </cell>
          <cell r="I339">
            <v>84</v>
          </cell>
          <cell r="J339">
            <v>9.4600742334269896E-5</v>
          </cell>
          <cell r="K339">
            <v>1775</v>
          </cell>
          <cell r="L339">
            <v>11.1006123232922</v>
          </cell>
          <cell r="M339">
            <v>2606</v>
          </cell>
          <cell r="N339">
            <v>1.24286842639716E-3</v>
          </cell>
          <cell r="O339">
            <v>2594</v>
          </cell>
          <cell r="P339">
            <v>40.14</v>
          </cell>
          <cell r="Q339">
            <v>185</v>
          </cell>
        </row>
        <row r="340">
          <cell r="B340" t="str">
            <v>BRUNSWICK 11052210</v>
          </cell>
          <cell r="C340">
            <v>152481105</v>
          </cell>
          <cell r="D340" t="str">
            <v>BRUNSWICK 1105</v>
          </cell>
          <cell r="E340">
            <v>2210</v>
          </cell>
          <cell r="F340" t="b">
            <v>0</v>
          </cell>
          <cell r="G340">
            <v>36938.534603041</v>
          </cell>
          <cell r="H340">
            <v>36938.534603041</v>
          </cell>
          <cell r="I340">
            <v>280</v>
          </cell>
          <cell r="J340">
            <v>9.2626787695458302E-5</v>
          </cell>
          <cell r="K340">
            <v>1829</v>
          </cell>
          <cell r="L340">
            <v>84.790221342414199</v>
          </cell>
          <cell r="M340">
            <v>2032</v>
          </cell>
          <cell r="N340">
            <v>1.1510269958137699E-2</v>
          </cell>
          <cell r="O340">
            <v>1902</v>
          </cell>
          <cell r="P340">
            <v>105.34</v>
          </cell>
          <cell r="Q340">
            <v>19</v>
          </cell>
        </row>
        <row r="341">
          <cell r="B341" t="str">
            <v>BRUNSWICK 1105297538</v>
          </cell>
          <cell r="C341">
            <v>152481105</v>
          </cell>
          <cell r="D341" t="str">
            <v>BRUNSWICK 1105</v>
          </cell>
          <cell r="E341">
            <v>297538</v>
          </cell>
          <cell r="F341" t="b">
            <v>0</v>
          </cell>
          <cell r="G341">
            <v>1703.5586808323301</v>
          </cell>
          <cell r="H341">
            <v>1703.5586808323301</v>
          </cell>
          <cell r="I341">
            <v>15</v>
          </cell>
          <cell r="J341">
            <v>1.4100186332749801E-4</v>
          </cell>
          <cell r="K341">
            <v>854</v>
          </cell>
          <cell r="L341">
            <v>6.6431531992944007E-2</v>
          </cell>
          <cell r="M341">
            <v>3014</v>
          </cell>
          <cell r="N341">
            <v>9.3669697947054207E-6</v>
          </cell>
          <cell r="O341">
            <v>3084</v>
          </cell>
          <cell r="Q341">
            <v>3160</v>
          </cell>
        </row>
        <row r="342">
          <cell r="B342" t="str">
            <v>BRUNSWICK 110532536</v>
          </cell>
          <cell r="C342">
            <v>152481105</v>
          </cell>
          <cell r="D342" t="str">
            <v>BRUNSWICK 1105</v>
          </cell>
          <cell r="E342">
            <v>32536</v>
          </cell>
          <cell r="F342" t="b">
            <v>0</v>
          </cell>
          <cell r="G342">
            <v>17537.320434347101</v>
          </cell>
          <cell r="H342">
            <v>17537.320434347101</v>
          </cell>
          <cell r="I342">
            <v>144</v>
          </cell>
          <cell r="J342">
            <v>1.0307351476512801E-4</v>
          </cell>
          <cell r="K342">
            <v>1568</v>
          </cell>
          <cell r="L342">
            <v>6.8331191518318599</v>
          </cell>
          <cell r="M342">
            <v>2690</v>
          </cell>
          <cell r="N342">
            <v>5.0181750434419097E-4</v>
          </cell>
          <cell r="O342">
            <v>2734</v>
          </cell>
          <cell r="P342">
            <v>126.24</v>
          </cell>
          <cell r="Q342">
            <v>9</v>
          </cell>
        </row>
        <row r="343">
          <cell r="B343" t="str">
            <v>BRUNSWICK 11053611</v>
          </cell>
          <cell r="C343">
            <v>152481105</v>
          </cell>
          <cell r="D343" t="str">
            <v>BRUNSWICK 1105</v>
          </cell>
          <cell r="E343">
            <v>3611</v>
          </cell>
          <cell r="F343" t="b">
            <v>0</v>
          </cell>
          <cell r="G343">
            <v>2597.3823021273201</v>
          </cell>
          <cell r="H343">
            <v>2597.3823021273201</v>
          </cell>
          <cell r="I343">
            <v>23</v>
          </cell>
          <cell r="J343">
            <v>5.2348866396958098E-5</v>
          </cell>
          <cell r="K343">
            <v>2984</v>
          </cell>
          <cell r="L343">
            <v>11.4349718880732</v>
          </cell>
          <cell r="M343">
            <v>2598</v>
          </cell>
          <cell r="N343">
            <v>5.7744854211565699E-4</v>
          </cell>
          <cell r="O343">
            <v>2715</v>
          </cell>
          <cell r="P343">
            <v>32.299999999999997</v>
          </cell>
          <cell r="Q343">
            <v>226</v>
          </cell>
        </row>
        <row r="344">
          <cell r="B344" t="str">
            <v>BRUNSWICK 1105733408</v>
          </cell>
          <cell r="C344">
            <v>152481105</v>
          </cell>
          <cell r="D344" t="str">
            <v>BRUNSWICK 1105</v>
          </cell>
          <cell r="E344">
            <v>733408</v>
          </cell>
          <cell r="F344" t="b">
            <v>0</v>
          </cell>
          <cell r="G344">
            <v>5546.1562657349996</v>
          </cell>
          <cell r="H344">
            <v>5546.1562657349996</v>
          </cell>
          <cell r="I344">
            <v>45</v>
          </cell>
          <cell r="J344">
            <v>1.7527220584775499E-4</v>
          </cell>
          <cell r="K344">
            <v>527</v>
          </cell>
          <cell r="L344">
            <v>18.022911868403899</v>
          </cell>
          <cell r="M344">
            <v>2479</v>
          </cell>
          <cell r="N344">
            <v>3.20646547840191E-3</v>
          </cell>
          <cell r="O344">
            <v>2327</v>
          </cell>
          <cell r="Q344">
            <v>2660</v>
          </cell>
        </row>
        <row r="345">
          <cell r="B345" t="str">
            <v>BRUNSWICK 110584480</v>
          </cell>
          <cell r="C345">
            <v>152481105</v>
          </cell>
          <cell r="D345" t="str">
            <v>BRUNSWICK 1105</v>
          </cell>
          <cell r="E345">
            <v>84480</v>
          </cell>
          <cell r="F345" t="b">
            <v>0</v>
          </cell>
          <cell r="G345">
            <v>7615.7819402095502</v>
          </cell>
          <cell r="H345">
            <v>7615.7819402095502</v>
          </cell>
          <cell r="I345">
            <v>50</v>
          </cell>
          <cell r="J345">
            <v>1.20151938317576E-4</v>
          </cell>
          <cell r="K345">
            <v>1184</v>
          </cell>
          <cell r="L345">
            <v>18.128536326018999</v>
          </cell>
          <cell r="M345">
            <v>2473</v>
          </cell>
          <cell r="N345">
            <v>2.8063651470554502E-3</v>
          </cell>
          <cell r="O345">
            <v>2372</v>
          </cell>
          <cell r="P345">
            <v>43.55</v>
          </cell>
          <cell r="Q345">
            <v>166</v>
          </cell>
        </row>
        <row r="346">
          <cell r="B346" t="str">
            <v>BRUNSWICK 1105CB</v>
          </cell>
          <cell r="C346">
            <v>152481105</v>
          </cell>
          <cell r="D346" t="str">
            <v>BRUNSWICK 1105</v>
          </cell>
          <cell r="E346" t="str">
            <v>CB</v>
          </cell>
          <cell r="F346" t="b">
            <v>0</v>
          </cell>
          <cell r="G346">
            <v>2138.4100736036698</v>
          </cell>
          <cell r="H346">
            <v>1870.88261007766</v>
          </cell>
          <cell r="I346">
            <v>21</v>
          </cell>
          <cell r="J346">
            <v>3.8644599917461101E-4</v>
          </cell>
          <cell r="K346">
            <v>70</v>
          </cell>
          <cell r="L346">
            <v>21.568571405949399</v>
          </cell>
          <cell r="M346">
            <v>2432</v>
          </cell>
          <cell r="N346">
            <v>1.3095701314886099E-2</v>
          </cell>
          <cell r="O346">
            <v>1843</v>
          </cell>
          <cell r="P346">
            <v>20.420000000000002</v>
          </cell>
          <cell r="Q346">
            <v>305</v>
          </cell>
        </row>
        <row r="347">
          <cell r="B347" t="str">
            <v>BRUNSWICK 11062104</v>
          </cell>
          <cell r="C347">
            <v>152481106</v>
          </cell>
          <cell r="D347" t="str">
            <v>BRUNSWICK 1106</v>
          </cell>
          <cell r="E347">
            <v>2104</v>
          </cell>
          <cell r="F347" t="b">
            <v>0</v>
          </cell>
          <cell r="G347">
            <v>15810.275276165699</v>
          </cell>
          <cell r="H347">
            <v>15810.275276165699</v>
          </cell>
          <cell r="I347">
            <v>123</v>
          </cell>
          <cell r="J347">
            <v>2.0355881204567301E-4</v>
          </cell>
          <cell r="K347">
            <v>384</v>
          </cell>
          <cell r="L347">
            <v>19.3883242616647</v>
          </cell>
          <cell r="M347">
            <v>2456</v>
          </cell>
          <cell r="N347">
            <v>5.9168682059369399E-3</v>
          </cell>
          <cell r="O347">
            <v>2157</v>
          </cell>
          <cell r="P347">
            <v>38.880000000000003</v>
          </cell>
          <cell r="Q347">
            <v>194</v>
          </cell>
        </row>
        <row r="348">
          <cell r="B348" t="str">
            <v>BRUNSWICK 11062392</v>
          </cell>
          <cell r="C348">
            <v>152481106</v>
          </cell>
          <cell r="D348" t="str">
            <v>BRUNSWICK 1106</v>
          </cell>
          <cell r="E348">
            <v>2392</v>
          </cell>
          <cell r="F348" t="b">
            <v>0</v>
          </cell>
          <cell r="G348">
            <v>14284.080953279599</v>
          </cell>
          <cell r="H348">
            <v>9811.70739828757</v>
          </cell>
          <cell r="I348">
            <v>111</v>
          </cell>
          <cell r="J348">
            <v>1.8979778340852399E-4</v>
          </cell>
          <cell r="K348">
            <v>442</v>
          </cell>
          <cell r="L348">
            <v>159.92425550000399</v>
          </cell>
          <cell r="M348">
            <v>1747</v>
          </cell>
          <cell r="N348">
            <v>3.5999933740734E-2</v>
          </cell>
          <cell r="O348">
            <v>1354</v>
          </cell>
          <cell r="Q348">
            <v>2700</v>
          </cell>
        </row>
        <row r="349">
          <cell r="B349" t="str">
            <v>BRUNSWICK 11062416</v>
          </cell>
          <cell r="C349">
            <v>152481106</v>
          </cell>
          <cell r="D349" t="str">
            <v>BRUNSWICK 1106</v>
          </cell>
          <cell r="E349">
            <v>2416</v>
          </cell>
          <cell r="F349" t="b">
            <v>0</v>
          </cell>
          <cell r="G349">
            <v>50020.107411938698</v>
          </cell>
          <cell r="H349">
            <v>46563.032789263198</v>
          </cell>
          <cell r="I349">
            <v>360</v>
          </cell>
          <cell r="J349">
            <v>1.6423057323488799E-4</v>
          </cell>
          <cell r="K349">
            <v>598</v>
          </cell>
          <cell r="L349">
            <v>156.20164015706601</v>
          </cell>
          <cell r="M349">
            <v>1760</v>
          </cell>
          <cell r="N349">
            <v>2.154698167882E-2</v>
          </cell>
          <cell r="O349">
            <v>1638</v>
          </cell>
          <cell r="P349">
            <v>0.56000000000000005</v>
          </cell>
          <cell r="Q349">
            <v>863</v>
          </cell>
        </row>
        <row r="350">
          <cell r="B350" t="str">
            <v>BRUNSWICK 11062790</v>
          </cell>
          <cell r="C350">
            <v>152481106</v>
          </cell>
          <cell r="D350" t="str">
            <v>BRUNSWICK 1106</v>
          </cell>
          <cell r="E350">
            <v>2790</v>
          </cell>
          <cell r="F350" t="b">
            <v>0</v>
          </cell>
          <cell r="G350">
            <v>17696.041974909102</v>
          </cell>
          <cell r="H350">
            <v>16028.2028296156</v>
          </cell>
          <cell r="I350">
            <v>115</v>
          </cell>
          <cell r="J350">
            <v>1.4263803432581601E-4</v>
          </cell>
          <cell r="K350">
            <v>831</v>
          </cell>
          <cell r="L350">
            <v>967.50851380665199</v>
          </cell>
          <cell r="M350">
            <v>850</v>
          </cell>
          <cell r="N350">
            <v>0.109539684452027</v>
          </cell>
          <cell r="O350">
            <v>715</v>
          </cell>
          <cell r="P350">
            <v>0.18</v>
          </cell>
          <cell r="Q350">
            <v>1201</v>
          </cell>
        </row>
        <row r="351">
          <cell r="B351" t="str">
            <v>BRUNSWICK 11062796</v>
          </cell>
          <cell r="C351">
            <v>152481106</v>
          </cell>
          <cell r="D351" t="str">
            <v>BRUNSWICK 1106</v>
          </cell>
          <cell r="E351">
            <v>2796</v>
          </cell>
          <cell r="F351" t="b">
            <v>0</v>
          </cell>
          <cell r="G351">
            <v>31981.584631482201</v>
          </cell>
          <cell r="H351">
            <v>31981.584631482201</v>
          </cell>
          <cell r="I351">
            <v>253</v>
          </cell>
          <cell r="J351">
            <v>1.25825532406969E-4</v>
          </cell>
          <cell r="K351">
            <v>1081</v>
          </cell>
          <cell r="L351">
            <v>6.8298575513757598</v>
          </cell>
          <cell r="M351">
            <v>2691</v>
          </cell>
          <cell r="N351">
            <v>6.9507306558293702E-4</v>
          </cell>
          <cell r="O351">
            <v>2685</v>
          </cell>
          <cell r="P351">
            <v>44.5</v>
          </cell>
          <cell r="Q351">
            <v>159</v>
          </cell>
        </row>
        <row r="352">
          <cell r="B352" t="str">
            <v>BRUNSWICK 110633050</v>
          </cell>
          <cell r="C352">
            <v>152481106</v>
          </cell>
          <cell r="D352" t="str">
            <v>BRUNSWICK 1106</v>
          </cell>
          <cell r="E352">
            <v>33050</v>
          </cell>
          <cell r="F352" t="b">
            <v>0</v>
          </cell>
          <cell r="G352">
            <v>6143.4431819801903</v>
          </cell>
          <cell r="H352">
            <v>1793.1664287471799</v>
          </cell>
          <cell r="I352">
            <v>56</v>
          </cell>
          <cell r="J352">
            <v>1.9400403100787201E-4</v>
          </cell>
          <cell r="K352">
            <v>425</v>
          </cell>
          <cell r="L352">
            <v>9.4021319057436106</v>
          </cell>
          <cell r="M352">
            <v>2637</v>
          </cell>
          <cell r="N352">
            <v>1.6798507494517701E-3</v>
          </cell>
          <cell r="O352">
            <v>2524</v>
          </cell>
          <cell r="P352">
            <v>2.96</v>
          </cell>
          <cell r="Q352">
            <v>571</v>
          </cell>
        </row>
        <row r="353">
          <cell r="B353" t="str">
            <v>BRUNSWICK 11064639</v>
          </cell>
          <cell r="C353">
            <v>152481106</v>
          </cell>
          <cell r="D353" t="str">
            <v>BRUNSWICK 1106</v>
          </cell>
          <cell r="E353">
            <v>4639</v>
          </cell>
          <cell r="F353" t="b">
            <v>0</v>
          </cell>
          <cell r="G353">
            <v>5228.1954916165296</v>
          </cell>
          <cell r="H353">
            <v>5228.1954916165296</v>
          </cell>
          <cell r="I353">
            <v>44</v>
          </cell>
          <cell r="J353">
            <v>1.33545700588332E-4</v>
          </cell>
          <cell r="K353">
            <v>950</v>
          </cell>
          <cell r="L353">
            <v>1.1467009627731</v>
          </cell>
          <cell r="M353">
            <v>2885</v>
          </cell>
          <cell r="N353">
            <v>6.7887762482528798E-5</v>
          </cell>
          <cell r="O353">
            <v>2891</v>
          </cell>
          <cell r="P353">
            <v>1.36</v>
          </cell>
          <cell r="Q353">
            <v>680</v>
          </cell>
        </row>
        <row r="354">
          <cell r="B354" t="str">
            <v>BRUNSWICK 110651484</v>
          </cell>
          <cell r="C354">
            <v>152481106</v>
          </cell>
          <cell r="D354" t="str">
            <v>BRUNSWICK 1106</v>
          </cell>
          <cell r="E354">
            <v>51484</v>
          </cell>
          <cell r="F354" t="b">
            <v>0</v>
          </cell>
          <cell r="G354">
            <v>26385.539346272701</v>
          </cell>
          <cell r="H354">
            <v>24741.7274776798</v>
          </cell>
          <cell r="I354">
            <v>195</v>
          </cell>
          <cell r="J354">
            <v>1.4060395443289599E-4</v>
          </cell>
          <cell r="K354">
            <v>862</v>
          </cell>
          <cell r="L354">
            <v>372.49004942871801</v>
          </cell>
          <cell r="M354">
            <v>1333</v>
          </cell>
          <cell r="N354">
            <v>5.2211499523135398E-2</v>
          </cell>
          <cell r="O354">
            <v>1154</v>
          </cell>
          <cell r="P354">
            <v>0.17</v>
          </cell>
          <cell r="Q354">
            <v>1239</v>
          </cell>
        </row>
        <row r="355">
          <cell r="B355" t="str">
            <v>BRUNSWICK 110651486</v>
          </cell>
          <cell r="C355">
            <v>152481106</v>
          </cell>
          <cell r="D355" t="str">
            <v>BRUNSWICK 1106</v>
          </cell>
          <cell r="E355">
            <v>51486</v>
          </cell>
          <cell r="F355" t="b">
            <v>0</v>
          </cell>
          <cell r="G355">
            <v>91205.754856550993</v>
          </cell>
          <cell r="H355">
            <v>91205.754856550993</v>
          </cell>
          <cell r="I355">
            <v>656</v>
          </cell>
          <cell r="J355">
            <v>1.1964868160779601E-4</v>
          </cell>
          <cell r="K355">
            <v>1191</v>
          </cell>
          <cell r="L355">
            <v>123.461971979659</v>
          </cell>
          <cell r="M355">
            <v>1860</v>
          </cell>
          <cell r="N355">
            <v>1.47969537497073E-2</v>
          </cell>
          <cell r="O355">
            <v>1788</v>
          </cell>
          <cell r="P355">
            <v>90.93</v>
          </cell>
          <cell r="Q355">
            <v>31</v>
          </cell>
        </row>
        <row r="356">
          <cell r="B356" t="str">
            <v>BRUNSWICK 110663124</v>
          </cell>
          <cell r="C356">
            <v>152481106</v>
          </cell>
          <cell r="D356" t="str">
            <v>BRUNSWICK 1106</v>
          </cell>
          <cell r="E356">
            <v>63124</v>
          </cell>
          <cell r="F356" t="b">
            <v>0</v>
          </cell>
          <cell r="G356">
            <v>9481.8426619711099</v>
          </cell>
          <cell r="H356">
            <v>9481.8426619711099</v>
          </cell>
          <cell r="I356">
            <v>65</v>
          </cell>
          <cell r="J356">
            <v>2.1666671225550299E-4</v>
          </cell>
          <cell r="K356">
            <v>333</v>
          </cell>
          <cell r="L356">
            <v>31.876407512619799</v>
          </cell>
          <cell r="M356">
            <v>2329</v>
          </cell>
          <cell r="N356">
            <v>3.4763779321617802E-3</v>
          </cell>
          <cell r="O356">
            <v>2297</v>
          </cell>
          <cell r="P356">
            <v>31.64</v>
          </cell>
          <cell r="Q356">
            <v>228</v>
          </cell>
        </row>
        <row r="357">
          <cell r="B357" t="str">
            <v>BRUNSWICK 11067099</v>
          </cell>
          <cell r="C357">
            <v>152481106</v>
          </cell>
          <cell r="D357" t="str">
            <v>BRUNSWICK 1106</v>
          </cell>
          <cell r="E357">
            <v>7099</v>
          </cell>
          <cell r="F357" t="b">
            <v>0</v>
          </cell>
          <cell r="G357">
            <v>12439.4387175109</v>
          </cell>
          <cell r="H357">
            <v>12439.4387175109</v>
          </cell>
          <cell r="I357">
            <v>83</v>
          </cell>
          <cell r="J357">
            <v>1.15876189103077E-4</v>
          </cell>
          <cell r="K357">
            <v>1273</v>
          </cell>
          <cell r="L357">
            <v>664.39310703317005</v>
          </cell>
          <cell r="M357">
            <v>1047</v>
          </cell>
          <cell r="N357">
            <v>7.4793953212302006E-2</v>
          </cell>
          <cell r="O357">
            <v>939</v>
          </cell>
          <cell r="P357">
            <v>0.28000000000000003</v>
          </cell>
          <cell r="Q357">
            <v>1036</v>
          </cell>
        </row>
        <row r="358">
          <cell r="B358" t="str">
            <v>BRUNSWICK 1106CB</v>
          </cell>
          <cell r="C358">
            <v>152481106</v>
          </cell>
          <cell r="D358" t="str">
            <v>BRUNSWICK 1106</v>
          </cell>
          <cell r="E358" t="str">
            <v>CB</v>
          </cell>
          <cell r="F358" t="b">
            <v>0</v>
          </cell>
          <cell r="G358">
            <v>14175.8366946765</v>
          </cell>
          <cell r="H358">
            <v>14066.708406735201</v>
          </cell>
          <cell r="I358">
            <v>88</v>
          </cell>
          <cell r="J358">
            <v>2.6506983819920302E-4</v>
          </cell>
          <cell r="K358">
            <v>182</v>
          </cell>
          <cell r="L358">
            <v>43.817328174665398</v>
          </cell>
          <cell r="M358">
            <v>2253</v>
          </cell>
          <cell r="N358">
            <v>1.21619898846623E-2</v>
          </cell>
          <cell r="O358">
            <v>1876</v>
          </cell>
          <cell r="P358">
            <v>27.97</v>
          </cell>
          <cell r="Q358">
            <v>254</v>
          </cell>
        </row>
        <row r="359">
          <cell r="B359" t="str">
            <v>BRUNSWICK 1107357568</v>
          </cell>
          <cell r="C359">
            <v>152481107</v>
          </cell>
          <cell r="D359" t="str">
            <v>BRUNSWICK 1107</v>
          </cell>
          <cell r="E359">
            <v>357568</v>
          </cell>
          <cell r="F359" t="b">
            <v>0</v>
          </cell>
          <cell r="G359">
            <v>3842.9954114248899</v>
          </cell>
          <cell r="H359">
            <v>1927.7671347953899</v>
          </cell>
          <cell r="I359">
            <v>35</v>
          </cell>
          <cell r="J359">
            <v>2.4620563199277901E-4</v>
          </cell>
          <cell r="K359">
            <v>230</v>
          </cell>
          <cell r="L359">
            <v>6.5662606307669694E-2</v>
          </cell>
          <cell r="M359">
            <v>3320</v>
          </cell>
          <cell r="N359">
            <v>1.6214270094358301E-5</v>
          </cell>
          <cell r="O359">
            <v>2994</v>
          </cell>
          <cell r="Q359">
            <v>2905</v>
          </cell>
        </row>
        <row r="360">
          <cell r="B360" t="str">
            <v>BRUNSWICK 110750008</v>
          </cell>
          <cell r="C360">
            <v>152481107</v>
          </cell>
          <cell r="D360" t="str">
            <v>BRUNSWICK 1107</v>
          </cell>
          <cell r="E360">
            <v>50008</v>
          </cell>
          <cell r="F360" t="b">
            <v>0</v>
          </cell>
          <cell r="G360">
            <v>7897.7177843703003</v>
          </cell>
          <cell r="H360">
            <v>1828.85078242343</v>
          </cell>
          <cell r="I360">
            <v>64</v>
          </cell>
          <cell r="J360">
            <v>2.35092207788056E-4</v>
          </cell>
          <cell r="K360">
            <v>263</v>
          </cell>
          <cell r="L360">
            <v>6.5350230248026997E-2</v>
          </cell>
          <cell r="M360">
            <v>3436</v>
          </cell>
          <cell r="N360">
            <v>1.53765461650899E-5</v>
          </cell>
          <cell r="O360">
            <v>3004</v>
          </cell>
          <cell r="P360">
            <v>0.7</v>
          </cell>
          <cell r="Q360">
            <v>810</v>
          </cell>
        </row>
        <row r="361">
          <cell r="B361" t="str">
            <v>BRUNSWICK 110750010</v>
          </cell>
          <cell r="C361">
            <v>152481107</v>
          </cell>
          <cell r="D361" t="str">
            <v>BRUNSWICK 1107</v>
          </cell>
          <cell r="E361">
            <v>50010</v>
          </cell>
          <cell r="F361" t="b">
            <v>0</v>
          </cell>
          <cell r="G361">
            <v>15036.104833027201</v>
          </cell>
          <cell r="H361">
            <v>9841.1125586253293</v>
          </cell>
          <cell r="I361">
            <v>117</v>
          </cell>
          <cell r="J361">
            <v>2.4301668410274001E-4</v>
          </cell>
          <cell r="K361">
            <v>239</v>
          </cell>
          <cell r="L361">
            <v>56.603073917849599</v>
          </cell>
          <cell r="M361">
            <v>2173</v>
          </cell>
          <cell r="N361">
            <v>9.4406371348538295E-3</v>
          </cell>
          <cell r="O361">
            <v>1987</v>
          </cell>
          <cell r="P361">
            <v>18.420000000000002</v>
          </cell>
          <cell r="Q361">
            <v>323</v>
          </cell>
        </row>
        <row r="362">
          <cell r="B362" t="str">
            <v>BRUNSWICK 110765574</v>
          </cell>
          <cell r="C362">
            <v>152481107</v>
          </cell>
          <cell r="D362" t="str">
            <v>BRUNSWICK 1107</v>
          </cell>
          <cell r="E362">
            <v>65574</v>
          </cell>
          <cell r="F362" t="b">
            <v>1</v>
          </cell>
          <cell r="G362">
            <v>2814.0897243282302</v>
          </cell>
          <cell r="H362">
            <v>939.52679536915002</v>
          </cell>
          <cell r="I362">
            <v>23</v>
          </cell>
          <cell r="J362">
            <v>3.0901372773097001E-4</v>
          </cell>
          <cell r="K362">
            <v>119</v>
          </cell>
          <cell r="L362">
            <v>33.130955462690999</v>
          </cell>
          <cell r="M362">
            <v>2321</v>
          </cell>
          <cell r="N362">
            <v>1.47928928893579E-2</v>
          </cell>
          <cell r="O362">
            <v>1789</v>
          </cell>
          <cell r="P362">
            <v>0.01</v>
          </cell>
          <cell r="Q362">
            <v>2582</v>
          </cell>
        </row>
        <row r="363">
          <cell r="B363" t="str">
            <v>BRUNSWICK 1107969778</v>
          </cell>
          <cell r="C363">
            <v>152481107</v>
          </cell>
          <cell r="D363" t="str">
            <v>BRUNSWICK 1107</v>
          </cell>
          <cell r="E363">
            <v>969778</v>
          </cell>
          <cell r="F363" t="b">
            <v>0</v>
          </cell>
          <cell r="G363">
            <v>1070.97860316468</v>
          </cell>
          <cell r="H363">
            <v>1070.97860316468</v>
          </cell>
          <cell r="I363">
            <v>9</v>
          </cell>
          <cell r="J363">
            <v>4.29827221927957E-4</v>
          </cell>
          <cell r="K363">
            <v>59</v>
          </cell>
          <cell r="L363">
            <v>6.6431531992944007E-2</v>
          </cell>
          <cell r="M363">
            <v>3004</v>
          </cell>
          <cell r="N363">
            <v>2.8554080844945299E-5</v>
          </cell>
          <cell r="O363">
            <v>2942</v>
          </cell>
          <cell r="Q363">
            <v>3193</v>
          </cell>
        </row>
        <row r="364">
          <cell r="B364" t="str">
            <v>BRUNSWICK 11102664</v>
          </cell>
          <cell r="C364">
            <v>152481110</v>
          </cell>
          <cell r="D364" t="str">
            <v>BRUNSWICK 1110</v>
          </cell>
          <cell r="E364">
            <v>2664</v>
          </cell>
          <cell r="F364" t="b">
            <v>0</v>
          </cell>
          <cell r="G364">
            <v>17552.767365555701</v>
          </cell>
          <cell r="H364">
            <v>12910.890212755299</v>
          </cell>
          <cell r="I364">
            <v>132</v>
          </cell>
          <cell r="J364">
            <v>1.9724163095593799E-4</v>
          </cell>
          <cell r="K364">
            <v>409</v>
          </cell>
          <cell r="L364">
            <v>283.816063433674</v>
          </cell>
          <cell r="M364">
            <v>1468</v>
          </cell>
          <cell r="N364">
            <v>6.6184734116711302E-2</v>
          </cell>
          <cell r="O364">
            <v>1011</v>
          </cell>
          <cell r="P364">
            <v>7.85</v>
          </cell>
          <cell r="Q364">
            <v>440</v>
          </cell>
        </row>
        <row r="365">
          <cell r="B365" t="str">
            <v>BRUNSWICK 11103907</v>
          </cell>
          <cell r="C365">
            <v>152481110</v>
          </cell>
          <cell r="D365" t="str">
            <v>BRUNSWICK 1110</v>
          </cell>
          <cell r="E365">
            <v>3907</v>
          </cell>
          <cell r="F365" t="b">
            <v>0</v>
          </cell>
          <cell r="G365">
            <v>1437.9091016085399</v>
          </cell>
          <cell r="H365">
            <v>1437.9091016085399</v>
          </cell>
          <cell r="I365">
            <v>16</v>
          </cell>
          <cell r="J365">
            <v>4.7789134532649698E-4</v>
          </cell>
          <cell r="K365">
            <v>39</v>
          </cell>
          <cell r="L365">
            <v>6.6431531992944007E-2</v>
          </cell>
          <cell r="M365">
            <v>3009</v>
          </cell>
          <cell r="N365">
            <v>3.1747054196208203E-5</v>
          </cell>
          <cell r="O365">
            <v>2928</v>
          </cell>
          <cell r="P365">
            <v>0.56000000000000005</v>
          </cell>
          <cell r="Q365">
            <v>864</v>
          </cell>
        </row>
        <row r="366">
          <cell r="B366" t="str">
            <v>BRUNSWICK 111061602</v>
          </cell>
          <cell r="C366">
            <v>152481110</v>
          </cell>
          <cell r="D366" t="str">
            <v>BRUNSWICK 1110</v>
          </cell>
          <cell r="E366">
            <v>61602</v>
          </cell>
          <cell r="F366" t="b">
            <v>0</v>
          </cell>
          <cell r="G366">
            <v>17974.447003036101</v>
          </cell>
          <cell r="H366">
            <v>15796.3436292729</v>
          </cell>
          <cell r="I366">
            <v>137</v>
          </cell>
          <cell r="J366">
            <v>2.77321262616089E-4</v>
          </cell>
          <cell r="K366">
            <v>164</v>
          </cell>
          <cell r="L366">
            <v>142.02100699983501</v>
          </cell>
          <cell r="M366">
            <v>1802</v>
          </cell>
          <cell r="N366">
            <v>1.46480884305373E-2</v>
          </cell>
          <cell r="O366">
            <v>1796</v>
          </cell>
          <cell r="P366">
            <v>0.06</v>
          </cell>
          <cell r="Q366">
            <v>1802</v>
          </cell>
        </row>
        <row r="367">
          <cell r="B367" t="str">
            <v>BRUNSWICK 111063100</v>
          </cell>
          <cell r="C367">
            <v>152481110</v>
          </cell>
          <cell r="D367" t="str">
            <v>BRUNSWICK 1110</v>
          </cell>
          <cell r="E367">
            <v>63100</v>
          </cell>
          <cell r="F367" t="b">
            <v>0</v>
          </cell>
          <cell r="G367">
            <v>6591.88857967678</v>
          </cell>
          <cell r="H367">
            <v>6591.88857967678</v>
          </cell>
          <cell r="I367">
            <v>55</v>
          </cell>
          <cell r="J367">
            <v>2.3383725479520301E-4</v>
          </cell>
          <cell r="K367">
            <v>266</v>
          </cell>
          <cell r="L367">
            <v>1.3627548489291299</v>
          </cell>
          <cell r="M367">
            <v>2873</v>
          </cell>
          <cell r="N367">
            <v>2.3674665496864101E-4</v>
          </cell>
          <cell r="O367">
            <v>2817</v>
          </cell>
          <cell r="P367">
            <v>5.34</v>
          </cell>
          <cell r="Q367">
            <v>490</v>
          </cell>
        </row>
        <row r="368">
          <cell r="B368" t="str">
            <v>BRUNSWICK 111094368</v>
          </cell>
          <cell r="C368">
            <v>152481110</v>
          </cell>
          <cell r="D368" t="str">
            <v>BRUNSWICK 1110</v>
          </cell>
          <cell r="E368">
            <v>94368</v>
          </cell>
          <cell r="F368" t="b">
            <v>1</v>
          </cell>
          <cell r="G368">
            <v>768.93027621873705</v>
          </cell>
          <cell r="H368">
            <v>596.382088524192</v>
          </cell>
          <cell r="I368">
            <v>9</v>
          </cell>
          <cell r="J368">
            <v>4.8312357375834798E-4</v>
          </cell>
          <cell r="K368">
            <v>36</v>
          </cell>
          <cell r="L368">
            <v>49.287486481823201</v>
          </cell>
          <cell r="M368">
            <v>2214</v>
          </cell>
          <cell r="N368">
            <v>4.0352507905369699E-3</v>
          </cell>
          <cell r="O368">
            <v>2254</v>
          </cell>
          <cell r="P368">
            <v>0.02</v>
          </cell>
          <cell r="Q368">
            <v>2527</v>
          </cell>
        </row>
        <row r="369">
          <cell r="B369" t="str">
            <v>BRUNSWICK 111095576</v>
          </cell>
          <cell r="C369">
            <v>152481110</v>
          </cell>
          <cell r="D369" t="str">
            <v>BRUNSWICK 1110</v>
          </cell>
          <cell r="E369">
            <v>95576</v>
          </cell>
          <cell r="F369" t="b">
            <v>1</v>
          </cell>
          <cell r="G369">
            <v>3539.5091631632899</v>
          </cell>
          <cell r="H369">
            <v>0</v>
          </cell>
          <cell r="I369">
            <v>30</v>
          </cell>
          <cell r="J369">
            <v>2.41985083838309E-4</v>
          </cell>
          <cell r="K369">
            <v>240</v>
          </cell>
          <cell r="L369">
            <v>6.5149989184153406E-2</v>
          </cell>
          <cell r="M369">
            <v>3580</v>
          </cell>
          <cell r="N369">
            <v>1.57653255947923E-5</v>
          </cell>
          <cell r="O369">
            <v>2999</v>
          </cell>
          <cell r="P369">
            <v>0.02</v>
          </cell>
          <cell r="Q369">
            <v>2521</v>
          </cell>
        </row>
        <row r="370">
          <cell r="B370" t="str">
            <v>BRUNSWICK 1110CB</v>
          </cell>
          <cell r="C370">
            <v>152481110</v>
          </cell>
          <cell r="D370" t="str">
            <v>BRUNSWICK 1110</v>
          </cell>
          <cell r="E370" t="str">
            <v>CB</v>
          </cell>
          <cell r="F370" t="b">
            <v>1</v>
          </cell>
          <cell r="G370">
            <v>2754.80332214701</v>
          </cell>
          <cell r="H370">
            <v>5.4991554037936003</v>
          </cell>
          <cell r="I370">
            <v>26</v>
          </cell>
          <cell r="J370">
            <v>2.0884290307339299E-4</v>
          </cell>
          <cell r="K370">
            <v>366</v>
          </cell>
          <cell r="L370">
            <v>19.534085039744699</v>
          </cell>
          <cell r="M370">
            <v>2454</v>
          </cell>
          <cell r="N370">
            <v>6.4174244736114302E-3</v>
          </cell>
          <cell r="O370">
            <v>2134</v>
          </cell>
          <cell r="P370">
            <v>0.01</v>
          </cell>
          <cell r="Q370">
            <v>2596</v>
          </cell>
        </row>
        <row r="371">
          <cell r="B371" t="str">
            <v>BRYANT 0402CB</v>
          </cell>
          <cell r="C371">
            <v>13090402</v>
          </cell>
          <cell r="D371" t="str">
            <v>BRYANT 0402</v>
          </cell>
          <cell r="E371" t="str">
            <v>CB</v>
          </cell>
          <cell r="F371" t="b">
            <v>0</v>
          </cell>
          <cell r="G371">
            <v>12456.829174205101</v>
          </cell>
          <cell r="H371">
            <v>3768.0520367072299</v>
          </cell>
          <cell r="I371">
            <v>111</v>
          </cell>
          <cell r="J371">
            <v>9.7025586635252406E-5</v>
          </cell>
          <cell r="K371">
            <v>1713</v>
          </cell>
          <cell r="L371">
            <v>9.3335846504019795</v>
          </cell>
          <cell r="M371">
            <v>2638</v>
          </cell>
          <cell r="N371">
            <v>8.5884449992668901E-4</v>
          </cell>
          <cell r="O371">
            <v>2660</v>
          </cell>
          <cell r="P371">
            <v>0.34</v>
          </cell>
          <cell r="Q371">
            <v>979</v>
          </cell>
        </row>
        <row r="372">
          <cell r="B372" t="str">
            <v>BUCKS CREEK 1101CB</v>
          </cell>
          <cell r="C372">
            <v>102211101</v>
          </cell>
          <cell r="D372" t="str">
            <v>BUCKS CREEK 1101</v>
          </cell>
          <cell r="E372" t="str">
            <v>CB</v>
          </cell>
          <cell r="F372" t="b">
            <v>0</v>
          </cell>
          <cell r="G372">
            <v>7724.4676115376296</v>
          </cell>
          <cell r="H372">
            <v>7724.4676115376296</v>
          </cell>
          <cell r="I372">
            <v>13</v>
          </cell>
          <cell r="J372">
            <v>2.6517813967075199E-4</v>
          </cell>
          <cell r="K372">
            <v>181</v>
          </cell>
          <cell r="L372">
            <v>3512.0536064088901</v>
          </cell>
          <cell r="M372">
            <v>200</v>
          </cell>
          <cell r="N372">
            <v>0.73491290778294305</v>
          </cell>
          <cell r="O372">
            <v>11</v>
          </cell>
          <cell r="P372">
            <v>0.13</v>
          </cell>
          <cell r="Q372">
            <v>1365</v>
          </cell>
        </row>
        <row r="373">
          <cell r="B373" t="str">
            <v>BUCKS CREEK 1102CB</v>
          </cell>
          <cell r="C373">
            <v>102211102</v>
          </cell>
          <cell r="D373" t="str">
            <v>BUCKS CREEK 1102</v>
          </cell>
          <cell r="E373" t="str">
            <v>CB</v>
          </cell>
          <cell r="F373" t="b">
            <v>0</v>
          </cell>
          <cell r="G373">
            <v>47599.349502236597</v>
          </cell>
          <cell r="H373">
            <v>47599.349502236597</v>
          </cell>
          <cell r="I373">
            <v>121</v>
          </cell>
          <cell r="J373">
            <v>1.49573285008435E-4</v>
          </cell>
          <cell r="K373">
            <v>743</v>
          </cell>
          <cell r="L373">
            <v>1075.8895642520399</v>
          </cell>
          <cell r="M373">
            <v>783</v>
          </cell>
          <cell r="N373">
            <v>0.187299695435723</v>
          </cell>
          <cell r="O373">
            <v>378</v>
          </cell>
          <cell r="P373">
            <v>7.0000000000000007E-2</v>
          </cell>
          <cell r="Q373">
            <v>1739</v>
          </cell>
        </row>
        <row r="374">
          <cell r="B374" t="str">
            <v>BUCKS CREEK 11031131</v>
          </cell>
          <cell r="C374">
            <v>102211103</v>
          </cell>
          <cell r="D374" t="str">
            <v>BUCKS CREEK 1103</v>
          </cell>
          <cell r="E374">
            <v>1131</v>
          </cell>
          <cell r="F374" t="b">
            <v>0</v>
          </cell>
          <cell r="G374">
            <v>4424.1223621628196</v>
          </cell>
          <cell r="H374">
            <v>4424.1223621628196</v>
          </cell>
          <cell r="I374">
            <v>33</v>
          </cell>
          <cell r="J374">
            <v>8.1427292627722595E-5</v>
          </cell>
          <cell r="K374">
            <v>2171</v>
          </cell>
          <cell r="L374">
            <v>131.83385686036399</v>
          </cell>
          <cell r="M374">
            <v>1842</v>
          </cell>
          <cell r="N374">
            <v>9.8607320533707302E-3</v>
          </cell>
          <cell r="O374">
            <v>1965</v>
          </cell>
          <cell r="P374">
            <v>3.76</v>
          </cell>
          <cell r="Q374">
            <v>535</v>
          </cell>
        </row>
        <row r="375">
          <cell r="B375" t="str">
            <v>BUCKS CREEK 1103338520</v>
          </cell>
          <cell r="C375">
            <v>102211103</v>
          </cell>
          <cell r="D375" t="str">
            <v>BUCKS CREEK 1103</v>
          </cell>
          <cell r="E375">
            <v>338520</v>
          </cell>
          <cell r="F375" t="b">
            <v>0</v>
          </cell>
          <cell r="G375">
            <v>12890.8329059482</v>
          </cell>
          <cell r="H375">
            <v>12653.363107884799</v>
          </cell>
          <cell r="I375">
            <v>87</v>
          </cell>
          <cell r="J375">
            <v>1.12057097940959E-4</v>
          </cell>
          <cell r="K375">
            <v>1367</v>
          </cell>
          <cell r="L375">
            <v>151.46617542273401</v>
          </cell>
          <cell r="M375">
            <v>1772</v>
          </cell>
          <cell r="N375">
            <v>1.5412081272417E-2</v>
          </cell>
          <cell r="O375">
            <v>1772</v>
          </cell>
          <cell r="Q375">
            <v>2737</v>
          </cell>
        </row>
        <row r="376">
          <cell r="B376" t="str">
            <v>BUCKS CREEK 1103CB</v>
          </cell>
          <cell r="C376">
            <v>102211103</v>
          </cell>
          <cell r="D376" t="str">
            <v>BUCKS CREEK 1103</v>
          </cell>
          <cell r="E376" t="str">
            <v>CB</v>
          </cell>
          <cell r="F376" t="b">
            <v>0</v>
          </cell>
          <cell r="G376">
            <v>3707.9332212619402</v>
          </cell>
          <cell r="H376">
            <v>3707.9332212619402</v>
          </cell>
          <cell r="I376">
            <v>31</v>
          </cell>
          <cell r="J376">
            <v>9.4014829041303203E-5</v>
          </cell>
          <cell r="K376">
            <v>1792</v>
          </cell>
          <cell r="L376">
            <v>320.488638301327</v>
          </cell>
          <cell r="M376">
            <v>1415</v>
          </cell>
          <cell r="N376">
            <v>2.06229903251232E-2</v>
          </cell>
          <cell r="O376">
            <v>1658</v>
          </cell>
          <cell r="P376">
            <v>0.11</v>
          </cell>
          <cell r="Q376">
            <v>1444</v>
          </cell>
        </row>
        <row r="377">
          <cell r="B377" t="str">
            <v>BUELLTON 110163389</v>
          </cell>
          <cell r="C377">
            <v>183041101</v>
          </cell>
          <cell r="D377" t="str">
            <v>BUELLTON 1101</v>
          </cell>
          <cell r="E377">
            <v>63389</v>
          </cell>
          <cell r="F377" t="b">
            <v>1</v>
          </cell>
          <cell r="G377">
            <v>391.593802992306</v>
          </cell>
          <cell r="H377">
            <v>0</v>
          </cell>
          <cell r="I377">
            <v>2</v>
          </cell>
          <cell r="J377">
            <v>1.02866579254623E-4</v>
          </cell>
          <cell r="K377">
            <v>1573</v>
          </cell>
          <cell r="L377">
            <v>1639.51292017474</v>
          </cell>
          <cell r="M377">
            <v>547</v>
          </cell>
          <cell r="N377">
            <v>0.23935453895454101</v>
          </cell>
          <cell r="O377">
            <v>238</v>
          </cell>
          <cell r="Q377">
            <v>3610</v>
          </cell>
        </row>
        <row r="378">
          <cell r="B378" t="str">
            <v>BUELLTON 1101Y06</v>
          </cell>
          <cell r="C378">
            <v>183041101</v>
          </cell>
          <cell r="D378" t="str">
            <v>BUELLTON 1101</v>
          </cell>
          <cell r="E378" t="str">
            <v>Y06</v>
          </cell>
          <cell r="F378" t="b">
            <v>0</v>
          </cell>
          <cell r="G378">
            <v>63281.543002806597</v>
          </cell>
          <cell r="H378">
            <v>48855.540468694096</v>
          </cell>
          <cell r="I378">
            <v>304</v>
          </cell>
          <cell r="J378">
            <v>5.4902725897439499E-5</v>
          </cell>
          <cell r="K378">
            <v>2917</v>
          </cell>
          <cell r="L378">
            <v>2033.29848806001</v>
          </cell>
          <cell r="M378">
            <v>450</v>
          </cell>
          <cell r="N378">
            <v>0.123168624417196</v>
          </cell>
          <cell r="O378">
            <v>631</v>
          </cell>
          <cell r="P378">
            <v>0.14000000000000001</v>
          </cell>
          <cell r="Q378">
            <v>1333</v>
          </cell>
        </row>
        <row r="379">
          <cell r="B379" t="str">
            <v>BUELLTON 1101Y26</v>
          </cell>
          <cell r="C379">
            <v>183041101</v>
          </cell>
          <cell r="D379" t="str">
            <v>BUELLTON 1101</v>
          </cell>
          <cell r="E379" t="str">
            <v>Y26</v>
          </cell>
          <cell r="F379" t="b">
            <v>0</v>
          </cell>
          <cell r="G379">
            <v>25494.260787046798</v>
          </cell>
          <cell r="H379">
            <v>24411.1884976908</v>
          </cell>
          <cell r="I379">
            <v>133</v>
          </cell>
          <cell r="J379">
            <v>6.2260178170757895E-5</v>
          </cell>
          <cell r="K379">
            <v>2711</v>
          </cell>
          <cell r="L379">
            <v>2408.6487921653302</v>
          </cell>
          <cell r="M379">
            <v>359</v>
          </cell>
          <cell r="N379">
            <v>0.14946248723234601</v>
          </cell>
          <cell r="O379">
            <v>517</v>
          </cell>
          <cell r="P379">
            <v>0.08</v>
          </cell>
          <cell r="Q379">
            <v>1586</v>
          </cell>
        </row>
        <row r="380">
          <cell r="B380" t="str">
            <v>BUELLTON 1101Y36</v>
          </cell>
          <cell r="C380">
            <v>183041101</v>
          </cell>
          <cell r="D380" t="str">
            <v>BUELLTON 1101</v>
          </cell>
          <cell r="E380" t="str">
            <v>Y36</v>
          </cell>
          <cell r="F380" t="b">
            <v>0</v>
          </cell>
          <cell r="G380">
            <v>73124.889559635296</v>
          </cell>
          <cell r="H380">
            <v>60717.956072147099</v>
          </cell>
          <cell r="I380">
            <v>283</v>
          </cell>
          <cell r="J380">
            <v>4.3103652096043698E-5</v>
          </cell>
          <cell r="K380">
            <v>3207</v>
          </cell>
          <cell r="L380">
            <v>946.81146328519799</v>
          </cell>
          <cell r="M380">
            <v>863</v>
          </cell>
          <cell r="N380">
            <v>4.0799853846211202E-2</v>
          </cell>
          <cell r="O380">
            <v>1290</v>
          </cell>
          <cell r="P380">
            <v>0.14000000000000001</v>
          </cell>
          <cell r="Q380">
            <v>1321</v>
          </cell>
        </row>
        <row r="381">
          <cell r="B381" t="str">
            <v>BUELLTON 1102CB</v>
          </cell>
          <cell r="C381">
            <v>183041102</v>
          </cell>
          <cell r="D381" t="str">
            <v>BUELLTON 1102</v>
          </cell>
          <cell r="E381" t="str">
            <v>CB</v>
          </cell>
          <cell r="F381" t="b">
            <v>0</v>
          </cell>
          <cell r="G381">
            <v>22068.391470616101</v>
          </cell>
          <cell r="H381">
            <v>11401.8921074562</v>
          </cell>
          <cell r="I381">
            <v>148</v>
          </cell>
          <cell r="J381">
            <v>5.6901416772578501E-5</v>
          </cell>
          <cell r="K381">
            <v>2864</v>
          </cell>
          <cell r="L381">
            <v>2830.5358888936298</v>
          </cell>
          <cell r="M381">
            <v>295</v>
          </cell>
          <cell r="N381">
            <v>0.21084792732104801</v>
          </cell>
          <cell r="O381">
            <v>307</v>
          </cell>
          <cell r="P381">
            <v>1.66</v>
          </cell>
          <cell r="Q381">
            <v>655</v>
          </cell>
        </row>
        <row r="382">
          <cell r="B382" t="str">
            <v>BUELLTON 1102Y50</v>
          </cell>
          <cell r="C382">
            <v>183041102</v>
          </cell>
          <cell r="D382" t="str">
            <v>BUELLTON 1102</v>
          </cell>
          <cell r="E382" t="str">
            <v>Y50</v>
          </cell>
          <cell r="F382" t="b">
            <v>0</v>
          </cell>
          <cell r="G382">
            <v>20651.345989948699</v>
          </cell>
          <cell r="H382">
            <v>17101.0403474136</v>
          </cell>
          <cell r="I382">
            <v>147</v>
          </cell>
          <cell r="J382">
            <v>6.6430479177616205E-5</v>
          </cell>
          <cell r="K382">
            <v>2578</v>
          </cell>
          <cell r="L382">
            <v>3157.5996568778201</v>
          </cell>
          <cell r="M382">
            <v>246</v>
          </cell>
          <cell r="N382">
            <v>0.22624012976813501</v>
          </cell>
          <cell r="O382">
            <v>269</v>
          </cell>
          <cell r="P382">
            <v>4.2300000000000004</v>
          </cell>
          <cell r="Q382">
            <v>523</v>
          </cell>
        </row>
        <row r="383">
          <cell r="B383" t="str">
            <v>BURNEY 11011322</v>
          </cell>
          <cell r="C383">
            <v>103311101</v>
          </cell>
          <cell r="D383" t="str">
            <v>BURNEY 1101</v>
          </cell>
          <cell r="E383">
            <v>1322</v>
          </cell>
          <cell r="F383" t="b">
            <v>0</v>
          </cell>
          <cell r="G383">
            <v>30035.9016724785</v>
          </cell>
          <cell r="H383">
            <v>25851.068836346702</v>
          </cell>
          <cell r="I383">
            <v>81</v>
          </cell>
          <cell r="J383">
            <v>4.4701509924887801E-5</v>
          </cell>
          <cell r="K383">
            <v>3169</v>
          </cell>
          <cell r="L383">
            <v>378.03608951931898</v>
          </cell>
          <cell r="M383">
            <v>1324</v>
          </cell>
          <cell r="N383">
            <v>1.35102090226983E-2</v>
          </cell>
          <cell r="O383">
            <v>1831</v>
          </cell>
          <cell r="P383">
            <v>0.03</v>
          </cell>
          <cell r="Q383">
            <v>2289</v>
          </cell>
        </row>
        <row r="384">
          <cell r="B384" t="str">
            <v>BURNEY 11011340</v>
          </cell>
          <cell r="C384">
            <v>103311101</v>
          </cell>
          <cell r="D384" t="str">
            <v>BURNEY 1101</v>
          </cell>
          <cell r="E384">
            <v>1340</v>
          </cell>
          <cell r="F384" t="b">
            <v>0</v>
          </cell>
          <cell r="G384">
            <v>28996.527299782399</v>
          </cell>
          <cell r="H384">
            <v>28996.527299782399</v>
          </cell>
          <cell r="I384">
            <v>144</v>
          </cell>
          <cell r="J384">
            <v>3.4760571468364599E-5</v>
          </cell>
          <cell r="K384">
            <v>3354</v>
          </cell>
          <cell r="L384">
            <v>286.63552704624499</v>
          </cell>
          <cell r="M384">
            <v>1466</v>
          </cell>
          <cell r="N384">
            <v>7.7101170928867398E-3</v>
          </cell>
          <cell r="O384">
            <v>2059</v>
          </cell>
          <cell r="P384">
            <v>0.06</v>
          </cell>
          <cell r="Q384">
            <v>1820</v>
          </cell>
        </row>
        <row r="385">
          <cell r="B385" t="str">
            <v>BURNEY 11011358</v>
          </cell>
          <cell r="C385">
            <v>103311101</v>
          </cell>
          <cell r="D385" t="str">
            <v>BURNEY 1101</v>
          </cell>
          <cell r="E385">
            <v>1358</v>
          </cell>
          <cell r="F385" t="b">
            <v>0</v>
          </cell>
          <cell r="G385">
            <v>15167.578469292401</v>
          </cell>
          <cell r="H385">
            <v>13566.124121778599</v>
          </cell>
          <cell r="I385">
            <v>51</v>
          </cell>
          <cell r="J385">
            <v>5.9055399674434698E-5</v>
          </cell>
          <cell r="K385">
            <v>2804</v>
          </cell>
          <cell r="L385">
            <v>689.22888415311695</v>
          </cell>
          <cell r="M385">
            <v>1031</v>
          </cell>
          <cell r="N385">
            <v>3.5573755791528598E-2</v>
          </cell>
          <cell r="O385">
            <v>1362</v>
          </cell>
          <cell r="P385">
            <v>0.06</v>
          </cell>
          <cell r="Q385">
            <v>1890</v>
          </cell>
        </row>
        <row r="386">
          <cell r="B386" t="str">
            <v>BURNEY 11012402</v>
          </cell>
          <cell r="C386">
            <v>103311101</v>
          </cell>
          <cell r="D386" t="str">
            <v>BURNEY 1101</v>
          </cell>
          <cell r="E386">
            <v>2402</v>
          </cell>
          <cell r="F386" t="b">
            <v>0</v>
          </cell>
          <cell r="G386">
            <v>6035.4638913243798</v>
          </cell>
          <cell r="H386">
            <v>2411.6802193677299</v>
          </cell>
          <cell r="I386">
            <v>18</v>
          </cell>
          <cell r="J386">
            <v>6.5093363648176995E-5</v>
          </cell>
          <cell r="K386">
            <v>2608</v>
          </cell>
          <cell r="L386">
            <v>759.03842359633995</v>
          </cell>
          <cell r="M386">
            <v>966</v>
          </cell>
          <cell r="N386">
            <v>4.7352993997646899E-2</v>
          </cell>
          <cell r="O386">
            <v>1205</v>
          </cell>
          <cell r="P386">
            <v>0.04</v>
          </cell>
          <cell r="Q386">
            <v>2096</v>
          </cell>
        </row>
        <row r="387">
          <cell r="B387" t="str">
            <v>BURNEY 110145984</v>
          </cell>
          <cell r="C387">
            <v>103311101</v>
          </cell>
          <cell r="D387" t="str">
            <v>BURNEY 1101</v>
          </cell>
          <cell r="E387">
            <v>45984</v>
          </cell>
          <cell r="F387" t="b">
            <v>0</v>
          </cell>
          <cell r="G387">
            <v>7772.9196611447996</v>
          </cell>
          <cell r="H387">
            <v>7772.9196611447996</v>
          </cell>
          <cell r="I387">
            <v>68</v>
          </cell>
          <cell r="J387">
            <v>5.78522999068595E-5</v>
          </cell>
          <cell r="K387">
            <v>2840</v>
          </cell>
          <cell r="L387">
            <v>4.9584579309538599</v>
          </cell>
          <cell r="M387">
            <v>2756</v>
          </cell>
          <cell r="N387">
            <v>4.6238068466385998E-4</v>
          </cell>
          <cell r="O387">
            <v>2742</v>
          </cell>
          <cell r="P387">
            <v>0.06</v>
          </cell>
          <cell r="Q387">
            <v>1809</v>
          </cell>
        </row>
        <row r="388">
          <cell r="B388" t="str">
            <v>BURNEY 11019042</v>
          </cell>
          <cell r="C388">
            <v>103311101</v>
          </cell>
          <cell r="D388" t="str">
            <v>BURNEY 1101</v>
          </cell>
          <cell r="E388">
            <v>9042</v>
          </cell>
          <cell r="F388" t="b">
            <v>0</v>
          </cell>
          <cell r="G388">
            <v>5080.79207807478</v>
          </cell>
          <cell r="H388">
            <v>5080.79207807478</v>
          </cell>
          <cell r="I388">
            <v>31</v>
          </cell>
          <cell r="J388">
            <v>4.1886932869543201E-5</v>
          </cell>
          <cell r="K388">
            <v>3227</v>
          </cell>
          <cell r="L388">
            <v>82.847629985734301</v>
          </cell>
          <cell r="M388">
            <v>2036</v>
          </cell>
          <cell r="N388">
            <v>3.69955763907071E-3</v>
          </cell>
          <cell r="O388">
            <v>2277</v>
          </cell>
          <cell r="P388">
            <v>0.11</v>
          </cell>
          <cell r="Q388">
            <v>1447</v>
          </cell>
        </row>
        <row r="389">
          <cell r="B389" t="str">
            <v>BURNEY 1101CB</v>
          </cell>
          <cell r="C389">
            <v>103311101</v>
          </cell>
          <cell r="D389" t="str">
            <v>BURNEY 1101</v>
          </cell>
          <cell r="E389" t="str">
            <v>CB</v>
          </cell>
          <cell r="F389" t="b">
            <v>0</v>
          </cell>
          <cell r="G389">
            <v>3204.00088145674</v>
          </cell>
          <cell r="H389">
            <v>1997.95687157916</v>
          </cell>
          <cell r="I389">
            <v>29</v>
          </cell>
          <cell r="J389">
            <v>5.2976526697828603E-5</v>
          </cell>
          <cell r="K389">
            <v>2969</v>
          </cell>
          <cell r="L389">
            <v>262.07242229849601</v>
          </cell>
          <cell r="M389">
            <v>1517</v>
          </cell>
          <cell r="N389">
            <v>1.6895389402754701E-2</v>
          </cell>
          <cell r="O389">
            <v>1740</v>
          </cell>
          <cell r="P389">
            <v>0.03</v>
          </cell>
          <cell r="Q389">
            <v>2250</v>
          </cell>
        </row>
        <row r="390">
          <cell r="B390" t="str">
            <v>BURNEY 1102272636</v>
          </cell>
          <cell r="C390">
            <v>103311102</v>
          </cell>
          <cell r="D390" t="str">
            <v>BURNEY 1102</v>
          </cell>
          <cell r="E390">
            <v>272636</v>
          </cell>
          <cell r="F390" t="b">
            <v>1</v>
          </cell>
          <cell r="G390">
            <v>431.36814616212001</v>
          </cell>
          <cell r="H390">
            <v>431.36814616212001</v>
          </cell>
          <cell r="I390">
            <v>5</v>
          </cell>
          <cell r="J390">
            <v>2.8513687175291099E-5</v>
          </cell>
          <cell r="K390">
            <v>3445</v>
          </cell>
          <cell r="L390">
            <v>33.4034191745424</v>
          </cell>
          <cell r="M390">
            <v>2316</v>
          </cell>
          <cell r="N390">
            <v>1.75416040018011E-3</v>
          </cell>
          <cell r="O390">
            <v>2509</v>
          </cell>
          <cell r="Q390">
            <v>3545</v>
          </cell>
        </row>
        <row r="391">
          <cell r="B391" t="str">
            <v>BURNEY 110237284</v>
          </cell>
          <cell r="C391">
            <v>103311102</v>
          </cell>
          <cell r="D391" t="str">
            <v>BURNEY 1102</v>
          </cell>
          <cell r="E391">
            <v>37284</v>
          </cell>
          <cell r="F391" t="b">
            <v>1</v>
          </cell>
          <cell r="G391">
            <v>823.84750851621698</v>
          </cell>
          <cell r="H391">
            <v>303.06800084576997</v>
          </cell>
          <cell r="I391">
            <v>15</v>
          </cell>
          <cell r="J391">
            <v>4.5943856882028397E-5</v>
          </cell>
          <cell r="K391">
            <v>3141</v>
          </cell>
          <cell r="L391">
            <v>6.5918310953081094E-2</v>
          </cell>
          <cell r="M391">
            <v>3241</v>
          </cell>
          <cell r="N391">
            <v>3.0199315346996102E-6</v>
          </cell>
          <cell r="O391">
            <v>3409</v>
          </cell>
          <cell r="Q391">
            <v>2937</v>
          </cell>
        </row>
        <row r="392">
          <cell r="B392" t="str">
            <v>BURNEY 110257046</v>
          </cell>
          <cell r="C392">
            <v>103311102</v>
          </cell>
          <cell r="D392" t="str">
            <v>BURNEY 1102</v>
          </cell>
          <cell r="E392">
            <v>57046</v>
          </cell>
          <cell r="F392" t="b">
            <v>1</v>
          </cell>
          <cell r="G392">
            <v>1135.0639325142699</v>
          </cell>
          <cell r="H392">
            <v>48.909115823144703</v>
          </cell>
          <cell r="I392">
            <v>12</v>
          </cell>
          <cell r="J392">
            <v>2.6931364779804999E-5</v>
          </cell>
          <cell r="K392">
            <v>3474</v>
          </cell>
          <cell r="L392">
            <v>6.5362205274514404E-2</v>
          </cell>
          <cell r="M392">
            <v>3431</v>
          </cell>
          <cell r="N392">
            <v>1.75869628493476E-6</v>
          </cell>
          <cell r="O392">
            <v>3529</v>
          </cell>
          <cell r="Q392">
            <v>2873</v>
          </cell>
        </row>
        <row r="393">
          <cell r="B393" t="str">
            <v>BURNEY 110297318</v>
          </cell>
          <cell r="C393">
            <v>103311102</v>
          </cell>
          <cell r="D393" t="str">
            <v>BURNEY 1102</v>
          </cell>
          <cell r="E393">
            <v>97318</v>
          </cell>
          <cell r="F393" t="b">
            <v>1</v>
          </cell>
          <cell r="G393">
            <v>1594.8253904866899</v>
          </cell>
          <cell r="H393">
            <v>294.97322562007503</v>
          </cell>
          <cell r="I393">
            <v>18</v>
          </cell>
          <cell r="J393">
            <v>3.73950812091708E-5</v>
          </cell>
          <cell r="K393">
            <v>3306</v>
          </cell>
          <cell r="L393">
            <v>6.5576046054703602E-2</v>
          </cell>
          <cell r="M393">
            <v>3346</v>
          </cell>
          <cell r="N393">
            <v>2.4455195915945402E-6</v>
          </cell>
          <cell r="O393">
            <v>3470</v>
          </cell>
          <cell r="P393">
            <v>0.03</v>
          </cell>
          <cell r="Q393">
            <v>2327</v>
          </cell>
        </row>
        <row r="394">
          <cell r="B394" t="str">
            <v>BURNS 2101CB</v>
          </cell>
          <cell r="C394">
            <v>183582101</v>
          </cell>
          <cell r="D394" t="str">
            <v>BURNS 2101</v>
          </cell>
          <cell r="E394" t="str">
            <v>CB</v>
          </cell>
          <cell r="F394" t="b">
            <v>0</v>
          </cell>
          <cell r="G394">
            <v>2742.3098467115701</v>
          </cell>
          <cell r="H394">
            <v>2742.3098467115701</v>
          </cell>
          <cell r="I394">
            <v>19</v>
          </cell>
          <cell r="J394">
            <v>4.0765039049897697E-4</v>
          </cell>
          <cell r="K394">
            <v>67</v>
          </cell>
          <cell r="L394">
            <v>6.6431229729116206E-2</v>
          </cell>
          <cell r="M394">
            <v>3078</v>
          </cell>
          <cell r="N394">
            <v>2.7080716740401501E-5</v>
          </cell>
          <cell r="O394">
            <v>2946</v>
          </cell>
          <cell r="P394">
            <v>26.67</v>
          </cell>
          <cell r="Q394">
            <v>267</v>
          </cell>
        </row>
        <row r="395">
          <cell r="B395" t="str">
            <v>BUTTE 11051243</v>
          </cell>
          <cell r="C395">
            <v>103081105</v>
          </cell>
          <cell r="D395" t="str">
            <v>BUTTE 1105</v>
          </cell>
          <cell r="E395">
            <v>1243</v>
          </cell>
          <cell r="F395" t="b">
            <v>0</v>
          </cell>
          <cell r="G395">
            <v>8319.7012759582794</v>
          </cell>
          <cell r="H395">
            <v>8319.7012759582794</v>
          </cell>
          <cell r="I395">
            <v>50</v>
          </cell>
          <cell r="J395">
            <v>9.20230517658637E-5</v>
          </cell>
          <cell r="K395">
            <v>1845</v>
          </cell>
          <cell r="L395">
            <v>108.049305660671</v>
          </cell>
          <cell r="M395">
            <v>1916</v>
          </cell>
          <cell r="N395">
            <v>9.5358581861294204E-3</v>
          </cell>
          <cell r="O395">
            <v>1979</v>
          </cell>
          <cell r="Q395">
            <v>2768</v>
          </cell>
        </row>
        <row r="396">
          <cell r="B396" t="str">
            <v>BUTTE 1105244246</v>
          </cell>
          <cell r="C396">
            <v>103081105</v>
          </cell>
          <cell r="D396" t="str">
            <v>BUTTE 1105</v>
          </cell>
          <cell r="E396">
            <v>244246</v>
          </cell>
          <cell r="F396" t="b">
            <v>0</v>
          </cell>
          <cell r="G396">
            <v>1936.2708655500101</v>
          </cell>
          <cell r="H396">
            <v>1936.2708655500101</v>
          </cell>
          <cell r="I396">
            <v>11</v>
          </cell>
          <cell r="J396">
            <v>1.63131978214633E-4</v>
          </cell>
          <cell r="K396">
            <v>610</v>
          </cell>
          <cell r="L396">
            <v>330.853596097778</v>
          </cell>
          <cell r="M396">
            <v>1396</v>
          </cell>
          <cell r="N396">
            <v>5.22691771182957E-2</v>
          </cell>
          <cell r="O396">
            <v>1153</v>
          </cell>
          <cell r="Q396">
            <v>3548</v>
          </cell>
        </row>
        <row r="397">
          <cell r="B397" t="str">
            <v>BUTTE 1105751990</v>
          </cell>
          <cell r="C397">
            <v>103081105</v>
          </cell>
          <cell r="D397" t="str">
            <v>BUTTE 1105</v>
          </cell>
          <cell r="E397">
            <v>751990</v>
          </cell>
          <cell r="F397" t="b">
            <v>0</v>
          </cell>
          <cell r="G397">
            <v>39452.604893344898</v>
          </cell>
          <cell r="H397">
            <v>39436.6028571399</v>
          </cell>
          <cell r="I397">
            <v>243</v>
          </cell>
          <cell r="J397">
            <v>1.35214600408463E-4</v>
          </cell>
          <cell r="K397">
            <v>926</v>
          </cell>
          <cell r="L397">
            <v>355.86322173008699</v>
          </cell>
          <cell r="M397">
            <v>1363</v>
          </cell>
          <cell r="N397">
            <v>5.7382128151766597E-2</v>
          </cell>
          <cell r="O397">
            <v>1089</v>
          </cell>
          <cell r="Q397">
            <v>2702</v>
          </cell>
        </row>
        <row r="398">
          <cell r="B398" t="str">
            <v>CABRILLO 11031437</v>
          </cell>
          <cell r="C398">
            <v>183101103</v>
          </cell>
          <cell r="D398" t="str">
            <v>CABRILLO 1103</v>
          </cell>
          <cell r="E398">
            <v>1437</v>
          </cell>
          <cell r="F398" t="b">
            <v>0</v>
          </cell>
          <cell r="G398">
            <v>7854.9148123188397</v>
          </cell>
          <cell r="H398">
            <v>4577.3444869776804</v>
          </cell>
          <cell r="I398">
            <v>39</v>
          </cell>
          <cell r="J398">
            <v>5.9276328475113001E-5</v>
          </cell>
          <cell r="K398">
            <v>2795</v>
          </cell>
          <cell r="L398">
            <v>1361.2841663209599</v>
          </cell>
          <cell r="M398">
            <v>657</v>
          </cell>
          <cell r="N398">
            <v>7.5331504732580504E-2</v>
          </cell>
          <cell r="O398">
            <v>935</v>
          </cell>
          <cell r="P398">
            <v>0.03</v>
          </cell>
          <cell r="Q398">
            <v>2404</v>
          </cell>
        </row>
        <row r="399">
          <cell r="B399" t="str">
            <v>CABRILLO 1103CB</v>
          </cell>
          <cell r="C399">
            <v>183101103</v>
          </cell>
          <cell r="D399" t="str">
            <v>CABRILLO 1103</v>
          </cell>
          <cell r="E399" t="str">
            <v>CB</v>
          </cell>
          <cell r="F399" t="b">
            <v>1</v>
          </cell>
          <cell r="G399">
            <v>7060.6837981434401</v>
          </cell>
          <cell r="H399">
            <v>875.64919011841801</v>
          </cell>
          <cell r="I399">
            <v>45</v>
          </cell>
          <cell r="J399">
            <v>5.6384461842955902E-5</v>
          </cell>
          <cell r="K399">
            <v>2879</v>
          </cell>
          <cell r="L399">
            <v>1585.2096374476901</v>
          </cell>
          <cell r="M399">
            <v>566</v>
          </cell>
          <cell r="N399">
            <v>9.51653848871227E-2</v>
          </cell>
          <cell r="O399">
            <v>789</v>
          </cell>
          <cell r="P399">
            <v>0.89</v>
          </cell>
          <cell r="Q399">
            <v>750</v>
          </cell>
        </row>
        <row r="400">
          <cell r="B400" t="str">
            <v>CABRILLO 1103Y10</v>
          </cell>
          <cell r="C400">
            <v>183101103</v>
          </cell>
          <cell r="D400" t="str">
            <v>CABRILLO 1103</v>
          </cell>
          <cell r="E400" t="str">
            <v>Y10</v>
          </cell>
          <cell r="F400" t="b">
            <v>0</v>
          </cell>
          <cell r="G400">
            <v>24460.413196194098</v>
          </cell>
          <cell r="H400">
            <v>7788.8369309285399</v>
          </cell>
          <cell r="I400">
            <v>122</v>
          </cell>
          <cell r="J400">
            <v>3.6551703218521198E-5</v>
          </cell>
          <cell r="K400">
            <v>3322</v>
          </cell>
          <cell r="L400">
            <v>632.67340904431501</v>
          </cell>
          <cell r="M400">
            <v>1076</v>
          </cell>
          <cell r="N400">
            <v>4.1779222458948502E-2</v>
          </cell>
          <cell r="O400">
            <v>1278</v>
          </cell>
          <cell r="P400">
            <v>0.05</v>
          </cell>
          <cell r="Q400">
            <v>1949</v>
          </cell>
        </row>
        <row r="401">
          <cell r="B401" t="str">
            <v>CABRILLO 1103Y12</v>
          </cell>
          <cell r="C401">
            <v>183101103</v>
          </cell>
          <cell r="D401" t="str">
            <v>CABRILLO 1103</v>
          </cell>
          <cell r="E401" t="str">
            <v>Y12</v>
          </cell>
          <cell r="F401" t="b">
            <v>0</v>
          </cell>
          <cell r="G401">
            <v>49636.236177419298</v>
          </cell>
          <cell r="H401">
            <v>42701.787788948299</v>
          </cell>
          <cell r="I401">
            <v>274</v>
          </cell>
          <cell r="J401">
            <v>4.9025627500962798E-5</v>
          </cell>
          <cell r="K401">
            <v>3063</v>
          </cell>
          <cell r="L401">
            <v>2917.1700291728498</v>
          </cell>
          <cell r="M401">
            <v>286</v>
          </cell>
          <cell r="N401">
            <v>0.14205277628016499</v>
          </cell>
          <cell r="O401">
            <v>562</v>
          </cell>
          <cell r="P401">
            <v>31.53</v>
          </cell>
          <cell r="Q401">
            <v>230</v>
          </cell>
        </row>
        <row r="402">
          <cell r="B402" t="str">
            <v>CABRILLO 1103Y46</v>
          </cell>
          <cell r="C402">
            <v>183101103</v>
          </cell>
          <cell r="D402" t="str">
            <v>CABRILLO 1103</v>
          </cell>
          <cell r="E402" t="str">
            <v>Y46</v>
          </cell>
          <cell r="F402" t="b">
            <v>0</v>
          </cell>
          <cell r="G402">
            <v>76660.929571578294</v>
          </cell>
          <cell r="H402">
            <v>50653.8838081781</v>
          </cell>
          <cell r="I402">
            <v>277</v>
          </cell>
          <cell r="J402">
            <v>4.2067742567279302E-5</v>
          </cell>
          <cell r="K402">
            <v>3223</v>
          </cell>
          <cell r="L402">
            <v>1429.3655955930999</v>
          </cell>
          <cell r="M402">
            <v>626</v>
          </cell>
          <cell r="N402">
            <v>6.7522244230581605E-2</v>
          </cell>
          <cell r="O402">
            <v>998</v>
          </cell>
          <cell r="P402">
            <v>0.13</v>
          </cell>
          <cell r="Q402">
            <v>1364</v>
          </cell>
        </row>
        <row r="403">
          <cell r="B403" t="str">
            <v>CABRILLO 1104CB</v>
          </cell>
          <cell r="C403">
            <v>183101104</v>
          </cell>
          <cell r="D403" t="str">
            <v>CABRILLO 1104</v>
          </cell>
          <cell r="E403" t="str">
            <v>CB</v>
          </cell>
          <cell r="F403" t="b">
            <v>0</v>
          </cell>
          <cell r="G403">
            <v>27455.787720742199</v>
          </cell>
          <cell r="H403">
            <v>6641.9361124450297</v>
          </cell>
          <cell r="I403">
            <v>121</v>
          </cell>
          <cell r="J403">
            <v>2.9423267497319101E-5</v>
          </cell>
          <cell r="K403">
            <v>3434</v>
          </cell>
          <cell r="L403">
            <v>158.584193092486</v>
          </cell>
          <cell r="M403">
            <v>1751</v>
          </cell>
          <cell r="N403">
            <v>1.1318239018216001E-2</v>
          </cell>
          <cell r="O403">
            <v>1910</v>
          </cell>
          <cell r="P403">
            <v>0.05</v>
          </cell>
          <cell r="Q403">
            <v>2010</v>
          </cell>
        </row>
        <row r="404">
          <cell r="B404" t="str">
            <v>CABRILLO 1104Y22</v>
          </cell>
          <cell r="C404">
            <v>183101104</v>
          </cell>
          <cell r="D404" t="str">
            <v>CABRILLO 1104</v>
          </cell>
          <cell r="E404" t="str">
            <v>Y22</v>
          </cell>
          <cell r="F404" t="b">
            <v>0</v>
          </cell>
          <cell r="G404">
            <v>40867.328580589303</v>
          </cell>
          <cell r="H404">
            <v>16721.659989542899</v>
          </cell>
          <cell r="I404">
            <v>178</v>
          </cell>
          <cell r="J404">
            <v>4.3833081101847601E-5</v>
          </cell>
          <cell r="K404">
            <v>3193</v>
          </cell>
          <cell r="L404">
            <v>413.69222963731102</v>
          </cell>
          <cell r="M404">
            <v>1281</v>
          </cell>
          <cell r="N404">
            <v>2.7743085378298098E-2</v>
          </cell>
          <cell r="O404">
            <v>1500</v>
          </cell>
          <cell r="P404">
            <v>0.04</v>
          </cell>
          <cell r="Q404">
            <v>2132</v>
          </cell>
        </row>
        <row r="405">
          <cell r="B405" t="str">
            <v>CABRILLO 1104Y24</v>
          </cell>
          <cell r="C405">
            <v>183101104</v>
          </cell>
          <cell r="D405" t="str">
            <v>CABRILLO 1104</v>
          </cell>
          <cell r="E405" t="str">
            <v>Y24</v>
          </cell>
          <cell r="F405" t="b">
            <v>0</v>
          </cell>
          <cell r="G405">
            <v>31605.333857818099</v>
          </cell>
          <cell r="H405">
            <v>30845.613512538501</v>
          </cell>
          <cell r="I405">
            <v>91</v>
          </cell>
          <cell r="J405">
            <v>6.8807179068450898E-5</v>
          </cell>
          <cell r="K405">
            <v>2514</v>
          </cell>
          <cell r="L405">
            <v>1387.2958571045399</v>
          </cell>
          <cell r="M405">
            <v>643</v>
          </cell>
          <cell r="N405">
            <v>7.3568569396296593E-2</v>
          </cell>
          <cell r="O405">
            <v>949</v>
          </cell>
          <cell r="P405">
            <v>0.26</v>
          </cell>
          <cell r="Q405">
            <v>1061</v>
          </cell>
        </row>
        <row r="406">
          <cell r="B406" t="str">
            <v>CAL WATER 1102690954</v>
          </cell>
          <cell r="C406">
            <v>255451102</v>
          </cell>
          <cell r="D406" t="str">
            <v>CAL WATER 1102</v>
          </cell>
          <cell r="E406">
            <v>690954</v>
          </cell>
          <cell r="F406" t="b">
            <v>0</v>
          </cell>
          <cell r="G406">
            <v>6889.4894007091398</v>
          </cell>
          <cell r="H406">
            <v>6410.0396962961304</v>
          </cell>
          <cell r="I406">
            <v>12</v>
          </cell>
          <cell r="J406">
            <v>1.5494119270442699E-5</v>
          </cell>
          <cell r="K406">
            <v>3583</v>
          </cell>
          <cell r="L406">
            <v>7160.5306817549199</v>
          </cell>
          <cell r="M406">
            <v>9</v>
          </cell>
          <cell r="N406">
            <v>0.11057004441922</v>
          </cell>
          <cell r="O406">
            <v>710</v>
          </cell>
          <cell r="Q406">
            <v>3318</v>
          </cell>
        </row>
        <row r="407">
          <cell r="B407" t="str">
            <v>CALAVERAS CEMENT 110111188</v>
          </cell>
          <cell r="C407">
            <v>162211101</v>
          </cell>
          <cell r="D407" t="str">
            <v>CALAVERAS CEMENT 1101</v>
          </cell>
          <cell r="E407">
            <v>11188</v>
          </cell>
          <cell r="F407" t="b">
            <v>0</v>
          </cell>
          <cell r="G407">
            <v>48202.521666031498</v>
          </cell>
          <cell r="H407">
            <v>48202.521666031498</v>
          </cell>
          <cell r="I407">
            <v>294</v>
          </cell>
          <cell r="J407">
            <v>1.28455677338362E-4</v>
          </cell>
          <cell r="K407">
            <v>1041</v>
          </cell>
          <cell r="L407">
            <v>211.28913562872799</v>
          </cell>
          <cell r="M407">
            <v>1617</v>
          </cell>
          <cell r="N407">
            <v>2.59899399759131E-2</v>
          </cell>
          <cell r="O407">
            <v>1534</v>
          </cell>
          <cell r="P407">
            <v>0.06</v>
          </cell>
          <cell r="Q407">
            <v>1852</v>
          </cell>
        </row>
        <row r="408">
          <cell r="B408" t="str">
            <v>CALAVERAS CEMENT 110111236</v>
          </cell>
          <cell r="C408">
            <v>162211101</v>
          </cell>
          <cell r="D408" t="str">
            <v>CALAVERAS CEMENT 1101</v>
          </cell>
          <cell r="E408">
            <v>11236</v>
          </cell>
          <cell r="F408" t="b">
            <v>0</v>
          </cell>
          <cell r="G408">
            <v>31777.909063324299</v>
          </cell>
          <cell r="H408">
            <v>31777.909063324299</v>
          </cell>
          <cell r="I408">
            <v>143</v>
          </cell>
          <cell r="J408">
            <v>1.16358539734002E-4</v>
          </cell>
          <cell r="K408">
            <v>1262</v>
          </cell>
          <cell r="L408">
            <v>616.833291996036</v>
          </cell>
          <cell r="M408">
            <v>1086</v>
          </cell>
          <cell r="N408">
            <v>8.1838241377041501E-2</v>
          </cell>
          <cell r="O408">
            <v>886</v>
          </cell>
          <cell r="P408">
            <v>0.05</v>
          </cell>
          <cell r="Q408">
            <v>2012</v>
          </cell>
        </row>
        <row r="409">
          <cell r="B409" t="str">
            <v>CALAVERAS CEMENT 110113424</v>
          </cell>
          <cell r="C409">
            <v>162211101</v>
          </cell>
          <cell r="D409" t="str">
            <v>CALAVERAS CEMENT 1101</v>
          </cell>
          <cell r="E409">
            <v>13424</v>
          </cell>
          <cell r="F409" t="b">
            <v>0</v>
          </cell>
          <cell r="G409">
            <v>5801.6622403021802</v>
          </cell>
          <cell r="H409">
            <v>2404.2277214184401</v>
          </cell>
          <cell r="I409">
            <v>43</v>
          </cell>
          <cell r="J409">
            <v>1.30593711134658E-4</v>
          </cell>
          <cell r="K409">
            <v>1000</v>
          </cell>
          <cell r="L409">
            <v>649.81951461212498</v>
          </cell>
          <cell r="M409">
            <v>1066</v>
          </cell>
          <cell r="N409">
            <v>9.0714233391271298E-2</v>
          </cell>
          <cell r="O409">
            <v>818</v>
          </cell>
          <cell r="P409">
            <v>0.03</v>
          </cell>
          <cell r="Q409">
            <v>2394</v>
          </cell>
        </row>
        <row r="410">
          <cell r="B410" t="str">
            <v>CALAVERAS CEMENT 11011419</v>
          </cell>
          <cell r="C410">
            <v>162211101</v>
          </cell>
          <cell r="D410" t="str">
            <v>CALAVERAS CEMENT 1101</v>
          </cell>
          <cell r="E410">
            <v>1419</v>
          </cell>
          <cell r="F410" t="b">
            <v>0</v>
          </cell>
          <cell r="G410">
            <v>24160.951721491099</v>
          </cell>
          <cell r="H410">
            <v>24160.951721491099</v>
          </cell>
          <cell r="I410">
            <v>130</v>
          </cell>
          <cell r="J410">
            <v>6.2459332980324594E-5</v>
          </cell>
          <cell r="K410">
            <v>2706</v>
          </cell>
          <cell r="L410">
            <v>145.10352895557801</v>
          </cell>
          <cell r="M410">
            <v>1792</v>
          </cell>
          <cell r="N410">
            <v>1.1428007152900399E-2</v>
          </cell>
          <cell r="O410">
            <v>1906</v>
          </cell>
          <cell r="P410">
            <v>0.17</v>
          </cell>
          <cell r="Q410">
            <v>1249</v>
          </cell>
        </row>
        <row r="411">
          <cell r="B411" t="str">
            <v>CALAVERAS CEMENT 11012646</v>
          </cell>
          <cell r="C411">
            <v>162211101</v>
          </cell>
          <cell r="D411" t="str">
            <v>CALAVERAS CEMENT 1101</v>
          </cell>
          <cell r="E411">
            <v>2646</v>
          </cell>
          <cell r="F411" t="b">
            <v>0</v>
          </cell>
          <cell r="G411">
            <v>28413.983809084399</v>
          </cell>
          <cell r="H411">
            <v>28413.983809084399</v>
          </cell>
          <cell r="I411">
            <v>149</v>
          </cell>
          <cell r="J411">
            <v>1.02529236239599E-4</v>
          </cell>
          <cell r="K411">
            <v>1586</v>
          </cell>
          <cell r="L411">
            <v>176.235918023392</v>
          </cell>
          <cell r="M411">
            <v>1694</v>
          </cell>
          <cell r="N411">
            <v>1.18404824473876E-2</v>
          </cell>
          <cell r="O411">
            <v>1889</v>
          </cell>
          <cell r="Q411">
            <v>2720</v>
          </cell>
        </row>
        <row r="412">
          <cell r="B412" t="str">
            <v>CALAVERAS CEMENT 110136880</v>
          </cell>
          <cell r="C412">
            <v>162211101</v>
          </cell>
          <cell r="D412" t="str">
            <v>CALAVERAS CEMENT 1101</v>
          </cell>
          <cell r="E412">
            <v>36880</v>
          </cell>
          <cell r="F412" t="b">
            <v>0</v>
          </cell>
          <cell r="G412">
            <v>13851.9466862684</v>
          </cell>
          <cell r="H412">
            <v>9899.4771452560199</v>
          </cell>
          <cell r="I412">
            <v>92</v>
          </cell>
          <cell r="J412">
            <v>8.6094560881772606E-5</v>
          </cell>
          <cell r="K412">
            <v>2032</v>
          </cell>
          <cell r="L412">
            <v>179.72139031893499</v>
          </cell>
          <cell r="M412">
            <v>1684</v>
          </cell>
          <cell r="N412">
            <v>6.4477342954102996E-3</v>
          </cell>
          <cell r="O412">
            <v>2130</v>
          </cell>
          <cell r="P412">
            <v>0.08</v>
          </cell>
          <cell r="Q412">
            <v>1578</v>
          </cell>
        </row>
        <row r="413">
          <cell r="B413" t="str">
            <v>CALAVERAS CEMENT 11014786</v>
          </cell>
          <cell r="C413">
            <v>162211101</v>
          </cell>
          <cell r="D413" t="str">
            <v>CALAVERAS CEMENT 1101</v>
          </cell>
          <cell r="E413">
            <v>4786</v>
          </cell>
          <cell r="F413" t="b">
            <v>0</v>
          </cell>
          <cell r="G413">
            <v>28973.984981551799</v>
          </cell>
          <cell r="H413">
            <v>28973.984981551799</v>
          </cell>
          <cell r="I413">
            <v>173</v>
          </cell>
          <cell r="J413">
            <v>9.6661359523696894E-5</v>
          </cell>
          <cell r="K413">
            <v>1720</v>
          </cell>
          <cell r="L413">
            <v>894.08981200027597</v>
          </cell>
          <cell r="M413">
            <v>886</v>
          </cell>
          <cell r="N413">
            <v>9.3780444881159303E-2</v>
          </cell>
          <cell r="O413">
            <v>804</v>
          </cell>
          <cell r="P413">
            <v>0.23</v>
          </cell>
          <cell r="Q413">
            <v>1115</v>
          </cell>
        </row>
        <row r="414">
          <cell r="B414" t="str">
            <v>CALAVERAS CEMENT 110147968</v>
          </cell>
          <cell r="C414">
            <v>162211101</v>
          </cell>
          <cell r="D414" t="str">
            <v>CALAVERAS CEMENT 1101</v>
          </cell>
          <cell r="E414">
            <v>47968</v>
          </cell>
          <cell r="F414" t="b">
            <v>0</v>
          </cell>
          <cell r="G414">
            <v>65100.486220168197</v>
          </cell>
          <cell r="H414">
            <v>65100.486220168197</v>
          </cell>
          <cell r="I414">
            <v>306</v>
          </cell>
          <cell r="J414">
            <v>5.7194870458290803E-5</v>
          </cell>
          <cell r="K414">
            <v>2856</v>
          </cell>
          <cell r="L414">
            <v>229.05746913272699</v>
          </cell>
          <cell r="M414">
            <v>1588</v>
          </cell>
          <cell r="N414">
            <v>1.0384688550393499E-2</v>
          </cell>
          <cell r="O414">
            <v>1941</v>
          </cell>
          <cell r="P414">
            <v>0.12</v>
          </cell>
          <cell r="Q414">
            <v>1380</v>
          </cell>
        </row>
        <row r="415">
          <cell r="B415" t="str">
            <v>CALAVERAS CEMENT 1101502</v>
          </cell>
          <cell r="C415">
            <v>162211101</v>
          </cell>
          <cell r="D415" t="str">
            <v>CALAVERAS CEMENT 1101</v>
          </cell>
          <cell r="E415">
            <v>502</v>
          </cell>
          <cell r="F415" t="b">
            <v>0</v>
          </cell>
          <cell r="G415">
            <v>65884.611347709404</v>
          </cell>
          <cell r="H415">
            <v>60591.034575025202</v>
          </cell>
          <cell r="I415">
            <v>331</v>
          </cell>
          <cell r="J415">
            <v>9.3364380820572704E-5</v>
          </cell>
          <cell r="K415">
            <v>1812</v>
          </cell>
          <cell r="L415">
            <v>435.99334607358799</v>
          </cell>
          <cell r="M415">
            <v>1257</v>
          </cell>
          <cell r="N415">
            <v>4.1553798742776003E-2</v>
          </cell>
          <cell r="O415">
            <v>1281</v>
          </cell>
          <cell r="P415">
            <v>0.21</v>
          </cell>
          <cell r="Q415">
            <v>1137</v>
          </cell>
        </row>
        <row r="416">
          <cell r="B416" t="str">
            <v>CALAVERAS CEMENT 1101585</v>
          </cell>
          <cell r="C416">
            <v>162211101</v>
          </cell>
          <cell r="D416" t="str">
            <v>CALAVERAS CEMENT 1101</v>
          </cell>
          <cell r="E416">
            <v>585</v>
          </cell>
          <cell r="F416" t="b">
            <v>0</v>
          </cell>
          <cell r="G416">
            <v>22730.620252430799</v>
          </cell>
          <cell r="H416">
            <v>22730.620252430799</v>
          </cell>
          <cell r="I416">
            <v>95</v>
          </cell>
          <cell r="J416">
            <v>6.2211870006146204E-5</v>
          </cell>
          <cell r="K416">
            <v>2714</v>
          </cell>
          <cell r="L416">
            <v>1313.2644809721301</v>
          </cell>
          <cell r="M416">
            <v>677</v>
          </cell>
          <cell r="N416">
            <v>0.11082378724658699</v>
          </cell>
          <cell r="O416">
            <v>709</v>
          </cell>
          <cell r="P416">
            <v>0.1</v>
          </cell>
          <cell r="Q416">
            <v>1490</v>
          </cell>
        </row>
        <row r="417">
          <cell r="B417" t="str">
            <v>CALAVERAS CEMENT 110180930</v>
          </cell>
          <cell r="C417">
            <v>162211101</v>
          </cell>
          <cell r="D417" t="str">
            <v>CALAVERAS CEMENT 1101</v>
          </cell>
          <cell r="E417">
            <v>80930</v>
          </cell>
          <cell r="F417" t="b">
            <v>0</v>
          </cell>
          <cell r="G417">
            <v>29528.488812537002</v>
          </cell>
          <cell r="H417">
            <v>29528.488812537002</v>
          </cell>
          <cell r="I417">
            <v>180</v>
          </cell>
          <cell r="J417">
            <v>6.8218228079786004E-5</v>
          </cell>
          <cell r="K417">
            <v>2529</v>
          </cell>
          <cell r="L417">
            <v>304.513853819254</v>
          </cell>
          <cell r="M417">
            <v>1442</v>
          </cell>
          <cell r="N417">
            <v>2.10192705417757E-2</v>
          </cell>
          <cell r="O417">
            <v>1652</v>
          </cell>
          <cell r="P417">
            <v>0.22</v>
          </cell>
          <cell r="Q417">
            <v>1126</v>
          </cell>
        </row>
        <row r="418">
          <cell r="B418" t="str">
            <v>CALAVERAS CEMENT 1101CB</v>
          </cell>
          <cell r="C418">
            <v>162211101</v>
          </cell>
          <cell r="D418" t="str">
            <v>CALAVERAS CEMENT 1101</v>
          </cell>
          <cell r="E418" t="str">
            <v>CB</v>
          </cell>
          <cell r="F418" t="b">
            <v>0</v>
          </cell>
          <cell r="G418">
            <v>29408.719608024301</v>
          </cell>
          <cell r="H418">
            <v>16846.519703791699</v>
          </cell>
          <cell r="I418">
            <v>203</v>
          </cell>
          <cell r="J418">
            <v>1.37979337088988E-4</v>
          </cell>
          <cell r="K418">
            <v>894</v>
          </cell>
          <cell r="L418">
            <v>318.58683168858698</v>
          </cell>
          <cell r="M418">
            <v>1420</v>
          </cell>
          <cell r="N418">
            <v>4.0232005870722197E-2</v>
          </cell>
          <cell r="O418">
            <v>1300</v>
          </cell>
          <cell r="P418">
            <v>0.05</v>
          </cell>
          <cell r="Q418">
            <v>1952</v>
          </cell>
        </row>
        <row r="419">
          <cell r="B419" t="str">
            <v>CALISTOGA 11011087</v>
          </cell>
          <cell r="C419">
            <v>42711101</v>
          </cell>
          <cell r="D419" t="str">
            <v>CALISTOGA 1101</v>
          </cell>
          <cell r="E419">
            <v>1087</v>
          </cell>
          <cell r="F419" t="b">
            <v>0</v>
          </cell>
          <cell r="G419">
            <v>3157.1282307971301</v>
          </cell>
          <cell r="H419">
            <v>3157.1282307971301</v>
          </cell>
          <cell r="I419">
            <v>22</v>
          </cell>
          <cell r="J419">
            <v>1.04844818038559E-4</v>
          </cell>
          <cell r="K419">
            <v>1532</v>
          </cell>
          <cell r="L419">
            <v>532.50624625006196</v>
          </cell>
          <cell r="M419">
            <v>1170</v>
          </cell>
          <cell r="N419">
            <v>5.7639544844092797E-2</v>
          </cell>
          <cell r="O419">
            <v>1082</v>
          </cell>
          <cell r="P419">
            <v>7.64</v>
          </cell>
          <cell r="Q419">
            <v>443</v>
          </cell>
        </row>
        <row r="420">
          <cell r="B420" t="str">
            <v>CALISTOGA 1101134232</v>
          </cell>
          <cell r="C420">
            <v>42711101</v>
          </cell>
          <cell r="D420" t="str">
            <v>CALISTOGA 1101</v>
          </cell>
          <cell r="E420">
            <v>134232</v>
          </cell>
          <cell r="F420" t="b">
            <v>0</v>
          </cell>
          <cell r="G420">
            <v>11553.3533770462</v>
          </cell>
          <cell r="H420">
            <v>2618.91118545568</v>
          </cell>
          <cell r="I420">
            <v>89</v>
          </cell>
          <cell r="J420">
            <v>1.53504885743545E-4</v>
          </cell>
          <cell r="K420">
            <v>717</v>
          </cell>
          <cell r="L420">
            <v>426.39872758046602</v>
          </cell>
          <cell r="M420">
            <v>1264</v>
          </cell>
          <cell r="N420">
            <v>7.3700390967121401E-2</v>
          </cell>
          <cell r="O420">
            <v>947</v>
          </cell>
          <cell r="Q420">
            <v>3092</v>
          </cell>
        </row>
        <row r="421">
          <cell r="B421" t="str">
            <v>CALISTOGA 1101242919</v>
          </cell>
          <cell r="C421">
            <v>42711101</v>
          </cell>
          <cell r="D421" t="str">
            <v>CALISTOGA 1101</v>
          </cell>
          <cell r="E421">
            <v>242919</v>
          </cell>
          <cell r="F421" t="b">
            <v>0</v>
          </cell>
          <cell r="G421">
            <v>2111.4930196239702</v>
          </cell>
          <cell r="H421">
            <v>2111.4930196239702</v>
          </cell>
          <cell r="I421">
            <v>15</v>
          </cell>
          <cell r="J421">
            <v>1.97348848450928E-4</v>
          </cell>
          <cell r="K421">
            <v>407</v>
          </cell>
          <cell r="L421">
            <v>815.19102180629</v>
          </cell>
          <cell r="M421">
            <v>928</v>
          </cell>
          <cell r="N421">
            <v>0.141509651943169</v>
          </cell>
          <cell r="O421">
            <v>565</v>
          </cell>
          <cell r="Q421">
            <v>2911</v>
          </cell>
        </row>
        <row r="422">
          <cell r="B422" t="str">
            <v>CALISTOGA 110135588</v>
          </cell>
          <cell r="C422">
            <v>42711101</v>
          </cell>
          <cell r="D422" t="str">
            <v>CALISTOGA 1101</v>
          </cell>
          <cell r="E422">
            <v>35588</v>
          </cell>
          <cell r="F422" t="b">
            <v>0</v>
          </cell>
          <cell r="G422">
            <v>4954.8550678311803</v>
          </cell>
          <cell r="H422">
            <v>4954.8550678311803</v>
          </cell>
          <cell r="I422">
            <v>18</v>
          </cell>
          <cell r="J422">
            <v>9.2797519541550893E-5</v>
          </cell>
          <cell r="K422">
            <v>1827</v>
          </cell>
          <cell r="L422">
            <v>1278.0573901906901</v>
          </cell>
          <cell r="M422">
            <v>690</v>
          </cell>
          <cell r="N422">
            <v>0.12786481241495901</v>
          </cell>
          <cell r="O422">
            <v>614</v>
          </cell>
          <cell r="P422">
            <v>0.6</v>
          </cell>
          <cell r="Q422">
            <v>851</v>
          </cell>
        </row>
        <row r="423">
          <cell r="B423" t="str">
            <v>CALISTOGA 110143924</v>
          </cell>
          <cell r="C423">
            <v>42711101</v>
          </cell>
          <cell r="D423" t="str">
            <v>CALISTOGA 1101</v>
          </cell>
          <cell r="E423">
            <v>43924</v>
          </cell>
          <cell r="F423" t="b">
            <v>0</v>
          </cell>
          <cell r="G423">
            <v>15096.744617627501</v>
          </cell>
          <cell r="H423">
            <v>12523.7998566278</v>
          </cell>
          <cell r="I423">
            <v>107</v>
          </cell>
          <cell r="J423">
            <v>1.53985605516664E-4</v>
          </cell>
          <cell r="K423">
            <v>708</v>
          </cell>
          <cell r="L423">
            <v>446.29713880802399</v>
          </cell>
          <cell r="M423">
            <v>1252</v>
          </cell>
          <cell r="N423">
            <v>6.6852222580416495E-2</v>
          </cell>
          <cell r="O423">
            <v>1005</v>
          </cell>
          <cell r="P423">
            <v>91.99</v>
          </cell>
          <cell r="Q423">
            <v>30</v>
          </cell>
        </row>
        <row r="424">
          <cell r="B424" t="str">
            <v>CALISTOGA 1101537148</v>
          </cell>
          <cell r="C424">
            <v>42711101</v>
          </cell>
          <cell r="D424" t="str">
            <v>CALISTOGA 1101</v>
          </cell>
          <cell r="E424">
            <v>537148</v>
          </cell>
          <cell r="F424" t="b">
            <v>1</v>
          </cell>
          <cell r="G424">
            <v>2468.9991643467301</v>
          </cell>
          <cell r="H424">
            <v>923.07624679680396</v>
          </cell>
          <cell r="I424">
            <v>14</v>
          </cell>
          <cell r="J424">
            <v>8.9696567556529704E-5</v>
          </cell>
          <cell r="K424">
            <v>1921</v>
          </cell>
          <cell r="L424">
            <v>711.30976812542394</v>
          </cell>
          <cell r="M424">
            <v>1014</v>
          </cell>
          <cell r="N424">
            <v>0.14902270460389799</v>
          </cell>
          <cell r="O424">
            <v>523</v>
          </cell>
          <cell r="Q424">
            <v>3541</v>
          </cell>
        </row>
        <row r="425">
          <cell r="B425" t="str">
            <v>CALISTOGA 1101734</v>
          </cell>
          <cell r="C425">
            <v>42711101</v>
          </cell>
          <cell r="D425" t="str">
            <v>CALISTOGA 1101</v>
          </cell>
          <cell r="E425">
            <v>734</v>
          </cell>
          <cell r="F425" t="b">
            <v>0</v>
          </cell>
          <cell r="G425">
            <v>26724.941049561501</v>
          </cell>
          <cell r="H425">
            <v>22050.898915682599</v>
          </cell>
          <cell r="I425">
            <v>162</v>
          </cell>
          <cell r="J425">
            <v>1.5037082699360601E-4</v>
          </cell>
          <cell r="K425">
            <v>732</v>
          </cell>
          <cell r="L425">
            <v>885.88372096957505</v>
          </cell>
          <cell r="M425">
            <v>889</v>
          </cell>
          <cell r="N425">
            <v>0.11348286896836</v>
          </cell>
          <cell r="O425">
            <v>683</v>
          </cell>
          <cell r="P425">
            <v>1.06</v>
          </cell>
          <cell r="Q425">
            <v>719</v>
          </cell>
        </row>
        <row r="426">
          <cell r="B426" t="str">
            <v>CALISTOGA 1101736</v>
          </cell>
          <cell r="C426">
            <v>42711101</v>
          </cell>
          <cell r="D426" t="str">
            <v>CALISTOGA 1101</v>
          </cell>
          <cell r="E426">
            <v>736</v>
          </cell>
          <cell r="F426" t="b">
            <v>0</v>
          </cell>
          <cell r="G426">
            <v>55772.068237622203</v>
          </cell>
          <cell r="H426">
            <v>55772.068237622203</v>
          </cell>
          <cell r="I426">
            <v>350</v>
          </cell>
          <cell r="J426">
            <v>1.33052898318369E-4</v>
          </cell>
          <cell r="K426">
            <v>957</v>
          </cell>
          <cell r="L426">
            <v>690.214071592663</v>
          </cell>
          <cell r="M426">
            <v>1030</v>
          </cell>
          <cell r="N426">
            <v>8.8841389714136895E-2</v>
          </cell>
          <cell r="O426">
            <v>833</v>
          </cell>
          <cell r="P426">
            <v>98.57</v>
          </cell>
          <cell r="Q426">
            <v>21</v>
          </cell>
        </row>
        <row r="427">
          <cell r="B427" t="str">
            <v>CALISTOGA 1101890</v>
          </cell>
          <cell r="C427">
            <v>42711101</v>
          </cell>
          <cell r="D427" t="str">
            <v>CALISTOGA 1101</v>
          </cell>
          <cell r="E427">
            <v>890</v>
          </cell>
          <cell r="F427" t="b">
            <v>0</v>
          </cell>
          <cell r="G427">
            <v>39539.839943680701</v>
          </cell>
          <cell r="H427">
            <v>39211.693126569597</v>
          </cell>
          <cell r="I427">
            <v>203</v>
          </cell>
          <cell r="J427">
            <v>1.3749242887443501E-4</v>
          </cell>
          <cell r="K427">
            <v>903</v>
          </cell>
          <cell r="L427">
            <v>1564.6167240638099</v>
          </cell>
          <cell r="M427">
            <v>573</v>
          </cell>
          <cell r="N427">
            <v>0.17857377145815501</v>
          </cell>
          <cell r="O427">
            <v>406</v>
          </cell>
          <cell r="P427">
            <v>0.6</v>
          </cell>
          <cell r="Q427">
            <v>852</v>
          </cell>
        </row>
        <row r="428">
          <cell r="B428" t="str">
            <v>CALISTOGA 110189150</v>
          </cell>
          <cell r="C428">
            <v>42711101</v>
          </cell>
          <cell r="D428" t="str">
            <v>CALISTOGA 1101</v>
          </cell>
          <cell r="E428">
            <v>89150</v>
          </cell>
          <cell r="F428" t="b">
            <v>0</v>
          </cell>
          <cell r="G428">
            <v>15332.2939112186</v>
          </cell>
          <cell r="H428">
            <v>15332.2939112186</v>
          </cell>
          <cell r="I428">
            <v>88</v>
          </cell>
          <cell r="J428">
            <v>1.21948831582068E-4</v>
          </cell>
          <cell r="K428">
            <v>1149</v>
          </cell>
          <cell r="L428">
            <v>582.72660315431699</v>
          </cell>
          <cell r="M428">
            <v>1121</v>
          </cell>
          <cell r="N428">
            <v>5.7148140274814498E-2</v>
          </cell>
          <cell r="O428">
            <v>1093</v>
          </cell>
          <cell r="P428">
            <v>0.48</v>
          </cell>
          <cell r="Q428">
            <v>905</v>
          </cell>
        </row>
        <row r="429">
          <cell r="B429" t="str">
            <v>CALISTOGA 1101CB</v>
          </cell>
          <cell r="C429">
            <v>42711101</v>
          </cell>
          <cell r="D429" t="str">
            <v>CALISTOGA 1101</v>
          </cell>
          <cell r="E429" t="str">
            <v>CB</v>
          </cell>
          <cell r="F429" t="b">
            <v>1</v>
          </cell>
          <cell r="G429">
            <v>1122.23608837541</v>
          </cell>
          <cell r="H429">
            <v>221.67036452797899</v>
          </cell>
          <cell r="I429">
            <v>9</v>
          </cell>
          <cell r="J429">
            <v>3.6282717418442998E-4</v>
          </cell>
          <cell r="K429">
            <v>82</v>
          </cell>
          <cell r="L429">
            <v>802.23678581291904</v>
          </cell>
          <cell r="M429">
            <v>941</v>
          </cell>
          <cell r="N429">
            <v>0.40561207556531598</v>
          </cell>
          <cell r="O429">
            <v>55</v>
          </cell>
          <cell r="P429">
            <v>0.11</v>
          </cell>
          <cell r="Q429">
            <v>1412</v>
          </cell>
        </row>
        <row r="430">
          <cell r="B430" t="str">
            <v>CALISTOGA 1102141073</v>
          </cell>
          <cell r="C430">
            <v>42711102</v>
          </cell>
          <cell r="D430" t="str">
            <v>CALISTOGA 1102</v>
          </cell>
          <cell r="E430">
            <v>141073</v>
          </cell>
          <cell r="F430" t="b">
            <v>0</v>
          </cell>
          <cell r="G430">
            <v>3422.9372700091999</v>
          </cell>
          <cell r="H430">
            <v>1996.45226953933</v>
          </cell>
          <cell r="I430">
            <v>27</v>
          </cell>
          <cell r="J430">
            <v>1.88449276147703E-4</v>
          </cell>
          <cell r="K430">
            <v>450</v>
          </cell>
          <cell r="L430">
            <v>208.85408743874299</v>
          </cell>
          <cell r="M430">
            <v>1621</v>
          </cell>
          <cell r="N430">
            <v>6.5722312101639105E-2</v>
          </cell>
          <cell r="O430">
            <v>1014</v>
          </cell>
          <cell r="Q430">
            <v>3174</v>
          </cell>
        </row>
        <row r="431">
          <cell r="B431" t="str">
            <v>CALISTOGA 1102184814</v>
          </cell>
          <cell r="C431">
            <v>42711102</v>
          </cell>
          <cell r="D431" t="str">
            <v>CALISTOGA 1102</v>
          </cell>
          <cell r="E431">
            <v>184814</v>
          </cell>
          <cell r="F431" t="b">
            <v>1</v>
          </cell>
          <cell r="G431">
            <v>2352.35507293408</v>
          </cell>
          <cell r="H431">
            <v>682.24501971614905</v>
          </cell>
          <cell r="I431">
            <v>20</v>
          </cell>
          <cell r="J431">
            <v>1.3241302842384499E-4</v>
          </cell>
          <cell r="K431">
            <v>973</v>
          </cell>
          <cell r="L431">
            <v>6.5475115535537795E-2</v>
          </cell>
          <cell r="M431">
            <v>3379</v>
          </cell>
          <cell r="N431">
            <v>8.7069947023114492E-6</v>
          </cell>
          <cell r="O431">
            <v>3098</v>
          </cell>
          <cell r="Q431">
            <v>2762</v>
          </cell>
        </row>
        <row r="432">
          <cell r="B432" t="str">
            <v>CALISTOGA 1102634</v>
          </cell>
          <cell r="C432">
            <v>42711102</v>
          </cell>
          <cell r="D432" t="str">
            <v>CALISTOGA 1102</v>
          </cell>
          <cell r="E432">
            <v>634</v>
          </cell>
          <cell r="F432" t="b">
            <v>0</v>
          </cell>
          <cell r="G432">
            <v>27022.941423493299</v>
          </cell>
          <cell r="H432">
            <v>18046.545854622</v>
          </cell>
          <cell r="I432">
            <v>178</v>
          </cell>
          <cell r="J432">
            <v>1.2722333193461601E-4</v>
          </cell>
          <cell r="K432">
            <v>1060</v>
          </cell>
          <cell r="L432">
            <v>223.108983443754</v>
          </cell>
          <cell r="M432">
            <v>1599</v>
          </cell>
          <cell r="N432">
            <v>2.9372789353864E-2</v>
          </cell>
          <cell r="O432">
            <v>1477</v>
          </cell>
          <cell r="P432">
            <v>0.7</v>
          </cell>
          <cell r="Q432">
            <v>808</v>
          </cell>
        </row>
        <row r="433">
          <cell r="B433" t="str">
            <v>CALISTOGA 110266730</v>
          </cell>
          <cell r="C433">
            <v>42711102</v>
          </cell>
          <cell r="D433" t="str">
            <v>CALISTOGA 1102</v>
          </cell>
          <cell r="E433">
            <v>66730</v>
          </cell>
          <cell r="F433" t="b">
            <v>0</v>
          </cell>
          <cell r="G433">
            <v>1703.3078531757101</v>
          </cell>
          <cell r="H433">
            <v>1703.3078531757101</v>
          </cell>
          <cell r="I433">
            <v>6</v>
          </cell>
          <cell r="J433">
            <v>1.1857188413462899E-4</v>
          </cell>
          <cell r="K433">
            <v>1215</v>
          </cell>
          <cell r="L433">
            <v>919.85946183093199</v>
          </cell>
          <cell r="M433">
            <v>875</v>
          </cell>
          <cell r="N433">
            <v>6.4034707892981602E-2</v>
          </cell>
          <cell r="O433">
            <v>1027</v>
          </cell>
          <cell r="P433">
            <v>0.49</v>
          </cell>
          <cell r="Q433">
            <v>897</v>
          </cell>
        </row>
        <row r="434">
          <cell r="B434" t="str">
            <v>CALISTOGA 1102705</v>
          </cell>
          <cell r="C434">
            <v>42711102</v>
          </cell>
          <cell r="D434" t="str">
            <v>CALISTOGA 1102</v>
          </cell>
          <cell r="E434">
            <v>705</v>
          </cell>
          <cell r="F434" t="b">
            <v>1</v>
          </cell>
          <cell r="G434">
            <v>2028.07752818575</v>
          </cell>
          <cell r="H434">
            <v>622.31717071122898</v>
          </cell>
          <cell r="I434">
            <v>20</v>
          </cell>
          <cell r="J434">
            <v>1.06992359906143E-4</v>
          </cell>
          <cell r="K434">
            <v>1473</v>
          </cell>
          <cell r="L434">
            <v>4.0263722237353097</v>
          </cell>
          <cell r="M434">
            <v>2777</v>
          </cell>
          <cell r="N434">
            <v>2.1297831278593201E-4</v>
          </cell>
          <cell r="O434">
            <v>2828</v>
          </cell>
          <cell r="Q434">
            <v>2895</v>
          </cell>
        </row>
        <row r="435">
          <cell r="B435" t="str">
            <v>CALISTOGA 1102769230</v>
          </cell>
          <cell r="C435">
            <v>42711102</v>
          </cell>
          <cell r="D435" t="str">
            <v>CALISTOGA 1102</v>
          </cell>
          <cell r="E435">
            <v>769230</v>
          </cell>
          <cell r="F435" t="b">
            <v>0</v>
          </cell>
          <cell r="G435">
            <v>27505.729327580299</v>
          </cell>
          <cell r="H435">
            <v>17732.851983922901</v>
          </cell>
          <cell r="I435">
            <v>160</v>
          </cell>
          <cell r="J435">
            <v>1.1178747294025E-4</v>
          </cell>
          <cell r="K435">
            <v>1372</v>
          </cell>
          <cell r="L435">
            <v>159.03225715766399</v>
          </cell>
          <cell r="M435">
            <v>1749</v>
          </cell>
          <cell r="N435">
            <v>2.2337687797704699E-2</v>
          </cell>
          <cell r="O435">
            <v>1624</v>
          </cell>
          <cell r="P435">
            <v>0.28000000000000003</v>
          </cell>
          <cell r="Q435">
            <v>1034</v>
          </cell>
        </row>
        <row r="436">
          <cell r="B436" t="str">
            <v>CALISTOGA 1102960240</v>
          </cell>
          <cell r="C436">
            <v>42711102</v>
          </cell>
          <cell r="D436" t="str">
            <v>CALISTOGA 1102</v>
          </cell>
          <cell r="E436">
            <v>960240</v>
          </cell>
          <cell r="F436" t="b">
            <v>1</v>
          </cell>
          <cell r="G436">
            <v>816.273235436449</v>
          </cell>
          <cell r="H436">
            <v>816.273235436449</v>
          </cell>
          <cell r="I436">
            <v>5</v>
          </cell>
          <cell r="J436">
            <v>1.2222995937918299E-4</v>
          </cell>
          <cell r="K436">
            <v>1144</v>
          </cell>
          <cell r="L436">
            <v>6.6175878067214394E-2</v>
          </cell>
          <cell r="M436">
            <v>3175</v>
          </cell>
          <cell r="N436">
            <v>8.0788504727688507E-6</v>
          </cell>
          <cell r="O436">
            <v>3122</v>
          </cell>
          <cell r="Q436">
            <v>3597</v>
          </cell>
        </row>
        <row r="437">
          <cell r="B437" t="str">
            <v>CALISTOGA 1102CB</v>
          </cell>
          <cell r="C437">
            <v>42711102</v>
          </cell>
          <cell r="D437" t="str">
            <v>CALISTOGA 1102</v>
          </cell>
          <cell r="E437" t="str">
            <v>CB</v>
          </cell>
          <cell r="F437" t="b">
            <v>1</v>
          </cell>
          <cell r="G437">
            <v>3890.28405454432</v>
          </cell>
          <cell r="H437">
            <v>517.88138821242399</v>
          </cell>
          <cell r="I437">
            <v>37</v>
          </cell>
          <cell r="J437">
            <v>1.5375307601870001E-4</v>
          </cell>
          <cell r="K437">
            <v>712</v>
          </cell>
          <cell r="L437">
            <v>238.78340789027499</v>
          </cell>
          <cell r="M437">
            <v>1569</v>
          </cell>
          <cell r="N437">
            <v>9.51528175553919E-2</v>
          </cell>
          <cell r="O437">
            <v>790</v>
          </cell>
          <cell r="P437">
            <v>0.1</v>
          </cell>
          <cell r="Q437">
            <v>1501</v>
          </cell>
        </row>
        <row r="438">
          <cell r="B438" t="str">
            <v>CALPELLA 11011204</v>
          </cell>
          <cell r="C438">
            <v>43411101</v>
          </cell>
          <cell r="D438" t="str">
            <v>CALPELLA 1101</v>
          </cell>
          <cell r="E438">
            <v>1204</v>
          </cell>
          <cell r="F438" t="b">
            <v>0</v>
          </cell>
          <cell r="G438">
            <v>18353.244461916001</v>
          </cell>
          <cell r="H438">
            <v>15255.835623511301</v>
          </cell>
          <cell r="I438">
            <v>124</v>
          </cell>
          <cell r="J438">
            <v>1.2563516673018901E-4</v>
          </cell>
          <cell r="K438">
            <v>1084</v>
          </cell>
          <cell r="L438">
            <v>378.76173056407498</v>
          </cell>
          <cell r="M438">
            <v>1322</v>
          </cell>
          <cell r="N438">
            <v>4.0534658983807301E-2</v>
          </cell>
          <cell r="O438">
            <v>1296</v>
          </cell>
          <cell r="P438">
            <v>0.06</v>
          </cell>
          <cell r="Q438">
            <v>1888</v>
          </cell>
        </row>
        <row r="439">
          <cell r="B439" t="str">
            <v>CALPELLA 11013419</v>
          </cell>
          <cell r="C439">
            <v>43411101</v>
          </cell>
          <cell r="D439" t="str">
            <v>CALPELLA 1101</v>
          </cell>
          <cell r="E439">
            <v>3419</v>
          </cell>
          <cell r="F439" t="b">
            <v>0</v>
          </cell>
          <cell r="G439">
            <v>12848.291730560701</v>
          </cell>
          <cell r="H439">
            <v>12848.291730560701</v>
          </cell>
          <cell r="I439">
            <v>38</v>
          </cell>
          <cell r="J439">
            <v>9.3995562767506394E-5</v>
          </cell>
          <cell r="K439">
            <v>1794</v>
          </cell>
          <cell r="L439">
            <v>2318.7770609633699</v>
          </cell>
          <cell r="M439">
            <v>381</v>
          </cell>
          <cell r="N439">
            <v>0.19531128232848699</v>
          </cell>
          <cell r="O439">
            <v>346</v>
          </cell>
          <cell r="P439">
            <v>0.08</v>
          </cell>
          <cell r="Q439">
            <v>1610</v>
          </cell>
        </row>
        <row r="440">
          <cell r="B440" t="str">
            <v>CALPELLA 1101345230</v>
          </cell>
          <cell r="C440">
            <v>43411101</v>
          </cell>
          <cell r="D440" t="str">
            <v>CALPELLA 1101</v>
          </cell>
          <cell r="E440">
            <v>345230</v>
          </cell>
          <cell r="F440" t="b">
            <v>0</v>
          </cell>
          <cell r="G440">
            <v>4014.2831043296401</v>
          </cell>
          <cell r="H440">
            <v>1908.1944024391501</v>
          </cell>
          <cell r="I440">
            <v>22</v>
          </cell>
          <cell r="J440">
            <v>1.3065080383967099E-4</v>
          </cell>
          <cell r="K440">
            <v>997</v>
          </cell>
          <cell r="L440">
            <v>832.95193853090404</v>
          </cell>
          <cell r="M440">
            <v>920</v>
          </cell>
          <cell r="N440">
            <v>0.101806851441312</v>
          </cell>
          <cell r="O440">
            <v>753</v>
          </cell>
          <cell r="Q440">
            <v>3505</v>
          </cell>
        </row>
        <row r="441">
          <cell r="B441" t="str">
            <v>CALPELLA 1101542</v>
          </cell>
          <cell r="C441">
            <v>43411101</v>
          </cell>
          <cell r="D441" t="str">
            <v>CALPELLA 1101</v>
          </cell>
          <cell r="E441">
            <v>542</v>
          </cell>
          <cell r="F441" t="b">
            <v>0</v>
          </cell>
          <cell r="G441">
            <v>54014.783401953697</v>
          </cell>
          <cell r="H441">
            <v>53958.200595484202</v>
          </cell>
          <cell r="I441">
            <v>311</v>
          </cell>
          <cell r="J441">
            <v>1.08642993954954E-4</v>
          </cell>
          <cell r="K441">
            <v>1433</v>
          </cell>
          <cell r="L441">
            <v>1525.8913804183901</v>
          </cell>
          <cell r="M441">
            <v>585</v>
          </cell>
          <cell r="N441">
            <v>0.15746192311458801</v>
          </cell>
          <cell r="O441">
            <v>483</v>
          </cell>
          <cell r="P441">
            <v>0.08</v>
          </cell>
          <cell r="Q441">
            <v>1662</v>
          </cell>
        </row>
        <row r="442">
          <cell r="B442" t="str">
            <v>CALPELLA 1101600</v>
          </cell>
          <cell r="C442">
            <v>43411101</v>
          </cell>
          <cell r="D442" t="str">
            <v>CALPELLA 1101</v>
          </cell>
          <cell r="E442">
            <v>600</v>
          </cell>
          <cell r="F442" t="b">
            <v>0</v>
          </cell>
          <cell r="G442">
            <v>39281.1533072042</v>
          </cell>
          <cell r="H442">
            <v>30870.3000004694</v>
          </cell>
          <cell r="I442">
            <v>164</v>
          </cell>
          <cell r="J442">
            <v>1.15879877503849E-4</v>
          </cell>
          <cell r="K442">
            <v>1272</v>
          </cell>
          <cell r="L442">
            <v>1083.2563632757699</v>
          </cell>
          <cell r="M442">
            <v>781</v>
          </cell>
          <cell r="N442">
            <v>0.10817574986242599</v>
          </cell>
          <cell r="O442">
            <v>718</v>
          </cell>
          <cell r="P442">
            <v>0.15</v>
          </cell>
          <cell r="Q442">
            <v>1297</v>
          </cell>
        </row>
        <row r="443">
          <cell r="B443" t="str">
            <v>CALPELLA 1101619542</v>
          </cell>
          <cell r="C443">
            <v>43411101</v>
          </cell>
          <cell r="D443" t="str">
            <v>CALPELLA 1101</v>
          </cell>
          <cell r="E443">
            <v>619542</v>
          </cell>
          <cell r="F443" t="b">
            <v>0</v>
          </cell>
          <cell r="G443">
            <v>2424.2590373691</v>
          </cell>
          <cell r="H443">
            <v>2408.2569475561299</v>
          </cell>
          <cell r="I443">
            <v>21</v>
          </cell>
          <cell r="J443">
            <v>1.3243942573483601E-4</v>
          </cell>
          <cell r="K443">
            <v>972</v>
          </cell>
          <cell r="L443">
            <v>252.79446481520199</v>
          </cell>
          <cell r="M443">
            <v>1536</v>
          </cell>
          <cell r="N443">
            <v>3.18737474271426E-2</v>
          </cell>
          <cell r="O443">
            <v>1432</v>
          </cell>
          <cell r="Q443">
            <v>3241</v>
          </cell>
        </row>
        <row r="444">
          <cell r="B444" t="str">
            <v>CALPELLA 1101CB</v>
          </cell>
          <cell r="C444">
            <v>43411101</v>
          </cell>
          <cell r="D444" t="str">
            <v>CALPELLA 1101</v>
          </cell>
          <cell r="E444" t="str">
            <v>CB</v>
          </cell>
          <cell r="F444" t="b">
            <v>0</v>
          </cell>
          <cell r="G444">
            <v>32987.491349449403</v>
          </cell>
          <cell r="H444">
            <v>18947.936226102302</v>
          </cell>
          <cell r="I444">
            <v>226</v>
          </cell>
          <cell r="J444">
            <v>1.2254578055742699E-4</v>
          </cell>
          <cell r="K444">
            <v>1139</v>
          </cell>
          <cell r="L444">
            <v>327.79453864918599</v>
          </cell>
          <cell r="M444">
            <v>1401</v>
          </cell>
          <cell r="N444">
            <v>4.3017783142051999E-2</v>
          </cell>
          <cell r="O444">
            <v>1256</v>
          </cell>
          <cell r="P444">
            <v>0.04</v>
          </cell>
          <cell r="Q444">
            <v>2117</v>
          </cell>
        </row>
        <row r="445">
          <cell r="B445" t="str">
            <v>CALPELLA 1102127462</v>
          </cell>
          <cell r="C445">
            <v>43411102</v>
          </cell>
          <cell r="D445" t="str">
            <v>CALPELLA 1102</v>
          </cell>
          <cell r="E445">
            <v>127462</v>
          </cell>
          <cell r="F445" t="b">
            <v>1</v>
          </cell>
          <cell r="G445">
            <v>205.30951161874501</v>
          </cell>
          <cell r="H445">
            <v>189.27367881398001</v>
          </cell>
          <cell r="I445">
            <v>2</v>
          </cell>
          <cell r="J445">
            <v>1.5962047109496701E-4</v>
          </cell>
          <cell r="K445">
            <v>647</v>
          </cell>
          <cell r="L445">
            <v>47.5976460554377</v>
          </cell>
          <cell r="M445">
            <v>2225</v>
          </cell>
          <cell r="N445">
            <v>4.7158004903943198E-3</v>
          </cell>
          <cell r="O445">
            <v>2219</v>
          </cell>
          <cell r="Q445">
            <v>3622</v>
          </cell>
        </row>
        <row r="446">
          <cell r="B446" t="str">
            <v>CALPELLA 1102144510</v>
          </cell>
          <cell r="C446">
            <v>43411102</v>
          </cell>
          <cell r="D446" t="str">
            <v>CALPELLA 1102</v>
          </cell>
          <cell r="E446">
            <v>144510</v>
          </cell>
          <cell r="F446" t="b">
            <v>0</v>
          </cell>
          <cell r="G446">
            <v>8266.8345917019597</v>
          </cell>
          <cell r="H446">
            <v>5010.1846152502503</v>
          </cell>
          <cell r="I446">
            <v>41</v>
          </cell>
          <cell r="J446">
            <v>8.3653988167498004E-5</v>
          </cell>
          <cell r="K446">
            <v>2104</v>
          </cell>
          <cell r="L446">
            <v>950.82645254594604</v>
          </cell>
          <cell r="M446">
            <v>860</v>
          </cell>
          <cell r="N446">
            <v>8.2180001447737294E-2</v>
          </cell>
          <cell r="O446">
            <v>884</v>
          </cell>
          <cell r="Q446">
            <v>2896</v>
          </cell>
        </row>
        <row r="447">
          <cell r="B447" t="str">
            <v>CALPELLA 1102379946</v>
          </cell>
          <cell r="C447">
            <v>43411102</v>
          </cell>
          <cell r="D447" t="str">
            <v>CALPELLA 1102</v>
          </cell>
          <cell r="E447">
            <v>379946</v>
          </cell>
          <cell r="F447" t="b">
            <v>0</v>
          </cell>
          <cell r="G447">
            <v>2891.0031915968698</v>
          </cell>
          <cell r="H447">
            <v>1211.8312879489399</v>
          </cell>
          <cell r="I447">
            <v>15</v>
          </cell>
          <cell r="J447">
            <v>1.44484232025986E-4</v>
          </cell>
          <cell r="K447">
            <v>805</v>
          </cell>
          <cell r="L447">
            <v>6.5149989184153406E-2</v>
          </cell>
          <cell r="M447">
            <v>3577</v>
          </cell>
          <cell r="N447">
            <v>9.4131461537737008E-6</v>
          </cell>
          <cell r="O447">
            <v>3081</v>
          </cell>
          <cell r="Q447">
            <v>3120</v>
          </cell>
        </row>
        <row r="448">
          <cell r="B448" t="str">
            <v>CALPELLA 1102421412</v>
          </cell>
          <cell r="C448">
            <v>43411102</v>
          </cell>
          <cell r="D448" t="str">
            <v>CALPELLA 1102</v>
          </cell>
          <cell r="E448">
            <v>421412</v>
          </cell>
          <cell r="F448" t="b">
            <v>0</v>
          </cell>
          <cell r="G448">
            <v>5653.9031830947197</v>
          </cell>
          <cell r="H448">
            <v>1616.30925719175</v>
          </cell>
          <cell r="I448">
            <v>38</v>
          </cell>
          <cell r="J448">
            <v>1.2062681918522599E-4</v>
          </cell>
          <cell r="K448">
            <v>1173</v>
          </cell>
          <cell r="L448">
            <v>1137.8972141505999</v>
          </cell>
          <cell r="M448">
            <v>758</v>
          </cell>
          <cell r="N448">
            <v>0.171269834617438</v>
          </cell>
          <cell r="O448">
            <v>431</v>
          </cell>
          <cell r="Q448">
            <v>3003</v>
          </cell>
        </row>
        <row r="449">
          <cell r="B449" t="str">
            <v>CALPELLA 1102477890</v>
          </cell>
          <cell r="C449">
            <v>43411102</v>
          </cell>
          <cell r="D449" t="str">
            <v>CALPELLA 1102</v>
          </cell>
          <cell r="E449">
            <v>477890</v>
          </cell>
          <cell r="F449" t="b">
            <v>0</v>
          </cell>
          <cell r="G449">
            <v>4846.0498574414596</v>
          </cell>
          <cell r="H449">
            <v>1726.9793750993799</v>
          </cell>
          <cell r="I449">
            <v>35</v>
          </cell>
          <cell r="J449">
            <v>9.2097233980038099E-5</v>
          </cell>
          <cell r="K449">
            <v>1839</v>
          </cell>
          <cell r="L449">
            <v>48.218273573478498</v>
          </cell>
          <cell r="M449">
            <v>2219</v>
          </cell>
          <cell r="N449">
            <v>3.3263868547019101E-3</v>
          </cell>
          <cell r="O449">
            <v>2312</v>
          </cell>
          <cell r="Q449">
            <v>2995</v>
          </cell>
        </row>
        <row r="450">
          <cell r="B450" t="str">
            <v>CALPELLA 1102708161</v>
          </cell>
          <cell r="C450">
            <v>43411102</v>
          </cell>
          <cell r="D450" t="str">
            <v>CALPELLA 1102</v>
          </cell>
          <cell r="E450">
            <v>708161</v>
          </cell>
          <cell r="F450" t="b">
            <v>0</v>
          </cell>
          <cell r="G450">
            <v>1824.6356413195499</v>
          </cell>
          <cell r="H450">
            <v>1615.00070287318</v>
          </cell>
          <cell r="I450">
            <v>12</v>
          </cell>
          <cell r="J450">
            <v>1.23061111480637E-4</v>
          </cell>
          <cell r="K450">
            <v>1133</v>
          </cell>
          <cell r="L450">
            <v>461.52767749957701</v>
          </cell>
          <cell r="M450">
            <v>1234</v>
          </cell>
          <cell r="N450">
            <v>5.9605833807301202E-2</v>
          </cell>
          <cell r="O450">
            <v>1064</v>
          </cell>
          <cell r="Q450">
            <v>3411</v>
          </cell>
        </row>
        <row r="451">
          <cell r="B451" t="str">
            <v>CALPELLA 1102CB</v>
          </cell>
          <cell r="C451">
            <v>43411102</v>
          </cell>
          <cell r="D451" t="str">
            <v>CALPELLA 1102</v>
          </cell>
          <cell r="E451" t="str">
            <v>CB</v>
          </cell>
          <cell r="F451" t="b">
            <v>1</v>
          </cell>
          <cell r="G451">
            <v>7260.7146354545503</v>
          </cell>
          <cell r="H451">
            <v>263.08002691676802</v>
          </cell>
          <cell r="I451">
            <v>61</v>
          </cell>
          <cell r="J451">
            <v>1.1907341895494E-4</v>
          </cell>
          <cell r="K451">
            <v>1204</v>
          </cell>
          <cell r="L451">
            <v>713.23670359796995</v>
          </cell>
          <cell r="M451">
            <v>1010</v>
          </cell>
          <cell r="N451">
            <v>0.110395430912881</v>
          </cell>
          <cell r="O451">
            <v>712</v>
          </cell>
          <cell r="P451">
            <v>0.02</v>
          </cell>
          <cell r="Q451">
            <v>2463</v>
          </cell>
        </row>
        <row r="452">
          <cell r="B452" t="str">
            <v>CALPINE 1144276-G</v>
          </cell>
          <cell r="C452">
            <v>48011144</v>
          </cell>
          <cell r="D452" t="str">
            <v>CALPINE 1144</v>
          </cell>
          <cell r="E452" t="str">
            <v>276-G</v>
          </cell>
          <cell r="F452" t="b">
            <v>1</v>
          </cell>
          <cell r="G452">
            <v>23.74783542066</v>
          </cell>
          <cell r="H452">
            <v>23.74783542066</v>
          </cell>
          <cell r="I452">
            <v>1</v>
          </cell>
          <cell r="J452">
            <v>2.5381785235367699E-4</v>
          </cell>
          <cell r="K452">
            <v>208</v>
          </cell>
          <cell r="L452">
            <v>7401.5283033141804</v>
          </cell>
          <cell r="M452">
            <v>7</v>
          </cell>
          <cell r="N452">
            <v>1.8786400180821601</v>
          </cell>
          <cell r="O452">
            <v>2</v>
          </cell>
          <cell r="P452">
            <v>0.16</v>
          </cell>
          <cell r="Q452">
            <v>1261</v>
          </cell>
        </row>
        <row r="453">
          <cell r="B453" t="str">
            <v>CALPINE 1144304</v>
          </cell>
          <cell r="C453">
            <v>48011144</v>
          </cell>
          <cell r="D453" t="str">
            <v>CALPINE 1144</v>
          </cell>
          <cell r="E453">
            <v>304</v>
          </cell>
          <cell r="F453" t="b">
            <v>1</v>
          </cell>
          <cell r="G453">
            <v>74.606732040435901</v>
          </cell>
          <cell r="H453">
            <v>74.606732040435901</v>
          </cell>
          <cell r="I453">
            <v>2</v>
          </cell>
          <cell r="J453">
            <v>1.3842444604961199E-4</v>
          </cell>
          <cell r="K453">
            <v>890</v>
          </cell>
          <cell r="L453">
            <v>24.240555215785101</v>
          </cell>
          <cell r="M453">
            <v>2399</v>
          </cell>
          <cell r="N453">
            <v>3.3554854276800798E-3</v>
          </cell>
          <cell r="O453">
            <v>2308</v>
          </cell>
          <cell r="P453">
            <v>0.18</v>
          </cell>
          <cell r="Q453">
            <v>1213</v>
          </cell>
        </row>
        <row r="454">
          <cell r="B454" t="str">
            <v>CALPINE 1144962</v>
          </cell>
          <cell r="C454">
            <v>48011144</v>
          </cell>
          <cell r="D454" t="str">
            <v>CALPINE 1144</v>
          </cell>
          <cell r="E454">
            <v>962</v>
          </cell>
          <cell r="F454" t="b">
            <v>1</v>
          </cell>
          <cell r="G454">
            <v>63.3635601726102</v>
          </cell>
          <cell r="H454">
            <v>63.3635601726102</v>
          </cell>
          <cell r="I454">
            <v>1</v>
          </cell>
          <cell r="J454">
            <v>1.03212980320677E-4</v>
          </cell>
          <cell r="K454">
            <v>1565</v>
          </cell>
          <cell r="L454">
            <v>595.16160876385197</v>
          </cell>
          <cell r="M454">
            <v>1105</v>
          </cell>
          <cell r="N454">
            <v>6.1428403412966001E-2</v>
          </cell>
          <cell r="O454">
            <v>1049</v>
          </cell>
          <cell r="P454">
            <v>8.51</v>
          </cell>
          <cell r="Q454">
            <v>425</v>
          </cell>
        </row>
        <row r="455">
          <cell r="B455" t="str">
            <v>CALPINE 1144962</v>
          </cell>
          <cell r="C455">
            <v>48011144</v>
          </cell>
          <cell r="D455" t="str">
            <v>CALPINE 1144</v>
          </cell>
          <cell r="E455">
            <v>962</v>
          </cell>
          <cell r="F455" t="b">
            <v>0</v>
          </cell>
          <cell r="G455">
            <v>6465.1164894958602</v>
          </cell>
          <cell r="H455">
            <v>6465.1164894958602</v>
          </cell>
          <cell r="I455">
            <v>13</v>
          </cell>
          <cell r="J455">
            <v>1.02767834202192E-4</v>
          </cell>
          <cell r="K455">
            <v>1576</v>
          </cell>
          <cell r="L455">
            <v>122.922738366818</v>
          </cell>
          <cell r="M455">
            <v>1861</v>
          </cell>
          <cell r="N455">
            <v>1.6389928495103401E-2</v>
          </cell>
          <cell r="O455">
            <v>1758</v>
          </cell>
          <cell r="P455">
            <v>8.51</v>
          </cell>
          <cell r="Q455">
            <v>424</v>
          </cell>
        </row>
        <row r="456">
          <cell r="B456" t="str">
            <v>CALPINE 1144CB</v>
          </cell>
          <cell r="C456">
            <v>48011144</v>
          </cell>
          <cell r="D456" t="str">
            <v>CALPINE 1144</v>
          </cell>
          <cell r="E456" t="str">
            <v>CB</v>
          </cell>
          <cell r="F456" t="b">
            <v>0</v>
          </cell>
          <cell r="G456">
            <v>42270.014473334799</v>
          </cell>
          <cell r="H456">
            <v>42270.014473334799</v>
          </cell>
          <cell r="I456">
            <v>131</v>
          </cell>
          <cell r="J456">
            <v>1.47623132008334E-4</v>
          </cell>
          <cell r="K456">
            <v>766</v>
          </cell>
          <cell r="L456">
            <v>1407.8482862328599</v>
          </cell>
          <cell r="M456">
            <v>633</v>
          </cell>
          <cell r="N456">
            <v>0.19817319830223601</v>
          </cell>
          <cell r="O456">
            <v>334</v>
          </cell>
          <cell r="P456">
            <v>0.25</v>
          </cell>
          <cell r="Q456">
            <v>1086</v>
          </cell>
        </row>
        <row r="457">
          <cell r="B457" t="str">
            <v>CALPINE 1146200-G</v>
          </cell>
          <cell r="C457">
            <v>48011146</v>
          </cell>
          <cell r="D457" t="str">
            <v>CALPINE 1146</v>
          </cell>
          <cell r="E457" t="str">
            <v>200-G</v>
          </cell>
          <cell r="F457" t="b">
            <v>1</v>
          </cell>
          <cell r="G457">
            <v>13.7161032291579</v>
          </cell>
          <cell r="H457">
            <v>13.7161032291579</v>
          </cell>
          <cell r="I457">
            <v>1</v>
          </cell>
          <cell r="J457">
            <v>1.5981908654793999E-4</v>
          </cell>
          <cell r="K457">
            <v>645</v>
          </cell>
          <cell r="L457">
            <v>3189.8253020939501</v>
          </cell>
          <cell r="M457">
            <v>242</v>
          </cell>
          <cell r="N457">
            <v>0.50979496602816499</v>
          </cell>
          <cell r="O457">
            <v>31</v>
          </cell>
          <cell r="P457">
            <v>18.16</v>
          </cell>
          <cell r="Q457">
            <v>324</v>
          </cell>
        </row>
        <row r="458">
          <cell r="B458" t="str">
            <v>CALPINE 1146394G</v>
          </cell>
          <cell r="C458">
            <v>48011146</v>
          </cell>
          <cell r="D458" t="str">
            <v>CALPINE 1146</v>
          </cell>
          <cell r="E458" t="str">
            <v>394G</v>
          </cell>
          <cell r="F458" t="b">
            <v>1</v>
          </cell>
          <cell r="G458">
            <v>18.168309044868298</v>
          </cell>
          <cell r="H458">
            <v>18.168309044868298</v>
          </cell>
          <cell r="I458">
            <v>1</v>
          </cell>
          <cell r="J458">
            <v>1.5981908654793999E-4</v>
          </cell>
          <cell r="K458">
            <v>646</v>
          </cell>
          <cell r="L458">
            <v>3189.8253020939501</v>
          </cell>
          <cell r="M458">
            <v>243</v>
          </cell>
          <cell r="N458">
            <v>0.50979496602816499</v>
          </cell>
          <cell r="O458">
            <v>32</v>
          </cell>
          <cell r="P458">
            <v>18.149999999999999</v>
          </cell>
          <cell r="Q458">
            <v>325</v>
          </cell>
        </row>
        <row r="459">
          <cell r="B459" t="str">
            <v>CALPINE 1146400</v>
          </cell>
          <cell r="C459">
            <v>48011146</v>
          </cell>
          <cell r="D459" t="str">
            <v>CALPINE 1146</v>
          </cell>
          <cell r="E459">
            <v>400</v>
          </cell>
          <cell r="F459" t="b">
            <v>0</v>
          </cell>
          <cell r="G459">
            <v>5057.3021149410597</v>
          </cell>
          <cell r="H459">
            <v>5057.3021149410597</v>
          </cell>
          <cell r="I459">
            <v>8</v>
          </cell>
          <cell r="J459">
            <v>9.5473568632899297E-5</v>
          </cell>
          <cell r="K459">
            <v>1743</v>
          </cell>
          <cell r="L459">
            <v>3849.06828515495</v>
          </cell>
          <cell r="M459">
            <v>163</v>
          </cell>
          <cell r="N459">
            <v>0.34896013287450101</v>
          </cell>
          <cell r="O459">
            <v>97</v>
          </cell>
          <cell r="P459">
            <v>0.31</v>
          </cell>
          <cell r="Q459">
            <v>1006</v>
          </cell>
        </row>
        <row r="460">
          <cell r="B460" t="str">
            <v>CALPINE 1146CB</v>
          </cell>
          <cell r="C460">
            <v>48011146</v>
          </cell>
          <cell r="D460" t="str">
            <v>CALPINE 1146</v>
          </cell>
          <cell r="E460" t="str">
            <v>CB</v>
          </cell>
          <cell r="F460" t="b">
            <v>0</v>
          </cell>
          <cell r="G460">
            <v>4947.4930185674903</v>
          </cell>
          <cell r="H460">
            <v>4947.4930185674903</v>
          </cell>
          <cell r="I460">
            <v>21</v>
          </cell>
          <cell r="J460">
            <v>1.32694976595563E-4</v>
          </cell>
          <cell r="K460">
            <v>965</v>
          </cell>
          <cell r="L460">
            <v>2090.78181105054</v>
          </cell>
          <cell r="M460">
            <v>430</v>
          </cell>
          <cell r="N460">
            <v>0.213985867783725</v>
          </cell>
          <cell r="O460">
            <v>297</v>
          </cell>
          <cell r="P460">
            <v>0.32</v>
          </cell>
          <cell r="Q460">
            <v>995</v>
          </cell>
        </row>
        <row r="461">
          <cell r="B461" t="str">
            <v>CAMBRIA 1101858200</v>
          </cell>
          <cell r="C461">
            <v>182771101</v>
          </cell>
          <cell r="D461" t="str">
            <v>CAMBRIA 1101</v>
          </cell>
          <cell r="E461">
            <v>858200</v>
          </cell>
          <cell r="F461" t="b">
            <v>0</v>
          </cell>
          <cell r="G461">
            <v>9571.0307876368606</v>
          </cell>
          <cell r="H461">
            <v>9200.2096421640199</v>
          </cell>
          <cell r="I461">
            <v>31</v>
          </cell>
          <cell r="J461">
            <v>6.6010259494456996E-5</v>
          </cell>
          <cell r="K461">
            <v>2588</v>
          </cell>
          <cell r="L461">
            <v>330.12435480591699</v>
          </cell>
          <cell r="M461">
            <v>1397</v>
          </cell>
          <cell r="N461">
            <v>2.2445939264105999E-2</v>
          </cell>
          <cell r="O461">
            <v>1620</v>
          </cell>
          <cell r="Q461">
            <v>3395</v>
          </cell>
        </row>
        <row r="462">
          <cell r="B462" t="str">
            <v>CAMBRIA 1101CB</v>
          </cell>
          <cell r="C462">
            <v>182771101</v>
          </cell>
          <cell r="D462" t="str">
            <v>CAMBRIA 1101</v>
          </cell>
          <cell r="E462" t="str">
            <v>CB</v>
          </cell>
          <cell r="F462" t="b">
            <v>1</v>
          </cell>
          <cell r="G462">
            <v>9964.9315069048698</v>
          </cell>
          <cell r="H462">
            <v>415.918216776051</v>
          </cell>
          <cell r="I462">
            <v>45</v>
          </cell>
          <cell r="J462">
            <v>5.40439734622437E-5</v>
          </cell>
          <cell r="K462">
            <v>2942</v>
          </cell>
          <cell r="L462">
            <v>29.9474565785792</v>
          </cell>
          <cell r="M462">
            <v>2345</v>
          </cell>
          <cell r="N462">
            <v>2.5605756330929598E-3</v>
          </cell>
          <cell r="O462">
            <v>2403</v>
          </cell>
          <cell r="P462">
            <v>0.02</v>
          </cell>
          <cell r="Q462">
            <v>2456</v>
          </cell>
        </row>
        <row r="463">
          <cell r="B463" t="str">
            <v>CAMBRIA 1101V76</v>
          </cell>
          <cell r="C463">
            <v>182771101</v>
          </cell>
          <cell r="D463" t="str">
            <v>CAMBRIA 1101</v>
          </cell>
          <cell r="E463" t="str">
            <v>V76</v>
          </cell>
          <cell r="F463" t="b">
            <v>0</v>
          </cell>
          <cell r="G463">
            <v>30510.638771322301</v>
          </cell>
          <cell r="H463">
            <v>30510.638771322301</v>
          </cell>
          <cell r="I463">
            <v>59</v>
          </cell>
          <cell r="J463">
            <v>6.8996648493608695E-5</v>
          </cell>
          <cell r="K463">
            <v>2510</v>
          </cell>
          <cell r="L463">
            <v>662.26352271507506</v>
          </cell>
          <cell r="M463">
            <v>1050</v>
          </cell>
          <cell r="N463">
            <v>4.79253789521513E-2</v>
          </cell>
          <cell r="O463">
            <v>1200</v>
          </cell>
          <cell r="P463">
            <v>0.05</v>
          </cell>
          <cell r="Q463">
            <v>2034</v>
          </cell>
        </row>
        <row r="464">
          <cell r="B464" t="str">
            <v>CAMBRIA 1102CB</v>
          </cell>
          <cell r="C464">
            <v>182771102</v>
          </cell>
          <cell r="D464" t="str">
            <v>CAMBRIA 1102</v>
          </cell>
          <cell r="E464" t="str">
            <v>CB</v>
          </cell>
          <cell r="F464" t="b">
            <v>0</v>
          </cell>
          <cell r="G464">
            <v>37414.417201259399</v>
          </cell>
          <cell r="H464">
            <v>25753.258979791801</v>
          </cell>
          <cell r="I464">
            <v>153</v>
          </cell>
          <cell r="J464">
            <v>5.55699763284186E-5</v>
          </cell>
          <cell r="K464">
            <v>2899</v>
          </cell>
          <cell r="L464">
            <v>155.15273081292099</v>
          </cell>
          <cell r="M464">
            <v>1763</v>
          </cell>
          <cell r="N464">
            <v>1.0467612911805301E-2</v>
          </cell>
          <cell r="O464">
            <v>1939</v>
          </cell>
          <cell r="P464">
            <v>0.06</v>
          </cell>
          <cell r="Q464">
            <v>1833</v>
          </cell>
        </row>
        <row r="465">
          <cell r="B465" t="str">
            <v>CAMBRIA 1102W50</v>
          </cell>
          <cell r="C465">
            <v>182771102</v>
          </cell>
          <cell r="D465" t="str">
            <v>CAMBRIA 1102</v>
          </cell>
          <cell r="E465" t="str">
            <v>W50</v>
          </cell>
          <cell r="F465" t="b">
            <v>1</v>
          </cell>
          <cell r="G465">
            <v>5818.6321508926903</v>
          </cell>
          <cell r="H465">
            <v>997.94578076785501</v>
          </cell>
          <cell r="I465">
            <v>40</v>
          </cell>
          <cell r="J465">
            <v>1.47961686707276E-5</v>
          </cell>
          <cell r="K465">
            <v>3587</v>
          </cell>
          <cell r="L465">
            <v>16.6866211645305</v>
          </cell>
          <cell r="M465">
            <v>2506</v>
          </cell>
          <cell r="N465">
            <v>2.1092630432931601E-4</v>
          </cell>
          <cell r="O465">
            <v>2830</v>
          </cell>
          <cell r="P465">
            <v>0.03</v>
          </cell>
          <cell r="Q465">
            <v>2302</v>
          </cell>
        </row>
        <row r="466">
          <cell r="B466" t="str">
            <v>CAMP EVERS 210310946</v>
          </cell>
          <cell r="C466">
            <v>83622103</v>
          </cell>
          <cell r="D466" t="str">
            <v>CAMP EVERS 2103</v>
          </cell>
          <cell r="E466">
            <v>10946</v>
          </cell>
          <cell r="F466" t="b">
            <v>0</v>
          </cell>
          <cell r="G466">
            <v>13600.9039665049</v>
          </cell>
          <cell r="H466">
            <v>9098.3131910291995</v>
          </cell>
          <cell r="I466">
            <v>112</v>
          </cell>
          <cell r="J466">
            <v>1.6435440556961101E-4</v>
          </cell>
          <cell r="K466">
            <v>595</v>
          </cell>
          <cell r="L466">
            <v>6.5950064919888904E-2</v>
          </cell>
          <cell r="M466">
            <v>3235</v>
          </cell>
          <cell r="N466">
            <v>1.08509913836589E-5</v>
          </cell>
          <cell r="O466">
            <v>3050</v>
          </cell>
          <cell r="P466">
            <v>0.4</v>
          </cell>
          <cell r="Q466">
            <v>945</v>
          </cell>
        </row>
        <row r="467">
          <cell r="B467" t="str">
            <v>CAMP EVERS 210311046</v>
          </cell>
          <cell r="C467">
            <v>83622103</v>
          </cell>
          <cell r="D467" t="str">
            <v>CAMP EVERS 2103</v>
          </cell>
          <cell r="E467">
            <v>11046</v>
          </cell>
          <cell r="F467" t="b">
            <v>0</v>
          </cell>
          <cell r="G467">
            <v>25866.5620940443</v>
          </cell>
          <cell r="H467">
            <v>25866.5620940443</v>
          </cell>
          <cell r="I467">
            <v>194</v>
          </cell>
          <cell r="J467">
            <v>1.6384359072073499E-4</v>
          </cell>
          <cell r="K467">
            <v>601</v>
          </cell>
          <cell r="L467">
            <v>6.3121350808549099</v>
          </cell>
          <cell r="M467">
            <v>2705</v>
          </cell>
          <cell r="N467">
            <v>1.23255567188271E-3</v>
          </cell>
          <cell r="O467">
            <v>2595</v>
          </cell>
          <cell r="P467">
            <v>1.33</v>
          </cell>
          <cell r="Q467">
            <v>683</v>
          </cell>
        </row>
        <row r="468">
          <cell r="B468" t="str">
            <v>CAMP EVERS 210311056</v>
          </cell>
          <cell r="C468">
            <v>83622103</v>
          </cell>
          <cell r="D468" t="str">
            <v>CAMP EVERS 2103</v>
          </cell>
          <cell r="E468">
            <v>11056</v>
          </cell>
          <cell r="F468" t="b">
            <v>0</v>
          </cell>
          <cell r="G468">
            <v>6785.5938701123196</v>
          </cell>
          <cell r="H468">
            <v>6717.0632270092901</v>
          </cell>
          <cell r="I468">
            <v>48</v>
          </cell>
          <cell r="J468">
            <v>1.6442455716969499E-4</v>
          </cell>
          <cell r="K468">
            <v>592</v>
          </cell>
          <cell r="L468">
            <v>4.0260186698287699</v>
          </cell>
          <cell r="M468">
            <v>2778</v>
          </cell>
          <cell r="N468">
            <v>7.1991321455197404E-4</v>
          </cell>
          <cell r="O468">
            <v>2682</v>
          </cell>
          <cell r="P468">
            <v>0.3</v>
          </cell>
          <cell r="Q468">
            <v>1011</v>
          </cell>
        </row>
        <row r="469">
          <cell r="B469" t="str">
            <v>CAMP EVERS 210312990</v>
          </cell>
          <cell r="C469">
            <v>83622103</v>
          </cell>
          <cell r="D469" t="str">
            <v>CAMP EVERS 2103</v>
          </cell>
          <cell r="E469">
            <v>12990</v>
          </cell>
          <cell r="F469" t="b">
            <v>0</v>
          </cell>
          <cell r="G469">
            <v>21277.9249206485</v>
          </cell>
          <cell r="H469">
            <v>21277.9249206485</v>
          </cell>
          <cell r="I469">
            <v>161</v>
          </cell>
          <cell r="J469">
            <v>1.87956048258846E-4</v>
          </cell>
          <cell r="K469">
            <v>455</v>
          </cell>
          <cell r="L469">
            <v>1.0993955875788901</v>
          </cell>
          <cell r="M469">
            <v>2886</v>
          </cell>
          <cell r="N469">
            <v>1.6126797751402601E-4</v>
          </cell>
          <cell r="O469">
            <v>2850</v>
          </cell>
          <cell r="P469">
            <v>0.86</v>
          </cell>
          <cell r="Q469">
            <v>764</v>
          </cell>
        </row>
        <row r="470">
          <cell r="B470" t="str">
            <v>CAMP EVERS 21035402</v>
          </cell>
          <cell r="C470">
            <v>83622103</v>
          </cell>
          <cell r="D470" t="str">
            <v>CAMP EVERS 2103</v>
          </cell>
          <cell r="E470">
            <v>5402</v>
          </cell>
          <cell r="F470" t="b">
            <v>0</v>
          </cell>
          <cell r="G470">
            <v>10826.3428203318</v>
          </cell>
          <cell r="H470">
            <v>4595.9766679905697</v>
          </cell>
          <cell r="I470">
            <v>87</v>
          </cell>
          <cell r="J470">
            <v>1.2690149323620799E-4</v>
          </cell>
          <cell r="K470">
            <v>1066</v>
          </cell>
          <cell r="L470">
            <v>6.5545758296703394E-2</v>
          </cell>
          <cell r="M470">
            <v>3353</v>
          </cell>
          <cell r="N470">
            <v>8.32336064819511E-6</v>
          </cell>
          <cell r="O470">
            <v>3112</v>
          </cell>
          <cell r="P470">
            <v>0.19</v>
          </cell>
          <cell r="Q470">
            <v>1181</v>
          </cell>
        </row>
        <row r="471">
          <cell r="B471" t="str">
            <v>CAMP EVERS 21035404</v>
          </cell>
          <cell r="C471">
            <v>83622103</v>
          </cell>
          <cell r="D471" t="str">
            <v>CAMP EVERS 2103</v>
          </cell>
          <cell r="E471">
            <v>5404</v>
          </cell>
          <cell r="F471" t="b">
            <v>0</v>
          </cell>
          <cell r="G471">
            <v>7456.6430692192598</v>
          </cell>
          <cell r="H471">
            <v>4377.7977656474604</v>
          </cell>
          <cell r="I471">
            <v>63</v>
          </cell>
          <cell r="J471">
            <v>1.27381739445149E-4</v>
          </cell>
          <cell r="K471">
            <v>1057</v>
          </cell>
          <cell r="L471">
            <v>6.5779252184761897E-2</v>
          </cell>
          <cell r="M471">
            <v>3291</v>
          </cell>
          <cell r="N471">
            <v>8.4149491315314405E-6</v>
          </cell>
          <cell r="O471">
            <v>3110</v>
          </cell>
          <cell r="P471">
            <v>0.15</v>
          </cell>
          <cell r="Q471">
            <v>1284</v>
          </cell>
        </row>
        <row r="472">
          <cell r="B472" t="str">
            <v>CAMP EVERS 210355638</v>
          </cell>
          <cell r="C472">
            <v>83622103</v>
          </cell>
          <cell r="D472" t="str">
            <v>CAMP EVERS 2103</v>
          </cell>
          <cell r="E472">
            <v>55638</v>
          </cell>
          <cell r="F472" t="b">
            <v>0</v>
          </cell>
          <cell r="G472">
            <v>5639.9214551345203</v>
          </cell>
          <cell r="H472">
            <v>2949.56477920822</v>
          </cell>
          <cell r="I472">
            <v>42</v>
          </cell>
          <cell r="J472">
            <v>1.7355730441132801E-4</v>
          </cell>
          <cell r="K472">
            <v>537</v>
          </cell>
          <cell r="L472">
            <v>6.5697669982910101E-2</v>
          </cell>
          <cell r="M472">
            <v>3312</v>
          </cell>
          <cell r="N472">
            <v>1.14157501453195E-5</v>
          </cell>
          <cell r="O472">
            <v>3043</v>
          </cell>
          <cell r="P472">
            <v>0.27</v>
          </cell>
          <cell r="Q472">
            <v>1049</v>
          </cell>
        </row>
        <row r="473">
          <cell r="B473" t="str">
            <v>CAMP EVERS 210392582</v>
          </cell>
          <cell r="C473">
            <v>83622103</v>
          </cell>
          <cell r="D473" t="str">
            <v>CAMP EVERS 2103</v>
          </cell>
          <cell r="E473">
            <v>92582</v>
          </cell>
          <cell r="F473" t="b">
            <v>1</v>
          </cell>
          <cell r="G473">
            <v>4514.96483849378</v>
          </cell>
          <cell r="H473">
            <v>245.76548164965999</v>
          </cell>
          <cell r="I473">
            <v>41</v>
          </cell>
          <cell r="J473">
            <v>9.2095006470443801E-5</v>
          </cell>
          <cell r="K473">
            <v>1840</v>
          </cell>
          <cell r="L473">
            <v>6.5146990120410905E-2</v>
          </cell>
          <cell r="M473">
            <v>3619</v>
          </cell>
          <cell r="N473">
            <v>5.99971247666918E-6</v>
          </cell>
          <cell r="O473">
            <v>3210</v>
          </cell>
          <cell r="P473">
            <v>7.0000000000000007E-2</v>
          </cell>
          <cell r="Q473">
            <v>1704</v>
          </cell>
        </row>
        <row r="474">
          <cell r="B474" t="str">
            <v>CAMP EVERS 2103CB</v>
          </cell>
          <cell r="C474">
            <v>83622103</v>
          </cell>
          <cell r="D474" t="str">
            <v>CAMP EVERS 2103</v>
          </cell>
          <cell r="E474" t="str">
            <v>CB</v>
          </cell>
          <cell r="F474" t="b">
            <v>1</v>
          </cell>
          <cell r="G474">
            <v>225.70117790669801</v>
          </cell>
          <cell r="H474">
            <v>190.378835595818</v>
          </cell>
          <cell r="I474">
            <v>6</v>
          </cell>
          <cell r="J474">
            <v>4.3794711685526001E-4</v>
          </cell>
          <cell r="K474">
            <v>56</v>
          </cell>
          <cell r="L474">
            <v>6.6003515083429901E-2</v>
          </cell>
          <cell r="M474">
            <v>3225</v>
          </cell>
          <cell r="N474">
            <v>2.90487290780427E-5</v>
          </cell>
          <cell r="O474">
            <v>2940</v>
          </cell>
          <cell r="P474">
            <v>0.17</v>
          </cell>
          <cell r="Q474">
            <v>1240</v>
          </cell>
        </row>
        <row r="475">
          <cell r="B475" t="str">
            <v>CAMP EVERS 210410442</v>
          </cell>
          <cell r="C475">
            <v>83622104</v>
          </cell>
          <cell r="D475" t="str">
            <v>CAMP EVERS 2104</v>
          </cell>
          <cell r="E475">
            <v>10442</v>
          </cell>
          <cell r="F475" t="b">
            <v>0</v>
          </cell>
          <cell r="G475">
            <v>16579.028659397001</v>
          </cell>
          <cell r="H475">
            <v>9105.2091980575806</v>
          </cell>
          <cell r="I475">
            <v>133</v>
          </cell>
          <cell r="J475">
            <v>1.64833151517852E-4</v>
          </cell>
          <cell r="K475">
            <v>589</v>
          </cell>
          <cell r="L475">
            <v>3.6400642563241599</v>
          </cell>
          <cell r="M475">
            <v>2786</v>
          </cell>
          <cell r="N475">
            <v>6.9444368826903605E-4</v>
          </cell>
          <cell r="O475">
            <v>2686</v>
          </cell>
          <cell r="P475">
            <v>0.28999999999999998</v>
          </cell>
          <cell r="Q475">
            <v>1027</v>
          </cell>
        </row>
        <row r="476">
          <cell r="B476" t="str">
            <v>CAMP EVERS 210411048</v>
          </cell>
          <cell r="C476">
            <v>83622104</v>
          </cell>
          <cell r="D476" t="str">
            <v>CAMP EVERS 2104</v>
          </cell>
          <cell r="E476">
            <v>11048</v>
          </cell>
          <cell r="F476" t="b">
            <v>0</v>
          </cell>
          <cell r="G476">
            <v>2138.5874899781202</v>
          </cell>
          <cell r="H476">
            <v>1473.7072600623301</v>
          </cell>
          <cell r="I476">
            <v>19</v>
          </cell>
          <cell r="J476">
            <v>2.5575421683530098E-4</v>
          </cell>
          <cell r="K476">
            <v>204</v>
          </cell>
          <cell r="L476">
            <v>6.5825462791627404E-2</v>
          </cell>
          <cell r="M476">
            <v>3261</v>
          </cell>
          <cell r="N476">
            <v>1.6894308602388999E-5</v>
          </cell>
          <cell r="O476">
            <v>2988</v>
          </cell>
          <cell r="P476">
            <v>0.22</v>
          </cell>
          <cell r="Q476">
            <v>1122</v>
          </cell>
        </row>
        <row r="477">
          <cell r="B477" t="str">
            <v>CAMP EVERS 2104189010</v>
          </cell>
          <cell r="C477">
            <v>83622104</v>
          </cell>
          <cell r="D477" t="str">
            <v>CAMP EVERS 2104</v>
          </cell>
          <cell r="E477">
            <v>189010</v>
          </cell>
          <cell r="F477" t="b">
            <v>1</v>
          </cell>
          <cell r="G477">
            <v>84.166952941263006</v>
          </cell>
          <cell r="H477">
            <v>59.042637368357802</v>
          </cell>
          <cell r="I477">
            <v>4</v>
          </cell>
          <cell r="J477">
            <v>7.9100284347077799E-4</v>
          </cell>
          <cell r="K477">
            <v>5</v>
          </cell>
          <cell r="L477">
            <v>6.5791809072878002E-2</v>
          </cell>
          <cell r="M477">
            <v>3268</v>
          </cell>
          <cell r="N477">
            <v>5.2347789181601103E-5</v>
          </cell>
          <cell r="O477">
            <v>2900</v>
          </cell>
          <cell r="Q477">
            <v>3386</v>
          </cell>
        </row>
        <row r="478">
          <cell r="B478" t="str">
            <v>CAMP EVERS 2104496570</v>
          </cell>
          <cell r="C478">
            <v>83622104</v>
          </cell>
          <cell r="D478" t="str">
            <v>CAMP EVERS 2104</v>
          </cell>
          <cell r="E478">
            <v>496570</v>
          </cell>
          <cell r="F478" t="b">
            <v>1</v>
          </cell>
          <cell r="G478">
            <v>701.35374538164797</v>
          </cell>
          <cell r="H478">
            <v>389.31177955611298</v>
          </cell>
          <cell r="I478">
            <v>8</v>
          </cell>
          <cell r="J478">
            <v>1.6261690598184901E-4</v>
          </cell>
          <cell r="K478">
            <v>617</v>
          </cell>
          <cell r="L478">
            <v>6.5631953908818402E-2</v>
          </cell>
          <cell r="M478">
            <v>3327</v>
          </cell>
          <cell r="N478">
            <v>1.07168042888239E-5</v>
          </cell>
          <cell r="O478">
            <v>3055</v>
          </cell>
          <cell r="Q478">
            <v>3421</v>
          </cell>
        </row>
        <row r="479">
          <cell r="B479" t="str">
            <v>CAMP EVERS 21045096</v>
          </cell>
          <cell r="C479">
            <v>83622104</v>
          </cell>
          <cell r="D479" t="str">
            <v>CAMP EVERS 2104</v>
          </cell>
          <cell r="E479">
            <v>5096</v>
          </cell>
          <cell r="F479" t="b">
            <v>0</v>
          </cell>
          <cell r="G479">
            <v>32680.7031602239</v>
          </cell>
          <cell r="H479">
            <v>32680.7031602239</v>
          </cell>
          <cell r="I479">
            <v>232</v>
          </cell>
          <cell r="J479">
            <v>1.96418705674408E-4</v>
          </cell>
          <cell r="K479">
            <v>411</v>
          </cell>
          <cell r="L479">
            <v>13.5919529205587</v>
          </cell>
          <cell r="M479">
            <v>2561</v>
          </cell>
          <cell r="N479">
            <v>2.0379165134749E-3</v>
          </cell>
          <cell r="O479">
            <v>2474</v>
          </cell>
          <cell r="P479">
            <v>12.58</v>
          </cell>
          <cell r="Q479">
            <v>372</v>
          </cell>
        </row>
        <row r="480">
          <cell r="B480" t="str">
            <v>CAMP EVERS 2104600529</v>
          </cell>
          <cell r="C480">
            <v>83622104</v>
          </cell>
          <cell r="D480" t="str">
            <v>CAMP EVERS 2104</v>
          </cell>
          <cell r="E480">
            <v>600529</v>
          </cell>
          <cell r="F480" t="b">
            <v>1</v>
          </cell>
          <cell r="G480">
            <v>435.41229897255698</v>
          </cell>
          <cell r="H480">
            <v>422.80480613729401</v>
          </cell>
          <cell r="I480">
            <v>4</v>
          </cell>
          <cell r="J480">
            <v>2.02291263121878E-4</v>
          </cell>
          <cell r="K480">
            <v>388</v>
          </cell>
          <cell r="L480">
            <v>6.6111519400997104E-2</v>
          </cell>
          <cell r="M480">
            <v>3188</v>
          </cell>
          <cell r="N480">
            <v>1.3355541663500399E-5</v>
          </cell>
          <cell r="O480">
            <v>3023</v>
          </cell>
          <cell r="Q480">
            <v>3471</v>
          </cell>
        </row>
        <row r="481">
          <cell r="B481" t="str">
            <v>CAMP EVERS 2104710556</v>
          </cell>
          <cell r="C481">
            <v>83622104</v>
          </cell>
          <cell r="D481" t="str">
            <v>CAMP EVERS 2104</v>
          </cell>
          <cell r="E481">
            <v>710556</v>
          </cell>
          <cell r="F481" t="b">
            <v>1</v>
          </cell>
          <cell r="G481">
            <v>81.864883396571599</v>
          </cell>
          <cell r="H481">
            <v>65.862960985593105</v>
          </cell>
          <cell r="I481">
            <v>2</v>
          </cell>
          <cell r="J481">
            <v>2.6928022271022201E-4</v>
          </cell>
          <cell r="K481">
            <v>174</v>
          </cell>
          <cell r="L481">
            <v>6.5791809072878002E-2</v>
          </cell>
          <cell r="M481">
            <v>3269</v>
          </cell>
          <cell r="N481">
            <v>1.7662130270783E-5</v>
          </cell>
          <cell r="O481">
            <v>2979</v>
          </cell>
          <cell r="Q481">
            <v>3566</v>
          </cell>
        </row>
        <row r="482">
          <cell r="B482" t="str">
            <v>CAMP EVERS 2104CB</v>
          </cell>
          <cell r="C482">
            <v>83622104</v>
          </cell>
          <cell r="D482" t="str">
            <v>CAMP EVERS 2104</v>
          </cell>
          <cell r="E482" t="str">
            <v>CB</v>
          </cell>
          <cell r="F482" t="b">
            <v>1</v>
          </cell>
          <cell r="G482">
            <v>5967.2939956024402</v>
          </cell>
          <cell r="H482">
            <v>629.20603251290902</v>
          </cell>
          <cell r="I482">
            <v>71</v>
          </cell>
          <cell r="J482">
            <v>9.9922449728285397E-5</v>
          </cell>
          <cell r="K482">
            <v>1649</v>
          </cell>
          <cell r="L482">
            <v>6.5224435814525694E-2</v>
          </cell>
          <cell r="M482">
            <v>3498</v>
          </cell>
          <cell r="N482">
            <v>6.5264522234699501E-6</v>
          </cell>
          <cell r="O482">
            <v>3187</v>
          </cell>
          <cell r="P482">
            <v>0.18</v>
          </cell>
          <cell r="Q482">
            <v>1209</v>
          </cell>
        </row>
        <row r="483">
          <cell r="B483" t="str">
            <v>CAMP EVERS 210510214</v>
          </cell>
          <cell r="C483">
            <v>83622105</v>
          </cell>
          <cell r="D483" t="str">
            <v>CAMP EVERS 2105</v>
          </cell>
          <cell r="E483">
            <v>10214</v>
          </cell>
          <cell r="F483" t="b">
            <v>0</v>
          </cell>
          <cell r="G483">
            <v>22409.585106639399</v>
          </cell>
          <cell r="H483">
            <v>22409.585106639399</v>
          </cell>
          <cell r="I483">
            <v>149</v>
          </cell>
          <cell r="J483">
            <v>1.5000367663257401E-4</v>
          </cell>
          <cell r="K483">
            <v>735</v>
          </cell>
          <cell r="L483">
            <v>18.0949653845129</v>
          </cell>
          <cell r="M483">
            <v>2476</v>
          </cell>
          <cell r="N483">
            <v>2.6768545838327098E-3</v>
          </cell>
          <cell r="O483">
            <v>2388</v>
          </cell>
          <cell r="P483">
            <v>59.12</v>
          </cell>
          <cell r="Q483">
            <v>90</v>
          </cell>
        </row>
        <row r="484">
          <cell r="B484" t="str">
            <v>CAMP EVERS 210510294</v>
          </cell>
          <cell r="C484">
            <v>83622105</v>
          </cell>
          <cell r="D484" t="str">
            <v>CAMP EVERS 2105</v>
          </cell>
          <cell r="E484">
            <v>10294</v>
          </cell>
          <cell r="F484" t="b">
            <v>0</v>
          </cell>
          <cell r="G484">
            <v>13501.993824274699</v>
          </cell>
          <cell r="H484">
            <v>13501.993824274699</v>
          </cell>
          <cell r="I484">
            <v>95</v>
          </cell>
          <cell r="J484">
            <v>2.3536162120045001E-4</v>
          </cell>
          <cell r="K484">
            <v>261</v>
          </cell>
          <cell r="L484">
            <v>22.587403796540801</v>
          </cell>
          <cell r="M484">
            <v>2416</v>
          </cell>
          <cell r="N484">
            <v>5.7046226713074501E-3</v>
          </cell>
          <cell r="O484">
            <v>2167</v>
          </cell>
          <cell r="P484">
            <v>48.18</v>
          </cell>
          <cell r="Q484">
            <v>131</v>
          </cell>
        </row>
        <row r="485">
          <cell r="B485" t="str">
            <v>CAMP EVERS 210510728</v>
          </cell>
          <cell r="C485">
            <v>83622105</v>
          </cell>
          <cell r="D485" t="str">
            <v>CAMP EVERS 2105</v>
          </cell>
          <cell r="E485">
            <v>10728</v>
          </cell>
          <cell r="F485" t="b">
            <v>0</v>
          </cell>
          <cell r="G485">
            <v>16852.118295242799</v>
          </cell>
          <cell r="H485">
            <v>16852.118295242799</v>
          </cell>
          <cell r="I485">
            <v>134</v>
          </cell>
          <cell r="J485">
            <v>3.4914669114770498E-4</v>
          </cell>
          <cell r="K485">
            <v>91</v>
          </cell>
          <cell r="L485">
            <v>6.6303799574780502</v>
          </cell>
          <cell r="M485">
            <v>2693</v>
          </cell>
          <cell r="N485">
            <v>3.4865274005157201E-3</v>
          </cell>
          <cell r="O485">
            <v>2296</v>
          </cell>
          <cell r="P485">
            <v>1.0900000000000001</v>
          </cell>
          <cell r="Q485">
            <v>717</v>
          </cell>
        </row>
        <row r="486">
          <cell r="B486" t="str">
            <v>CAMP EVERS 210510786</v>
          </cell>
          <cell r="C486">
            <v>83622105</v>
          </cell>
          <cell r="D486" t="str">
            <v>CAMP EVERS 2105</v>
          </cell>
          <cell r="E486">
            <v>10786</v>
          </cell>
          <cell r="F486" t="b">
            <v>0</v>
          </cell>
          <cell r="G486">
            <v>7392.1951507306403</v>
          </cell>
          <cell r="H486">
            <v>7392.1951507306403</v>
          </cell>
          <cell r="I486">
            <v>58</v>
          </cell>
          <cell r="J486">
            <v>2.5714866067824699E-4</v>
          </cell>
          <cell r="K486">
            <v>199</v>
          </cell>
          <cell r="L486">
            <v>6.6431229729116206E-2</v>
          </cell>
          <cell r="M486">
            <v>3068</v>
          </cell>
          <cell r="N486">
            <v>1.70827017520512E-5</v>
          </cell>
          <cell r="O486">
            <v>2987</v>
          </cell>
          <cell r="P486">
            <v>23.31</v>
          </cell>
          <cell r="Q486">
            <v>288</v>
          </cell>
        </row>
        <row r="487">
          <cell r="B487" t="str">
            <v>CAMP EVERS 210510912</v>
          </cell>
          <cell r="C487">
            <v>83622105</v>
          </cell>
          <cell r="D487" t="str">
            <v>CAMP EVERS 2105</v>
          </cell>
          <cell r="E487">
            <v>10912</v>
          </cell>
          <cell r="F487" t="b">
            <v>0</v>
          </cell>
          <cell r="G487">
            <v>7824.9031816975403</v>
          </cell>
          <cell r="H487">
            <v>7824.9031816975403</v>
          </cell>
          <cell r="I487">
            <v>54</v>
          </cell>
          <cell r="J487">
            <v>3.02554300947964E-4</v>
          </cell>
          <cell r="K487">
            <v>127</v>
          </cell>
          <cell r="L487">
            <v>14.593848459877901</v>
          </cell>
          <cell r="M487">
            <v>2539</v>
          </cell>
          <cell r="N487">
            <v>2.7342651113067499E-3</v>
          </cell>
          <cell r="O487">
            <v>2379</v>
          </cell>
          <cell r="P487">
            <v>17.3</v>
          </cell>
          <cell r="Q487">
            <v>333</v>
          </cell>
        </row>
        <row r="488">
          <cell r="B488" t="str">
            <v>CAMP EVERS 210510996</v>
          </cell>
          <cell r="C488">
            <v>83622105</v>
          </cell>
          <cell r="D488" t="str">
            <v>CAMP EVERS 2105</v>
          </cell>
          <cell r="E488">
            <v>10996</v>
          </cell>
          <cell r="F488" t="b">
            <v>0</v>
          </cell>
          <cell r="G488">
            <v>1226.20928868285</v>
          </cell>
          <cell r="H488">
            <v>1226.20928868285</v>
          </cell>
          <cell r="I488">
            <v>8</v>
          </cell>
          <cell r="J488">
            <v>6.3772057183086796E-4</v>
          </cell>
          <cell r="K488">
            <v>13</v>
          </cell>
          <cell r="L488">
            <v>6.6431229729116206E-2</v>
          </cell>
          <cell r="M488">
            <v>3070</v>
          </cell>
          <cell r="N488">
            <v>4.2364561810279799E-5</v>
          </cell>
          <cell r="O488">
            <v>2911</v>
          </cell>
          <cell r="P488">
            <v>3.1</v>
          </cell>
          <cell r="Q488">
            <v>562</v>
          </cell>
        </row>
        <row r="489">
          <cell r="B489" t="str">
            <v>CAMP EVERS 210511004</v>
          </cell>
          <cell r="C489">
            <v>83622105</v>
          </cell>
          <cell r="D489" t="str">
            <v>CAMP EVERS 2105</v>
          </cell>
          <cell r="E489">
            <v>11004</v>
          </cell>
          <cell r="F489" t="b">
            <v>0</v>
          </cell>
          <cell r="G489">
            <v>6981.3249313945298</v>
          </cell>
          <cell r="H489">
            <v>6981.3249313945298</v>
          </cell>
          <cell r="I489">
            <v>60</v>
          </cell>
          <cell r="J489">
            <v>2.3399557985612701E-4</v>
          </cell>
          <cell r="K489">
            <v>264</v>
          </cell>
          <cell r="L489">
            <v>6.6431229729116206E-2</v>
          </cell>
          <cell r="M489">
            <v>3053</v>
          </cell>
          <cell r="N489">
            <v>1.5544614121020098E-5</v>
          </cell>
          <cell r="O489">
            <v>3001</v>
          </cell>
          <cell r="P489">
            <v>0.81</v>
          </cell>
          <cell r="Q489">
            <v>772</v>
          </cell>
        </row>
        <row r="490">
          <cell r="B490" t="str">
            <v>CAMP EVERS 210511010</v>
          </cell>
          <cell r="C490">
            <v>83622105</v>
          </cell>
          <cell r="D490" t="str">
            <v>CAMP EVERS 2105</v>
          </cell>
          <cell r="E490">
            <v>11010</v>
          </cell>
          <cell r="F490" t="b">
            <v>0</v>
          </cell>
          <cell r="G490">
            <v>3501.2633808497899</v>
          </cell>
          <cell r="H490">
            <v>3501.2633808497899</v>
          </cell>
          <cell r="I490">
            <v>26</v>
          </cell>
          <cell r="J490">
            <v>2.3343393975385201E-4</v>
          </cell>
          <cell r="K490">
            <v>269</v>
          </cell>
          <cell r="L490">
            <v>31.153074552363801</v>
          </cell>
          <cell r="M490">
            <v>2340</v>
          </cell>
          <cell r="N490">
            <v>8.3234851567321102E-3</v>
          </cell>
          <cell r="O490">
            <v>2039</v>
          </cell>
          <cell r="P490">
            <v>12.24</v>
          </cell>
          <cell r="Q490">
            <v>375</v>
          </cell>
        </row>
        <row r="491">
          <cell r="B491" t="str">
            <v>CAMP EVERS 210511384</v>
          </cell>
          <cell r="C491">
            <v>83622105</v>
          </cell>
          <cell r="D491" t="str">
            <v>CAMP EVERS 2105</v>
          </cell>
          <cell r="E491">
            <v>11384</v>
          </cell>
          <cell r="F491" t="b">
            <v>0</v>
          </cell>
          <cell r="G491">
            <v>8402.4777209505992</v>
          </cell>
          <cell r="H491">
            <v>8402.4777209505992</v>
          </cell>
          <cell r="I491">
            <v>59</v>
          </cell>
          <cell r="J491">
            <v>2.8937006884346202E-4</v>
          </cell>
          <cell r="K491">
            <v>140</v>
          </cell>
          <cell r="L491">
            <v>6.6431229729116206E-2</v>
          </cell>
          <cell r="M491">
            <v>3069</v>
          </cell>
          <cell r="N491">
            <v>1.92232095200702E-5</v>
          </cell>
          <cell r="O491">
            <v>2964</v>
          </cell>
          <cell r="P491">
            <v>13.77</v>
          </cell>
          <cell r="Q491">
            <v>362</v>
          </cell>
        </row>
        <row r="492">
          <cell r="B492" t="str">
            <v>CAMP EVERS 210512590</v>
          </cell>
          <cell r="C492">
            <v>83622105</v>
          </cell>
          <cell r="D492" t="str">
            <v>CAMP EVERS 2105</v>
          </cell>
          <cell r="E492">
            <v>12590</v>
          </cell>
          <cell r="F492" t="b">
            <v>0</v>
          </cell>
          <cell r="G492">
            <v>8818.0630998868091</v>
          </cell>
          <cell r="H492">
            <v>8233.9725506332907</v>
          </cell>
          <cell r="I492">
            <v>69</v>
          </cell>
          <cell r="J492">
            <v>3.28958087661506E-4</v>
          </cell>
          <cell r="K492">
            <v>102</v>
          </cell>
          <cell r="L492">
            <v>7.9902735872025303</v>
          </cell>
          <cell r="M492">
            <v>2671</v>
          </cell>
          <cell r="N492">
            <v>1.4266681403426499E-3</v>
          </cell>
          <cell r="O492">
            <v>2570</v>
          </cell>
          <cell r="P492">
            <v>0.34</v>
          </cell>
          <cell r="Q492">
            <v>980</v>
          </cell>
        </row>
        <row r="493">
          <cell r="B493" t="str">
            <v>CAMP EVERS 210533542</v>
          </cell>
          <cell r="C493">
            <v>83622105</v>
          </cell>
          <cell r="D493" t="str">
            <v>CAMP EVERS 2105</v>
          </cell>
          <cell r="E493">
            <v>33542</v>
          </cell>
          <cell r="F493" t="b">
            <v>0</v>
          </cell>
          <cell r="G493">
            <v>4316.4834910814998</v>
          </cell>
          <cell r="H493">
            <v>4316.4834910814998</v>
          </cell>
          <cell r="I493">
            <v>39</v>
          </cell>
          <cell r="J493">
            <v>3.1343448734752602E-4</v>
          </cell>
          <cell r="K493">
            <v>114</v>
          </cell>
          <cell r="L493">
            <v>29.933990554748501</v>
          </cell>
          <cell r="M493">
            <v>2346</v>
          </cell>
          <cell r="N493">
            <v>1.09013137223109E-2</v>
          </cell>
          <cell r="O493">
            <v>1924</v>
          </cell>
          <cell r="P493">
            <v>20.170000000000002</v>
          </cell>
          <cell r="Q493">
            <v>307</v>
          </cell>
        </row>
        <row r="494">
          <cell r="B494" t="str">
            <v>CAMP EVERS 21055146</v>
          </cell>
          <cell r="C494">
            <v>83622105</v>
          </cell>
          <cell r="D494" t="str">
            <v>CAMP EVERS 2105</v>
          </cell>
          <cell r="E494">
            <v>5146</v>
          </cell>
          <cell r="F494" t="b">
            <v>0</v>
          </cell>
          <cell r="G494">
            <v>9534.7408451953906</v>
          </cell>
          <cell r="H494">
            <v>9534.7408451953906</v>
          </cell>
          <cell r="I494">
            <v>63</v>
          </cell>
          <cell r="J494">
            <v>3.69713653598742E-4</v>
          </cell>
          <cell r="K494">
            <v>78</v>
          </cell>
          <cell r="L494">
            <v>6.6431229729116206E-2</v>
          </cell>
          <cell r="M494">
            <v>3063</v>
          </cell>
          <cell r="N494">
            <v>2.45605326562089E-5</v>
          </cell>
          <cell r="O494">
            <v>2952</v>
          </cell>
          <cell r="P494">
            <v>0.55000000000000004</v>
          </cell>
          <cell r="Q494">
            <v>870</v>
          </cell>
        </row>
        <row r="495">
          <cell r="B495" t="str">
            <v>CAMP EVERS 21055188</v>
          </cell>
          <cell r="C495">
            <v>83622105</v>
          </cell>
          <cell r="D495" t="str">
            <v>CAMP EVERS 2105</v>
          </cell>
          <cell r="E495">
            <v>5188</v>
          </cell>
          <cell r="F495" t="b">
            <v>0</v>
          </cell>
          <cell r="G495">
            <v>3280.6197165623798</v>
          </cell>
          <cell r="H495">
            <v>3280.6197165623798</v>
          </cell>
          <cell r="I495">
            <v>19</v>
          </cell>
          <cell r="J495">
            <v>3.4884634116774801E-4</v>
          </cell>
          <cell r="K495">
            <v>92</v>
          </cell>
          <cell r="L495">
            <v>16.3315778590535</v>
          </cell>
          <cell r="M495">
            <v>2511</v>
          </cell>
          <cell r="N495">
            <v>5.3482012492967702E-3</v>
          </cell>
          <cell r="O495">
            <v>2191</v>
          </cell>
          <cell r="P495">
            <v>7.26</v>
          </cell>
          <cell r="Q495">
            <v>449</v>
          </cell>
        </row>
        <row r="496">
          <cell r="B496" t="str">
            <v>CAMP EVERS 21055232</v>
          </cell>
          <cell r="C496">
            <v>83622105</v>
          </cell>
          <cell r="D496" t="str">
            <v>CAMP EVERS 2105</v>
          </cell>
          <cell r="E496">
            <v>5232</v>
          </cell>
          <cell r="F496" t="b">
            <v>0</v>
          </cell>
          <cell r="G496">
            <v>7264.9547204090404</v>
          </cell>
          <cell r="H496">
            <v>7264.9547204090404</v>
          </cell>
          <cell r="I496">
            <v>50</v>
          </cell>
          <cell r="J496">
            <v>2.59770541306352E-4</v>
          </cell>
          <cell r="K496">
            <v>196</v>
          </cell>
          <cell r="L496">
            <v>6.6431229729116206E-2</v>
          </cell>
          <cell r="M496">
            <v>3065</v>
          </cell>
          <cell r="N496">
            <v>1.72568765063791E-5</v>
          </cell>
          <cell r="O496">
            <v>2985</v>
          </cell>
          <cell r="P496">
            <v>0.52</v>
          </cell>
          <cell r="Q496">
            <v>889</v>
          </cell>
        </row>
        <row r="497">
          <cell r="B497" t="str">
            <v>CAMP EVERS 210574170</v>
          </cell>
          <cell r="C497">
            <v>83622105</v>
          </cell>
          <cell r="D497" t="str">
            <v>CAMP EVERS 2105</v>
          </cell>
          <cell r="E497">
            <v>74170</v>
          </cell>
          <cell r="F497" t="b">
            <v>0</v>
          </cell>
          <cell r="G497">
            <v>5752.9394211345498</v>
          </cell>
          <cell r="H497">
            <v>5752.9394211345498</v>
          </cell>
          <cell r="I497">
            <v>43</v>
          </cell>
          <cell r="J497">
            <v>2.5227445304301698E-4</v>
          </cell>
          <cell r="K497">
            <v>211</v>
          </cell>
          <cell r="L497">
            <v>6.6431229729116206E-2</v>
          </cell>
          <cell r="M497">
            <v>3071</v>
          </cell>
          <cell r="N497">
            <v>1.67589021448878E-5</v>
          </cell>
          <cell r="O497">
            <v>2990</v>
          </cell>
          <cell r="P497">
            <v>54.65</v>
          </cell>
          <cell r="Q497">
            <v>106</v>
          </cell>
        </row>
        <row r="498">
          <cell r="B498" t="str">
            <v>CAMP EVERS 210584166</v>
          </cell>
          <cell r="C498">
            <v>83622105</v>
          </cell>
          <cell r="D498" t="str">
            <v>CAMP EVERS 2105</v>
          </cell>
          <cell r="E498">
            <v>84166</v>
          </cell>
          <cell r="F498" t="b">
            <v>0</v>
          </cell>
          <cell r="G498">
            <v>13898.1694173625</v>
          </cell>
          <cell r="H498">
            <v>13231.1785169093</v>
          </cell>
          <cell r="I498">
            <v>97</v>
          </cell>
          <cell r="J498">
            <v>2.8289673733975E-4</v>
          </cell>
          <cell r="K498">
            <v>150</v>
          </cell>
          <cell r="L498">
            <v>1.5367540911711</v>
          </cell>
          <cell r="M498">
            <v>2863</v>
          </cell>
          <cell r="N498">
            <v>3.6427052852500299E-4</v>
          </cell>
          <cell r="O498">
            <v>2776</v>
          </cell>
          <cell r="Q498">
            <v>3013</v>
          </cell>
        </row>
        <row r="499">
          <cell r="B499" t="str">
            <v>CAMP EVERS 21059031</v>
          </cell>
          <cell r="C499">
            <v>83622105</v>
          </cell>
          <cell r="D499" t="str">
            <v>CAMP EVERS 2105</v>
          </cell>
          <cell r="E499">
            <v>9031</v>
          </cell>
          <cell r="F499" t="b">
            <v>0</v>
          </cell>
          <cell r="G499">
            <v>1741.4201266949101</v>
          </cell>
          <cell r="H499">
            <v>1741.4201266949101</v>
          </cell>
          <cell r="I499">
            <v>17</v>
          </cell>
          <cell r="J499">
            <v>1.9852629938053201E-4</v>
          </cell>
          <cell r="K499">
            <v>401</v>
          </cell>
          <cell r="L499">
            <v>5.6598754309716801</v>
          </cell>
          <cell r="M499">
            <v>2722</v>
          </cell>
          <cell r="N499">
            <v>1.8195226965557699E-3</v>
          </cell>
          <cell r="O499">
            <v>2501</v>
          </cell>
          <cell r="P499">
            <v>26.99</v>
          </cell>
          <cell r="Q499">
            <v>262</v>
          </cell>
        </row>
        <row r="500">
          <cell r="B500" t="str">
            <v>CAMP EVERS 210595050</v>
          </cell>
          <cell r="C500">
            <v>83622105</v>
          </cell>
          <cell r="D500" t="str">
            <v>CAMP EVERS 2105</v>
          </cell>
          <cell r="E500">
            <v>95050</v>
          </cell>
          <cell r="F500" t="b">
            <v>1</v>
          </cell>
          <cell r="G500">
            <v>223.21173344340701</v>
          </cell>
          <cell r="H500">
            <v>223.21173344340701</v>
          </cell>
          <cell r="I500">
            <v>5</v>
          </cell>
          <cell r="J500">
            <v>5.9507645200937897E-4</v>
          </cell>
          <cell r="K500">
            <v>17</v>
          </cell>
          <cell r="L500">
            <v>6.6431229729116206E-2</v>
          </cell>
          <cell r="M500">
            <v>3081</v>
          </cell>
          <cell r="N500">
            <v>3.9531660489822501E-5</v>
          </cell>
          <cell r="O500">
            <v>2915</v>
          </cell>
          <cell r="P500">
            <v>0.24</v>
          </cell>
          <cell r="Q500">
            <v>1092</v>
          </cell>
        </row>
        <row r="501">
          <cell r="B501" t="str">
            <v>CAMP EVERS 210595394</v>
          </cell>
          <cell r="C501">
            <v>83622105</v>
          </cell>
          <cell r="D501" t="str">
            <v>CAMP EVERS 2105</v>
          </cell>
          <cell r="E501">
            <v>95394</v>
          </cell>
          <cell r="F501" t="b">
            <v>1</v>
          </cell>
          <cell r="G501">
            <v>790.39424890886096</v>
          </cell>
          <cell r="H501">
            <v>790.39424890886096</v>
          </cell>
          <cell r="I501">
            <v>8</v>
          </cell>
          <cell r="J501">
            <v>4.6444759209407401E-4</v>
          </cell>
          <cell r="K501">
            <v>43</v>
          </cell>
          <cell r="L501">
            <v>6.6431229729116206E-2</v>
          </cell>
          <cell r="M501">
            <v>3075</v>
          </cell>
          <cell r="N501">
            <v>3.0853824687536303E-5</v>
          </cell>
          <cell r="O501">
            <v>2932</v>
          </cell>
          <cell r="P501">
            <v>8.99</v>
          </cell>
          <cell r="Q501">
            <v>417</v>
          </cell>
        </row>
        <row r="502">
          <cell r="B502" t="str">
            <v>CAMP EVERS 2105BL 2101</v>
          </cell>
          <cell r="C502">
            <v>83622105</v>
          </cell>
          <cell r="D502" t="str">
            <v>CAMP EVERS 2105</v>
          </cell>
          <cell r="E502" t="str">
            <v>BL 2101</v>
          </cell>
          <cell r="F502" t="b">
            <v>1</v>
          </cell>
          <cell r="G502">
            <v>5.1909618064977501</v>
          </cell>
          <cell r="H502">
            <v>5.1909618064977501</v>
          </cell>
          <cell r="I502">
            <v>1</v>
          </cell>
          <cell r="J502">
            <v>4.1247712215408602E-4</v>
          </cell>
          <cell r="K502">
            <v>66</v>
          </cell>
          <cell r="L502">
            <v>6.6431229729116206E-2</v>
          </cell>
          <cell r="M502">
            <v>3087</v>
          </cell>
          <cell r="N502">
            <v>2.7401362459822899E-5</v>
          </cell>
          <cell r="O502">
            <v>2945</v>
          </cell>
          <cell r="P502">
            <v>6.05</v>
          </cell>
          <cell r="Q502">
            <v>475</v>
          </cell>
        </row>
        <row r="503">
          <cell r="B503" t="str">
            <v>CAMP EVERS 210610718</v>
          </cell>
          <cell r="C503">
            <v>83622106</v>
          </cell>
          <cell r="D503" t="str">
            <v>CAMP EVERS 2106</v>
          </cell>
          <cell r="E503">
            <v>10718</v>
          </cell>
          <cell r="F503" t="b">
            <v>0</v>
          </cell>
          <cell r="G503">
            <v>13624.5701645604</v>
          </cell>
          <cell r="H503">
            <v>13624.5701645604</v>
          </cell>
          <cell r="I503">
            <v>98</v>
          </cell>
          <cell r="J503">
            <v>2.9137236894408999E-4</v>
          </cell>
          <cell r="K503">
            <v>138</v>
          </cell>
          <cell r="L503">
            <v>2.0070138521018999</v>
          </cell>
          <cell r="M503">
            <v>2842</v>
          </cell>
          <cell r="N503">
            <v>5.1219859448455095E-4</v>
          </cell>
          <cell r="O503">
            <v>2733</v>
          </cell>
          <cell r="P503">
            <v>0.57999999999999996</v>
          </cell>
          <cell r="Q503">
            <v>858</v>
          </cell>
        </row>
        <row r="504">
          <cell r="B504" t="str">
            <v>CAMP EVERS 210611006</v>
          </cell>
          <cell r="C504">
            <v>83622106</v>
          </cell>
          <cell r="D504" t="str">
            <v>CAMP EVERS 2106</v>
          </cell>
          <cell r="E504">
            <v>11006</v>
          </cell>
          <cell r="F504" t="b">
            <v>0</v>
          </cell>
          <cell r="G504">
            <v>3281.0214503664101</v>
          </cell>
          <cell r="H504">
            <v>3281.0214503664101</v>
          </cell>
          <cell r="I504">
            <v>24</v>
          </cell>
          <cell r="J504">
            <v>2.7097228742907899E-4</v>
          </cell>
          <cell r="K504">
            <v>170</v>
          </cell>
          <cell r="L504">
            <v>6.6431229729116206E-2</v>
          </cell>
          <cell r="M504">
            <v>3059</v>
          </cell>
          <cell r="N504">
            <v>1.8001022276425299E-5</v>
          </cell>
          <cell r="O504">
            <v>2976</v>
          </cell>
          <cell r="P504">
            <v>0.37</v>
          </cell>
          <cell r="Q504">
            <v>965</v>
          </cell>
        </row>
        <row r="505">
          <cell r="B505" t="str">
            <v>CAMP EVERS 210611044</v>
          </cell>
          <cell r="C505">
            <v>83622106</v>
          </cell>
          <cell r="D505" t="str">
            <v>CAMP EVERS 2106</v>
          </cell>
          <cell r="E505">
            <v>11044</v>
          </cell>
          <cell r="F505" t="b">
            <v>0</v>
          </cell>
          <cell r="G505">
            <v>19649.910468021601</v>
          </cell>
          <cell r="H505">
            <v>12291.7271539472</v>
          </cell>
          <cell r="I505">
            <v>144</v>
          </cell>
          <cell r="J505">
            <v>2.4667995126037502E-4</v>
          </cell>
          <cell r="K505">
            <v>228</v>
          </cell>
          <cell r="L505">
            <v>6.5889527790827004E-2</v>
          </cell>
          <cell r="M505">
            <v>3246</v>
          </cell>
          <cell r="N505">
            <v>1.6316434907708799E-5</v>
          </cell>
          <cell r="O505">
            <v>2993</v>
          </cell>
          <cell r="P505">
            <v>0.26</v>
          </cell>
          <cell r="Q505">
            <v>1067</v>
          </cell>
        </row>
        <row r="506">
          <cell r="B506" t="str">
            <v>CAMP EVERS 210611533</v>
          </cell>
          <cell r="C506">
            <v>83622106</v>
          </cell>
          <cell r="D506" t="str">
            <v>CAMP EVERS 2106</v>
          </cell>
          <cell r="E506">
            <v>11533</v>
          </cell>
          <cell r="F506" t="b">
            <v>0</v>
          </cell>
          <cell r="G506">
            <v>4249.6595802843503</v>
          </cell>
          <cell r="H506">
            <v>4249.6595802843503</v>
          </cell>
          <cell r="I506">
            <v>28</v>
          </cell>
          <cell r="J506">
            <v>9.1401249782003499E-5</v>
          </cell>
          <cell r="K506">
            <v>1863</v>
          </cell>
          <cell r="L506">
            <v>58.647767185165499</v>
          </cell>
          <cell r="M506">
            <v>2164</v>
          </cell>
          <cell r="N506">
            <v>4.8854859302242502E-3</v>
          </cell>
          <cell r="O506">
            <v>2208</v>
          </cell>
          <cell r="P506">
            <v>29.27</v>
          </cell>
          <cell r="Q506">
            <v>243</v>
          </cell>
        </row>
        <row r="507">
          <cell r="B507" t="str">
            <v>CAMP EVERS 210612518</v>
          </cell>
          <cell r="C507">
            <v>83622106</v>
          </cell>
          <cell r="D507" t="str">
            <v>CAMP EVERS 2106</v>
          </cell>
          <cell r="E507">
            <v>12518</v>
          </cell>
          <cell r="F507" t="b">
            <v>0</v>
          </cell>
          <cell r="G507">
            <v>25177.139882923198</v>
          </cell>
          <cell r="H507">
            <v>25177.139882923198</v>
          </cell>
          <cell r="I507">
            <v>145</v>
          </cell>
          <cell r="J507">
            <v>2.5022990333642501E-4</v>
          </cell>
          <cell r="K507">
            <v>216</v>
          </cell>
          <cell r="L507">
            <v>28.5941375565546</v>
          </cell>
          <cell r="M507">
            <v>2352</v>
          </cell>
          <cell r="N507">
            <v>5.9295057628716997E-3</v>
          </cell>
          <cell r="O507">
            <v>2156</v>
          </cell>
          <cell r="P507">
            <v>0.8</v>
          </cell>
          <cell r="Q507">
            <v>774</v>
          </cell>
        </row>
        <row r="508">
          <cell r="B508" t="str">
            <v>CAMP EVERS 210612760</v>
          </cell>
          <cell r="C508">
            <v>83622106</v>
          </cell>
          <cell r="D508" t="str">
            <v>CAMP EVERS 2106</v>
          </cell>
          <cell r="E508">
            <v>12760</v>
          </cell>
          <cell r="F508" t="b">
            <v>0</v>
          </cell>
          <cell r="G508">
            <v>42462.395387728197</v>
          </cell>
          <cell r="H508">
            <v>42462.395387728197</v>
          </cell>
          <cell r="I508">
            <v>299</v>
          </cell>
          <cell r="J508">
            <v>1.9593935782582399E-4</v>
          </cell>
          <cell r="K508">
            <v>413</v>
          </cell>
          <cell r="L508">
            <v>10.560403178792001</v>
          </cell>
          <cell r="M508">
            <v>2618</v>
          </cell>
          <cell r="N508">
            <v>1.7903424384577099E-3</v>
          </cell>
          <cell r="O508">
            <v>2505</v>
          </cell>
          <cell r="P508">
            <v>1.92</v>
          </cell>
          <cell r="Q508">
            <v>630</v>
          </cell>
        </row>
        <row r="509">
          <cell r="B509" t="str">
            <v>CAMP EVERS 210612840</v>
          </cell>
          <cell r="C509">
            <v>83622106</v>
          </cell>
          <cell r="D509" t="str">
            <v>CAMP EVERS 2106</v>
          </cell>
          <cell r="E509">
            <v>12840</v>
          </cell>
          <cell r="F509" t="b">
            <v>0</v>
          </cell>
          <cell r="G509">
            <v>6323.0477736489102</v>
          </cell>
          <cell r="H509">
            <v>6323.0477736489102</v>
          </cell>
          <cell r="I509">
            <v>50</v>
          </cell>
          <cell r="J509">
            <v>1.44174599554389E-4</v>
          </cell>
          <cell r="K509">
            <v>811</v>
          </cell>
          <cell r="L509">
            <v>15.7468213081359</v>
          </cell>
          <cell r="M509">
            <v>2520</v>
          </cell>
          <cell r="N509">
            <v>2.2579982000788998E-3</v>
          </cell>
          <cell r="O509">
            <v>2442</v>
          </cell>
          <cell r="P509">
            <v>0.4</v>
          </cell>
          <cell r="Q509">
            <v>948</v>
          </cell>
        </row>
        <row r="510">
          <cell r="B510" t="str">
            <v>CAMP EVERS 210616000</v>
          </cell>
          <cell r="C510">
            <v>83622106</v>
          </cell>
          <cell r="D510" t="str">
            <v>CAMP EVERS 2106</v>
          </cell>
          <cell r="E510">
            <v>16000</v>
          </cell>
          <cell r="F510" t="b">
            <v>0</v>
          </cell>
          <cell r="G510">
            <v>6212.4720996903998</v>
          </cell>
          <cell r="H510">
            <v>3353.5944806811499</v>
          </cell>
          <cell r="I510">
            <v>51</v>
          </cell>
          <cell r="J510">
            <v>1.8900232566474901E-4</v>
          </cell>
          <cell r="K510">
            <v>448</v>
          </cell>
          <cell r="L510">
            <v>6.5804346732804206E-2</v>
          </cell>
          <cell r="M510">
            <v>3266</v>
          </cell>
          <cell r="N510">
            <v>1.24960600459608E-5</v>
          </cell>
          <cell r="O510">
            <v>3031</v>
          </cell>
          <cell r="P510">
            <v>13.79</v>
          </cell>
          <cell r="Q510">
            <v>361</v>
          </cell>
        </row>
        <row r="511">
          <cell r="B511" t="str">
            <v>CAMP EVERS 21061625</v>
          </cell>
          <cell r="C511">
            <v>83622106</v>
          </cell>
          <cell r="D511" t="str">
            <v>CAMP EVERS 2106</v>
          </cell>
          <cell r="E511">
            <v>1625</v>
          </cell>
          <cell r="F511" t="b">
            <v>0</v>
          </cell>
          <cell r="G511">
            <v>1400.9701107112</v>
          </cell>
          <cell r="H511">
            <v>1400.9701107112</v>
          </cell>
          <cell r="I511">
            <v>10</v>
          </cell>
          <cell r="J511">
            <v>1.5401023920276201E-4</v>
          </cell>
          <cell r="K511">
            <v>706</v>
          </cell>
          <cell r="L511">
            <v>6.6431229729116206E-2</v>
          </cell>
          <cell r="M511">
            <v>3067</v>
          </cell>
          <cell r="N511">
            <v>1.02310895811148E-5</v>
          </cell>
          <cell r="O511">
            <v>3065</v>
          </cell>
          <cell r="P511">
            <v>45.14</v>
          </cell>
          <cell r="Q511">
            <v>150</v>
          </cell>
        </row>
        <row r="512">
          <cell r="B512" t="str">
            <v>CAMP EVERS 210637210</v>
          </cell>
          <cell r="C512">
            <v>83622106</v>
          </cell>
          <cell r="D512" t="str">
            <v>CAMP EVERS 2106</v>
          </cell>
          <cell r="E512">
            <v>37210</v>
          </cell>
          <cell r="F512" t="b">
            <v>0</v>
          </cell>
          <cell r="G512">
            <v>9746.7159636392498</v>
          </cell>
          <cell r="H512">
            <v>9746.7159636392498</v>
          </cell>
          <cell r="I512">
            <v>65</v>
          </cell>
          <cell r="J512">
            <v>2.19781390171647E-4</v>
          </cell>
          <cell r="K512">
            <v>324</v>
          </cell>
          <cell r="L512">
            <v>16.524065315081099</v>
          </cell>
          <cell r="M512">
            <v>2509</v>
          </cell>
          <cell r="N512">
            <v>3.1441528847212501E-3</v>
          </cell>
          <cell r="O512">
            <v>2335</v>
          </cell>
          <cell r="P512">
            <v>0.45</v>
          </cell>
          <cell r="Q512">
            <v>916</v>
          </cell>
        </row>
        <row r="513">
          <cell r="B513" t="str">
            <v>CAMP EVERS 21065020</v>
          </cell>
          <cell r="C513">
            <v>83622106</v>
          </cell>
          <cell r="D513" t="str">
            <v>CAMP EVERS 2106</v>
          </cell>
          <cell r="E513">
            <v>5020</v>
          </cell>
          <cell r="F513" t="b">
            <v>0</v>
          </cell>
          <cell r="G513">
            <v>24253.131400317801</v>
          </cell>
          <cell r="H513">
            <v>24253.131400317801</v>
          </cell>
          <cell r="I513">
            <v>185</v>
          </cell>
          <cell r="J513">
            <v>2.1261069833181399E-4</v>
          </cell>
          <cell r="K513">
            <v>348</v>
          </cell>
          <cell r="L513">
            <v>14.5867101983387</v>
          </cell>
          <cell r="M513">
            <v>2540</v>
          </cell>
          <cell r="N513">
            <v>2.1264631273294498E-3</v>
          </cell>
          <cell r="O513">
            <v>2464</v>
          </cell>
          <cell r="P513">
            <v>82.74</v>
          </cell>
          <cell r="Q513">
            <v>42</v>
          </cell>
        </row>
        <row r="514">
          <cell r="B514" t="str">
            <v>CAMP EVERS 21065302</v>
          </cell>
          <cell r="C514">
            <v>83622106</v>
          </cell>
          <cell r="D514" t="str">
            <v>CAMP EVERS 2106</v>
          </cell>
          <cell r="E514">
            <v>5302</v>
          </cell>
          <cell r="F514" t="b">
            <v>0</v>
          </cell>
          <cell r="G514">
            <v>9546.4932003797203</v>
          </cell>
          <cell r="H514">
            <v>9546.4932003797203</v>
          </cell>
          <cell r="I514">
            <v>57</v>
          </cell>
          <cell r="J514">
            <v>2.6231819279736899E-4</v>
          </cell>
          <cell r="K514">
            <v>191</v>
          </cell>
          <cell r="L514">
            <v>2.1517064801923498</v>
          </cell>
          <cell r="M514">
            <v>2833</v>
          </cell>
          <cell r="N514">
            <v>4.4853567899710102E-4</v>
          </cell>
          <cell r="O514">
            <v>2750</v>
          </cell>
          <cell r="P514">
            <v>1.02</v>
          </cell>
          <cell r="Q514">
            <v>727</v>
          </cell>
        </row>
        <row r="515">
          <cell r="B515" t="str">
            <v>CAMP EVERS 210660120</v>
          </cell>
          <cell r="C515">
            <v>83622106</v>
          </cell>
          <cell r="D515" t="str">
            <v>CAMP EVERS 2106</v>
          </cell>
          <cell r="E515">
            <v>60120</v>
          </cell>
          <cell r="F515" t="b">
            <v>0</v>
          </cell>
          <cell r="G515">
            <v>6993.6629651317098</v>
          </cell>
          <cell r="H515">
            <v>6993.6629651317098</v>
          </cell>
          <cell r="I515">
            <v>42</v>
          </cell>
          <cell r="J515">
            <v>1.6940182387948001E-4</v>
          </cell>
          <cell r="K515">
            <v>567</v>
          </cell>
          <cell r="L515">
            <v>23.838569292280201</v>
          </cell>
          <cell r="M515">
            <v>2403</v>
          </cell>
          <cell r="N515">
            <v>3.8108631995955999E-3</v>
          </cell>
          <cell r="O515">
            <v>2268</v>
          </cell>
          <cell r="P515">
            <v>27.45</v>
          </cell>
          <cell r="Q515">
            <v>257</v>
          </cell>
        </row>
        <row r="516">
          <cell r="B516" t="str">
            <v>CAMP EVERS 210660124</v>
          </cell>
          <cell r="C516">
            <v>83622106</v>
          </cell>
          <cell r="D516" t="str">
            <v>CAMP EVERS 2106</v>
          </cell>
          <cell r="E516">
            <v>60124</v>
          </cell>
          <cell r="F516" t="b">
            <v>0</v>
          </cell>
          <cell r="G516">
            <v>36140.228192185197</v>
          </cell>
          <cell r="H516">
            <v>36140.228192185197</v>
          </cell>
          <cell r="I516">
            <v>267</v>
          </cell>
          <cell r="J516">
            <v>1.6530549235655901E-4</v>
          </cell>
          <cell r="K516">
            <v>587</v>
          </cell>
          <cell r="L516">
            <v>37.104669600559603</v>
          </cell>
          <cell r="M516">
            <v>2296</v>
          </cell>
          <cell r="N516">
            <v>4.2657162538159796E-3</v>
          </cell>
          <cell r="O516">
            <v>2243</v>
          </cell>
          <cell r="P516">
            <v>77.48</v>
          </cell>
          <cell r="Q516">
            <v>53</v>
          </cell>
        </row>
        <row r="517">
          <cell r="B517" t="str">
            <v>CAMP EVERS 21067603</v>
          </cell>
          <cell r="C517">
            <v>83622106</v>
          </cell>
          <cell r="D517" t="str">
            <v>CAMP EVERS 2106</v>
          </cell>
          <cell r="E517">
            <v>7603</v>
          </cell>
          <cell r="F517" t="b">
            <v>0</v>
          </cell>
          <cell r="G517">
            <v>1527.23063158843</v>
          </cell>
          <cell r="H517">
            <v>1527.23063158843</v>
          </cell>
          <cell r="I517">
            <v>11</v>
          </cell>
          <cell r="J517">
            <v>1.9237863704223501E-4</v>
          </cell>
          <cell r="K517">
            <v>431</v>
          </cell>
          <cell r="L517">
            <v>6.6431229729116206E-2</v>
          </cell>
          <cell r="M517">
            <v>3055</v>
          </cell>
          <cell r="N517">
            <v>1.2779949432327E-5</v>
          </cell>
          <cell r="O517">
            <v>3028</v>
          </cell>
          <cell r="P517">
            <v>0.27</v>
          </cell>
          <cell r="Q517">
            <v>1054</v>
          </cell>
        </row>
        <row r="518">
          <cell r="B518" t="str">
            <v>CAMP EVERS 2106834583</v>
          </cell>
          <cell r="C518">
            <v>83622106</v>
          </cell>
          <cell r="D518" t="str">
            <v>CAMP EVERS 2106</v>
          </cell>
          <cell r="E518">
            <v>834583</v>
          </cell>
          <cell r="F518" t="b">
            <v>1</v>
          </cell>
          <cell r="G518">
            <v>981.03293105131104</v>
          </cell>
          <cell r="H518">
            <v>981.03293105131104</v>
          </cell>
          <cell r="I518">
            <v>7</v>
          </cell>
          <cell r="J518">
            <v>3.0071423472171298E-4</v>
          </cell>
          <cell r="K518">
            <v>130</v>
          </cell>
          <cell r="L518">
            <v>6.6431229729116206E-2</v>
          </cell>
          <cell r="M518">
            <v>3073</v>
          </cell>
          <cell r="N518">
            <v>1.99768164096135E-5</v>
          </cell>
          <cell r="O518">
            <v>2962</v>
          </cell>
          <cell r="P518">
            <v>4.09</v>
          </cell>
          <cell r="Q518">
            <v>528</v>
          </cell>
        </row>
        <row r="519">
          <cell r="B519" t="str">
            <v>CAMP EVERS 210694770</v>
          </cell>
          <cell r="C519">
            <v>83622106</v>
          </cell>
          <cell r="D519" t="str">
            <v>CAMP EVERS 2106</v>
          </cell>
          <cell r="E519">
            <v>94770</v>
          </cell>
          <cell r="F519" t="b">
            <v>0</v>
          </cell>
          <cell r="G519">
            <v>6459.16079073539</v>
          </cell>
          <cell r="H519">
            <v>3806.5671370886998</v>
          </cell>
          <cell r="I519">
            <v>55</v>
          </cell>
          <cell r="J519">
            <v>2.7046547904981003E-4</v>
          </cell>
          <cell r="K519">
            <v>172</v>
          </cell>
          <cell r="L519">
            <v>16.498743510469399</v>
          </cell>
          <cell r="M519">
            <v>2510</v>
          </cell>
          <cell r="N519">
            <v>5.9058374865478304E-3</v>
          </cell>
          <cell r="O519">
            <v>2160</v>
          </cell>
          <cell r="P519">
            <v>0.27</v>
          </cell>
          <cell r="Q519">
            <v>1050</v>
          </cell>
        </row>
        <row r="520">
          <cell r="B520" t="str">
            <v>CAMP EVERS 2106CB</v>
          </cell>
          <cell r="C520">
            <v>83622106</v>
          </cell>
          <cell r="D520" t="str">
            <v>CAMP EVERS 2106</v>
          </cell>
          <cell r="E520" t="str">
            <v>CB</v>
          </cell>
          <cell r="F520" t="b">
            <v>0</v>
          </cell>
          <cell r="G520">
            <v>3786.5636551135399</v>
          </cell>
          <cell r="H520">
            <v>1101.4531690177</v>
          </cell>
          <cell r="I520">
            <v>37</v>
          </cell>
          <cell r="J520">
            <v>1.5881911265849401E-4</v>
          </cell>
          <cell r="K520">
            <v>654</v>
          </cell>
          <cell r="L520">
            <v>6.5392806498283093E-2</v>
          </cell>
          <cell r="M520">
            <v>3421</v>
          </cell>
          <cell r="N520">
            <v>1.03966880861803E-5</v>
          </cell>
          <cell r="O520">
            <v>3060</v>
          </cell>
          <cell r="P520">
            <v>0.08</v>
          </cell>
          <cell r="Q520">
            <v>1623</v>
          </cell>
        </row>
        <row r="521">
          <cell r="B521" t="str">
            <v>CAMPHORA 110122412</v>
          </cell>
          <cell r="C521">
            <v>182071101</v>
          </cell>
          <cell r="D521" t="str">
            <v>CAMPHORA 1101</v>
          </cell>
          <cell r="E521">
            <v>22412</v>
          </cell>
          <cell r="F521" t="b">
            <v>0</v>
          </cell>
          <cell r="G521">
            <v>24417.538910165302</v>
          </cell>
          <cell r="H521">
            <v>3680.7169088087298</v>
          </cell>
          <cell r="I521">
            <v>130</v>
          </cell>
          <cell r="J521">
            <v>3.6956596314806802E-5</v>
          </cell>
          <cell r="K521">
            <v>3316</v>
          </cell>
          <cell r="L521">
            <v>12.511551184323601</v>
          </cell>
          <cell r="M521">
            <v>2579</v>
          </cell>
          <cell r="N521">
            <v>4.4959557566876999E-4</v>
          </cell>
          <cell r="O521">
            <v>2749</v>
          </cell>
          <cell r="Q521">
            <v>2781</v>
          </cell>
        </row>
        <row r="522">
          <cell r="B522" t="str">
            <v>CAMPHORA 1101613562</v>
          </cell>
          <cell r="C522">
            <v>182071101</v>
          </cell>
          <cell r="D522" t="str">
            <v>CAMPHORA 1101</v>
          </cell>
          <cell r="E522">
            <v>613562</v>
          </cell>
          <cell r="F522" t="b">
            <v>0</v>
          </cell>
          <cell r="G522">
            <v>9602.6341448904896</v>
          </cell>
          <cell r="H522">
            <v>5945.3078802898299</v>
          </cell>
          <cell r="I522">
            <v>29</v>
          </cell>
          <cell r="J522">
            <v>4.4820356103108197E-5</v>
          </cell>
          <cell r="K522">
            <v>3166</v>
          </cell>
          <cell r="L522">
            <v>198.149941979994</v>
          </cell>
          <cell r="M522">
            <v>1645</v>
          </cell>
          <cell r="N522">
            <v>1.09041275796543E-2</v>
          </cell>
          <cell r="O522">
            <v>1922</v>
          </cell>
          <cell r="Q522">
            <v>3204</v>
          </cell>
        </row>
        <row r="523">
          <cell r="B523" t="str">
            <v>CARLOTTA 11214045</v>
          </cell>
          <cell r="C523">
            <v>192291121</v>
          </cell>
          <cell r="D523" t="str">
            <v>CARLOTTA 1121</v>
          </cell>
          <cell r="E523">
            <v>4045</v>
          </cell>
          <cell r="F523" t="b">
            <v>1</v>
          </cell>
          <cell r="G523">
            <v>3179.9108424569599</v>
          </cell>
          <cell r="H523">
            <v>576.10802287594697</v>
          </cell>
          <cell r="I523">
            <v>18</v>
          </cell>
          <cell r="J523">
            <v>1.32154276292971E-4</v>
          </cell>
          <cell r="K523">
            <v>979</v>
          </cell>
          <cell r="L523">
            <v>114.530486568794</v>
          </cell>
          <cell r="M523">
            <v>1897</v>
          </cell>
          <cell r="N523">
            <v>1.4617797041566301E-2</v>
          </cell>
          <cell r="O523">
            <v>1799</v>
          </cell>
          <cell r="P523">
            <v>0.03</v>
          </cell>
          <cell r="Q523">
            <v>2324</v>
          </cell>
        </row>
        <row r="524">
          <cell r="B524" t="str">
            <v>CARLOTTA 112142896</v>
          </cell>
          <cell r="C524">
            <v>192291121</v>
          </cell>
          <cell r="D524" t="str">
            <v>CARLOTTA 1121</v>
          </cell>
          <cell r="E524">
            <v>42896</v>
          </cell>
          <cell r="F524" t="b">
            <v>0</v>
          </cell>
          <cell r="G524">
            <v>8829.7849678978</v>
          </cell>
          <cell r="H524">
            <v>3686.5968065417201</v>
          </cell>
          <cell r="I524">
            <v>71</v>
          </cell>
          <cell r="J524">
            <v>1.9576686063886299E-4</v>
          </cell>
          <cell r="K524">
            <v>414</v>
          </cell>
          <cell r="L524">
            <v>80.383362554645998</v>
          </cell>
          <cell r="M524">
            <v>2046</v>
          </cell>
          <cell r="N524">
            <v>1.10286310460622E-2</v>
          </cell>
          <cell r="O524">
            <v>1918</v>
          </cell>
          <cell r="P524">
            <v>0.04</v>
          </cell>
          <cell r="Q524">
            <v>2101</v>
          </cell>
        </row>
        <row r="525">
          <cell r="B525" t="str">
            <v>CARLOTTA 112144150</v>
          </cell>
          <cell r="C525">
            <v>192291121</v>
          </cell>
          <cell r="D525" t="str">
            <v>CARLOTTA 1121</v>
          </cell>
          <cell r="E525">
            <v>44150</v>
          </cell>
          <cell r="F525" t="b">
            <v>0</v>
          </cell>
          <cell r="G525">
            <v>5746.80820605791</v>
          </cell>
          <cell r="H525">
            <v>5746.80820605791</v>
          </cell>
          <cell r="I525">
            <v>13</v>
          </cell>
          <cell r="J525">
            <v>9.8024813572313395E-5</v>
          </cell>
          <cell r="K525">
            <v>1689</v>
          </cell>
          <cell r="L525">
            <v>54.896549207264798</v>
          </cell>
          <cell r="M525">
            <v>2182</v>
          </cell>
          <cell r="N525">
            <v>3.1684706028128201E-3</v>
          </cell>
          <cell r="O525">
            <v>2332</v>
          </cell>
          <cell r="P525">
            <v>0</v>
          </cell>
          <cell r="Q525">
            <v>2641</v>
          </cell>
        </row>
        <row r="526">
          <cell r="B526" t="str">
            <v>CARLOTTA 11214914</v>
          </cell>
          <cell r="C526">
            <v>192291121</v>
          </cell>
          <cell r="D526" t="str">
            <v>CARLOTTA 1121</v>
          </cell>
          <cell r="E526">
            <v>4914</v>
          </cell>
          <cell r="F526" t="b">
            <v>0</v>
          </cell>
          <cell r="G526">
            <v>22650.1521035517</v>
          </cell>
          <cell r="H526">
            <v>17097.447554681599</v>
          </cell>
          <cell r="I526">
            <v>138</v>
          </cell>
          <cell r="J526">
            <v>1.67759547524759E-4</v>
          </cell>
          <cell r="K526">
            <v>577</v>
          </cell>
          <cell r="L526">
            <v>39.252131394278202</v>
          </cell>
          <cell r="M526">
            <v>2282</v>
          </cell>
          <cell r="N526">
            <v>7.0374278467448901E-3</v>
          </cell>
          <cell r="O526">
            <v>2091</v>
          </cell>
          <cell r="P526">
            <v>0.08</v>
          </cell>
          <cell r="Q526">
            <v>1621</v>
          </cell>
        </row>
        <row r="527">
          <cell r="B527" t="str">
            <v>CARLOTTA 1121CB</v>
          </cell>
          <cell r="C527">
            <v>192291121</v>
          </cell>
          <cell r="D527" t="str">
            <v>CARLOTTA 1121</v>
          </cell>
          <cell r="E527" t="str">
            <v>CB</v>
          </cell>
          <cell r="F527" t="b">
            <v>0</v>
          </cell>
          <cell r="G527">
            <v>37542.253414315303</v>
          </cell>
          <cell r="H527">
            <v>4224.1485052012004</v>
          </cell>
          <cell r="I527">
            <v>255</v>
          </cell>
          <cell r="J527">
            <v>1.3212459615479099E-4</v>
          </cell>
          <cell r="K527">
            <v>981</v>
          </cell>
          <cell r="L527">
            <v>102.388221360206</v>
          </cell>
          <cell r="M527">
            <v>1942</v>
          </cell>
          <cell r="N527">
            <v>1.23016466869726E-2</v>
          </cell>
          <cell r="O527">
            <v>1872</v>
          </cell>
          <cell r="P527">
            <v>0.03</v>
          </cell>
          <cell r="Q527">
            <v>2408</v>
          </cell>
        </row>
        <row r="528">
          <cell r="B528" t="str">
            <v>CAROLANDS 04018888</v>
          </cell>
          <cell r="C528">
            <v>24060401</v>
          </cell>
          <cell r="D528" t="str">
            <v>CAROLANDS 0401</v>
          </cell>
          <cell r="E528">
            <v>8888</v>
          </cell>
          <cell r="F528" t="b">
            <v>1</v>
          </cell>
          <cell r="G528">
            <v>2206.3606617502001</v>
          </cell>
          <cell r="H528">
            <v>0</v>
          </cell>
          <cell r="I528">
            <v>25</v>
          </cell>
          <cell r="J528">
            <v>9.9899947220668099E-5</v>
          </cell>
          <cell r="K528">
            <v>1651</v>
          </cell>
          <cell r="L528">
            <v>6.5146990120410905E-2</v>
          </cell>
          <cell r="M528">
            <v>3614</v>
          </cell>
          <cell r="N528">
            <v>6.5081808746144399E-6</v>
          </cell>
          <cell r="O528">
            <v>3189</v>
          </cell>
          <cell r="Q528">
            <v>3244</v>
          </cell>
        </row>
        <row r="529">
          <cell r="B529" t="str">
            <v>CAROLANDS 040484797</v>
          </cell>
          <cell r="C529">
            <v>24060404</v>
          </cell>
          <cell r="D529" t="str">
            <v>CAROLANDS 0404</v>
          </cell>
          <cell r="E529">
            <v>84797</v>
          </cell>
          <cell r="F529" t="b">
            <v>1</v>
          </cell>
          <cell r="G529">
            <v>2211.5606545150999</v>
          </cell>
          <cell r="H529">
            <v>66.699533439278596</v>
          </cell>
          <cell r="I529">
            <v>21</v>
          </cell>
          <cell r="J529">
            <v>6.4533495424257107E-5</v>
          </cell>
          <cell r="K529">
            <v>2626</v>
          </cell>
          <cell r="L529">
            <v>6.5330550074577304E-2</v>
          </cell>
          <cell r="M529">
            <v>3445</v>
          </cell>
          <cell r="N529">
            <v>4.2154812573879697E-6</v>
          </cell>
          <cell r="O529">
            <v>3318</v>
          </cell>
          <cell r="P529">
            <v>0.02</v>
          </cell>
          <cell r="Q529">
            <v>2441</v>
          </cell>
        </row>
        <row r="530">
          <cell r="B530" t="str">
            <v>CAROLANDS 04049024</v>
          </cell>
          <cell r="C530">
            <v>24060404</v>
          </cell>
          <cell r="D530" t="str">
            <v>CAROLANDS 0404</v>
          </cell>
          <cell r="E530">
            <v>9024</v>
          </cell>
          <cell r="F530" t="b">
            <v>0</v>
          </cell>
          <cell r="G530">
            <v>6139.1911589984302</v>
          </cell>
          <cell r="H530">
            <v>5646.8014860037601</v>
          </cell>
          <cell r="I530">
            <v>62</v>
          </cell>
          <cell r="J530">
            <v>8.1166802638401803E-5</v>
          </cell>
          <cell r="K530">
            <v>2180</v>
          </cell>
          <cell r="L530">
            <v>6.6328287244804399E-2</v>
          </cell>
          <cell r="M530">
            <v>3141</v>
          </cell>
          <cell r="N530">
            <v>5.3872662929835698E-6</v>
          </cell>
          <cell r="O530">
            <v>3246</v>
          </cell>
          <cell r="P530">
            <v>0.12</v>
          </cell>
          <cell r="Q530">
            <v>1406</v>
          </cell>
        </row>
        <row r="531">
          <cell r="B531" t="str">
            <v>CAROLANDS 04049026</v>
          </cell>
          <cell r="C531">
            <v>24060404</v>
          </cell>
          <cell r="D531" t="str">
            <v>CAROLANDS 0404</v>
          </cell>
          <cell r="E531">
            <v>9026</v>
          </cell>
          <cell r="F531" t="b">
            <v>0</v>
          </cell>
          <cell r="G531">
            <v>8105.2329512271099</v>
          </cell>
          <cell r="H531">
            <v>1184.15093382023</v>
          </cell>
          <cell r="I531">
            <v>71</v>
          </cell>
          <cell r="J531">
            <v>5.9490117010959103E-5</v>
          </cell>
          <cell r="K531">
            <v>2791</v>
          </cell>
          <cell r="L531">
            <v>6.53822571039199E-2</v>
          </cell>
          <cell r="M531">
            <v>3425</v>
          </cell>
          <cell r="N531">
            <v>3.89324877666491E-6</v>
          </cell>
          <cell r="O531">
            <v>3343</v>
          </cell>
          <cell r="P531">
            <v>0.03</v>
          </cell>
          <cell r="Q531">
            <v>2274</v>
          </cell>
        </row>
        <row r="532">
          <cell r="B532" t="str">
            <v>CASTRO VALLEY 1102837904</v>
          </cell>
          <cell r="C532">
            <v>14091102</v>
          </cell>
          <cell r="D532" t="str">
            <v>CASTRO VALLEY 1102</v>
          </cell>
          <cell r="E532">
            <v>837904</v>
          </cell>
          <cell r="F532" t="b">
            <v>0</v>
          </cell>
          <cell r="G532">
            <v>3252.9939231040798</v>
          </cell>
          <cell r="H532">
            <v>1669.2170788429801</v>
          </cell>
          <cell r="I532">
            <v>25</v>
          </cell>
          <cell r="J532">
            <v>3.8293568031804103E-5</v>
          </cell>
          <cell r="K532">
            <v>3293</v>
          </cell>
          <cell r="L532">
            <v>0.69840843409299802</v>
          </cell>
          <cell r="M532">
            <v>2909</v>
          </cell>
          <cell r="N532">
            <v>2.44354635753559E-5</v>
          </cell>
          <cell r="O532">
            <v>2953</v>
          </cell>
          <cell r="Q532">
            <v>2930</v>
          </cell>
        </row>
        <row r="533">
          <cell r="B533" t="str">
            <v>CASTRO VALLEY 1102MR204</v>
          </cell>
          <cell r="C533">
            <v>14091102</v>
          </cell>
          <cell r="D533" t="str">
            <v>CASTRO VALLEY 1102</v>
          </cell>
          <cell r="E533" t="str">
            <v>MR204</v>
          </cell>
          <cell r="F533" t="b">
            <v>1</v>
          </cell>
          <cell r="G533">
            <v>4739.0906948802503</v>
          </cell>
          <cell r="H533">
            <v>326.52521502906899</v>
          </cell>
          <cell r="I533">
            <v>46</v>
          </cell>
          <cell r="J533">
            <v>3.9361322756626999E-5</v>
          </cell>
          <cell r="K533">
            <v>3279</v>
          </cell>
          <cell r="L533">
            <v>6.5258722266425206E-2</v>
          </cell>
          <cell r="M533">
            <v>3475</v>
          </cell>
          <cell r="N533">
            <v>2.5758629239452799E-6</v>
          </cell>
          <cell r="O533">
            <v>3457</v>
          </cell>
          <cell r="Q533">
            <v>2785</v>
          </cell>
        </row>
        <row r="534">
          <cell r="B534" t="str">
            <v>CASTRO VALLEY 1102MR359</v>
          </cell>
          <cell r="C534">
            <v>14091102</v>
          </cell>
          <cell r="D534" t="str">
            <v>CASTRO VALLEY 1102</v>
          </cell>
          <cell r="E534" t="str">
            <v>MR359</v>
          </cell>
          <cell r="F534" t="b">
            <v>1</v>
          </cell>
          <cell r="G534">
            <v>10891.952397220401</v>
          </cell>
          <cell r="H534">
            <v>0</v>
          </cell>
          <cell r="I534">
            <v>90</v>
          </cell>
          <cell r="J534">
            <v>2.5294647365514099E-5</v>
          </cell>
          <cell r="K534">
            <v>3493</v>
          </cell>
          <cell r="L534">
            <v>0.41658770442008902</v>
          </cell>
          <cell r="M534">
            <v>2914</v>
          </cell>
          <cell r="N534">
            <v>1.14755402796717E-5</v>
          </cell>
          <cell r="O534">
            <v>3040</v>
          </cell>
          <cell r="Q534">
            <v>2849</v>
          </cell>
        </row>
        <row r="535">
          <cell r="B535" t="str">
            <v>CASTRO VALLEY 1105132304</v>
          </cell>
          <cell r="C535">
            <v>14091105</v>
          </cell>
          <cell r="D535" t="str">
            <v>CASTRO VALLEY 1105</v>
          </cell>
          <cell r="E535">
            <v>132304</v>
          </cell>
          <cell r="F535" t="b">
            <v>1</v>
          </cell>
          <cell r="G535">
            <v>1491.8996075085399</v>
          </cell>
          <cell r="H535">
            <v>118.663131323013</v>
          </cell>
          <cell r="I535">
            <v>13</v>
          </cell>
          <cell r="J535">
            <v>5.8099073892383098E-6</v>
          </cell>
          <cell r="K535">
            <v>3632</v>
          </cell>
          <cell r="L535">
            <v>6.5146990120410905E-2</v>
          </cell>
          <cell r="M535">
            <v>3607</v>
          </cell>
          <cell r="N535">
            <v>3.7849797928721001E-7</v>
          </cell>
          <cell r="O535">
            <v>3632</v>
          </cell>
          <cell r="Q535">
            <v>3288</v>
          </cell>
        </row>
        <row r="536">
          <cell r="B536" t="str">
            <v>CASTRO VALLEY 1105MR201</v>
          </cell>
          <cell r="C536">
            <v>14091105</v>
          </cell>
          <cell r="D536" t="str">
            <v>CASTRO VALLEY 1105</v>
          </cell>
          <cell r="E536" t="str">
            <v>MR201</v>
          </cell>
          <cell r="F536" t="b">
            <v>0</v>
          </cell>
          <cell r="G536">
            <v>13962.3910813319</v>
          </cell>
          <cell r="H536">
            <v>2014.38878754396</v>
          </cell>
          <cell r="I536">
            <v>112</v>
          </cell>
          <cell r="J536">
            <v>1.4628399112228001E-5</v>
          </cell>
          <cell r="K536">
            <v>3589</v>
          </cell>
          <cell r="L536">
            <v>6.5296132583171101E-2</v>
          </cell>
          <cell r="M536">
            <v>3463</v>
          </cell>
          <cell r="N536">
            <v>9.5698378916180899E-7</v>
          </cell>
          <cell r="O536">
            <v>3595</v>
          </cell>
          <cell r="Q536">
            <v>2794</v>
          </cell>
        </row>
        <row r="537">
          <cell r="B537" t="str">
            <v>CASTRO VALLEY 1105MR236</v>
          </cell>
          <cell r="C537">
            <v>14091105</v>
          </cell>
          <cell r="D537" t="str">
            <v>CASTRO VALLEY 1105</v>
          </cell>
          <cell r="E537" t="str">
            <v>MR236</v>
          </cell>
          <cell r="F537" t="b">
            <v>0</v>
          </cell>
          <cell r="G537">
            <v>13624.145104892399</v>
          </cell>
          <cell r="H537">
            <v>2212.8784028912401</v>
          </cell>
          <cell r="I537">
            <v>112</v>
          </cell>
          <cell r="J537">
            <v>1.2234333514779099E-5</v>
          </cell>
          <cell r="K537">
            <v>3607</v>
          </cell>
          <cell r="L537">
            <v>6.5342022571712705E-2</v>
          </cell>
          <cell r="M537">
            <v>3441</v>
          </cell>
          <cell r="N537">
            <v>8.0193220593455997E-7</v>
          </cell>
          <cell r="O537">
            <v>3609</v>
          </cell>
          <cell r="Q537">
            <v>2670</v>
          </cell>
        </row>
        <row r="538">
          <cell r="B538" t="str">
            <v>CASTRO VALLEY 11088971</v>
          </cell>
          <cell r="C538">
            <v>14091108</v>
          </cell>
          <cell r="D538" t="str">
            <v>CASTRO VALLEY 1108</v>
          </cell>
          <cell r="E538">
            <v>8971</v>
          </cell>
          <cell r="F538" t="b">
            <v>0</v>
          </cell>
          <cell r="G538">
            <v>12716.2407461038</v>
          </cell>
          <cell r="H538">
            <v>12716.2407461038</v>
          </cell>
          <cell r="I538">
            <v>72</v>
          </cell>
          <cell r="J538">
            <v>1.0597460287742801E-4</v>
          </cell>
          <cell r="K538">
            <v>1496</v>
          </cell>
          <cell r="L538">
            <v>268.18369621035703</v>
          </cell>
          <cell r="M538">
            <v>1504</v>
          </cell>
          <cell r="N538">
            <v>2.9749059188731199E-2</v>
          </cell>
          <cell r="O538">
            <v>1466</v>
          </cell>
          <cell r="Q538">
            <v>3293</v>
          </cell>
        </row>
        <row r="539">
          <cell r="B539" t="str">
            <v>CASTRO VALLEY 1108MR205</v>
          </cell>
          <cell r="C539">
            <v>14091108</v>
          </cell>
          <cell r="D539" t="str">
            <v>CASTRO VALLEY 1108</v>
          </cell>
          <cell r="E539" t="str">
            <v>MR205</v>
          </cell>
          <cell r="F539" t="b">
            <v>1</v>
          </cell>
          <cell r="G539">
            <v>8740.8691640369307</v>
          </cell>
          <cell r="H539">
            <v>0</v>
          </cell>
          <cell r="I539">
            <v>73</v>
          </cell>
          <cell r="J539">
            <v>2.6763203806012802E-5</v>
          </cell>
          <cell r="K539">
            <v>3475</v>
          </cell>
          <cell r="L539">
            <v>6.5182193399292099E-2</v>
          </cell>
          <cell r="M539">
            <v>3534</v>
          </cell>
          <cell r="N539">
            <v>1.74778468895968E-6</v>
          </cell>
          <cell r="O539">
            <v>3530</v>
          </cell>
          <cell r="Q539">
            <v>2764</v>
          </cell>
        </row>
        <row r="540">
          <cell r="B540" t="str">
            <v>CASTRO VALLEY 1108MR233</v>
          </cell>
          <cell r="C540">
            <v>14091108</v>
          </cell>
          <cell r="D540" t="str">
            <v>CASTRO VALLEY 1108</v>
          </cell>
          <cell r="E540" t="str">
            <v>MR233</v>
          </cell>
          <cell r="F540" t="b">
            <v>1</v>
          </cell>
          <cell r="G540">
            <v>1023.3374386975501</v>
          </cell>
          <cell r="H540">
            <v>370.94476516106101</v>
          </cell>
          <cell r="I540">
            <v>7</v>
          </cell>
          <cell r="J540">
            <v>4.4443358222321999E-5</v>
          </cell>
          <cell r="K540">
            <v>3176</v>
          </cell>
          <cell r="L540">
            <v>6.5330550074577304E-2</v>
          </cell>
          <cell r="M540">
            <v>3447</v>
          </cell>
          <cell r="N540">
            <v>2.90352292960923E-6</v>
          </cell>
          <cell r="O540">
            <v>3423</v>
          </cell>
          <cell r="Q540">
            <v>3504</v>
          </cell>
        </row>
        <row r="541">
          <cell r="B541" t="str">
            <v>CASTRO VALLEY 1108MR337</v>
          </cell>
          <cell r="C541">
            <v>14091108</v>
          </cell>
          <cell r="D541" t="str">
            <v>CASTRO VALLEY 1108</v>
          </cell>
          <cell r="E541" t="str">
            <v>MR337</v>
          </cell>
          <cell r="F541" t="b">
            <v>0</v>
          </cell>
          <cell r="G541">
            <v>30458.132444010502</v>
          </cell>
          <cell r="H541">
            <v>14629.5478572961</v>
          </cell>
          <cell r="I541">
            <v>193</v>
          </cell>
          <cell r="J541">
            <v>2.0736058334155499E-5</v>
          </cell>
          <cell r="K541">
            <v>3536</v>
          </cell>
          <cell r="L541">
            <v>31.702073141855202</v>
          </cell>
          <cell r="M541">
            <v>2331</v>
          </cell>
          <cell r="N541">
            <v>2.6206424372110602E-3</v>
          </cell>
          <cell r="O541">
            <v>2394</v>
          </cell>
          <cell r="Q541">
            <v>2704</v>
          </cell>
        </row>
        <row r="542">
          <cell r="B542" t="str">
            <v>CASTRO VALLEY 111010315</v>
          </cell>
          <cell r="C542">
            <v>14091110</v>
          </cell>
          <cell r="D542" t="str">
            <v>CASTRO VALLEY 1110</v>
          </cell>
          <cell r="E542">
            <v>10315</v>
          </cell>
          <cell r="F542" t="b">
            <v>0</v>
          </cell>
          <cell r="G542">
            <v>8831.8074336886293</v>
          </cell>
          <cell r="H542">
            <v>8831.8074336886293</v>
          </cell>
          <cell r="I542">
            <v>53</v>
          </cell>
          <cell r="J542">
            <v>1.06994945592717E-4</v>
          </cell>
          <cell r="K542">
            <v>1472</v>
          </cell>
          <cell r="L542">
            <v>59.7801017893295</v>
          </cell>
          <cell r="M542">
            <v>2155</v>
          </cell>
          <cell r="N542">
            <v>6.4309632263521103E-3</v>
          </cell>
          <cell r="O542">
            <v>2132</v>
          </cell>
          <cell r="Q542">
            <v>3064</v>
          </cell>
        </row>
        <row r="543">
          <cell r="B543" t="str">
            <v>CASTRO VALLEY 1110264914</v>
          </cell>
          <cell r="C543">
            <v>14091110</v>
          </cell>
          <cell r="D543" t="str">
            <v>CASTRO VALLEY 1110</v>
          </cell>
          <cell r="E543">
            <v>264914</v>
          </cell>
          <cell r="F543" t="b">
            <v>0</v>
          </cell>
          <cell r="G543">
            <v>1490.2678089825399</v>
          </cell>
          <cell r="H543">
            <v>1396.6170523093699</v>
          </cell>
          <cell r="I543">
            <v>14</v>
          </cell>
          <cell r="J543">
            <v>8.0284654229347094E-5</v>
          </cell>
          <cell r="K543">
            <v>2197</v>
          </cell>
          <cell r="L543">
            <v>6.6248349845409393E-2</v>
          </cell>
          <cell r="M543">
            <v>3164</v>
          </cell>
          <cell r="N543">
            <v>5.3219088638709501E-6</v>
          </cell>
          <cell r="O543">
            <v>3248</v>
          </cell>
          <cell r="Q543">
            <v>2934</v>
          </cell>
        </row>
        <row r="544">
          <cell r="B544" t="str">
            <v>CASTRO VALLEY 1110610800</v>
          </cell>
          <cell r="C544">
            <v>14091110</v>
          </cell>
          <cell r="D544" t="str">
            <v>CASTRO VALLEY 1110</v>
          </cell>
          <cell r="E544">
            <v>610800</v>
          </cell>
          <cell r="F544" t="b">
            <v>0</v>
          </cell>
          <cell r="G544">
            <v>4080.4254005563098</v>
          </cell>
          <cell r="H544">
            <v>3862.9952976487102</v>
          </cell>
          <cell r="I544">
            <v>33</v>
          </cell>
          <cell r="J544">
            <v>8.5461379498927699E-5</v>
          </cell>
          <cell r="K544">
            <v>2042</v>
          </cell>
          <cell r="L544">
            <v>102.3731698667</v>
          </cell>
          <cell r="M544">
            <v>1943</v>
          </cell>
          <cell r="N544">
            <v>9.1095987355039407E-3</v>
          </cell>
          <cell r="O544">
            <v>1997</v>
          </cell>
          <cell r="Q544">
            <v>3147</v>
          </cell>
        </row>
        <row r="545">
          <cell r="B545" t="str">
            <v>CASTRO VALLEY 1110CB</v>
          </cell>
          <cell r="C545">
            <v>14091110</v>
          </cell>
          <cell r="D545" t="str">
            <v>CASTRO VALLEY 1110</v>
          </cell>
          <cell r="E545" t="str">
            <v>CB</v>
          </cell>
          <cell r="F545" t="b">
            <v>1</v>
          </cell>
          <cell r="G545">
            <v>2059.8957316270598</v>
          </cell>
          <cell r="H545">
            <v>523.32750165575999</v>
          </cell>
          <cell r="I545">
            <v>23</v>
          </cell>
          <cell r="J545">
            <v>4.4906404720835702E-5</v>
          </cell>
          <cell r="K545">
            <v>3162</v>
          </cell>
          <cell r="L545">
            <v>6.5538052631461105E-2</v>
          </cell>
          <cell r="M545">
            <v>3356</v>
          </cell>
          <cell r="N545">
            <v>2.9631660856932401E-6</v>
          </cell>
          <cell r="O545">
            <v>3415</v>
          </cell>
          <cell r="Q545">
            <v>2989</v>
          </cell>
        </row>
        <row r="546">
          <cell r="B546" t="str">
            <v>CASTRO VALLEY 1110MR243</v>
          </cell>
          <cell r="C546">
            <v>14091110</v>
          </cell>
          <cell r="D546" t="str">
            <v>CASTRO VALLEY 1110</v>
          </cell>
          <cell r="E546" t="str">
            <v>MR243</v>
          </cell>
          <cell r="F546" t="b">
            <v>0</v>
          </cell>
          <cell r="G546">
            <v>8929.80504482365</v>
          </cell>
          <cell r="H546">
            <v>8929.80504482365</v>
          </cell>
          <cell r="I546">
            <v>72</v>
          </cell>
          <cell r="J546">
            <v>8.9045559914464103E-5</v>
          </cell>
          <cell r="K546">
            <v>1946</v>
          </cell>
          <cell r="L546">
            <v>128.04842813851101</v>
          </cell>
          <cell r="M546">
            <v>1849</v>
          </cell>
          <cell r="N546">
            <v>1.10842481948938E-2</v>
          </cell>
          <cell r="O546">
            <v>1914</v>
          </cell>
          <cell r="Q546">
            <v>2988</v>
          </cell>
        </row>
        <row r="547">
          <cell r="B547" t="str">
            <v>CASTRO VALLEY 1110MR273</v>
          </cell>
          <cell r="C547">
            <v>14091110</v>
          </cell>
          <cell r="D547" t="str">
            <v>CASTRO VALLEY 1110</v>
          </cell>
          <cell r="E547" t="str">
            <v>MR273</v>
          </cell>
          <cell r="F547" t="b">
            <v>0</v>
          </cell>
          <cell r="G547">
            <v>1164.6083310070501</v>
          </cell>
          <cell r="H547">
            <v>1164.6083310070501</v>
          </cell>
          <cell r="I547">
            <v>13</v>
          </cell>
          <cell r="J547">
            <v>7.8527303300618794E-5</v>
          </cell>
          <cell r="K547">
            <v>2248</v>
          </cell>
          <cell r="L547">
            <v>62.480966808704203</v>
          </cell>
          <cell r="M547">
            <v>2140</v>
          </cell>
          <cell r="N547">
            <v>4.7918536502110304E-3</v>
          </cell>
          <cell r="O547">
            <v>2214</v>
          </cell>
          <cell r="Q547">
            <v>3564</v>
          </cell>
        </row>
        <row r="548">
          <cell r="B548" t="str">
            <v>CASTRO VALLEY 1110MR341</v>
          </cell>
          <cell r="C548">
            <v>14091110</v>
          </cell>
          <cell r="D548" t="str">
            <v>CASTRO VALLEY 1110</v>
          </cell>
          <cell r="E548" t="str">
            <v>MR341</v>
          </cell>
          <cell r="F548" t="b">
            <v>1</v>
          </cell>
          <cell r="G548">
            <v>1045.18498456159</v>
          </cell>
          <cell r="H548">
            <v>417.22496291913598</v>
          </cell>
          <cell r="I548">
            <v>11</v>
          </cell>
          <cell r="J548">
            <v>9.8400568524745896E-5</v>
          </cell>
          <cell r="K548">
            <v>1680</v>
          </cell>
          <cell r="L548">
            <v>6.5731044520031298E-2</v>
          </cell>
          <cell r="M548">
            <v>3300</v>
          </cell>
          <cell r="N548">
            <v>6.5026725855826303E-6</v>
          </cell>
          <cell r="O548">
            <v>3191</v>
          </cell>
          <cell r="Q548">
            <v>3142</v>
          </cell>
        </row>
        <row r="549">
          <cell r="B549" t="str">
            <v>CASTRO VALLEY 1110MR379</v>
          </cell>
          <cell r="C549">
            <v>14091110</v>
          </cell>
          <cell r="D549" t="str">
            <v>CASTRO VALLEY 1110</v>
          </cell>
          <cell r="E549" t="str">
            <v>MR379</v>
          </cell>
          <cell r="F549" t="b">
            <v>0</v>
          </cell>
          <cell r="G549">
            <v>2535.6762915720801</v>
          </cell>
          <cell r="H549">
            <v>1749.5826670270501</v>
          </cell>
          <cell r="I549">
            <v>22</v>
          </cell>
          <cell r="J549">
            <v>1.9869814836552401E-5</v>
          </cell>
          <cell r="K549">
            <v>3545</v>
          </cell>
          <cell r="L549">
            <v>6.5964666279879403E-2</v>
          </cell>
          <cell r="M549">
            <v>3229</v>
          </cell>
          <cell r="N549">
            <v>1.3088106492642301E-6</v>
          </cell>
          <cell r="O549">
            <v>3564</v>
          </cell>
          <cell r="Q549">
            <v>2658</v>
          </cell>
        </row>
        <row r="550">
          <cell r="B550" t="str">
            <v>CASTRO VALLEY 1110MR525</v>
          </cell>
          <cell r="C550">
            <v>14091110</v>
          </cell>
          <cell r="D550" t="str">
            <v>CASTRO VALLEY 1110</v>
          </cell>
          <cell r="E550" t="str">
            <v>MR525</v>
          </cell>
          <cell r="F550" t="b">
            <v>1</v>
          </cell>
          <cell r="G550">
            <v>98.249114598337698</v>
          </cell>
          <cell r="H550">
            <v>17.883119057711799</v>
          </cell>
          <cell r="I550">
            <v>2</v>
          </cell>
          <cell r="J550">
            <v>6.2244269429356696E-5</v>
          </cell>
          <cell r="K550">
            <v>2712</v>
          </cell>
          <cell r="L550">
            <v>142.61541505157899</v>
          </cell>
          <cell r="M550">
            <v>1800</v>
          </cell>
          <cell r="N550">
            <v>9.1966946082615506E-3</v>
          </cell>
          <cell r="O550">
            <v>1995</v>
          </cell>
          <cell r="Q550">
            <v>3348</v>
          </cell>
        </row>
        <row r="551">
          <cell r="B551" t="str">
            <v>CASTRO VALLEY 1110MR748</v>
          </cell>
          <cell r="C551">
            <v>14091110</v>
          </cell>
          <cell r="D551" t="str">
            <v>CASTRO VALLEY 1110</v>
          </cell>
          <cell r="E551" t="str">
            <v>MR748</v>
          </cell>
          <cell r="F551" t="b">
            <v>0</v>
          </cell>
          <cell r="G551">
            <v>10026.112526966301</v>
          </cell>
          <cell r="H551">
            <v>10026.112526966301</v>
          </cell>
          <cell r="I551">
            <v>86</v>
          </cell>
          <cell r="J551">
            <v>9.5898198302419606E-5</v>
          </cell>
          <cell r="K551">
            <v>1731</v>
          </cell>
          <cell r="L551">
            <v>353.76311780187802</v>
          </cell>
          <cell r="M551">
            <v>1368</v>
          </cell>
          <cell r="N551">
            <v>3.9516371487973302E-2</v>
          </cell>
          <cell r="O551">
            <v>1309</v>
          </cell>
          <cell r="Q551">
            <v>2749</v>
          </cell>
        </row>
        <row r="552">
          <cell r="B552" t="str">
            <v>CASTRO VALLEY 1111227862</v>
          </cell>
          <cell r="C552">
            <v>14091111</v>
          </cell>
          <cell r="D552" t="str">
            <v>CASTRO VALLEY 1111</v>
          </cell>
          <cell r="E552">
            <v>227862</v>
          </cell>
          <cell r="F552" t="b">
            <v>1</v>
          </cell>
          <cell r="G552">
            <v>2810.71035243191</v>
          </cell>
          <cell r="H552">
            <v>319.33694764915703</v>
          </cell>
          <cell r="I552">
            <v>26</v>
          </cell>
          <cell r="J552">
            <v>7.58637509954076E-5</v>
          </cell>
          <cell r="K552">
            <v>2311</v>
          </cell>
          <cell r="L552">
            <v>6.5245830095731205E-2</v>
          </cell>
          <cell r="M552">
            <v>3481</v>
          </cell>
          <cell r="N552">
            <v>4.95198294391266E-6</v>
          </cell>
          <cell r="O552">
            <v>3270</v>
          </cell>
          <cell r="Q552">
            <v>2736</v>
          </cell>
        </row>
        <row r="553">
          <cell r="B553" t="str">
            <v>CASTRO VALLEY 1111CB</v>
          </cell>
          <cell r="C553">
            <v>14091111</v>
          </cell>
          <cell r="D553" t="str">
            <v>CASTRO VALLEY 1111</v>
          </cell>
          <cell r="E553" t="str">
            <v>CB</v>
          </cell>
          <cell r="F553" t="b">
            <v>1</v>
          </cell>
          <cell r="G553">
            <v>1304.8231678654799</v>
          </cell>
          <cell r="H553">
            <v>357.336109842518</v>
          </cell>
          <cell r="I553">
            <v>16</v>
          </cell>
          <cell r="J553">
            <v>7.3542016131492906E-5</v>
          </cell>
          <cell r="K553">
            <v>2381</v>
          </cell>
          <cell r="L553">
            <v>5.0120126400142899</v>
          </cell>
          <cell r="M553">
            <v>2752</v>
          </cell>
          <cell r="N553">
            <v>5.70582625480527E-4</v>
          </cell>
          <cell r="O553">
            <v>2717</v>
          </cell>
          <cell r="Q553">
            <v>3215</v>
          </cell>
        </row>
        <row r="554">
          <cell r="B554" t="str">
            <v>CASTRO VALLEY 1111MR334</v>
          </cell>
          <cell r="C554">
            <v>14091111</v>
          </cell>
          <cell r="D554" t="str">
            <v>CASTRO VALLEY 1111</v>
          </cell>
          <cell r="E554" t="str">
            <v>MR334</v>
          </cell>
          <cell r="F554" t="b">
            <v>0</v>
          </cell>
          <cell r="G554">
            <v>9742.4846331495901</v>
          </cell>
          <cell r="H554">
            <v>9116.5948687837608</v>
          </cell>
          <cell r="I554">
            <v>80</v>
          </cell>
          <cell r="J554">
            <v>8.2030273529198897E-5</v>
          </cell>
          <cell r="K554">
            <v>2151</v>
          </cell>
          <cell r="L554">
            <v>200.45906572859201</v>
          </cell>
          <cell r="M554">
            <v>1639</v>
          </cell>
          <cell r="N554">
            <v>8.2358044148445192E-3</v>
          </cell>
          <cell r="O554">
            <v>2041</v>
          </cell>
          <cell r="Q554">
            <v>2808</v>
          </cell>
        </row>
        <row r="555">
          <cell r="B555" t="str">
            <v>CASTROVILLE 210436922</v>
          </cell>
          <cell r="C555">
            <v>182352104</v>
          </cell>
          <cell r="D555" t="str">
            <v>CASTROVILLE 2104</v>
          </cell>
          <cell r="E555">
            <v>36922</v>
          </cell>
          <cell r="F555" t="b">
            <v>1</v>
          </cell>
          <cell r="G555">
            <v>8825.2122838623709</v>
          </cell>
          <cell r="H555">
            <v>0</v>
          </cell>
          <cell r="I555">
            <v>37</v>
          </cell>
          <cell r="J555">
            <v>4.0991466764555502E-5</v>
          </cell>
          <cell r="K555">
            <v>3245</v>
          </cell>
          <cell r="L555">
            <v>6.5147589932388297E-2</v>
          </cell>
          <cell r="M555">
            <v>3595</v>
          </cell>
          <cell r="N555">
            <v>2.6704952675043801E-6</v>
          </cell>
          <cell r="O555">
            <v>3443</v>
          </cell>
          <cell r="Q555">
            <v>2948</v>
          </cell>
        </row>
        <row r="556">
          <cell r="B556" t="str">
            <v>CAYETANO 2109884904</v>
          </cell>
          <cell r="C556">
            <v>14422109</v>
          </cell>
          <cell r="D556" t="str">
            <v>CAYETANO 2109</v>
          </cell>
          <cell r="E556">
            <v>884904</v>
          </cell>
          <cell r="F556" t="b">
            <v>0</v>
          </cell>
          <cell r="G556">
            <v>18739.601567048499</v>
          </cell>
          <cell r="H556">
            <v>18723.681645350502</v>
          </cell>
          <cell r="I556">
            <v>77</v>
          </cell>
          <cell r="J556">
            <v>1.01903867744113E-4</v>
          </cell>
          <cell r="K556">
            <v>1605</v>
          </cell>
          <cell r="L556">
            <v>3934.60395612509</v>
          </cell>
          <cell r="M556">
            <v>152</v>
          </cell>
          <cell r="N556">
            <v>0.363260708975783</v>
          </cell>
          <cell r="O556">
            <v>83</v>
          </cell>
          <cell r="Q556">
            <v>2842</v>
          </cell>
        </row>
        <row r="557">
          <cell r="B557" t="str">
            <v>CAYETANO 21099504</v>
          </cell>
          <cell r="C557">
            <v>14422109</v>
          </cell>
          <cell r="D557" t="str">
            <v>CAYETANO 2109</v>
          </cell>
          <cell r="E557">
            <v>9504</v>
          </cell>
          <cell r="F557" t="b">
            <v>0</v>
          </cell>
          <cell r="G557">
            <v>23288.556144891601</v>
          </cell>
          <cell r="H557">
            <v>23283.869875367502</v>
          </cell>
          <cell r="I557">
            <v>97</v>
          </cell>
          <cell r="J557">
            <v>5.18656422248871E-5</v>
          </cell>
          <cell r="K557">
            <v>2997</v>
          </cell>
          <cell r="L557">
            <v>4524.1542316045197</v>
          </cell>
          <cell r="M557">
            <v>104</v>
          </cell>
          <cell r="N557">
            <v>0.21922159424743701</v>
          </cell>
          <cell r="O557">
            <v>285</v>
          </cell>
          <cell r="P557">
            <v>0.67</v>
          </cell>
          <cell r="Q557">
            <v>812</v>
          </cell>
        </row>
        <row r="558">
          <cell r="B558" t="str">
            <v>CAYETANO 2109CB</v>
          </cell>
          <cell r="C558">
            <v>14422109</v>
          </cell>
          <cell r="D558" t="str">
            <v>CAYETANO 2109</v>
          </cell>
          <cell r="E558" t="str">
            <v>CB</v>
          </cell>
          <cell r="F558" t="b">
            <v>0</v>
          </cell>
          <cell r="G558">
            <v>8828.3789216315108</v>
          </cell>
          <cell r="H558">
            <v>2269.8171523063602</v>
          </cell>
          <cell r="I558">
            <v>51</v>
          </cell>
          <cell r="J558">
            <v>8.6513396386830399E-5</v>
          </cell>
          <cell r="K558">
            <v>2023</v>
          </cell>
          <cell r="L558">
            <v>1197.22486578812</v>
          </cell>
          <cell r="M558">
            <v>732</v>
          </cell>
          <cell r="N558">
            <v>9.4773187815846205E-2</v>
          </cell>
          <cell r="O558">
            <v>795</v>
          </cell>
          <cell r="P558">
            <v>0.08</v>
          </cell>
          <cell r="Q558">
            <v>1602</v>
          </cell>
        </row>
        <row r="559">
          <cell r="B559" t="str">
            <v>CAYETANO 2109MR186</v>
          </cell>
          <cell r="C559">
            <v>14422109</v>
          </cell>
          <cell r="D559" t="str">
            <v>CAYETANO 2109</v>
          </cell>
          <cell r="E559" t="str">
            <v>MR186</v>
          </cell>
          <cell r="F559" t="b">
            <v>1</v>
          </cell>
          <cell r="G559">
            <v>4135.7533399501999</v>
          </cell>
          <cell r="H559">
            <v>818.88370372120403</v>
          </cell>
          <cell r="I559">
            <v>27</v>
          </cell>
          <cell r="J559">
            <v>8.9464671705004304E-5</v>
          </cell>
          <cell r="K559">
            <v>1933</v>
          </cell>
          <cell r="L559">
            <v>1490.2333603519201</v>
          </cell>
          <cell r="M559">
            <v>599</v>
          </cell>
          <cell r="N559">
            <v>0.118743039516152</v>
          </cell>
          <cell r="O559">
            <v>653</v>
          </cell>
          <cell r="P559">
            <v>0.02</v>
          </cell>
          <cell r="Q559">
            <v>2461</v>
          </cell>
        </row>
        <row r="560">
          <cell r="B560" t="str">
            <v>CAYETANO 2109MR572</v>
          </cell>
          <cell r="C560">
            <v>14422109</v>
          </cell>
          <cell r="D560" t="str">
            <v>CAYETANO 2109</v>
          </cell>
          <cell r="E560" t="str">
            <v>MR572</v>
          </cell>
          <cell r="F560" t="b">
            <v>0</v>
          </cell>
          <cell r="G560">
            <v>19863.5833336627</v>
          </cell>
          <cell r="H560">
            <v>13342.820790453599</v>
          </cell>
          <cell r="I560">
            <v>80</v>
          </cell>
          <cell r="J560">
            <v>8.3530245296969906E-5</v>
          </cell>
          <cell r="K560">
            <v>2113</v>
          </cell>
          <cell r="L560">
            <v>3855.50034222561</v>
          </cell>
          <cell r="M560">
            <v>161</v>
          </cell>
          <cell r="N560">
            <v>0.27120867887412597</v>
          </cell>
          <cell r="O560">
            <v>177</v>
          </cell>
          <cell r="P560">
            <v>0.06</v>
          </cell>
          <cell r="Q560">
            <v>1900</v>
          </cell>
        </row>
        <row r="561">
          <cell r="B561" t="str">
            <v>CAYETANO 2111389190</v>
          </cell>
          <cell r="C561">
            <v>14422111</v>
          </cell>
          <cell r="D561" t="str">
            <v>CAYETANO 2111</v>
          </cell>
          <cell r="E561">
            <v>389190</v>
          </cell>
          <cell r="F561" t="b">
            <v>0</v>
          </cell>
          <cell r="G561">
            <v>4452.7835078260896</v>
          </cell>
          <cell r="H561">
            <v>3542.8058467170999</v>
          </cell>
          <cell r="I561">
            <v>18</v>
          </cell>
          <cell r="J561">
            <v>1.03179279903997E-4</v>
          </cell>
          <cell r="K561">
            <v>1566</v>
          </cell>
          <cell r="L561">
            <v>3658.7667812971199</v>
          </cell>
          <cell r="M561">
            <v>184</v>
          </cell>
          <cell r="N561">
            <v>0.359459660427071</v>
          </cell>
          <cell r="O561">
            <v>90</v>
          </cell>
          <cell r="Q561">
            <v>3524</v>
          </cell>
        </row>
        <row r="562">
          <cell r="B562" t="str">
            <v>CAYETANO 2111CB</v>
          </cell>
          <cell r="C562">
            <v>14422111</v>
          </cell>
          <cell r="D562" t="str">
            <v>CAYETANO 2111</v>
          </cell>
          <cell r="E562" t="str">
            <v>CB</v>
          </cell>
          <cell r="F562" t="b">
            <v>0</v>
          </cell>
          <cell r="G562">
            <v>14665.156543299499</v>
          </cell>
          <cell r="H562">
            <v>5449.7895714079996</v>
          </cell>
          <cell r="I562">
            <v>81</v>
          </cell>
          <cell r="J562">
            <v>1.21464170486632E-4</v>
          </cell>
          <cell r="K562">
            <v>1157</v>
          </cell>
          <cell r="L562">
            <v>1050.37577460542</v>
          </cell>
          <cell r="M562">
            <v>796</v>
          </cell>
          <cell r="N562">
            <v>0.112576677232596</v>
          </cell>
          <cell r="O562">
            <v>692</v>
          </cell>
          <cell r="P562">
            <v>0.04</v>
          </cell>
          <cell r="Q562">
            <v>2099</v>
          </cell>
        </row>
        <row r="563">
          <cell r="B563" t="str">
            <v>CAYUCOS 11014701</v>
          </cell>
          <cell r="C563">
            <v>182551101</v>
          </cell>
          <cell r="D563" t="str">
            <v>CAYUCOS 1101</v>
          </cell>
          <cell r="E563">
            <v>4701</v>
          </cell>
          <cell r="F563" t="b">
            <v>0</v>
          </cell>
          <cell r="G563">
            <v>14095.959872609599</v>
          </cell>
          <cell r="H563">
            <v>3388.7478391806699</v>
          </cell>
          <cell r="I563">
            <v>65</v>
          </cell>
          <cell r="J563">
            <v>6.2737255319689198E-5</v>
          </cell>
          <cell r="K563">
            <v>2693</v>
          </cell>
          <cell r="L563">
            <v>533.92170406992602</v>
          </cell>
          <cell r="M563">
            <v>1166</v>
          </cell>
          <cell r="N563">
            <v>3.5932033951693802E-2</v>
          </cell>
          <cell r="O563">
            <v>1356</v>
          </cell>
          <cell r="P563">
            <v>0.03</v>
          </cell>
          <cell r="Q563">
            <v>2301</v>
          </cell>
        </row>
        <row r="564">
          <cell r="B564" t="str">
            <v>CAYUCOS 1102317156</v>
          </cell>
          <cell r="C564">
            <v>182551102</v>
          </cell>
          <cell r="D564" t="str">
            <v>CAYUCOS 1102</v>
          </cell>
          <cell r="E564">
            <v>317156</v>
          </cell>
          <cell r="F564" t="b">
            <v>0</v>
          </cell>
          <cell r="G564">
            <v>18303.2443272778</v>
          </cell>
          <cell r="H564">
            <v>3816.3109876356598</v>
          </cell>
          <cell r="I564">
            <v>67</v>
          </cell>
          <cell r="J564">
            <v>5.1744935262831798E-5</v>
          </cell>
          <cell r="K564">
            <v>3000</v>
          </cell>
          <cell r="L564">
            <v>86.480305361769894</v>
          </cell>
          <cell r="M564">
            <v>2018</v>
          </cell>
          <cell r="N564">
            <v>4.4039214311582704E-3</v>
          </cell>
          <cell r="O564">
            <v>2233</v>
          </cell>
          <cell r="Q564">
            <v>3166</v>
          </cell>
        </row>
        <row r="565">
          <cell r="B565" t="str">
            <v>CAYUCOS 1102613456</v>
          </cell>
          <cell r="C565">
            <v>182551102</v>
          </cell>
          <cell r="D565" t="str">
            <v>CAYUCOS 1102</v>
          </cell>
          <cell r="E565">
            <v>613456</v>
          </cell>
          <cell r="F565" t="b">
            <v>0</v>
          </cell>
          <cell r="G565">
            <v>38029.461120465603</v>
          </cell>
          <cell r="H565">
            <v>21637.064411255</v>
          </cell>
          <cell r="I565">
            <v>145</v>
          </cell>
          <cell r="J565">
            <v>5.8725184342418003E-5</v>
          </cell>
          <cell r="K565">
            <v>2815</v>
          </cell>
          <cell r="L565">
            <v>256.25736705604299</v>
          </cell>
          <cell r="M565">
            <v>1531</v>
          </cell>
          <cell r="N565">
            <v>1.40280210868267E-2</v>
          </cell>
          <cell r="O565">
            <v>1820</v>
          </cell>
          <cell r="Q565">
            <v>3187</v>
          </cell>
        </row>
        <row r="566">
          <cell r="B566" t="str">
            <v>CAYUCOS 1102CB</v>
          </cell>
          <cell r="C566">
            <v>182551102</v>
          </cell>
          <cell r="D566" t="str">
            <v>CAYUCOS 1102</v>
          </cell>
          <cell r="E566" t="str">
            <v>CB</v>
          </cell>
          <cell r="F566" t="b">
            <v>1</v>
          </cell>
          <cell r="G566">
            <v>8504.0552625054006</v>
          </cell>
          <cell r="H566">
            <v>0</v>
          </cell>
          <cell r="I566">
            <v>41</v>
          </cell>
          <cell r="J566">
            <v>3.9093076829407101E-5</v>
          </cell>
          <cell r="K566">
            <v>3284</v>
          </cell>
          <cell r="L566">
            <v>6.5146990120410905E-2</v>
          </cell>
          <cell r="M566">
            <v>3625</v>
          </cell>
          <cell r="N566">
            <v>2.54679628998185E-6</v>
          </cell>
          <cell r="O566">
            <v>3460</v>
          </cell>
          <cell r="P566">
            <v>0.18</v>
          </cell>
          <cell r="Q566">
            <v>1219</v>
          </cell>
        </row>
        <row r="567">
          <cell r="B567" t="str">
            <v>CEDAR CREEK 11011362</v>
          </cell>
          <cell r="C567">
            <v>103321101</v>
          </cell>
          <cell r="D567" t="str">
            <v>CEDAR CREEK 1101</v>
          </cell>
          <cell r="E567">
            <v>1362</v>
          </cell>
          <cell r="F567" t="b">
            <v>1</v>
          </cell>
          <cell r="G567">
            <v>24.951411183958601</v>
          </cell>
          <cell r="H567">
            <v>24.951411183958601</v>
          </cell>
          <cell r="I567">
            <v>1</v>
          </cell>
          <cell r="J567">
            <v>6.5972970332950299E-4</v>
          </cell>
          <cell r="K567">
            <v>10</v>
          </cell>
          <cell r="L567">
            <v>6.6431380861030107E-2</v>
          </cell>
          <cell r="M567">
            <v>3035</v>
          </cell>
          <cell r="N567">
            <v>4.3826755187216598E-5</v>
          </cell>
          <cell r="O567">
            <v>2908</v>
          </cell>
          <cell r="P567">
            <v>0.04</v>
          </cell>
          <cell r="Q567">
            <v>2068</v>
          </cell>
        </row>
        <row r="568">
          <cell r="B568" t="str">
            <v>CEDAR CREEK 11011608</v>
          </cell>
          <cell r="C568">
            <v>103321101</v>
          </cell>
          <cell r="D568" t="str">
            <v>CEDAR CREEK 1101</v>
          </cell>
          <cell r="E568">
            <v>1608</v>
          </cell>
          <cell r="F568" t="b">
            <v>0</v>
          </cell>
          <cell r="G568">
            <v>53827.5719390132</v>
          </cell>
          <cell r="H568">
            <v>53827.5719390132</v>
          </cell>
          <cell r="I568">
            <v>252</v>
          </cell>
          <cell r="J568">
            <v>1.9008628186110499E-4</v>
          </cell>
          <cell r="K568">
            <v>441</v>
          </cell>
          <cell r="L568">
            <v>523.025844987553</v>
          </cell>
          <cell r="M568">
            <v>1180</v>
          </cell>
          <cell r="N568">
            <v>9.9643525667033397E-2</v>
          </cell>
          <cell r="O568">
            <v>768</v>
          </cell>
          <cell r="P568">
            <v>0.06</v>
          </cell>
          <cell r="Q568">
            <v>1838</v>
          </cell>
        </row>
        <row r="569">
          <cell r="B569" t="str">
            <v>CEDAR CREEK 11011656</v>
          </cell>
          <cell r="C569">
            <v>103321101</v>
          </cell>
          <cell r="D569" t="str">
            <v>CEDAR CREEK 1101</v>
          </cell>
          <cell r="E569">
            <v>1656</v>
          </cell>
          <cell r="F569" t="b">
            <v>0</v>
          </cell>
          <cell r="G569">
            <v>51859.327133335501</v>
          </cell>
          <cell r="H569">
            <v>51859.327133335501</v>
          </cell>
          <cell r="I569">
            <v>208</v>
          </cell>
          <cell r="J569">
            <v>1.02058636947581E-4</v>
          </cell>
          <cell r="K569">
            <v>1602</v>
          </cell>
          <cell r="L569">
            <v>466.16115963586498</v>
          </cell>
          <cell r="M569">
            <v>1228</v>
          </cell>
          <cell r="N569">
            <v>3.9175560940853199E-2</v>
          </cell>
          <cell r="O569">
            <v>1318</v>
          </cell>
          <cell r="P569">
            <v>7.0000000000000007E-2</v>
          </cell>
          <cell r="Q569">
            <v>1727</v>
          </cell>
        </row>
        <row r="570">
          <cell r="B570" t="str">
            <v>CEDAR CREEK 11011664</v>
          </cell>
          <cell r="C570">
            <v>103321101</v>
          </cell>
          <cell r="D570" t="str">
            <v>CEDAR CREEK 1101</v>
          </cell>
          <cell r="E570">
            <v>1664</v>
          </cell>
          <cell r="F570" t="b">
            <v>0</v>
          </cell>
          <cell r="G570">
            <v>47581.291844954503</v>
          </cell>
          <cell r="H570">
            <v>47581.291844954503</v>
          </cell>
          <cell r="I570">
            <v>244</v>
          </cell>
          <cell r="J570">
            <v>1.6153151150958799E-4</v>
          </cell>
          <cell r="K570">
            <v>624</v>
          </cell>
          <cell r="L570">
            <v>1257.5627129245499</v>
          </cell>
          <cell r="M570">
            <v>697</v>
          </cell>
          <cell r="N570">
            <v>0.22208851967395599</v>
          </cell>
          <cell r="O570">
            <v>281</v>
          </cell>
          <cell r="P570">
            <v>0.09</v>
          </cell>
          <cell r="Q570">
            <v>1544</v>
          </cell>
        </row>
        <row r="571">
          <cell r="B571" t="str">
            <v>CEDAR CREEK 1101451856</v>
          </cell>
          <cell r="C571">
            <v>103321101</v>
          </cell>
          <cell r="D571" t="str">
            <v>CEDAR CREEK 1101</v>
          </cell>
          <cell r="E571">
            <v>451856</v>
          </cell>
          <cell r="F571" t="b">
            <v>1</v>
          </cell>
          <cell r="G571">
            <v>105.14702036552799</v>
          </cell>
          <cell r="H571">
            <v>105.14702036552799</v>
          </cell>
          <cell r="I571">
            <v>2</v>
          </cell>
          <cell r="J571">
            <v>5.04826621181564E-5</v>
          </cell>
          <cell r="K571">
            <v>3022</v>
          </cell>
          <cell r="L571">
            <v>2807.0375182544499</v>
          </cell>
          <cell r="M571">
            <v>299</v>
          </cell>
          <cell r="N571">
            <v>0.14172294959262699</v>
          </cell>
          <cell r="O571">
            <v>563</v>
          </cell>
          <cell r="Q571">
            <v>3442</v>
          </cell>
        </row>
        <row r="572">
          <cell r="B572" t="str">
            <v>CEDAR CREEK 1101CB</v>
          </cell>
          <cell r="C572">
            <v>103321101</v>
          </cell>
          <cell r="D572" t="str">
            <v>CEDAR CREEK 1101</v>
          </cell>
          <cell r="E572" t="str">
            <v>CB</v>
          </cell>
          <cell r="F572" t="b">
            <v>0</v>
          </cell>
          <cell r="G572">
            <v>24813.827383408501</v>
          </cell>
          <cell r="H572">
            <v>24813.827383408501</v>
          </cell>
          <cell r="I572">
            <v>127</v>
          </cell>
          <cell r="J572">
            <v>1.05143745439284E-4</v>
          </cell>
          <cell r="K572">
            <v>1517</v>
          </cell>
          <cell r="L572">
            <v>1354.0744180801701</v>
          </cell>
          <cell r="M572">
            <v>662</v>
          </cell>
          <cell r="N572">
            <v>0.18254495034697299</v>
          </cell>
          <cell r="O572">
            <v>392</v>
          </cell>
          <cell r="P572">
            <v>7.0000000000000007E-2</v>
          </cell>
          <cell r="Q572">
            <v>1749</v>
          </cell>
        </row>
        <row r="573">
          <cell r="B573" t="str">
            <v>CHALLENGE 110113026</v>
          </cell>
          <cell r="C573">
            <v>103201101</v>
          </cell>
          <cell r="D573" t="str">
            <v>CHALLENGE 1101</v>
          </cell>
          <cell r="E573">
            <v>13026</v>
          </cell>
          <cell r="F573" t="b">
            <v>0</v>
          </cell>
          <cell r="G573">
            <v>12912.9615297891</v>
          </cell>
          <cell r="H573">
            <v>12912.9615297891</v>
          </cell>
          <cell r="I573">
            <v>70</v>
          </cell>
          <cell r="J573">
            <v>4.9240656390674801E-5</v>
          </cell>
          <cell r="K573">
            <v>3058</v>
          </cell>
          <cell r="L573">
            <v>11.607620525925499</v>
          </cell>
          <cell r="M573">
            <v>2595</v>
          </cell>
          <cell r="N573">
            <v>6.5268742988844905E-4</v>
          </cell>
          <cell r="O573">
            <v>2696</v>
          </cell>
          <cell r="P573">
            <v>8.3800000000000008</v>
          </cell>
          <cell r="Q573">
            <v>429</v>
          </cell>
        </row>
        <row r="574">
          <cell r="B574" t="str">
            <v>CHALLENGE 11015460</v>
          </cell>
          <cell r="C574">
            <v>103201101</v>
          </cell>
          <cell r="D574" t="str">
            <v>CHALLENGE 1101</v>
          </cell>
          <cell r="E574">
            <v>5460</v>
          </cell>
          <cell r="F574" t="b">
            <v>0</v>
          </cell>
          <cell r="G574">
            <v>18980.33721596</v>
          </cell>
          <cell r="H574">
            <v>18980.33721596</v>
          </cell>
          <cell r="I574">
            <v>91</v>
          </cell>
          <cell r="J574">
            <v>1.14002212083303E-4</v>
          </cell>
          <cell r="K574">
            <v>1322</v>
          </cell>
          <cell r="L574">
            <v>193.36633335923</v>
          </cell>
          <cell r="M574">
            <v>1657</v>
          </cell>
          <cell r="N574">
            <v>2.1115577717353999E-2</v>
          </cell>
          <cell r="O574">
            <v>1650</v>
          </cell>
          <cell r="P574">
            <v>41.43</v>
          </cell>
          <cell r="Q574">
            <v>176</v>
          </cell>
        </row>
        <row r="575">
          <cell r="B575" t="str">
            <v>CHALLENGE 110198174</v>
          </cell>
          <cell r="C575">
            <v>103201101</v>
          </cell>
          <cell r="D575" t="str">
            <v>CHALLENGE 1101</v>
          </cell>
          <cell r="E575">
            <v>98174</v>
          </cell>
          <cell r="F575" t="b">
            <v>0</v>
          </cell>
          <cell r="G575">
            <v>19681.588080109799</v>
          </cell>
          <cell r="H575">
            <v>19681.588080109799</v>
          </cell>
          <cell r="I575">
            <v>66</v>
          </cell>
          <cell r="J575">
            <v>7.9167960379097099E-5</v>
          </cell>
          <cell r="K575">
            <v>2229</v>
          </cell>
          <cell r="L575">
            <v>58.035694893411801</v>
          </cell>
          <cell r="M575">
            <v>2166</v>
          </cell>
          <cell r="N575">
            <v>6.2047767401570897E-3</v>
          </cell>
          <cell r="O575">
            <v>2143</v>
          </cell>
          <cell r="P575">
            <v>22.16</v>
          </cell>
          <cell r="Q575">
            <v>296</v>
          </cell>
        </row>
        <row r="576">
          <cell r="B576" t="str">
            <v>CHALLENGE 1101CB</v>
          </cell>
          <cell r="C576">
            <v>103201101</v>
          </cell>
          <cell r="D576" t="str">
            <v>CHALLENGE 1101</v>
          </cell>
          <cell r="E576" t="str">
            <v>CB</v>
          </cell>
          <cell r="F576" t="b">
            <v>0</v>
          </cell>
          <cell r="G576">
            <v>26652.3350619497</v>
          </cell>
          <cell r="H576">
            <v>26652.3350619497</v>
          </cell>
          <cell r="I576">
            <v>128</v>
          </cell>
          <cell r="J576">
            <v>1.18611822358616E-4</v>
          </cell>
          <cell r="K576">
            <v>1214</v>
          </cell>
          <cell r="L576">
            <v>102.401606982251</v>
          </cell>
          <cell r="M576">
            <v>1941</v>
          </cell>
          <cell r="N576">
            <v>1.2215295409586E-2</v>
          </cell>
          <cell r="O576">
            <v>1874</v>
          </cell>
          <cell r="P576">
            <v>82.53</v>
          </cell>
          <cell r="Q576">
            <v>43</v>
          </cell>
        </row>
        <row r="577">
          <cell r="B577" t="str">
            <v>CHALLENGE 11021064</v>
          </cell>
          <cell r="C577">
            <v>103201102</v>
          </cell>
          <cell r="D577" t="str">
            <v>CHALLENGE 1102</v>
          </cell>
          <cell r="E577">
            <v>1064</v>
          </cell>
          <cell r="F577" t="b">
            <v>0</v>
          </cell>
          <cell r="G577">
            <v>31650.742211544799</v>
          </cell>
          <cell r="H577">
            <v>31650.742211544799</v>
          </cell>
          <cell r="I577">
            <v>179</v>
          </cell>
          <cell r="J577">
            <v>9.2950239050377999E-5</v>
          </cell>
          <cell r="K577">
            <v>1824</v>
          </cell>
          <cell r="L577">
            <v>1110.3932243725999</v>
          </cell>
          <cell r="M577">
            <v>771</v>
          </cell>
          <cell r="N577">
            <v>9.4904719336338206E-2</v>
          </cell>
          <cell r="O577">
            <v>793</v>
          </cell>
          <cell r="P577">
            <v>64.19</v>
          </cell>
          <cell r="Q577">
            <v>79</v>
          </cell>
        </row>
        <row r="578">
          <cell r="B578" t="str">
            <v>CHALLENGE 11021902</v>
          </cell>
          <cell r="C578">
            <v>103201102</v>
          </cell>
          <cell r="D578" t="str">
            <v>CHALLENGE 1102</v>
          </cell>
          <cell r="E578">
            <v>1902</v>
          </cell>
          <cell r="F578" t="b">
            <v>0</v>
          </cell>
          <cell r="G578">
            <v>7840.3137636362299</v>
          </cell>
          <cell r="H578">
            <v>7840.3137636362299</v>
          </cell>
          <cell r="I578">
            <v>44</v>
          </cell>
          <cell r="J578">
            <v>1.3678512484396099E-4</v>
          </cell>
          <cell r="K578">
            <v>909</v>
          </cell>
          <cell r="L578">
            <v>253.46991337399601</v>
          </cell>
          <cell r="M578">
            <v>1535</v>
          </cell>
          <cell r="N578">
            <v>2.6064012426400201E-2</v>
          </cell>
          <cell r="O578">
            <v>1531</v>
          </cell>
          <cell r="P578">
            <v>31.9</v>
          </cell>
          <cell r="Q578">
            <v>227</v>
          </cell>
        </row>
        <row r="579">
          <cell r="B579" t="str">
            <v>CHALLENGE 11025462</v>
          </cell>
          <cell r="C579">
            <v>103201102</v>
          </cell>
          <cell r="D579" t="str">
            <v>CHALLENGE 1102</v>
          </cell>
          <cell r="E579">
            <v>5462</v>
          </cell>
          <cell r="F579" t="b">
            <v>0</v>
          </cell>
          <cell r="G579">
            <v>37447.090528612702</v>
          </cell>
          <cell r="H579">
            <v>37447.090528612702</v>
          </cell>
          <cell r="I579">
            <v>248</v>
          </cell>
          <cell r="J579">
            <v>1.63835848585951E-4</v>
          </cell>
          <cell r="K579">
            <v>602</v>
          </cell>
          <cell r="L579">
            <v>227.118646820983</v>
          </cell>
          <cell r="M579">
            <v>1593</v>
          </cell>
          <cell r="N579">
            <v>3.2082273511569601E-2</v>
          </cell>
          <cell r="O579">
            <v>1428</v>
          </cell>
          <cell r="P579">
            <v>37.76</v>
          </cell>
          <cell r="Q579">
            <v>199</v>
          </cell>
        </row>
        <row r="580">
          <cell r="B580" t="str">
            <v>CHALLENGE 1102CB</v>
          </cell>
          <cell r="C580">
            <v>103201102</v>
          </cell>
          <cell r="D580" t="str">
            <v>CHALLENGE 1102</v>
          </cell>
          <cell r="E580" t="str">
            <v>CB</v>
          </cell>
          <cell r="F580" t="b">
            <v>0</v>
          </cell>
          <cell r="G580">
            <v>24644.898030650402</v>
          </cell>
          <cell r="H580">
            <v>24644.898030650402</v>
          </cell>
          <cell r="I580">
            <v>123</v>
          </cell>
          <cell r="J580">
            <v>1.47221213144182E-4</v>
          </cell>
          <cell r="K580">
            <v>772</v>
          </cell>
          <cell r="L580">
            <v>162.39121621910201</v>
          </cell>
          <cell r="M580">
            <v>1740</v>
          </cell>
          <cell r="N580">
            <v>1.8499959171722698E-2</v>
          </cell>
          <cell r="O580">
            <v>1693</v>
          </cell>
          <cell r="P580">
            <v>73.53</v>
          </cell>
          <cell r="Q580">
            <v>61</v>
          </cell>
        </row>
        <row r="581">
          <cell r="B581" t="str">
            <v>CHESTER 1101656108</v>
          </cell>
          <cell r="C581">
            <v>103181101</v>
          </cell>
          <cell r="D581" t="str">
            <v>CHESTER 1101</v>
          </cell>
          <cell r="E581">
            <v>656108</v>
          </cell>
          <cell r="F581" t="b">
            <v>1</v>
          </cell>
          <cell r="G581">
            <v>1195.09843493824</v>
          </cell>
          <cell r="H581">
            <v>838.70965092282995</v>
          </cell>
          <cell r="I581">
            <v>10</v>
          </cell>
          <cell r="J581">
            <v>3.2603454837953901E-5</v>
          </cell>
          <cell r="K581">
            <v>3392</v>
          </cell>
          <cell r="L581">
            <v>6.5918331102973904E-2</v>
          </cell>
          <cell r="M581">
            <v>3240</v>
          </cell>
          <cell r="N581">
            <v>2.1477806587672801E-6</v>
          </cell>
          <cell r="O581">
            <v>3499</v>
          </cell>
          <cell r="Q581">
            <v>2956</v>
          </cell>
        </row>
        <row r="582">
          <cell r="B582" t="str">
            <v>CHESTER 1101922138</v>
          </cell>
          <cell r="C582">
            <v>103181101</v>
          </cell>
          <cell r="D582" t="str">
            <v>CHESTER 1101</v>
          </cell>
          <cell r="E582">
            <v>922138</v>
          </cell>
          <cell r="F582" t="b">
            <v>0</v>
          </cell>
          <cell r="G582">
            <v>3566.8479618290198</v>
          </cell>
          <cell r="H582">
            <v>2524.6385713623999</v>
          </cell>
          <cell r="I582">
            <v>24</v>
          </cell>
          <cell r="J582">
            <v>4.9755693908082301E-5</v>
          </cell>
          <cell r="K582">
            <v>3043</v>
          </cell>
          <cell r="L582">
            <v>2.0460028610289598</v>
          </cell>
          <cell r="M582">
            <v>2840</v>
          </cell>
          <cell r="N582">
            <v>8.4168616245671094E-5</v>
          </cell>
          <cell r="O582">
            <v>2883</v>
          </cell>
          <cell r="Q582">
            <v>3016</v>
          </cell>
        </row>
        <row r="583">
          <cell r="B583" t="str">
            <v>CHESTER 1101CB</v>
          </cell>
          <cell r="C583">
            <v>103181101</v>
          </cell>
          <cell r="D583" t="str">
            <v>CHESTER 1101</v>
          </cell>
          <cell r="E583" t="str">
            <v>CB</v>
          </cell>
          <cell r="F583" t="b">
            <v>1</v>
          </cell>
          <cell r="G583">
            <v>8238.19532421228</v>
          </cell>
          <cell r="H583">
            <v>128.958819831662</v>
          </cell>
          <cell r="I583">
            <v>69</v>
          </cell>
          <cell r="J583">
            <v>1.7565399232715699E-5</v>
          </cell>
          <cell r="K583">
            <v>3565</v>
          </cell>
          <cell r="L583">
            <v>6.5166792192641196E-2</v>
          </cell>
          <cell r="M583">
            <v>3548</v>
          </cell>
          <cell r="N583">
            <v>1.14525418984922E-6</v>
          </cell>
          <cell r="O583">
            <v>3578</v>
          </cell>
          <cell r="P583">
            <v>0.04</v>
          </cell>
          <cell r="Q583">
            <v>2203</v>
          </cell>
        </row>
        <row r="584">
          <cell r="B584" t="str">
            <v>CHESTER 11022564</v>
          </cell>
          <cell r="C584">
            <v>103181102</v>
          </cell>
          <cell r="D584" t="str">
            <v>CHESTER 1102</v>
          </cell>
          <cell r="E584">
            <v>2564</v>
          </cell>
          <cell r="F584" t="b">
            <v>0</v>
          </cell>
          <cell r="G584">
            <v>3603.0113546471698</v>
          </cell>
          <cell r="H584">
            <v>3598.4394055697098</v>
          </cell>
          <cell r="I584">
            <v>21</v>
          </cell>
          <cell r="J584">
            <v>3.9721406426993E-5</v>
          </cell>
          <cell r="K584">
            <v>3274</v>
          </cell>
          <cell r="L584">
            <v>12.517593536590899</v>
          </cell>
          <cell r="M584">
            <v>2577</v>
          </cell>
          <cell r="N584">
            <v>5.3291431370888298E-4</v>
          </cell>
          <cell r="O584">
            <v>2726</v>
          </cell>
          <cell r="P584">
            <v>0.1</v>
          </cell>
          <cell r="Q584">
            <v>1482</v>
          </cell>
        </row>
        <row r="585">
          <cell r="B585" t="str">
            <v>CHESTER 1102546744</v>
          </cell>
          <cell r="C585">
            <v>103181102</v>
          </cell>
          <cell r="D585" t="str">
            <v>CHESTER 1102</v>
          </cell>
          <cell r="E585">
            <v>546744</v>
          </cell>
          <cell r="F585" t="b">
            <v>1</v>
          </cell>
          <cell r="G585">
            <v>633.17158732645305</v>
          </cell>
          <cell r="H585">
            <v>428.86959234612402</v>
          </cell>
          <cell r="I585">
            <v>7</v>
          </cell>
          <cell r="J585">
            <v>2.9209846356284899E-5</v>
          </cell>
          <cell r="K585">
            <v>3435</v>
          </cell>
          <cell r="L585">
            <v>6.5881657704945001E-2</v>
          </cell>
          <cell r="M585">
            <v>3248</v>
          </cell>
          <cell r="N585">
            <v>1.9339709750124199E-6</v>
          </cell>
          <cell r="O585">
            <v>3514</v>
          </cell>
          <cell r="Q585">
            <v>3577</v>
          </cell>
        </row>
        <row r="586">
          <cell r="B586" t="str">
            <v>CHESTER 1102CB</v>
          </cell>
          <cell r="C586">
            <v>103181102</v>
          </cell>
          <cell r="D586" t="str">
            <v>CHESTER 1102</v>
          </cell>
          <cell r="E586" t="str">
            <v>CB</v>
          </cell>
          <cell r="F586" t="b">
            <v>1</v>
          </cell>
          <cell r="G586">
            <v>4463.0648328058996</v>
          </cell>
          <cell r="H586">
            <v>40.296633360899598</v>
          </cell>
          <cell r="I586">
            <v>38</v>
          </cell>
          <cell r="J586">
            <v>2.72462151961486E-5</v>
          </cell>
          <cell r="K586">
            <v>3469</v>
          </cell>
          <cell r="L586">
            <v>6.5181967874129096E-2</v>
          </cell>
          <cell r="M586">
            <v>3535</v>
          </cell>
          <cell r="N586">
            <v>1.7765683855436601E-6</v>
          </cell>
          <cell r="O586">
            <v>3527</v>
          </cell>
          <cell r="P586">
            <v>0.04</v>
          </cell>
          <cell r="Q586">
            <v>2082</v>
          </cell>
        </row>
        <row r="587">
          <cell r="B587" t="str">
            <v>CHOLAME 21025597</v>
          </cell>
          <cell r="C587">
            <v>182562102</v>
          </cell>
          <cell r="D587" t="str">
            <v>CHOLAME 2102</v>
          </cell>
          <cell r="E587">
            <v>5597</v>
          </cell>
          <cell r="F587" t="b">
            <v>0</v>
          </cell>
          <cell r="G587">
            <v>8229.9237633319699</v>
          </cell>
          <cell r="H587">
            <v>8229.9237633319699</v>
          </cell>
          <cell r="I587">
            <v>22</v>
          </cell>
          <cell r="J587">
            <v>5.7292371691021602E-5</v>
          </cell>
          <cell r="K587">
            <v>2855</v>
          </cell>
          <cell r="L587">
            <v>4008.41868105801</v>
          </cell>
          <cell r="M587">
            <v>148</v>
          </cell>
          <cell r="N587">
            <v>0.23009223110285501</v>
          </cell>
          <cell r="O587">
            <v>258</v>
          </cell>
          <cell r="P587">
            <v>0.06</v>
          </cell>
          <cell r="Q587">
            <v>1847</v>
          </cell>
        </row>
        <row r="588">
          <cell r="B588" t="str">
            <v>CHOLAME 2102796386</v>
          </cell>
          <cell r="C588">
            <v>182562102</v>
          </cell>
          <cell r="D588" t="str">
            <v>CHOLAME 2102</v>
          </cell>
          <cell r="E588">
            <v>796386</v>
          </cell>
          <cell r="F588" t="b">
            <v>0</v>
          </cell>
          <cell r="G588">
            <v>64232.668313602102</v>
          </cell>
          <cell r="H588">
            <v>57391.975309308997</v>
          </cell>
          <cell r="I588">
            <v>159</v>
          </cell>
          <cell r="J588">
            <v>5.7452584265647397E-5</v>
          </cell>
          <cell r="K588">
            <v>2849</v>
          </cell>
          <cell r="L588">
            <v>3563.2206775970999</v>
          </cell>
          <cell r="M588">
            <v>192</v>
          </cell>
          <cell r="N588">
            <v>0.197915729058424</v>
          </cell>
          <cell r="O588">
            <v>336</v>
          </cell>
          <cell r="Q588">
            <v>2815</v>
          </cell>
        </row>
        <row r="589">
          <cell r="B589" t="str">
            <v>CHOLAME 2102X06</v>
          </cell>
          <cell r="C589">
            <v>182562102</v>
          </cell>
          <cell r="D589" t="str">
            <v>CHOLAME 2102</v>
          </cell>
          <cell r="E589" t="str">
            <v>X06</v>
          </cell>
          <cell r="F589" t="b">
            <v>1</v>
          </cell>
          <cell r="G589">
            <v>20798.495138115799</v>
          </cell>
          <cell r="H589">
            <v>651.95781180435802</v>
          </cell>
          <cell r="I589">
            <v>40</v>
          </cell>
          <cell r="J589">
            <v>5.1105149955569303E-5</v>
          </cell>
          <cell r="K589">
            <v>3012</v>
          </cell>
          <cell r="L589">
            <v>121.2254268568</v>
          </cell>
          <cell r="M589">
            <v>1866</v>
          </cell>
          <cell r="N589">
            <v>3.2532693675225602E-3</v>
          </cell>
          <cell r="O589">
            <v>2322</v>
          </cell>
          <cell r="P589">
            <v>0.03</v>
          </cell>
          <cell r="Q589">
            <v>2295</v>
          </cell>
        </row>
        <row r="590">
          <cell r="B590" t="str">
            <v>CHOLAME 2102X10</v>
          </cell>
          <cell r="C590">
            <v>182562102</v>
          </cell>
          <cell r="D590" t="str">
            <v>CHOLAME 2102</v>
          </cell>
          <cell r="E590" t="str">
            <v>X10</v>
          </cell>
          <cell r="F590" t="b">
            <v>0</v>
          </cell>
          <cell r="G590">
            <v>70912.219171572404</v>
          </cell>
          <cell r="H590">
            <v>34475.595952534401</v>
          </cell>
          <cell r="I590">
            <v>156</v>
          </cell>
          <cell r="J590">
            <v>7.3071318992929394E-5</v>
          </cell>
          <cell r="K590">
            <v>2393</v>
          </cell>
          <cell r="L590">
            <v>2615.2407717341298</v>
          </cell>
          <cell r="M590">
            <v>327</v>
          </cell>
          <cell r="N590">
            <v>0.16893105472582601</v>
          </cell>
          <cell r="O590">
            <v>442</v>
          </cell>
          <cell r="P590">
            <v>0</v>
          </cell>
          <cell r="Q590">
            <v>2634</v>
          </cell>
        </row>
        <row r="591">
          <cell r="B591" t="str">
            <v>CLARK ROAD 1101CB</v>
          </cell>
          <cell r="C591">
            <v>103091101</v>
          </cell>
          <cell r="D591" t="str">
            <v>CLARK ROAD 1101</v>
          </cell>
          <cell r="E591" t="str">
            <v>CB</v>
          </cell>
          <cell r="F591" t="b">
            <v>1</v>
          </cell>
          <cell r="G591">
            <v>33.321477624685201</v>
          </cell>
          <cell r="H591">
            <v>28.7494504816272</v>
          </cell>
          <cell r="I591">
            <v>2</v>
          </cell>
          <cell r="J591">
            <v>1.02684720332035E-4</v>
          </cell>
          <cell r="K591">
            <v>1578</v>
          </cell>
          <cell r="L591">
            <v>1672.4211442071901</v>
          </cell>
          <cell r="M591">
            <v>534</v>
          </cell>
          <cell r="N591">
            <v>0.15464255304438199</v>
          </cell>
          <cell r="O591">
            <v>493</v>
          </cell>
          <cell r="Q591">
            <v>3632</v>
          </cell>
        </row>
        <row r="592">
          <cell r="B592" t="str">
            <v>CLARK ROAD 11022044</v>
          </cell>
          <cell r="C592">
            <v>103091102</v>
          </cell>
          <cell r="D592" t="str">
            <v>CLARK ROAD 1102</v>
          </cell>
          <cell r="E592">
            <v>2044</v>
          </cell>
          <cell r="F592" t="b">
            <v>0</v>
          </cell>
          <cell r="G592">
            <v>20271.696127057301</v>
          </cell>
          <cell r="H592">
            <v>13688.9230116489</v>
          </cell>
          <cell r="I592">
            <v>67</v>
          </cell>
          <cell r="J592">
            <v>1.15192260580862E-4</v>
          </cell>
          <cell r="K592">
            <v>1295</v>
          </cell>
          <cell r="L592">
            <v>1533.53165660885</v>
          </cell>
          <cell r="M592">
            <v>584</v>
          </cell>
          <cell r="N592">
            <v>0.14864986907236699</v>
          </cell>
          <cell r="O592">
            <v>526</v>
          </cell>
          <cell r="P592">
            <v>0.03</v>
          </cell>
          <cell r="Q592">
            <v>2330</v>
          </cell>
        </row>
        <row r="593">
          <cell r="B593" t="str">
            <v>CLARK ROAD 11022068</v>
          </cell>
          <cell r="C593">
            <v>103091102</v>
          </cell>
          <cell r="D593" t="str">
            <v>CLARK ROAD 1102</v>
          </cell>
          <cell r="E593">
            <v>2068</v>
          </cell>
          <cell r="F593" t="b">
            <v>0</v>
          </cell>
          <cell r="G593">
            <v>17517.326390722399</v>
          </cell>
          <cell r="H593">
            <v>17517.326390722399</v>
          </cell>
          <cell r="I593">
            <v>90</v>
          </cell>
          <cell r="J593">
            <v>1.1363579582798001E-4</v>
          </cell>
          <cell r="K593">
            <v>1328</v>
          </cell>
          <cell r="L593">
            <v>80.737676500754205</v>
          </cell>
          <cell r="M593">
            <v>2044</v>
          </cell>
          <cell r="N593">
            <v>8.4896892783506601E-3</v>
          </cell>
          <cell r="O593">
            <v>2032</v>
          </cell>
          <cell r="P593">
            <v>0.32</v>
          </cell>
          <cell r="Q593">
            <v>992</v>
          </cell>
        </row>
        <row r="594">
          <cell r="B594" t="str">
            <v>CLARK ROAD 11022070</v>
          </cell>
          <cell r="C594">
            <v>103091102</v>
          </cell>
          <cell r="D594" t="str">
            <v>CLARK ROAD 1102</v>
          </cell>
          <cell r="E594">
            <v>2070</v>
          </cell>
          <cell r="F594" t="b">
            <v>0</v>
          </cell>
          <cell r="G594">
            <v>15059.4590551693</v>
          </cell>
          <cell r="H594">
            <v>14786.622191213801</v>
          </cell>
          <cell r="I594">
            <v>72</v>
          </cell>
          <cell r="J594">
            <v>1.4394900442441899E-4</v>
          </cell>
          <cell r="K594">
            <v>814</v>
          </cell>
          <cell r="L594">
            <v>498.04582487457401</v>
          </cell>
          <cell r="M594">
            <v>1203</v>
          </cell>
          <cell r="N594">
            <v>6.3105786339537298E-2</v>
          </cell>
          <cell r="O594">
            <v>1033</v>
          </cell>
          <cell r="P594">
            <v>7.0000000000000007E-2</v>
          </cell>
          <cell r="Q594">
            <v>1760</v>
          </cell>
        </row>
        <row r="595">
          <cell r="B595" t="str">
            <v>CLARK ROAD 11022094</v>
          </cell>
          <cell r="C595">
            <v>103091102</v>
          </cell>
          <cell r="D595" t="str">
            <v>CLARK ROAD 1102</v>
          </cell>
          <cell r="E595">
            <v>2094</v>
          </cell>
          <cell r="F595" t="b">
            <v>0</v>
          </cell>
          <cell r="G595">
            <v>5517.0419437955097</v>
          </cell>
          <cell r="H595">
            <v>5517.0419437955097</v>
          </cell>
          <cell r="I595">
            <v>11</v>
          </cell>
          <cell r="J595">
            <v>2.1984590166539399E-4</v>
          </cell>
          <cell r="K595">
            <v>323</v>
          </cell>
          <cell r="L595">
            <v>101.823136956247</v>
          </cell>
          <cell r="M595">
            <v>1947</v>
          </cell>
          <cell r="N595">
            <v>1.8087911446350202E-2</v>
          </cell>
          <cell r="O595">
            <v>1703</v>
          </cell>
          <cell r="P595">
            <v>0.01</v>
          </cell>
          <cell r="Q595">
            <v>2580</v>
          </cell>
        </row>
        <row r="596">
          <cell r="B596" t="str">
            <v>CLARK ROAD 11022582</v>
          </cell>
          <cell r="C596">
            <v>103091102</v>
          </cell>
          <cell r="D596" t="str">
            <v>CLARK ROAD 1102</v>
          </cell>
          <cell r="E596">
            <v>2582</v>
          </cell>
          <cell r="F596" t="b">
            <v>0</v>
          </cell>
          <cell r="G596">
            <v>33578.7100276454</v>
          </cell>
          <cell r="H596">
            <v>32011.0942691253</v>
          </cell>
          <cell r="I596">
            <v>186</v>
          </cell>
          <cell r="J596">
            <v>8.3332212073988898E-5</v>
          </cell>
          <cell r="K596">
            <v>2124</v>
          </cell>
          <cell r="L596">
            <v>2966.3342121690498</v>
          </cell>
          <cell r="M596">
            <v>275</v>
          </cell>
          <cell r="N596">
            <v>0.22449428768385399</v>
          </cell>
          <cell r="O596">
            <v>275</v>
          </cell>
          <cell r="P596">
            <v>0.31</v>
          </cell>
          <cell r="Q596">
            <v>999</v>
          </cell>
        </row>
        <row r="597">
          <cell r="B597" t="str">
            <v>CLARK ROAD 11022584</v>
          </cell>
          <cell r="C597">
            <v>103091102</v>
          </cell>
          <cell r="D597" t="str">
            <v>CLARK ROAD 1102</v>
          </cell>
          <cell r="E597">
            <v>2584</v>
          </cell>
          <cell r="F597" t="b">
            <v>0</v>
          </cell>
          <cell r="G597">
            <v>15108.9141306116</v>
          </cell>
          <cell r="H597">
            <v>14615.318366822699</v>
          </cell>
          <cell r="I597">
            <v>83</v>
          </cell>
          <cell r="J597">
            <v>7.5727912773777706E-5</v>
          </cell>
          <cell r="K597">
            <v>2313</v>
          </cell>
          <cell r="L597">
            <v>1697.4775499350001</v>
          </cell>
          <cell r="M597">
            <v>524</v>
          </cell>
          <cell r="N597">
            <v>0.101904817377967</v>
          </cell>
          <cell r="O597">
            <v>751</v>
          </cell>
          <cell r="P597">
            <v>0.06</v>
          </cell>
          <cell r="Q597">
            <v>1883</v>
          </cell>
        </row>
        <row r="598">
          <cell r="B598" t="str">
            <v>CLARK ROAD 110247006</v>
          </cell>
          <cell r="C598">
            <v>103091102</v>
          </cell>
          <cell r="D598" t="str">
            <v>CLARK ROAD 1102</v>
          </cell>
          <cell r="E598">
            <v>47006</v>
          </cell>
          <cell r="F598" t="b">
            <v>0</v>
          </cell>
          <cell r="G598">
            <v>7194.66401549681</v>
          </cell>
          <cell r="H598">
            <v>7194.66401549681</v>
          </cell>
          <cell r="I598">
            <v>51</v>
          </cell>
          <cell r="J598">
            <v>4.1525644846842599E-4</v>
          </cell>
          <cell r="K598">
            <v>65</v>
          </cell>
          <cell r="L598">
            <v>106.836187180672</v>
          </cell>
          <cell r="M598">
            <v>1923</v>
          </cell>
          <cell r="N598">
            <v>2.5935892223075699E-2</v>
          </cell>
          <cell r="O598">
            <v>1535</v>
          </cell>
          <cell r="P598">
            <v>0.13</v>
          </cell>
          <cell r="Q598">
            <v>1347</v>
          </cell>
        </row>
        <row r="599">
          <cell r="B599" t="str">
            <v>CLARK ROAD 110281296</v>
          </cell>
          <cell r="C599">
            <v>103091102</v>
          </cell>
          <cell r="D599" t="str">
            <v>CLARK ROAD 1102</v>
          </cell>
          <cell r="E599">
            <v>81296</v>
          </cell>
          <cell r="F599" t="b">
            <v>0</v>
          </cell>
          <cell r="G599">
            <v>24680.733585422498</v>
          </cell>
          <cell r="H599">
            <v>17571.051087090102</v>
          </cell>
          <cell r="I599">
            <v>124</v>
          </cell>
          <cell r="J599">
            <v>1.06363452555195E-4</v>
          </cell>
          <cell r="K599">
            <v>1490</v>
          </cell>
          <cell r="L599">
            <v>869.98579434648695</v>
          </cell>
          <cell r="M599">
            <v>899</v>
          </cell>
          <cell r="N599">
            <v>0.11218273871993099</v>
          </cell>
          <cell r="O599">
            <v>698</v>
          </cell>
          <cell r="P599">
            <v>0.05</v>
          </cell>
          <cell r="Q599">
            <v>2005</v>
          </cell>
        </row>
        <row r="600">
          <cell r="B600" t="str">
            <v>CLARK ROAD 110290548</v>
          </cell>
          <cell r="C600">
            <v>103091102</v>
          </cell>
          <cell r="D600" t="str">
            <v>CLARK ROAD 1102</v>
          </cell>
          <cell r="E600">
            <v>90548</v>
          </cell>
          <cell r="F600" t="b">
            <v>0</v>
          </cell>
          <cell r="G600">
            <v>28870.492497245799</v>
          </cell>
          <cell r="H600">
            <v>28870.492497245799</v>
          </cell>
          <cell r="I600">
            <v>168</v>
          </cell>
          <cell r="J600">
            <v>1.39729352700801E-4</v>
          </cell>
          <cell r="K600">
            <v>872</v>
          </cell>
          <cell r="L600">
            <v>196.93342356027901</v>
          </cell>
          <cell r="M600">
            <v>1651</v>
          </cell>
          <cell r="N600">
            <v>2.40030969604316E-2</v>
          </cell>
          <cell r="O600">
            <v>1578</v>
          </cell>
          <cell r="P600">
            <v>0.67</v>
          </cell>
          <cell r="Q600">
            <v>811</v>
          </cell>
        </row>
        <row r="601">
          <cell r="B601" t="str">
            <v>CLARK ROAD 110292622</v>
          </cell>
          <cell r="C601">
            <v>103091102</v>
          </cell>
          <cell r="D601" t="str">
            <v>CLARK ROAD 1102</v>
          </cell>
          <cell r="E601">
            <v>92622</v>
          </cell>
          <cell r="F601" t="b">
            <v>0</v>
          </cell>
          <cell r="G601">
            <v>50349.375570402299</v>
          </cell>
          <cell r="H601">
            <v>50311.053457047499</v>
          </cell>
          <cell r="I601">
            <v>257</v>
          </cell>
          <cell r="J601">
            <v>1.15449466239425E-4</v>
          </cell>
          <cell r="K601">
            <v>1291</v>
          </cell>
          <cell r="L601">
            <v>1017.61909571256</v>
          </cell>
          <cell r="M601">
            <v>817</v>
          </cell>
          <cell r="N601">
            <v>9.8497941736223296E-2</v>
          </cell>
          <cell r="O601">
            <v>771</v>
          </cell>
          <cell r="P601">
            <v>7.0000000000000007E-2</v>
          </cell>
          <cell r="Q601">
            <v>1774</v>
          </cell>
        </row>
        <row r="602">
          <cell r="B602" t="str">
            <v>CLARK ROAD 1102CB</v>
          </cell>
          <cell r="C602">
            <v>103091102</v>
          </cell>
          <cell r="D602" t="str">
            <v>CLARK ROAD 1102</v>
          </cell>
          <cell r="E602" t="str">
            <v>CB</v>
          </cell>
          <cell r="F602" t="b">
            <v>0</v>
          </cell>
          <cell r="G602">
            <v>2444.9029489067402</v>
          </cell>
          <cell r="H602">
            <v>1435.1004763123599</v>
          </cell>
          <cell r="I602">
            <v>20</v>
          </cell>
          <cell r="J602">
            <v>2.0219772595737501E-4</v>
          </cell>
          <cell r="K602">
            <v>389</v>
          </cell>
          <cell r="L602">
            <v>1029.67527840958</v>
          </cell>
          <cell r="M602">
            <v>809</v>
          </cell>
          <cell r="N602">
            <v>0.22631702556979599</v>
          </cell>
          <cell r="O602">
            <v>268</v>
          </cell>
          <cell r="P602">
            <v>0.01</v>
          </cell>
          <cell r="Q602">
            <v>2599</v>
          </cell>
        </row>
        <row r="603">
          <cell r="B603" t="str">
            <v>CLARKSVILLE 210319572</v>
          </cell>
          <cell r="C603">
            <v>153612103</v>
          </cell>
          <cell r="D603" t="str">
            <v>CLARKSVILLE 2103</v>
          </cell>
          <cell r="E603">
            <v>19572</v>
          </cell>
          <cell r="F603" t="b">
            <v>1</v>
          </cell>
          <cell r="G603">
            <v>4463.6596355910597</v>
          </cell>
          <cell r="H603">
            <v>595.37940167895897</v>
          </cell>
          <cell r="I603">
            <v>12</v>
          </cell>
          <cell r="J603">
            <v>8.8886113371699997E-5</v>
          </cell>
          <cell r="K603">
            <v>1956</v>
          </cell>
          <cell r="L603">
            <v>995.99200276024703</v>
          </cell>
          <cell r="M603">
            <v>836</v>
          </cell>
          <cell r="N603">
            <v>0.103483284129759</v>
          </cell>
          <cell r="O603">
            <v>743</v>
          </cell>
          <cell r="P603">
            <v>0.4</v>
          </cell>
          <cell r="Q603">
            <v>947</v>
          </cell>
        </row>
        <row r="604">
          <cell r="B604" t="str">
            <v>CLARKSVILLE 2103593454</v>
          </cell>
          <cell r="C604">
            <v>153612103</v>
          </cell>
          <cell r="D604" t="str">
            <v>CLARKSVILLE 2103</v>
          </cell>
          <cell r="E604">
            <v>593454</v>
          </cell>
          <cell r="F604" t="b">
            <v>0</v>
          </cell>
          <cell r="G604">
            <v>65282.8122729643</v>
          </cell>
          <cell r="H604">
            <v>51502.824136269403</v>
          </cell>
          <cell r="I604">
            <v>324</v>
          </cell>
          <cell r="J604">
            <v>8.6964568389765406E-5</v>
          </cell>
          <cell r="K604">
            <v>2012</v>
          </cell>
          <cell r="L604">
            <v>1565.53436232678</v>
          </cell>
          <cell r="M604">
            <v>572</v>
          </cell>
          <cell r="N604">
            <v>0.112206368012081</v>
          </cell>
          <cell r="O604">
            <v>696</v>
          </cell>
          <cell r="Q604">
            <v>2656</v>
          </cell>
        </row>
        <row r="605">
          <cell r="B605" t="str">
            <v>CLARKSVILLE 210413352</v>
          </cell>
          <cell r="C605">
            <v>153612104</v>
          </cell>
          <cell r="D605" t="str">
            <v>CLARKSVILLE 2104</v>
          </cell>
          <cell r="E605">
            <v>13352</v>
          </cell>
          <cell r="F605" t="b">
            <v>0</v>
          </cell>
          <cell r="G605">
            <v>58907.874252879803</v>
          </cell>
          <cell r="H605">
            <v>55896.818973937698</v>
          </cell>
          <cell r="I605">
            <v>409</v>
          </cell>
          <cell r="J605">
            <v>1.2489251799243099E-4</v>
          </cell>
          <cell r="K605">
            <v>1100</v>
          </cell>
          <cell r="L605">
            <v>1100.9740157890201</v>
          </cell>
          <cell r="M605">
            <v>774</v>
          </cell>
          <cell r="N605">
            <v>0.13485774506626599</v>
          </cell>
          <cell r="O605">
            <v>586</v>
          </cell>
          <cell r="P605">
            <v>30.41</v>
          </cell>
          <cell r="Q605">
            <v>238</v>
          </cell>
        </row>
        <row r="606">
          <cell r="B606" t="str">
            <v>CLARKSVILLE 210419632</v>
          </cell>
          <cell r="C606">
            <v>153612104</v>
          </cell>
          <cell r="D606" t="str">
            <v>CLARKSVILLE 2104</v>
          </cell>
          <cell r="E606">
            <v>19632</v>
          </cell>
          <cell r="F606" t="b">
            <v>0</v>
          </cell>
          <cell r="G606">
            <v>14659.9971342842</v>
          </cell>
          <cell r="H606">
            <v>8997.9267933010797</v>
          </cell>
          <cell r="I606">
            <v>110</v>
          </cell>
          <cell r="J606">
            <v>1.33872867180881E-4</v>
          </cell>
          <cell r="K606">
            <v>944</v>
          </cell>
          <cell r="L606">
            <v>1009.12406810436</v>
          </cell>
          <cell r="M606">
            <v>828</v>
          </cell>
          <cell r="N606">
            <v>7.9350012150520399E-2</v>
          </cell>
          <cell r="O606">
            <v>906</v>
          </cell>
          <cell r="P606">
            <v>23.44</v>
          </cell>
          <cell r="Q606">
            <v>286</v>
          </cell>
        </row>
        <row r="607">
          <cell r="B607" t="str">
            <v>CLARKSVILLE 210419772</v>
          </cell>
          <cell r="C607">
            <v>153612104</v>
          </cell>
          <cell r="D607" t="str">
            <v>CLARKSVILLE 2104</v>
          </cell>
          <cell r="E607">
            <v>19772</v>
          </cell>
          <cell r="F607" t="b">
            <v>0</v>
          </cell>
          <cell r="G607">
            <v>29712.158233440601</v>
          </cell>
          <cell r="H607">
            <v>28840.3765198855</v>
          </cell>
          <cell r="I607">
            <v>185</v>
          </cell>
          <cell r="J607">
            <v>1.06373307418202E-4</v>
          </cell>
          <cell r="K607">
            <v>1489</v>
          </cell>
          <cell r="L607">
            <v>1084.3193887718901</v>
          </cell>
          <cell r="M607">
            <v>780</v>
          </cell>
          <cell r="N607">
            <v>0.11232757013863</v>
          </cell>
          <cell r="O607">
            <v>695</v>
          </cell>
          <cell r="P607">
            <v>41.36</v>
          </cell>
          <cell r="Q607">
            <v>177</v>
          </cell>
        </row>
        <row r="608">
          <cell r="B608" t="str">
            <v>CLARKSVILLE 2104CB</v>
          </cell>
          <cell r="C608">
            <v>153612104</v>
          </cell>
          <cell r="D608" t="str">
            <v>CLARKSVILLE 2104</v>
          </cell>
          <cell r="E608" t="str">
            <v>CB</v>
          </cell>
          <cell r="F608" t="b">
            <v>0</v>
          </cell>
          <cell r="G608">
            <v>16489.2316908826</v>
          </cell>
          <cell r="H608">
            <v>14163.7600115818</v>
          </cell>
          <cell r="I608">
            <v>107</v>
          </cell>
          <cell r="J608">
            <v>1.57245721637528E-4</v>
          </cell>
          <cell r="K608">
            <v>671</v>
          </cell>
          <cell r="L608">
            <v>2292.7589717372002</v>
          </cell>
          <cell r="M608">
            <v>385</v>
          </cell>
          <cell r="N608">
            <v>0.30391318928768002</v>
          </cell>
          <cell r="O608">
            <v>134</v>
          </cell>
          <cell r="P608">
            <v>6.82</v>
          </cell>
          <cell r="Q608">
            <v>459</v>
          </cell>
        </row>
        <row r="609">
          <cell r="B609" t="str">
            <v>CLARKSVILLE 210551478</v>
          </cell>
          <cell r="C609">
            <v>153612105</v>
          </cell>
          <cell r="D609" t="str">
            <v>CLARKSVILLE 2105</v>
          </cell>
          <cell r="E609">
            <v>51478</v>
          </cell>
          <cell r="F609" t="b">
            <v>1</v>
          </cell>
          <cell r="G609">
            <v>90.198029257642801</v>
          </cell>
          <cell r="H609">
            <v>81.054078363005999</v>
          </cell>
          <cell r="I609">
            <v>3</v>
          </cell>
          <cell r="J609">
            <v>1.4053727015076801E-4</v>
          </cell>
          <cell r="K609">
            <v>863</v>
          </cell>
          <cell r="L609">
            <v>6.5577170120416903E-2</v>
          </cell>
          <cell r="M609">
            <v>3343</v>
          </cell>
          <cell r="N609">
            <v>9.2482920080790704E-6</v>
          </cell>
          <cell r="O609">
            <v>3087</v>
          </cell>
          <cell r="P609">
            <v>1.23</v>
          </cell>
          <cell r="Q609">
            <v>697</v>
          </cell>
        </row>
        <row r="610">
          <cell r="B610" t="str">
            <v>CLARKSVILLE 210575884</v>
          </cell>
          <cell r="C610">
            <v>153612105</v>
          </cell>
          <cell r="D610" t="str">
            <v>CLARKSVILLE 2105</v>
          </cell>
          <cell r="E610">
            <v>75884</v>
          </cell>
          <cell r="F610" t="b">
            <v>0</v>
          </cell>
          <cell r="G610">
            <v>18035.327469370801</v>
          </cell>
          <cell r="H610">
            <v>17165.494278399899</v>
          </cell>
          <cell r="I610">
            <v>94</v>
          </cell>
          <cell r="J610">
            <v>1.7443754224766701E-4</v>
          </cell>
          <cell r="K610">
            <v>533</v>
          </cell>
          <cell r="L610">
            <v>718.56974766785504</v>
          </cell>
          <cell r="M610">
            <v>1003</v>
          </cell>
          <cell r="N610">
            <v>9.2579592526522106E-2</v>
          </cell>
          <cell r="O610">
            <v>810</v>
          </cell>
          <cell r="P610">
            <v>3.43</v>
          </cell>
          <cell r="Q610">
            <v>548</v>
          </cell>
        </row>
        <row r="611">
          <cell r="B611" t="str">
            <v>CLARKSVILLE 2105CB</v>
          </cell>
          <cell r="C611">
            <v>153612105</v>
          </cell>
          <cell r="D611" t="str">
            <v>CLARKSVILLE 2105</v>
          </cell>
          <cell r="E611" t="str">
            <v>CB</v>
          </cell>
          <cell r="F611" t="b">
            <v>0</v>
          </cell>
          <cell r="G611">
            <v>1481.3738175298899</v>
          </cell>
          <cell r="H611">
            <v>1293.9429675019001</v>
          </cell>
          <cell r="I611">
            <v>9</v>
          </cell>
          <cell r="J611">
            <v>1.8563092089607299E-4</v>
          </cell>
          <cell r="K611">
            <v>469</v>
          </cell>
          <cell r="L611">
            <v>1193.2798920478799</v>
          </cell>
          <cell r="M611">
            <v>733</v>
          </cell>
          <cell r="N611">
            <v>0.31824271874057702</v>
          </cell>
          <cell r="O611">
            <v>120</v>
          </cell>
          <cell r="P611">
            <v>0.39</v>
          </cell>
          <cell r="Q611">
            <v>953</v>
          </cell>
        </row>
        <row r="612">
          <cell r="B612" t="str">
            <v>CLARKSVILLE 210619642</v>
          </cell>
          <cell r="C612">
            <v>153612106</v>
          </cell>
          <cell r="D612" t="str">
            <v>CLARKSVILLE 2106</v>
          </cell>
          <cell r="E612">
            <v>19642</v>
          </cell>
          <cell r="F612" t="b">
            <v>0</v>
          </cell>
          <cell r="G612">
            <v>2579.2739382392701</v>
          </cell>
          <cell r="H612">
            <v>1246.43993908021</v>
          </cell>
          <cell r="I612">
            <v>17</v>
          </cell>
          <cell r="J612">
            <v>2.4873664006008702E-4</v>
          </cell>
          <cell r="K612">
            <v>219</v>
          </cell>
          <cell r="L612">
            <v>453.12581161854303</v>
          </cell>
          <cell r="M612">
            <v>1242</v>
          </cell>
          <cell r="N612">
            <v>0.114769158554502</v>
          </cell>
          <cell r="O612">
            <v>675</v>
          </cell>
          <cell r="P612">
            <v>0.96</v>
          </cell>
          <cell r="Q612">
            <v>739</v>
          </cell>
        </row>
        <row r="613">
          <cell r="B613" t="str">
            <v>CLARKSVILLE 2106CB</v>
          </cell>
          <cell r="C613">
            <v>153612106</v>
          </cell>
          <cell r="D613" t="str">
            <v>CLARKSVILLE 2106</v>
          </cell>
          <cell r="E613" t="str">
            <v>CB</v>
          </cell>
          <cell r="F613" t="b">
            <v>1</v>
          </cell>
          <cell r="G613">
            <v>830.41999873947304</v>
          </cell>
          <cell r="H613">
            <v>224.61894002645801</v>
          </cell>
          <cell r="I613">
            <v>9</v>
          </cell>
          <cell r="J613">
            <v>2.0912167221669899E-4</v>
          </cell>
          <cell r="K613">
            <v>364</v>
          </cell>
          <cell r="L613">
            <v>241.40350126238599</v>
          </cell>
          <cell r="M613">
            <v>1563</v>
          </cell>
          <cell r="N613">
            <v>5.4215470848492001E-2</v>
          </cell>
          <cell r="O613">
            <v>1133</v>
          </cell>
          <cell r="P613">
            <v>0.02</v>
          </cell>
          <cell r="Q613">
            <v>2507</v>
          </cell>
        </row>
        <row r="614">
          <cell r="B614" t="str">
            <v>CLARKSVILLE 2109102734</v>
          </cell>
          <cell r="C614">
            <v>153612109</v>
          </cell>
          <cell r="D614" t="str">
            <v>CLARKSVILLE 2109</v>
          </cell>
          <cell r="E614">
            <v>102734</v>
          </cell>
          <cell r="F614" t="b">
            <v>1</v>
          </cell>
          <cell r="G614">
            <v>954.13744587230303</v>
          </cell>
          <cell r="H614">
            <v>954.13744587230303</v>
          </cell>
          <cell r="I614">
            <v>7</v>
          </cell>
          <cell r="J614">
            <v>8.97730725617813E-5</v>
          </cell>
          <cell r="K614">
            <v>1919</v>
          </cell>
          <cell r="L614">
            <v>197.08751106086001</v>
          </cell>
          <cell r="M614">
            <v>1650</v>
          </cell>
          <cell r="N614">
            <v>3.37539856334177E-2</v>
          </cell>
          <cell r="O614">
            <v>1394</v>
          </cell>
          <cell r="Q614">
            <v>3280</v>
          </cell>
        </row>
        <row r="615">
          <cell r="B615" t="str">
            <v>CLARKSVILLE 210951744</v>
          </cell>
          <cell r="C615">
            <v>153612109</v>
          </cell>
          <cell r="D615" t="str">
            <v>CLARKSVILLE 2109</v>
          </cell>
          <cell r="E615">
            <v>51744</v>
          </cell>
          <cell r="F615" t="b">
            <v>0</v>
          </cell>
          <cell r="G615">
            <v>2867.8226325096002</v>
          </cell>
          <cell r="H615">
            <v>2099.9047119413499</v>
          </cell>
          <cell r="I615">
            <v>25</v>
          </cell>
          <cell r="J615">
            <v>1.3923216945840901E-4</v>
          </cell>
          <cell r="K615">
            <v>883</v>
          </cell>
          <cell r="L615">
            <v>25.818525939180599</v>
          </cell>
          <cell r="M615">
            <v>2382</v>
          </cell>
          <cell r="N615">
            <v>3.0148753420389399E-3</v>
          </cell>
          <cell r="O615">
            <v>2350</v>
          </cell>
          <cell r="P615">
            <v>0.2</v>
          </cell>
          <cell r="Q615">
            <v>1162</v>
          </cell>
        </row>
        <row r="616">
          <cell r="B616" t="str">
            <v>CLARKSVILLE 2109649874</v>
          </cell>
          <cell r="C616">
            <v>153612109</v>
          </cell>
          <cell r="D616" t="str">
            <v>CLARKSVILLE 2109</v>
          </cell>
          <cell r="E616">
            <v>649874</v>
          </cell>
          <cell r="F616" t="b">
            <v>1</v>
          </cell>
          <cell r="G616">
            <v>608.46510406615005</v>
          </cell>
          <cell r="H616">
            <v>608.46510406615005</v>
          </cell>
          <cell r="I616">
            <v>5</v>
          </cell>
          <cell r="J616">
            <v>1.18082716653589E-4</v>
          </cell>
          <cell r="K616">
            <v>1227</v>
          </cell>
          <cell r="L616">
            <v>142.79001822935001</v>
          </cell>
          <cell r="M616">
            <v>1797</v>
          </cell>
          <cell r="N616">
            <v>1.2323571791321399E-2</v>
          </cell>
          <cell r="O616">
            <v>1870</v>
          </cell>
          <cell r="Q616">
            <v>3543</v>
          </cell>
        </row>
        <row r="617">
          <cell r="B617" t="str">
            <v>CLARKSVILLE 21096502</v>
          </cell>
          <cell r="C617">
            <v>153612109</v>
          </cell>
          <cell r="D617" t="str">
            <v>CLARKSVILLE 2109</v>
          </cell>
          <cell r="E617">
            <v>6502</v>
          </cell>
          <cell r="F617" t="b">
            <v>0</v>
          </cell>
          <cell r="G617">
            <v>6145.0425456326302</v>
          </cell>
          <cell r="H617">
            <v>1500.68195888123</v>
          </cell>
          <cell r="I617">
            <v>52</v>
          </cell>
          <cell r="J617">
            <v>1.7024943036421199E-4</v>
          </cell>
          <cell r="K617">
            <v>561</v>
          </cell>
          <cell r="L617">
            <v>88.419225669478607</v>
          </cell>
          <cell r="M617">
            <v>2012</v>
          </cell>
          <cell r="N617">
            <v>2.12514663895144E-2</v>
          </cell>
          <cell r="O617">
            <v>1644</v>
          </cell>
          <cell r="P617">
            <v>1.73</v>
          </cell>
          <cell r="Q617">
            <v>647</v>
          </cell>
        </row>
        <row r="618">
          <cell r="B618" t="str">
            <v>CLARKSVILLE 2109781566</v>
          </cell>
          <cell r="C618">
            <v>153612109</v>
          </cell>
          <cell r="D618" t="str">
            <v>CLARKSVILLE 2109</v>
          </cell>
          <cell r="E618">
            <v>781566</v>
          </cell>
          <cell r="F618" t="b">
            <v>0</v>
          </cell>
          <cell r="G618">
            <v>1246.34020343781</v>
          </cell>
          <cell r="H618">
            <v>1113.5138890184201</v>
          </cell>
          <cell r="I618">
            <v>11</v>
          </cell>
          <cell r="J618">
            <v>1.4318181902953301E-4</v>
          </cell>
          <cell r="K618">
            <v>824</v>
          </cell>
          <cell r="L618">
            <v>155.62639813313501</v>
          </cell>
          <cell r="M618">
            <v>1762</v>
          </cell>
          <cell r="N618">
            <v>2.5517538734989E-2</v>
          </cell>
          <cell r="O618">
            <v>1546</v>
          </cell>
          <cell r="Q618">
            <v>3459</v>
          </cell>
        </row>
        <row r="619">
          <cell r="B619" t="str">
            <v>CLARKSVILLE 2109CB</v>
          </cell>
          <cell r="C619">
            <v>153612109</v>
          </cell>
          <cell r="D619" t="str">
            <v>CLARKSVILLE 2109</v>
          </cell>
          <cell r="E619" t="str">
            <v>CB</v>
          </cell>
          <cell r="F619" t="b">
            <v>0</v>
          </cell>
          <cell r="G619">
            <v>1831.33191094943</v>
          </cell>
          <cell r="H619">
            <v>1593.49926336563</v>
          </cell>
          <cell r="I619">
            <v>15</v>
          </cell>
          <cell r="J619">
            <v>2.1274708706187E-4</v>
          </cell>
          <cell r="K619">
            <v>345</v>
          </cell>
          <cell r="L619">
            <v>713.52338565734999</v>
          </cell>
          <cell r="M619">
            <v>1009</v>
          </cell>
          <cell r="N619">
            <v>0.119887999507061</v>
          </cell>
          <cell r="O619">
            <v>646</v>
          </cell>
          <cell r="P619">
            <v>7.0000000000000007E-2</v>
          </cell>
          <cell r="Q619">
            <v>1726</v>
          </cell>
        </row>
        <row r="620">
          <cell r="B620" t="str">
            <v>CLAY 110113442</v>
          </cell>
          <cell r="C620">
            <v>163341101</v>
          </cell>
          <cell r="D620" t="str">
            <v>CLAY 1101</v>
          </cell>
          <cell r="E620">
            <v>13442</v>
          </cell>
          <cell r="F620" t="b">
            <v>0</v>
          </cell>
          <cell r="G620">
            <v>49960.437031129099</v>
          </cell>
          <cell r="H620">
            <v>40749.390278776598</v>
          </cell>
          <cell r="I620">
            <v>272</v>
          </cell>
          <cell r="J620">
            <v>6.9011066288685106E-5</v>
          </cell>
          <cell r="K620">
            <v>2508</v>
          </cell>
          <cell r="L620">
            <v>1672.0730386355101</v>
          </cell>
          <cell r="M620">
            <v>535</v>
          </cell>
          <cell r="N620">
            <v>0.10337921643098601</v>
          </cell>
          <cell r="O620">
            <v>744</v>
          </cell>
          <cell r="P620">
            <v>0.16</v>
          </cell>
          <cell r="Q620">
            <v>1269</v>
          </cell>
        </row>
        <row r="621">
          <cell r="B621" t="str">
            <v>CLAY 110113450</v>
          </cell>
          <cell r="C621">
            <v>163341101</v>
          </cell>
          <cell r="D621" t="str">
            <v>CLAY 1101</v>
          </cell>
          <cell r="E621">
            <v>13450</v>
          </cell>
          <cell r="F621" t="b">
            <v>0</v>
          </cell>
          <cell r="G621">
            <v>7994.7686071521603</v>
          </cell>
          <cell r="H621">
            <v>1509.2840278075</v>
          </cell>
          <cell r="I621">
            <v>42</v>
          </cell>
          <cell r="J621">
            <v>7.6415215117754602E-5</v>
          </cell>
          <cell r="K621">
            <v>2295</v>
          </cell>
          <cell r="L621">
            <v>360.80665265482401</v>
          </cell>
          <cell r="M621">
            <v>1352</v>
          </cell>
          <cell r="N621">
            <v>2.9531878591212798E-2</v>
          </cell>
          <cell r="O621">
            <v>1473</v>
          </cell>
          <cell r="Q621">
            <v>2741</v>
          </cell>
        </row>
        <row r="622">
          <cell r="B622" t="str">
            <v>CLAY 110184572</v>
          </cell>
          <cell r="C622">
            <v>163341101</v>
          </cell>
          <cell r="D622" t="str">
            <v>CLAY 1101</v>
          </cell>
          <cell r="E622">
            <v>84572</v>
          </cell>
          <cell r="F622" t="b">
            <v>1</v>
          </cell>
          <cell r="G622">
            <v>3629.8322681939699</v>
          </cell>
          <cell r="H622">
            <v>844.79954416089299</v>
          </cell>
          <cell r="I622">
            <v>27</v>
          </cell>
          <cell r="J622">
            <v>6.1460775230915199E-5</v>
          </cell>
          <cell r="K622">
            <v>2735</v>
          </cell>
          <cell r="L622">
            <v>146.120489602888</v>
          </cell>
          <cell r="M622">
            <v>1788</v>
          </cell>
          <cell r="N622">
            <v>1.0768593406890599E-2</v>
          </cell>
          <cell r="O622">
            <v>1931</v>
          </cell>
          <cell r="P622">
            <v>0.05</v>
          </cell>
          <cell r="Q622">
            <v>2022</v>
          </cell>
        </row>
        <row r="623">
          <cell r="B623" t="str">
            <v>CLAY 1101CB</v>
          </cell>
          <cell r="C623">
            <v>163341101</v>
          </cell>
          <cell r="D623" t="str">
            <v>CLAY 1101</v>
          </cell>
          <cell r="E623" t="str">
            <v>CB</v>
          </cell>
          <cell r="F623" t="b">
            <v>1</v>
          </cell>
          <cell r="G623">
            <v>4411.9173619858902</v>
          </cell>
          <cell r="H623">
            <v>914.11118264118295</v>
          </cell>
          <cell r="I623">
            <v>33</v>
          </cell>
          <cell r="J623">
            <v>8.0382619092812406E-5</v>
          </cell>
          <cell r="K623">
            <v>2194</v>
          </cell>
          <cell r="L623">
            <v>401.46380985626701</v>
          </cell>
          <cell r="M623">
            <v>1294</v>
          </cell>
          <cell r="N623">
            <v>7.0136260689980204E-2</v>
          </cell>
          <cell r="O623">
            <v>978</v>
          </cell>
          <cell r="Q623">
            <v>3048</v>
          </cell>
        </row>
        <row r="624">
          <cell r="B624" t="str">
            <v>CLAY 1102CB</v>
          </cell>
          <cell r="C624">
            <v>163341102</v>
          </cell>
          <cell r="D624" t="str">
            <v>CLAY 1102</v>
          </cell>
          <cell r="E624" t="str">
            <v>CB</v>
          </cell>
          <cell r="F624" t="b">
            <v>0</v>
          </cell>
          <cell r="G624">
            <v>3161.2302122825199</v>
          </cell>
          <cell r="H624">
            <v>1492.49041982945</v>
          </cell>
          <cell r="I624">
            <v>19</v>
          </cell>
          <cell r="J624">
            <v>1.4572250151296E-4</v>
          </cell>
          <cell r="K624">
            <v>793</v>
          </cell>
          <cell r="L624">
            <v>421.92034656232101</v>
          </cell>
          <cell r="M624">
            <v>1271</v>
          </cell>
          <cell r="N624">
            <v>8.5217329063356703E-2</v>
          </cell>
          <cell r="O624">
            <v>861</v>
          </cell>
          <cell r="P624">
            <v>0.04</v>
          </cell>
          <cell r="Q624">
            <v>2178</v>
          </cell>
        </row>
        <row r="625">
          <cell r="B625" t="str">
            <v>CLAY 11031230</v>
          </cell>
          <cell r="C625">
            <v>163341103</v>
          </cell>
          <cell r="D625" t="str">
            <v>CLAY 1103</v>
          </cell>
          <cell r="E625">
            <v>1230</v>
          </cell>
          <cell r="F625" t="b">
            <v>0</v>
          </cell>
          <cell r="G625">
            <v>31242.042043322599</v>
          </cell>
          <cell r="H625">
            <v>27069.5790833428</v>
          </cell>
          <cell r="I625">
            <v>136</v>
          </cell>
          <cell r="J625">
            <v>8.4358586257300905E-5</v>
          </cell>
          <cell r="K625">
            <v>2080</v>
          </cell>
          <cell r="L625">
            <v>2820.2881882304</v>
          </cell>
          <cell r="M625">
            <v>297</v>
          </cell>
          <cell r="N625">
            <v>0.226081795942778</v>
          </cell>
          <cell r="O625">
            <v>270</v>
          </cell>
          <cell r="P625">
            <v>0.08</v>
          </cell>
          <cell r="Q625">
            <v>1627</v>
          </cell>
        </row>
        <row r="626">
          <cell r="B626" t="str">
            <v>CLAY 11031821</v>
          </cell>
          <cell r="C626">
            <v>163341103</v>
          </cell>
          <cell r="D626" t="str">
            <v>CLAY 1103</v>
          </cell>
          <cell r="E626">
            <v>1821</v>
          </cell>
          <cell r="F626" t="b">
            <v>0</v>
          </cell>
          <cell r="G626">
            <v>6061.9210189229498</v>
          </cell>
          <cell r="H626">
            <v>5767.6055762832402</v>
          </cell>
          <cell r="I626">
            <v>33</v>
          </cell>
          <cell r="J626">
            <v>6.9086145341509196E-5</v>
          </cell>
          <cell r="K626">
            <v>2504</v>
          </cell>
          <cell r="L626">
            <v>1429.87238123825</v>
          </cell>
          <cell r="M626">
            <v>624</v>
          </cell>
          <cell r="N626">
            <v>8.0482794762134005E-2</v>
          </cell>
          <cell r="O626">
            <v>892</v>
          </cell>
          <cell r="P626">
            <v>0.08</v>
          </cell>
          <cell r="Q626">
            <v>1594</v>
          </cell>
        </row>
        <row r="627">
          <cell r="B627" t="str">
            <v>CLAY 110334338</v>
          </cell>
          <cell r="C627">
            <v>163341103</v>
          </cell>
          <cell r="D627" t="str">
            <v>CLAY 1103</v>
          </cell>
          <cell r="E627">
            <v>34338</v>
          </cell>
          <cell r="F627" t="b">
            <v>0</v>
          </cell>
          <cell r="G627">
            <v>16775.579324129601</v>
          </cell>
          <cell r="H627">
            <v>15726.6133241592</v>
          </cell>
          <cell r="I627">
            <v>66</v>
          </cell>
          <cell r="J627">
            <v>6.7900301071292202E-5</v>
          </cell>
          <cell r="K627">
            <v>2539</v>
          </cell>
          <cell r="L627">
            <v>3085.83853632006</v>
          </cell>
          <cell r="M627">
            <v>258</v>
          </cell>
          <cell r="N627">
            <v>0.202204545119614</v>
          </cell>
          <cell r="O627">
            <v>320</v>
          </cell>
          <cell r="P627">
            <v>0.08</v>
          </cell>
          <cell r="Q627">
            <v>1669</v>
          </cell>
        </row>
        <row r="628">
          <cell r="B628" t="str">
            <v>CLAY 110359714</v>
          </cell>
          <cell r="C628">
            <v>163341103</v>
          </cell>
          <cell r="D628" t="str">
            <v>CLAY 1103</v>
          </cell>
          <cell r="E628">
            <v>59714</v>
          </cell>
          <cell r="F628" t="b">
            <v>0</v>
          </cell>
          <cell r="G628">
            <v>7503.9159614979098</v>
          </cell>
          <cell r="H628">
            <v>7503.9159614979098</v>
          </cell>
          <cell r="I628">
            <v>34</v>
          </cell>
          <cell r="J628">
            <v>9.4274590992426898E-5</v>
          </cell>
          <cell r="K628">
            <v>1786</v>
          </cell>
          <cell r="L628">
            <v>2408.1591733177602</v>
          </cell>
          <cell r="M628">
            <v>360</v>
          </cell>
          <cell r="N628">
            <v>0.25390632518120498</v>
          </cell>
          <cell r="O628">
            <v>208</v>
          </cell>
          <cell r="P628">
            <v>0.04</v>
          </cell>
          <cell r="Q628">
            <v>2176</v>
          </cell>
        </row>
        <row r="629">
          <cell r="B629" t="str">
            <v>CLAY 11037124</v>
          </cell>
          <cell r="C629">
            <v>163341103</v>
          </cell>
          <cell r="D629" t="str">
            <v>CLAY 1103</v>
          </cell>
          <cell r="E629">
            <v>7124</v>
          </cell>
          <cell r="F629" t="b">
            <v>0</v>
          </cell>
          <cell r="G629">
            <v>51663.543113542197</v>
          </cell>
          <cell r="H629">
            <v>17797.994415319299</v>
          </cell>
          <cell r="I629">
            <v>286</v>
          </cell>
          <cell r="J629">
            <v>6.2920853093268106E-5</v>
          </cell>
          <cell r="K629">
            <v>2684</v>
          </cell>
          <cell r="L629">
            <v>727.33075544236203</v>
          </cell>
          <cell r="M629">
            <v>993</v>
          </cell>
          <cell r="N629">
            <v>4.5279111373545698E-2</v>
          </cell>
          <cell r="O629">
            <v>1230</v>
          </cell>
          <cell r="P629">
            <v>0.05</v>
          </cell>
          <cell r="Q629">
            <v>2026</v>
          </cell>
        </row>
        <row r="630">
          <cell r="B630" t="str">
            <v>CLAY 11037142</v>
          </cell>
          <cell r="C630">
            <v>163341103</v>
          </cell>
          <cell r="D630" t="str">
            <v>CLAY 1103</v>
          </cell>
          <cell r="E630">
            <v>7142</v>
          </cell>
          <cell r="F630" t="b">
            <v>0</v>
          </cell>
          <cell r="G630">
            <v>24816.412058705599</v>
          </cell>
          <cell r="H630">
            <v>6275.5412762590804</v>
          </cell>
          <cell r="I630">
            <v>100</v>
          </cell>
          <cell r="J630">
            <v>7.7236851138877603E-5</v>
          </cell>
          <cell r="K630">
            <v>2282</v>
          </cell>
          <cell r="L630">
            <v>356.23749460457799</v>
          </cell>
          <cell r="M630">
            <v>1361</v>
          </cell>
          <cell r="N630">
            <v>2.2773393206089499E-2</v>
          </cell>
          <cell r="O630">
            <v>1609</v>
          </cell>
          <cell r="P630">
            <v>0.03</v>
          </cell>
          <cell r="Q630">
            <v>2276</v>
          </cell>
        </row>
        <row r="631">
          <cell r="B631" t="str">
            <v>CLAY 110398680</v>
          </cell>
          <cell r="C631">
            <v>163341103</v>
          </cell>
          <cell r="D631" t="str">
            <v>CLAY 1103</v>
          </cell>
          <cell r="E631">
            <v>98680</v>
          </cell>
          <cell r="F631" t="b">
            <v>1</v>
          </cell>
          <cell r="G631">
            <v>46.597308265495897</v>
          </cell>
          <cell r="H631">
            <v>46.597308265495897</v>
          </cell>
          <cell r="I631">
            <v>1</v>
          </cell>
          <cell r="J631">
            <v>7.2821276262402494E-5</v>
          </cell>
          <cell r="K631">
            <v>2397</v>
          </cell>
          <cell r="L631">
            <v>2215.7621191718299</v>
          </cell>
          <cell r="M631">
            <v>399</v>
          </cell>
          <cell r="N631">
            <v>0.16135462541197801</v>
          </cell>
          <cell r="O631">
            <v>464</v>
          </cell>
          <cell r="Q631">
            <v>3628</v>
          </cell>
        </row>
        <row r="632">
          <cell r="B632" t="str">
            <v>CLAY 1103CB</v>
          </cell>
          <cell r="C632">
            <v>163341103</v>
          </cell>
          <cell r="D632" t="str">
            <v>CLAY 1103</v>
          </cell>
          <cell r="E632" t="str">
            <v>CB</v>
          </cell>
          <cell r="F632" t="b">
            <v>0</v>
          </cell>
          <cell r="G632">
            <v>21668.4066506159</v>
          </cell>
          <cell r="H632">
            <v>9680.0570193411004</v>
          </cell>
          <cell r="I632">
            <v>110</v>
          </cell>
          <cell r="J632">
            <v>1.13974211217282E-4</v>
          </cell>
          <cell r="K632">
            <v>1323</v>
          </cell>
          <cell r="L632">
            <v>734.80742416026499</v>
          </cell>
          <cell r="M632">
            <v>989</v>
          </cell>
          <cell r="N632">
            <v>0.115208533488071</v>
          </cell>
          <cell r="O632">
            <v>671</v>
          </cell>
          <cell r="P632">
            <v>0.03</v>
          </cell>
          <cell r="Q632">
            <v>2334</v>
          </cell>
        </row>
        <row r="633">
          <cell r="B633" t="str">
            <v>CLAYTON 2212158138</v>
          </cell>
          <cell r="C633">
            <v>12022212</v>
          </cell>
          <cell r="D633" t="str">
            <v>CLAYTON 2212</v>
          </cell>
          <cell r="E633">
            <v>158138</v>
          </cell>
          <cell r="F633" t="b">
            <v>1</v>
          </cell>
          <cell r="G633">
            <v>1490.10486428634</v>
          </cell>
          <cell r="H633">
            <v>829.43755752031404</v>
          </cell>
          <cell r="I633">
            <v>10</v>
          </cell>
          <cell r="J633">
            <v>2.4840226842570701E-5</v>
          </cell>
          <cell r="K633">
            <v>3499</v>
          </cell>
          <cell r="L633">
            <v>1008.60509688459</v>
          </cell>
          <cell r="M633">
            <v>829</v>
          </cell>
          <cell r="N633">
            <v>3.8703550394755197E-2</v>
          </cell>
          <cell r="O633">
            <v>1321</v>
          </cell>
          <cell r="Q633">
            <v>3560</v>
          </cell>
        </row>
        <row r="634">
          <cell r="B634" t="str">
            <v>CLAYTON 22122944</v>
          </cell>
          <cell r="C634">
            <v>12022212</v>
          </cell>
          <cell r="D634" t="str">
            <v>CLAYTON 2212</v>
          </cell>
          <cell r="E634">
            <v>2944</v>
          </cell>
          <cell r="F634" t="b">
            <v>0</v>
          </cell>
          <cell r="G634">
            <v>24391.936487556999</v>
          </cell>
          <cell r="H634">
            <v>24262.419841119099</v>
          </cell>
          <cell r="I634">
            <v>148</v>
          </cell>
          <cell r="J634">
            <v>5.6050570984135001E-5</v>
          </cell>
          <cell r="K634">
            <v>2885</v>
          </cell>
          <cell r="L634">
            <v>4103.8074675511898</v>
          </cell>
          <cell r="M634">
            <v>143</v>
          </cell>
          <cell r="N634">
            <v>0.21330680333515201</v>
          </cell>
          <cell r="O634">
            <v>300</v>
          </cell>
          <cell r="P634">
            <v>0.08</v>
          </cell>
          <cell r="Q634">
            <v>1576</v>
          </cell>
        </row>
        <row r="635">
          <cell r="B635" t="str">
            <v>CLAYTON 2212334476</v>
          </cell>
          <cell r="C635">
            <v>12022212</v>
          </cell>
          <cell r="D635" t="str">
            <v>CLAYTON 2212</v>
          </cell>
          <cell r="E635">
            <v>334476</v>
          </cell>
          <cell r="F635" t="b">
            <v>1</v>
          </cell>
          <cell r="G635">
            <v>102.035392358103</v>
          </cell>
          <cell r="H635">
            <v>89.942836236781005</v>
          </cell>
          <cell r="I635">
            <v>2</v>
          </cell>
          <cell r="J635">
            <v>3.6825833376497003E-5</v>
          </cell>
          <cell r="K635">
            <v>3318</v>
          </cell>
          <cell r="L635">
            <v>3174.6241405018</v>
          </cell>
          <cell r="M635">
            <v>245</v>
          </cell>
          <cell r="N635">
            <v>0.16960905502239099</v>
          </cell>
          <cell r="O635">
            <v>438</v>
          </cell>
          <cell r="Q635">
            <v>3587</v>
          </cell>
        </row>
        <row r="636">
          <cell r="B636" t="str">
            <v>CLAYTON 2212523764</v>
          </cell>
          <cell r="C636">
            <v>12022212</v>
          </cell>
          <cell r="D636" t="str">
            <v>CLAYTON 2212</v>
          </cell>
          <cell r="E636">
            <v>523764</v>
          </cell>
          <cell r="F636" t="b">
            <v>1</v>
          </cell>
          <cell r="G636">
            <v>581.21328573035601</v>
          </cell>
          <cell r="H636">
            <v>177.57454311109001</v>
          </cell>
          <cell r="I636">
            <v>5</v>
          </cell>
          <cell r="J636">
            <v>5.3526270858128497E-5</v>
          </cell>
          <cell r="K636">
            <v>2949</v>
          </cell>
          <cell r="L636">
            <v>454.56135438163801</v>
          </cell>
          <cell r="M636">
            <v>1241</v>
          </cell>
          <cell r="N636">
            <v>3.4477678660794799E-2</v>
          </cell>
          <cell r="O636">
            <v>1380</v>
          </cell>
          <cell r="Q636">
            <v>3531</v>
          </cell>
        </row>
        <row r="637">
          <cell r="B637" t="str">
            <v>CLAYTON 2212859443</v>
          </cell>
          <cell r="C637">
            <v>12022212</v>
          </cell>
          <cell r="D637" t="str">
            <v>CLAYTON 2212</v>
          </cell>
          <cell r="E637">
            <v>859443</v>
          </cell>
          <cell r="F637" t="b">
            <v>1</v>
          </cell>
          <cell r="G637">
            <v>777.63936741769101</v>
          </cell>
          <cell r="H637">
            <v>475.28370503024001</v>
          </cell>
          <cell r="I637">
            <v>5</v>
          </cell>
          <cell r="J637">
            <v>4.9573874275665699E-5</v>
          </cell>
          <cell r="K637">
            <v>3047</v>
          </cell>
          <cell r="L637">
            <v>1445.6352378752899</v>
          </cell>
          <cell r="M637">
            <v>616</v>
          </cell>
          <cell r="N637">
            <v>5.5167178185713699E-2</v>
          </cell>
          <cell r="O637">
            <v>1120</v>
          </cell>
          <cell r="Q637">
            <v>3268</v>
          </cell>
        </row>
        <row r="638">
          <cell r="B638" t="str">
            <v>CLAYTON 221296224</v>
          </cell>
          <cell r="C638">
            <v>12022212</v>
          </cell>
          <cell r="D638" t="str">
            <v>CLAYTON 2212</v>
          </cell>
          <cell r="E638">
            <v>96224</v>
          </cell>
          <cell r="F638" t="b">
            <v>0</v>
          </cell>
          <cell r="G638">
            <v>31213.304885780399</v>
          </cell>
          <cell r="H638">
            <v>31213.304885780399</v>
          </cell>
          <cell r="I638">
            <v>174</v>
          </cell>
          <cell r="J638">
            <v>6.6243334286213899E-5</v>
          </cell>
          <cell r="K638">
            <v>2582</v>
          </cell>
          <cell r="L638">
            <v>2944.24387948712</v>
          </cell>
          <cell r="M638">
            <v>281</v>
          </cell>
          <cell r="N638">
            <v>0.18754525481800599</v>
          </cell>
          <cell r="O638">
            <v>377</v>
          </cell>
          <cell r="P638">
            <v>0.79</v>
          </cell>
          <cell r="Q638">
            <v>777</v>
          </cell>
        </row>
        <row r="639">
          <cell r="B639" t="str">
            <v>CLAYTON 2212CB</v>
          </cell>
          <cell r="C639">
            <v>12022212</v>
          </cell>
          <cell r="D639" t="str">
            <v>CLAYTON 2212</v>
          </cell>
          <cell r="E639" t="str">
            <v>CB</v>
          </cell>
          <cell r="F639" t="b">
            <v>0</v>
          </cell>
          <cell r="G639">
            <v>17569.860761929402</v>
          </cell>
          <cell r="H639">
            <v>1899.4743630774001</v>
          </cell>
          <cell r="I639">
            <v>140</v>
          </cell>
          <cell r="J639">
            <v>3.3628433210911402E-5</v>
          </cell>
          <cell r="K639">
            <v>3373</v>
          </cell>
          <cell r="L639">
            <v>17.212043801582698</v>
          </cell>
          <cell r="M639">
            <v>2499</v>
          </cell>
          <cell r="N639">
            <v>1.4893925459446801E-3</v>
          </cell>
          <cell r="O639">
            <v>2561</v>
          </cell>
          <cell r="P639">
            <v>0.55000000000000004</v>
          </cell>
          <cell r="Q639">
            <v>873</v>
          </cell>
        </row>
        <row r="640">
          <cell r="B640" t="str">
            <v>CLAYTON 2212Y504R</v>
          </cell>
          <cell r="C640">
            <v>12022212</v>
          </cell>
          <cell r="D640" t="str">
            <v>CLAYTON 2212</v>
          </cell>
          <cell r="E640" t="str">
            <v>Y504R</v>
          </cell>
          <cell r="F640" t="b">
            <v>0</v>
          </cell>
          <cell r="G640">
            <v>18910.143456159702</v>
          </cell>
          <cell r="H640">
            <v>18838.2346918406</v>
          </cell>
          <cell r="I640">
            <v>112</v>
          </cell>
          <cell r="J640">
            <v>7.2579478959206806E-5</v>
          </cell>
          <cell r="K640">
            <v>2404</v>
          </cell>
          <cell r="L640">
            <v>2414.4364245225402</v>
          </cell>
          <cell r="M640">
            <v>358</v>
          </cell>
          <cell r="N640">
            <v>0.180210721261542</v>
          </cell>
          <cell r="O640">
            <v>400</v>
          </cell>
          <cell r="P640">
            <v>0.36</v>
          </cell>
          <cell r="Q640">
            <v>972</v>
          </cell>
        </row>
        <row r="641">
          <cell r="B641" t="str">
            <v>CLAYTON 2213CB</v>
          </cell>
          <cell r="C641">
            <v>12022213</v>
          </cell>
          <cell r="D641" t="str">
            <v>CLAYTON 2213</v>
          </cell>
          <cell r="E641" t="str">
            <v>CB</v>
          </cell>
          <cell r="F641" t="b">
            <v>0</v>
          </cell>
          <cell r="G641">
            <v>9981.7319606757792</v>
          </cell>
          <cell r="H641">
            <v>6230.9216437658097</v>
          </cell>
          <cell r="I641">
            <v>51</v>
          </cell>
          <cell r="J641">
            <v>2.7369375867568699E-5</v>
          </cell>
          <cell r="K641">
            <v>3466</v>
          </cell>
          <cell r="L641">
            <v>650.85539955011495</v>
          </cell>
          <cell r="M641">
            <v>1065</v>
          </cell>
          <cell r="N641">
            <v>3.5350448398041003E-2</v>
          </cell>
          <cell r="O641">
            <v>1367</v>
          </cell>
          <cell r="Q641">
            <v>2870</v>
          </cell>
        </row>
        <row r="642">
          <cell r="B642" t="str">
            <v>CLAYTON 2215184604</v>
          </cell>
          <cell r="C642">
            <v>12022215</v>
          </cell>
          <cell r="D642" t="str">
            <v>CLAYTON 2215</v>
          </cell>
          <cell r="E642">
            <v>184604</v>
          </cell>
          <cell r="F642" t="b">
            <v>0</v>
          </cell>
          <cell r="G642">
            <v>16467.237612305202</v>
          </cell>
          <cell r="H642">
            <v>3361.2921869030101</v>
          </cell>
          <cell r="I642">
            <v>106</v>
          </cell>
          <cell r="J642">
            <v>3.7122801704943698E-5</v>
          </cell>
          <cell r="K642">
            <v>3311</v>
          </cell>
          <cell r="L642">
            <v>169.94574136242099</v>
          </cell>
          <cell r="M642">
            <v>1716</v>
          </cell>
          <cell r="N642">
            <v>1.6934975080580301E-2</v>
          </cell>
          <cell r="O642">
            <v>1739</v>
          </cell>
          <cell r="Q642">
            <v>2831</v>
          </cell>
        </row>
        <row r="643">
          <cell r="B643" t="str">
            <v>CLAYTON 22159765</v>
          </cell>
          <cell r="C643">
            <v>12022215</v>
          </cell>
          <cell r="D643" t="str">
            <v>CLAYTON 2215</v>
          </cell>
          <cell r="E643">
            <v>9765</v>
          </cell>
          <cell r="F643" t="b">
            <v>1</v>
          </cell>
          <cell r="G643">
            <v>1507.32571393836</v>
          </cell>
          <cell r="H643">
            <v>425.49789520714199</v>
          </cell>
          <cell r="I643">
            <v>16</v>
          </cell>
          <cell r="J643">
            <v>4.0376098354499798E-5</v>
          </cell>
          <cell r="K643">
            <v>3257</v>
          </cell>
          <cell r="L643">
            <v>1304.4492852859801</v>
          </cell>
          <cell r="M643">
            <v>680</v>
          </cell>
          <cell r="N643">
            <v>8.5394041129567805E-2</v>
          </cell>
          <cell r="O643">
            <v>857</v>
          </cell>
          <cell r="P643">
            <v>1.1100000000000001</v>
          </cell>
          <cell r="Q643">
            <v>715</v>
          </cell>
        </row>
        <row r="644">
          <cell r="B644" t="str">
            <v>CLAYTON 2215W531R</v>
          </cell>
          <cell r="C644">
            <v>12022215</v>
          </cell>
          <cell r="D644" t="str">
            <v>CLAYTON 2215</v>
          </cell>
          <cell r="E644" t="str">
            <v>W531R</v>
          </cell>
          <cell r="F644" t="b">
            <v>0</v>
          </cell>
          <cell r="G644">
            <v>17380.291665558099</v>
          </cell>
          <cell r="H644">
            <v>10443.672980438199</v>
          </cell>
          <cell r="I644">
            <v>100</v>
          </cell>
          <cell r="J644">
            <v>6.9697799396951202E-5</v>
          </cell>
          <cell r="K644">
            <v>2483</v>
          </cell>
          <cell r="L644">
            <v>735.72302737217399</v>
          </cell>
          <cell r="M644">
            <v>988</v>
          </cell>
          <cell r="N644">
            <v>6.5356036494251493E-2</v>
          </cell>
          <cell r="O644">
            <v>1017</v>
          </cell>
          <cell r="P644">
            <v>7.0000000000000007E-2</v>
          </cell>
          <cell r="Q644">
            <v>1731</v>
          </cell>
        </row>
        <row r="645">
          <cell r="B645" t="str">
            <v>CLAYTON 2217CB</v>
          </cell>
          <cell r="C645">
            <v>12022217</v>
          </cell>
          <cell r="D645" t="str">
            <v>CLAYTON 2217</v>
          </cell>
          <cell r="E645" t="str">
            <v>CB</v>
          </cell>
          <cell r="F645" t="b">
            <v>1</v>
          </cell>
          <cell r="G645">
            <v>1021.96226044771</v>
          </cell>
          <cell r="H645">
            <v>373.78513018556498</v>
          </cell>
          <cell r="I645">
            <v>8</v>
          </cell>
          <cell r="J645">
            <v>6.5789423024398202E-5</v>
          </cell>
          <cell r="K645">
            <v>2595</v>
          </cell>
          <cell r="L645">
            <v>6.5148189744365606E-2</v>
          </cell>
          <cell r="M645">
            <v>3585</v>
          </cell>
          <cell r="N645">
            <v>4.2860618143658302E-6</v>
          </cell>
          <cell r="O645">
            <v>3312</v>
          </cell>
          <cell r="Q645">
            <v>3278</v>
          </cell>
        </row>
        <row r="646">
          <cell r="B646" t="str">
            <v>CLEAR LAKE 11011302</v>
          </cell>
          <cell r="C646">
            <v>42141101</v>
          </cell>
          <cell r="D646" t="str">
            <v>CLEAR LAKE 1101</v>
          </cell>
          <cell r="E646">
            <v>1302</v>
          </cell>
          <cell r="F646" t="b">
            <v>0</v>
          </cell>
          <cell r="G646">
            <v>28390.995671393201</v>
          </cell>
          <cell r="H646">
            <v>12188.0094880014</v>
          </cell>
          <cell r="I646">
            <v>189</v>
          </cell>
          <cell r="J646">
            <v>9.1550329380953396E-5</v>
          </cell>
          <cell r="K646">
            <v>1856</v>
          </cell>
          <cell r="L646">
            <v>135.964153177855</v>
          </cell>
          <cell r="M646">
            <v>1826</v>
          </cell>
          <cell r="N646">
            <v>8.6777206230646796E-3</v>
          </cell>
          <cell r="O646">
            <v>2020</v>
          </cell>
          <cell r="P646">
            <v>7.0000000000000007E-2</v>
          </cell>
          <cell r="Q646">
            <v>1751</v>
          </cell>
        </row>
        <row r="647">
          <cell r="B647" t="str">
            <v>CLEAR LAKE 1101406</v>
          </cell>
          <cell r="C647">
            <v>42141101</v>
          </cell>
          <cell r="D647" t="str">
            <v>CLEAR LAKE 1101</v>
          </cell>
          <cell r="E647">
            <v>406</v>
          </cell>
          <cell r="F647" t="b">
            <v>0</v>
          </cell>
          <cell r="G647">
            <v>53036.291105476303</v>
          </cell>
          <cell r="H647">
            <v>19984.653739352401</v>
          </cell>
          <cell r="I647">
            <v>312</v>
          </cell>
          <cell r="J647">
            <v>8.8388230723382302E-5</v>
          </cell>
          <cell r="K647">
            <v>1975</v>
          </cell>
          <cell r="L647">
            <v>1508.2872864257899</v>
          </cell>
          <cell r="M647">
            <v>594</v>
          </cell>
          <cell r="N647">
            <v>0.13429839401917501</v>
          </cell>
          <cell r="O647">
            <v>588</v>
          </cell>
          <cell r="P647">
            <v>0.13</v>
          </cell>
          <cell r="Q647">
            <v>1362</v>
          </cell>
        </row>
        <row r="648">
          <cell r="B648" t="str">
            <v>CLEAR LAKE 1101699062</v>
          </cell>
          <cell r="C648">
            <v>42141101</v>
          </cell>
          <cell r="D648" t="str">
            <v>CLEAR LAKE 1101</v>
          </cell>
          <cell r="E648">
            <v>699062</v>
          </cell>
          <cell r="F648" t="b">
            <v>0</v>
          </cell>
          <cell r="G648">
            <v>3006.4234645719998</v>
          </cell>
          <cell r="H648">
            <v>1359.6472912583499</v>
          </cell>
          <cell r="I648">
            <v>20</v>
          </cell>
          <cell r="J648">
            <v>8.6499181634280804E-5</v>
          </cell>
          <cell r="K648">
            <v>2024</v>
          </cell>
          <cell r="L648">
            <v>1257.98021862263</v>
          </cell>
          <cell r="M648">
            <v>696</v>
          </cell>
          <cell r="N648">
            <v>0.113224101238978</v>
          </cell>
          <cell r="O648">
            <v>687</v>
          </cell>
          <cell r="Q648">
            <v>3300</v>
          </cell>
        </row>
        <row r="649">
          <cell r="B649" t="str">
            <v>CLEAR LAKE 1101740076</v>
          </cell>
          <cell r="C649">
            <v>42141101</v>
          </cell>
          <cell r="D649" t="str">
            <v>CLEAR LAKE 1101</v>
          </cell>
          <cell r="E649">
            <v>740076</v>
          </cell>
          <cell r="F649" t="b">
            <v>1</v>
          </cell>
          <cell r="G649">
            <v>14283.490217377501</v>
          </cell>
          <cell r="H649">
            <v>632.37667896942401</v>
          </cell>
          <cell r="I649">
            <v>106</v>
          </cell>
          <cell r="J649">
            <v>1.0530961396095E-4</v>
          </cell>
          <cell r="K649">
            <v>1512</v>
          </cell>
          <cell r="L649">
            <v>793.80664838506095</v>
          </cell>
          <cell r="M649">
            <v>947</v>
          </cell>
          <cell r="N649">
            <v>7.1070933616714696E-2</v>
          </cell>
          <cell r="O649">
            <v>972</v>
          </cell>
          <cell r="Q649">
            <v>2963</v>
          </cell>
        </row>
        <row r="650">
          <cell r="B650" t="str">
            <v>CLEAR LAKE 1101881362</v>
          </cell>
          <cell r="C650">
            <v>42141101</v>
          </cell>
          <cell r="D650" t="str">
            <v>CLEAR LAKE 1101</v>
          </cell>
          <cell r="E650">
            <v>881362</v>
          </cell>
          <cell r="F650" t="b">
            <v>1</v>
          </cell>
          <cell r="G650">
            <v>1747.50892093824</v>
          </cell>
          <cell r="H650">
            <v>480.03214564275999</v>
          </cell>
          <cell r="I650">
            <v>10</v>
          </cell>
          <cell r="J650">
            <v>1.04007005575113E-4</v>
          </cell>
          <cell r="K650">
            <v>1552</v>
          </cell>
          <cell r="L650">
            <v>3804.2183213316598</v>
          </cell>
          <cell r="M650">
            <v>168</v>
          </cell>
          <cell r="N650">
            <v>0.41958685145153501</v>
          </cell>
          <cell r="O650">
            <v>51</v>
          </cell>
          <cell r="Q650">
            <v>3475</v>
          </cell>
        </row>
        <row r="651">
          <cell r="B651" t="str">
            <v>CLEAR LAKE 110192870</v>
          </cell>
          <cell r="C651">
            <v>42141101</v>
          </cell>
          <cell r="D651" t="str">
            <v>CLEAR LAKE 1101</v>
          </cell>
          <cell r="E651">
            <v>92870</v>
          </cell>
          <cell r="F651" t="b">
            <v>1</v>
          </cell>
          <cell r="G651">
            <v>25931.816903831201</v>
          </cell>
          <cell r="H651">
            <v>185.947516829666</v>
          </cell>
          <cell r="I651">
            <v>187</v>
          </cell>
          <cell r="J651">
            <v>6.3919224287243098E-5</v>
          </cell>
          <cell r="K651">
            <v>2649</v>
          </cell>
          <cell r="L651">
            <v>163.11615182363801</v>
          </cell>
          <cell r="M651">
            <v>1739</v>
          </cell>
          <cell r="N651">
            <v>1.7206556641014701E-2</v>
          </cell>
          <cell r="O651">
            <v>1733</v>
          </cell>
          <cell r="P651">
            <v>2.2999999999999998</v>
          </cell>
          <cell r="Q651">
            <v>615</v>
          </cell>
        </row>
        <row r="652">
          <cell r="B652" t="str">
            <v>CLEAR LAKE 1102223792</v>
          </cell>
          <cell r="C652">
            <v>42141102</v>
          </cell>
          <cell r="D652" t="str">
            <v>CLEAR LAKE 1102</v>
          </cell>
          <cell r="E652">
            <v>223792</v>
          </cell>
          <cell r="F652" t="b">
            <v>0</v>
          </cell>
          <cell r="G652">
            <v>1426.5673143024001</v>
          </cell>
          <cell r="H652">
            <v>1262.3470151087099</v>
          </cell>
          <cell r="I652">
            <v>10</v>
          </cell>
          <cell r="J652">
            <v>7.6536999485041498E-5</v>
          </cell>
          <cell r="K652">
            <v>2293</v>
          </cell>
          <cell r="L652">
            <v>237.96030547470301</v>
          </cell>
          <cell r="M652">
            <v>1572</v>
          </cell>
          <cell r="N652">
            <v>1.91055024343414E-2</v>
          </cell>
          <cell r="O652">
            <v>1688</v>
          </cell>
          <cell r="Q652">
            <v>2832</v>
          </cell>
        </row>
        <row r="653">
          <cell r="B653" t="str">
            <v>CLEAR LAKE 1102904</v>
          </cell>
          <cell r="C653">
            <v>42141102</v>
          </cell>
          <cell r="D653" t="str">
            <v>CLEAR LAKE 1102</v>
          </cell>
          <cell r="E653">
            <v>904</v>
          </cell>
          <cell r="F653" t="b">
            <v>0</v>
          </cell>
          <cell r="G653">
            <v>5777.0338743825596</v>
          </cell>
          <cell r="H653">
            <v>5445.64925676857</v>
          </cell>
          <cell r="I653">
            <v>30</v>
          </cell>
          <cell r="J653">
            <v>9.2995403222097394E-5</v>
          </cell>
          <cell r="K653">
            <v>1822</v>
          </cell>
          <cell r="L653">
            <v>2564.6520467569499</v>
          </cell>
          <cell r="M653">
            <v>336</v>
          </cell>
          <cell r="N653">
            <v>0.23862464086620899</v>
          </cell>
          <cell r="O653">
            <v>239</v>
          </cell>
          <cell r="P653">
            <v>1.48</v>
          </cell>
          <cell r="Q653">
            <v>670</v>
          </cell>
        </row>
        <row r="654">
          <cell r="B654" t="str">
            <v>CLEAR LAKE 1102991285</v>
          </cell>
          <cell r="C654">
            <v>42141102</v>
          </cell>
          <cell r="D654" t="str">
            <v>CLEAR LAKE 1102</v>
          </cell>
          <cell r="E654">
            <v>991285</v>
          </cell>
          <cell r="F654" t="b">
            <v>1</v>
          </cell>
          <cell r="G654">
            <v>2786.1304004302401</v>
          </cell>
          <cell r="H654">
            <v>525.90012162109997</v>
          </cell>
          <cell r="I654">
            <v>24</v>
          </cell>
          <cell r="J654">
            <v>8.6607077126087505E-5</v>
          </cell>
          <cell r="K654">
            <v>2019</v>
          </cell>
          <cell r="L654">
            <v>543.93375298826004</v>
          </cell>
          <cell r="M654">
            <v>1154</v>
          </cell>
          <cell r="N654">
            <v>4.7468950239039E-2</v>
          </cell>
          <cell r="O654">
            <v>1204</v>
          </cell>
          <cell r="Q654">
            <v>2968</v>
          </cell>
        </row>
        <row r="655">
          <cell r="B655" t="str">
            <v>CLOVERDALE 1101399855</v>
          </cell>
          <cell r="C655">
            <v>42821101</v>
          </cell>
          <cell r="D655" t="str">
            <v>CLOVERDALE 1101</v>
          </cell>
          <cell r="E655">
            <v>399855</v>
          </cell>
          <cell r="F655" t="b">
            <v>0</v>
          </cell>
          <cell r="G655">
            <v>4438.9669179687698</v>
          </cell>
          <cell r="H655">
            <v>4409.91990112235</v>
          </cell>
          <cell r="I655">
            <v>19</v>
          </cell>
          <cell r="J655">
            <v>1.2845830497099E-4</v>
          </cell>
          <cell r="K655">
            <v>1040</v>
          </cell>
          <cell r="L655">
            <v>1799.1720465383601</v>
          </cell>
          <cell r="M655">
            <v>506</v>
          </cell>
          <cell r="N655">
            <v>0.26330699476666802</v>
          </cell>
          <cell r="O655">
            <v>191</v>
          </cell>
          <cell r="Q655">
            <v>2826</v>
          </cell>
        </row>
        <row r="656">
          <cell r="B656" t="str">
            <v>CLOVERDALE 1101409224</v>
          </cell>
          <cell r="C656">
            <v>42821101</v>
          </cell>
          <cell r="D656" t="str">
            <v>CLOVERDALE 1101</v>
          </cell>
          <cell r="E656">
            <v>409224</v>
          </cell>
          <cell r="F656" t="b">
            <v>1</v>
          </cell>
          <cell r="G656">
            <v>353.34506718198998</v>
          </cell>
          <cell r="H656">
            <v>138.72047454816499</v>
          </cell>
          <cell r="I656">
            <v>4</v>
          </cell>
          <cell r="J656">
            <v>1.5579958380840199E-4</v>
          </cell>
          <cell r="K656">
            <v>685</v>
          </cell>
          <cell r="L656">
            <v>7.1834500765257103E-2</v>
          </cell>
          <cell r="M656">
            <v>2942</v>
          </cell>
          <cell r="N656">
            <v>1.13100905740358E-5</v>
          </cell>
          <cell r="O656">
            <v>3045</v>
          </cell>
          <cell r="Q656">
            <v>3518</v>
          </cell>
        </row>
        <row r="657">
          <cell r="B657" t="str">
            <v>CLOVERDALE 1101474708</v>
          </cell>
          <cell r="C657">
            <v>42821101</v>
          </cell>
          <cell r="D657" t="str">
            <v>CLOVERDALE 1101</v>
          </cell>
          <cell r="E657">
            <v>474708</v>
          </cell>
          <cell r="F657" t="b">
            <v>1</v>
          </cell>
          <cell r="G657">
            <v>1392.1284182403101</v>
          </cell>
          <cell r="H657">
            <v>422.045965651046</v>
          </cell>
          <cell r="I657">
            <v>13</v>
          </cell>
          <cell r="J657">
            <v>1.6435938202145401E-4</v>
          </cell>
          <cell r="K657">
            <v>594</v>
          </cell>
          <cell r="L657">
            <v>18.367352274800201</v>
          </cell>
          <cell r="M657">
            <v>2470</v>
          </cell>
          <cell r="N657">
            <v>6.5355656123649002E-3</v>
          </cell>
          <cell r="O657">
            <v>2118</v>
          </cell>
          <cell r="Q657">
            <v>3063</v>
          </cell>
        </row>
        <row r="658">
          <cell r="B658" t="str">
            <v>CLOVERDALE 1101704542</v>
          </cell>
          <cell r="C658">
            <v>42821101</v>
          </cell>
          <cell r="D658" t="str">
            <v>CLOVERDALE 1101</v>
          </cell>
          <cell r="E658">
            <v>704542</v>
          </cell>
          <cell r="F658" t="b">
            <v>1</v>
          </cell>
          <cell r="G658">
            <v>487.49634098088302</v>
          </cell>
          <cell r="H658">
            <v>345.94168980690802</v>
          </cell>
          <cell r="I658">
            <v>3</v>
          </cell>
          <cell r="J658">
            <v>1.03705770015949E-4</v>
          </cell>
          <cell r="K658">
            <v>1556</v>
          </cell>
          <cell r="L658">
            <v>10.6422641343205</v>
          </cell>
          <cell r="M658">
            <v>2616</v>
          </cell>
          <cell r="N658">
            <v>1.14746168373837E-3</v>
          </cell>
          <cell r="O658">
            <v>2608</v>
          </cell>
          <cell r="Q658">
            <v>3612</v>
          </cell>
        </row>
        <row r="659">
          <cell r="B659" t="str">
            <v>CLOVERDALE 1101807953</v>
          </cell>
          <cell r="C659">
            <v>42821101</v>
          </cell>
          <cell r="D659" t="str">
            <v>CLOVERDALE 1101</v>
          </cell>
          <cell r="E659">
            <v>807953</v>
          </cell>
          <cell r="F659" t="b">
            <v>1</v>
          </cell>
          <cell r="G659">
            <v>1013.15168916261</v>
          </cell>
          <cell r="H659">
            <v>745.82149823206498</v>
          </cell>
          <cell r="I659">
            <v>11</v>
          </cell>
          <cell r="J659">
            <v>1.21286553621757E-4</v>
          </cell>
          <cell r="K659">
            <v>1161</v>
          </cell>
          <cell r="L659">
            <v>149.93352579037099</v>
          </cell>
          <cell r="M659">
            <v>1777</v>
          </cell>
          <cell r="N659">
            <v>1.9175589504577199E-2</v>
          </cell>
          <cell r="O659">
            <v>1687</v>
          </cell>
          <cell r="Q659">
            <v>2915</v>
          </cell>
        </row>
        <row r="660">
          <cell r="B660" t="str">
            <v>CLOVERDALE 110184088</v>
          </cell>
          <cell r="C660">
            <v>42821101</v>
          </cell>
          <cell r="D660" t="str">
            <v>CLOVERDALE 1101</v>
          </cell>
          <cell r="E660">
            <v>84088</v>
          </cell>
          <cell r="F660" t="b">
            <v>0</v>
          </cell>
          <cell r="G660">
            <v>28026.801696840401</v>
          </cell>
          <cell r="H660">
            <v>25963.760285693101</v>
          </cell>
          <cell r="I660">
            <v>127</v>
          </cell>
          <cell r="J660">
            <v>1.2488779787916699E-4</v>
          </cell>
          <cell r="K660">
            <v>1101</v>
          </cell>
          <cell r="L660">
            <v>1457.80178731159</v>
          </cell>
          <cell r="M660">
            <v>614</v>
          </cell>
          <cell r="N660">
            <v>0.158575577659682</v>
          </cell>
          <cell r="O660">
            <v>477</v>
          </cell>
          <cell r="Q660">
            <v>2748</v>
          </cell>
        </row>
        <row r="661">
          <cell r="B661" t="str">
            <v>CLOVERDALE 1101964556</v>
          </cell>
          <cell r="C661">
            <v>42821101</v>
          </cell>
          <cell r="D661" t="str">
            <v>CLOVERDALE 1101</v>
          </cell>
          <cell r="E661">
            <v>964556</v>
          </cell>
          <cell r="F661" t="b">
            <v>0</v>
          </cell>
          <cell r="G661">
            <v>8160.0956239493498</v>
          </cell>
          <cell r="H661">
            <v>8116.5646676995802</v>
          </cell>
          <cell r="I661">
            <v>31</v>
          </cell>
          <cell r="J661">
            <v>1.05032638573363E-4</v>
          </cell>
          <cell r="K661">
            <v>1527</v>
          </cell>
          <cell r="L661">
            <v>1599.6673338077401</v>
          </cell>
          <cell r="M661">
            <v>562</v>
          </cell>
          <cell r="N661">
            <v>0.15802572736520101</v>
          </cell>
          <cell r="O661">
            <v>479</v>
          </cell>
          <cell r="Q661">
            <v>3279</v>
          </cell>
        </row>
        <row r="662">
          <cell r="B662" t="str">
            <v>CLOVERDALE 1102156</v>
          </cell>
          <cell r="C662">
            <v>42821102</v>
          </cell>
          <cell r="D662" t="str">
            <v>CLOVERDALE 1102</v>
          </cell>
          <cell r="E662">
            <v>156</v>
          </cell>
          <cell r="F662" t="b">
            <v>0</v>
          </cell>
          <cell r="G662">
            <v>18958.869918963199</v>
          </cell>
          <cell r="H662">
            <v>9919.8336261518907</v>
          </cell>
          <cell r="I662">
            <v>110</v>
          </cell>
          <cell r="J662">
            <v>1.24533758654169E-4</v>
          </cell>
          <cell r="K662">
            <v>1107</v>
          </cell>
          <cell r="L662">
            <v>875.95958703335805</v>
          </cell>
          <cell r="M662">
            <v>896</v>
          </cell>
          <cell r="N662">
            <v>0.122676329421312</v>
          </cell>
          <cell r="O662">
            <v>633</v>
          </cell>
          <cell r="P662">
            <v>0.21</v>
          </cell>
          <cell r="Q662">
            <v>1144</v>
          </cell>
        </row>
        <row r="663">
          <cell r="B663" t="str">
            <v>CLOVERDALE 1102172096</v>
          </cell>
          <cell r="C663">
            <v>42821102</v>
          </cell>
          <cell r="D663" t="str">
            <v>CLOVERDALE 1102</v>
          </cell>
          <cell r="E663">
            <v>172096</v>
          </cell>
          <cell r="F663" t="b">
            <v>1</v>
          </cell>
          <cell r="G663">
            <v>1240.5827094423901</v>
          </cell>
          <cell r="H663">
            <v>425.50984913024803</v>
          </cell>
          <cell r="I663">
            <v>12</v>
          </cell>
          <cell r="J663">
            <v>1.3435263736027899E-4</v>
          </cell>
          <cell r="K663">
            <v>939</v>
          </cell>
          <cell r="L663">
            <v>425.63235160475398</v>
          </cell>
          <cell r="M663">
            <v>1267</v>
          </cell>
          <cell r="N663">
            <v>6.6569692303153905E-2</v>
          </cell>
          <cell r="O663">
            <v>1007</v>
          </cell>
          <cell r="Q663">
            <v>3077</v>
          </cell>
        </row>
        <row r="664">
          <cell r="B664" t="str">
            <v>CLOVERDALE 1102262</v>
          </cell>
          <cell r="C664">
            <v>42821102</v>
          </cell>
          <cell r="D664" t="str">
            <v>CLOVERDALE 1102</v>
          </cell>
          <cell r="E664">
            <v>262</v>
          </cell>
          <cell r="F664" t="b">
            <v>0</v>
          </cell>
          <cell r="G664">
            <v>9547.2777277554196</v>
          </cell>
          <cell r="H664">
            <v>2067.1656870114998</v>
          </cell>
          <cell r="I664">
            <v>61</v>
          </cell>
          <cell r="J664">
            <v>1.00471845740446E-4</v>
          </cell>
          <cell r="K664">
            <v>1637</v>
          </cell>
          <cell r="L664">
            <v>112.22854412782</v>
          </cell>
          <cell r="M664">
            <v>1905</v>
          </cell>
          <cell r="N664">
            <v>1.15484247896789E-2</v>
          </cell>
          <cell r="O664">
            <v>1900</v>
          </cell>
          <cell r="P664">
            <v>0.05</v>
          </cell>
          <cell r="Q664">
            <v>1983</v>
          </cell>
        </row>
        <row r="665">
          <cell r="B665" t="str">
            <v>CLOVERDALE 1102307342</v>
          </cell>
          <cell r="C665">
            <v>42821102</v>
          </cell>
          <cell r="D665" t="str">
            <v>CLOVERDALE 1102</v>
          </cell>
          <cell r="E665">
            <v>307342</v>
          </cell>
          <cell r="F665" t="b">
            <v>1</v>
          </cell>
          <cell r="G665">
            <v>573.10340646302302</v>
          </cell>
          <cell r="H665">
            <v>354.02375561810697</v>
          </cell>
          <cell r="I665">
            <v>6</v>
          </cell>
          <cell r="J665">
            <v>1.3565373956225799E-4</v>
          </cell>
          <cell r="K665">
            <v>923</v>
          </cell>
          <cell r="L665">
            <v>341.20586680255099</v>
          </cell>
          <cell r="M665">
            <v>1386</v>
          </cell>
          <cell r="N665">
            <v>7.7415777242808903E-2</v>
          </cell>
          <cell r="O665">
            <v>922</v>
          </cell>
          <cell r="Q665">
            <v>3441</v>
          </cell>
        </row>
        <row r="666">
          <cell r="B666" t="str">
            <v>CLOVERDALE 1102383183</v>
          </cell>
          <cell r="C666">
            <v>42821102</v>
          </cell>
          <cell r="D666" t="str">
            <v>CLOVERDALE 1102</v>
          </cell>
          <cell r="E666">
            <v>383183</v>
          </cell>
          <cell r="F666" t="b">
            <v>0</v>
          </cell>
          <cell r="G666">
            <v>23681.105395689799</v>
          </cell>
          <cell r="H666">
            <v>23566.620719538299</v>
          </cell>
          <cell r="I666">
            <v>53</v>
          </cell>
          <cell r="J666">
            <v>1.1530075277491599E-4</v>
          </cell>
          <cell r="K666">
            <v>1293</v>
          </cell>
          <cell r="L666">
            <v>1780.7074141108101</v>
          </cell>
          <cell r="M666">
            <v>509</v>
          </cell>
          <cell r="N666">
            <v>0.156868932869103</v>
          </cell>
          <cell r="O666">
            <v>485</v>
          </cell>
          <cell r="Q666">
            <v>3164</v>
          </cell>
        </row>
        <row r="667">
          <cell r="B667" t="str">
            <v>CLOVERDALE 1102429006</v>
          </cell>
          <cell r="C667">
            <v>42821102</v>
          </cell>
          <cell r="D667" t="str">
            <v>CLOVERDALE 1102</v>
          </cell>
          <cell r="E667">
            <v>429006</v>
          </cell>
          <cell r="F667" t="b">
            <v>0</v>
          </cell>
          <cell r="G667">
            <v>3229.4467150494602</v>
          </cell>
          <cell r="H667">
            <v>3213.4445539277699</v>
          </cell>
          <cell r="I667">
            <v>23</v>
          </cell>
          <cell r="J667">
            <v>1.5434050320713399E-4</v>
          </cell>
          <cell r="K667">
            <v>701</v>
          </cell>
          <cell r="L667">
            <v>805.96019329755597</v>
          </cell>
          <cell r="M667">
            <v>934</v>
          </cell>
          <cell r="N667">
            <v>0.14360386568356001</v>
          </cell>
          <cell r="O667">
            <v>553</v>
          </cell>
          <cell r="P667">
            <v>0.04</v>
          </cell>
          <cell r="Q667">
            <v>2192</v>
          </cell>
        </row>
        <row r="668">
          <cell r="B668" t="str">
            <v>CLOVERDALE 11024646</v>
          </cell>
          <cell r="C668">
            <v>42821102</v>
          </cell>
          <cell r="D668" t="str">
            <v>CLOVERDALE 1102</v>
          </cell>
          <cell r="E668">
            <v>4646</v>
          </cell>
          <cell r="F668" t="b">
            <v>1</v>
          </cell>
          <cell r="G668">
            <v>480.28649333507002</v>
          </cell>
          <cell r="H668">
            <v>242.39899920856701</v>
          </cell>
          <cell r="I668">
            <v>8</v>
          </cell>
          <cell r="J668">
            <v>2.37519422496136E-4</v>
          </cell>
          <cell r="K668">
            <v>255</v>
          </cell>
          <cell r="L668">
            <v>1510.11472663063</v>
          </cell>
          <cell r="M668">
            <v>591</v>
          </cell>
          <cell r="N668">
            <v>0.10162614090508899</v>
          </cell>
          <cell r="O668">
            <v>754</v>
          </cell>
          <cell r="P668">
            <v>0.12</v>
          </cell>
          <cell r="Q668">
            <v>1368</v>
          </cell>
        </row>
        <row r="669">
          <cell r="B669" t="str">
            <v>CLOVERDALE 110247214</v>
          </cell>
          <cell r="C669">
            <v>42821102</v>
          </cell>
          <cell r="D669" t="str">
            <v>CLOVERDALE 1102</v>
          </cell>
          <cell r="E669">
            <v>47214</v>
          </cell>
          <cell r="F669" t="b">
            <v>1</v>
          </cell>
          <cell r="G669">
            <v>43.972016812199101</v>
          </cell>
          <cell r="H669">
            <v>43.972016812199101</v>
          </cell>
          <cell r="I669">
            <v>1</v>
          </cell>
          <cell r="J669">
            <v>5.8357007219456102E-5</v>
          </cell>
          <cell r="K669">
            <v>2823</v>
          </cell>
          <cell r="L669">
            <v>8298.4727688611893</v>
          </cell>
          <cell r="M669">
            <v>4</v>
          </cell>
          <cell r="N669">
            <v>0.48427403528289198</v>
          </cell>
          <cell r="O669">
            <v>34</v>
          </cell>
          <cell r="P669">
            <v>2.46</v>
          </cell>
          <cell r="Q669">
            <v>602</v>
          </cell>
        </row>
        <row r="670">
          <cell r="B670" t="str">
            <v>CLOVERDALE 1102570</v>
          </cell>
          <cell r="C670">
            <v>42821102</v>
          </cell>
          <cell r="D670" t="str">
            <v>CLOVERDALE 1102</v>
          </cell>
          <cell r="E670">
            <v>570</v>
          </cell>
          <cell r="F670" t="b">
            <v>0</v>
          </cell>
          <cell r="G670">
            <v>34272.802068590601</v>
          </cell>
          <cell r="H670">
            <v>28557.038439057</v>
          </cell>
          <cell r="I670">
            <v>199</v>
          </cell>
          <cell r="J670">
            <v>1.0582486975366E-4</v>
          </cell>
          <cell r="K670">
            <v>1500</v>
          </cell>
          <cell r="L670">
            <v>921.35096995528602</v>
          </cell>
          <cell r="M670">
            <v>874</v>
          </cell>
          <cell r="N670">
            <v>8.9292128423398495E-2</v>
          </cell>
          <cell r="O670">
            <v>828</v>
          </cell>
          <cell r="P670">
            <v>0.22</v>
          </cell>
          <cell r="Q670">
            <v>1129</v>
          </cell>
        </row>
        <row r="671">
          <cell r="B671" t="str">
            <v>CLOVERDALE 1102670</v>
          </cell>
          <cell r="C671">
            <v>42821102</v>
          </cell>
          <cell r="D671" t="str">
            <v>CLOVERDALE 1102</v>
          </cell>
          <cell r="E671">
            <v>670</v>
          </cell>
          <cell r="F671" t="b">
            <v>1</v>
          </cell>
          <cell r="G671">
            <v>4937.5443769759304</v>
          </cell>
          <cell r="H671">
            <v>587.14747848611205</v>
          </cell>
          <cell r="I671">
            <v>43</v>
          </cell>
          <cell r="J671">
            <v>1.2732668399748499E-4</v>
          </cell>
          <cell r="K671">
            <v>1058</v>
          </cell>
          <cell r="L671">
            <v>393.81863351470702</v>
          </cell>
          <cell r="M671">
            <v>1302</v>
          </cell>
          <cell r="N671">
            <v>6.0560374070867298E-2</v>
          </cell>
          <cell r="O671">
            <v>1058</v>
          </cell>
          <cell r="P671">
            <v>0.03</v>
          </cell>
          <cell r="Q671">
            <v>2292</v>
          </cell>
        </row>
        <row r="672">
          <cell r="B672" t="str">
            <v>CLOVERDALE 1102672</v>
          </cell>
          <cell r="C672">
            <v>42821102</v>
          </cell>
          <cell r="D672" t="str">
            <v>CLOVERDALE 1102</v>
          </cell>
          <cell r="E672">
            <v>672</v>
          </cell>
          <cell r="F672" t="b">
            <v>0</v>
          </cell>
          <cell r="G672">
            <v>35787.410060231799</v>
          </cell>
          <cell r="H672">
            <v>35088.8854433448</v>
          </cell>
          <cell r="I672">
            <v>140</v>
          </cell>
          <cell r="J672">
            <v>1.05020796483664E-4</v>
          </cell>
          <cell r="K672">
            <v>1528</v>
          </cell>
          <cell r="L672">
            <v>2485.2849759764699</v>
          </cell>
          <cell r="M672">
            <v>343</v>
          </cell>
          <cell r="N672">
            <v>0.225710691831712</v>
          </cell>
          <cell r="O672">
            <v>272</v>
          </cell>
          <cell r="P672">
            <v>0.66</v>
          </cell>
          <cell r="Q672">
            <v>819</v>
          </cell>
        </row>
        <row r="673">
          <cell r="B673" t="str">
            <v>CLOVERDALE 1102674</v>
          </cell>
          <cell r="C673">
            <v>42821102</v>
          </cell>
          <cell r="D673" t="str">
            <v>CLOVERDALE 1102</v>
          </cell>
          <cell r="E673">
            <v>674</v>
          </cell>
          <cell r="F673" t="b">
            <v>0</v>
          </cell>
          <cell r="G673">
            <v>32462.292602662401</v>
          </cell>
          <cell r="H673">
            <v>27296.938185654399</v>
          </cell>
          <cell r="I673">
            <v>122</v>
          </cell>
          <cell r="J673">
            <v>1.1907844492263101E-4</v>
          </cell>
          <cell r="K673">
            <v>1203</v>
          </cell>
          <cell r="L673">
            <v>1499.6889977103399</v>
          </cell>
          <cell r="M673">
            <v>597</v>
          </cell>
          <cell r="N673">
            <v>0.114009532720369</v>
          </cell>
          <cell r="O673">
            <v>680</v>
          </cell>
          <cell r="P673">
            <v>0.15</v>
          </cell>
          <cell r="Q673">
            <v>1285</v>
          </cell>
        </row>
        <row r="674">
          <cell r="B674" t="str">
            <v>CLOVERDALE 1102736078</v>
          </cell>
          <cell r="C674">
            <v>42821102</v>
          </cell>
          <cell r="D674" t="str">
            <v>CLOVERDALE 1102</v>
          </cell>
          <cell r="E674">
            <v>736078</v>
          </cell>
          <cell r="F674" t="b">
            <v>1</v>
          </cell>
          <cell r="G674">
            <v>432.866860515501</v>
          </cell>
          <cell r="H674">
            <v>373.67811447446701</v>
          </cell>
          <cell r="I674">
            <v>3</v>
          </cell>
          <cell r="J674">
            <v>6.8384096569691996E-5</v>
          </cell>
          <cell r="K674">
            <v>2526</v>
          </cell>
          <cell r="L674">
            <v>3199.3848155307301</v>
          </cell>
          <cell r="M674">
            <v>241</v>
          </cell>
          <cell r="N674">
            <v>0.214603110051556</v>
          </cell>
          <cell r="O674">
            <v>295</v>
          </cell>
          <cell r="Q674">
            <v>3522</v>
          </cell>
        </row>
        <row r="675">
          <cell r="B675" t="str">
            <v>CLOVERDALE 1102801904</v>
          </cell>
          <cell r="C675">
            <v>42821102</v>
          </cell>
          <cell r="D675" t="str">
            <v>CLOVERDALE 1102</v>
          </cell>
          <cell r="E675">
            <v>801904</v>
          </cell>
          <cell r="F675" t="b">
            <v>1</v>
          </cell>
          <cell r="G675">
            <v>22.388139339451801</v>
          </cell>
          <cell r="H675">
            <v>22.388139339451801</v>
          </cell>
          <cell r="I675">
            <v>1</v>
          </cell>
          <cell r="J675">
            <v>8.2207930972799605E-5</v>
          </cell>
          <cell r="K675">
            <v>2146</v>
          </cell>
          <cell r="L675">
            <v>7.9147810876268099E-2</v>
          </cell>
          <cell r="M675">
            <v>2934</v>
          </cell>
          <cell r="N675">
            <v>6.50657777316445E-6</v>
          </cell>
          <cell r="O675">
            <v>3190</v>
          </cell>
          <cell r="P675">
            <v>0.06</v>
          </cell>
          <cell r="Q675">
            <v>1865</v>
          </cell>
        </row>
        <row r="676">
          <cell r="B676" t="str">
            <v>CMC 1101CB</v>
          </cell>
          <cell r="C676">
            <v>183111101</v>
          </cell>
          <cell r="D676" t="str">
            <v>CMC 1101</v>
          </cell>
          <cell r="E676" t="str">
            <v>CB</v>
          </cell>
          <cell r="F676" t="b">
            <v>0</v>
          </cell>
          <cell r="G676">
            <v>3286.0632632596898</v>
          </cell>
          <cell r="H676">
            <v>3286.0632632596898</v>
          </cell>
          <cell r="I676">
            <v>16</v>
          </cell>
          <cell r="J676">
            <v>7.4109741399297496E-5</v>
          </cell>
          <cell r="K676">
            <v>2353</v>
          </cell>
          <cell r="L676">
            <v>272.325488427653</v>
          </cell>
          <cell r="M676">
            <v>1488</v>
          </cell>
          <cell r="N676">
            <v>1.4989127042352E-2</v>
          </cell>
          <cell r="O676">
            <v>1781</v>
          </cell>
          <cell r="P676">
            <v>0.06</v>
          </cell>
          <cell r="Q676">
            <v>1879</v>
          </cell>
        </row>
        <row r="677">
          <cell r="B677" t="str">
            <v>CMC 1102CB</v>
          </cell>
          <cell r="C677">
            <v>183111102</v>
          </cell>
          <cell r="D677" t="str">
            <v>CMC 1102</v>
          </cell>
          <cell r="E677" t="str">
            <v>CB</v>
          </cell>
          <cell r="F677" t="b">
            <v>1</v>
          </cell>
          <cell r="G677">
            <v>581.83421734162596</v>
          </cell>
          <cell r="H677">
            <v>581.83421734162596</v>
          </cell>
          <cell r="I677">
            <v>5</v>
          </cell>
          <cell r="J677">
            <v>1.5983414632501E-4</v>
          </cell>
          <cell r="K677">
            <v>644</v>
          </cell>
          <cell r="L677">
            <v>548.93552856445297</v>
          </cell>
          <cell r="M677">
            <v>1146</v>
          </cell>
          <cell r="N677">
            <v>7.9905036814650998E-2</v>
          </cell>
          <cell r="O677">
            <v>901</v>
          </cell>
          <cell r="P677">
            <v>0.03</v>
          </cell>
          <cell r="Q677">
            <v>2328</v>
          </cell>
        </row>
        <row r="678">
          <cell r="B678" t="str">
            <v>COARSEGOLD 210210040</v>
          </cell>
          <cell r="C678">
            <v>254432102</v>
          </cell>
          <cell r="D678" t="str">
            <v>COARSEGOLD 2102</v>
          </cell>
          <cell r="E678">
            <v>10040</v>
          </cell>
          <cell r="F678" t="b">
            <v>0</v>
          </cell>
          <cell r="G678">
            <v>28379.020055137102</v>
          </cell>
          <cell r="H678">
            <v>28379.020055137102</v>
          </cell>
          <cell r="I678">
            <v>213</v>
          </cell>
          <cell r="J678">
            <v>7.3465406405520797E-5</v>
          </cell>
          <cell r="K678">
            <v>2385</v>
          </cell>
          <cell r="L678">
            <v>189.31901738128701</v>
          </cell>
          <cell r="M678">
            <v>1665</v>
          </cell>
          <cell r="N678">
            <v>1.26604648538187E-2</v>
          </cell>
          <cell r="O678">
            <v>1855</v>
          </cell>
          <cell r="P678">
            <v>0.64</v>
          </cell>
          <cell r="Q678">
            <v>829</v>
          </cell>
        </row>
        <row r="679">
          <cell r="B679" t="str">
            <v>COARSEGOLD 210210050</v>
          </cell>
          <cell r="C679">
            <v>254432102</v>
          </cell>
          <cell r="D679" t="str">
            <v>COARSEGOLD 2102</v>
          </cell>
          <cell r="E679">
            <v>10050</v>
          </cell>
          <cell r="F679" t="b">
            <v>0</v>
          </cell>
          <cell r="G679">
            <v>11290.6239038892</v>
          </cell>
          <cell r="H679">
            <v>11290.6239038892</v>
          </cell>
          <cell r="I679">
            <v>81</v>
          </cell>
          <cell r="J679">
            <v>9.8288659762602005E-5</v>
          </cell>
          <cell r="K679">
            <v>1684</v>
          </cell>
          <cell r="L679">
            <v>101.870995454891</v>
          </cell>
          <cell r="M679">
            <v>1946</v>
          </cell>
          <cell r="N679">
            <v>1.1369769716672201E-2</v>
          </cell>
          <cell r="O679">
            <v>1908</v>
          </cell>
          <cell r="P679">
            <v>0.52</v>
          </cell>
          <cell r="Q679">
            <v>888</v>
          </cell>
        </row>
        <row r="680">
          <cell r="B680" t="str">
            <v>COARSEGOLD 210210207</v>
          </cell>
          <cell r="C680">
            <v>254432102</v>
          </cell>
          <cell r="D680" t="str">
            <v>COARSEGOLD 2102</v>
          </cell>
          <cell r="E680">
            <v>10207</v>
          </cell>
          <cell r="F680" t="b">
            <v>0</v>
          </cell>
          <cell r="G680">
            <v>5731.5327734820103</v>
          </cell>
          <cell r="H680">
            <v>5731.5327734820103</v>
          </cell>
          <cell r="I680">
            <v>38</v>
          </cell>
          <cell r="J680">
            <v>5.2726683478747201E-5</v>
          </cell>
          <cell r="K680">
            <v>2978</v>
          </cell>
          <cell r="L680">
            <v>53.2100289934559</v>
          </cell>
          <cell r="M680">
            <v>2193</v>
          </cell>
          <cell r="N680">
            <v>2.64257096878005E-3</v>
          </cell>
          <cell r="O680">
            <v>2392</v>
          </cell>
          <cell r="P680">
            <v>4.55</v>
          </cell>
          <cell r="Q680">
            <v>517</v>
          </cell>
        </row>
        <row r="681">
          <cell r="B681" t="str">
            <v>COARSEGOLD 210210330</v>
          </cell>
          <cell r="C681">
            <v>254432102</v>
          </cell>
          <cell r="D681" t="str">
            <v>COARSEGOLD 2102</v>
          </cell>
          <cell r="E681">
            <v>10330</v>
          </cell>
          <cell r="F681" t="b">
            <v>0</v>
          </cell>
          <cell r="G681">
            <v>15550.3229419982</v>
          </cell>
          <cell r="H681">
            <v>15550.3229419982</v>
          </cell>
          <cell r="I681">
            <v>90</v>
          </cell>
          <cell r="J681">
            <v>7.23207393093616E-5</v>
          </cell>
          <cell r="K681">
            <v>2408</v>
          </cell>
          <cell r="L681">
            <v>118.106427894129</v>
          </cell>
          <cell r="M681">
            <v>1878</v>
          </cell>
          <cell r="N681">
            <v>6.9895721172517997E-3</v>
          </cell>
          <cell r="O681">
            <v>2092</v>
          </cell>
          <cell r="P681">
            <v>0.31</v>
          </cell>
          <cell r="Q681">
            <v>1008</v>
          </cell>
        </row>
        <row r="682">
          <cell r="B682" t="str">
            <v>COARSEGOLD 210210610</v>
          </cell>
          <cell r="C682">
            <v>254432102</v>
          </cell>
          <cell r="D682" t="str">
            <v>COARSEGOLD 2102</v>
          </cell>
          <cell r="E682">
            <v>10610</v>
          </cell>
          <cell r="F682" t="b">
            <v>0</v>
          </cell>
          <cell r="G682">
            <v>2196.7776952946801</v>
          </cell>
          <cell r="H682">
            <v>2196.7776952946801</v>
          </cell>
          <cell r="I682">
            <v>22</v>
          </cell>
          <cell r="J682">
            <v>7.4106349943163299E-5</v>
          </cell>
          <cell r="K682">
            <v>2354</v>
          </cell>
          <cell r="L682">
            <v>439.59574496803401</v>
          </cell>
          <cell r="M682">
            <v>1256</v>
          </cell>
          <cell r="N682">
            <v>3.1595302070831201E-2</v>
          </cell>
          <cell r="O682">
            <v>1435</v>
          </cell>
          <cell r="P682">
            <v>0.3</v>
          </cell>
          <cell r="Q682">
            <v>1012</v>
          </cell>
        </row>
        <row r="683">
          <cell r="B683" t="str">
            <v>COARSEGOLD 2102383092</v>
          </cell>
          <cell r="C683">
            <v>254432102</v>
          </cell>
          <cell r="D683" t="str">
            <v>COARSEGOLD 2102</v>
          </cell>
          <cell r="E683">
            <v>383092</v>
          </cell>
          <cell r="F683" t="b">
            <v>1</v>
          </cell>
          <cell r="G683">
            <v>613.19255069524002</v>
          </cell>
          <cell r="H683">
            <v>613.19255069524002</v>
          </cell>
          <cell r="I683">
            <v>5</v>
          </cell>
          <cell r="J683">
            <v>1.6062149952631401E-4</v>
          </cell>
          <cell r="K683">
            <v>636</v>
          </cell>
          <cell r="L683">
            <v>14.3241238754952</v>
          </cell>
          <cell r="M683">
            <v>2544</v>
          </cell>
          <cell r="N683">
            <v>3.6345095144976998E-3</v>
          </cell>
          <cell r="O683">
            <v>2283</v>
          </cell>
          <cell r="P683">
            <v>0.2</v>
          </cell>
          <cell r="Q683">
            <v>1163</v>
          </cell>
        </row>
        <row r="684">
          <cell r="B684" t="str">
            <v>COARSEGOLD 21025380</v>
          </cell>
          <cell r="C684">
            <v>254432102</v>
          </cell>
          <cell r="D684" t="str">
            <v>COARSEGOLD 2102</v>
          </cell>
          <cell r="E684">
            <v>5380</v>
          </cell>
          <cell r="F684" t="b">
            <v>0</v>
          </cell>
          <cell r="G684">
            <v>22971.0373915456</v>
          </cell>
          <cell r="H684">
            <v>22971.0373915456</v>
          </cell>
          <cell r="I684">
            <v>143</v>
          </cell>
          <cell r="J684">
            <v>7.8303963625369006E-5</v>
          </cell>
          <cell r="K684">
            <v>2250</v>
          </cell>
          <cell r="L684">
            <v>414.59033834254899</v>
          </cell>
          <cell r="M684">
            <v>1278</v>
          </cell>
          <cell r="N684">
            <v>3.0806330010967099E-2</v>
          </cell>
          <cell r="O684">
            <v>1448</v>
          </cell>
          <cell r="P684">
            <v>0.46</v>
          </cell>
          <cell r="Q684">
            <v>911</v>
          </cell>
        </row>
        <row r="685">
          <cell r="B685" t="str">
            <v>COARSEGOLD 21025722</v>
          </cell>
          <cell r="C685">
            <v>254432102</v>
          </cell>
          <cell r="D685" t="str">
            <v>COARSEGOLD 2102</v>
          </cell>
          <cell r="E685">
            <v>5722</v>
          </cell>
          <cell r="F685" t="b">
            <v>0</v>
          </cell>
          <cell r="G685">
            <v>3182.5998852736798</v>
          </cell>
          <cell r="H685">
            <v>3182.5998852736798</v>
          </cell>
          <cell r="I685">
            <v>23</v>
          </cell>
          <cell r="J685">
            <v>7.5357549181005498E-5</v>
          </cell>
          <cell r="K685">
            <v>2325</v>
          </cell>
          <cell r="L685">
            <v>108.595665172381</v>
          </cell>
          <cell r="M685">
            <v>1915</v>
          </cell>
          <cell r="N685">
            <v>7.6053384653583297E-3</v>
          </cell>
          <cell r="O685">
            <v>2067</v>
          </cell>
          <cell r="P685">
            <v>0.28999999999999998</v>
          </cell>
          <cell r="Q685">
            <v>1024</v>
          </cell>
        </row>
        <row r="686">
          <cell r="B686" t="str">
            <v>COARSEGOLD 2102CB</v>
          </cell>
          <cell r="C686">
            <v>254432102</v>
          </cell>
          <cell r="D686" t="str">
            <v>COARSEGOLD 2102</v>
          </cell>
          <cell r="E686" t="str">
            <v>CB</v>
          </cell>
          <cell r="F686" t="b">
            <v>0</v>
          </cell>
          <cell r="G686">
            <v>22596.9807396623</v>
          </cell>
          <cell r="H686">
            <v>22596.9807396623</v>
          </cell>
          <cell r="I686">
            <v>79</v>
          </cell>
          <cell r="J686">
            <v>8.9145891228653405E-5</v>
          </cell>
          <cell r="K686">
            <v>1941</v>
          </cell>
          <cell r="L686">
            <v>3040.7048396638802</v>
          </cell>
          <cell r="M686">
            <v>264</v>
          </cell>
          <cell r="N686">
            <v>0.27659549464213201</v>
          </cell>
          <cell r="O686">
            <v>166</v>
          </cell>
          <cell r="P686">
            <v>0.05</v>
          </cell>
          <cell r="Q686">
            <v>2045</v>
          </cell>
        </row>
        <row r="687">
          <cell r="B687" t="str">
            <v>COARSEGOLD 210310820</v>
          </cell>
          <cell r="C687">
            <v>254432103</v>
          </cell>
          <cell r="D687" t="str">
            <v>COARSEGOLD 2103</v>
          </cell>
          <cell r="E687">
            <v>10820</v>
          </cell>
          <cell r="F687" t="b">
            <v>0</v>
          </cell>
          <cell r="G687">
            <v>46507.922628356297</v>
          </cell>
          <cell r="H687">
            <v>46392.444813111899</v>
          </cell>
          <cell r="I687">
            <v>327</v>
          </cell>
          <cell r="J687">
            <v>6.2604916591650397E-5</v>
          </cell>
          <cell r="K687">
            <v>2698</v>
          </cell>
          <cell r="L687">
            <v>4312.1017925861097</v>
          </cell>
          <cell r="M687">
            <v>124</v>
          </cell>
          <cell r="N687">
            <v>0.22690087717787499</v>
          </cell>
          <cell r="O687">
            <v>266</v>
          </cell>
          <cell r="P687">
            <v>0.19</v>
          </cell>
          <cell r="Q687">
            <v>1188</v>
          </cell>
        </row>
        <row r="688">
          <cell r="B688" t="str">
            <v>COARSEGOLD 21035020</v>
          </cell>
          <cell r="C688">
            <v>254432103</v>
          </cell>
          <cell r="D688" t="str">
            <v>COARSEGOLD 2103</v>
          </cell>
          <cell r="E688">
            <v>5020</v>
          </cell>
          <cell r="F688" t="b">
            <v>0</v>
          </cell>
          <cell r="G688">
            <v>26887.651425932399</v>
          </cell>
          <cell r="H688">
            <v>26064.863402155901</v>
          </cell>
          <cell r="I688">
            <v>159</v>
          </cell>
          <cell r="J688">
            <v>8.5726262160535006E-5</v>
          </cell>
          <cell r="K688">
            <v>2036</v>
          </cell>
          <cell r="L688">
            <v>4882.5800940878898</v>
          </cell>
          <cell r="M688">
            <v>85</v>
          </cell>
          <cell r="N688">
            <v>0.36009022235933502</v>
          </cell>
          <cell r="O688">
            <v>88</v>
          </cell>
          <cell r="P688">
            <v>0.1</v>
          </cell>
          <cell r="Q688">
            <v>1468</v>
          </cell>
        </row>
        <row r="689">
          <cell r="B689" t="str">
            <v>COARSEGOLD 21036110</v>
          </cell>
          <cell r="C689">
            <v>254432103</v>
          </cell>
          <cell r="D689" t="str">
            <v>COARSEGOLD 2103</v>
          </cell>
          <cell r="E689">
            <v>6110</v>
          </cell>
          <cell r="F689" t="b">
            <v>0</v>
          </cell>
          <cell r="G689">
            <v>47929.947970760702</v>
          </cell>
          <cell r="H689">
            <v>17714.3762592393</v>
          </cell>
          <cell r="I689">
            <v>179</v>
          </cell>
          <cell r="J689">
            <v>4.1885164780856098E-5</v>
          </cell>
          <cell r="K689">
            <v>3228</v>
          </cell>
          <cell r="L689">
            <v>2595.4532179769599</v>
          </cell>
          <cell r="M689">
            <v>332</v>
          </cell>
          <cell r="N689">
            <v>0.117372435819701</v>
          </cell>
          <cell r="O689">
            <v>660</v>
          </cell>
          <cell r="P689">
            <v>0.03</v>
          </cell>
          <cell r="Q689">
            <v>2313</v>
          </cell>
        </row>
        <row r="690">
          <cell r="B690" t="str">
            <v>COARSEGOLD 2103CB</v>
          </cell>
          <cell r="C690">
            <v>254432103</v>
          </cell>
          <cell r="D690" t="str">
            <v>COARSEGOLD 2103</v>
          </cell>
          <cell r="E690" t="str">
            <v>CB</v>
          </cell>
          <cell r="F690" t="b">
            <v>0</v>
          </cell>
          <cell r="G690">
            <v>61825.449041383799</v>
          </cell>
          <cell r="H690">
            <v>61825.449041383799</v>
          </cell>
          <cell r="I690">
            <v>420</v>
          </cell>
          <cell r="J690">
            <v>1.0574680017399E-4</v>
          </cell>
          <cell r="K690">
            <v>1502</v>
          </cell>
          <cell r="L690">
            <v>2969.02897004839</v>
          </cell>
          <cell r="M690">
            <v>273</v>
          </cell>
          <cell r="N690">
            <v>0.276794979430805</v>
          </cell>
          <cell r="O690">
            <v>164</v>
          </cell>
          <cell r="P690">
            <v>0.1</v>
          </cell>
          <cell r="Q690">
            <v>1498</v>
          </cell>
        </row>
        <row r="691">
          <cell r="B691" t="str">
            <v>COARSEGOLD 210410030</v>
          </cell>
          <cell r="C691">
            <v>254432104</v>
          </cell>
          <cell r="D691" t="str">
            <v>COARSEGOLD 2104</v>
          </cell>
          <cell r="E691">
            <v>10030</v>
          </cell>
          <cell r="F691" t="b">
            <v>0</v>
          </cell>
          <cell r="G691">
            <v>59186.588492983203</v>
          </cell>
          <cell r="H691">
            <v>54599.186753335598</v>
          </cell>
          <cell r="I691">
            <v>227</v>
          </cell>
          <cell r="J691">
            <v>5.1982338089275398E-5</v>
          </cell>
          <cell r="K691">
            <v>2993</v>
          </cell>
          <cell r="L691">
            <v>5711.1734636660904</v>
          </cell>
          <cell r="M691">
            <v>43</v>
          </cell>
          <cell r="N691">
            <v>0.28655427145388601</v>
          </cell>
          <cell r="O691">
            <v>144</v>
          </cell>
          <cell r="P691">
            <v>0.04</v>
          </cell>
          <cell r="Q691">
            <v>2223</v>
          </cell>
        </row>
        <row r="692">
          <cell r="B692" t="str">
            <v>COARSEGOLD 210410110</v>
          </cell>
          <cell r="C692">
            <v>254432104</v>
          </cell>
          <cell r="D692" t="str">
            <v>COARSEGOLD 2104</v>
          </cell>
          <cell r="E692">
            <v>10110</v>
          </cell>
          <cell r="F692" t="b">
            <v>0</v>
          </cell>
          <cell r="G692">
            <v>79840.178394779796</v>
          </cell>
          <cell r="H692">
            <v>79840.178394779796</v>
          </cell>
          <cell r="I692">
            <v>518</v>
          </cell>
          <cell r="J692">
            <v>7.1891857105090196E-5</v>
          </cell>
          <cell r="K692">
            <v>2423</v>
          </cell>
          <cell r="L692">
            <v>1946.34737485759</v>
          </cell>
          <cell r="M692">
            <v>464</v>
          </cell>
          <cell r="N692">
            <v>0.14710161707907801</v>
          </cell>
          <cell r="O692">
            <v>537</v>
          </cell>
          <cell r="P692">
            <v>0.85</v>
          </cell>
          <cell r="Q692">
            <v>766</v>
          </cell>
        </row>
        <row r="693">
          <cell r="B693" t="str">
            <v>COARSEGOLD 210410335</v>
          </cell>
          <cell r="C693">
            <v>254432104</v>
          </cell>
          <cell r="D693" t="str">
            <v>COARSEGOLD 2104</v>
          </cell>
          <cell r="E693">
            <v>10335</v>
          </cell>
          <cell r="F693" t="b">
            <v>0</v>
          </cell>
          <cell r="G693">
            <v>9369.0410930619801</v>
          </cell>
          <cell r="H693">
            <v>9369.0410930619801</v>
          </cell>
          <cell r="I693">
            <v>69</v>
          </cell>
          <cell r="J693">
            <v>9.5888165758325401E-5</v>
          </cell>
          <cell r="K693">
            <v>1732</v>
          </cell>
          <cell r="L693">
            <v>4247.1440134678996</v>
          </cell>
          <cell r="M693">
            <v>133</v>
          </cell>
          <cell r="N693">
            <v>0.390816507245481</v>
          </cell>
          <cell r="O693">
            <v>66</v>
          </cell>
          <cell r="P693">
            <v>1.53</v>
          </cell>
          <cell r="Q693">
            <v>668</v>
          </cell>
        </row>
        <row r="694">
          <cell r="B694" t="str">
            <v>COARSEGOLD 210410400</v>
          </cell>
          <cell r="C694">
            <v>254432104</v>
          </cell>
          <cell r="D694" t="str">
            <v>COARSEGOLD 2104</v>
          </cell>
          <cell r="E694">
            <v>10400</v>
          </cell>
          <cell r="F694" t="b">
            <v>0</v>
          </cell>
          <cell r="G694">
            <v>72169.161501790397</v>
          </cell>
          <cell r="H694">
            <v>68567.353072295606</v>
          </cell>
          <cell r="I694">
            <v>539</v>
          </cell>
          <cell r="J694">
            <v>6.3171388548943503E-5</v>
          </cell>
          <cell r="K694">
            <v>2673</v>
          </cell>
          <cell r="L694">
            <v>4382.9111465323904</v>
          </cell>
          <cell r="M694">
            <v>117</v>
          </cell>
          <cell r="N694">
            <v>0.22825698700814301</v>
          </cell>
          <cell r="O694">
            <v>263</v>
          </cell>
          <cell r="P694">
            <v>0.67</v>
          </cell>
          <cell r="Q694">
            <v>815</v>
          </cell>
        </row>
        <row r="695">
          <cell r="B695" t="str">
            <v>COARSEGOLD 21045300</v>
          </cell>
          <cell r="C695">
            <v>254432104</v>
          </cell>
          <cell r="D695" t="str">
            <v>COARSEGOLD 2104</v>
          </cell>
          <cell r="E695">
            <v>5300</v>
          </cell>
          <cell r="F695" t="b">
            <v>0</v>
          </cell>
          <cell r="G695">
            <v>89782.936543034899</v>
          </cell>
          <cell r="H695">
            <v>89782.936543034899</v>
          </cell>
          <cell r="I695">
            <v>507</v>
          </cell>
          <cell r="J695">
            <v>6.1291991604319198E-5</v>
          </cell>
          <cell r="K695">
            <v>2742</v>
          </cell>
          <cell r="L695">
            <v>5197.3797304670898</v>
          </cell>
          <cell r="M695">
            <v>62</v>
          </cell>
          <cell r="N695">
            <v>0.28371918990226003</v>
          </cell>
          <cell r="O695">
            <v>151</v>
          </cell>
          <cell r="P695">
            <v>0.2</v>
          </cell>
          <cell r="Q695">
            <v>1159</v>
          </cell>
        </row>
        <row r="696">
          <cell r="B696" t="str">
            <v>COARSEGOLD 21045310</v>
          </cell>
          <cell r="C696">
            <v>254432104</v>
          </cell>
          <cell r="D696" t="str">
            <v>COARSEGOLD 2104</v>
          </cell>
          <cell r="E696">
            <v>5310</v>
          </cell>
          <cell r="F696" t="b">
            <v>0</v>
          </cell>
          <cell r="G696">
            <v>45195.508783565201</v>
          </cell>
          <cell r="H696">
            <v>45195.508783565201</v>
          </cell>
          <cell r="I696">
            <v>299</v>
          </cell>
          <cell r="J696">
            <v>6.7328835732564793E-5</v>
          </cell>
          <cell r="K696">
            <v>2551</v>
          </cell>
          <cell r="L696">
            <v>6694.8526021862099</v>
          </cell>
          <cell r="M696">
            <v>15</v>
          </cell>
          <cell r="N696">
            <v>0.39400531141001299</v>
          </cell>
          <cell r="O696">
            <v>61</v>
          </cell>
          <cell r="P696">
            <v>19.510000000000002</v>
          </cell>
          <cell r="Q696">
            <v>312</v>
          </cell>
        </row>
        <row r="697">
          <cell r="B697" t="str">
            <v>COARSEGOLD 21045525</v>
          </cell>
          <cell r="C697">
            <v>254432104</v>
          </cell>
          <cell r="D697" t="str">
            <v>COARSEGOLD 2104</v>
          </cell>
          <cell r="E697">
            <v>5525</v>
          </cell>
          <cell r="F697" t="b">
            <v>0</v>
          </cell>
          <cell r="G697">
            <v>21152.716483263699</v>
          </cell>
          <cell r="H697">
            <v>21152.716483263699</v>
          </cell>
          <cell r="I697">
            <v>175</v>
          </cell>
          <cell r="J697">
            <v>5.9719232532578203E-5</v>
          </cell>
          <cell r="K697">
            <v>2783</v>
          </cell>
          <cell r="L697">
            <v>5306.8404430234796</v>
          </cell>
          <cell r="M697">
            <v>53</v>
          </cell>
          <cell r="N697">
            <v>0.31171253955519501</v>
          </cell>
          <cell r="O697">
            <v>124</v>
          </cell>
          <cell r="P697">
            <v>0.17</v>
          </cell>
          <cell r="Q697">
            <v>1227</v>
          </cell>
        </row>
        <row r="698">
          <cell r="B698" t="str">
            <v>COARSEGOLD 2104570682</v>
          </cell>
          <cell r="C698">
            <v>254432104</v>
          </cell>
          <cell r="D698" t="str">
            <v>COARSEGOLD 2104</v>
          </cell>
          <cell r="E698">
            <v>570682</v>
          </cell>
          <cell r="F698" t="b">
            <v>0</v>
          </cell>
          <cell r="G698">
            <v>3264.3372351768999</v>
          </cell>
          <cell r="H698">
            <v>3264.3372351768999</v>
          </cell>
          <cell r="I698">
            <v>26</v>
          </cell>
          <cell r="J698">
            <v>9.6835815733916495E-5</v>
          </cell>
          <cell r="K698">
            <v>1718</v>
          </cell>
          <cell r="L698">
            <v>4471.4182671173803</v>
          </cell>
          <cell r="M698">
            <v>111</v>
          </cell>
          <cell r="N698">
            <v>0.37305848977560202</v>
          </cell>
          <cell r="O698">
            <v>78</v>
          </cell>
          <cell r="P698">
            <v>5.65</v>
          </cell>
          <cell r="Q698">
            <v>481</v>
          </cell>
        </row>
        <row r="699">
          <cell r="B699" t="str">
            <v>COARSEGOLD 21046210</v>
          </cell>
          <cell r="C699">
            <v>254432104</v>
          </cell>
          <cell r="D699" t="str">
            <v>COARSEGOLD 2104</v>
          </cell>
          <cell r="E699">
            <v>6210</v>
          </cell>
          <cell r="F699" t="b">
            <v>0</v>
          </cell>
          <cell r="G699">
            <v>17177.2502873827</v>
          </cell>
          <cell r="H699">
            <v>17177.2502873827</v>
          </cell>
          <cell r="I699">
            <v>49</v>
          </cell>
          <cell r="J699">
            <v>4.86093158171421E-5</v>
          </cell>
          <cell r="K699">
            <v>3072</v>
          </cell>
          <cell r="L699">
            <v>5877.8631385695498</v>
          </cell>
          <cell r="M699">
            <v>34</v>
          </cell>
          <cell r="N699">
            <v>0.30464799958532601</v>
          </cell>
          <cell r="O699">
            <v>132</v>
          </cell>
          <cell r="P699">
            <v>0.06</v>
          </cell>
          <cell r="Q699">
            <v>1874</v>
          </cell>
        </row>
        <row r="700">
          <cell r="B700" t="str">
            <v>COARSEGOLD 210490356</v>
          </cell>
          <cell r="C700">
            <v>254432104</v>
          </cell>
          <cell r="D700" t="str">
            <v>COARSEGOLD 2104</v>
          </cell>
          <cell r="E700">
            <v>90356</v>
          </cell>
          <cell r="F700" t="b">
            <v>0</v>
          </cell>
          <cell r="G700">
            <v>27619.143076496999</v>
          </cell>
          <cell r="H700">
            <v>7749.0513302211002</v>
          </cell>
          <cell r="I700">
            <v>148</v>
          </cell>
          <cell r="J700">
            <v>4.5741230803274701E-5</v>
          </cell>
          <cell r="K700">
            <v>3146</v>
          </cell>
          <cell r="L700">
            <v>2250.7696063510898</v>
          </cell>
          <cell r="M700">
            <v>393</v>
          </cell>
          <cell r="N700">
            <v>0.101885401270613</v>
          </cell>
          <cell r="O700">
            <v>752</v>
          </cell>
          <cell r="P700">
            <v>0.02</v>
          </cell>
          <cell r="Q700">
            <v>2540</v>
          </cell>
        </row>
        <row r="701">
          <cell r="B701" t="str">
            <v>COARSEGOLD 2104CB</v>
          </cell>
          <cell r="C701">
            <v>254432104</v>
          </cell>
          <cell r="D701" t="str">
            <v>COARSEGOLD 2104</v>
          </cell>
          <cell r="E701" t="str">
            <v>CB</v>
          </cell>
          <cell r="F701" t="b">
            <v>0</v>
          </cell>
          <cell r="G701">
            <v>3906.1429863930698</v>
          </cell>
          <cell r="H701">
            <v>3906.1429863930698</v>
          </cell>
          <cell r="I701">
            <v>27</v>
          </cell>
          <cell r="J701">
            <v>1.3158950942279501E-4</v>
          </cell>
          <cell r="K701">
            <v>989</v>
          </cell>
          <cell r="L701">
            <v>4767.3932291666597</v>
          </cell>
          <cell r="M701">
            <v>95</v>
          </cell>
          <cell r="N701">
            <v>0.59573443681964799</v>
          </cell>
          <cell r="O701">
            <v>22</v>
          </cell>
          <cell r="P701">
            <v>2.54</v>
          </cell>
          <cell r="Q701">
            <v>600</v>
          </cell>
        </row>
        <row r="702">
          <cell r="B702" t="str">
            <v>COAST RD 04015134</v>
          </cell>
          <cell r="C702">
            <v>88820401</v>
          </cell>
          <cell r="D702" t="str">
            <v>COAST RD 0401</v>
          </cell>
          <cell r="E702">
            <v>5134</v>
          </cell>
          <cell r="F702" t="b">
            <v>0</v>
          </cell>
          <cell r="G702">
            <v>4886.1695063641801</v>
          </cell>
          <cell r="H702">
            <v>1018.61975966355</v>
          </cell>
          <cell r="I702">
            <v>23</v>
          </cell>
          <cell r="J702">
            <v>6.0193945046194097E-5</v>
          </cell>
          <cell r="K702">
            <v>2767</v>
          </cell>
          <cell r="L702">
            <v>173.14789980455501</v>
          </cell>
          <cell r="M702">
            <v>1703</v>
          </cell>
          <cell r="N702">
            <v>2.49222807803199E-2</v>
          </cell>
          <cell r="O702">
            <v>1564</v>
          </cell>
          <cell r="P702">
            <v>0.02</v>
          </cell>
          <cell r="Q702">
            <v>2554</v>
          </cell>
        </row>
        <row r="703">
          <cell r="B703" t="str">
            <v>COLUMBIA HILL 11012212</v>
          </cell>
          <cell r="C703">
            <v>152471101</v>
          </cell>
          <cell r="D703" t="str">
            <v>COLUMBIA HILL 1101</v>
          </cell>
          <cell r="E703">
            <v>2212</v>
          </cell>
          <cell r="F703" t="b">
            <v>0</v>
          </cell>
          <cell r="G703">
            <v>14695.9753642786</v>
          </cell>
          <cell r="H703">
            <v>14695.9753642786</v>
          </cell>
          <cell r="I703">
            <v>76</v>
          </cell>
          <cell r="J703">
            <v>2.2108212071639399E-4</v>
          </cell>
          <cell r="K703">
            <v>315</v>
          </cell>
          <cell r="L703">
            <v>358.48440372144398</v>
          </cell>
          <cell r="M703">
            <v>1358</v>
          </cell>
          <cell r="N703">
            <v>0.129220133563656</v>
          </cell>
          <cell r="O703">
            <v>606</v>
          </cell>
          <cell r="P703">
            <v>41.81</v>
          </cell>
          <cell r="Q703">
            <v>174</v>
          </cell>
        </row>
        <row r="704">
          <cell r="B704" t="str">
            <v>COLUMBIA HILL 110135424</v>
          </cell>
          <cell r="C704">
            <v>152471101</v>
          </cell>
          <cell r="D704" t="str">
            <v>COLUMBIA HILL 1101</v>
          </cell>
          <cell r="E704">
            <v>35424</v>
          </cell>
          <cell r="F704" t="b">
            <v>0</v>
          </cell>
          <cell r="G704">
            <v>22308.071878385399</v>
          </cell>
          <cell r="H704">
            <v>22308.071878385399</v>
          </cell>
          <cell r="I704">
            <v>147</v>
          </cell>
          <cell r="J704">
            <v>2.0735602789054701E-4</v>
          </cell>
          <cell r="K704">
            <v>374</v>
          </cell>
          <cell r="L704">
            <v>171.139190777555</v>
          </cell>
          <cell r="M704">
            <v>1711</v>
          </cell>
          <cell r="N704">
            <v>2.3757024880251498E-2</v>
          </cell>
          <cell r="O704">
            <v>1580</v>
          </cell>
          <cell r="P704">
            <v>74.11</v>
          </cell>
          <cell r="Q704">
            <v>58</v>
          </cell>
        </row>
        <row r="705">
          <cell r="B705" t="str">
            <v>COLUMBIA HILL 1101764</v>
          </cell>
          <cell r="C705">
            <v>152471101</v>
          </cell>
          <cell r="D705" t="str">
            <v>COLUMBIA HILL 1101</v>
          </cell>
          <cell r="E705">
            <v>764</v>
          </cell>
          <cell r="F705" t="b">
            <v>0</v>
          </cell>
          <cell r="G705">
            <v>23643.468018417199</v>
          </cell>
          <cell r="H705">
            <v>23643.468018417199</v>
          </cell>
          <cell r="I705">
            <v>146</v>
          </cell>
          <cell r="J705">
            <v>1.2365795977028199E-4</v>
          </cell>
          <cell r="K705">
            <v>1128</v>
          </cell>
          <cell r="L705">
            <v>171.50320498521</v>
          </cell>
          <cell r="M705">
            <v>1710</v>
          </cell>
          <cell r="N705">
            <v>2.3389227444473099E-2</v>
          </cell>
          <cell r="O705">
            <v>1590</v>
          </cell>
          <cell r="P705">
            <v>57.88</v>
          </cell>
          <cell r="Q705">
            <v>95</v>
          </cell>
        </row>
        <row r="706">
          <cell r="B706" t="str">
            <v>COLUMBIA HILL 11018233</v>
          </cell>
          <cell r="C706">
            <v>152471101</v>
          </cell>
          <cell r="D706" t="str">
            <v>COLUMBIA HILL 1101</v>
          </cell>
          <cell r="E706">
            <v>8233</v>
          </cell>
          <cell r="F706" t="b">
            <v>0</v>
          </cell>
          <cell r="G706">
            <v>7978.7453310697501</v>
          </cell>
          <cell r="H706">
            <v>7978.7453310697501</v>
          </cell>
          <cell r="I706">
            <v>51</v>
          </cell>
          <cell r="J706">
            <v>7.9873241809443196E-5</v>
          </cell>
          <cell r="K706">
            <v>2208</v>
          </cell>
          <cell r="L706">
            <v>109.576342711968</v>
          </cell>
          <cell r="M706">
            <v>1910</v>
          </cell>
          <cell r="N706">
            <v>8.4670298786183196E-3</v>
          </cell>
          <cell r="O706">
            <v>2034</v>
          </cell>
          <cell r="P706">
            <v>41.72</v>
          </cell>
          <cell r="Q706">
            <v>175</v>
          </cell>
        </row>
        <row r="707">
          <cell r="B707" t="str">
            <v>COLUMBIA HILL 110190730</v>
          </cell>
          <cell r="C707">
            <v>152471101</v>
          </cell>
          <cell r="D707" t="str">
            <v>COLUMBIA HILL 1101</v>
          </cell>
          <cell r="E707">
            <v>90730</v>
          </cell>
          <cell r="F707" t="b">
            <v>0</v>
          </cell>
          <cell r="G707">
            <v>13402.9330833554</v>
          </cell>
          <cell r="H707">
            <v>13402.9330833554</v>
          </cell>
          <cell r="I707">
            <v>77</v>
          </cell>
          <cell r="J707">
            <v>2.22405653757605E-4</v>
          </cell>
          <cell r="K707">
            <v>309</v>
          </cell>
          <cell r="L707">
            <v>801.50271125480799</v>
          </cell>
          <cell r="M707">
            <v>942</v>
          </cell>
          <cell r="N707">
            <v>0.17712079773963299</v>
          </cell>
          <cell r="O707">
            <v>408</v>
          </cell>
          <cell r="P707">
            <v>7.0000000000000007E-2</v>
          </cell>
          <cell r="Q707">
            <v>1738</v>
          </cell>
        </row>
        <row r="708">
          <cell r="B708" t="str">
            <v>COLUMBIA HILL 1101CB</v>
          </cell>
          <cell r="C708">
            <v>152471101</v>
          </cell>
          <cell r="D708" t="str">
            <v>COLUMBIA HILL 1101</v>
          </cell>
          <cell r="E708" t="str">
            <v>CB</v>
          </cell>
          <cell r="F708" t="b">
            <v>0</v>
          </cell>
          <cell r="G708">
            <v>63324.334517814998</v>
          </cell>
          <cell r="H708">
            <v>63324.334517814998</v>
          </cell>
          <cell r="I708">
            <v>375</v>
          </cell>
          <cell r="J708">
            <v>1.4192427895830199E-4</v>
          </cell>
          <cell r="K708">
            <v>841</v>
          </cell>
          <cell r="L708">
            <v>477.86271974676202</v>
          </cell>
          <cell r="M708">
            <v>1217</v>
          </cell>
          <cell r="N708">
            <v>5.8366637035951498E-2</v>
          </cell>
          <cell r="O708">
            <v>1077</v>
          </cell>
          <cell r="P708">
            <v>0.76</v>
          </cell>
          <cell r="Q708">
            <v>785</v>
          </cell>
        </row>
        <row r="709">
          <cell r="B709" t="str">
            <v>COPPERMINE 1104556430</v>
          </cell>
          <cell r="C709">
            <v>252411104</v>
          </cell>
          <cell r="D709" t="str">
            <v>COPPERMINE 1104</v>
          </cell>
          <cell r="E709">
            <v>556430</v>
          </cell>
          <cell r="F709" t="b">
            <v>0</v>
          </cell>
          <cell r="G709">
            <v>26122.847008330798</v>
          </cell>
          <cell r="H709">
            <v>7792.84408603271</v>
          </cell>
          <cell r="I709">
            <v>122</v>
          </cell>
          <cell r="J709">
            <v>1.6369173998791899E-5</v>
          </cell>
          <cell r="K709">
            <v>3574</v>
          </cell>
          <cell r="L709">
            <v>2433.0685519327499</v>
          </cell>
          <cell r="M709">
            <v>354</v>
          </cell>
          <cell r="N709">
            <v>4.1062694325661502E-2</v>
          </cell>
          <cell r="O709">
            <v>1286</v>
          </cell>
          <cell r="Q709">
            <v>3028</v>
          </cell>
        </row>
        <row r="710">
          <cell r="B710" t="str">
            <v>COPPERMINE 1104613086</v>
          </cell>
          <cell r="C710">
            <v>252411104</v>
          </cell>
          <cell r="D710" t="str">
            <v>COPPERMINE 1104</v>
          </cell>
          <cell r="E710">
            <v>613086</v>
          </cell>
          <cell r="F710" t="b">
            <v>0</v>
          </cell>
          <cell r="G710">
            <v>14704.7374743769</v>
          </cell>
          <cell r="H710">
            <v>8243.1423659440497</v>
          </cell>
          <cell r="I710">
            <v>63</v>
          </cell>
          <cell r="J710">
            <v>2.9813836106533801E-5</v>
          </cell>
          <cell r="K710">
            <v>3430</v>
          </cell>
          <cell r="L710">
            <v>6359.1487427858801</v>
          </cell>
          <cell r="M710">
            <v>20</v>
          </cell>
          <cell r="N710">
            <v>0.193914212850889</v>
          </cell>
          <cell r="O710">
            <v>354</v>
          </cell>
          <cell r="Q710">
            <v>2913</v>
          </cell>
        </row>
        <row r="711">
          <cell r="B711" t="str">
            <v>CORNING 110135974</v>
          </cell>
          <cell r="C711">
            <v>103331101</v>
          </cell>
          <cell r="D711" t="str">
            <v>CORNING 1101</v>
          </cell>
          <cell r="E711">
            <v>35974</v>
          </cell>
          <cell r="F711" t="b">
            <v>1</v>
          </cell>
          <cell r="G711">
            <v>1338.7863047928499</v>
          </cell>
          <cell r="H711">
            <v>398.87387082201099</v>
          </cell>
          <cell r="I711">
            <v>11</v>
          </cell>
          <cell r="J711">
            <v>7.6844908471684895E-5</v>
          </cell>
          <cell r="K711">
            <v>2289</v>
          </cell>
          <cell r="L711">
            <v>4333.8495392944496</v>
          </cell>
          <cell r="M711">
            <v>119</v>
          </cell>
          <cell r="N711">
            <v>0.34403854476771401</v>
          </cell>
          <cell r="O711">
            <v>101</v>
          </cell>
          <cell r="P711">
            <v>0.03</v>
          </cell>
          <cell r="Q711">
            <v>2393</v>
          </cell>
        </row>
        <row r="712">
          <cell r="B712" t="str">
            <v>CORNING 110164090</v>
          </cell>
          <cell r="C712">
            <v>103331101</v>
          </cell>
          <cell r="D712" t="str">
            <v>CORNING 1101</v>
          </cell>
          <cell r="E712">
            <v>64090</v>
          </cell>
          <cell r="F712" t="b">
            <v>0</v>
          </cell>
          <cell r="G712">
            <v>21993.720013435301</v>
          </cell>
          <cell r="H712">
            <v>21993.720013435301</v>
          </cell>
          <cell r="I712">
            <v>170</v>
          </cell>
          <cell r="J712">
            <v>4.4335668651092897E-5</v>
          </cell>
          <cell r="K712">
            <v>3181</v>
          </cell>
          <cell r="L712">
            <v>3248.9700741367801</v>
          </cell>
          <cell r="M712">
            <v>228</v>
          </cell>
          <cell r="N712">
            <v>0.14440326478722801</v>
          </cell>
          <cell r="O712">
            <v>549</v>
          </cell>
          <cell r="P712">
            <v>4.9400000000000004</v>
          </cell>
          <cell r="Q712">
            <v>501</v>
          </cell>
        </row>
        <row r="713">
          <cell r="B713" t="str">
            <v>CORNING 110182846</v>
          </cell>
          <cell r="C713">
            <v>103331101</v>
          </cell>
          <cell r="D713" t="str">
            <v>CORNING 1101</v>
          </cell>
          <cell r="E713">
            <v>82846</v>
          </cell>
          <cell r="F713" t="b">
            <v>0</v>
          </cell>
          <cell r="G713">
            <v>8140.1206880516802</v>
          </cell>
          <cell r="H713">
            <v>7626.8315543123699</v>
          </cell>
          <cell r="I713">
            <v>61</v>
          </cell>
          <cell r="J713">
            <v>4.6570354064241301E-5</v>
          </cell>
          <cell r="K713">
            <v>3125</v>
          </cell>
          <cell r="L713">
            <v>3781.4967016564801</v>
          </cell>
          <cell r="M713">
            <v>171</v>
          </cell>
          <cell r="N713">
            <v>0.16626327911488101</v>
          </cell>
          <cell r="O713">
            <v>446</v>
          </cell>
          <cell r="P713">
            <v>0.09</v>
          </cell>
          <cell r="Q713">
            <v>1543</v>
          </cell>
        </row>
        <row r="714">
          <cell r="B714" t="str">
            <v>CORNING 110185152</v>
          </cell>
          <cell r="C714">
            <v>103331101</v>
          </cell>
          <cell r="D714" t="str">
            <v>CORNING 1101</v>
          </cell>
          <cell r="E714">
            <v>85152</v>
          </cell>
          <cell r="F714" t="b">
            <v>0</v>
          </cell>
          <cell r="G714">
            <v>37332.138377421797</v>
          </cell>
          <cell r="H714">
            <v>37332.138377421797</v>
          </cell>
          <cell r="I714">
            <v>279</v>
          </cell>
          <cell r="J714">
            <v>4.4130347611751401E-5</v>
          </cell>
          <cell r="K714">
            <v>3188</v>
          </cell>
          <cell r="L714">
            <v>1657.8134405915901</v>
          </cell>
          <cell r="M714">
            <v>539</v>
          </cell>
          <cell r="N714">
            <v>6.8982982030083906E-2</v>
          </cell>
          <cell r="O714">
            <v>986</v>
          </cell>
          <cell r="P714">
            <v>8.1999999999999993</v>
          </cell>
          <cell r="Q714">
            <v>433</v>
          </cell>
        </row>
        <row r="715">
          <cell r="B715" t="str">
            <v>CORNING 110185162</v>
          </cell>
          <cell r="C715">
            <v>103331101</v>
          </cell>
          <cell r="D715" t="str">
            <v>CORNING 1101</v>
          </cell>
          <cell r="E715">
            <v>85162</v>
          </cell>
          <cell r="F715" t="b">
            <v>0</v>
          </cell>
          <cell r="G715">
            <v>9267.4821464422894</v>
          </cell>
          <cell r="H715">
            <v>9267.4821464422894</v>
          </cell>
          <cell r="I715">
            <v>28</v>
          </cell>
          <cell r="J715">
            <v>4.8495293932709101E-5</v>
          </cell>
          <cell r="K715">
            <v>3077</v>
          </cell>
          <cell r="L715">
            <v>5246.1165488265096</v>
          </cell>
          <cell r="M715">
            <v>57</v>
          </cell>
          <cell r="N715">
            <v>0.25890116908788402</v>
          </cell>
          <cell r="O715">
            <v>200</v>
          </cell>
          <cell r="P715">
            <v>0.09</v>
          </cell>
          <cell r="Q715">
            <v>1512</v>
          </cell>
        </row>
        <row r="716">
          <cell r="B716" t="str">
            <v>CORNING 110187304</v>
          </cell>
          <cell r="C716">
            <v>103331101</v>
          </cell>
          <cell r="D716" t="str">
            <v>CORNING 1101</v>
          </cell>
          <cell r="E716">
            <v>87304</v>
          </cell>
          <cell r="F716" t="b">
            <v>0</v>
          </cell>
          <cell r="G716">
            <v>23764.158369123699</v>
          </cell>
          <cell r="H716">
            <v>4634.81194437064</v>
          </cell>
          <cell r="I716">
            <v>100</v>
          </cell>
          <cell r="J716">
            <v>1.0497287097677999E-4</v>
          </cell>
          <cell r="K716">
            <v>1530</v>
          </cell>
          <cell r="L716">
            <v>1066.2761023261301</v>
          </cell>
          <cell r="M716">
            <v>788</v>
          </cell>
          <cell r="N716">
            <v>8.5339023308474399E-2</v>
          </cell>
          <cell r="O716">
            <v>858</v>
          </cell>
          <cell r="P716">
            <v>0.01</v>
          </cell>
          <cell r="Q716">
            <v>2567</v>
          </cell>
        </row>
        <row r="717">
          <cell r="B717" t="str">
            <v>CORNING 11021622</v>
          </cell>
          <cell r="C717">
            <v>103331102</v>
          </cell>
          <cell r="D717" t="str">
            <v>CORNING 1102</v>
          </cell>
          <cell r="E717">
            <v>1622</v>
          </cell>
          <cell r="F717" t="b">
            <v>0</v>
          </cell>
          <cell r="G717">
            <v>54701.964393993097</v>
          </cell>
          <cell r="H717">
            <v>54701.964393993097</v>
          </cell>
          <cell r="I717">
            <v>126</v>
          </cell>
          <cell r="J717">
            <v>4.7553820213726098E-5</v>
          </cell>
          <cell r="K717">
            <v>3098</v>
          </cell>
          <cell r="L717">
            <v>5068.1115997094903</v>
          </cell>
          <cell r="M717">
            <v>70</v>
          </cell>
          <cell r="N717">
            <v>0.22413206939667801</v>
          </cell>
          <cell r="O717">
            <v>276</v>
          </cell>
          <cell r="P717">
            <v>0.15</v>
          </cell>
          <cell r="Q717">
            <v>1289</v>
          </cell>
        </row>
        <row r="718">
          <cell r="B718" t="str">
            <v>CORNING 110253184</v>
          </cell>
          <cell r="C718">
            <v>103331102</v>
          </cell>
          <cell r="D718" t="str">
            <v>CORNING 1102</v>
          </cell>
          <cell r="E718">
            <v>53184</v>
          </cell>
          <cell r="F718" t="b">
            <v>0</v>
          </cell>
          <cell r="G718">
            <v>51204.652673653</v>
          </cell>
          <cell r="H718">
            <v>51204.652673653</v>
          </cell>
          <cell r="I718">
            <v>123</v>
          </cell>
          <cell r="J718">
            <v>4.4635036378383299E-5</v>
          </cell>
          <cell r="K718">
            <v>3174</v>
          </cell>
          <cell r="L718">
            <v>4517.1008467049896</v>
          </cell>
          <cell r="M718">
            <v>106</v>
          </cell>
          <cell r="N718">
            <v>0.17543949260762901</v>
          </cell>
          <cell r="O718">
            <v>413</v>
          </cell>
          <cell r="P718">
            <v>0.06</v>
          </cell>
          <cell r="Q718">
            <v>1844</v>
          </cell>
        </row>
        <row r="719">
          <cell r="B719" t="str">
            <v>CORNING 110290036</v>
          </cell>
          <cell r="C719">
            <v>103331102</v>
          </cell>
          <cell r="D719" t="str">
            <v>CORNING 1102</v>
          </cell>
          <cell r="E719">
            <v>90036</v>
          </cell>
          <cell r="F719" t="b">
            <v>0</v>
          </cell>
          <cell r="G719">
            <v>23187.522111200298</v>
          </cell>
          <cell r="H719">
            <v>21561.176213333601</v>
          </cell>
          <cell r="I719">
            <v>87</v>
          </cell>
          <cell r="J719">
            <v>7.3822263749163798E-5</v>
          </cell>
          <cell r="K719">
            <v>2364</v>
          </cell>
          <cell r="L719">
            <v>4520.2585180078704</v>
          </cell>
          <cell r="M719">
            <v>105</v>
          </cell>
          <cell r="N719">
            <v>0.24724492712705701</v>
          </cell>
          <cell r="O719">
            <v>221</v>
          </cell>
          <cell r="P719">
            <v>0.1</v>
          </cell>
          <cell r="Q719">
            <v>1505</v>
          </cell>
        </row>
        <row r="720">
          <cell r="B720" t="str">
            <v>CORNING 1102915324</v>
          </cell>
          <cell r="C720">
            <v>103331102</v>
          </cell>
          <cell r="D720" t="str">
            <v>CORNING 1102</v>
          </cell>
          <cell r="E720">
            <v>915324</v>
          </cell>
          <cell r="F720" t="b">
            <v>0</v>
          </cell>
          <cell r="G720">
            <v>5487.5306401592698</v>
          </cell>
          <cell r="H720">
            <v>3584.8296130867998</v>
          </cell>
          <cell r="I720">
            <v>27</v>
          </cell>
          <cell r="J720">
            <v>4.7601178502426802E-5</v>
          </cell>
          <cell r="K720">
            <v>3097</v>
          </cell>
          <cell r="L720">
            <v>3729.4821140468998</v>
          </cell>
          <cell r="M720">
            <v>179</v>
          </cell>
          <cell r="N720">
            <v>0.16318500201783101</v>
          </cell>
          <cell r="O720">
            <v>457</v>
          </cell>
          <cell r="Q720">
            <v>3321</v>
          </cell>
        </row>
        <row r="721">
          <cell r="B721" t="str">
            <v>CORONA 1103114284</v>
          </cell>
          <cell r="C721">
            <v>43491103</v>
          </cell>
          <cell r="D721" t="str">
            <v>CORONA 1103</v>
          </cell>
          <cell r="E721">
            <v>114284</v>
          </cell>
          <cell r="F721" t="b">
            <v>1</v>
          </cell>
          <cell r="G721">
            <v>893.78628356568197</v>
          </cell>
          <cell r="H721">
            <v>451.73257590432002</v>
          </cell>
          <cell r="I721">
            <v>11</v>
          </cell>
          <cell r="J721">
            <v>8.3714594893535805E-5</v>
          </cell>
          <cell r="K721">
            <v>2102</v>
          </cell>
          <cell r="L721">
            <v>4.3909334495108299</v>
          </cell>
          <cell r="M721">
            <v>2770</v>
          </cell>
          <cell r="N721">
            <v>2.25474411370669E-4</v>
          </cell>
          <cell r="O721">
            <v>2824</v>
          </cell>
          <cell r="Q721">
            <v>3236</v>
          </cell>
        </row>
        <row r="722">
          <cell r="B722" t="str">
            <v>CORONA 11034446</v>
          </cell>
          <cell r="C722">
            <v>43491103</v>
          </cell>
          <cell r="D722" t="str">
            <v>CORONA 1103</v>
          </cell>
          <cell r="E722">
            <v>4446</v>
          </cell>
          <cell r="F722" t="b">
            <v>1</v>
          </cell>
          <cell r="G722">
            <v>17302.763457771802</v>
          </cell>
          <cell r="H722">
            <v>0</v>
          </cell>
          <cell r="I722">
            <v>124</v>
          </cell>
          <cell r="J722">
            <v>4.9276904027783101E-5</v>
          </cell>
          <cell r="K722">
            <v>3056</v>
          </cell>
          <cell r="L722">
            <v>12.6776056546208</v>
          </cell>
          <cell r="M722">
            <v>2575</v>
          </cell>
          <cell r="N722">
            <v>8.4051530464214095E-4</v>
          </cell>
          <cell r="O722">
            <v>2665</v>
          </cell>
          <cell r="P722">
            <v>0.04</v>
          </cell>
          <cell r="Q722">
            <v>2135</v>
          </cell>
        </row>
        <row r="723">
          <cell r="B723" t="str">
            <v>CORONA 1103776806</v>
          </cell>
          <cell r="C723">
            <v>43491103</v>
          </cell>
          <cell r="D723" t="str">
            <v>CORONA 1103</v>
          </cell>
          <cell r="E723">
            <v>776806</v>
          </cell>
          <cell r="F723" t="b">
            <v>1</v>
          </cell>
          <cell r="G723">
            <v>1634.48759993967</v>
          </cell>
          <cell r="H723">
            <v>412.40968625601198</v>
          </cell>
          <cell r="I723">
            <v>15</v>
          </cell>
          <cell r="J723">
            <v>4.09978127815217E-5</v>
          </cell>
          <cell r="K723">
            <v>3244</v>
          </cell>
          <cell r="L723">
            <v>13.7861356822898</v>
          </cell>
          <cell r="M723">
            <v>2555</v>
          </cell>
          <cell r="N723">
            <v>5.8477088222556905E-4</v>
          </cell>
          <cell r="O723">
            <v>2714</v>
          </cell>
          <cell r="Q723">
            <v>3094</v>
          </cell>
        </row>
        <row r="724">
          <cell r="B724" t="str">
            <v>CORRAL 110112606</v>
          </cell>
          <cell r="C724">
            <v>162991101</v>
          </cell>
          <cell r="D724" t="str">
            <v>CORRAL 1101</v>
          </cell>
          <cell r="E724">
            <v>12606</v>
          </cell>
          <cell r="F724" t="b">
            <v>0</v>
          </cell>
          <cell r="G724">
            <v>36144.365974001499</v>
          </cell>
          <cell r="H724">
            <v>36144.365974001499</v>
          </cell>
          <cell r="I724">
            <v>216</v>
          </cell>
          <cell r="J724">
            <v>6.3081245423026494E-5</v>
          </cell>
          <cell r="K724">
            <v>2677</v>
          </cell>
          <cell r="L724">
            <v>1680.4041711658399</v>
          </cell>
          <cell r="M724">
            <v>528</v>
          </cell>
          <cell r="N724">
            <v>0.103923983682122</v>
          </cell>
          <cell r="O724">
            <v>741</v>
          </cell>
          <cell r="P724">
            <v>3.18</v>
          </cell>
          <cell r="Q724">
            <v>556</v>
          </cell>
        </row>
        <row r="725">
          <cell r="B725" t="str">
            <v>CORRAL 110112608</v>
          </cell>
          <cell r="C725">
            <v>162991101</v>
          </cell>
          <cell r="D725" t="str">
            <v>CORRAL 1101</v>
          </cell>
          <cell r="E725">
            <v>12608</v>
          </cell>
          <cell r="F725" t="b">
            <v>0</v>
          </cell>
          <cell r="G725">
            <v>27131.102658634602</v>
          </cell>
          <cell r="H725">
            <v>27131.102658634602</v>
          </cell>
          <cell r="I725">
            <v>187</v>
          </cell>
          <cell r="J725">
            <v>6.2934815265607998E-5</v>
          </cell>
          <cell r="K725">
            <v>2683</v>
          </cell>
          <cell r="L725">
            <v>3772.46196542593</v>
          </cell>
          <cell r="M725">
            <v>174</v>
          </cell>
          <cell r="N725">
            <v>0.23544923991615599</v>
          </cell>
          <cell r="O725">
            <v>246</v>
          </cell>
          <cell r="P725">
            <v>11.8</v>
          </cell>
          <cell r="Q725">
            <v>381</v>
          </cell>
        </row>
        <row r="726">
          <cell r="B726" t="str">
            <v>CORRAL 110112612</v>
          </cell>
          <cell r="C726">
            <v>162991101</v>
          </cell>
          <cell r="D726" t="str">
            <v>CORRAL 1101</v>
          </cell>
          <cell r="E726">
            <v>12612</v>
          </cell>
          <cell r="F726" t="b">
            <v>0</v>
          </cell>
          <cell r="G726">
            <v>32502.266179572802</v>
          </cell>
          <cell r="H726">
            <v>31091.450973488001</v>
          </cell>
          <cell r="I726">
            <v>195</v>
          </cell>
          <cell r="J726">
            <v>7.8142874552137602E-5</v>
          </cell>
          <cell r="K726">
            <v>2254</v>
          </cell>
          <cell r="L726">
            <v>2667.8797455287399</v>
          </cell>
          <cell r="M726">
            <v>319</v>
          </cell>
          <cell r="N726">
            <v>0.180951227840076</v>
          </cell>
          <cell r="O726">
            <v>397</v>
          </cell>
          <cell r="P726">
            <v>3.37</v>
          </cell>
          <cell r="Q726">
            <v>549</v>
          </cell>
        </row>
        <row r="727">
          <cell r="B727" t="str">
            <v>CORRAL 110136652</v>
          </cell>
          <cell r="C727">
            <v>162991101</v>
          </cell>
          <cell r="D727" t="str">
            <v>CORRAL 1101</v>
          </cell>
          <cell r="E727">
            <v>36652</v>
          </cell>
          <cell r="F727" t="b">
            <v>0</v>
          </cell>
          <cell r="G727">
            <v>58152.917740897698</v>
          </cell>
          <cell r="H727">
            <v>58152.917740897698</v>
          </cell>
          <cell r="I727">
            <v>357</v>
          </cell>
          <cell r="J727">
            <v>6.9107464998033406E-5</v>
          </cell>
          <cell r="K727">
            <v>2503</v>
          </cell>
          <cell r="L727">
            <v>3912.9423103036102</v>
          </cell>
          <cell r="M727">
            <v>155</v>
          </cell>
          <cell r="N727">
            <v>0.25883686685553797</v>
          </cell>
          <cell r="O727">
            <v>201</v>
          </cell>
          <cell r="P727">
            <v>2.74</v>
          </cell>
          <cell r="Q727">
            <v>586</v>
          </cell>
        </row>
        <row r="728">
          <cell r="B728" t="str">
            <v>CORRAL 110175204</v>
          </cell>
          <cell r="C728">
            <v>162991101</v>
          </cell>
          <cell r="D728" t="str">
            <v>CORRAL 1101</v>
          </cell>
          <cell r="E728">
            <v>75204</v>
          </cell>
          <cell r="F728" t="b">
            <v>0</v>
          </cell>
          <cell r="G728">
            <v>29879.1855154199</v>
          </cell>
          <cell r="H728">
            <v>1376.4737900088701</v>
          </cell>
          <cell r="I728">
            <v>130</v>
          </cell>
          <cell r="J728">
            <v>8.0747004282128706E-5</v>
          </cell>
          <cell r="K728">
            <v>2187</v>
          </cell>
          <cell r="L728">
            <v>212.02919459509701</v>
          </cell>
          <cell r="M728">
            <v>1614</v>
          </cell>
          <cell r="N728">
            <v>2.1934664446791201E-2</v>
          </cell>
          <cell r="O728">
            <v>1631</v>
          </cell>
          <cell r="P728">
            <v>0.01</v>
          </cell>
          <cell r="Q728">
            <v>2584</v>
          </cell>
        </row>
        <row r="729">
          <cell r="B729" t="str">
            <v>CORRAL 1101CB</v>
          </cell>
          <cell r="C729">
            <v>162991101</v>
          </cell>
          <cell r="D729" t="str">
            <v>CORRAL 1101</v>
          </cell>
          <cell r="E729" t="str">
            <v>CB</v>
          </cell>
          <cell r="F729" t="b">
            <v>0</v>
          </cell>
          <cell r="G729">
            <v>44193.700050658801</v>
          </cell>
          <cell r="H729">
            <v>42311.350314519499</v>
          </cell>
          <cell r="I729">
            <v>280</v>
          </cell>
          <cell r="J729">
            <v>7.4699448056543294E-5</v>
          </cell>
          <cell r="K729">
            <v>2339</v>
          </cell>
          <cell r="L729">
            <v>3983.59135338447</v>
          </cell>
          <cell r="M729">
            <v>150</v>
          </cell>
          <cell r="N729">
            <v>0.29053802265223999</v>
          </cell>
          <cell r="O729">
            <v>142</v>
          </cell>
          <cell r="P729">
            <v>18.05</v>
          </cell>
          <cell r="Q729">
            <v>326</v>
          </cell>
        </row>
        <row r="730">
          <cell r="B730" t="str">
            <v>CORRAL 110213498</v>
          </cell>
          <cell r="C730">
            <v>162991102</v>
          </cell>
          <cell r="D730" t="str">
            <v>CORRAL 1102</v>
          </cell>
          <cell r="E730">
            <v>13498</v>
          </cell>
          <cell r="F730" t="b">
            <v>0</v>
          </cell>
          <cell r="G730">
            <v>1603.6406229957699</v>
          </cell>
          <cell r="H730">
            <v>1585.9578850247699</v>
          </cell>
          <cell r="I730">
            <v>13</v>
          </cell>
          <cell r="J730">
            <v>1.38117041877614E-4</v>
          </cell>
          <cell r="K730">
            <v>892</v>
          </cell>
          <cell r="L730">
            <v>567.22933072382705</v>
          </cell>
          <cell r="M730">
            <v>1131</v>
          </cell>
          <cell r="N730">
            <v>9.7071076923700705E-2</v>
          </cell>
          <cell r="O730">
            <v>779</v>
          </cell>
          <cell r="P730">
            <v>0.06</v>
          </cell>
          <cell r="Q730">
            <v>1831</v>
          </cell>
        </row>
        <row r="731">
          <cell r="B731" t="str">
            <v>CORRAL 110214026</v>
          </cell>
          <cell r="C731">
            <v>162991102</v>
          </cell>
          <cell r="D731" t="str">
            <v>CORRAL 1102</v>
          </cell>
          <cell r="E731">
            <v>14026</v>
          </cell>
          <cell r="F731" t="b">
            <v>0</v>
          </cell>
          <cell r="G731">
            <v>16308.520551379999</v>
          </cell>
          <cell r="H731">
            <v>16308.520551379999</v>
          </cell>
          <cell r="I731">
            <v>101</v>
          </cell>
          <cell r="J731">
            <v>6.4324085407392993E-5</v>
          </cell>
          <cell r="K731">
            <v>2633</v>
          </cell>
          <cell r="L731">
            <v>2347.8147548033198</v>
          </cell>
          <cell r="M731">
            <v>374</v>
          </cell>
          <cell r="N731">
            <v>0.15083606466024599</v>
          </cell>
          <cell r="O731">
            <v>513</v>
          </cell>
          <cell r="P731">
            <v>3.03</v>
          </cell>
          <cell r="Q731">
            <v>567</v>
          </cell>
        </row>
        <row r="732">
          <cell r="B732" t="str">
            <v>CORRAL 110214028</v>
          </cell>
          <cell r="C732">
            <v>162991102</v>
          </cell>
          <cell r="D732" t="str">
            <v>CORRAL 1102</v>
          </cell>
          <cell r="E732">
            <v>14028</v>
          </cell>
          <cell r="F732" t="b">
            <v>0</v>
          </cell>
          <cell r="G732">
            <v>12751.8037269467</v>
          </cell>
          <cell r="H732">
            <v>6133.5416878384103</v>
          </cell>
          <cell r="I732">
            <v>103</v>
          </cell>
          <cell r="J732">
            <v>1.08220030332393E-4</v>
          </cell>
          <cell r="K732">
            <v>1447</v>
          </cell>
          <cell r="L732">
            <v>214.14057508422999</v>
          </cell>
          <cell r="M732">
            <v>1611</v>
          </cell>
          <cell r="N732">
            <v>3.3074098305673399E-2</v>
          </cell>
          <cell r="O732">
            <v>1405</v>
          </cell>
          <cell r="P732">
            <v>0.04</v>
          </cell>
          <cell r="Q732">
            <v>2224</v>
          </cell>
        </row>
        <row r="733">
          <cell r="B733" t="str">
            <v>CORRAL 110236666</v>
          </cell>
          <cell r="C733">
            <v>162991102</v>
          </cell>
          <cell r="D733" t="str">
            <v>CORRAL 1102</v>
          </cell>
          <cell r="E733">
            <v>36666</v>
          </cell>
          <cell r="F733" t="b">
            <v>0</v>
          </cell>
          <cell r="G733">
            <v>29026.438004936099</v>
          </cell>
          <cell r="H733">
            <v>27295.752614134199</v>
          </cell>
          <cell r="I733">
            <v>207</v>
          </cell>
          <cell r="J733">
            <v>7.0079778359962696E-5</v>
          </cell>
          <cell r="K733">
            <v>2471</v>
          </cell>
          <cell r="L733">
            <v>1591.10881204873</v>
          </cell>
          <cell r="M733">
            <v>563</v>
          </cell>
          <cell r="N733">
            <v>0.10682633660919701</v>
          </cell>
          <cell r="O733">
            <v>726</v>
          </cell>
          <cell r="P733">
            <v>0.11</v>
          </cell>
          <cell r="Q733">
            <v>1436</v>
          </cell>
        </row>
        <row r="734">
          <cell r="B734" t="str">
            <v>CORRAL 110275622</v>
          </cell>
          <cell r="C734">
            <v>162991102</v>
          </cell>
          <cell r="D734" t="str">
            <v>CORRAL 1102</v>
          </cell>
          <cell r="E734">
            <v>75622</v>
          </cell>
          <cell r="F734" t="b">
            <v>0</v>
          </cell>
          <cell r="G734">
            <v>9209.8908426118996</v>
          </cell>
          <cell r="H734">
            <v>1956.9061388130699</v>
          </cell>
          <cell r="I734">
            <v>78</v>
          </cell>
          <cell r="J734">
            <v>8.9334964473098996E-5</v>
          </cell>
          <cell r="K734">
            <v>1938</v>
          </cell>
          <cell r="L734">
            <v>14.118563038842</v>
          </cell>
          <cell r="M734">
            <v>2545</v>
          </cell>
          <cell r="N734">
            <v>1.0988535085158901E-3</v>
          </cell>
          <cell r="O734">
            <v>2618</v>
          </cell>
          <cell r="P734">
            <v>1.24</v>
          </cell>
          <cell r="Q734">
            <v>694</v>
          </cell>
        </row>
        <row r="735">
          <cell r="B735" t="str">
            <v>CORRAL 1102CB</v>
          </cell>
          <cell r="C735">
            <v>162991102</v>
          </cell>
          <cell r="D735" t="str">
            <v>CORRAL 1102</v>
          </cell>
          <cell r="E735" t="str">
            <v>CB</v>
          </cell>
          <cell r="F735" t="b">
            <v>0</v>
          </cell>
          <cell r="G735">
            <v>34280.1417419102</v>
          </cell>
          <cell r="H735">
            <v>27168.798590269402</v>
          </cell>
          <cell r="I735">
            <v>236</v>
          </cell>
          <cell r="J735">
            <v>7.8905993855880898E-5</v>
          </cell>
          <cell r="K735">
            <v>2237</v>
          </cell>
          <cell r="L735">
            <v>2954.5395181060999</v>
          </cell>
          <cell r="M735">
            <v>278</v>
          </cell>
          <cell r="N735">
            <v>0.19500562535228799</v>
          </cell>
          <cell r="O735">
            <v>348</v>
          </cell>
          <cell r="P735">
            <v>0.13</v>
          </cell>
          <cell r="Q735">
            <v>1353</v>
          </cell>
        </row>
        <row r="736">
          <cell r="B736" t="str">
            <v>CORRAL 110313474</v>
          </cell>
          <cell r="C736">
            <v>162991103</v>
          </cell>
          <cell r="D736" t="str">
            <v>CORRAL 1103</v>
          </cell>
          <cell r="E736">
            <v>13474</v>
          </cell>
          <cell r="F736" t="b">
            <v>0</v>
          </cell>
          <cell r="G736">
            <v>11606.5962777679</v>
          </cell>
          <cell r="H736">
            <v>4726.1259153502797</v>
          </cell>
          <cell r="I736">
            <v>99</v>
          </cell>
          <cell r="J736">
            <v>9.8915778222845402E-5</v>
          </cell>
          <cell r="K736">
            <v>1672</v>
          </cell>
          <cell r="L736">
            <v>1472.79621961574</v>
          </cell>
          <cell r="M736">
            <v>605</v>
          </cell>
          <cell r="N736">
            <v>0.13001318956483901</v>
          </cell>
          <cell r="O736">
            <v>604</v>
          </cell>
          <cell r="P736">
            <v>1.54</v>
          </cell>
          <cell r="Q736">
            <v>666</v>
          </cell>
        </row>
        <row r="737">
          <cell r="B737" t="str">
            <v>CORRAL 110336680</v>
          </cell>
          <cell r="C737">
            <v>162991103</v>
          </cell>
          <cell r="D737" t="str">
            <v>CORRAL 1103</v>
          </cell>
          <cell r="E737">
            <v>36680</v>
          </cell>
          <cell r="F737" t="b">
            <v>0</v>
          </cell>
          <cell r="G737">
            <v>32219.824200489798</v>
          </cell>
          <cell r="H737">
            <v>15055.394420464099</v>
          </cell>
          <cell r="I737">
            <v>265</v>
          </cell>
          <cell r="J737">
            <v>8.2362650504845297E-5</v>
          </cell>
          <cell r="K737">
            <v>2143</v>
          </cell>
          <cell r="L737">
            <v>715.90306472224995</v>
          </cell>
          <cell r="M737">
            <v>1008</v>
          </cell>
          <cell r="N737">
            <v>5.9471941461092699E-2</v>
          </cell>
          <cell r="O737">
            <v>1066</v>
          </cell>
          <cell r="P737">
            <v>2.94</v>
          </cell>
          <cell r="Q737">
            <v>572</v>
          </cell>
        </row>
        <row r="738">
          <cell r="B738" t="str">
            <v>CORRAL 1103569005</v>
          </cell>
          <cell r="C738">
            <v>162991103</v>
          </cell>
          <cell r="D738" t="str">
            <v>CORRAL 1103</v>
          </cell>
          <cell r="E738">
            <v>569005</v>
          </cell>
          <cell r="F738" t="b">
            <v>0</v>
          </cell>
          <cell r="G738">
            <v>3858.1768694028401</v>
          </cell>
          <cell r="H738">
            <v>1152.5977600697499</v>
          </cell>
          <cell r="I738">
            <v>38</v>
          </cell>
          <cell r="J738">
            <v>7.7444938486567795E-5</v>
          </cell>
          <cell r="K738">
            <v>2278</v>
          </cell>
          <cell r="L738">
            <v>606.24793607190304</v>
          </cell>
          <cell r="M738">
            <v>1095</v>
          </cell>
          <cell r="N738">
            <v>5.1027099679722097E-2</v>
          </cell>
          <cell r="O738">
            <v>1167</v>
          </cell>
          <cell r="Q738">
            <v>3255</v>
          </cell>
        </row>
        <row r="739">
          <cell r="B739" t="str">
            <v>CORRAL 110359770</v>
          </cell>
          <cell r="C739">
            <v>162991103</v>
          </cell>
          <cell r="D739" t="str">
            <v>CORRAL 1103</v>
          </cell>
          <cell r="E739">
            <v>59770</v>
          </cell>
          <cell r="F739" t="b">
            <v>0</v>
          </cell>
          <cell r="G739">
            <v>11687.750733753601</v>
          </cell>
          <cell r="H739">
            <v>7749.76335669121</v>
          </cell>
          <cell r="I739">
            <v>97</v>
          </cell>
          <cell r="J739">
            <v>8.5709130927949094E-5</v>
          </cell>
          <cell r="K739">
            <v>2037</v>
          </cell>
          <cell r="L739">
            <v>89.718516578960106</v>
          </cell>
          <cell r="M739">
            <v>2001</v>
          </cell>
          <cell r="N739">
            <v>6.7466727814692803E-3</v>
          </cell>
          <cell r="O739">
            <v>2106</v>
          </cell>
          <cell r="P739">
            <v>0.09</v>
          </cell>
          <cell r="Q739">
            <v>1532</v>
          </cell>
        </row>
        <row r="740">
          <cell r="B740" t="str">
            <v>CORRAL 1103681991</v>
          </cell>
          <cell r="C740">
            <v>162991103</v>
          </cell>
          <cell r="D740" t="str">
            <v>CORRAL 1103</v>
          </cell>
          <cell r="E740">
            <v>681991</v>
          </cell>
          <cell r="F740" t="b">
            <v>0</v>
          </cell>
          <cell r="G740">
            <v>6056.3504862885002</v>
          </cell>
          <cell r="H740">
            <v>2212.03444298258</v>
          </cell>
          <cell r="I740">
            <v>50</v>
          </cell>
          <cell r="J740">
            <v>6.8560672443709298E-5</v>
          </cell>
          <cell r="K740">
            <v>2521</v>
          </cell>
          <cell r="L740">
            <v>61.126003030534697</v>
          </cell>
          <cell r="M740">
            <v>2147</v>
          </cell>
          <cell r="N740">
            <v>4.5171318847163997E-3</v>
          </cell>
          <cell r="O740">
            <v>2229</v>
          </cell>
          <cell r="Q740">
            <v>2909</v>
          </cell>
        </row>
        <row r="741">
          <cell r="B741" t="str">
            <v>CORRAL 1103831781</v>
          </cell>
          <cell r="C741">
            <v>162991103</v>
          </cell>
          <cell r="D741" t="str">
            <v>CORRAL 1103</v>
          </cell>
          <cell r="E741">
            <v>831781</v>
          </cell>
          <cell r="F741" t="b">
            <v>0</v>
          </cell>
          <cell r="G741">
            <v>2564.8738137034302</v>
          </cell>
          <cell r="H741">
            <v>1186.13962345451</v>
          </cell>
          <cell r="I741">
            <v>19</v>
          </cell>
          <cell r="J741">
            <v>7.3781900267165697E-5</v>
          </cell>
          <cell r="K741">
            <v>2367</v>
          </cell>
          <cell r="L741">
            <v>806.93690638615499</v>
          </cell>
          <cell r="M741">
            <v>932</v>
          </cell>
          <cell r="N741">
            <v>5.4335544381249698E-2</v>
          </cell>
          <cell r="O741">
            <v>1130</v>
          </cell>
          <cell r="Q741">
            <v>3304</v>
          </cell>
        </row>
        <row r="742">
          <cell r="B742" t="str">
            <v>CORRAL 1103936674</v>
          </cell>
          <cell r="C742">
            <v>162991103</v>
          </cell>
          <cell r="D742" t="str">
            <v>CORRAL 1103</v>
          </cell>
          <cell r="E742">
            <v>936674</v>
          </cell>
          <cell r="F742" t="b">
            <v>0</v>
          </cell>
          <cell r="G742">
            <v>6354.8382405093298</v>
          </cell>
          <cell r="H742">
            <v>1063.5847719526901</v>
          </cell>
          <cell r="I742">
            <v>56</v>
          </cell>
          <cell r="J742">
            <v>8.2564567427263099E-5</v>
          </cell>
          <cell r="K742">
            <v>2141</v>
          </cell>
          <cell r="L742">
            <v>408.40697997018498</v>
          </cell>
          <cell r="M742">
            <v>1288</v>
          </cell>
          <cell r="N742">
            <v>2.97291771257473E-2</v>
          </cell>
          <cell r="O742">
            <v>1467</v>
          </cell>
          <cell r="Q742">
            <v>2866</v>
          </cell>
        </row>
        <row r="743">
          <cell r="B743" t="str">
            <v>CORTINA 1101302192</v>
          </cell>
          <cell r="C743">
            <v>63121101</v>
          </cell>
          <cell r="D743" t="str">
            <v>CORTINA 1101</v>
          </cell>
          <cell r="E743">
            <v>302192</v>
          </cell>
          <cell r="F743" t="b">
            <v>1</v>
          </cell>
          <cell r="G743">
            <v>22573.2132991537</v>
          </cell>
          <cell r="H743">
            <v>0</v>
          </cell>
          <cell r="I743">
            <v>79</v>
          </cell>
          <cell r="J743">
            <v>1.0836096398155499E-4</v>
          </cell>
          <cell r="K743">
            <v>1443</v>
          </cell>
          <cell r="L743">
            <v>6.5151788616229694E-2</v>
          </cell>
          <cell r="M743">
            <v>3561</v>
          </cell>
          <cell r="N743">
            <v>7.0599106195772E-6</v>
          </cell>
          <cell r="O743">
            <v>3164</v>
          </cell>
          <cell r="P743">
            <v>0.74</v>
          </cell>
          <cell r="Q743">
            <v>793</v>
          </cell>
        </row>
        <row r="744">
          <cell r="B744" t="str">
            <v>CORTINA 1101528460</v>
          </cell>
          <cell r="C744">
            <v>63121101</v>
          </cell>
          <cell r="D744" t="str">
            <v>CORTINA 1101</v>
          </cell>
          <cell r="E744">
            <v>528460</v>
          </cell>
          <cell r="F744" t="b">
            <v>0</v>
          </cell>
          <cell r="G744">
            <v>6121.8318659592596</v>
          </cell>
          <cell r="H744">
            <v>3043.5918368119001</v>
          </cell>
          <cell r="I744">
            <v>12</v>
          </cell>
          <cell r="J744">
            <v>3.9908820023507903E-5</v>
          </cell>
          <cell r="K744">
            <v>3271</v>
          </cell>
          <cell r="L744">
            <v>3097.7846782254801</v>
          </cell>
          <cell r="M744">
            <v>255</v>
          </cell>
          <cell r="N744">
            <v>0.117918115608355</v>
          </cell>
          <cell r="O744">
            <v>659</v>
          </cell>
          <cell r="Q744">
            <v>3454</v>
          </cell>
        </row>
        <row r="745">
          <cell r="B745" t="str">
            <v>COTATI 1102167726</v>
          </cell>
          <cell r="C745">
            <v>42271102</v>
          </cell>
          <cell r="D745" t="str">
            <v>COTATI 1102</v>
          </cell>
          <cell r="E745">
            <v>167726</v>
          </cell>
          <cell r="F745" t="b">
            <v>0</v>
          </cell>
          <cell r="G745">
            <v>6114.3743948367301</v>
          </cell>
          <cell r="H745">
            <v>6114.3743948367301</v>
          </cell>
          <cell r="I745">
            <v>50</v>
          </cell>
          <cell r="J745">
            <v>7.7870977838756498E-5</v>
          </cell>
          <cell r="K745">
            <v>2262</v>
          </cell>
          <cell r="L745">
            <v>1006.50749449297</v>
          </cell>
          <cell r="M745">
            <v>830</v>
          </cell>
          <cell r="N745">
            <v>8.5439564161784304E-2</v>
          </cell>
          <cell r="O745">
            <v>856</v>
          </cell>
          <cell r="Q745">
            <v>2859</v>
          </cell>
        </row>
        <row r="746">
          <cell r="B746" t="str">
            <v>COTATI 1102260</v>
          </cell>
          <cell r="C746">
            <v>42271102</v>
          </cell>
          <cell r="D746" t="str">
            <v>COTATI 1102</v>
          </cell>
          <cell r="E746">
            <v>260</v>
          </cell>
          <cell r="F746" t="b">
            <v>0</v>
          </cell>
          <cell r="G746">
            <v>9537.0371859148909</v>
          </cell>
          <cell r="H746">
            <v>4317.1661774798204</v>
          </cell>
          <cell r="I746">
            <v>68</v>
          </cell>
          <cell r="J746">
            <v>6.2862344547658507E-5</v>
          </cell>
          <cell r="K746">
            <v>2687</v>
          </cell>
          <cell r="L746">
            <v>71.584989756641207</v>
          </cell>
          <cell r="M746">
            <v>2084</v>
          </cell>
          <cell r="N746">
            <v>5.34053308984574E-3</v>
          </cell>
          <cell r="O746">
            <v>2193</v>
          </cell>
          <cell r="P746">
            <v>0.78</v>
          </cell>
          <cell r="Q746">
            <v>778</v>
          </cell>
        </row>
        <row r="747">
          <cell r="B747" t="str">
            <v>COTATI 1102282</v>
          </cell>
          <cell r="C747">
            <v>42271102</v>
          </cell>
          <cell r="D747" t="str">
            <v>COTATI 1102</v>
          </cell>
          <cell r="E747">
            <v>282</v>
          </cell>
          <cell r="F747" t="b">
            <v>0</v>
          </cell>
          <cell r="G747">
            <v>8222.1188728715697</v>
          </cell>
          <cell r="H747">
            <v>4475.08997081895</v>
          </cell>
          <cell r="I747">
            <v>62</v>
          </cell>
          <cell r="J747">
            <v>8.3509015102237904E-5</v>
          </cell>
          <cell r="K747">
            <v>2115</v>
          </cell>
          <cell r="L747">
            <v>543.57046863104097</v>
          </cell>
          <cell r="M747">
            <v>1155</v>
          </cell>
          <cell r="N747">
            <v>4.15259627805281E-2</v>
          </cell>
          <cell r="O747">
            <v>1282</v>
          </cell>
          <cell r="P747">
            <v>2.35</v>
          </cell>
          <cell r="Q747">
            <v>612</v>
          </cell>
        </row>
        <row r="748">
          <cell r="B748" t="str">
            <v>COTATI 1102462</v>
          </cell>
          <cell r="C748">
            <v>42271102</v>
          </cell>
          <cell r="D748" t="str">
            <v>COTATI 1102</v>
          </cell>
          <cell r="E748">
            <v>462</v>
          </cell>
          <cell r="F748" t="b">
            <v>0</v>
          </cell>
          <cell r="G748">
            <v>6310.2369327981996</v>
          </cell>
          <cell r="H748">
            <v>4550.7014025272401</v>
          </cell>
          <cell r="I748">
            <v>40</v>
          </cell>
          <cell r="J748">
            <v>9.8300598764557701E-5</v>
          </cell>
          <cell r="K748">
            <v>1683</v>
          </cell>
          <cell r="L748">
            <v>125.299217678524</v>
          </cell>
          <cell r="M748">
            <v>1858</v>
          </cell>
          <cell r="N748">
            <v>1.5132386905944199E-2</v>
          </cell>
          <cell r="O748">
            <v>1778</v>
          </cell>
          <cell r="P748">
            <v>0.04</v>
          </cell>
          <cell r="Q748">
            <v>2104</v>
          </cell>
        </row>
        <row r="749">
          <cell r="B749" t="str">
            <v>COTATI 1102464</v>
          </cell>
          <cell r="C749">
            <v>42271102</v>
          </cell>
          <cell r="D749" t="str">
            <v>COTATI 1102</v>
          </cell>
          <cell r="E749">
            <v>464</v>
          </cell>
          <cell r="F749" t="b">
            <v>0</v>
          </cell>
          <cell r="G749">
            <v>13038.4156035178</v>
          </cell>
          <cell r="H749">
            <v>3443.59106848893</v>
          </cell>
          <cell r="I749">
            <v>103</v>
          </cell>
          <cell r="J749">
            <v>8.8656366910179295E-5</v>
          </cell>
          <cell r="K749">
            <v>1965</v>
          </cell>
          <cell r="L749">
            <v>37.034591629660298</v>
          </cell>
          <cell r="M749">
            <v>2297</v>
          </cell>
          <cell r="N749">
            <v>3.4005457539502998E-3</v>
          </cell>
          <cell r="O749">
            <v>2304</v>
          </cell>
          <cell r="P749">
            <v>0.04</v>
          </cell>
          <cell r="Q749">
            <v>2168</v>
          </cell>
        </row>
        <row r="750">
          <cell r="B750" t="str">
            <v>COTATI 1102825</v>
          </cell>
          <cell r="C750">
            <v>42271102</v>
          </cell>
          <cell r="D750" t="str">
            <v>COTATI 1102</v>
          </cell>
          <cell r="E750">
            <v>825</v>
          </cell>
          <cell r="F750" t="b">
            <v>1</v>
          </cell>
          <cell r="G750">
            <v>3371.6214083877098</v>
          </cell>
          <cell r="H750">
            <v>749.45672175965296</v>
          </cell>
          <cell r="I750">
            <v>26</v>
          </cell>
          <cell r="J750">
            <v>6.9952640002996302E-5</v>
          </cell>
          <cell r="K750">
            <v>2473</v>
          </cell>
          <cell r="L750">
            <v>79.983827410374502</v>
          </cell>
          <cell r="M750">
            <v>2048</v>
          </cell>
          <cell r="N750">
            <v>5.8121823079316697E-3</v>
          </cell>
          <cell r="O750">
            <v>2163</v>
          </cell>
          <cell r="Q750">
            <v>2782</v>
          </cell>
        </row>
        <row r="751">
          <cell r="B751" t="str">
            <v>COTATI 110283200</v>
          </cell>
          <cell r="C751">
            <v>42271102</v>
          </cell>
          <cell r="D751" t="str">
            <v>COTATI 1102</v>
          </cell>
          <cell r="E751">
            <v>83200</v>
          </cell>
          <cell r="F751" t="b">
            <v>1</v>
          </cell>
          <cell r="G751">
            <v>4654.5591256555899</v>
          </cell>
          <cell r="H751">
            <v>0</v>
          </cell>
          <cell r="I751">
            <v>48</v>
          </cell>
          <cell r="J751">
            <v>2.25753353691849E-5</v>
          </cell>
          <cell r="K751">
            <v>3514</v>
          </cell>
          <cell r="L751">
            <v>6.5157786712868704E-2</v>
          </cell>
          <cell r="M751">
            <v>3558</v>
          </cell>
          <cell r="N751">
            <v>1.4709588869568299E-6</v>
          </cell>
          <cell r="O751">
            <v>3549</v>
          </cell>
          <cell r="Q751">
            <v>2716</v>
          </cell>
        </row>
        <row r="752">
          <cell r="B752" t="str">
            <v>COTATI 1102CB</v>
          </cell>
          <cell r="C752">
            <v>42271102</v>
          </cell>
          <cell r="D752" t="str">
            <v>COTATI 1102</v>
          </cell>
          <cell r="E752" t="str">
            <v>CB</v>
          </cell>
          <cell r="F752" t="b">
            <v>0</v>
          </cell>
          <cell r="G752">
            <v>3229.20793908627</v>
          </cell>
          <cell r="H752">
            <v>2904.3183501143099</v>
          </cell>
          <cell r="I752">
            <v>19</v>
          </cell>
          <cell r="J752">
            <v>1.6628901127995399E-4</v>
          </cell>
          <cell r="K752">
            <v>580</v>
          </cell>
          <cell r="L752">
            <v>366.16675036899198</v>
          </cell>
          <cell r="M752">
            <v>1344</v>
          </cell>
          <cell r="N752">
            <v>5.9840286002012001E-2</v>
          </cell>
          <cell r="O752">
            <v>1063</v>
          </cell>
          <cell r="P752">
            <v>0.04</v>
          </cell>
          <cell r="Q752">
            <v>2199</v>
          </cell>
        </row>
        <row r="753">
          <cell r="B753" t="str">
            <v>COTATI 1103132</v>
          </cell>
          <cell r="C753">
            <v>42271103</v>
          </cell>
          <cell r="D753" t="str">
            <v>COTATI 1103</v>
          </cell>
          <cell r="E753">
            <v>132</v>
          </cell>
          <cell r="F753" t="b">
            <v>0</v>
          </cell>
          <cell r="G753">
            <v>40702.077550210801</v>
          </cell>
          <cell r="H753">
            <v>40702.077550210801</v>
          </cell>
          <cell r="I753">
            <v>184</v>
          </cell>
          <cell r="J753">
            <v>7.3727897672696302E-5</v>
          </cell>
          <cell r="K753">
            <v>2369</v>
          </cell>
          <cell r="L753">
            <v>1030.4195698081901</v>
          </cell>
          <cell r="M753">
            <v>808</v>
          </cell>
          <cell r="N753">
            <v>7.1993739951529301E-2</v>
          </cell>
          <cell r="O753">
            <v>965</v>
          </cell>
          <cell r="P753">
            <v>4.0199999999999996</v>
          </cell>
          <cell r="Q753">
            <v>529</v>
          </cell>
        </row>
        <row r="754">
          <cell r="B754" t="str">
            <v>COTATI 1103148</v>
          </cell>
          <cell r="C754">
            <v>42271103</v>
          </cell>
          <cell r="D754" t="str">
            <v>COTATI 1103</v>
          </cell>
          <cell r="E754">
            <v>148</v>
          </cell>
          <cell r="F754" t="b">
            <v>0</v>
          </cell>
          <cell r="G754">
            <v>24974.201835460899</v>
          </cell>
          <cell r="H754">
            <v>24850.347843821499</v>
          </cell>
          <cell r="I754">
            <v>107</v>
          </cell>
          <cell r="J754">
            <v>5.3404966089384902E-5</v>
          </cell>
          <cell r="K754">
            <v>2952</v>
          </cell>
          <cell r="L754">
            <v>932.29324977420197</v>
          </cell>
          <cell r="M754">
            <v>869</v>
          </cell>
          <cell r="N754">
            <v>5.0373904855538901E-2</v>
          </cell>
          <cell r="O754">
            <v>1174</v>
          </cell>
          <cell r="P754">
            <v>0.13</v>
          </cell>
          <cell r="Q754">
            <v>1343</v>
          </cell>
        </row>
        <row r="755">
          <cell r="B755" t="str">
            <v>COTATI 110361736</v>
          </cell>
          <cell r="C755">
            <v>42271103</v>
          </cell>
          <cell r="D755" t="str">
            <v>COTATI 1103</v>
          </cell>
          <cell r="E755">
            <v>61736</v>
          </cell>
          <cell r="F755" t="b">
            <v>0</v>
          </cell>
          <cell r="G755">
            <v>26875.646949956499</v>
          </cell>
          <cell r="H755">
            <v>19558.6497830113</v>
          </cell>
          <cell r="I755">
            <v>129</v>
          </cell>
          <cell r="J755">
            <v>6.0018075735968001E-5</v>
          </cell>
          <cell r="K755">
            <v>2773</v>
          </cell>
          <cell r="L755">
            <v>726.42309532782895</v>
          </cell>
          <cell r="M755">
            <v>994</v>
          </cell>
          <cell r="N755">
            <v>5.4986078752104803E-2</v>
          </cell>
          <cell r="O755">
            <v>1124</v>
          </cell>
          <cell r="P755">
            <v>0.05</v>
          </cell>
          <cell r="Q755">
            <v>1936</v>
          </cell>
        </row>
        <row r="756">
          <cell r="B756" t="str">
            <v>COTATI 110379140</v>
          </cell>
          <cell r="C756">
            <v>42271103</v>
          </cell>
          <cell r="D756" t="str">
            <v>COTATI 1103</v>
          </cell>
          <cell r="E756">
            <v>79140</v>
          </cell>
          <cell r="F756" t="b">
            <v>0</v>
          </cell>
          <cell r="G756">
            <v>19909.204558876299</v>
          </cell>
          <cell r="H756">
            <v>15742.3512081029</v>
          </cell>
          <cell r="I756">
            <v>154</v>
          </cell>
          <cell r="J756">
            <v>9.3819975352909499E-5</v>
          </cell>
          <cell r="K756">
            <v>1797</v>
          </cell>
          <cell r="L756">
            <v>973.10170927414799</v>
          </cell>
          <cell r="M756">
            <v>848</v>
          </cell>
          <cell r="N756">
            <v>8.2366798466256996E-2</v>
          </cell>
          <cell r="O756">
            <v>881</v>
          </cell>
          <cell r="P756">
            <v>7.99</v>
          </cell>
          <cell r="Q756">
            <v>438</v>
          </cell>
        </row>
        <row r="757">
          <cell r="B757" t="str">
            <v>COTATI 110387402</v>
          </cell>
          <cell r="C757">
            <v>42271103</v>
          </cell>
          <cell r="D757" t="str">
            <v>COTATI 1103</v>
          </cell>
          <cell r="E757">
            <v>87402</v>
          </cell>
          <cell r="F757" t="b">
            <v>0</v>
          </cell>
          <cell r="G757">
            <v>18273.7697457418</v>
          </cell>
          <cell r="H757">
            <v>18273.7697457418</v>
          </cell>
          <cell r="I757">
            <v>42</v>
          </cell>
          <cell r="J757">
            <v>9.1927962148474705E-5</v>
          </cell>
          <cell r="K757">
            <v>1846</v>
          </cell>
          <cell r="L757">
            <v>973.39106013297499</v>
          </cell>
          <cell r="M757">
            <v>847</v>
          </cell>
          <cell r="N757">
            <v>7.6640317572595304E-2</v>
          </cell>
          <cell r="O757">
            <v>930</v>
          </cell>
          <cell r="P757">
            <v>1.23</v>
          </cell>
          <cell r="Q757">
            <v>698</v>
          </cell>
        </row>
        <row r="758">
          <cell r="B758" t="str">
            <v>COTATI 1103CB</v>
          </cell>
          <cell r="C758">
            <v>42271103</v>
          </cell>
          <cell r="D758" t="str">
            <v>COTATI 1103</v>
          </cell>
          <cell r="E758" t="str">
            <v>CB</v>
          </cell>
          <cell r="F758" t="b">
            <v>0</v>
          </cell>
          <cell r="G758">
            <v>19422.567038933299</v>
          </cell>
          <cell r="H758">
            <v>19422.567038933299</v>
          </cell>
          <cell r="I758">
            <v>106</v>
          </cell>
          <cell r="J758">
            <v>1.1505992464457E-4</v>
          </cell>
          <cell r="K758">
            <v>1297</v>
          </cell>
          <cell r="L758">
            <v>1154.6789979544999</v>
          </cell>
          <cell r="M758">
            <v>753</v>
          </cell>
          <cell r="N758">
            <v>0.11341315338447901</v>
          </cell>
          <cell r="O758">
            <v>684</v>
          </cell>
          <cell r="P758">
            <v>5.58</v>
          </cell>
          <cell r="Q758">
            <v>484</v>
          </cell>
        </row>
        <row r="759">
          <cell r="B759" t="str">
            <v>COTATI 1104426</v>
          </cell>
          <cell r="C759">
            <v>42271104</v>
          </cell>
          <cell r="D759" t="str">
            <v>COTATI 1104</v>
          </cell>
          <cell r="E759">
            <v>426</v>
          </cell>
          <cell r="F759" t="b">
            <v>0</v>
          </cell>
          <cell r="G759">
            <v>6243.6328981924798</v>
          </cell>
          <cell r="H759">
            <v>3219.5011331181699</v>
          </cell>
          <cell r="I759">
            <v>52</v>
          </cell>
          <cell r="J759">
            <v>5.7366903838556E-5</v>
          </cell>
          <cell r="K759">
            <v>2854</v>
          </cell>
          <cell r="L759">
            <v>1.7424068631971601</v>
          </cell>
          <cell r="M759">
            <v>2852</v>
          </cell>
          <cell r="N759">
            <v>1.1661998417993499E-4</v>
          </cell>
          <cell r="O759">
            <v>2868</v>
          </cell>
          <cell r="P759">
            <v>0.04</v>
          </cell>
          <cell r="Q759">
            <v>2194</v>
          </cell>
        </row>
        <row r="760">
          <cell r="B760" t="str">
            <v>COTATI 110475972</v>
          </cell>
          <cell r="C760">
            <v>42271104</v>
          </cell>
          <cell r="D760" t="str">
            <v>COTATI 1104</v>
          </cell>
          <cell r="E760">
            <v>75972</v>
          </cell>
          <cell r="F760" t="b">
            <v>0</v>
          </cell>
          <cell r="G760">
            <v>7223.3940311042397</v>
          </cell>
          <cell r="H760">
            <v>5386.1402897370599</v>
          </cell>
          <cell r="I760">
            <v>61</v>
          </cell>
          <cell r="J760">
            <v>6.5027955375238596E-5</v>
          </cell>
          <cell r="K760">
            <v>2609</v>
          </cell>
          <cell r="L760">
            <v>22.299952845147399</v>
          </cell>
          <cell r="M760">
            <v>2423</v>
          </cell>
          <cell r="N760">
            <v>1.39379403999491E-3</v>
          </cell>
          <cell r="O760">
            <v>2573</v>
          </cell>
          <cell r="P760">
            <v>0.52</v>
          </cell>
          <cell r="Q760">
            <v>885</v>
          </cell>
        </row>
        <row r="761">
          <cell r="B761" t="str">
            <v>COTATI 1104CB</v>
          </cell>
          <cell r="C761">
            <v>42271104</v>
          </cell>
          <cell r="D761" t="str">
            <v>COTATI 1104</v>
          </cell>
          <cell r="E761" t="str">
            <v>CB</v>
          </cell>
          <cell r="F761" t="b">
            <v>0</v>
          </cell>
          <cell r="G761">
            <v>12268.653898426001</v>
          </cell>
          <cell r="H761">
            <v>7279.3949046190201</v>
          </cell>
          <cell r="I761">
            <v>93</v>
          </cell>
          <cell r="J761">
            <v>7.19403274209765E-5</v>
          </cell>
          <cell r="K761">
            <v>2421</v>
          </cell>
          <cell r="L761">
            <v>13.0318871756763</v>
          </cell>
          <cell r="M761">
            <v>2569</v>
          </cell>
          <cell r="N761">
            <v>1.9106770153163601E-3</v>
          </cell>
          <cell r="O761">
            <v>2487</v>
          </cell>
          <cell r="P761">
            <v>1.2</v>
          </cell>
          <cell r="Q761">
            <v>702</v>
          </cell>
        </row>
        <row r="762">
          <cell r="B762" t="str">
            <v>COTATI 1105213984</v>
          </cell>
          <cell r="C762">
            <v>42271105</v>
          </cell>
          <cell r="D762" t="str">
            <v>COTATI 1105</v>
          </cell>
          <cell r="E762">
            <v>213984</v>
          </cell>
          <cell r="F762" t="b">
            <v>0</v>
          </cell>
          <cell r="G762">
            <v>11162.8449742429</v>
          </cell>
          <cell r="H762">
            <v>11162.8449742429</v>
          </cell>
          <cell r="I762">
            <v>47</v>
          </cell>
          <cell r="J762">
            <v>9.4494411749347705E-5</v>
          </cell>
          <cell r="K762">
            <v>1780</v>
          </cell>
          <cell r="L762">
            <v>1225.63377443697</v>
          </cell>
          <cell r="M762">
            <v>715</v>
          </cell>
          <cell r="N762">
            <v>0.111978247321429</v>
          </cell>
          <cell r="O762">
            <v>701</v>
          </cell>
          <cell r="Q762">
            <v>2957</v>
          </cell>
        </row>
        <row r="763">
          <cell r="B763" t="str">
            <v>COTATI 1105328</v>
          </cell>
          <cell r="C763">
            <v>42271105</v>
          </cell>
          <cell r="D763" t="str">
            <v>COTATI 1105</v>
          </cell>
          <cell r="E763">
            <v>328</v>
          </cell>
          <cell r="F763" t="b">
            <v>0</v>
          </cell>
          <cell r="G763">
            <v>22172.974801676199</v>
          </cell>
          <cell r="H763">
            <v>2414.9475552982799</v>
          </cell>
          <cell r="I763">
            <v>173</v>
          </cell>
          <cell r="J763">
            <v>9.4997009567604804E-5</v>
          </cell>
          <cell r="K763">
            <v>1766</v>
          </cell>
          <cell r="L763">
            <v>59.7612331365861</v>
          </cell>
          <cell r="M763">
            <v>2156</v>
          </cell>
          <cell r="N763">
            <v>5.8817009441489397E-3</v>
          </cell>
          <cell r="O763">
            <v>2161</v>
          </cell>
          <cell r="P763">
            <v>1</v>
          </cell>
          <cell r="Q763">
            <v>732</v>
          </cell>
        </row>
        <row r="764">
          <cell r="B764" t="str">
            <v>COTATI 110536536</v>
          </cell>
          <cell r="C764">
            <v>42271105</v>
          </cell>
          <cell r="D764" t="str">
            <v>COTATI 1105</v>
          </cell>
          <cell r="E764">
            <v>36536</v>
          </cell>
          <cell r="F764" t="b">
            <v>0</v>
          </cell>
          <cell r="G764">
            <v>31849.306140463501</v>
          </cell>
          <cell r="H764">
            <v>27701.0415001607</v>
          </cell>
          <cell r="I764">
            <v>206</v>
          </cell>
          <cell r="J764">
            <v>9.0039097142049202E-5</v>
          </cell>
          <cell r="K764">
            <v>1912</v>
          </cell>
          <cell r="L764">
            <v>1240.33554103795</v>
          </cell>
          <cell r="M764">
            <v>706</v>
          </cell>
          <cell r="N764">
            <v>0.102191710826466</v>
          </cell>
          <cell r="O764">
            <v>750</v>
          </cell>
          <cell r="P764">
            <v>6.79</v>
          </cell>
          <cell r="Q764">
            <v>460</v>
          </cell>
        </row>
        <row r="765">
          <cell r="B765" t="str">
            <v>COTATI 11055156</v>
          </cell>
          <cell r="C765">
            <v>42271105</v>
          </cell>
          <cell r="D765" t="str">
            <v>COTATI 1105</v>
          </cell>
          <cell r="E765">
            <v>5156</v>
          </cell>
          <cell r="F765" t="b">
            <v>0</v>
          </cell>
          <cell r="G765">
            <v>16018.901657075799</v>
          </cell>
          <cell r="H765">
            <v>7784.4976408135599</v>
          </cell>
          <cell r="I765">
            <v>114</v>
          </cell>
          <cell r="J765">
            <v>9.9942098546435104E-5</v>
          </cell>
          <cell r="K765">
            <v>1647</v>
          </cell>
          <cell r="L765">
            <v>85.261307500114995</v>
          </cell>
          <cell r="M765">
            <v>2028</v>
          </cell>
          <cell r="N765">
            <v>7.6261058223307896E-3</v>
          </cell>
          <cell r="O765">
            <v>2063</v>
          </cell>
          <cell r="P765">
            <v>0.53</v>
          </cell>
          <cell r="Q765">
            <v>881</v>
          </cell>
        </row>
        <row r="766">
          <cell r="B766" t="str">
            <v>COTATI 1105616</v>
          </cell>
          <cell r="C766">
            <v>42271105</v>
          </cell>
          <cell r="D766" t="str">
            <v>COTATI 1105</v>
          </cell>
          <cell r="E766">
            <v>616</v>
          </cell>
          <cell r="F766" t="b">
            <v>0</v>
          </cell>
          <cell r="G766">
            <v>49320.744993425098</v>
          </cell>
          <cell r="H766">
            <v>4247.5230005170497</v>
          </cell>
          <cell r="I766">
            <v>198</v>
          </cell>
          <cell r="J766">
            <v>8.1800432505068295E-5</v>
          </cell>
          <cell r="K766">
            <v>2160</v>
          </cell>
          <cell r="L766">
            <v>268.43998087563199</v>
          </cell>
          <cell r="M766">
            <v>1503</v>
          </cell>
          <cell r="N766">
            <v>2.55852761459264E-2</v>
          </cell>
          <cell r="O766">
            <v>1545</v>
          </cell>
          <cell r="P766">
            <v>0.02</v>
          </cell>
          <cell r="Q766">
            <v>2449</v>
          </cell>
        </row>
        <row r="767">
          <cell r="B767" t="str">
            <v>COTATI 1105734248</v>
          </cell>
          <cell r="C767">
            <v>42271105</v>
          </cell>
          <cell r="D767" t="str">
            <v>COTATI 1105</v>
          </cell>
          <cell r="E767">
            <v>734248</v>
          </cell>
          <cell r="F767" t="b">
            <v>1</v>
          </cell>
          <cell r="G767">
            <v>774.65816892611394</v>
          </cell>
          <cell r="H767">
            <v>774.65816892611394</v>
          </cell>
          <cell r="I767">
            <v>9</v>
          </cell>
          <cell r="J767">
            <v>9.73007675687161E-5</v>
          </cell>
          <cell r="K767">
            <v>1706</v>
          </cell>
          <cell r="L767">
            <v>238.399464381592</v>
          </cell>
          <cell r="M767">
            <v>1571</v>
          </cell>
          <cell r="N767">
            <v>2.4166260225464399E-2</v>
          </cell>
          <cell r="O767">
            <v>1576</v>
          </cell>
          <cell r="Q767">
            <v>2824</v>
          </cell>
        </row>
        <row r="768">
          <cell r="B768" t="str">
            <v>COTATI 1105893</v>
          </cell>
          <cell r="C768">
            <v>42271105</v>
          </cell>
          <cell r="D768" t="str">
            <v>COTATI 1105</v>
          </cell>
          <cell r="E768">
            <v>893</v>
          </cell>
          <cell r="F768" t="b">
            <v>1</v>
          </cell>
          <cell r="G768">
            <v>16957.799166206401</v>
          </cell>
          <cell r="H768">
            <v>312.23026385506199</v>
          </cell>
          <cell r="I768">
            <v>91</v>
          </cell>
          <cell r="J768">
            <v>8.7800366317322998E-5</v>
          </cell>
          <cell r="K768">
            <v>1990</v>
          </cell>
          <cell r="L768">
            <v>114.14156200587701</v>
          </cell>
          <cell r="M768">
            <v>1899</v>
          </cell>
          <cell r="N768">
            <v>1.07242224755685E-2</v>
          </cell>
          <cell r="O768">
            <v>1932</v>
          </cell>
          <cell r="P768">
            <v>0.02</v>
          </cell>
          <cell r="Q768">
            <v>2482</v>
          </cell>
        </row>
        <row r="769">
          <cell r="B769" t="str">
            <v>COTATI 110599720</v>
          </cell>
          <cell r="C769">
            <v>42271105</v>
          </cell>
          <cell r="D769" t="str">
            <v>COTATI 1105</v>
          </cell>
          <cell r="E769">
            <v>99720</v>
          </cell>
          <cell r="F769" t="b">
            <v>0</v>
          </cell>
          <cell r="G769">
            <v>19787.811462526999</v>
          </cell>
          <cell r="H769">
            <v>14780.8133191788</v>
          </cell>
          <cell r="I769">
            <v>134</v>
          </cell>
          <cell r="J769">
            <v>8.8187756855609694E-5</v>
          </cell>
          <cell r="K769">
            <v>1977</v>
          </cell>
          <cell r="L769">
            <v>1157.3809511726699</v>
          </cell>
          <cell r="M769">
            <v>751</v>
          </cell>
          <cell r="N769">
            <v>0.111766963666404</v>
          </cell>
          <cell r="O769">
            <v>703</v>
          </cell>
          <cell r="P769">
            <v>7.05</v>
          </cell>
          <cell r="Q769">
            <v>453</v>
          </cell>
        </row>
        <row r="770">
          <cell r="B770" t="str">
            <v>COTATI 1105CB</v>
          </cell>
          <cell r="C770">
            <v>42271105</v>
          </cell>
          <cell r="D770" t="str">
            <v>COTATI 1105</v>
          </cell>
          <cell r="E770" t="str">
            <v>CB</v>
          </cell>
          <cell r="F770" t="b">
            <v>0</v>
          </cell>
          <cell r="G770">
            <v>4309.0759004320598</v>
          </cell>
          <cell r="H770">
            <v>4309.0759004320598</v>
          </cell>
          <cell r="I770">
            <v>35</v>
          </cell>
          <cell r="J770">
            <v>1.1325988296968099E-4</v>
          </cell>
          <cell r="K770">
            <v>1338</v>
          </cell>
          <cell r="L770">
            <v>266.27997252667001</v>
          </cell>
          <cell r="M770">
            <v>1506</v>
          </cell>
          <cell r="N770">
            <v>2.7853638054219101E-2</v>
          </cell>
          <cell r="O770">
            <v>1499</v>
          </cell>
          <cell r="P770">
            <v>11.62</v>
          </cell>
          <cell r="Q770">
            <v>384</v>
          </cell>
        </row>
        <row r="771">
          <cell r="B771" t="str">
            <v>COTTONWOOD 11011510</v>
          </cell>
          <cell r="C771">
            <v>102931101</v>
          </cell>
          <cell r="D771" t="str">
            <v>COTTONWOOD 1101</v>
          </cell>
          <cell r="E771">
            <v>1510</v>
          </cell>
          <cell r="F771" t="b">
            <v>1</v>
          </cell>
          <cell r="G771">
            <v>5333.18066813327</v>
          </cell>
          <cell r="H771">
            <v>613.40182261164</v>
          </cell>
          <cell r="I771">
            <v>35</v>
          </cell>
          <cell r="J771">
            <v>9.6023587788554902E-5</v>
          </cell>
          <cell r="K771">
            <v>1728</v>
          </cell>
          <cell r="L771">
            <v>1460.11712957742</v>
          </cell>
          <cell r="M771">
            <v>611</v>
          </cell>
          <cell r="N771">
            <v>0.18088252039813901</v>
          </cell>
          <cell r="O771">
            <v>398</v>
          </cell>
          <cell r="P771">
            <v>0.5</v>
          </cell>
          <cell r="Q771">
            <v>894</v>
          </cell>
        </row>
        <row r="772">
          <cell r="B772" t="str">
            <v>COTTONWOOD 11011610</v>
          </cell>
          <cell r="C772">
            <v>102931101</v>
          </cell>
          <cell r="D772" t="str">
            <v>COTTONWOOD 1101</v>
          </cell>
          <cell r="E772">
            <v>1610</v>
          </cell>
          <cell r="F772" t="b">
            <v>0</v>
          </cell>
          <cell r="G772">
            <v>61821.935701398499</v>
          </cell>
          <cell r="H772">
            <v>61821.935701398499</v>
          </cell>
          <cell r="I772">
            <v>295</v>
          </cell>
          <cell r="J772">
            <v>4.3412936570161503E-5</v>
          </cell>
          <cell r="K772">
            <v>3203</v>
          </cell>
          <cell r="L772">
            <v>3907.4676951737902</v>
          </cell>
          <cell r="M772">
            <v>156</v>
          </cell>
          <cell r="N772">
            <v>0.15995769802298701</v>
          </cell>
          <cell r="O772">
            <v>470</v>
          </cell>
          <cell r="P772">
            <v>0.13</v>
          </cell>
          <cell r="Q772">
            <v>1340</v>
          </cell>
        </row>
        <row r="773">
          <cell r="B773" t="str">
            <v>COTTONWOOD 110131500</v>
          </cell>
          <cell r="C773">
            <v>102931101</v>
          </cell>
          <cell r="D773" t="str">
            <v>COTTONWOOD 1101</v>
          </cell>
          <cell r="E773">
            <v>31500</v>
          </cell>
          <cell r="F773" t="b">
            <v>0</v>
          </cell>
          <cell r="G773">
            <v>18887.714201453298</v>
          </cell>
          <cell r="H773">
            <v>7501.4293313563703</v>
          </cell>
          <cell r="I773">
            <v>111</v>
          </cell>
          <cell r="J773">
            <v>5.0426579529161599E-5</v>
          </cell>
          <cell r="K773">
            <v>3030</v>
          </cell>
          <cell r="L773">
            <v>3238.0724410677899</v>
          </cell>
          <cell r="M773">
            <v>229</v>
          </cell>
          <cell r="N773">
            <v>0.187594402265678</v>
          </cell>
          <cell r="O773">
            <v>376</v>
          </cell>
          <cell r="P773">
            <v>0.02</v>
          </cell>
          <cell r="Q773">
            <v>2550</v>
          </cell>
        </row>
        <row r="774">
          <cell r="B774" t="str">
            <v>COTTONWOOD 1101384360</v>
          </cell>
          <cell r="C774">
            <v>102931101</v>
          </cell>
          <cell r="D774" t="str">
            <v>COTTONWOOD 1101</v>
          </cell>
          <cell r="E774">
            <v>384360</v>
          </cell>
          <cell r="F774" t="b">
            <v>0</v>
          </cell>
          <cell r="G774">
            <v>10034.779817323901</v>
          </cell>
          <cell r="H774">
            <v>7892.4210658116799</v>
          </cell>
          <cell r="I774">
            <v>70</v>
          </cell>
          <cell r="J774">
            <v>9.2299452587342595E-5</v>
          </cell>
          <cell r="K774">
            <v>1835</v>
          </cell>
          <cell r="L774">
            <v>1163.05185981982</v>
          </cell>
          <cell r="M774">
            <v>748</v>
          </cell>
          <cell r="N774">
            <v>9.0425791155532106E-2</v>
          </cell>
          <cell r="O774">
            <v>819</v>
          </cell>
          <cell r="Q774">
            <v>2667</v>
          </cell>
        </row>
        <row r="775">
          <cell r="B775" t="str">
            <v>COTTONWOOD 110168190</v>
          </cell>
          <cell r="C775">
            <v>102931101</v>
          </cell>
          <cell r="D775" t="str">
            <v>COTTONWOOD 1101</v>
          </cell>
          <cell r="E775">
            <v>68190</v>
          </cell>
          <cell r="F775" t="b">
            <v>0</v>
          </cell>
          <cell r="G775">
            <v>40559.777962243199</v>
          </cell>
          <cell r="H775">
            <v>38588.950290156303</v>
          </cell>
          <cell r="I775">
            <v>238</v>
          </cell>
          <cell r="J775">
            <v>3.6266148673363999E-5</v>
          </cell>
          <cell r="K775">
            <v>3328</v>
          </cell>
          <cell r="L775">
            <v>3033.8847577259999</v>
          </cell>
          <cell r="M775">
            <v>265</v>
          </cell>
          <cell r="N775">
            <v>0.109374574473022</v>
          </cell>
          <cell r="O775">
            <v>716</v>
          </cell>
          <cell r="P775">
            <v>0.06</v>
          </cell>
          <cell r="Q775">
            <v>1813</v>
          </cell>
        </row>
        <row r="776">
          <cell r="B776" t="str">
            <v>COTTONWOOD 1101CB</v>
          </cell>
          <cell r="C776">
            <v>102931101</v>
          </cell>
          <cell r="D776" t="str">
            <v>COTTONWOOD 1101</v>
          </cell>
          <cell r="E776" t="str">
            <v>CB</v>
          </cell>
          <cell r="F776" t="b">
            <v>1</v>
          </cell>
          <cell r="G776">
            <v>26588.590897064601</v>
          </cell>
          <cell r="H776">
            <v>184.019577710297</v>
          </cell>
          <cell r="I776">
            <v>188</v>
          </cell>
          <cell r="J776">
            <v>9.7904504521769295E-5</v>
          </cell>
          <cell r="K776">
            <v>1694</v>
          </cell>
          <cell r="L776">
            <v>539.32206418310398</v>
          </cell>
          <cell r="M776">
            <v>1159</v>
          </cell>
          <cell r="N776">
            <v>7.1499869601060001E-2</v>
          </cell>
          <cell r="O776">
            <v>969</v>
          </cell>
          <cell r="P776">
            <v>0.02</v>
          </cell>
          <cell r="Q776">
            <v>2564</v>
          </cell>
        </row>
        <row r="777">
          <cell r="B777" t="str">
            <v>COTTONWOOD 11021578</v>
          </cell>
          <cell r="C777">
            <v>102931102</v>
          </cell>
          <cell r="D777" t="str">
            <v>COTTONWOOD 1102</v>
          </cell>
          <cell r="E777">
            <v>1578</v>
          </cell>
          <cell r="F777" t="b">
            <v>0</v>
          </cell>
          <cell r="G777">
            <v>56424.688382013301</v>
          </cell>
          <cell r="H777">
            <v>48498.427614821499</v>
          </cell>
          <cell r="I777">
            <v>269</v>
          </cell>
          <cell r="J777">
            <v>5.3137349697338499E-5</v>
          </cell>
          <cell r="K777">
            <v>2963</v>
          </cell>
          <cell r="L777">
            <v>2721.70086248196</v>
          </cell>
          <cell r="M777">
            <v>308</v>
          </cell>
          <cell r="N777">
            <v>0.143549247225013</v>
          </cell>
          <cell r="O777">
            <v>554</v>
          </cell>
          <cell r="P777">
            <v>7.0000000000000007E-2</v>
          </cell>
          <cell r="Q777">
            <v>1761</v>
          </cell>
        </row>
        <row r="778">
          <cell r="B778" t="str">
            <v>COTTONWOOD 1102544790</v>
          </cell>
          <cell r="C778">
            <v>102931102</v>
          </cell>
          <cell r="D778" t="str">
            <v>COTTONWOOD 1102</v>
          </cell>
          <cell r="E778">
            <v>544790</v>
          </cell>
          <cell r="F778" t="b">
            <v>0</v>
          </cell>
          <cell r="G778">
            <v>27462.433495668702</v>
          </cell>
          <cell r="H778">
            <v>26342.404162373001</v>
          </cell>
          <cell r="I778">
            <v>185</v>
          </cell>
          <cell r="J778">
            <v>8.3921237190857597E-5</v>
          </cell>
          <cell r="K778">
            <v>2097</v>
          </cell>
          <cell r="L778">
            <v>3941.9662010483598</v>
          </cell>
          <cell r="M778">
            <v>151</v>
          </cell>
          <cell r="N778">
            <v>0.31272863130893103</v>
          </cell>
          <cell r="O778">
            <v>123</v>
          </cell>
          <cell r="Q778">
            <v>2696</v>
          </cell>
        </row>
        <row r="779">
          <cell r="B779" t="str">
            <v>COTTONWOOD 11029026</v>
          </cell>
          <cell r="C779">
            <v>102931102</v>
          </cell>
          <cell r="D779" t="str">
            <v>COTTONWOOD 1102</v>
          </cell>
          <cell r="E779">
            <v>9026</v>
          </cell>
          <cell r="F779" t="b">
            <v>0</v>
          </cell>
          <cell r="G779">
            <v>39327.074200337804</v>
          </cell>
          <cell r="H779">
            <v>20154.699159190601</v>
          </cell>
          <cell r="I779">
            <v>282</v>
          </cell>
          <cell r="J779">
            <v>7.3532123626916606E-5</v>
          </cell>
          <cell r="K779">
            <v>2382</v>
          </cell>
          <cell r="L779">
            <v>3010.4190935513302</v>
          </cell>
          <cell r="M779">
            <v>268</v>
          </cell>
          <cell r="N779">
            <v>0.22599125642835799</v>
          </cell>
          <cell r="O779">
            <v>271</v>
          </cell>
          <cell r="P779">
            <v>0.04</v>
          </cell>
          <cell r="Q779">
            <v>2131</v>
          </cell>
        </row>
        <row r="780">
          <cell r="B780" t="str">
            <v>COTTONWOOD 11031344</v>
          </cell>
          <cell r="C780">
            <v>102931103</v>
          </cell>
          <cell r="D780" t="str">
            <v>COTTONWOOD 1103</v>
          </cell>
          <cell r="E780">
            <v>1344</v>
          </cell>
          <cell r="F780" t="b">
            <v>0</v>
          </cell>
          <cell r="G780">
            <v>20065.0070963256</v>
          </cell>
          <cell r="H780">
            <v>16285.335365754299</v>
          </cell>
          <cell r="I780">
            <v>152</v>
          </cell>
          <cell r="J780">
            <v>6.9299102853236902E-5</v>
          </cell>
          <cell r="K780">
            <v>2497</v>
          </cell>
          <cell r="L780">
            <v>2362.2490658074098</v>
          </cell>
          <cell r="M780">
            <v>369</v>
          </cell>
          <cell r="N780">
            <v>0.113274835538948</v>
          </cell>
          <cell r="O780">
            <v>686</v>
          </cell>
          <cell r="P780">
            <v>4.34</v>
          </cell>
          <cell r="Q780">
            <v>522</v>
          </cell>
        </row>
        <row r="781">
          <cell r="B781" t="str">
            <v>COTTONWOOD 11031348</v>
          </cell>
          <cell r="C781">
            <v>102931103</v>
          </cell>
          <cell r="D781" t="str">
            <v>COTTONWOOD 1103</v>
          </cell>
          <cell r="E781">
            <v>1348</v>
          </cell>
          <cell r="F781" t="b">
            <v>0</v>
          </cell>
          <cell r="G781">
            <v>51267.8366836805</v>
          </cell>
          <cell r="H781">
            <v>46964.647198593499</v>
          </cell>
          <cell r="I781">
            <v>357</v>
          </cell>
          <cell r="J781">
            <v>6.4485215100408097E-5</v>
          </cell>
          <cell r="K781">
            <v>2628</v>
          </cell>
          <cell r="L781">
            <v>2847.1090489315202</v>
          </cell>
          <cell r="M781">
            <v>293</v>
          </cell>
          <cell r="N781">
            <v>0.146661799833504</v>
          </cell>
          <cell r="O781">
            <v>540</v>
          </cell>
          <cell r="P781">
            <v>0.1</v>
          </cell>
          <cell r="Q781">
            <v>1507</v>
          </cell>
        </row>
        <row r="782">
          <cell r="B782" t="str">
            <v>COTTONWOOD 11031616</v>
          </cell>
          <cell r="C782">
            <v>102931103</v>
          </cell>
          <cell r="D782" t="str">
            <v>COTTONWOOD 1103</v>
          </cell>
          <cell r="E782">
            <v>1616</v>
          </cell>
          <cell r="F782" t="b">
            <v>0</v>
          </cell>
          <cell r="G782">
            <v>79228.819627733305</v>
          </cell>
          <cell r="H782">
            <v>75536.237405252294</v>
          </cell>
          <cell r="I782">
            <v>454</v>
          </cell>
          <cell r="J782">
            <v>5.1838727688416503E-5</v>
          </cell>
          <cell r="K782">
            <v>2998</v>
          </cell>
          <cell r="L782">
            <v>2965.2948779082299</v>
          </cell>
          <cell r="M782">
            <v>276</v>
          </cell>
          <cell r="N782">
            <v>0.13914878787734</v>
          </cell>
          <cell r="O782">
            <v>572</v>
          </cell>
          <cell r="P782">
            <v>3.66</v>
          </cell>
          <cell r="Q782">
            <v>538</v>
          </cell>
        </row>
        <row r="783">
          <cell r="B783" t="str">
            <v>COTTONWOOD 110335470</v>
          </cell>
          <cell r="C783">
            <v>102931103</v>
          </cell>
          <cell r="D783" t="str">
            <v>COTTONWOOD 1103</v>
          </cell>
          <cell r="E783">
            <v>35470</v>
          </cell>
          <cell r="F783" t="b">
            <v>0</v>
          </cell>
          <cell r="G783">
            <v>40109.7772406109</v>
          </cell>
          <cell r="H783">
            <v>33111.191948143503</v>
          </cell>
          <cell r="I783">
            <v>174</v>
          </cell>
          <cell r="J783">
            <v>7.9998265088458199E-5</v>
          </cell>
          <cell r="K783">
            <v>2205</v>
          </cell>
          <cell r="L783">
            <v>2635.2321499292302</v>
          </cell>
          <cell r="M783">
            <v>323</v>
          </cell>
          <cell r="N783">
            <v>0.18214130193563899</v>
          </cell>
          <cell r="O783">
            <v>394</v>
          </cell>
          <cell r="P783">
            <v>1.26</v>
          </cell>
          <cell r="Q783">
            <v>692</v>
          </cell>
        </row>
        <row r="784">
          <cell r="B784" t="str">
            <v>COTTONWOOD 110359128</v>
          </cell>
          <cell r="C784">
            <v>102931103</v>
          </cell>
          <cell r="D784" t="str">
            <v>COTTONWOOD 1103</v>
          </cell>
          <cell r="E784">
            <v>59128</v>
          </cell>
          <cell r="F784" t="b">
            <v>0</v>
          </cell>
          <cell r="G784">
            <v>11301.2737082236</v>
          </cell>
          <cell r="H784">
            <v>1201.9481748017199</v>
          </cell>
          <cell r="I784">
            <v>65</v>
          </cell>
          <cell r="J784">
            <v>1.0016627253669801E-4</v>
          </cell>
          <cell r="K784">
            <v>1639</v>
          </cell>
          <cell r="L784">
            <v>414.13676303016598</v>
          </cell>
          <cell r="M784">
            <v>1279</v>
          </cell>
          <cell r="N784">
            <v>2.23974990916209E-2</v>
          </cell>
          <cell r="O784">
            <v>1621</v>
          </cell>
          <cell r="Q784">
            <v>2980</v>
          </cell>
        </row>
        <row r="785">
          <cell r="B785" t="str">
            <v>COTTONWOOD 11039072</v>
          </cell>
          <cell r="C785">
            <v>102931103</v>
          </cell>
          <cell r="D785" t="str">
            <v>COTTONWOOD 1103</v>
          </cell>
          <cell r="E785">
            <v>9072</v>
          </cell>
          <cell r="F785" t="b">
            <v>0</v>
          </cell>
          <cell r="G785">
            <v>46343.920805837297</v>
          </cell>
          <cell r="H785">
            <v>46343.920805837297</v>
          </cell>
          <cell r="I785">
            <v>279</v>
          </cell>
          <cell r="J785">
            <v>4.9258062135252098E-5</v>
          </cell>
          <cell r="K785">
            <v>3057</v>
          </cell>
          <cell r="L785">
            <v>3602.3142668877099</v>
          </cell>
          <cell r="M785">
            <v>190</v>
          </cell>
          <cell r="N785">
            <v>0.16979802133447799</v>
          </cell>
          <cell r="O785">
            <v>437</v>
          </cell>
          <cell r="P785">
            <v>4.2</v>
          </cell>
          <cell r="Q785">
            <v>524</v>
          </cell>
        </row>
        <row r="786">
          <cell r="B786" t="str">
            <v>COVELO 1101112804</v>
          </cell>
          <cell r="C786">
            <v>43061101</v>
          </cell>
          <cell r="D786" t="str">
            <v>COVELO 1101</v>
          </cell>
          <cell r="E786">
            <v>112804</v>
          </cell>
          <cell r="F786" t="b">
            <v>0</v>
          </cell>
          <cell r="G786">
            <v>30691.366911407498</v>
          </cell>
          <cell r="H786">
            <v>16512.5111405918</v>
          </cell>
          <cell r="I786">
            <v>67</v>
          </cell>
          <cell r="J786">
            <v>9.7484048751539295E-5</v>
          </cell>
          <cell r="K786">
            <v>1701</v>
          </cell>
          <cell r="L786">
            <v>651.03617305995397</v>
          </cell>
          <cell r="M786">
            <v>1064</v>
          </cell>
          <cell r="N786">
            <v>4.34426715414599E-2</v>
          </cell>
          <cell r="O786">
            <v>1250</v>
          </cell>
          <cell r="Q786">
            <v>3111</v>
          </cell>
        </row>
        <row r="787">
          <cell r="B787" t="str">
            <v>COVELO 1101306476</v>
          </cell>
          <cell r="C787">
            <v>43061101</v>
          </cell>
          <cell r="D787" t="str">
            <v>COVELO 1101</v>
          </cell>
          <cell r="E787">
            <v>306476</v>
          </cell>
          <cell r="F787" t="b">
            <v>0</v>
          </cell>
          <cell r="G787">
            <v>16292.4669004354</v>
          </cell>
          <cell r="H787">
            <v>3106.3769590478701</v>
          </cell>
          <cell r="I787">
            <v>49</v>
          </cell>
          <cell r="J787">
            <v>1.0648327232350599E-4</v>
          </cell>
          <cell r="K787">
            <v>1486</v>
          </cell>
          <cell r="L787">
            <v>598.75305377511097</v>
          </cell>
          <cell r="M787">
            <v>1101</v>
          </cell>
          <cell r="N787">
            <v>6.9853156004165404E-2</v>
          </cell>
          <cell r="O787">
            <v>979</v>
          </cell>
          <cell r="Q787">
            <v>3316</v>
          </cell>
        </row>
        <row r="788">
          <cell r="B788" t="str">
            <v>COVELO 1101430286</v>
          </cell>
          <cell r="C788">
            <v>43061101</v>
          </cell>
          <cell r="D788" t="str">
            <v>COVELO 1101</v>
          </cell>
          <cell r="E788">
            <v>430286</v>
          </cell>
          <cell r="F788" t="b">
            <v>0</v>
          </cell>
          <cell r="G788">
            <v>8696.3654847051494</v>
          </cell>
          <cell r="H788">
            <v>5942.5050586570796</v>
          </cell>
          <cell r="I788">
            <v>13</v>
          </cell>
          <cell r="J788">
            <v>7.0158643514635799E-5</v>
          </cell>
          <cell r="K788">
            <v>2468</v>
          </cell>
          <cell r="L788">
            <v>482.81799869057699</v>
          </cell>
          <cell r="M788">
            <v>1213</v>
          </cell>
          <cell r="N788">
            <v>2.5652250715687601E-2</v>
          </cell>
          <cell r="O788">
            <v>1541</v>
          </cell>
          <cell r="Q788">
            <v>3410</v>
          </cell>
        </row>
        <row r="789">
          <cell r="B789" t="str">
            <v>COVELO 1101478952</v>
          </cell>
          <cell r="C789">
            <v>43061101</v>
          </cell>
          <cell r="D789" t="str">
            <v>COVELO 1101</v>
          </cell>
          <cell r="E789">
            <v>478952</v>
          </cell>
          <cell r="F789" t="b">
            <v>0</v>
          </cell>
          <cell r="G789">
            <v>5727.3170581987697</v>
          </cell>
          <cell r="H789">
            <v>1143.66615956284</v>
          </cell>
          <cell r="I789">
            <v>39</v>
          </cell>
          <cell r="J789">
            <v>1.12878373233558E-4</v>
          </cell>
          <cell r="K789">
            <v>1347</v>
          </cell>
          <cell r="L789">
            <v>2674.31033621806</v>
          </cell>
          <cell r="M789">
            <v>318</v>
          </cell>
          <cell r="N789">
            <v>0.32367703446649299</v>
          </cell>
          <cell r="O789">
            <v>111</v>
          </cell>
          <cell r="Q789">
            <v>3082</v>
          </cell>
        </row>
        <row r="790">
          <cell r="B790" t="str">
            <v>COVELO 1101516510</v>
          </cell>
          <cell r="C790">
            <v>43061101</v>
          </cell>
          <cell r="D790" t="str">
            <v>COVELO 1101</v>
          </cell>
          <cell r="E790">
            <v>516510</v>
          </cell>
          <cell r="F790" t="b">
            <v>0</v>
          </cell>
          <cell r="G790">
            <v>13673.072508744899</v>
          </cell>
          <cell r="H790">
            <v>6073.34786684763</v>
          </cell>
          <cell r="I790">
            <v>73</v>
          </cell>
          <cell r="J790">
            <v>9.30605548463473E-5</v>
          </cell>
          <cell r="K790">
            <v>1818</v>
          </cell>
          <cell r="L790">
            <v>270.87096389248501</v>
          </cell>
          <cell r="M790">
            <v>1493</v>
          </cell>
          <cell r="N790">
            <v>2.33703389785203E-2</v>
          </cell>
          <cell r="O790">
            <v>1591</v>
          </cell>
          <cell r="Q790">
            <v>3347</v>
          </cell>
        </row>
        <row r="791">
          <cell r="B791" t="str">
            <v>COVELO 1101627416</v>
          </cell>
          <cell r="C791">
            <v>43061101</v>
          </cell>
          <cell r="D791" t="str">
            <v>COVELO 1101</v>
          </cell>
          <cell r="E791">
            <v>627416</v>
          </cell>
          <cell r="F791" t="b">
            <v>1</v>
          </cell>
          <cell r="G791">
            <v>5034.3821732854003</v>
          </cell>
          <cell r="H791">
            <v>971.51239289734804</v>
          </cell>
          <cell r="I791">
            <v>14</v>
          </cell>
          <cell r="J791">
            <v>9.4497563483085997E-5</v>
          </cell>
          <cell r="K791">
            <v>1779</v>
          </cell>
          <cell r="L791">
            <v>1192.7699043027401</v>
          </cell>
          <cell r="M791">
            <v>735</v>
          </cell>
          <cell r="N791">
            <v>0.13024178787082699</v>
          </cell>
          <cell r="O791">
            <v>603</v>
          </cell>
          <cell r="Q791">
            <v>3590</v>
          </cell>
        </row>
        <row r="792">
          <cell r="B792" t="str">
            <v>CRESCENT MILLS 21012056</v>
          </cell>
          <cell r="C792">
            <v>103132101</v>
          </cell>
          <cell r="D792" t="str">
            <v>CRESCENT MILLS 2101</v>
          </cell>
          <cell r="E792">
            <v>2056</v>
          </cell>
          <cell r="F792" t="b">
            <v>0</v>
          </cell>
          <cell r="G792">
            <v>10443.0867692027</v>
          </cell>
          <cell r="H792">
            <v>8069.9513186005497</v>
          </cell>
          <cell r="I792">
            <v>70</v>
          </cell>
          <cell r="J792">
            <v>1.1545578737630899E-4</v>
          </cell>
          <cell r="K792">
            <v>1289</v>
          </cell>
          <cell r="L792">
            <v>677.93168100586001</v>
          </cell>
          <cell r="M792">
            <v>1037</v>
          </cell>
          <cell r="N792">
            <v>8.0307722433482706E-2</v>
          </cell>
          <cell r="O792">
            <v>895</v>
          </cell>
          <cell r="P792">
            <v>3.29</v>
          </cell>
          <cell r="Q792">
            <v>551</v>
          </cell>
        </row>
        <row r="793">
          <cell r="B793" t="str">
            <v>CRESCENT MILLS 21012230</v>
          </cell>
          <cell r="C793">
            <v>103132101</v>
          </cell>
          <cell r="D793" t="str">
            <v>CRESCENT MILLS 2101</v>
          </cell>
          <cell r="E793">
            <v>2230</v>
          </cell>
          <cell r="F793" t="b">
            <v>0</v>
          </cell>
          <cell r="G793">
            <v>17863.158908401601</v>
          </cell>
          <cell r="H793">
            <v>10972.6709174835</v>
          </cell>
          <cell r="I793">
            <v>112</v>
          </cell>
          <cell r="J793">
            <v>5.68495667746016E-5</v>
          </cell>
          <cell r="K793">
            <v>2866</v>
          </cell>
          <cell r="L793">
            <v>738.50328922593701</v>
          </cell>
          <cell r="M793">
            <v>984</v>
          </cell>
          <cell r="N793">
            <v>3.6587131002719597E-2</v>
          </cell>
          <cell r="O793">
            <v>1343</v>
          </cell>
          <cell r="P793">
            <v>1.1399999999999999</v>
          </cell>
          <cell r="Q793">
            <v>710</v>
          </cell>
        </row>
        <row r="794">
          <cell r="B794" t="str">
            <v>CRESCENT MILLS 21012232</v>
          </cell>
          <cell r="C794">
            <v>103132101</v>
          </cell>
          <cell r="D794" t="str">
            <v>CRESCENT MILLS 2101</v>
          </cell>
          <cell r="E794">
            <v>2232</v>
          </cell>
          <cell r="F794" t="b">
            <v>0</v>
          </cell>
          <cell r="G794">
            <v>32508.1294245512</v>
          </cell>
          <cell r="H794">
            <v>25513.6467533785</v>
          </cell>
          <cell r="I794">
            <v>128</v>
          </cell>
          <cell r="J794">
            <v>4.4844275466821797E-5</v>
          </cell>
          <cell r="K794">
            <v>3165</v>
          </cell>
          <cell r="L794">
            <v>539.03616517979299</v>
          </cell>
          <cell r="M794">
            <v>1160</v>
          </cell>
          <cell r="N794">
            <v>1.7666922349340201E-2</v>
          </cell>
          <cell r="O794">
            <v>1717</v>
          </cell>
          <cell r="P794">
            <v>4.6900000000000004</v>
          </cell>
          <cell r="Q794">
            <v>510</v>
          </cell>
        </row>
        <row r="795">
          <cell r="B795" t="str">
            <v>CRESCENT MILLS 21012562</v>
          </cell>
          <cell r="C795">
            <v>103132101</v>
          </cell>
          <cell r="D795" t="str">
            <v>CRESCENT MILLS 2101</v>
          </cell>
          <cell r="E795">
            <v>2562</v>
          </cell>
          <cell r="F795" t="b">
            <v>0</v>
          </cell>
          <cell r="G795">
            <v>55111.704363304598</v>
          </cell>
          <cell r="H795">
            <v>31122.732211959399</v>
          </cell>
          <cell r="I795">
            <v>222</v>
          </cell>
          <cell r="J795">
            <v>5.8349658900948397E-5</v>
          </cell>
          <cell r="K795">
            <v>2824</v>
          </cell>
          <cell r="L795">
            <v>1193.0263450017001</v>
          </cell>
          <cell r="M795">
            <v>734</v>
          </cell>
          <cell r="N795">
            <v>5.7915359965429403E-2</v>
          </cell>
          <cell r="O795">
            <v>1078</v>
          </cell>
          <cell r="P795">
            <v>0.05</v>
          </cell>
          <cell r="Q795">
            <v>1950</v>
          </cell>
        </row>
        <row r="796">
          <cell r="B796" t="str">
            <v>CRESCENT MILLS 21013113</v>
          </cell>
          <cell r="C796">
            <v>103132101</v>
          </cell>
          <cell r="D796" t="str">
            <v>CRESCENT MILLS 2101</v>
          </cell>
          <cell r="E796">
            <v>3113</v>
          </cell>
          <cell r="F796" t="b">
            <v>0</v>
          </cell>
          <cell r="G796">
            <v>1919.7006533072399</v>
          </cell>
          <cell r="H796">
            <v>1919.7006533072399</v>
          </cell>
          <cell r="I796">
            <v>9</v>
          </cell>
          <cell r="J796">
            <v>5.17536069916483E-5</v>
          </cell>
          <cell r="K796">
            <v>2999</v>
          </cell>
          <cell r="L796">
            <v>970.93064691778795</v>
          </cell>
          <cell r="M796">
            <v>849</v>
          </cell>
          <cell r="N796">
            <v>4.2388725929470399E-2</v>
          </cell>
          <cell r="O796">
            <v>1263</v>
          </cell>
          <cell r="P796">
            <v>12.05</v>
          </cell>
          <cell r="Q796">
            <v>376</v>
          </cell>
        </row>
        <row r="797">
          <cell r="B797" t="str">
            <v>CRESCENT MILLS 2101CB</v>
          </cell>
          <cell r="C797">
            <v>103132101</v>
          </cell>
          <cell r="D797" t="str">
            <v>CRESCENT MILLS 2101</v>
          </cell>
          <cell r="E797" t="str">
            <v>CB</v>
          </cell>
          <cell r="F797" t="b">
            <v>0</v>
          </cell>
          <cell r="G797">
            <v>9227.3447465889694</v>
          </cell>
          <cell r="H797">
            <v>4545.92640716592</v>
          </cell>
          <cell r="I797">
            <v>60</v>
          </cell>
          <cell r="J797">
            <v>7.4811760441662005E-5</v>
          </cell>
          <cell r="K797">
            <v>2336</v>
          </cell>
          <cell r="L797">
            <v>409.63871036148703</v>
          </cell>
          <cell r="M797">
            <v>1286</v>
          </cell>
          <cell r="N797">
            <v>2.9932499752625401E-2</v>
          </cell>
          <cell r="O797">
            <v>1461</v>
          </cell>
          <cell r="P797">
            <v>5.21</v>
          </cell>
          <cell r="Q797">
            <v>494</v>
          </cell>
        </row>
        <row r="798">
          <cell r="B798" t="str">
            <v>CRESTA 1101103126</v>
          </cell>
          <cell r="C798">
            <v>102251101</v>
          </cell>
          <cell r="D798" t="str">
            <v>CRESTA 1101</v>
          </cell>
          <cell r="E798">
            <v>103126</v>
          </cell>
          <cell r="F798" t="b">
            <v>1</v>
          </cell>
          <cell r="G798">
            <v>487.03346468191398</v>
          </cell>
          <cell r="H798">
            <v>487.03346468191398</v>
          </cell>
          <cell r="I798">
            <v>5</v>
          </cell>
          <cell r="J798">
            <v>1.0399041813798199E-3</v>
          </cell>
          <cell r="K798">
            <v>1</v>
          </cell>
          <cell r="L798">
            <v>6.6431758675379496E-2</v>
          </cell>
          <cell r="M798">
            <v>2993</v>
          </cell>
          <cell r="N798">
            <v>6.9082663622942596E-5</v>
          </cell>
          <cell r="O798">
            <v>2890</v>
          </cell>
          <cell r="Q798">
            <v>3462</v>
          </cell>
        </row>
        <row r="799">
          <cell r="B799" t="str">
            <v>CRESTA 1101546650</v>
          </cell>
          <cell r="C799">
            <v>102251101</v>
          </cell>
          <cell r="D799" t="str">
            <v>CRESTA 1101</v>
          </cell>
          <cell r="E799">
            <v>546650</v>
          </cell>
          <cell r="F799" t="b">
            <v>0</v>
          </cell>
          <cell r="G799">
            <v>1443.1770204080899</v>
          </cell>
          <cell r="H799">
            <v>1443.1770204080899</v>
          </cell>
          <cell r="I799">
            <v>6</v>
          </cell>
          <cell r="J799">
            <v>5.2978839812567403E-4</v>
          </cell>
          <cell r="K799">
            <v>27</v>
          </cell>
          <cell r="L799">
            <v>978.32560798352995</v>
          </cell>
          <cell r="M799">
            <v>845</v>
          </cell>
          <cell r="N799">
            <v>0.50290707501140297</v>
          </cell>
          <cell r="O799">
            <v>33</v>
          </cell>
          <cell r="Q799">
            <v>2920</v>
          </cell>
        </row>
        <row r="800">
          <cell r="B800" t="str">
            <v>CURTIS 170190120</v>
          </cell>
          <cell r="C800">
            <v>163351701</v>
          </cell>
          <cell r="D800" t="str">
            <v>CURTIS 1701</v>
          </cell>
          <cell r="E800">
            <v>90120</v>
          </cell>
          <cell r="F800" t="b">
            <v>0</v>
          </cell>
          <cell r="G800">
            <v>8309.12917849109</v>
          </cell>
          <cell r="H800">
            <v>5041.5999011333197</v>
          </cell>
          <cell r="I800">
            <v>64</v>
          </cell>
          <cell r="J800">
            <v>1.04389692097583E-4</v>
          </cell>
          <cell r="K800">
            <v>1542</v>
          </cell>
          <cell r="L800">
            <v>5.6342098218155998</v>
          </cell>
          <cell r="M800">
            <v>2725</v>
          </cell>
          <cell r="N800">
            <v>8.2386635228586002E-4</v>
          </cell>
          <cell r="O800">
            <v>2667</v>
          </cell>
          <cell r="P800">
            <v>0.04</v>
          </cell>
          <cell r="Q800">
            <v>2200</v>
          </cell>
        </row>
        <row r="801">
          <cell r="B801" t="str">
            <v>CURTIS 17019230</v>
          </cell>
          <cell r="C801">
            <v>163351701</v>
          </cell>
          <cell r="D801" t="str">
            <v>CURTIS 1701</v>
          </cell>
          <cell r="E801">
            <v>9230</v>
          </cell>
          <cell r="F801" t="b">
            <v>0</v>
          </cell>
          <cell r="G801">
            <v>5065.9523593262102</v>
          </cell>
          <cell r="H801">
            <v>4064.6381066290201</v>
          </cell>
          <cell r="I801">
            <v>41</v>
          </cell>
          <cell r="J801">
            <v>1.21735516142685E-4</v>
          </cell>
          <cell r="K801">
            <v>1152</v>
          </cell>
          <cell r="L801">
            <v>32.128752338086599</v>
          </cell>
          <cell r="M801">
            <v>2327</v>
          </cell>
          <cell r="N801">
            <v>3.3424980113830102E-3</v>
          </cell>
          <cell r="O801">
            <v>2310</v>
          </cell>
          <cell r="P801">
            <v>0.04</v>
          </cell>
          <cell r="Q801">
            <v>2191</v>
          </cell>
        </row>
        <row r="802">
          <cell r="B802" t="str">
            <v>CURTIS 1701CB</v>
          </cell>
          <cell r="C802">
            <v>163351701</v>
          </cell>
          <cell r="D802" t="str">
            <v>CURTIS 1701</v>
          </cell>
          <cell r="E802" t="str">
            <v>CB</v>
          </cell>
          <cell r="F802" t="b">
            <v>0</v>
          </cell>
          <cell r="G802">
            <v>20034.287114252998</v>
          </cell>
          <cell r="H802">
            <v>12973.536314331301</v>
          </cell>
          <cell r="I802">
            <v>159</v>
          </cell>
          <cell r="J802">
            <v>1.2464156859477301E-4</v>
          </cell>
          <cell r="K802">
            <v>1103</v>
          </cell>
          <cell r="L802">
            <v>555.18237541742405</v>
          </cell>
          <cell r="M802">
            <v>1140</v>
          </cell>
          <cell r="N802">
            <v>5.1116452679953898E-2</v>
          </cell>
          <cell r="O802">
            <v>1166</v>
          </cell>
          <cell r="P802">
            <v>0.08</v>
          </cell>
          <cell r="Q802">
            <v>1582</v>
          </cell>
        </row>
        <row r="803">
          <cell r="B803" t="str">
            <v>CURTIS 170210940</v>
          </cell>
          <cell r="C803">
            <v>163351702</v>
          </cell>
          <cell r="D803" t="str">
            <v>CURTIS 1702</v>
          </cell>
          <cell r="E803">
            <v>10940</v>
          </cell>
          <cell r="F803" t="b">
            <v>0</v>
          </cell>
          <cell r="G803">
            <v>17097.711030778701</v>
          </cell>
          <cell r="H803">
            <v>13824.959177086501</v>
          </cell>
          <cell r="I803">
            <v>138</v>
          </cell>
          <cell r="J803">
            <v>1.2880443885649899E-4</v>
          </cell>
          <cell r="K803">
            <v>1032</v>
          </cell>
          <cell r="L803">
            <v>78.915757207388793</v>
          </cell>
          <cell r="M803">
            <v>2055</v>
          </cell>
          <cell r="N803">
            <v>7.3787521627644596E-3</v>
          </cell>
          <cell r="O803">
            <v>2078</v>
          </cell>
          <cell r="P803">
            <v>0.13</v>
          </cell>
          <cell r="Q803">
            <v>1356</v>
          </cell>
        </row>
        <row r="804">
          <cell r="B804" t="str">
            <v>CURTIS 170234426</v>
          </cell>
          <cell r="C804">
            <v>163351702</v>
          </cell>
          <cell r="D804" t="str">
            <v>CURTIS 1702</v>
          </cell>
          <cell r="E804">
            <v>34426</v>
          </cell>
          <cell r="F804" t="b">
            <v>0</v>
          </cell>
          <cell r="G804">
            <v>11062.8210111514</v>
          </cell>
          <cell r="H804">
            <v>7591.2944178801799</v>
          </cell>
          <cell r="I804">
            <v>81</v>
          </cell>
          <cell r="J804">
            <v>1.04097187588958E-4</v>
          </cell>
          <cell r="K804">
            <v>1549</v>
          </cell>
          <cell r="L804">
            <v>18.641988939525099</v>
          </cell>
          <cell r="M804">
            <v>2465</v>
          </cell>
          <cell r="N804">
            <v>2.9696857317996501E-3</v>
          </cell>
          <cell r="O804">
            <v>2355</v>
          </cell>
          <cell r="P804">
            <v>0.2</v>
          </cell>
          <cell r="Q804">
            <v>1161</v>
          </cell>
        </row>
        <row r="805">
          <cell r="B805" t="str">
            <v>CURTIS 170247488</v>
          </cell>
          <cell r="C805">
            <v>163351702</v>
          </cell>
          <cell r="D805" t="str">
            <v>CURTIS 1702</v>
          </cell>
          <cell r="E805">
            <v>47488</v>
          </cell>
          <cell r="F805" t="b">
            <v>0</v>
          </cell>
          <cell r="G805">
            <v>33425.217894436202</v>
          </cell>
          <cell r="H805">
            <v>30588.7641245919</v>
          </cell>
          <cell r="I805">
            <v>207</v>
          </cell>
          <cell r="J805">
            <v>1.14021780151795E-4</v>
          </cell>
          <cell r="K805">
            <v>1320</v>
          </cell>
          <cell r="L805">
            <v>706.18513840109301</v>
          </cell>
          <cell r="M805">
            <v>1015</v>
          </cell>
          <cell r="N805">
            <v>7.3380072740529503E-2</v>
          </cell>
          <cell r="O805">
            <v>953</v>
          </cell>
          <cell r="P805">
            <v>0.19</v>
          </cell>
          <cell r="Q805">
            <v>1176</v>
          </cell>
        </row>
        <row r="806">
          <cell r="B806" t="str">
            <v>CURTIS 17026008</v>
          </cell>
          <cell r="C806">
            <v>163351702</v>
          </cell>
          <cell r="D806" t="str">
            <v>CURTIS 1702</v>
          </cell>
          <cell r="E806">
            <v>6008</v>
          </cell>
          <cell r="F806" t="b">
            <v>0</v>
          </cell>
          <cell r="G806">
            <v>37504.318118356299</v>
          </cell>
          <cell r="H806">
            <v>37504.318118356299</v>
          </cell>
          <cell r="I806">
            <v>236</v>
          </cell>
          <cell r="J806">
            <v>8.3382282784751096E-5</v>
          </cell>
          <cell r="K806">
            <v>2122</v>
          </cell>
          <cell r="L806">
            <v>1032.74993408667</v>
          </cell>
          <cell r="M806">
            <v>806</v>
          </cell>
          <cell r="N806">
            <v>9.4797013405899799E-2</v>
          </cell>
          <cell r="O806">
            <v>794</v>
          </cell>
          <cell r="P806">
            <v>0.31</v>
          </cell>
          <cell r="Q806">
            <v>1010</v>
          </cell>
        </row>
        <row r="807">
          <cell r="B807" t="str">
            <v>CURTIS 170268380</v>
          </cell>
          <cell r="C807">
            <v>163351702</v>
          </cell>
          <cell r="D807" t="str">
            <v>CURTIS 1702</v>
          </cell>
          <cell r="E807">
            <v>68380</v>
          </cell>
          <cell r="F807" t="b">
            <v>0</v>
          </cell>
          <cell r="G807">
            <v>10711.9675291393</v>
          </cell>
          <cell r="H807">
            <v>10711.9675291393</v>
          </cell>
          <cell r="I807">
            <v>88</v>
          </cell>
          <cell r="J807">
            <v>1.2792501508391199E-4</v>
          </cell>
          <cell r="K807">
            <v>1048</v>
          </cell>
          <cell r="L807">
            <v>2.22626517171209</v>
          </cell>
          <cell r="M807">
            <v>2832</v>
          </cell>
          <cell r="N807">
            <v>1.2865377705133E-4</v>
          </cell>
          <cell r="O807">
            <v>2862</v>
          </cell>
          <cell r="P807">
            <v>0.74</v>
          </cell>
          <cell r="Q807">
            <v>791</v>
          </cell>
        </row>
        <row r="808">
          <cell r="B808" t="str">
            <v>CURTIS 17028000</v>
          </cell>
          <cell r="C808">
            <v>163351702</v>
          </cell>
          <cell r="D808" t="str">
            <v>CURTIS 1702</v>
          </cell>
          <cell r="E808">
            <v>8000</v>
          </cell>
          <cell r="F808" t="b">
            <v>0</v>
          </cell>
          <cell r="G808">
            <v>23055.460205528099</v>
          </cell>
          <cell r="H808">
            <v>23055.460205528099</v>
          </cell>
          <cell r="I808">
            <v>174</v>
          </cell>
          <cell r="J808">
            <v>1.11593063081074E-4</v>
          </cell>
          <cell r="K808">
            <v>1377</v>
          </cell>
          <cell r="L808">
            <v>95.781789912574595</v>
          </cell>
          <cell r="M808">
            <v>1979</v>
          </cell>
          <cell r="N808">
            <v>5.6032490691555704E-3</v>
          </cell>
          <cell r="O808">
            <v>2175</v>
          </cell>
          <cell r="P808">
            <v>0.55000000000000004</v>
          </cell>
          <cell r="Q808">
            <v>871</v>
          </cell>
        </row>
        <row r="809">
          <cell r="B809" t="str">
            <v>CURTIS 17029220</v>
          </cell>
          <cell r="C809">
            <v>163351702</v>
          </cell>
          <cell r="D809" t="str">
            <v>CURTIS 1702</v>
          </cell>
          <cell r="E809">
            <v>9220</v>
          </cell>
          <cell r="F809" t="b">
            <v>0</v>
          </cell>
          <cell r="G809">
            <v>18356.540332817702</v>
          </cell>
          <cell r="H809">
            <v>17704.0280666211</v>
          </cell>
          <cell r="I809">
            <v>123</v>
          </cell>
          <cell r="J809">
            <v>1.2860873835236999E-4</v>
          </cell>
          <cell r="K809">
            <v>1036</v>
          </cell>
          <cell r="L809">
            <v>658.70551811946098</v>
          </cell>
          <cell r="M809">
            <v>1055</v>
          </cell>
          <cell r="N809">
            <v>6.5660611652216497E-2</v>
          </cell>
          <cell r="O809">
            <v>1015</v>
          </cell>
          <cell r="P809">
            <v>0.19</v>
          </cell>
          <cell r="Q809">
            <v>1191</v>
          </cell>
        </row>
        <row r="810">
          <cell r="B810" t="str">
            <v>CURTIS 1702CB</v>
          </cell>
          <cell r="C810">
            <v>163351702</v>
          </cell>
          <cell r="D810" t="str">
            <v>CURTIS 1702</v>
          </cell>
          <cell r="E810" t="str">
            <v>CB</v>
          </cell>
          <cell r="F810" t="b">
            <v>0</v>
          </cell>
          <cell r="G810">
            <v>36887.026547249901</v>
          </cell>
          <cell r="H810">
            <v>35506.515177699002</v>
          </cell>
          <cell r="I810">
            <v>293</v>
          </cell>
          <cell r="J810">
            <v>1.32839607418919E-4</v>
          </cell>
          <cell r="K810">
            <v>960</v>
          </cell>
          <cell r="L810">
            <v>388.03466662995902</v>
          </cell>
          <cell r="M810">
            <v>1309</v>
          </cell>
          <cell r="N810">
            <v>3.6175040834033403E-2</v>
          </cell>
          <cell r="O810">
            <v>1351</v>
          </cell>
          <cell r="P810">
            <v>0.18</v>
          </cell>
          <cell r="Q810">
            <v>1199</v>
          </cell>
        </row>
        <row r="811">
          <cell r="B811" t="str">
            <v>CURTIS 1702S2123</v>
          </cell>
          <cell r="C811">
            <v>163351702</v>
          </cell>
          <cell r="D811" t="str">
            <v>CURTIS 1702</v>
          </cell>
          <cell r="E811" t="str">
            <v>S2123</v>
          </cell>
          <cell r="F811" t="b">
            <v>0</v>
          </cell>
          <cell r="G811">
            <v>2988.98548688964</v>
          </cell>
          <cell r="H811">
            <v>2988.98548688964</v>
          </cell>
          <cell r="I811">
            <v>25</v>
          </cell>
          <cell r="J811">
            <v>1.29861132008954E-4</v>
          </cell>
          <cell r="K811">
            <v>1010</v>
          </cell>
          <cell r="L811">
            <v>1.9670851802825899</v>
          </cell>
          <cell r="M811">
            <v>2845</v>
          </cell>
          <cell r="N811">
            <v>1.7176511859292399E-4</v>
          </cell>
          <cell r="O811">
            <v>2847</v>
          </cell>
          <cell r="Q811">
            <v>3018</v>
          </cell>
        </row>
        <row r="812">
          <cell r="B812" t="str">
            <v>CURTIS 170349746</v>
          </cell>
          <cell r="C812">
            <v>163351703</v>
          </cell>
          <cell r="D812" t="str">
            <v>CURTIS 1703</v>
          </cell>
          <cell r="E812">
            <v>49746</v>
          </cell>
          <cell r="F812" t="b">
            <v>1</v>
          </cell>
          <cell r="G812">
            <v>601.90074408059297</v>
          </cell>
          <cell r="H812">
            <v>601.90074408059297</v>
          </cell>
          <cell r="I812">
            <v>3</v>
          </cell>
          <cell r="J812">
            <v>3.4013874634789899E-4</v>
          </cell>
          <cell r="K812">
            <v>97</v>
          </cell>
          <cell r="L812">
            <v>221.86864563822701</v>
          </cell>
          <cell r="M812">
            <v>1601</v>
          </cell>
          <cell r="N812">
            <v>7.7171955439927997E-2</v>
          </cell>
          <cell r="O812">
            <v>925</v>
          </cell>
          <cell r="P812">
            <v>0.04</v>
          </cell>
          <cell r="Q812">
            <v>2076</v>
          </cell>
        </row>
        <row r="813">
          <cell r="B813" t="str">
            <v>CURTIS 170356972</v>
          </cell>
          <cell r="C813">
            <v>163351703</v>
          </cell>
          <cell r="D813" t="str">
            <v>CURTIS 1703</v>
          </cell>
          <cell r="E813">
            <v>56972</v>
          </cell>
          <cell r="F813" t="b">
            <v>0</v>
          </cell>
          <cell r="G813">
            <v>13791.0470695731</v>
          </cell>
          <cell r="H813">
            <v>13791.0470695731</v>
          </cell>
          <cell r="I813">
            <v>57</v>
          </cell>
          <cell r="J813">
            <v>1.17527841731706E-4</v>
          </cell>
          <cell r="K813">
            <v>1234</v>
          </cell>
          <cell r="L813">
            <v>612.45451863188498</v>
          </cell>
          <cell r="M813">
            <v>1090</v>
          </cell>
          <cell r="N813">
            <v>6.0186112067615399E-2</v>
          </cell>
          <cell r="O813">
            <v>1062</v>
          </cell>
          <cell r="P813">
            <v>0.04</v>
          </cell>
          <cell r="Q813">
            <v>2114</v>
          </cell>
        </row>
        <row r="814">
          <cell r="B814" t="str">
            <v>CURTIS 17036064</v>
          </cell>
          <cell r="C814">
            <v>163351703</v>
          </cell>
          <cell r="D814" t="str">
            <v>CURTIS 1703</v>
          </cell>
          <cell r="E814">
            <v>6064</v>
          </cell>
          <cell r="F814" t="b">
            <v>0</v>
          </cell>
          <cell r="G814">
            <v>31643.7207388979</v>
          </cell>
          <cell r="H814">
            <v>30550.9365525393</v>
          </cell>
          <cell r="I814">
            <v>199</v>
          </cell>
          <cell r="J814">
            <v>7.5695883278236494E-5</v>
          </cell>
          <cell r="K814">
            <v>2315</v>
          </cell>
          <cell r="L814">
            <v>471.66611570037401</v>
          </cell>
          <cell r="M814">
            <v>1222</v>
          </cell>
          <cell r="N814">
            <v>2.9563941561665301E-2</v>
          </cell>
          <cell r="O814">
            <v>1471</v>
          </cell>
          <cell r="P814">
            <v>0.2</v>
          </cell>
          <cell r="Q814">
            <v>1167</v>
          </cell>
        </row>
        <row r="815">
          <cell r="B815" t="str">
            <v>CURTIS 170384944</v>
          </cell>
          <cell r="C815">
            <v>163351703</v>
          </cell>
          <cell r="D815" t="str">
            <v>CURTIS 1703</v>
          </cell>
          <cell r="E815">
            <v>84944</v>
          </cell>
          <cell r="F815" t="b">
            <v>0</v>
          </cell>
          <cell r="G815">
            <v>93674.307752977402</v>
          </cell>
          <cell r="H815">
            <v>93674.307752977402</v>
          </cell>
          <cell r="I815">
            <v>439</v>
          </cell>
          <cell r="J815">
            <v>7.7782182840400503E-5</v>
          </cell>
          <cell r="K815">
            <v>2268</v>
          </cell>
          <cell r="L815">
            <v>921.91646426057298</v>
          </cell>
          <cell r="M815">
            <v>873</v>
          </cell>
          <cell r="N815">
            <v>7.27248002137416E-2</v>
          </cell>
          <cell r="O815">
            <v>958</v>
          </cell>
          <cell r="Q815">
            <v>2719</v>
          </cell>
        </row>
        <row r="816">
          <cell r="B816" t="str">
            <v>CURTIS 170390320</v>
          </cell>
          <cell r="C816">
            <v>163351703</v>
          </cell>
          <cell r="D816" t="str">
            <v>CURTIS 1703</v>
          </cell>
          <cell r="E816">
            <v>90320</v>
          </cell>
          <cell r="F816" t="b">
            <v>0</v>
          </cell>
          <cell r="G816">
            <v>44849.663970165297</v>
          </cell>
          <cell r="H816">
            <v>44849.663970165297</v>
          </cell>
          <cell r="I816">
            <v>282</v>
          </cell>
          <cell r="J816">
            <v>7.4078876002537495E-5</v>
          </cell>
          <cell r="K816">
            <v>2356</v>
          </cell>
          <cell r="L816">
            <v>382.57493156342599</v>
          </cell>
          <cell r="M816">
            <v>1315</v>
          </cell>
          <cell r="N816">
            <v>1.7700946728232501E-2</v>
          </cell>
          <cell r="O816">
            <v>1716</v>
          </cell>
          <cell r="P816">
            <v>0.1</v>
          </cell>
          <cell r="Q816">
            <v>1463</v>
          </cell>
        </row>
        <row r="817">
          <cell r="B817" t="str">
            <v>CURTIS 17039210</v>
          </cell>
          <cell r="C817">
            <v>163351703</v>
          </cell>
          <cell r="D817" t="str">
            <v>CURTIS 1703</v>
          </cell>
          <cell r="E817">
            <v>9210</v>
          </cell>
          <cell r="F817" t="b">
            <v>0</v>
          </cell>
          <cell r="G817">
            <v>36192.6145649721</v>
          </cell>
          <cell r="H817">
            <v>36192.6145649721</v>
          </cell>
          <cell r="I817">
            <v>124</v>
          </cell>
          <cell r="J817">
            <v>4.5003038364920598E-5</v>
          </cell>
          <cell r="K817">
            <v>3160</v>
          </cell>
          <cell r="L817">
            <v>67.037559701661095</v>
          </cell>
          <cell r="M817">
            <v>2108</v>
          </cell>
          <cell r="N817">
            <v>3.0208764246730199E-3</v>
          </cell>
          <cell r="O817">
            <v>2348</v>
          </cell>
          <cell r="P817">
            <v>0.31</v>
          </cell>
          <cell r="Q817">
            <v>1004</v>
          </cell>
        </row>
        <row r="818">
          <cell r="B818" t="str">
            <v>CURTIS 17039240</v>
          </cell>
          <cell r="C818">
            <v>163351703</v>
          </cell>
          <cell r="D818" t="str">
            <v>CURTIS 1703</v>
          </cell>
          <cell r="E818">
            <v>9240</v>
          </cell>
          <cell r="F818" t="b">
            <v>0</v>
          </cell>
          <cell r="G818">
            <v>17656.496004991601</v>
          </cell>
          <cell r="H818">
            <v>17656.496004991601</v>
          </cell>
          <cell r="I818">
            <v>151</v>
          </cell>
          <cell r="J818">
            <v>8.9366517362132001E-5</v>
          </cell>
          <cell r="K818">
            <v>1936</v>
          </cell>
          <cell r="L818">
            <v>23.824595465367899</v>
          </cell>
          <cell r="M818">
            <v>2406</v>
          </cell>
          <cell r="N818">
            <v>1.53944732467969E-3</v>
          </cell>
          <cell r="O818">
            <v>2550</v>
          </cell>
          <cell r="P818">
            <v>0.09</v>
          </cell>
          <cell r="Q818">
            <v>1524</v>
          </cell>
        </row>
        <row r="819">
          <cell r="B819" t="str">
            <v>CURTIS 17039330</v>
          </cell>
          <cell r="C819">
            <v>163351703</v>
          </cell>
          <cell r="D819" t="str">
            <v>CURTIS 1703</v>
          </cell>
          <cell r="E819">
            <v>9330</v>
          </cell>
          <cell r="F819" t="b">
            <v>0</v>
          </cell>
          <cell r="G819">
            <v>66516.276596601601</v>
          </cell>
          <cell r="H819">
            <v>66516.276596601601</v>
          </cell>
          <cell r="I819">
            <v>345</v>
          </cell>
          <cell r="J819">
            <v>4.8088526167052302E-5</v>
          </cell>
          <cell r="K819">
            <v>3091</v>
          </cell>
          <cell r="L819">
            <v>936.72260675412997</v>
          </cell>
          <cell r="M819">
            <v>867</v>
          </cell>
          <cell r="N819">
            <v>4.4648465817148597E-2</v>
          </cell>
          <cell r="O819">
            <v>1234</v>
          </cell>
          <cell r="P819">
            <v>0.27</v>
          </cell>
          <cell r="Q819">
            <v>1056</v>
          </cell>
        </row>
        <row r="820">
          <cell r="B820" t="str">
            <v>CURTIS 1703CB</v>
          </cell>
          <cell r="C820">
            <v>163351703</v>
          </cell>
          <cell r="D820" t="str">
            <v>CURTIS 1703</v>
          </cell>
          <cell r="E820" t="str">
            <v>CB</v>
          </cell>
          <cell r="F820" t="b">
            <v>0</v>
          </cell>
          <cell r="G820">
            <v>17669.241172665199</v>
          </cell>
          <cell r="H820">
            <v>14555.921290608199</v>
          </cell>
          <cell r="I820">
            <v>119</v>
          </cell>
          <cell r="J820">
            <v>1.3142726815419599E-4</v>
          </cell>
          <cell r="K820">
            <v>990</v>
          </cell>
          <cell r="L820">
            <v>316.50502218694203</v>
          </cell>
          <cell r="M820">
            <v>1422</v>
          </cell>
          <cell r="N820">
            <v>3.1137109153696298E-2</v>
          </cell>
          <cell r="O820">
            <v>1440</v>
          </cell>
          <cell r="P820">
            <v>0.06</v>
          </cell>
          <cell r="Q820">
            <v>1894</v>
          </cell>
        </row>
        <row r="821">
          <cell r="B821" t="str">
            <v>CURTIS 170411290</v>
          </cell>
          <cell r="C821">
            <v>163351704</v>
          </cell>
          <cell r="D821" t="str">
            <v>CURTIS 1704</v>
          </cell>
          <cell r="E821">
            <v>11290</v>
          </cell>
          <cell r="F821" t="b">
            <v>0</v>
          </cell>
          <cell r="G821">
            <v>12662.0410814644</v>
          </cell>
          <cell r="H821">
            <v>12662.0410814644</v>
          </cell>
          <cell r="I821">
            <v>75</v>
          </cell>
          <cell r="J821">
            <v>8.7992693055032994E-5</v>
          </cell>
          <cell r="K821">
            <v>1982</v>
          </cell>
          <cell r="L821">
            <v>2545.3938519926801</v>
          </cell>
          <cell r="M821">
            <v>339</v>
          </cell>
          <cell r="N821">
            <v>0.212237365844822</v>
          </cell>
          <cell r="O821">
            <v>304</v>
          </cell>
          <cell r="P821">
            <v>0.1</v>
          </cell>
          <cell r="Q821">
            <v>1455</v>
          </cell>
        </row>
        <row r="822">
          <cell r="B822" t="str">
            <v>CURTIS 170411300</v>
          </cell>
          <cell r="C822">
            <v>163351704</v>
          </cell>
          <cell r="D822" t="str">
            <v>CURTIS 1704</v>
          </cell>
          <cell r="E822">
            <v>11300</v>
          </cell>
          <cell r="F822" t="b">
            <v>0</v>
          </cell>
          <cell r="G822">
            <v>5912.6947336451503</v>
          </cell>
          <cell r="H822">
            <v>5912.6947336451503</v>
          </cell>
          <cell r="I822">
            <v>41</v>
          </cell>
          <cell r="J822">
            <v>1.3924130095203E-4</v>
          </cell>
          <cell r="K822">
            <v>881</v>
          </cell>
          <cell r="L822">
            <v>1480.64060198315</v>
          </cell>
          <cell r="M822">
            <v>604</v>
          </cell>
          <cell r="N822">
            <v>0.13610386277594799</v>
          </cell>
          <cell r="O822">
            <v>581</v>
          </cell>
          <cell r="P822">
            <v>0.19</v>
          </cell>
          <cell r="Q822">
            <v>1177</v>
          </cell>
        </row>
        <row r="823">
          <cell r="B823" t="str">
            <v>CURTIS 17046060</v>
          </cell>
          <cell r="C823">
            <v>163351704</v>
          </cell>
          <cell r="D823" t="str">
            <v>CURTIS 1704</v>
          </cell>
          <cell r="E823">
            <v>6060</v>
          </cell>
          <cell r="F823" t="b">
            <v>0</v>
          </cell>
          <cell r="G823">
            <v>6540.8970606407702</v>
          </cell>
          <cell r="H823">
            <v>6540.8970606407702</v>
          </cell>
          <cell r="I823">
            <v>50</v>
          </cell>
          <cell r="J823">
            <v>1.4093855126702599E-4</v>
          </cell>
          <cell r="K823">
            <v>855</v>
          </cell>
          <cell r="L823">
            <v>178.767488976717</v>
          </cell>
          <cell r="M823">
            <v>1687</v>
          </cell>
          <cell r="N823">
            <v>1.7460086956753801E-2</v>
          </cell>
          <cell r="O823">
            <v>1725</v>
          </cell>
          <cell r="P823">
            <v>0.1</v>
          </cell>
          <cell r="Q823">
            <v>1461</v>
          </cell>
        </row>
        <row r="824">
          <cell r="B824" t="str">
            <v>CURTIS 170463502</v>
          </cell>
          <cell r="C824">
            <v>163351704</v>
          </cell>
          <cell r="D824" t="str">
            <v>CURTIS 1704</v>
          </cell>
          <cell r="E824">
            <v>63502</v>
          </cell>
          <cell r="F824" t="b">
            <v>0</v>
          </cell>
          <cell r="G824">
            <v>16836.9835371511</v>
          </cell>
          <cell r="H824">
            <v>16836.9835371511</v>
          </cell>
          <cell r="I824">
            <v>107</v>
          </cell>
          <cell r="J824">
            <v>1.2514083434078999E-4</v>
          </cell>
          <cell r="K824">
            <v>1095</v>
          </cell>
          <cell r="L824">
            <v>60.238977240346301</v>
          </cell>
          <cell r="M824">
            <v>2153</v>
          </cell>
          <cell r="N824">
            <v>8.4951773640367205E-3</v>
          </cell>
          <cell r="O824">
            <v>2031</v>
          </cell>
          <cell r="P824">
            <v>0.16</v>
          </cell>
          <cell r="Q824">
            <v>1256</v>
          </cell>
        </row>
        <row r="825">
          <cell r="B825" t="str">
            <v>CURTIS 1704803</v>
          </cell>
          <cell r="C825">
            <v>163351704</v>
          </cell>
          <cell r="D825" t="str">
            <v>CURTIS 1704</v>
          </cell>
          <cell r="E825">
            <v>803</v>
          </cell>
          <cell r="F825" t="b">
            <v>0</v>
          </cell>
          <cell r="G825">
            <v>15630.8478598571</v>
          </cell>
          <cell r="H825">
            <v>15630.8478598571</v>
          </cell>
          <cell r="I825">
            <v>93</v>
          </cell>
          <cell r="J825">
            <v>8.7370289694136002E-5</v>
          </cell>
          <cell r="K825">
            <v>2002</v>
          </cell>
          <cell r="L825">
            <v>89.478877355655001</v>
          </cell>
          <cell r="M825">
            <v>2003</v>
          </cell>
          <cell r="N825">
            <v>6.8943950981039696E-3</v>
          </cell>
          <cell r="O825">
            <v>2099</v>
          </cell>
          <cell r="P825">
            <v>0.14000000000000001</v>
          </cell>
          <cell r="Q825">
            <v>1319</v>
          </cell>
        </row>
        <row r="826">
          <cell r="B826" t="str">
            <v>CURTIS 17048140</v>
          </cell>
          <cell r="C826">
            <v>163351704</v>
          </cell>
          <cell r="D826" t="str">
            <v>CURTIS 1704</v>
          </cell>
          <cell r="E826">
            <v>8140</v>
          </cell>
          <cell r="F826" t="b">
            <v>0</v>
          </cell>
          <cell r="G826">
            <v>42456.903948786698</v>
          </cell>
          <cell r="H826">
            <v>42456.903948786698</v>
          </cell>
          <cell r="I826">
            <v>260</v>
          </cell>
          <cell r="J826">
            <v>8.2014476898747399E-5</v>
          </cell>
          <cell r="K826">
            <v>2153</v>
          </cell>
          <cell r="L826">
            <v>273.28858756388598</v>
          </cell>
          <cell r="M826">
            <v>1487</v>
          </cell>
          <cell r="N826">
            <v>2.2915378457869499E-2</v>
          </cell>
          <cell r="O826">
            <v>1604</v>
          </cell>
          <cell r="P826">
            <v>41.27</v>
          </cell>
          <cell r="Q826">
            <v>178</v>
          </cell>
        </row>
        <row r="827">
          <cell r="B827" t="str">
            <v>CURTIS 1704CB</v>
          </cell>
          <cell r="C827">
            <v>163351704</v>
          </cell>
          <cell r="D827" t="str">
            <v>CURTIS 1704</v>
          </cell>
          <cell r="E827" t="str">
            <v>CB</v>
          </cell>
          <cell r="F827" t="b">
            <v>0</v>
          </cell>
          <cell r="G827">
            <v>22863.3141665568</v>
          </cell>
          <cell r="H827">
            <v>22355.130445355298</v>
          </cell>
          <cell r="I827">
            <v>170</v>
          </cell>
          <cell r="J827">
            <v>1.0750236768045E-4</v>
          </cell>
          <cell r="K827">
            <v>1464</v>
          </cell>
          <cell r="L827">
            <v>527.786713641662</v>
          </cell>
          <cell r="M827">
            <v>1176</v>
          </cell>
          <cell r="N827">
            <v>5.3282107864112201E-2</v>
          </cell>
          <cell r="O827">
            <v>1144</v>
          </cell>
          <cell r="P827">
            <v>0.12</v>
          </cell>
          <cell r="Q827">
            <v>1366</v>
          </cell>
        </row>
        <row r="828">
          <cell r="B828" t="str">
            <v>CURTIS 170510590</v>
          </cell>
          <cell r="C828">
            <v>163351705</v>
          </cell>
          <cell r="D828" t="str">
            <v>CURTIS 1705</v>
          </cell>
          <cell r="E828">
            <v>10590</v>
          </cell>
          <cell r="F828" t="b">
            <v>0</v>
          </cell>
          <cell r="G828">
            <v>26358.337588280701</v>
          </cell>
          <cell r="H828">
            <v>26358.337588280701</v>
          </cell>
          <cell r="I828">
            <v>199</v>
          </cell>
          <cell r="J828">
            <v>7.2916281594495203E-5</v>
          </cell>
          <cell r="K828">
            <v>2395</v>
          </cell>
          <cell r="L828">
            <v>56.657341861195498</v>
          </cell>
          <cell r="M828">
            <v>2172</v>
          </cell>
          <cell r="N828">
            <v>2.8225815651619001E-3</v>
          </cell>
          <cell r="O828">
            <v>2368</v>
          </cell>
          <cell r="P828">
            <v>0.28000000000000003</v>
          </cell>
          <cell r="Q828">
            <v>1046</v>
          </cell>
        </row>
        <row r="829">
          <cell r="B829" t="str">
            <v>CURTIS 170511790</v>
          </cell>
          <cell r="C829">
            <v>163351705</v>
          </cell>
          <cell r="D829" t="str">
            <v>CURTIS 1705</v>
          </cell>
          <cell r="E829">
            <v>11790</v>
          </cell>
          <cell r="F829" t="b">
            <v>1</v>
          </cell>
          <cell r="G829">
            <v>22.898750428107402</v>
          </cell>
          <cell r="H829">
            <v>22.898750428107402</v>
          </cell>
          <cell r="I829">
            <v>1</v>
          </cell>
          <cell r="J829">
            <v>7.0891773793846304E-4</v>
          </cell>
          <cell r="K829">
            <v>7</v>
          </cell>
          <cell r="L829">
            <v>47.582763671875</v>
          </cell>
          <cell r="M829">
            <v>2227</v>
          </cell>
          <cell r="N829">
            <v>3.3732265187126097E-2</v>
          </cell>
          <cell r="O829">
            <v>1395</v>
          </cell>
          <cell r="P829">
            <v>0.2</v>
          </cell>
          <cell r="Q829">
            <v>1164</v>
          </cell>
        </row>
        <row r="830">
          <cell r="B830" t="str">
            <v>CURTIS 170539256</v>
          </cell>
          <cell r="C830">
            <v>163351705</v>
          </cell>
          <cell r="D830" t="str">
            <v>CURTIS 1705</v>
          </cell>
          <cell r="E830">
            <v>39256</v>
          </cell>
          <cell r="F830" t="b">
            <v>0</v>
          </cell>
          <cell r="G830">
            <v>42581.061188951899</v>
          </cell>
          <cell r="H830">
            <v>42581.061188951899</v>
          </cell>
          <cell r="I830">
            <v>287</v>
          </cell>
          <cell r="J830">
            <v>1.26383267875431E-4</v>
          </cell>
          <cell r="K830">
            <v>1077</v>
          </cell>
          <cell r="L830">
            <v>694.12086936717196</v>
          </cell>
          <cell r="M830">
            <v>1026</v>
          </cell>
          <cell r="N830">
            <v>6.6296422629637697E-2</v>
          </cell>
          <cell r="O830">
            <v>1009</v>
          </cell>
          <cell r="P830">
            <v>0.26</v>
          </cell>
          <cell r="Q830">
            <v>1068</v>
          </cell>
        </row>
        <row r="831">
          <cell r="B831" t="str">
            <v>CURTIS 170565908</v>
          </cell>
          <cell r="C831">
            <v>163351705</v>
          </cell>
          <cell r="D831" t="str">
            <v>CURTIS 1705</v>
          </cell>
          <cell r="E831">
            <v>65908</v>
          </cell>
          <cell r="F831" t="b">
            <v>0</v>
          </cell>
          <cell r="G831">
            <v>26966.302674181701</v>
          </cell>
          <cell r="H831">
            <v>22380.0868874019</v>
          </cell>
          <cell r="I831">
            <v>205</v>
          </cell>
          <cell r="J831">
            <v>1.0013223831398399E-4</v>
          </cell>
          <cell r="K831">
            <v>1641</v>
          </cell>
          <cell r="L831">
            <v>1026.21208330985</v>
          </cell>
          <cell r="M831">
            <v>810</v>
          </cell>
          <cell r="N831">
            <v>0.10392793394236199</v>
          </cell>
          <cell r="O831">
            <v>740</v>
          </cell>
          <cell r="P831">
            <v>0.11</v>
          </cell>
          <cell r="Q831">
            <v>1441</v>
          </cell>
        </row>
        <row r="832">
          <cell r="B832" t="str">
            <v>CURTIS 17058110</v>
          </cell>
          <cell r="C832">
            <v>163351705</v>
          </cell>
          <cell r="D832" t="str">
            <v>CURTIS 1705</v>
          </cell>
          <cell r="E832">
            <v>8110</v>
          </cell>
          <cell r="F832" t="b">
            <v>0</v>
          </cell>
          <cell r="G832">
            <v>13110.330606404499</v>
          </cell>
          <cell r="H832">
            <v>13110.330606404499</v>
          </cell>
          <cell r="I832">
            <v>99</v>
          </cell>
          <cell r="J832">
            <v>1.16898599144681E-4</v>
          </cell>
          <cell r="K832">
            <v>1252</v>
          </cell>
          <cell r="L832">
            <v>657.39658371697703</v>
          </cell>
          <cell r="M832">
            <v>1057</v>
          </cell>
          <cell r="N832">
            <v>5.5185404429156801E-2</v>
          </cell>
          <cell r="O832">
            <v>1119</v>
          </cell>
          <cell r="P832">
            <v>0.15</v>
          </cell>
          <cell r="Q832">
            <v>1283</v>
          </cell>
        </row>
        <row r="833">
          <cell r="B833" t="str">
            <v>CURTIS 17058170</v>
          </cell>
          <cell r="C833">
            <v>163351705</v>
          </cell>
          <cell r="D833" t="str">
            <v>CURTIS 1705</v>
          </cell>
          <cell r="E833">
            <v>8170</v>
          </cell>
          <cell r="F833" t="b">
            <v>0</v>
          </cell>
          <cell r="G833">
            <v>12697.6373431266</v>
          </cell>
          <cell r="H833">
            <v>12388.5528244749</v>
          </cell>
          <cell r="I833">
            <v>109</v>
          </cell>
          <cell r="J833">
            <v>1.2036071641828799E-4</v>
          </cell>
          <cell r="K833">
            <v>1178</v>
          </cell>
          <cell r="L833">
            <v>138.039509899845</v>
          </cell>
          <cell r="M833">
            <v>1818</v>
          </cell>
          <cell r="N833">
            <v>1.55085458287207E-2</v>
          </cell>
          <cell r="O833">
            <v>1770</v>
          </cell>
          <cell r="P833">
            <v>0.24</v>
          </cell>
          <cell r="Q833">
            <v>1094</v>
          </cell>
        </row>
        <row r="834">
          <cell r="B834" t="str">
            <v>CURTIS 1705CB</v>
          </cell>
          <cell r="C834">
            <v>163351705</v>
          </cell>
          <cell r="D834" t="str">
            <v>CURTIS 1705</v>
          </cell>
          <cell r="E834" t="str">
            <v>CB</v>
          </cell>
          <cell r="F834" t="b">
            <v>0</v>
          </cell>
          <cell r="G834">
            <v>22023.402628433301</v>
          </cell>
          <cell r="H834">
            <v>21461.2320128098</v>
          </cell>
          <cell r="I834">
            <v>163</v>
          </cell>
          <cell r="J834">
            <v>1.3265450591315499E-4</v>
          </cell>
          <cell r="K834">
            <v>967</v>
          </cell>
          <cell r="L834">
            <v>170.23626487281601</v>
          </cell>
          <cell r="M834">
            <v>1715</v>
          </cell>
          <cell r="N834">
            <v>2.1383004758589699E-2</v>
          </cell>
          <cell r="O834">
            <v>1642</v>
          </cell>
          <cell r="P834">
            <v>0.14000000000000001</v>
          </cell>
          <cell r="Q834">
            <v>1316</v>
          </cell>
        </row>
        <row r="835">
          <cell r="B835" t="str">
            <v>CUYAMA 1103684566</v>
          </cell>
          <cell r="C835">
            <v>253141103</v>
          </cell>
          <cell r="D835" t="str">
            <v>CUYAMA 1103</v>
          </cell>
          <cell r="E835">
            <v>684566</v>
          </cell>
          <cell r="F835" t="b">
            <v>0</v>
          </cell>
          <cell r="G835">
            <v>4872.6951382156803</v>
          </cell>
          <cell r="H835">
            <v>4856.6929848447098</v>
          </cell>
          <cell r="I835">
            <v>4</v>
          </cell>
          <cell r="J835">
            <v>3.3491880458313897E-5</v>
          </cell>
          <cell r="K835">
            <v>3376</v>
          </cell>
          <cell r="L835">
            <v>2480.1079494710398</v>
          </cell>
          <cell r="M835">
            <v>347</v>
          </cell>
          <cell r="N835">
            <v>5.0626388222668198E-2</v>
          </cell>
          <cell r="O835">
            <v>1171</v>
          </cell>
          <cell r="Q835">
            <v>3437</v>
          </cell>
        </row>
        <row r="836">
          <cell r="B836" t="str">
            <v>DEL MAR 2109306972</v>
          </cell>
          <cell r="C836">
            <v>152582109</v>
          </cell>
          <cell r="D836" t="str">
            <v>DEL MAR 2109</v>
          </cell>
          <cell r="E836">
            <v>306972</v>
          </cell>
          <cell r="F836" t="b">
            <v>1</v>
          </cell>
          <cell r="G836">
            <v>120.323365068079</v>
          </cell>
          <cell r="H836">
            <v>83.440727700395399</v>
          </cell>
          <cell r="I836">
            <v>2</v>
          </cell>
          <cell r="J836">
            <v>1.5818023894098501E-4</v>
          </cell>
          <cell r="K836">
            <v>661</v>
          </cell>
          <cell r="L836">
            <v>1356.35243494672</v>
          </cell>
          <cell r="M836">
            <v>660</v>
          </cell>
          <cell r="N836">
            <v>0.21454815224806001</v>
          </cell>
          <cell r="O836">
            <v>296</v>
          </cell>
          <cell r="Q836">
            <v>3576</v>
          </cell>
        </row>
        <row r="837">
          <cell r="B837" t="str">
            <v>DEL MAR 2109378446</v>
          </cell>
          <cell r="C837">
            <v>152582109</v>
          </cell>
          <cell r="D837" t="str">
            <v>DEL MAR 2109</v>
          </cell>
          <cell r="E837">
            <v>378446</v>
          </cell>
          <cell r="F837" t="b">
            <v>1</v>
          </cell>
          <cell r="G837">
            <v>173.219632740989</v>
          </cell>
          <cell r="H837">
            <v>157.94878880232099</v>
          </cell>
          <cell r="I837">
            <v>3</v>
          </cell>
          <cell r="J837">
            <v>1.5628621137390501E-4</v>
          </cell>
          <cell r="K837">
            <v>683</v>
          </cell>
          <cell r="L837">
            <v>4122.2296363547703</v>
          </cell>
          <cell r="M837">
            <v>142</v>
          </cell>
          <cell r="N837">
            <v>0.73150515373203895</v>
          </cell>
          <cell r="O837">
            <v>12</v>
          </cell>
          <cell r="Q837">
            <v>3619</v>
          </cell>
        </row>
        <row r="838">
          <cell r="B838" t="str">
            <v>DEL MAR 210938684</v>
          </cell>
          <cell r="C838">
            <v>152582109</v>
          </cell>
          <cell r="D838" t="str">
            <v>DEL MAR 2109</v>
          </cell>
          <cell r="E838">
            <v>38684</v>
          </cell>
          <cell r="F838" t="b">
            <v>1</v>
          </cell>
          <cell r="G838">
            <v>100.115666678276</v>
          </cell>
          <cell r="H838">
            <v>38.397418475757398</v>
          </cell>
          <cell r="I838">
            <v>1</v>
          </cell>
          <cell r="J838">
            <v>1.7305123037658599E-4</v>
          </cell>
          <cell r="K838">
            <v>542</v>
          </cell>
          <cell r="L838">
            <v>6.5149389368320307E-2</v>
          </cell>
          <cell r="M838">
            <v>3581</v>
          </cell>
          <cell r="N838">
            <v>1.1274181988471099E-5</v>
          </cell>
          <cell r="O838">
            <v>3046</v>
          </cell>
          <cell r="P838">
            <v>0.02</v>
          </cell>
          <cell r="Q838">
            <v>2437</v>
          </cell>
        </row>
        <row r="839">
          <cell r="B839" t="str">
            <v>DEL MAR 210975802</v>
          </cell>
          <cell r="C839">
            <v>152582109</v>
          </cell>
          <cell r="D839" t="str">
            <v>DEL MAR 2109</v>
          </cell>
          <cell r="E839">
            <v>75802</v>
          </cell>
          <cell r="F839" t="b">
            <v>1</v>
          </cell>
          <cell r="G839">
            <v>680.02264899090301</v>
          </cell>
          <cell r="H839">
            <v>576.15532681652905</v>
          </cell>
          <cell r="I839">
            <v>6</v>
          </cell>
          <cell r="J839">
            <v>2.0609552060098699E-4</v>
          </cell>
          <cell r="K839">
            <v>377</v>
          </cell>
          <cell r="L839">
            <v>1316.51549733766</v>
          </cell>
          <cell r="M839">
            <v>676</v>
          </cell>
          <cell r="N839">
            <v>0.37901487180746102</v>
          </cell>
          <cell r="O839">
            <v>72</v>
          </cell>
          <cell r="P839">
            <v>3.09</v>
          </cell>
          <cell r="Q839">
            <v>563</v>
          </cell>
        </row>
        <row r="840">
          <cell r="B840" t="str">
            <v>DEL MAR 2109805882</v>
          </cell>
          <cell r="C840">
            <v>152582109</v>
          </cell>
          <cell r="D840" t="str">
            <v>DEL MAR 2109</v>
          </cell>
          <cell r="E840">
            <v>805882</v>
          </cell>
          <cell r="F840" t="b">
            <v>1</v>
          </cell>
          <cell r="G840">
            <v>497.93690191051201</v>
          </cell>
          <cell r="H840">
            <v>477.30244462965697</v>
          </cell>
          <cell r="I840">
            <v>6</v>
          </cell>
          <cell r="J840">
            <v>1.60118062922265E-4</v>
          </cell>
          <cell r="K840">
            <v>642</v>
          </cell>
          <cell r="L840">
            <v>1125.88107083873</v>
          </cell>
          <cell r="M840">
            <v>766</v>
          </cell>
          <cell r="N840">
            <v>0.18904341575063699</v>
          </cell>
          <cell r="O840">
            <v>373</v>
          </cell>
          <cell r="Q840">
            <v>3553</v>
          </cell>
        </row>
        <row r="841">
          <cell r="B841" t="str">
            <v>DEL MAR 2109CB</v>
          </cell>
          <cell r="C841">
            <v>152582109</v>
          </cell>
          <cell r="D841" t="str">
            <v>DEL MAR 2109</v>
          </cell>
          <cell r="E841" t="str">
            <v>CB</v>
          </cell>
          <cell r="F841" t="b">
            <v>0</v>
          </cell>
          <cell r="G841">
            <v>9780.4489325205304</v>
          </cell>
          <cell r="H841">
            <v>2376.91263834954</v>
          </cell>
          <cell r="I841">
            <v>72</v>
          </cell>
          <cell r="J841">
            <v>1.8500651220585001E-4</v>
          </cell>
          <cell r="K841">
            <v>472</v>
          </cell>
          <cell r="L841">
            <v>1136.28902758</v>
          </cell>
          <cell r="M841">
            <v>760</v>
          </cell>
          <cell r="N841">
            <v>0.22955723422000099</v>
          </cell>
          <cell r="O841">
            <v>261</v>
          </cell>
          <cell r="P841">
            <v>0.02</v>
          </cell>
          <cell r="Q841">
            <v>2474</v>
          </cell>
        </row>
        <row r="842">
          <cell r="B842" t="str">
            <v>DEL MONTE 110138582</v>
          </cell>
          <cell r="C842">
            <v>182221101</v>
          </cell>
          <cell r="D842" t="str">
            <v>DEL MONTE 1101</v>
          </cell>
          <cell r="E842">
            <v>38582</v>
          </cell>
          <cell r="F842" t="b">
            <v>1</v>
          </cell>
          <cell r="G842">
            <v>8624.1276371010808</v>
          </cell>
          <cell r="H842">
            <v>853.87779818515003</v>
          </cell>
          <cell r="I842">
            <v>53</v>
          </cell>
          <cell r="J842">
            <v>1.7201274502238201E-5</v>
          </cell>
          <cell r="K842">
            <v>3569</v>
          </cell>
          <cell r="L842">
            <v>6.5244514030885603E-2</v>
          </cell>
          <cell r="M842">
            <v>3483</v>
          </cell>
          <cell r="N842">
            <v>1.12449874537412E-6</v>
          </cell>
          <cell r="O842">
            <v>3582</v>
          </cell>
          <cell r="Q842">
            <v>2701</v>
          </cell>
        </row>
        <row r="843">
          <cell r="B843" t="str">
            <v>DEL MONTE 21029060</v>
          </cell>
          <cell r="C843">
            <v>182222102</v>
          </cell>
          <cell r="D843" t="str">
            <v>DEL MONTE 2102</v>
          </cell>
          <cell r="E843">
            <v>9060</v>
          </cell>
          <cell r="F843" t="b">
            <v>0</v>
          </cell>
          <cell r="G843">
            <v>14415.2581973738</v>
          </cell>
          <cell r="H843">
            <v>1524.9133902323999</v>
          </cell>
          <cell r="I843">
            <v>98</v>
          </cell>
          <cell r="J843">
            <v>8.4532580137358108E-6</v>
          </cell>
          <cell r="K843">
            <v>3617</v>
          </cell>
          <cell r="L843">
            <v>6.5226217134740597E-2</v>
          </cell>
          <cell r="M843">
            <v>3496</v>
          </cell>
          <cell r="N843">
            <v>5.53614060481589E-7</v>
          </cell>
          <cell r="O843">
            <v>3618</v>
          </cell>
          <cell r="P843">
            <v>0.57999999999999996</v>
          </cell>
          <cell r="Q843">
            <v>857</v>
          </cell>
        </row>
        <row r="844">
          <cell r="B844" t="str">
            <v>DEL MONTE 21032000</v>
          </cell>
          <cell r="C844">
            <v>182222103</v>
          </cell>
          <cell r="D844" t="str">
            <v>DEL MONTE 2103</v>
          </cell>
          <cell r="E844">
            <v>2000</v>
          </cell>
          <cell r="F844" t="b">
            <v>0</v>
          </cell>
          <cell r="G844">
            <v>14495.330138855101</v>
          </cell>
          <cell r="H844">
            <v>14495.330138855101</v>
          </cell>
          <cell r="I844">
            <v>101</v>
          </cell>
          <cell r="J844">
            <v>7.8422044716717202E-5</v>
          </cell>
          <cell r="K844">
            <v>2249</v>
          </cell>
          <cell r="L844">
            <v>6.6431834237477796E-2</v>
          </cell>
          <cell r="M844">
            <v>2979</v>
          </cell>
          <cell r="N844">
            <v>5.2097202751850202E-6</v>
          </cell>
          <cell r="O844">
            <v>3256</v>
          </cell>
          <cell r="P844">
            <v>0.12</v>
          </cell>
          <cell r="Q844">
            <v>1391</v>
          </cell>
        </row>
        <row r="845">
          <cell r="B845" t="str">
            <v>DEL MONTE 21032204</v>
          </cell>
          <cell r="C845">
            <v>182222103</v>
          </cell>
          <cell r="D845" t="str">
            <v>DEL MONTE 2103</v>
          </cell>
          <cell r="E845">
            <v>2204</v>
          </cell>
          <cell r="F845" t="b">
            <v>1</v>
          </cell>
          <cell r="G845">
            <v>592.64129784471095</v>
          </cell>
          <cell r="H845">
            <v>592.64129784471095</v>
          </cell>
          <cell r="I845">
            <v>8</v>
          </cell>
          <cell r="J845">
            <v>1.05042482118733E-4</v>
          </cell>
          <cell r="K845">
            <v>1526</v>
          </cell>
          <cell r="L845">
            <v>6.6431834237477602E-2</v>
          </cell>
          <cell r="M845">
            <v>2980</v>
          </cell>
          <cell r="N845">
            <v>6.9781647600049098E-6</v>
          </cell>
          <cell r="O845">
            <v>3166</v>
          </cell>
          <cell r="P845">
            <v>0.04</v>
          </cell>
          <cell r="Q845">
            <v>2073</v>
          </cell>
        </row>
        <row r="846">
          <cell r="B846" t="str">
            <v>DEL MONTE 21032654</v>
          </cell>
          <cell r="C846">
            <v>182222103</v>
          </cell>
          <cell r="D846" t="str">
            <v>DEL MONTE 2103</v>
          </cell>
          <cell r="E846">
            <v>2654</v>
          </cell>
          <cell r="F846" t="b">
            <v>0</v>
          </cell>
          <cell r="G846">
            <v>2963.59986274015</v>
          </cell>
          <cell r="H846">
            <v>2963.59986274015</v>
          </cell>
          <cell r="I846">
            <v>23</v>
          </cell>
          <cell r="J846">
            <v>6.4898419623204905E-5</v>
          </cell>
          <cell r="K846">
            <v>2612</v>
          </cell>
          <cell r="L846">
            <v>6.6431834237477602E-2</v>
          </cell>
          <cell r="M846">
            <v>2988</v>
          </cell>
          <cell r="N846">
            <v>4.3113210546830203E-6</v>
          </cell>
          <cell r="O846">
            <v>3311</v>
          </cell>
          <cell r="P846">
            <v>0.09</v>
          </cell>
          <cell r="Q846">
            <v>1555</v>
          </cell>
        </row>
        <row r="847">
          <cell r="B847" t="str">
            <v>DEL MONTE 210342226</v>
          </cell>
          <cell r="C847">
            <v>182222103</v>
          </cell>
          <cell r="D847" t="str">
            <v>DEL MONTE 2103</v>
          </cell>
          <cell r="E847">
            <v>42226</v>
          </cell>
          <cell r="F847" t="b">
            <v>1</v>
          </cell>
          <cell r="G847">
            <v>4032.3201043511599</v>
          </cell>
          <cell r="H847">
            <v>940.18064956648004</v>
          </cell>
          <cell r="I847">
            <v>32</v>
          </cell>
          <cell r="J847">
            <v>5.4773701703520402E-5</v>
          </cell>
          <cell r="K847">
            <v>2922</v>
          </cell>
          <cell r="L847">
            <v>6.5308120470524395E-2</v>
          </cell>
          <cell r="M847">
            <v>3457</v>
          </cell>
          <cell r="N847">
            <v>3.5879943249217598E-6</v>
          </cell>
          <cell r="O847">
            <v>3362</v>
          </cell>
          <cell r="Q847">
            <v>3126</v>
          </cell>
        </row>
        <row r="848">
          <cell r="B848" t="str">
            <v>DEL MONTE 2103468158</v>
          </cell>
          <cell r="C848">
            <v>182222103</v>
          </cell>
          <cell r="D848" t="str">
            <v>DEL MONTE 2103</v>
          </cell>
          <cell r="E848">
            <v>468158</v>
          </cell>
          <cell r="F848" t="b">
            <v>1</v>
          </cell>
          <cell r="G848">
            <v>1565.7595628899701</v>
          </cell>
          <cell r="H848">
            <v>826.61325696114204</v>
          </cell>
          <cell r="I848">
            <v>12</v>
          </cell>
          <cell r="J848">
            <v>5.6982794982710999E-5</v>
          </cell>
          <cell r="K848">
            <v>2862</v>
          </cell>
          <cell r="L848">
            <v>6.5468651008660603E-2</v>
          </cell>
          <cell r="M848">
            <v>3384</v>
          </cell>
          <cell r="N848">
            <v>3.7407439198667E-6</v>
          </cell>
          <cell r="O848">
            <v>3352</v>
          </cell>
          <cell r="Q848">
            <v>2897</v>
          </cell>
        </row>
        <row r="849">
          <cell r="B849" t="str">
            <v>DEL MONTE 2103617344</v>
          </cell>
          <cell r="C849">
            <v>182222103</v>
          </cell>
          <cell r="D849" t="str">
            <v>DEL MONTE 2103</v>
          </cell>
          <cell r="E849">
            <v>617344</v>
          </cell>
          <cell r="F849" t="b">
            <v>0</v>
          </cell>
          <cell r="G849">
            <v>3993.4045640151799</v>
          </cell>
          <cell r="H849">
            <v>2952.18930266087</v>
          </cell>
          <cell r="I849">
            <v>34</v>
          </cell>
          <cell r="J849">
            <v>6.6753930406610496E-5</v>
          </cell>
          <cell r="K849">
            <v>2562</v>
          </cell>
          <cell r="L849">
            <v>6.5865255867585307E-2</v>
          </cell>
          <cell r="M849">
            <v>3252</v>
          </cell>
          <cell r="N849">
            <v>4.4075830777891004E-6</v>
          </cell>
          <cell r="O849">
            <v>3301</v>
          </cell>
          <cell r="Q849">
            <v>3099</v>
          </cell>
        </row>
        <row r="850">
          <cell r="B850" t="str">
            <v>DEL MONTE 210386496</v>
          </cell>
          <cell r="C850">
            <v>182222103</v>
          </cell>
          <cell r="D850" t="str">
            <v>DEL MONTE 2103</v>
          </cell>
          <cell r="E850">
            <v>86496</v>
          </cell>
          <cell r="F850" t="b">
            <v>0</v>
          </cell>
          <cell r="G850">
            <v>10364.084483561301</v>
          </cell>
          <cell r="H850">
            <v>1600.5400308991</v>
          </cell>
          <cell r="I850">
            <v>94</v>
          </cell>
          <cell r="J850">
            <v>2.17144204723182E-5</v>
          </cell>
          <cell r="K850">
            <v>3525</v>
          </cell>
          <cell r="L850">
            <v>6.5366184707722499E-2</v>
          </cell>
          <cell r="M850">
            <v>3430</v>
          </cell>
          <cell r="N850">
            <v>1.4269138176258799E-6</v>
          </cell>
          <cell r="O850">
            <v>3553</v>
          </cell>
          <cell r="P850">
            <v>0.02</v>
          </cell>
          <cell r="Q850">
            <v>2498</v>
          </cell>
        </row>
        <row r="851">
          <cell r="B851" t="str">
            <v>DEL MONTE 21042624</v>
          </cell>
          <cell r="C851">
            <v>182222104</v>
          </cell>
          <cell r="D851" t="str">
            <v>DEL MONTE 2104</v>
          </cell>
          <cell r="E851">
            <v>2624</v>
          </cell>
          <cell r="F851" t="b">
            <v>0</v>
          </cell>
          <cell r="G851">
            <v>30794.7642452582</v>
          </cell>
          <cell r="H851">
            <v>29790.863756434301</v>
          </cell>
          <cell r="I851">
            <v>148</v>
          </cell>
          <cell r="J851">
            <v>5.8580262297638699E-5</v>
          </cell>
          <cell r="K851">
            <v>2819</v>
          </cell>
          <cell r="L851">
            <v>45.010867349608503</v>
          </cell>
          <cell r="M851">
            <v>2246</v>
          </cell>
          <cell r="N851">
            <v>2.8272809982517601E-3</v>
          </cell>
          <cell r="O851">
            <v>2367</v>
          </cell>
          <cell r="P851">
            <v>0.19</v>
          </cell>
          <cell r="Q851">
            <v>1182</v>
          </cell>
        </row>
        <row r="852">
          <cell r="B852" t="str">
            <v>DEL MONTE 21042760</v>
          </cell>
          <cell r="C852">
            <v>182222104</v>
          </cell>
          <cell r="D852" t="str">
            <v>DEL MONTE 2104</v>
          </cell>
          <cell r="E852">
            <v>2760</v>
          </cell>
          <cell r="F852" t="b">
            <v>0</v>
          </cell>
          <cell r="G852">
            <v>4358.99558185358</v>
          </cell>
          <cell r="H852">
            <v>4358.99558185358</v>
          </cell>
          <cell r="I852">
            <v>28</v>
          </cell>
          <cell r="J852">
            <v>8.7660605978661399E-5</v>
          </cell>
          <cell r="K852">
            <v>1995</v>
          </cell>
          <cell r="L852">
            <v>28.0772651024003</v>
          </cell>
          <cell r="M852">
            <v>2360</v>
          </cell>
          <cell r="N852">
            <v>2.2393246732916399E-3</v>
          </cell>
          <cell r="O852">
            <v>2444</v>
          </cell>
          <cell r="P852">
            <v>0.65</v>
          </cell>
          <cell r="Q852">
            <v>826</v>
          </cell>
        </row>
        <row r="853">
          <cell r="B853" t="str">
            <v>DEL MONTE 21042762</v>
          </cell>
          <cell r="C853">
            <v>182222104</v>
          </cell>
          <cell r="D853" t="str">
            <v>DEL MONTE 2104</v>
          </cell>
          <cell r="E853">
            <v>2762</v>
          </cell>
          <cell r="F853" t="b">
            <v>0</v>
          </cell>
          <cell r="G853">
            <v>17774.307421455102</v>
          </cell>
          <cell r="H853">
            <v>15060.127676422</v>
          </cell>
          <cell r="I853">
            <v>138</v>
          </cell>
          <cell r="J853">
            <v>9.1062990478625797E-5</v>
          </cell>
          <cell r="K853">
            <v>1879</v>
          </cell>
          <cell r="L853">
            <v>28.325245541392501</v>
          </cell>
          <cell r="M853">
            <v>2356</v>
          </cell>
          <cell r="N853">
            <v>3.2245235855502502E-3</v>
          </cell>
          <cell r="O853">
            <v>2324</v>
          </cell>
          <cell r="P853">
            <v>0.08</v>
          </cell>
          <cell r="Q853">
            <v>1622</v>
          </cell>
        </row>
        <row r="854">
          <cell r="B854" t="str">
            <v>DEL MONTE 21043066</v>
          </cell>
          <cell r="C854">
            <v>182222104</v>
          </cell>
          <cell r="D854" t="str">
            <v>DEL MONTE 2104</v>
          </cell>
          <cell r="E854">
            <v>3066</v>
          </cell>
          <cell r="F854" t="b">
            <v>1</v>
          </cell>
          <cell r="G854">
            <v>26.034529474522198</v>
          </cell>
          <cell r="H854">
            <v>26.034529474522198</v>
          </cell>
          <cell r="I854">
            <v>2</v>
          </cell>
          <cell r="J854">
            <v>5.3309138820623E-5</v>
          </cell>
          <cell r="K854">
            <v>2953</v>
          </cell>
          <cell r="L854">
            <v>11.9582304507493</v>
          </cell>
          <cell r="M854">
            <v>2586</v>
          </cell>
          <cell r="N854">
            <v>2.03587895430466E-4</v>
          </cell>
          <cell r="O854">
            <v>2835</v>
          </cell>
          <cell r="P854">
            <v>0.44</v>
          </cell>
          <cell r="Q854">
            <v>922</v>
          </cell>
        </row>
        <row r="855">
          <cell r="B855" t="str">
            <v>DEL MONTE 21043088</v>
          </cell>
          <cell r="C855">
            <v>182222104</v>
          </cell>
          <cell r="D855" t="str">
            <v>DEL MONTE 2104</v>
          </cell>
          <cell r="E855">
            <v>3088</v>
          </cell>
          <cell r="F855" t="b">
            <v>0</v>
          </cell>
          <cell r="G855">
            <v>24808.0862399994</v>
          </cell>
          <cell r="H855">
            <v>24808.0862399994</v>
          </cell>
          <cell r="I855">
            <v>175</v>
          </cell>
          <cell r="J855">
            <v>7.2041423851000396E-5</v>
          </cell>
          <cell r="K855">
            <v>2415</v>
          </cell>
          <cell r="L855">
            <v>135.11277273562899</v>
          </cell>
          <cell r="M855">
            <v>1831</v>
          </cell>
          <cell r="N855">
            <v>1.0503441044381201E-2</v>
          </cell>
          <cell r="O855">
            <v>1938</v>
          </cell>
          <cell r="P855">
            <v>0.12</v>
          </cell>
          <cell r="Q855">
            <v>1369</v>
          </cell>
        </row>
        <row r="856">
          <cell r="B856" t="str">
            <v>DEL MONTE 210436720</v>
          </cell>
          <cell r="C856">
            <v>182222104</v>
          </cell>
          <cell r="D856" t="str">
            <v>DEL MONTE 2104</v>
          </cell>
          <cell r="E856">
            <v>36720</v>
          </cell>
          <cell r="F856" t="b">
            <v>0</v>
          </cell>
          <cell r="G856">
            <v>12840.8618686183</v>
          </cell>
          <cell r="H856">
            <v>9577.7665212668398</v>
          </cell>
          <cell r="I856">
            <v>87</v>
          </cell>
          <cell r="J856">
            <v>5.2880170503211798E-5</v>
          </cell>
          <cell r="K856">
            <v>2972</v>
          </cell>
          <cell r="L856">
            <v>18.095799475558699</v>
          </cell>
          <cell r="M856">
            <v>2475</v>
          </cell>
          <cell r="N856">
            <v>8.9534923951724299E-4</v>
          </cell>
          <cell r="O856">
            <v>2656</v>
          </cell>
          <cell r="P856">
            <v>0.12</v>
          </cell>
          <cell r="Q856">
            <v>1394</v>
          </cell>
        </row>
        <row r="857">
          <cell r="B857" t="str">
            <v>DEL MONTE 21049096</v>
          </cell>
          <cell r="C857">
            <v>182222104</v>
          </cell>
          <cell r="D857" t="str">
            <v>DEL MONTE 2104</v>
          </cell>
          <cell r="E857">
            <v>9096</v>
          </cell>
          <cell r="F857" t="b">
            <v>0</v>
          </cell>
          <cell r="G857">
            <v>10649.938589236701</v>
          </cell>
          <cell r="H857">
            <v>5304.2381286927202</v>
          </cell>
          <cell r="I857">
            <v>78</v>
          </cell>
          <cell r="J857">
            <v>3.3536475732696298E-5</v>
          </cell>
          <cell r="K857">
            <v>3375</v>
          </cell>
          <cell r="L857">
            <v>6.4595716590295504</v>
          </cell>
          <cell r="M857">
            <v>2697</v>
          </cell>
          <cell r="N857">
            <v>3.0601427735132698E-4</v>
          </cell>
          <cell r="O857">
            <v>2795</v>
          </cell>
          <cell r="P857">
            <v>0.04</v>
          </cell>
          <cell r="Q857">
            <v>2102</v>
          </cell>
        </row>
        <row r="858">
          <cell r="B858" t="str">
            <v>DEL MONTE 21049500</v>
          </cell>
          <cell r="C858">
            <v>182222104</v>
          </cell>
          <cell r="D858" t="str">
            <v>DEL MONTE 2104</v>
          </cell>
          <cell r="E858">
            <v>9500</v>
          </cell>
          <cell r="F858" t="b">
            <v>0</v>
          </cell>
          <cell r="G858">
            <v>10910.900169369101</v>
          </cell>
          <cell r="H858">
            <v>9168.0737580213899</v>
          </cell>
          <cell r="I858">
            <v>71</v>
          </cell>
          <cell r="J858">
            <v>6.6681511244886195E-5</v>
          </cell>
          <cell r="K858">
            <v>2565</v>
          </cell>
          <cell r="L858">
            <v>18.834162670579101</v>
          </cell>
          <cell r="M858">
            <v>2462</v>
          </cell>
          <cell r="N858">
            <v>1.1663013710478899E-3</v>
          </cell>
          <cell r="O858">
            <v>2604</v>
          </cell>
          <cell r="P858">
            <v>1.62</v>
          </cell>
          <cell r="Q858">
            <v>662</v>
          </cell>
        </row>
        <row r="859">
          <cell r="B859" t="str">
            <v>DESCHUTES 11011380</v>
          </cell>
          <cell r="C859">
            <v>103351101</v>
          </cell>
          <cell r="D859" t="str">
            <v>DESCHUTES 1101</v>
          </cell>
          <cell r="E859">
            <v>1380</v>
          </cell>
          <cell r="F859" t="b">
            <v>0</v>
          </cell>
          <cell r="G859">
            <v>37070.895927335601</v>
          </cell>
          <cell r="H859">
            <v>28672.6173180806</v>
          </cell>
          <cell r="I859">
            <v>204</v>
          </cell>
          <cell r="J859">
            <v>1.0397774976809099E-4</v>
          </cell>
          <cell r="K859">
            <v>1553</v>
          </cell>
          <cell r="L859">
            <v>2782.7866300974702</v>
          </cell>
          <cell r="M859">
            <v>301</v>
          </cell>
          <cell r="N859">
            <v>0.26206848992347598</v>
          </cell>
          <cell r="O859">
            <v>194</v>
          </cell>
          <cell r="P859">
            <v>7.0000000000000007E-2</v>
          </cell>
          <cell r="Q859">
            <v>1696</v>
          </cell>
        </row>
        <row r="860">
          <cell r="B860" t="str">
            <v>DESCHUTES 11011580</v>
          </cell>
          <cell r="C860">
            <v>103351101</v>
          </cell>
          <cell r="D860" t="str">
            <v>DESCHUTES 1101</v>
          </cell>
          <cell r="E860">
            <v>1580</v>
          </cell>
          <cell r="F860" t="b">
            <v>0</v>
          </cell>
          <cell r="G860">
            <v>80785.153047290005</v>
          </cell>
          <cell r="H860">
            <v>76365.897563589504</v>
          </cell>
          <cell r="I860">
            <v>383</v>
          </cell>
          <cell r="J860">
            <v>1.2061930442781099E-4</v>
          </cell>
          <cell r="K860">
            <v>1174</v>
          </cell>
          <cell r="L860">
            <v>1821.2182560271001</v>
          </cell>
          <cell r="M860">
            <v>501</v>
          </cell>
          <cell r="N860">
            <v>0.18779353461412901</v>
          </cell>
          <cell r="O860">
            <v>375</v>
          </cell>
          <cell r="P860">
            <v>0.11</v>
          </cell>
          <cell r="Q860">
            <v>1451</v>
          </cell>
        </row>
        <row r="861">
          <cell r="B861" t="str">
            <v>DESCHUTES 11011652</v>
          </cell>
          <cell r="C861">
            <v>103351101</v>
          </cell>
          <cell r="D861" t="str">
            <v>DESCHUTES 1101</v>
          </cell>
          <cell r="E861">
            <v>1652</v>
          </cell>
          <cell r="F861" t="b">
            <v>0</v>
          </cell>
          <cell r="G861">
            <v>39344.513681994598</v>
          </cell>
          <cell r="H861">
            <v>33895.264187498702</v>
          </cell>
          <cell r="I861">
            <v>170</v>
          </cell>
          <cell r="J861">
            <v>8.6736965633635299E-5</v>
          </cell>
          <cell r="K861">
            <v>2017</v>
          </cell>
          <cell r="L861">
            <v>1367.2683079557601</v>
          </cell>
          <cell r="M861">
            <v>654</v>
          </cell>
          <cell r="N861">
            <v>0.103518545621489</v>
          </cell>
          <cell r="O861">
            <v>742</v>
          </cell>
          <cell r="P861">
            <v>0.06</v>
          </cell>
          <cell r="Q861">
            <v>1779</v>
          </cell>
        </row>
        <row r="862">
          <cell r="B862" t="str">
            <v>DESCHUTES 11011654</v>
          </cell>
          <cell r="C862">
            <v>103351101</v>
          </cell>
          <cell r="D862" t="str">
            <v>DESCHUTES 1101</v>
          </cell>
          <cell r="E862">
            <v>1654</v>
          </cell>
          <cell r="F862" t="b">
            <v>0</v>
          </cell>
          <cell r="G862">
            <v>28221.256379546099</v>
          </cell>
          <cell r="H862">
            <v>28221.256379546099</v>
          </cell>
          <cell r="I862">
            <v>168</v>
          </cell>
          <cell r="J862">
            <v>8.9080364525588799E-5</v>
          </cell>
          <cell r="K862">
            <v>1943</v>
          </cell>
          <cell r="L862">
            <v>662.26131259588203</v>
          </cell>
          <cell r="M862">
            <v>1051</v>
          </cell>
          <cell r="N862">
            <v>5.7485735387207401E-2</v>
          </cell>
          <cell r="O862">
            <v>1086</v>
          </cell>
          <cell r="P862">
            <v>0.1</v>
          </cell>
          <cell r="Q862">
            <v>1492</v>
          </cell>
        </row>
        <row r="863">
          <cell r="B863" t="str">
            <v>DESCHUTES 11019722</v>
          </cell>
          <cell r="C863">
            <v>103351101</v>
          </cell>
          <cell r="D863" t="str">
            <v>DESCHUTES 1101</v>
          </cell>
          <cell r="E863">
            <v>9722</v>
          </cell>
          <cell r="F863" t="b">
            <v>0</v>
          </cell>
          <cell r="G863">
            <v>7647.73877279095</v>
          </cell>
          <cell r="H863">
            <v>5139.2871615937302</v>
          </cell>
          <cell r="I863">
            <v>55</v>
          </cell>
          <cell r="J863">
            <v>9.2715457834525604E-5</v>
          </cell>
          <cell r="K863">
            <v>1828</v>
          </cell>
          <cell r="L863">
            <v>2011.17957673567</v>
          </cell>
          <cell r="M863">
            <v>454</v>
          </cell>
          <cell r="N863">
            <v>0.17083508563525099</v>
          </cell>
          <cell r="O863">
            <v>432</v>
          </cell>
          <cell r="P863">
            <v>2.06</v>
          </cell>
          <cell r="Q863">
            <v>625</v>
          </cell>
        </row>
        <row r="864">
          <cell r="B864" t="str">
            <v>DESCHUTES 1101CB</v>
          </cell>
          <cell r="C864">
            <v>103351101</v>
          </cell>
          <cell r="D864" t="str">
            <v>DESCHUTES 1101</v>
          </cell>
          <cell r="E864" t="str">
            <v>CB</v>
          </cell>
          <cell r="F864" t="b">
            <v>0</v>
          </cell>
          <cell r="G864">
            <v>17940.987347800899</v>
          </cell>
          <cell r="H864">
            <v>8017.5323195317596</v>
          </cell>
          <cell r="I864">
            <v>118</v>
          </cell>
          <cell r="J864">
            <v>1.1905374778243E-4</v>
          </cell>
          <cell r="K864">
            <v>1205</v>
          </cell>
          <cell r="L864">
            <v>2481.2226472572902</v>
          </cell>
          <cell r="M864">
            <v>344</v>
          </cell>
          <cell r="N864">
            <v>0.28403138784700699</v>
          </cell>
          <cell r="O864">
            <v>150</v>
          </cell>
          <cell r="P864">
            <v>0.04</v>
          </cell>
          <cell r="Q864">
            <v>2142</v>
          </cell>
        </row>
        <row r="865">
          <cell r="B865" t="str">
            <v>DESCHUTES 11041370</v>
          </cell>
          <cell r="C865">
            <v>103351104</v>
          </cell>
          <cell r="D865" t="str">
            <v>DESCHUTES 1104</v>
          </cell>
          <cell r="E865">
            <v>1370</v>
          </cell>
          <cell r="F865" t="b">
            <v>0</v>
          </cell>
          <cell r="G865">
            <v>35764.199967935499</v>
          </cell>
          <cell r="H865">
            <v>21861.395828923101</v>
          </cell>
          <cell r="I865">
            <v>272</v>
          </cell>
          <cell r="J865">
            <v>1.0359059831444E-4</v>
          </cell>
          <cell r="K865">
            <v>1559</v>
          </cell>
          <cell r="L865">
            <v>3756.8300998763698</v>
          </cell>
          <cell r="M865">
            <v>175</v>
          </cell>
          <cell r="N865">
            <v>0.345613326954267</v>
          </cell>
          <cell r="O865">
            <v>100</v>
          </cell>
          <cell r="P865">
            <v>0.05</v>
          </cell>
          <cell r="Q865">
            <v>1954</v>
          </cell>
        </row>
        <row r="866">
          <cell r="B866" t="str">
            <v>DESCHUTES 11041582</v>
          </cell>
          <cell r="C866">
            <v>103351104</v>
          </cell>
          <cell r="D866" t="str">
            <v>DESCHUTES 1104</v>
          </cell>
          <cell r="E866">
            <v>1582</v>
          </cell>
          <cell r="F866" t="b">
            <v>0</v>
          </cell>
          <cell r="G866">
            <v>24298.624503763102</v>
          </cell>
          <cell r="H866">
            <v>10265.139538629801</v>
          </cell>
          <cell r="I866">
            <v>173</v>
          </cell>
          <cell r="J866">
            <v>8.3929779425806193E-5</v>
          </cell>
          <cell r="K866">
            <v>2096</v>
          </cell>
          <cell r="L866">
            <v>2774.3490877006002</v>
          </cell>
          <cell r="M866">
            <v>305</v>
          </cell>
          <cell r="N866">
            <v>0.213268750183325</v>
          </cell>
          <cell r="O866">
            <v>301</v>
          </cell>
          <cell r="P866">
            <v>0.05</v>
          </cell>
          <cell r="Q866">
            <v>1927</v>
          </cell>
        </row>
        <row r="867">
          <cell r="B867" t="str">
            <v>DESCHUTES 110449024</v>
          </cell>
          <cell r="C867">
            <v>103351104</v>
          </cell>
          <cell r="D867" t="str">
            <v>DESCHUTES 1104</v>
          </cell>
          <cell r="E867">
            <v>49024</v>
          </cell>
          <cell r="F867" t="b">
            <v>0</v>
          </cell>
          <cell r="G867">
            <v>26972.4504451824</v>
          </cell>
          <cell r="H867">
            <v>26707.9675430608</v>
          </cell>
          <cell r="I867">
            <v>209</v>
          </cell>
          <cell r="J867">
            <v>8.4768381778023704E-5</v>
          </cell>
          <cell r="K867">
            <v>2071</v>
          </cell>
          <cell r="L867">
            <v>4699.5814994080401</v>
          </cell>
          <cell r="M867">
            <v>98</v>
          </cell>
          <cell r="N867">
            <v>0.34786496778933401</v>
          </cell>
          <cell r="O867">
            <v>99</v>
          </cell>
          <cell r="P867">
            <v>9.0299999999999994</v>
          </cell>
          <cell r="Q867">
            <v>415</v>
          </cell>
        </row>
        <row r="868">
          <cell r="B868" t="str">
            <v>DESCHUTES 11049718</v>
          </cell>
          <cell r="C868">
            <v>103351104</v>
          </cell>
          <cell r="D868" t="str">
            <v>DESCHUTES 1104</v>
          </cell>
          <cell r="E868">
            <v>9718</v>
          </cell>
          <cell r="F868" t="b">
            <v>0</v>
          </cell>
          <cell r="G868">
            <v>56853.116458047902</v>
          </cell>
          <cell r="H868">
            <v>29935.285752687199</v>
          </cell>
          <cell r="I868">
            <v>357</v>
          </cell>
          <cell r="J868">
            <v>8.8629103517406E-5</v>
          </cell>
          <cell r="K868">
            <v>1967</v>
          </cell>
          <cell r="L868">
            <v>4802.0590048434196</v>
          </cell>
          <cell r="M868">
            <v>94</v>
          </cell>
          <cell r="N868">
            <v>0.42525580561623999</v>
          </cell>
          <cell r="O868">
            <v>48</v>
          </cell>
          <cell r="P868">
            <v>7.0000000000000007E-2</v>
          </cell>
          <cell r="Q868">
            <v>1758</v>
          </cell>
        </row>
        <row r="869">
          <cell r="B869" t="str">
            <v>DESCHUTES 11049726</v>
          </cell>
          <cell r="C869">
            <v>103351104</v>
          </cell>
          <cell r="D869" t="str">
            <v>DESCHUTES 1104</v>
          </cell>
          <cell r="E869">
            <v>9726</v>
          </cell>
          <cell r="F869" t="b">
            <v>0</v>
          </cell>
          <cell r="G869">
            <v>27359.749352648701</v>
          </cell>
          <cell r="H869">
            <v>25257.468115962602</v>
          </cell>
          <cell r="I869">
            <v>197</v>
          </cell>
          <cell r="J869">
            <v>8.9511052395990003E-5</v>
          </cell>
          <cell r="K869">
            <v>1931</v>
          </cell>
          <cell r="L869">
            <v>4058.75561700772</v>
          </cell>
          <cell r="M869">
            <v>145</v>
          </cell>
          <cell r="N869">
            <v>0.32130830787939202</v>
          </cell>
          <cell r="O869">
            <v>116</v>
          </cell>
          <cell r="P869">
            <v>3.58</v>
          </cell>
          <cell r="Q869">
            <v>541</v>
          </cell>
        </row>
        <row r="870">
          <cell r="B870" t="str">
            <v>DESCHUTES 1104CB</v>
          </cell>
          <cell r="C870">
            <v>103351104</v>
          </cell>
          <cell r="D870" t="str">
            <v>DESCHUTES 1104</v>
          </cell>
          <cell r="E870" t="str">
            <v>CB</v>
          </cell>
          <cell r="F870" t="b">
            <v>0</v>
          </cell>
          <cell r="G870">
            <v>39932.777513008703</v>
          </cell>
          <cell r="H870">
            <v>21735.414447577899</v>
          </cell>
          <cell r="I870">
            <v>273</v>
          </cell>
          <cell r="J870">
            <v>1.04685784731456E-4</v>
          </cell>
          <cell r="K870">
            <v>1537</v>
          </cell>
          <cell r="L870">
            <v>2355.7076979977801</v>
          </cell>
          <cell r="M870">
            <v>371</v>
          </cell>
          <cell r="N870">
            <v>0.20316083865571799</v>
          </cell>
          <cell r="O870">
            <v>318</v>
          </cell>
          <cell r="P870">
            <v>0.09</v>
          </cell>
          <cell r="Q870">
            <v>1519</v>
          </cell>
        </row>
        <row r="871">
          <cell r="B871" t="str">
            <v>DIABLO CANYON 1101CB</v>
          </cell>
          <cell r="C871">
            <v>189001101</v>
          </cell>
          <cell r="D871" t="str">
            <v>DIABLO CANYON 1101</v>
          </cell>
          <cell r="E871" t="str">
            <v>CB</v>
          </cell>
          <cell r="F871" t="b">
            <v>1</v>
          </cell>
          <cell r="G871">
            <v>0</v>
          </cell>
          <cell r="H871">
            <v>0</v>
          </cell>
          <cell r="K871">
            <v>3635</v>
          </cell>
          <cell r="M871">
            <v>3635</v>
          </cell>
          <cell r="O871">
            <v>3635</v>
          </cell>
          <cell r="Q871">
            <v>3635</v>
          </cell>
        </row>
        <row r="872">
          <cell r="B872" t="str">
            <v>DIAMOND SPRINGS 1103394169</v>
          </cell>
          <cell r="C872">
            <v>152261103</v>
          </cell>
          <cell r="D872" t="str">
            <v>DIAMOND SPRINGS 1103</v>
          </cell>
          <cell r="E872">
            <v>394169</v>
          </cell>
          <cell r="F872" t="b">
            <v>1</v>
          </cell>
          <cell r="G872">
            <v>962.99582840477001</v>
          </cell>
          <cell r="H872">
            <v>642.08043543509996</v>
          </cell>
          <cell r="I872">
            <v>7</v>
          </cell>
          <cell r="J872">
            <v>1.08938702656554E-4</v>
          </cell>
          <cell r="K872">
            <v>1428</v>
          </cell>
          <cell r="L872">
            <v>6.5699221816492195E-2</v>
          </cell>
          <cell r="M872">
            <v>3310</v>
          </cell>
          <cell r="N872">
            <v>7.1480881053521503E-6</v>
          </cell>
          <cell r="O872">
            <v>3158</v>
          </cell>
          <cell r="Q872">
            <v>3287</v>
          </cell>
        </row>
        <row r="873">
          <cell r="B873" t="str">
            <v>DIAMOND SPRINGS 1103467046</v>
          </cell>
          <cell r="C873">
            <v>152261103</v>
          </cell>
          <cell r="D873" t="str">
            <v>DIAMOND SPRINGS 1103</v>
          </cell>
          <cell r="E873">
            <v>467046</v>
          </cell>
          <cell r="F873" t="b">
            <v>0</v>
          </cell>
          <cell r="G873">
            <v>34550.746683238198</v>
          </cell>
          <cell r="H873">
            <v>24654.327974527401</v>
          </cell>
          <cell r="I873">
            <v>266</v>
          </cell>
          <cell r="J873">
            <v>1.8345185818824901E-4</v>
          </cell>
          <cell r="K873">
            <v>482</v>
          </cell>
          <cell r="L873">
            <v>166.800467650992</v>
          </cell>
          <cell r="M873">
            <v>1729</v>
          </cell>
          <cell r="N873">
            <v>3.0581256289753202E-2</v>
          </cell>
          <cell r="O873">
            <v>1452</v>
          </cell>
          <cell r="Q873">
            <v>2816</v>
          </cell>
        </row>
        <row r="874">
          <cell r="B874" t="str">
            <v>DIAMOND SPRINGS 1103635040</v>
          </cell>
          <cell r="C874">
            <v>152261103</v>
          </cell>
          <cell r="D874" t="str">
            <v>DIAMOND SPRINGS 1103</v>
          </cell>
          <cell r="E874">
            <v>635040</v>
          </cell>
          <cell r="F874" t="b">
            <v>1</v>
          </cell>
          <cell r="G874">
            <v>340.95593107185698</v>
          </cell>
          <cell r="H874">
            <v>324.180963325189</v>
          </cell>
          <cell r="I874">
            <v>2</v>
          </cell>
          <cell r="J874">
            <v>9.5316394435940297E-5</v>
          </cell>
          <cell r="K874">
            <v>1752</v>
          </cell>
          <cell r="L874">
            <v>11.948754499170301</v>
          </cell>
          <cell r="M874">
            <v>2590</v>
          </cell>
          <cell r="N874">
            <v>5.88804810134295E-4</v>
          </cell>
          <cell r="O874">
            <v>2713</v>
          </cell>
          <cell r="Q874">
            <v>3585</v>
          </cell>
        </row>
        <row r="875">
          <cell r="B875" t="str">
            <v>DIAMOND SPRINGS 11039432</v>
          </cell>
          <cell r="C875">
            <v>152261103</v>
          </cell>
          <cell r="D875" t="str">
            <v>DIAMOND SPRINGS 1103</v>
          </cell>
          <cell r="E875">
            <v>9432</v>
          </cell>
          <cell r="F875" t="b">
            <v>0</v>
          </cell>
          <cell r="G875">
            <v>32768.2312398957</v>
          </cell>
          <cell r="H875">
            <v>28100.434887024901</v>
          </cell>
          <cell r="I875">
            <v>251</v>
          </cell>
          <cell r="J875">
            <v>1.4729685944006899E-4</v>
          </cell>
          <cell r="K875">
            <v>771</v>
          </cell>
          <cell r="L875">
            <v>86.134943084471502</v>
          </cell>
          <cell r="M875">
            <v>2022</v>
          </cell>
          <cell r="N875">
            <v>1.8232989273116701E-2</v>
          </cell>
          <cell r="O875">
            <v>1699</v>
          </cell>
          <cell r="P875">
            <v>0.25</v>
          </cell>
          <cell r="Q875">
            <v>1080</v>
          </cell>
        </row>
        <row r="876">
          <cell r="B876" t="str">
            <v>DIAMOND SPRINGS 1103CB</v>
          </cell>
          <cell r="C876">
            <v>152261103</v>
          </cell>
          <cell r="D876" t="str">
            <v>DIAMOND SPRINGS 1103</v>
          </cell>
          <cell r="E876" t="str">
            <v>CB</v>
          </cell>
          <cell r="F876" t="b">
            <v>1</v>
          </cell>
          <cell r="G876">
            <v>13992.270104237899</v>
          </cell>
          <cell r="H876">
            <v>885.56123037185</v>
          </cell>
          <cell r="I876">
            <v>109</v>
          </cell>
          <cell r="J876">
            <v>2.1179459709113401E-4</v>
          </cell>
          <cell r="K876">
            <v>353</v>
          </cell>
          <cell r="L876">
            <v>2.0247084949548602</v>
          </cell>
          <cell r="M876">
            <v>2841</v>
          </cell>
          <cell r="N876">
            <v>2.4231192022032899E-4</v>
          </cell>
          <cell r="O876">
            <v>2815</v>
          </cell>
          <cell r="P876">
            <v>0.21</v>
          </cell>
          <cell r="Q876">
            <v>1152</v>
          </cell>
        </row>
        <row r="877">
          <cell r="B877" t="str">
            <v>DIAMOND SPRINGS 1104705100</v>
          </cell>
          <cell r="C877">
            <v>152261104</v>
          </cell>
          <cell r="D877" t="str">
            <v>DIAMOND SPRINGS 1104</v>
          </cell>
          <cell r="E877">
            <v>705100</v>
          </cell>
          <cell r="F877" t="b">
            <v>0</v>
          </cell>
          <cell r="G877">
            <v>13322.8035677802</v>
          </cell>
          <cell r="H877">
            <v>11885.1942262421</v>
          </cell>
          <cell r="I877">
            <v>78</v>
          </cell>
          <cell r="J877">
            <v>1.36384500225316E-4</v>
          </cell>
          <cell r="K877">
            <v>915</v>
          </cell>
          <cell r="L877">
            <v>900.05478483920797</v>
          </cell>
          <cell r="M877">
            <v>884</v>
          </cell>
          <cell r="N877">
            <v>0.122232445972774</v>
          </cell>
          <cell r="O877">
            <v>635</v>
          </cell>
          <cell r="Q877">
            <v>3106</v>
          </cell>
        </row>
        <row r="878">
          <cell r="B878" t="str">
            <v>DIAMOND SPRINGS 1104CB</v>
          </cell>
          <cell r="C878">
            <v>152261104</v>
          </cell>
          <cell r="D878" t="str">
            <v>DIAMOND SPRINGS 1104</v>
          </cell>
          <cell r="E878" t="str">
            <v>CB</v>
          </cell>
          <cell r="F878" t="b">
            <v>0</v>
          </cell>
          <cell r="G878">
            <v>15842.0084719937</v>
          </cell>
          <cell r="H878">
            <v>9046.8091137214506</v>
          </cell>
          <cell r="I878">
            <v>127</v>
          </cell>
          <cell r="J878">
            <v>2.0779941359802499E-4</v>
          </cell>
          <cell r="K878">
            <v>373</v>
          </cell>
          <cell r="L878">
            <v>65.670255965715697</v>
          </cell>
          <cell r="M878">
            <v>2119</v>
          </cell>
          <cell r="N878">
            <v>8.3930366382790299E-3</v>
          </cell>
          <cell r="O878">
            <v>2036</v>
          </cell>
          <cell r="P878">
            <v>0.19</v>
          </cell>
          <cell r="Q878">
            <v>1172</v>
          </cell>
        </row>
        <row r="879">
          <cell r="B879" t="str">
            <v>DIAMOND SPRINGS 110518935</v>
          </cell>
          <cell r="C879">
            <v>152261105</v>
          </cell>
          <cell r="D879" t="str">
            <v>DIAMOND SPRINGS 1105</v>
          </cell>
          <cell r="E879">
            <v>18935</v>
          </cell>
          <cell r="F879" t="b">
            <v>0</v>
          </cell>
          <cell r="G879">
            <v>10773.8274412431</v>
          </cell>
          <cell r="H879">
            <v>10773.8274412431</v>
          </cell>
          <cell r="I879">
            <v>76</v>
          </cell>
          <cell r="J879">
            <v>1.1326677258087601E-4</v>
          </cell>
          <cell r="K879">
            <v>1337</v>
          </cell>
          <cell r="L879">
            <v>910.092652735044</v>
          </cell>
          <cell r="M879">
            <v>882</v>
          </cell>
          <cell r="N879">
            <v>6.3223727888693307E-2</v>
          </cell>
          <cell r="O879">
            <v>1031</v>
          </cell>
          <cell r="P879">
            <v>8.2899999999999991</v>
          </cell>
          <cell r="Q879">
            <v>432</v>
          </cell>
        </row>
        <row r="880">
          <cell r="B880" t="str">
            <v>DIAMOND SPRINGS 110519910</v>
          </cell>
          <cell r="C880">
            <v>152261105</v>
          </cell>
          <cell r="D880" t="str">
            <v>DIAMOND SPRINGS 1105</v>
          </cell>
          <cell r="E880">
            <v>19910</v>
          </cell>
          <cell r="F880" t="b">
            <v>0</v>
          </cell>
          <cell r="G880">
            <v>33304.700565822197</v>
          </cell>
          <cell r="H880">
            <v>33304.700565822197</v>
          </cell>
          <cell r="I880">
            <v>226</v>
          </cell>
          <cell r="J880">
            <v>1.00757407260295E-4</v>
          </cell>
          <cell r="K880">
            <v>1629</v>
          </cell>
          <cell r="L880">
            <v>2072.4287440473199</v>
          </cell>
          <cell r="M880">
            <v>435</v>
          </cell>
          <cell r="N880">
            <v>0.19568066739647599</v>
          </cell>
          <cell r="O880">
            <v>343</v>
          </cell>
          <cell r="P880">
            <v>0.32</v>
          </cell>
          <cell r="Q880">
            <v>994</v>
          </cell>
        </row>
        <row r="881">
          <cell r="B881" t="str">
            <v>DIAMOND SPRINGS 11052102</v>
          </cell>
          <cell r="C881">
            <v>152261105</v>
          </cell>
          <cell r="D881" t="str">
            <v>DIAMOND SPRINGS 1105</v>
          </cell>
          <cell r="E881">
            <v>2102</v>
          </cell>
          <cell r="F881" t="b">
            <v>0</v>
          </cell>
          <cell r="G881">
            <v>62912.063317889901</v>
          </cell>
          <cell r="H881">
            <v>60307.879921699903</v>
          </cell>
          <cell r="I881">
            <v>417</v>
          </cell>
          <cell r="J881">
            <v>1.30346448875465E-4</v>
          </cell>
          <cell r="K881">
            <v>1002</v>
          </cell>
          <cell r="L881">
            <v>1146.89431545089</v>
          </cell>
          <cell r="M881">
            <v>755</v>
          </cell>
          <cell r="N881">
            <v>0.11620531280481999</v>
          </cell>
          <cell r="O881">
            <v>666</v>
          </cell>
          <cell r="P881">
            <v>0.75</v>
          </cell>
          <cell r="Q881">
            <v>787</v>
          </cell>
        </row>
        <row r="882">
          <cell r="B882" t="str">
            <v>DIAMOND SPRINGS 11057722</v>
          </cell>
          <cell r="C882">
            <v>152261105</v>
          </cell>
          <cell r="D882" t="str">
            <v>DIAMOND SPRINGS 1105</v>
          </cell>
          <cell r="E882">
            <v>7722</v>
          </cell>
          <cell r="F882" t="b">
            <v>0</v>
          </cell>
          <cell r="G882">
            <v>100229.718639246</v>
          </cell>
          <cell r="H882">
            <v>96782.525496817398</v>
          </cell>
          <cell r="I882">
            <v>572</v>
          </cell>
          <cell r="J882">
            <v>1.04618422861881E-4</v>
          </cell>
          <cell r="K882">
            <v>1540</v>
          </cell>
          <cell r="L882">
            <v>1087.3028042461499</v>
          </cell>
          <cell r="M882">
            <v>779</v>
          </cell>
          <cell r="N882">
            <v>0.119281671333689</v>
          </cell>
          <cell r="O882">
            <v>649</v>
          </cell>
          <cell r="P882">
            <v>0.25</v>
          </cell>
          <cell r="Q882">
            <v>1084</v>
          </cell>
        </row>
        <row r="883">
          <cell r="B883" t="str">
            <v>DIAMOND SPRINGS 1105CB</v>
          </cell>
          <cell r="C883">
            <v>152261105</v>
          </cell>
          <cell r="D883" t="str">
            <v>DIAMOND SPRINGS 1105</v>
          </cell>
          <cell r="E883" t="str">
            <v>CB</v>
          </cell>
          <cell r="F883" t="b">
            <v>0</v>
          </cell>
          <cell r="G883">
            <v>7588.8389172421503</v>
          </cell>
          <cell r="H883">
            <v>3330.3292713655901</v>
          </cell>
          <cell r="I883">
            <v>47</v>
          </cell>
          <cell r="J883">
            <v>3.0549567213227402E-4</v>
          </cell>
          <cell r="K883">
            <v>125</v>
          </cell>
          <cell r="L883">
            <v>1.74989406800851</v>
          </cell>
          <cell r="M883">
            <v>2851</v>
          </cell>
          <cell r="N883">
            <v>5.9825160164214003E-4</v>
          </cell>
          <cell r="O883">
            <v>2707</v>
          </cell>
          <cell r="P883">
            <v>0.99</v>
          </cell>
          <cell r="Q883">
            <v>735</v>
          </cell>
        </row>
        <row r="884">
          <cell r="B884" t="str">
            <v>DIAMOND SPRINGS 110610587</v>
          </cell>
          <cell r="C884">
            <v>152261106</v>
          </cell>
          <cell r="D884" t="str">
            <v>DIAMOND SPRINGS 1106</v>
          </cell>
          <cell r="E884">
            <v>10587</v>
          </cell>
          <cell r="F884" t="b">
            <v>0</v>
          </cell>
          <cell r="G884">
            <v>35336.551411209999</v>
          </cell>
          <cell r="H884">
            <v>35336.551411209999</v>
          </cell>
          <cell r="I884">
            <v>212</v>
          </cell>
          <cell r="J884">
            <v>8.4095950201333903E-5</v>
          </cell>
          <cell r="K884">
            <v>2092</v>
          </cell>
          <cell r="L884">
            <v>1469.42381109088</v>
          </cell>
          <cell r="M884">
            <v>607</v>
          </cell>
          <cell r="N884">
            <v>0.12297299393715699</v>
          </cell>
          <cell r="O884">
            <v>632</v>
          </cell>
          <cell r="P884">
            <v>0.13</v>
          </cell>
          <cell r="Q884">
            <v>1334</v>
          </cell>
        </row>
        <row r="885">
          <cell r="B885" t="str">
            <v>DIAMOND SPRINGS 1106176130</v>
          </cell>
          <cell r="C885">
            <v>152261106</v>
          </cell>
          <cell r="D885" t="str">
            <v>DIAMOND SPRINGS 1106</v>
          </cell>
          <cell r="E885">
            <v>176130</v>
          </cell>
          <cell r="F885" t="b">
            <v>1</v>
          </cell>
          <cell r="G885">
            <v>32.073696214637202</v>
          </cell>
          <cell r="H885">
            <v>32.073696214637202</v>
          </cell>
          <cell r="I885">
            <v>1</v>
          </cell>
          <cell r="J885">
            <v>4.4127582805231197E-4</v>
          </cell>
          <cell r="K885">
            <v>54</v>
          </cell>
          <cell r="L885">
            <v>6.6431531992944007E-2</v>
          </cell>
          <cell r="M885">
            <v>3008</v>
          </cell>
          <cell r="N885">
            <v>2.9314629288970001E-5</v>
          </cell>
          <cell r="O885">
            <v>2939</v>
          </cell>
          <cell r="Q885">
            <v>3388</v>
          </cell>
        </row>
        <row r="886">
          <cell r="B886" t="str">
            <v>DIAMOND SPRINGS 11062100</v>
          </cell>
          <cell r="C886">
            <v>152261106</v>
          </cell>
          <cell r="D886" t="str">
            <v>DIAMOND SPRINGS 1106</v>
          </cell>
          <cell r="E886">
            <v>2100</v>
          </cell>
          <cell r="F886" t="b">
            <v>0</v>
          </cell>
          <cell r="G886">
            <v>62879.076090365299</v>
          </cell>
          <cell r="H886">
            <v>62879.076090365299</v>
          </cell>
          <cell r="I886">
            <v>403</v>
          </cell>
          <cell r="J886">
            <v>1.1682369576242E-4</v>
          </cell>
          <cell r="K886">
            <v>1254</v>
          </cell>
          <cell r="L886">
            <v>355.74482625733401</v>
          </cell>
          <cell r="M886">
            <v>1364</v>
          </cell>
          <cell r="N886">
            <v>4.0695875222782903E-2</v>
          </cell>
          <cell r="O886">
            <v>1292</v>
          </cell>
          <cell r="P886">
            <v>0.14000000000000001</v>
          </cell>
          <cell r="Q886">
            <v>1318</v>
          </cell>
        </row>
        <row r="887">
          <cell r="B887" t="str">
            <v>DIAMOND SPRINGS 1106279670</v>
          </cell>
          <cell r="C887">
            <v>152261106</v>
          </cell>
          <cell r="D887" t="str">
            <v>DIAMOND SPRINGS 1106</v>
          </cell>
          <cell r="E887">
            <v>279670</v>
          </cell>
          <cell r="F887" t="b">
            <v>0</v>
          </cell>
          <cell r="G887">
            <v>7840.1687260095696</v>
          </cell>
          <cell r="H887">
            <v>6244.0930243457397</v>
          </cell>
          <cell r="I887">
            <v>54</v>
          </cell>
          <cell r="J887">
            <v>9.3625242799235902E-5</v>
          </cell>
          <cell r="K887">
            <v>1805</v>
          </cell>
          <cell r="L887">
            <v>0.35903464848252598</v>
          </cell>
          <cell r="M887">
            <v>2923</v>
          </cell>
          <cell r="N887">
            <v>7.0092657353511094E-5</v>
          </cell>
          <cell r="O887">
            <v>2889</v>
          </cell>
          <cell r="Q887">
            <v>3141</v>
          </cell>
        </row>
        <row r="888">
          <cell r="B888" t="str">
            <v>DIAMOND SPRINGS 1106290705</v>
          </cell>
          <cell r="C888">
            <v>152261106</v>
          </cell>
          <cell r="D888" t="str">
            <v>DIAMOND SPRINGS 1106</v>
          </cell>
          <cell r="E888">
            <v>290705</v>
          </cell>
          <cell r="F888" t="b">
            <v>0</v>
          </cell>
          <cell r="G888">
            <v>5314.0636006015002</v>
          </cell>
          <cell r="H888">
            <v>5193.0778135268101</v>
          </cell>
          <cell r="I888">
            <v>38</v>
          </cell>
          <cell r="J888">
            <v>1.9660436890645499E-4</v>
          </cell>
          <cell r="K888">
            <v>410</v>
          </cell>
          <cell r="L888">
            <v>2.5680408047121301</v>
          </cell>
          <cell r="M888">
            <v>2823</v>
          </cell>
          <cell r="N888">
            <v>1.67121405083772E-4</v>
          </cell>
          <cell r="O888">
            <v>2848</v>
          </cell>
          <cell r="Q888">
            <v>2706</v>
          </cell>
        </row>
        <row r="889">
          <cell r="B889" t="str">
            <v>DIAMOND SPRINGS 110656026</v>
          </cell>
          <cell r="C889">
            <v>152261106</v>
          </cell>
          <cell r="D889" t="str">
            <v>DIAMOND SPRINGS 1106</v>
          </cell>
          <cell r="E889">
            <v>56026</v>
          </cell>
          <cell r="F889" t="b">
            <v>0</v>
          </cell>
          <cell r="G889">
            <v>24339.190469179401</v>
          </cell>
          <cell r="H889">
            <v>24339.190469179401</v>
          </cell>
          <cell r="I889">
            <v>158</v>
          </cell>
          <cell r="J889">
            <v>1.29049159490034E-4</v>
          </cell>
          <cell r="K889">
            <v>1028</v>
          </cell>
          <cell r="L889">
            <v>717.57143708320098</v>
          </cell>
          <cell r="M889">
            <v>1005</v>
          </cell>
          <cell r="N889">
            <v>8.9061054185272895E-2</v>
          </cell>
          <cell r="O889">
            <v>831</v>
          </cell>
          <cell r="P889">
            <v>7.0000000000000007E-2</v>
          </cell>
          <cell r="Q889">
            <v>1750</v>
          </cell>
        </row>
        <row r="890">
          <cell r="B890" t="str">
            <v>DIAMOND SPRINGS 110676088</v>
          </cell>
          <cell r="C890">
            <v>152261106</v>
          </cell>
          <cell r="D890" t="str">
            <v>DIAMOND SPRINGS 1106</v>
          </cell>
          <cell r="E890">
            <v>76088</v>
          </cell>
          <cell r="F890" t="b">
            <v>0</v>
          </cell>
          <cell r="G890">
            <v>17715.992939172898</v>
          </cell>
          <cell r="H890">
            <v>17715.992939172898</v>
          </cell>
          <cell r="I890">
            <v>124</v>
          </cell>
          <cell r="J890">
            <v>8.4526492672364002E-5</v>
          </cell>
          <cell r="K890">
            <v>2076</v>
          </cell>
          <cell r="L890">
            <v>27.094488205186298</v>
          </cell>
          <cell r="M890">
            <v>2367</v>
          </cell>
          <cell r="N890">
            <v>2.3715484934811598E-3</v>
          </cell>
          <cell r="O890">
            <v>2425</v>
          </cell>
          <cell r="P890">
            <v>0.08</v>
          </cell>
          <cell r="Q890">
            <v>1589</v>
          </cell>
        </row>
        <row r="891">
          <cell r="B891" t="str">
            <v>DIAMOND SPRINGS 1106762780</v>
          </cell>
          <cell r="C891">
            <v>152261106</v>
          </cell>
          <cell r="D891" t="str">
            <v>DIAMOND SPRINGS 1106</v>
          </cell>
          <cell r="E891">
            <v>762780</v>
          </cell>
          <cell r="F891" t="b">
            <v>1</v>
          </cell>
          <cell r="G891">
            <v>1282.45514023483</v>
          </cell>
          <cell r="H891">
            <v>400.76704521351598</v>
          </cell>
          <cell r="I891">
            <v>11</v>
          </cell>
          <cell r="J891">
            <v>2.9440078519242302E-4</v>
          </cell>
          <cell r="K891">
            <v>135</v>
          </cell>
          <cell r="L891">
            <v>6.5382996967569898E-2</v>
          </cell>
          <cell r="M891">
            <v>3424</v>
          </cell>
          <cell r="N891">
            <v>1.9222384762579199E-5</v>
          </cell>
          <cell r="O891">
            <v>2965</v>
          </cell>
          <cell r="Q891">
            <v>3209</v>
          </cell>
        </row>
        <row r="892">
          <cell r="B892" t="str">
            <v>DIAMOND SPRINGS 1106910235</v>
          </cell>
          <cell r="C892">
            <v>152261106</v>
          </cell>
          <cell r="D892" t="str">
            <v>DIAMOND SPRINGS 1106</v>
          </cell>
          <cell r="E892">
            <v>910235</v>
          </cell>
          <cell r="F892" t="b">
            <v>1</v>
          </cell>
          <cell r="G892">
            <v>1774.12229312972</v>
          </cell>
          <cell r="H892">
            <v>851.04441707665899</v>
          </cell>
          <cell r="I892">
            <v>16</v>
          </cell>
          <cell r="J892">
            <v>2.33723450492107E-4</v>
          </cell>
          <cell r="K892">
            <v>267</v>
          </cell>
          <cell r="L892">
            <v>6.5630567737449894E-2</v>
          </cell>
          <cell r="M892">
            <v>3328</v>
          </cell>
          <cell r="N892">
            <v>1.5283313171054399E-5</v>
          </cell>
          <cell r="O892">
            <v>3005</v>
          </cell>
          <cell r="Q892">
            <v>2923</v>
          </cell>
        </row>
        <row r="893">
          <cell r="B893" t="str">
            <v>DIAMOND SPRINGS 1106926235</v>
          </cell>
          <cell r="C893">
            <v>152261106</v>
          </cell>
          <cell r="D893" t="str">
            <v>DIAMOND SPRINGS 1106</v>
          </cell>
          <cell r="E893">
            <v>926235</v>
          </cell>
          <cell r="F893" t="b">
            <v>1</v>
          </cell>
          <cell r="G893">
            <v>416.14190879732001</v>
          </cell>
          <cell r="H893">
            <v>305.36685150899802</v>
          </cell>
          <cell r="I893">
            <v>4</v>
          </cell>
          <cell r="J893">
            <v>2.79768359177978E-4</v>
          </cell>
          <cell r="K893">
            <v>153</v>
          </cell>
          <cell r="L893">
            <v>6.57907605885487E-2</v>
          </cell>
          <cell r="M893">
            <v>3274</v>
          </cell>
          <cell r="N893">
            <v>1.8371772061302599E-5</v>
          </cell>
          <cell r="O893">
            <v>2970</v>
          </cell>
          <cell r="Q893">
            <v>3532</v>
          </cell>
        </row>
        <row r="894">
          <cell r="B894" t="str">
            <v>DIAMOND SPRINGS 1106930190</v>
          </cell>
          <cell r="C894">
            <v>152261106</v>
          </cell>
          <cell r="D894" t="str">
            <v>DIAMOND SPRINGS 1106</v>
          </cell>
          <cell r="E894">
            <v>930190</v>
          </cell>
          <cell r="F894" t="b">
            <v>0</v>
          </cell>
          <cell r="G894">
            <v>30053.783280947198</v>
          </cell>
          <cell r="H894">
            <v>27579.542352224202</v>
          </cell>
          <cell r="I894">
            <v>207</v>
          </cell>
          <cell r="J894">
            <v>1.4884680267597701E-4</v>
          </cell>
          <cell r="K894">
            <v>753</v>
          </cell>
          <cell r="L894">
            <v>53.378320179388297</v>
          </cell>
          <cell r="M894">
            <v>2192</v>
          </cell>
          <cell r="N894">
            <v>7.4761479222414202E-3</v>
          </cell>
          <cell r="O894">
            <v>2077</v>
          </cell>
          <cell r="Q894">
            <v>2690</v>
          </cell>
        </row>
        <row r="895">
          <cell r="B895" t="str">
            <v>DIAMOND SPRINGS 110699658</v>
          </cell>
          <cell r="C895">
            <v>152261106</v>
          </cell>
          <cell r="D895" t="str">
            <v>DIAMOND SPRINGS 1106</v>
          </cell>
          <cell r="E895">
            <v>99658</v>
          </cell>
          <cell r="F895" t="b">
            <v>1</v>
          </cell>
          <cell r="G895">
            <v>4406.3904937111902</v>
          </cell>
          <cell r="H895">
            <v>0</v>
          </cell>
          <cell r="I895">
            <v>39</v>
          </cell>
          <cell r="J895">
            <v>2.7978713765868999E-4</v>
          </cell>
          <cell r="K895">
            <v>152</v>
          </cell>
          <cell r="L895">
            <v>6.5149989184153406E-2</v>
          </cell>
          <cell r="M895">
            <v>3578</v>
          </cell>
          <cell r="N895">
            <v>1.8228128992328899E-5</v>
          </cell>
          <cell r="O895">
            <v>2972</v>
          </cell>
          <cell r="P895">
            <v>0.05</v>
          </cell>
          <cell r="Q895">
            <v>2030</v>
          </cell>
        </row>
        <row r="896">
          <cell r="B896" t="str">
            <v>DIAMOND SPRINGS 1107116815</v>
          </cell>
          <cell r="C896">
            <v>152261107</v>
          </cell>
          <cell r="D896" t="str">
            <v>DIAMOND SPRINGS 1107</v>
          </cell>
          <cell r="E896">
            <v>116815</v>
          </cell>
          <cell r="F896" t="b">
            <v>0</v>
          </cell>
          <cell r="G896">
            <v>4074.4872672603401</v>
          </cell>
          <cell r="H896">
            <v>2540.285655871</v>
          </cell>
          <cell r="I896">
            <v>33</v>
          </cell>
          <cell r="J896">
            <v>1.90692882990168E-4</v>
          </cell>
          <cell r="K896">
            <v>440</v>
          </cell>
          <cell r="L896">
            <v>1.50624717214901</v>
          </cell>
          <cell r="M896">
            <v>2865</v>
          </cell>
          <cell r="N896">
            <v>1.07226597783788E-4</v>
          </cell>
          <cell r="O896">
            <v>2872</v>
          </cell>
          <cell r="Q896">
            <v>3182</v>
          </cell>
        </row>
        <row r="897">
          <cell r="B897" t="str">
            <v>DIAMOND SPRINGS 11071402</v>
          </cell>
          <cell r="C897">
            <v>152261107</v>
          </cell>
          <cell r="D897" t="str">
            <v>DIAMOND SPRINGS 1107</v>
          </cell>
          <cell r="E897">
            <v>1402</v>
          </cell>
          <cell r="F897" t="b">
            <v>0</v>
          </cell>
          <cell r="G897">
            <v>71104.043154245694</v>
          </cell>
          <cell r="H897">
            <v>71104.043154245694</v>
          </cell>
          <cell r="I897">
            <v>541</v>
          </cell>
          <cell r="J897">
            <v>9.14188138334861E-5</v>
          </cell>
          <cell r="K897">
            <v>1862</v>
          </cell>
          <cell r="L897">
            <v>1211.84234216047</v>
          </cell>
          <cell r="M897">
            <v>726</v>
          </cell>
          <cell r="N897">
            <v>9.2281016567475796E-2</v>
          </cell>
          <cell r="O897">
            <v>811</v>
          </cell>
          <cell r="P897">
            <v>35.4</v>
          </cell>
          <cell r="Q897">
            <v>214</v>
          </cell>
        </row>
        <row r="898">
          <cell r="B898" t="str">
            <v>DIAMOND SPRINGS 1107203504</v>
          </cell>
          <cell r="C898">
            <v>152261107</v>
          </cell>
          <cell r="D898" t="str">
            <v>DIAMOND SPRINGS 1107</v>
          </cell>
          <cell r="E898">
            <v>203504</v>
          </cell>
          <cell r="F898" t="b">
            <v>1</v>
          </cell>
          <cell r="G898">
            <v>514.04250720861</v>
          </cell>
          <cell r="H898">
            <v>226.494340551352</v>
          </cell>
          <cell r="I898">
            <v>4</v>
          </cell>
          <cell r="J898">
            <v>2.1968787405057799E-4</v>
          </cell>
          <cell r="K898">
            <v>325</v>
          </cell>
          <cell r="L898">
            <v>71.363250908438403</v>
          </cell>
          <cell r="M898">
            <v>2088</v>
          </cell>
          <cell r="N898">
            <v>9.7327016988855795E-3</v>
          </cell>
          <cell r="O898">
            <v>1971</v>
          </cell>
          <cell r="Q898">
            <v>3389</v>
          </cell>
        </row>
        <row r="899">
          <cell r="B899" t="str">
            <v>DIAMOND SPRINGS 1107217974</v>
          </cell>
          <cell r="C899">
            <v>152261107</v>
          </cell>
          <cell r="D899" t="str">
            <v>DIAMOND SPRINGS 1107</v>
          </cell>
          <cell r="E899">
            <v>217974</v>
          </cell>
          <cell r="F899" t="b">
            <v>0</v>
          </cell>
          <cell r="G899">
            <v>6862.6922338311197</v>
          </cell>
          <cell r="H899">
            <v>6593.06507130713</v>
          </cell>
          <cell r="I899">
            <v>44</v>
          </cell>
          <cell r="J899">
            <v>1.3258658236736599E-4</v>
          </cell>
          <cell r="K899">
            <v>971</v>
          </cell>
          <cell r="L899">
            <v>7.0881537690489198</v>
          </cell>
          <cell r="M899">
            <v>2685</v>
          </cell>
          <cell r="N899">
            <v>9.3976164593597095E-4</v>
          </cell>
          <cell r="O899">
            <v>2649</v>
          </cell>
          <cell r="Q899">
            <v>2978</v>
          </cell>
        </row>
        <row r="900">
          <cell r="B900" t="str">
            <v>DIAMOND SPRINGS 110777086</v>
          </cell>
          <cell r="C900">
            <v>152261107</v>
          </cell>
          <cell r="D900" t="str">
            <v>DIAMOND SPRINGS 1107</v>
          </cell>
          <cell r="E900">
            <v>77086</v>
          </cell>
          <cell r="F900" t="b">
            <v>0</v>
          </cell>
          <cell r="G900">
            <v>6051.2821850009996</v>
          </cell>
          <cell r="H900">
            <v>4371.5845511297202</v>
          </cell>
          <cell r="I900">
            <v>47</v>
          </cell>
          <cell r="J900">
            <v>2.0916568408868799E-4</v>
          </cell>
          <cell r="K900">
            <v>363</v>
          </cell>
          <cell r="L900">
            <v>405.35927404712498</v>
          </cell>
          <cell r="M900">
            <v>1291</v>
          </cell>
          <cell r="N900">
            <v>6.8998138116875496E-2</v>
          </cell>
          <cell r="O900">
            <v>985</v>
          </cell>
          <cell r="Q900">
            <v>3331</v>
          </cell>
        </row>
        <row r="901">
          <cell r="B901" t="str">
            <v>DIAMOND SPRINGS 1107CB</v>
          </cell>
          <cell r="C901">
            <v>152261107</v>
          </cell>
          <cell r="D901" t="str">
            <v>DIAMOND SPRINGS 1107</v>
          </cell>
          <cell r="E901" t="str">
            <v>CB</v>
          </cell>
          <cell r="F901" t="b">
            <v>1</v>
          </cell>
          <cell r="G901">
            <v>5946.2244530908101</v>
          </cell>
          <cell r="H901">
            <v>0</v>
          </cell>
          <cell r="I901">
            <v>51</v>
          </cell>
          <cell r="J901">
            <v>2.0301991244195899E-4</v>
          </cell>
          <cell r="K901">
            <v>386</v>
          </cell>
          <cell r="L901">
            <v>24.2581614064813</v>
          </cell>
          <cell r="M901">
            <v>2398</v>
          </cell>
          <cell r="N901">
            <v>7.4949363039503603E-3</v>
          </cell>
          <cell r="O901">
            <v>2074</v>
          </cell>
          <cell r="P901">
            <v>0.05</v>
          </cell>
          <cell r="Q901">
            <v>1988</v>
          </cell>
        </row>
        <row r="902">
          <cell r="B902" t="str">
            <v>DIVIDE 1103567884</v>
          </cell>
          <cell r="C902">
            <v>182571103</v>
          </cell>
          <cell r="D902" t="str">
            <v>DIVIDE 1103</v>
          </cell>
          <cell r="E902">
            <v>567884</v>
          </cell>
          <cell r="F902" t="b">
            <v>0</v>
          </cell>
          <cell r="G902">
            <v>4535.2993371820203</v>
          </cell>
          <cell r="H902">
            <v>4025.5628316662301</v>
          </cell>
          <cell r="I902">
            <v>27</v>
          </cell>
          <cell r="J902">
            <v>5.6020569060750001E-5</v>
          </cell>
          <cell r="K902">
            <v>2887</v>
          </cell>
          <cell r="L902">
            <v>815.59041201461196</v>
          </cell>
          <cell r="M902">
            <v>927</v>
          </cell>
          <cell r="N902">
            <v>4.8163529308650803E-2</v>
          </cell>
          <cell r="O902">
            <v>1193</v>
          </cell>
          <cell r="Q902">
            <v>2926</v>
          </cell>
        </row>
        <row r="903">
          <cell r="B903" t="str">
            <v>DOBBINS 11011264</v>
          </cell>
          <cell r="C903">
            <v>153741101</v>
          </cell>
          <cell r="D903" t="str">
            <v>DOBBINS 1101</v>
          </cell>
          <cell r="E903">
            <v>1264</v>
          </cell>
          <cell r="F903" t="b">
            <v>0</v>
          </cell>
          <cell r="G903">
            <v>56286.963562400902</v>
          </cell>
          <cell r="H903">
            <v>56286.963562400902</v>
          </cell>
          <cell r="I903">
            <v>307</v>
          </cell>
          <cell r="J903">
            <v>1.1647405418037799E-4</v>
          </cell>
          <cell r="K903">
            <v>1260</v>
          </cell>
          <cell r="L903">
            <v>1094.52561068358</v>
          </cell>
          <cell r="M903">
            <v>776</v>
          </cell>
          <cell r="N903">
            <v>0.119169253220647</v>
          </cell>
          <cell r="O903">
            <v>650</v>
          </cell>
          <cell r="P903">
            <v>0.39</v>
          </cell>
          <cell r="Q903">
            <v>957</v>
          </cell>
        </row>
        <row r="904">
          <cell r="B904" t="str">
            <v>DOBBINS 11011808</v>
          </cell>
          <cell r="C904">
            <v>153741101</v>
          </cell>
          <cell r="D904" t="str">
            <v>DOBBINS 1101</v>
          </cell>
          <cell r="E904">
            <v>1808</v>
          </cell>
          <cell r="F904" t="b">
            <v>0</v>
          </cell>
          <cell r="G904">
            <v>25003.375669168599</v>
          </cell>
          <cell r="H904">
            <v>25003.375669168599</v>
          </cell>
          <cell r="I904">
            <v>171</v>
          </cell>
          <cell r="J904">
            <v>1.2923354906409801E-4</v>
          </cell>
          <cell r="K904">
            <v>1021</v>
          </cell>
          <cell r="L904">
            <v>2096.2914434969398</v>
          </cell>
          <cell r="M904">
            <v>428</v>
          </cell>
          <cell r="N904">
            <v>0.26282230781856503</v>
          </cell>
          <cell r="O904">
            <v>193</v>
          </cell>
          <cell r="P904">
            <v>0.09</v>
          </cell>
          <cell r="Q904">
            <v>1564</v>
          </cell>
        </row>
        <row r="905">
          <cell r="B905" t="str">
            <v>DOBBINS 11015202</v>
          </cell>
          <cell r="C905">
            <v>153741101</v>
          </cell>
          <cell r="D905" t="str">
            <v>DOBBINS 1101</v>
          </cell>
          <cell r="E905">
            <v>5202</v>
          </cell>
          <cell r="F905" t="b">
            <v>0</v>
          </cell>
          <cell r="G905">
            <v>27474.732896474201</v>
          </cell>
          <cell r="H905">
            <v>26267.898521317999</v>
          </cell>
          <cell r="I905">
            <v>162</v>
          </cell>
          <cell r="J905">
            <v>8.8527277826578002E-5</v>
          </cell>
          <cell r="K905">
            <v>1973</v>
          </cell>
          <cell r="L905">
            <v>910.68741220049105</v>
          </cell>
          <cell r="M905">
            <v>881</v>
          </cell>
          <cell r="N905">
            <v>8.21552240701095E-2</v>
          </cell>
          <cell r="O905">
            <v>885</v>
          </cell>
          <cell r="P905">
            <v>0.12</v>
          </cell>
          <cell r="Q905">
            <v>1403</v>
          </cell>
        </row>
        <row r="906">
          <cell r="B906" t="str">
            <v>DOBBINS 110169722</v>
          </cell>
          <cell r="C906">
            <v>153741101</v>
          </cell>
          <cell r="D906" t="str">
            <v>DOBBINS 1101</v>
          </cell>
          <cell r="E906">
            <v>69722</v>
          </cell>
          <cell r="F906" t="b">
            <v>0</v>
          </cell>
          <cell r="G906">
            <v>10673.428857328399</v>
          </cell>
          <cell r="H906">
            <v>10673.428857328399</v>
          </cell>
          <cell r="I906">
            <v>68</v>
          </cell>
          <cell r="J906">
            <v>1.4836167461266099E-4</v>
          </cell>
          <cell r="K906">
            <v>760</v>
          </cell>
          <cell r="L906">
            <v>1483.0500922746801</v>
          </cell>
          <cell r="M906">
            <v>601</v>
          </cell>
          <cell r="N906">
            <v>0.18675445374555599</v>
          </cell>
          <cell r="O906">
            <v>382</v>
          </cell>
          <cell r="P906">
            <v>0.34</v>
          </cell>
          <cell r="Q906">
            <v>983</v>
          </cell>
        </row>
        <row r="907">
          <cell r="B907" t="str">
            <v>DOBBINS 110191464</v>
          </cell>
          <cell r="C907">
            <v>153741101</v>
          </cell>
          <cell r="D907" t="str">
            <v>DOBBINS 1101</v>
          </cell>
          <cell r="E907">
            <v>91464</v>
          </cell>
          <cell r="F907" t="b">
            <v>0</v>
          </cell>
          <cell r="G907">
            <v>11314.1037683049</v>
          </cell>
          <cell r="H907">
            <v>11314.1037683049</v>
          </cell>
          <cell r="I907">
            <v>81</v>
          </cell>
          <cell r="J907">
            <v>1.6471134350231901E-4</v>
          </cell>
          <cell r="K907">
            <v>590</v>
          </cell>
          <cell r="L907">
            <v>737.19717506588995</v>
          </cell>
          <cell r="M907">
            <v>986</v>
          </cell>
          <cell r="N907">
            <v>0.10229052055460899</v>
          </cell>
          <cell r="O907">
            <v>748</v>
          </cell>
          <cell r="P907">
            <v>0.15</v>
          </cell>
          <cell r="Q907">
            <v>1286</v>
          </cell>
        </row>
        <row r="908">
          <cell r="B908" t="str">
            <v>DOBBINS 1101CB</v>
          </cell>
          <cell r="C908">
            <v>153741101</v>
          </cell>
          <cell r="D908" t="str">
            <v>DOBBINS 1101</v>
          </cell>
          <cell r="E908" t="str">
            <v>CB</v>
          </cell>
          <cell r="F908" t="b">
            <v>0</v>
          </cell>
          <cell r="G908">
            <v>1079.09359213219</v>
          </cell>
          <cell r="H908">
            <v>1079.09359213219</v>
          </cell>
          <cell r="I908">
            <v>8</v>
          </cell>
          <cell r="J908">
            <v>8.7249311036430299E-5</v>
          </cell>
          <cell r="K908">
            <v>2007</v>
          </cell>
          <cell r="L908">
            <v>6.6431531992944007E-2</v>
          </cell>
          <cell r="M908">
            <v>3012</v>
          </cell>
          <cell r="N908">
            <v>5.7961053974789398E-6</v>
          </cell>
          <cell r="O908">
            <v>3222</v>
          </cell>
          <cell r="P908">
            <v>0.06</v>
          </cell>
          <cell r="Q908">
            <v>1836</v>
          </cell>
        </row>
        <row r="909">
          <cell r="B909" t="str">
            <v>DOLAN ROAD 1101156268</v>
          </cell>
          <cell r="C909">
            <v>182381101</v>
          </cell>
          <cell r="D909" t="str">
            <v>DOLAN ROAD 1101</v>
          </cell>
          <cell r="E909">
            <v>156268</v>
          </cell>
          <cell r="F909" t="b">
            <v>1</v>
          </cell>
          <cell r="G909">
            <v>3622.1132867595502</v>
          </cell>
          <cell r="H909">
            <v>52.745276163425203</v>
          </cell>
          <cell r="I909">
            <v>31</v>
          </cell>
          <cell r="J909">
            <v>9.0740168924375805E-5</v>
          </cell>
          <cell r="K909">
            <v>1891</v>
          </cell>
          <cell r="L909">
            <v>6.5189017168036295E-2</v>
          </cell>
          <cell r="M909">
            <v>3522</v>
          </cell>
          <cell r="N909">
            <v>5.9139908500277802E-6</v>
          </cell>
          <cell r="O909">
            <v>3215</v>
          </cell>
          <cell r="Q909">
            <v>3199</v>
          </cell>
        </row>
        <row r="910">
          <cell r="B910" t="str">
            <v>DOLAN ROAD 1101173702</v>
          </cell>
          <cell r="C910">
            <v>182381101</v>
          </cell>
          <cell r="D910" t="str">
            <v>DOLAN ROAD 1101</v>
          </cell>
          <cell r="E910">
            <v>173702</v>
          </cell>
          <cell r="F910" t="b">
            <v>1</v>
          </cell>
          <cell r="G910">
            <v>213.49010324733399</v>
          </cell>
          <cell r="H910">
            <v>86.680277878921103</v>
          </cell>
          <cell r="I910">
            <v>3</v>
          </cell>
          <cell r="J910">
            <v>6.5663888866159399E-5</v>
          </cell>
          <cell r="K910">
            <v>2598</v>
          </cell>
          <cell r="L910">
            <v>6.51475899323882E-2</v>
          </cell>
          <cell r="M910">
            <v>3599</v>
          </cell>
          <cell r="N910">
            <v>4.2778441052184703E-6</v>
          </cell>
          <cell r="O910">
            <v>3314</v>
          </cell>
          <cell r="Q910">
            <v>3550</v>
          </cell>
        </row>
        <row r="911">
          <cell r="B911" t="str">
            <v>DOLAN ROAD 110122158</v>
          </cell>
          <cell r="C911">
            <v>182381101</v>
          </cell>
          <cell r="D911" t="str">
            <v>DOLAN ROAD 1101</v>
          </cell>
          <cell r="E911">
            <v>22158</v>
          </cell>
          <cell r="F911" t="b">
            <v>1</v>
          </cell>
          <cell r="G911">
            <v>14506.5343390081</v>
          </cell>
          <cell r="H911">
            <v>184.81976260235399</v>
          </cell>
          <cell r="I911">
            <v>119</v>
          </cell>
          <cell r="J911">
            <v>6.7278481472354595E-5</v>
          </cell>
          <cell r="K911">
            <v>2552</v>
          </cell>
          <cell r="L911">
            <v>6.5158381901338394E-2</v>
          </cell>
          <cell r="M911">
            <v>3557</v>
          </cell>
          <cell r="N911">
            <v>4.3835984861129701E-6</v>
          </cell>
          <cell r="O911">
            <v>3305</v>
          </cell>
          <cell r="P911">
            <v>0.04</v>
          </cell>
          <cell r="Q911">
            <v>2174</v>
          </cell>
        </row>
        <row r="912">
          <cell r="B912" t="str">
            <v>DOLAN ROAD 11013012</v>
          </cell>
          <cell r="C912">
            <v>182381101</v>
          </cell>
          <cell r="D912" t="str">
            <v>DOLAN ROAD 1101</v>
          </cell>
          <cell r="E912">
            <v>3012</v>
          </cell>
          <cell r="F912" t="b">
            <v>1</v>
          </cell>
          <cell r="G912">
            <v>22106.104930569501</v>
          </cell>
          <cell r="H912">
            <v>301.93860769489902</v>
          </cell>
          <cell r="I912">
            <v>160</v>
          </cell>
          <cell r="J912">
            <v>6.2530490008093996E-5</v>
          </cell>
          <cell r="K912">
            <v>2701</v>
          </cell>
          <cell r="L912">
            <v>6.5163642986201795E-2</v>
          </cell>
          <cell r="M912">
            <v>3551</v>
          </cell>
          <cell r="N912">
            <v>4.07489178582537E-6</v>
          </cell>
          <cell r="O912">
            <v>3332</v>
          </cell>
          <cell r="P912">
            <v>0.04</v>
          </cell>
          <cell r="Q912">
            <v>2138</v>
          </cell>
        </row>
        <row r="913">
          <cell r="B913" t="str">
            <v>DOLAN ROAD 1101590402</v>
          </cell>
          <cell r="C913">
            <v>182381101</v>
          </cell>
          <cell r="D913" t="str">
            <v>DOLAN ROAD 1101</v>
          </cell>
          <cell r="E913">
            <v>590402</v>
          </cell>
          <cell r="F913" t="b">
            <v>0</v>
          </cell>
          <cell r="G913">
            <v>9614.0154259386309</v>
          </cell>
          <cell r="H913">
            <v>3916.0340490991698</v>
          </cell>
          <cell r="I913">
            <v>78</v>
          </cell>
          <cell r="J913">
            <v>5.9194938144057003E-5</v>
          </cell>
          <cell r="K913">
            <v>2800</v>
          </cell>
          <cell r="L913">
            <v>0.67391613047687404</v>
          </cell>
          <cell r="M913">
            <v>2910</v>
          </cell>
          <cell r="N913">
            <v>4.8446419882096597E-5</v>
          </cell>
          <cell r="O913">
            <v>2903</v>
          </cell>
          <cell r="Q913">
            <v>3086</v>
          </cell>
        </row>
        <row r="914">
          <cell r="B914" t="str">
            <v>DOLAN ROAD 1101857972</v>
          </cell>
          <cell r="C914">
            <v>182381101</v>
          </cell>
          <cell r="D914" t="str">
            <v>DOLAN ROAD 1101</v>
          </cell>
          <cell r="E914">
            <v>857972</v>
          </cell>
          <cell r="F914" t="b">
            <v>0</v>
          </cell>
          <cell r="G914">
            <v>2082.0424615633101</v>
          </cell>
          <cell r="H914">
            <v>1672.4823923492299</v>
          </cell>
          <cell r="I914">
            <v>18</v>
          </cell>
          <cell r="J914">
            <v>4.6792788149711302E-5</v>
          </cell>
          <cell r="K914">
            <v>3119</v>
          </cell>
          <cell r="L914">
            <v>6.2206857190805902</v>
          </cell>
          <cell r="M914">
            <v>2708</v>
          </cell>
          <cell r="N914">
            <v>3.4064356106109202E-4</v>
          </cell>
          <cell r="O914">
            <v>2783</v>
          </cell>
          <cell r="Q914">
            <v>3208</v>
          </cell>
        </row>
        <row r="915">
          <cell r="B915" t="str">
            <v>DOLAN ROAD 1101882610</v>
          </cell>
          <cell r="C915">
            <v>182381101</v>
          </cell>
          <cell r="D915" t="str">
            <v>DOLAN ROAD 1101</v>
          </cell>
          <cell r="E915">
            <v>882610</v>
          </cell>
          <cell r="F915" t="b">
            <v>1</v>
          </cell>
          <cell r="G915">
            <v>653.63346578403298</v>
          </cell>
          <cell r="H915">
            <v>228.31576376939501</v>
          </cell>
          <cell r="I915">
            <v>8</v>
          </cell>
          <cell r="J915">
            <v>5.792150977868E-5</v>
          </cell>
          <cell r="K915">
            <v>2838</v>
          </cell>
          <cell r="L915">
            <v>6.5308120470524395E-2</v>
          </cell>
          <cell r="M915">
            <v>3458</v>
          </cell>
          <cell r="N915">
            <v>3.7868323830002001E-6</v>
          </cell>
          <cell r="O915">
            <v>3348</v>
          </cell>
          <cell r="Q915">
            <v>3400</v>
          </cell>
        </row>
        <row r="916">
          <cell r="B916" t="str">
            <v>DRUM 11011602</v>
          </cell>
          <cell r="C916">
            <v>152321101</v>
          </cell>
          <cell r="D916" t="str">
            <v>DRUM 1101</v>
          </cell>
          <cell r="E916">
            <v>1602</v>
          </cell>
          <cell r="F916" t="b">
            <v>0</v>
          </cell>
          <cell r="G916">
            <v>26067.912842218098</v>
          </cell>
          <cell r="H916">
            <v>26067.912842218098</v>
          </cell>
          <cell r="I916">
            <v>121</v>
          </cell>
          <cell r="J916">
            <v>7.2028274953787395E-5</v>
          </cell>
          <cell r="K916">
            <v>2416</v>
          </cell>
          <cell r="L916">
            <v>103.403920097422</v>
          </cell>
          <cell r="M916">
            <v>1935</v>
          </cell>
          <cell r="N916">
            <v>8.8618642882179102E-3</v>
          </cell>
          <cell r="O916">
            <v>2009</v>
          </cell>
          <cell r="P916">
            <v>0.28000000000000003</v>
          </cell>
          <cell r="Q916">
            <v>1033</v>
          </cell>
        </row>
        <row r="917">
          <cell r="B917" t="str">
            <v>DRUM 1101CB</v>
          </cell>
          <cell r="C917">
            <v>152321101</v>
          </cell>
          <cell r="D917" t="str">
            <v>DRUM 1101</v>
          </cell>
          <cell r="E917" t="str">
            <v>CB</v>
          </cell>
          <cell r="F917" t="b">
            <v>0</v>
          </cell>
          <cell r="G917">
            <v>3483.5782328855198</v>
          </cell>
          <cell r="H917">
            <v>3483.5782328855198</v>
          </cell>
          <cell r="I917">
            <v>16</v>
          </cell>
          <cell r="J917">
            <v>1.3085477257845899E-4</v>
          </cell>
          <cell r="K917">
            <v>995</v>
          </cell>
          <cell r="L917">
            <v>558.69344049223901</v>
          </cell>
          <cell r="M917">
            <v>1136</v>
          </cell>
          <cell r="N917">
            <v>7.4456093652077407E-2</v>
          </cell>
          <cell r="O917">
            <v>942</v>
          </cell>
          <cell r="P917">
            <v>21.08</v>
          </cell>
          <cell r="Q917">
            <v>302</v>
          </cell>
        </row>
        <row r="918">
          <cell r="B918" t="str">
            <v>DUNBAR 110113481</v>
          </cell>
          <cell r="C918">
            <v>43071101</v>
          </cell>
          <cell r="D918" t="str">
            <v>DUNBAR 1101</v>
          </cell>
          <cell r="E918">
            <v>13481</v>
          </cell>
          <cell r="F918" t="b">
            <v>1</v>
          </cell>
          <cell r="G918">
            <v>1739.6965098349699</v>
          </cell>
          <cell r="H918">
            <v>0</v>
          </cell>
          <cell r="I918">
            <v>14</v>
          </cell>
          <cell r="J918">
            <v>1.1420486927298499E-4</v>
          </cell>
          <cell r="K918">
            <v>1314</v>
          </cell>
          <cell r="L918">
            <v>13.6320767124577</v>
          </cell>
          <cell r="M918">
            <v>2559</v>
          </cell>
          <cell r="N918">
            <v>1.62892457009569E-3</v>
          </cell>
          <cell r="O918">
            <v>2534</v>
          </cell>
          <cell r="P918">
            <v>0.03</v>
          </cell>
          <cell r="Q918">
            <v>2380</v>
          </cell>
        </row>
        <row r="919">
          <cell r="B919" t="str">
            <v>DUNBAR 1101160</v>
          </cell>
          <cell r="C919">
            <v>43071101</v>
          </cell>
          <cell r="D919" t="str">
            <v>DUNBAR 1101</v>
          </cell>
          <cell r="E919">
            <v>160</v>
          </cell>
          <cell r="F919" t="b">
            <v>0</v>
          </cell>
          <cell r="G919">
            <v>10761.016266221</v>
          </cell>
          <cell r="H919">
            <v>4469.2889047784502</v>
          </cell>
          <cell r="I919">
            <v>77</v>
          </cell>
          <cell r="J919">
            <v>9.2493427579832404E-5</v>
          </cell>
          <cell r="K919">
            <v>1831</v>
          </cell>
          <cell r="L919">
            <v>17.980117781065601</v>
          </cell>
          <cell r="M919">
            <v>2481</v>
          </cell>
          <cell r="N919">
            <v>2.49520248977237E-3</v>
          </cell>
          <cell r="O919">
            <v>2414</v>
          </cell>
          <cell r="P919">
            <v>0.04</v>
          </cell>
          <cell r="Q919">
            <v>2105</v>
          </cell>
        </row>
        <row r="920">
          <cell r="B920" t="str">
            <v>DUNBAR 1101234</v>
          </cell>
          <cell r="C920">
            <v>43071101</v>
          </cell>
          <cell r="D920" t="str">
            <v>DUNBAR 1101</v>
          </cell>
          <cell r="E920">
            <v>234</v>
          </cell>
          <cell r="F920" t="b">
            <v>0</v>
          </cell>
          <cell r="G920">
            <v>10290.6170527141</v>
          </cell>
          <cell r="H920">
            <v>5584.5076576798001</v>
          </cell>
          <cell r="I920">
            <v>81</v>
          </cell>
          <cell r="J920">
            <v>1.5309521431508601E-4</v>
          </cell>
          <cell r="K920">
            <v>719</v>
          </cell>
          <cell r="L920">
            <v>12.3013602366293</v>
          </cell>
          <cell r="M920">
            <v>2581</v>
          </cell>
          <cell r="N920">
            <v>1.5051011191511701E-3</v>
          </cell>
          <cell r="O920">
            <v>2556</v>
          </cell>
          <cell r="P920">
            <v>0.04</v>
          </cell>
          <cell r="Q920">
            <v>2094</v>
          </cell>
        </row>
        <row r="921">
          <cell r="B921" t="str">
            <v>DUNBAR 1101302</v>
          </cell>
          <cell r="C921">
            <v>43071101</v>
          </cell>
          <cell r="D921" t="str">
            <v>DUNBAR 1101</v>
          </cell>
          <cell r="E921">
            <v>302</v>
          </cell>
          <cell r="F921" t="b">
            <v>0</v>
          </cell>
          <cell r="G921">
            <v>16561.552714490099</v>
          </cell>
          <cell r="H921">
            <v>14104.3324248316</v>
          </cell>
          <cell r="I921">
            <v>123</v>
          </cell>
          <cell r="J921">
            <v>1.13411339590698E-4</v>
          </cell>
          <cell r="K921">
            <v>1335</v>
          </cell>
          <cell r="L921">
            <v>134.86669848950399</v>
          </cell>
          <cell r="M921">
            <v>1832</v>
          </cell>
          <cell r="N921">
            <v>1.3838829471882599E-2</v>
          </cell>
          <cell r="O921">
            <v>1826</v>
          </cell>
          <cell r="P921">
            <v>14.9</v>
          </cell>
          <cell r="Q921">
            <v>352</v>
          </cell>
        </row>
        <row r="922">
          <cell r="B922" t="str">
            <v>DUNBAR 1101343</v>
          </cell>
          <cell r="C922">
            <v>43071101</v>
          </cell>
          <cell r="D922" t="str">
            <v>DUNBAR 1101</v>
          </cell>
          <cell r="E922">
            <v>343</v>
          </cell>
          <cell r="F922" t="b">
            <v>0</v>
          </cell>
          <cell r="G922">
            <v>7140.9405503227899</v>
          </cell>
          <cell r="H922">
            <v>7140.9405503227899</v>
          </cell>
          <cell r="I922">
            <v>39</v>
          </cell>
          <cell r="J922">
            <v>1.2410063745368099E-4</v>
          </cell>
          <cell r="K922">
            <v>1116</v>
          </cell>
          <cell r="L922">
            <v>75.094323451648094</v>
          </cell>
          <cell r="M922">
            <v>2067</v>
          </cell>
          <cell r="N922">
            <v>7.5606092644183703E-3</v>
          </cell>
          <cell r="O922">
            <v>2069</v>
          </cell>
          <cell r="P922">
            <v>38.93</v>
          </cell>
          <cell r="Q922">
            <v>192</v>
          </cell>
        </row>
        <row r="923">
          <cell r="B923" t="str">
            <v>DUNBAR 1101416</v>
          </cell>
          <cell r="C923">
            <v>43071101</v>
          </cell>
          <cell r="D923" t="str">
            <v>DUNBAR 1101</v>
          </cell>
          <cell r="E923">
            <v>416</v>
          </cell>
          <cell r="F923" t="b">
            <v>0</v>
          </cell>
          <cell r="G923">
            <v>5187.8358192543601</v>
          </cell>
          <cell r="H923">
            <v>4249.9860304807298</v>
          </cell>
          <cell r="I923">
            <v>28</v>
          </cell>
          <cell r="J923">
            <v>1.2383611195858701E-4</v>
          </cell>
          <cell r="K923">
            <v>1122</v>
          </cell>
          <cell r="L923">
            <v>177.64306314216799</v>
          </cell>
          <cell r="M923">
            <v>1689</v>
          </cell>
          <cell r="N923">
            <v>1.9316082163345599E-2</v>
          </cell>
          <cell r="O923">
            <v>1684</v>
          </cell>
          <cell r="P923">
            <v>0.35</v>
          </cell>
          <cell r="Q923">
            <v>975</v>
          </cell>
        </row>
        <row r="924">
          <cell r="B924" t="str">
            <v>DUNBAR 110147964</v>
          </cell>
          <cell r="C924">
            <v>43071101</v>
          </cell>
          <cell r="D924" t="str">
            <v>DUNBAR 1101</v>
          </cell>
          <cell r="E924">
            <v>47964</v>
          </cell>
          <cell r="F924" t="b">
            <v>0</v>
          </cell>
          <cell r="G924">
            <v>12397.035414828</v>
          </cell>
          <cell r="H924">
            <v>10475.640804599099</v>
          </cell>
          <cell r="I924">
            <v>68</v>
          </cell>
          <cell r="J924">
            <v>1.10354525184126E-4</v>
          </cell>
          <cell r="K924">
            <v>1405</v>
          </cell>
          <cell r="L924">
            <v>129.57484416363599</v>
          </cell>
          <cell r="M924">
            <v>1845</v>
          </cell>
          <cell r="N924">
            <v>1.4662384345523499E-2</v>
          </cell>
          <cell r="O924">
            <v>1794</v>
          </cell>
          <cell r="P924">
            <v>0.39</v>
          </cell>
          <cell r="Q924">
            <v>958</v>
          </cell>
        </row>
        <row r="925">
          <cell r="B925" t="str">
            <v>DUNBAR 11014817</v>
          </cell>
          <cell r="C925">
            <v>43071101</v>
          </cell>
          <cell r="D925" t="str">
            <v>DUNBAR 1101</v>
          </cell>
          <cell r="E925">
            <v>4817</v>
          </cell>
          <cell r="F925" t="b">
            <v>0</v>
          </cell>
          <cell r="G925">
            <v>5079.2963702379502</v>
          </cell>
          <cell r="H925">
            <v>5079.2963702379502</v>
          </cell>
          <cell r="I925">
            <v>42</v>
          </cell>
          <cell r="J925">
            <v>1.12153050005352E-4</v>
          </cell>
          <cell r="K925">
            <v>1364</v>
          </cell>
          <cell r="L925">
            <v>172.25604644819299</v>
          </cell>
          <cell r="M925">
            <v>1709</v>
          </cell>
          <cell r="N925">
            <v>1.96664425433744E-2</v>
          </cell>
          <cell r="O925">
            <v>1677</v>
          </cell>
          <cell r="P925">
            <v>8.1300000000000008</v>
          </cell>
          <cell r="Q925">
            <v>436</v>
          </cell>
        </row>
        <row r="926">
          <cell r="B926" t="str">
            <v>DUNBAR 110179086</v>
          </cell>
          <cell r="C926">
            <v>43071101</v>
          </cell>
          <cell r="D926" t="str">
            <v>DUNBAR 1101</v>
          </cell>
          <cell r="E926">
            <v>79086</v>
          </cell>
          <cell r="F926" t="b">
            <v>0</v>
          </cell>
          <cell r="G926">
            <v>11075.7433894405</v>
          </cell>
          <cell r="H926">
            <v>10954.5940437145</v>
          </cell>
          <cell r="I926">
            <v>82</v>
          </cell>
          <cell r="J926">
            <v>1.1014613008272799E-4</v>
          </cell>
          <cell r="K926">
            <v>1408</v>
          </cell>
          <cell r="L926">
            <v>169.84239579022301</v>
          </cell>
          <cell r="M926">
            <v>1717</v>
          </cell>
          <cell r="N926">
            <v>1.8179474097996699E-2</v>
          </cell>
          <cell r="O926">
            <v>1701</v>
          </cell>
          <cell r="P926">
            <v>0.08</v>
          </cell>
          <cell r="Q926">
            <v>1638</v>
          </cell>
        </row>
        <row r="927">
          <cell r="B927" t="str">
            <v>DUNBAR 1101CB</v>
          </cell>
          <cell r="C927">
            <v>43071101</v>
          </cell>
          <cell r="D927" t="str">
            <v>DUNBAR 1101</v>
          </cell>
          <cell r="E927" t="str">
            <v>CB</v>
          </cell>
          <cell r="F927" t="b">
            <v>0</v>
          </cell>
          <cell r="G927">
            <v>23959.128319862499</v>
          </cell>
          <cell r="H927">
            <v>5020.5865482641402</v>
          </cell>
          <cell r="I927">
            <v>191</v>
          </cell>
          <cell r="J927">
            <v>1.208615131106E-4</v>
          </cell>
          <cell r="K927">
            <v>1166</v>
          </cell>
          <cell r="L927">
            <v>54.298190846742401</v>
          </cell>
          <cell r="M927">
            <v>2185</v>
          </cell>
          <cell r="N927">
            <v>7.9930108646246497E-3</v>
          </cell>
          <cell r="O927">
            <v>2048</v>
          </cell>
          <cell r="P927">
            <v>0.11</v>
          </cell>
          <cell r="Q927">
            <v>1429</v>
          </cell>
        </row>
        <row r="928">
          <cell r="B928" t="str">
            <v>DUNBAR 1102246</v>
          </cell>
          <cell r="C928">
            <v>43071102</v>
          </cell>
          <cell r="D928" t="str">
            <v>DUNBAR 1102</v>
          </cell>
          <cell r="E928">
            <v>246</v>
          </cell>
          <cell r="F928" t="b">
            <v>0</v>
          </cell>
          <cell r="G928">
            <v>21497.755721721602</v>
          </cell>
          <cell r="H928">
            <v>21497.755721721602</v>
          </cell>
          <cell r="I928">
            <v>148</v>
          </cell>
          <cell r="J928">
            <v>1.12156906683606E-4</v>
          </cell>
          <cell r="K928">
            <v>1363</v>
          </cell>
          <cell r="L928">
            <v>98.105526491082301</v>
          </cell>
          <cell r="M928">
            <v>1967</v>
          </cell>
          <cell r="N928">
            <v>1.0560896443585001E-2</v>
          </cell>
          <cell r="O928">
            <v>1937</v>
          </cell>
          <cell r="P928">
            <v>6.5</v>
          </cell>
          <cell r="Q928">
            <v>466</v>
          </cell>
        </row>
        <row r="929">
          <cell r="B929" t="str">
            <v>DUNBAR 1102261774</v>
          </cell>
          <cell r="C929">
            <v>43071102</v>
          </cell>
          <cell r="D929" t="str">
            <v>DUNBAR 1102</v>
          </cell>
          <cell r="E929">
            <v>261774</v>
          </cell>
          <cell r="F929" t="b">
            <v>0</v>
          </cell>
          <cell r="G929">
            <v>21761.071777631001</v>
          </cell>
          <cell r="H929">
            <v>21761.071777631001</v>
          </cell>
          <cell r="I929">
            <v>142</v>
          </cell>
          <cell r="J929">
            <v>9.99160374510424E-5</v>
          </cell>
          <cell r="K929">
            <v>1650</v>
          </cell>
          <cell r="L929">
            <v>183.82392933010101</v>
          </cell>
          <cell r="M929">
            <v>1678</v>
          </cell>
          <cell r="N929">
            <v>1.7830058052861801E-2</v>
          </cell>
          <cell r="O929">
            <v>1712</v>
          </cell>
          <cell r="Q929">
            <v>2952</v>
          </cell>
        </row>
        <row r="930">
          <cell r="B930" t="str">
            <v>DUNBAR 1102448</v>
          </cell>
          <cell r="C930">
            <v>43071102</v>
          </cell>
          <cell r="D930" t="str">
            <v>DUNBAR 1102</v>
          </cell>
          <cell r="E930">
            <v>448</v>
          </cell>
          <cell r="F930" t="b">
            <v>0</v>
          </cell>
          <cell r="G930">
            <v>14554.2556309189</v>
          </cell>
          <cell r="H930">
            <v>3932.5973257897899</v>
          </cell>
          <cell r="I930">
            <v>116</v>
          </cell>
          <cell r="J930">
            <v>9.7296152442391594E-5</v>
          </cell>
          <cell r="K930">
            <v>1707</v>
          </cell>
          <cell r="L930">
            <v>15.8507893538009</v>
          </cell>
          <cell r="M930">
            <v>2519</v>
          </cell>
          <cell r="N930">
            <v>1.25604472035295E-3</v>
          </cell>
          <cell r="O930">
            <v>2592</v>
          </cell>
          <cell r="Q930">
            <v>2652</v>
          </cell>
        </row>
        <row r="931">
          <cell r="B931" t="str">
            <v>DUNBAR 1102528</v>
          </cell>
          <cell r="C931">
            <v>43071102</v>
          </cell>
          <cell r="D931" t="str">
            <v>DUNBAR 1102</v>
          </cell>
          <cell r="E931">
            <v>528</v>
          </cell>
          <cell r="F931" t="b">
            <v>0</v>
          </cell>
          <cell r="G931">
            <v>6520.0630958874499</v>
          </cell>
          <cell r="H931">
            <v>5521.1420052662597</v>
          </cell>
          <cell r="I931">
            <v>50</v>
          </cell>
          <cell r="J931">
            <v>8.1341666809748794E-5</v>
          </cell>
          <cell r="K931">
            <v>2172</v>
          </cell>
          <cell r="L931">
            <v>173.338972257884</v>
          </cell>
          <cell r="M931">
            <v>1701</v>
          </cell>
          <cell r="N931">
            <v>1.39867373270199E-2</v>
          </cell>
          <cell r="O931">
            <v>1823</v>
          </cell>
          <cell r="P931">
            <v>0.08</v>
          </cell>
          <cell r="Q931">
            <v>1607</v>
          </cell>
        </row>
        <row r="932">
          <cell r="B932" t="str">
            <v>DUNBAR 1102694641</v>
          </cell>
          <cell r="C932">
            <v>43071102</v>
          </cell>
          <cell r="D932" t="str">
            <v>DUNBAR 1102</v>
          </cell>
          <cell r="E932">
            <v>694641</v>
          </cell>
          <cell r="F932" t="b">
            <v>0</v>
          </cell>
          <cell r="G932">
            <v>6527.85195780905</v>
          </cell>
          <cell r="H932">
            <v>6527.85195780905</v>
          </cell>
          <cell r="I932">
            <v>49</v>
          </cell>
          <cell r="J932">
            <v>7.3208829959110804E-5</v>
          </cell>
          <cell r="K932">
            <v>2390</v>
          </cell>
          <cell r="L932">
            <v>257.84163501175601</v>
          </cell>
          <cell r="M932">
            <v>1526</v>
          </cell>
          <cell r="N932">
            <v>2.0552883499762999E-2</v>
          </cell>
          <cell r="O932">
            <v>1660</v>
          </cell>
          <cell r="Q932">
            <v>3355</v>
          </cell>
        </row>
        <row r="933">
          <cell r="B933" t="str">
            <v>DUNBAR 1102861496</v>
          </cell>
          <cell r="C933">
            <v>43071102</v>
          </cell>
          <cell r="D933" t="str">
            <v>DUNBAR 1102</v>
          </cell>
          <cell r="E933">
            <v>861496</v>
          </cell>
          <cell r="F933" t="b">
            <v>0</v>
          </cell>
          <cell r="G933">
            <v>7188.8160238876799</v>
          </cell>
          <cell r="H933">
            <v>7188.8160238876799</v>
          </cell>
          <cell r="I933">
            <v>51</v>
          </cell>
          <cell r="J933">
            <v>8.7716892463218993E-5</v>
          </cell>
          <cell r="K933">
            <v>1993</v>
          </cell>
          <cell r="L933">
            <v>163.80051928047499</v>
          </cell>
          <cell r="M933">
            <v>1737</v>
          </cell>
          <cell r="N933">
            <v>1.3491267532562299E-2</v>
          </cell>
          <cell r="O933">
            <v>1833</v>
          </cell>
          <cell r="Q933">
            <v>3201</v>
          </cell>
        </row>
        <row r="934">
          <cell r="B934" t="str">
            <v>DUNBAR 1102903030</v>
          </cell>
          <cell r="C934">
            <v>43071102</v>
          </cell>
          <cell r="D934" t="str">
            <v>DUNBAR 1102</v>
          </cell>
          <cell r="E934">
            <v>903030</v>
          </cell>
          <cell r="F934" t="b">
            <v>0</v>
          </cell>
          <cell r="G934">
            <v>2341.44078981748</v>
          </cell>
          <cell r="H934">
            <v>2341.44078981748</v>
          </cell>
          <cell r="I934">
            <v>17</v>
          </cell>
          <cell r="J934">
            <v>1.14681329946239E-4</v>
          </cell>
          <cell r="K934">
            <v>1304</v>
          </cell>
          <cell r="L934">
            <v>137.295583829207</v>
          </cell>
          <cell r="M934">
            <v>1823</v>
          </cell>
          <cell r="N934">
            <v>1.4278453205964801E-2</v>
          </cell>
          <cell r="O934">
            <v>1811</v>
          </cell>
          <cell r="Q934">
            <v>2699</v>
          </cell>
        </row>
        <row r="935">
          <cell r="B935" t="str">
            <v>DUNBAR 1102CB</v>
          </cell>
          <cell r="C935">
            <v>43071102</v>
          </cell>
          <cell r="D935" t="str">
            <v>DUNBAR 1102</v>
          </cell>
          <cell r="E935" t="str">
            <v>CB</v>
          </cell>
          <cell r="F935" t="b">
            <v>0</v>
          </cell>
          <cell r="G935">
            <v>13834.3750149101</v>
          </cell>
          <cell r="H935">
            <v>12733.9139798099</v>
          </cell>
          <cell r="I935">
            <v>113</v>
          </cell>
          <cell r="J935">
            <v>1.30934635227735E-4</v>
          </cell>
          <cell r="K935">
            <v>994</v>
          </cell>
          <cell r="L935">
            <v>85.213458940507394</v>
          </cell>
          <cell r="M935">
            <v>2029</v>
          </cell>
          <cell r="N935">
            <v>9.8815578835369199E-3</v>
          </cell>
          <cell r="O935">
            <v>1963</v>
          </cell>
          <cell r="P935">
            <v>0.08</v>
          </cell>
          <cell r="Q935">
            <v>1671</v>
          </cell>
        </row>
        <row r="936">
          <cell r="B936" t="str">
            <v>DUNBAR 11033127</v>
          </cell>
          <cell r="C936">
            <v>43071103</v>
          </cell>
          <cell r="D936" t="str">
            <v>DUNBAR 1103</v>
          </cell>
          <cell r="E936">
            <v>3127</v>
          </cell>
          <cell r="F936" t="b">
            <v>0</v>
          </cell>
          <cell r="G936">
            <v>15418.413130479799</v>
          </cell>
          <cell r="H936">
            <v>15054.580650973799</v>
          </cell>
          <cell r="I936">
            <v>78</v>
          </cell>
          <cell r="J936">
            <v>1.06910095985165E-4</v>
          </cell>
          <cell r="K936">
            <v>1479</v>
          </cell>
          <cell r="L936">
            <v>266.082961502226</v>
          </cell>
          <cell r="M936">
            <v>1507</v>
          </cell>
          <cell r="N936">
            <v>3.0422039222452402E-2</v>
          </cell>
          <cell r="O936">
            <v>1454</v>
          </cell>
          <cell r="P936">
            <v>0.62</v>
          </cell>
          <cell r="Q936">
            <v>840</v>
          </cell>
        </row>
        <row r="937">
          <cell r="B937" t="str">
            <v>DUNBAR 1103440</v>
          </cell>
          <cell r="C937">
            <v>43071103</v>
          </cell>
          <cell r="D937" t="str">
            <v>DUNBAR 1103</v>
          </cell>
          <cell r="E937">
            <v>440</v>
          </cell>
          <cell r="F937" t="b">
            <v>0</v>
          </cell>
          <cell r="G937">
            <v>19525.153007102399</v>
          </cell>
          <cell r="H937">
            <v>3309.7657780569398</v>
          </cell>
          <cell r="I937">
            <v>158</v>
          </cell>
          <cell r="J937">
            <v>8.4963432533485597E-5</v>
          </cell>
          <cell r="K937">
            <v>2062</v>
          </cell>
          <cell r="L937">
            <v>3.5276357268682901</v>
          </cell>
          <cell r="M937">
            <v>2792</v>
          </cell>
          <cell r="N937">
            <v>4.4177446539331501E-4</v>
          </cell>
          <cell r="O937">
            <v>2753</v>
          </cell>
          <cell r="P937">
            <v>0.17</v>
          </cell>
          <cell r="Q937">
            <v>1237</v>
          </cell>
        </row>
        <row r="938">
          <cell r="B938" t="str">
            <v>DUNBAR 1103534</v>
          </cell>
          <cell r="C938">
            <v>43071103</v>
          </cell>
          <cell r="D938" t="str">
            <v>DUNBAR 1103</v>
          </cell>
          <cell r="E938">
            <v>534</v>
          </cell>
          <cell r="F938" t="b">
            <v>0</v>
          </cell>
          <cell r="G938">
            <v>27841.2407343224</v>
          </cell>
          <cell r="H938">
            <v>25519.088923833198</v>
          </cell>
          <cell r="I938">
            <v>162</v>
          </cell>
          <cell r="J938">
            <v>9.6935809038027496E-5</v>
          </cell>
          <cell r="K938">
            <v>1715</v>
          </cell>
          <cell r="L938">
            <v>161.068562698672</v>
          </cell>
          <cell r="M938">
            <v>1743</v>
          </cell>
          <cell r="N938">
            <v>1.3689975454780399E-2</v>
          </cell>
          <cell r="O938">
            <v>1827</v>
          </cell>
          <cell r="P938">
            <v>36.61</v>
          </cell>
          <cell r="Q938">
            <v>206</v>
          </cell>
        </row>
        <row r="939">
          <cell r="B939" t="str">
            <v>DUNBAR 1103725292</v>
          </cell>
          <cell r="C939">
            <v>43071103</v>
          </cell>
          <cell r="D939" t="str">
            <v>DUNBAR 1103</v>
          </cell>
          <cell r="E939">
            <v>725292</v>
          </cell>
          <cell r="F939" t="b">
            <v>1</v>
          </cell>
          <cell r="G939">
            <v>1519.9144875822301</v>
          </cell>
          <cell r="H939">
            <v>339.58618422851703</v>
          </cell>
          <cell r="I939">
            <v>13</v>
          </cell>
          <cell r="J939">
            <v>8.6305321299452994E-5</v>
          </cell>
          <cell r="K939">
            <v>2027</v>
          </cell>
          <cell r="L939">
            <v>6.5451057324819498E-2</v>
          </cell>
          <cell r="M939">
            <v>3395</v>
          </cell>
          <cell r="N939">
            <v>5.6580242786108802E-6</v>
          </cell>
          <cell r="O939">
            <v>3231</v>
          </cell>
          <cell r="Q939">
            <v>2665</v>
          </cell>
        </row>
        <row r="940">
          <cell r="B940" t="str">
            <v>DUNBAR 1103835658</v>
          </cell>
          <cell r="C940">
            <v>43071103</v>
          </cell>
          <cell r="D940" t="str">
            <v>DUNBAR 1103</v>
          </cell>
          <cell r="E940">
            <v>835658</v>
          </cell>
          <cell r="F940" t="b">
            <v>1</v>
          </cell>
          <cell r="G940">
            <v>1187.2488531806</v>
          </cell>
          <cell r="H940">
            <v>50.039141804124803</v>
          </cell>
          <cell r="I940">
            <v>11</v>
          </cell>
          <cell r="J940">
            <v>7.6552982467216097E-5</v>
          </cell>
          <cell r="K940">
            <v>2292</v>
          </cell>
          <cell r="L940">
            <v>17.363250614563899</v>
          </cell>
          <cell r="M940">
            <v>2494</v>
          </cell>
          <cell r="N940">
            <v>1.89865065793829E-3</v>
          </cell>
          <cell r="O940">
            <v>2490</v>
          </cell>
          <cell r="Q940">
            <v>3337</v>
          </cell>
        </row>
        <row r="941">
          <cell r="B941" t="str">
            <v>DUNBAR 1103872066</v>
          </cell>
          <cell r="C941">
            <v>43071103</v>
          </cell>
          <cell r="D941" t="str">
            <v>DUNBAR 1103</v>
          </cell>
          <cell r="E941">
            <v>872066</v>
          </cell>
          <cell r="F941" t="b">
            <v>1</v>
          </cell>
          <cell r="G941">
            <v>1285.53738748708</v>
          </cell>
          <cell r="H941">
            <v>856.88814991569302</v>
          </cell>
          <cell r="I941">
            <v>13</v>
          </cell>
          <cell r="J941">
            <v>8.9930918945286105E-5</v>
          </cell>
          <cell r="K941">
            <v>1916</v>
          </cell>
          <cell r="L941">
            <v>14.702691169409899</v>
          </cell>
          <cell r="M941">
            <v>2535</v>
          </cell>
          <cell r="N941">
            <v>1.1905938594895401E-3</v>
          </cell>
          <cell r="O941">
            <v>2598</v>
          </cell>
          <cell r="Q941">
            <v>3074</v>
          </cell>
        </row>
        <row r="942">
          <cell r="B942" t="str">
            <v>DUNBAR 1103CB</v>
          </cell>
          <cell r="C942">
            <v>43071103</v>
          </cell>
          <cell r="D942" t="str">
            <v>DUNBAR 1103</v>
          </cell>
          <cell r="E942" t="str">
            <v>CB</v>
          </cell>
          <cell r="F942" t="b">
            <v>0</v>
          </cell>
          <cell r="G942">
            <v>19272.758521235799</v>
          </cell>
          <cell r="H942">
            <v>4335.2228074984896</v>
          </cell>
          <cell r="I942">
            <v>149</v>
          </cell>
          <cell r="J942">
            <v>1.15569381485683E-4</v>
          </cell>
          <cell r="K942">
            <v>1285</v>
          </cell>
          <cell r="L942">
            <v>29.742597769707299</v>
          </cell>
          <cell r="M942">
            <v>2348</v>
          </cell>
          <cell r="N942">
            <v>3.60857527118719E-3</v>
          </cell>
          <cell r="O942">
            <v>2287</v>
          </cell>
          <cell r="P942">
            <v>1.01</v>
          </cell>
          <cell r="Q942">
            <v>729</v>
          </cell>
        </row>
        <row r="943">
          <cell r="B943" t="str">
            <v>DUNLAP 110239190</v>
          </cell>
          <cell r="C943">
            <v>254061102</v>
          </cell>
          <cell r="D943" t="str">
            <v>DUNLAP 1102</v>
          </cell>
          <cell r="E943">
            <v>39190</v>
          </cell>
          <cell r="F943" t="b">
            <v>0</v>
          </cell>
          <cell r="G943">
            <v>2877.2566003019101</v>
          </cell>
          <cell r="H943">
            <v>2877.2566003019101</v>
          </cell>
          <cell r="I943">
            <v>17</v>
          </cell>
          <cell r="J943">
            <v>6.3387743948089095E-5</v>
          </cell>
          <cell r="K943">
            <v>2665</v>
          </cell>
          <cell r="L943">
            <v>760.939796447753</v>
          </cell>
          <cell r="M943">
            <v>964</v>
          </cell>
          <cell r="N943">
            <v>4.6743152910628999E-2</v>
          </cell>
          <cell r="O943">
            <v>1216</v>
          </cell>
          <cell r="P943">
            <v>0</v>
          </cell>
          <cell r="Q943">
            <v>2644</v>
          </cell>
        </row>
        <row r="944">
          <cell r="B944" t="str">
            <v>DUNLAP 11027050</v>
          </cell>
          <cell r="C944">
            <v>254061102</v>
          </cell>
          <cell r="D944" t="str">
            <v>DUNLAP 1102</v>
          </cell>
          <cell r="E944">
            <v>7050</v>
          </cell>
          <cell r="F944" t="b">
            <v>0</v>
          </cell>
          <cell r="G944">
            <v>15143.7830093803</v>
          </cell>
          <cell r="H944">
            <v>15143.7830093803</v>
          </cell>
          <cell r="I944">
            <v>67</v>
          </cell>
          <cell r="J944">
            <v>3.0196674064183099E-5</v>
          </cell>
          <cell r="K944">
            <v>3425</v>
          </cell>
          <cell r="L944">
            <v>13.547515319583299</v>
          </cell>
          <cell r="M944">
            <v>2562</v>
          </cell>
          <cell r="N944">
            <v>3.7020453262305499E-4</v>
          </cell>
          <cell r="O944">
            <v>2774</v>
          </cell>
          <cell r="P944">
            <v>0</v>
          </cell>
          <cell r="Q944">
            <v>2642</v>
          </cell>
        </row>
        <row r="945">
          <cell r="B945" t="str">
            <v>DUNLAP 11027060</v>
          </cell>
          <cell r="C945">
            <v>254061102</v>
          </cell>
          <cell r="D945" t="str">
            <v>DUNLAP 1102</v>
          </cell>
          <cell r="E945">
            <v>7060</v>
          </cell>
          <cell r="F945" t="b">
            <v>0</v>
          </cell>
          <cell r="G945">
            <v>28760.1957260975</v>
          </cell>
          <cell r="H945">
            <v>28760.1957260975</v>
          </cell>
          <cell r="I945">
            <v>162</v>
          </cell>
          <cell r="J945">
            <v>4.16190122908215E-5</v>
          </cell>
          <cell r="K945">
            <v>3231</v>
          </cell>
          <cell r="L945">
            <v>4251.9919777326704</v>
          </cell>
          <cell r="M945">
            <v>132</v>
          </cell>
          <cell r="N945">
            <v>0.18019405210276301</v>
          </cell>
          <cell r="O945">
            <v>401</v>
          </cell>
          <cell r="P945">
            <v>0.05</v>
          </cell>
          <cell r="Q945">
            <v>2062</v>
          </cell>
        </row>
        <row r="946">
          <cell r="B946" t="str">
            <v>DUNLAP 11027290</v>
          </cell>
          <cell r="C946">
            <v>254061102</v>
          </cell>
          <cell r="D946" t="str">
            <v>DUNLAP 1102</v>
          </cell>
          <cell r="E946">
            <v>7290</v>
          </cell>
          <cell r="F946" t="b">
            <v>0</v>
          </cell>
          <cell r="G946">
            <v>1075.40712257581</v>
          </cell>
          <cell r="H946">
            <v>1075.40712257581</v>
          </cell>
          <cell r="I946">
            <v>8</v>
          </cell>
          <cell r="J946">
            <v>2.82694861652998E-5</v>
          </cell>
          <cell r="K946">
            <v>3452</v>
          </cell>
          <cell r="L946">
            <v>23.830807872309698</v>
          </cell>
          <cell r="M946">
            <v>2405</v>
          </cell>
          <cell r="N946">
            <v>1.01264008579491E-3</v>
          </cell>
          <cell r="O946">
            <v>2625</v>
          </cell>
          <cell r="P946">
            <v>0</v>
          </cell>
          <cell r="Q946">
            <v>2635</v>
          </cell>
        </row>
        <row r="947">
          <cell r="B947" t="str">
            <v>DUNLAP 11027360</v>
          </cell>
          <cell r="C947">
            <v>254061102</v>
          </cell>
          <cell r="D947" t="str">
            <v>DUNLAP 1102</v>
          </cell>
          <cell r="E947">
            <v>7360</v>
          </cell>
          <cell r="F947" t="b">
            <v>0</v>
          </cell>
          <cell r="G947">
            <v>14342.2552071476</v>
          </cell>
          <cell r="H947">
            <v>14342.2552071476</v>
          </cell>
          <cell r="I947">
            <v>83</v>
          </cell>
          <cell r="J947">
            <v>5.7731383449430601E-5</v>
          </cell>
          <cell r="K947">
            <v>2844</v>
          </cell>
          <cell r="L947">
            <v>3097.63670577943</v>
          </cell>
          <cell r="M947">
            <v>256</v>
          </cell>
          <cell r="N947">
            <v>0.21271984598834801</v>
          </cell>
          <cell r="O947">
            <v>302</v>
          </cell>
          <cell r="P947">
            <v>0</v>
          </cell>
          <cell r="Q947">
            <v>2643</v>
          </cell>
        </row>
        <row r="948">
          <cell r="B948" t="str">
            <v>DUNLAP 1102778286</v>
          </cell>
          <cell r="C948">
            <v>254061102</v>
          </cell>
          <cell r="D948" t="str">
            <v>DUNLAP 1102</v>
          </cell>
          <cell r="E948">
            <v>778286</v>
          </cell>
          <cell r="F948" t="b">
            <v>0</v>
          </cell>
          <cell r="G948">
            <v>4188.0046630876795</v>
          </cell>
          <cell r="H948">
            <v>4188.0046630876795</v>
          </cell>
          <cell r="I948">
            <v>5</v>
          </cell>
          <cell r="J948">
            <v>3.64437793905381E-5</v>
          </cell>
          <cell r="K948">
            <v>3323</v>
          </cell>
          <cell r="L948">
            <v>19.077932619357998</v>
          </cell>
          <cell r="M948">
            <v>2461</v>
          </cell>
          <cell r="N948">
            <v>4.9090289303488702E-4</v>
          </cell>
          <cell r="O948">
            <v>2738</v>
          </cell>
          <cell r="P948">
            <v>0</v>
          </cell>
          <cell r="Q948">
            <v>2637</v>
          </cell>
        </row>
        <row r="949">
          <cell r="B949" t="str">
            <v>DUNLAP 11027849F</v>
          </cell>
          <cell r="C949">
            <v>254061102</v>
          </cell>
          <cell r="D949" t="str">
            <v>DUNLAP 1102</v>
          </cell>
          <cell r="E949" t="str">
            <v>7849F</v>
          </cell>
          <cell r="F949" t="b">
            <v>0</v>
          </cell>
          <cell r="G949">
            <v>13949.6343532266</v>
          </cell>
          <cell r="H949">
            <v>13949.6343532266</v>
          </cell>
          <cell r="I949">
            <v>61</v>
          </cell>
          <cell r="J949">
            <v>3.1632612784751901E-5</v>
          </cell>
          <cell r="K949">
            <v>3406</v>
          </cell>
          <cell r="L949">
            <v>5019.3611686864797</v>
          </cell>
          <cell r="M949">
            <v>73</v>
          </cell>
          <cell r="N949">
            <v>0.13395244124070799</v>
          </cell>
          <cell r="O949">
            <v>589</v>
          </cell>
          <cell r="P949">
            <v>0.04</v>
          </cell>
          <cell r="Q949">
            <v>2222</v>
          </cell>
        </row>
        <row r="950">
          <cell r="B950" t="str">
            <v>DUNLAP 1102CB</v>
          </cell>
          <cell r="C950">
            <v>254061102</v>
          </cell>
          <cell r="D950" t="str">
            <v>DUNLAP 1102</v>
          </cell>
          <cell r="E950" t="str">
            <v>CB</v>
          </cell>
          <cell r="F950" t="b">
            <v>0</v>
          </cell>
          <cell r="G950">
            <v>10840.095588059199</v>
          </cell>
          <cell r="H950">
            <v>10840.095588059199</v>
          </cell>
          <cell r="I950">
            <v>79</v>
          </cell>
          <cell r="J950">
            <v>5.5221046563812497E-5</v>
          </cell>
          <cell r="K950">
            <v>2906</v>
          </cell>
          <cell r="L950">
            <v>463.40301271023799</v>
          </cell>
          <cell r="M950">
            <v>1231</v>
          </cell>
          <cell r="N950">
            <v>2.51556715025546E-2</v>
          </cell>
          <cell r="O950">
            <v>1556</v>
          </cell>
          <cell r="P950">
            <v>0</v>
          </cell>
          <cell r="Q950">
            <v>2629</v>
          </cell>
        </row>
        <row r="951">
          <cell r="B951" t="str">
            <v>DUNLAP 11037040</v>
          </cell>
          <cell r="C951">
            <v>254061103</v>
          </cell>
          <cell r="D951" t="str">
            <v>DUNLAP 1103</v>
          </cell>
          <cell r="E951">
            <v>7040</v>
          </cell>
          <cell r="F951" t="b">
            <v>0</v>
          </cell>
          <cell r="G951">
            <v>39870.080974955803</v>
          </cell>
          <cell r="H951">
            <v>39870.080974955803</v>
          </cell>
          <cell r="I951">
            <v>230</v>
          </cell>
          <cell r="J951">
            <v>4.8475142769518903E-5</v>
          </cell>
          <cell r="K951">
            <v>3079</v>
          </cell>
          <cell r="L951">
            <v>4388.1035164227596</v>
          </cell>
          <cell r="M951">
            <v>116</v>
          </cell>
          <cell r="N951">
            <v>0.196052636669378</v>
          </cell>
          <cell r="O951">
            <v>341</v>
          </cell>
          <cell r="P951">
            <v>7.0000000000000007E-2</v>
          </cell>
          <cell r="Q951">
            <v>1719</v>
          </cell>
        </row>
        <row r="952">
          <cell r="B952" t="str">
            <v>DUNLAP 11037080</v>
          </cell>
          <cell r="C952">
            <v>254061103</v>
          </cell>
          <cell r="D952" t="str">
            <v>DUNLAP 1103</v>
          </cell>
          <cell r="E952">
            <v>7080</v>
          </cell>
          <cell r="F952" t="b">
            <v>0</v>
          </cell>
          <cell r="G952">
            <v>17026.243350708301</v>
          </cell>
          <cell r="H952">
            <v>17026.243350708301</v>
          </cell>
          <cell r="I952">
            <v>67</v>
          </cell>
          <cell r="J952">
            <v>5.6266497873972701E-5</v>
          </cell>
          <cell r="K952">
            <v>2881</v>
          </cell>
          <cell r="L952">
            <v>33.403138607373599</v>
          </cell>
          <cell r="M952">
            <v>2317</v>
          </cell>
          <cell r="N952">
            <v>3.1698122787706898E-3</v>
          </cell>
          <cell r="O952">
            <v>2330</v>
          </cell>
          <cell r="P952">
            <v>0</v>
          </cell>
          <cell r="Q952">
            <v>2646</v>
          </cell>
        </row>
        <row r="953">
          <cell r="B953" t="str">
            <v>DUNLAP 11037170</v>
          </cell>
          <cell r="C953">
            <v>254061103</v>
          </cell>
          <cell r="D953" t="str">
            <v>DUNLAP 1103</v>
          </cell>
          <cell r="E953">
            <v>7170</v>
          </cell>
          <cell r="F953" t="b">
            <v>0</v>
          </cell>
          <cell r="G953">
            <v>8726.7126865543105</v>
          </cell>
          <cell r="H953">
            <v>8726.7126865543105</v>
          </cell>
          <cell r="I953">
            <v>54</v>
          </cell>
          <cell r="J953">
            <v>2.8720087331474202E-5</v>
          </cell>
          <cell r="K953">
            <v>3442</v>
          </cell>
          <cell r="L953">
            <v>2.7065728938453999</v>
          </cell>
          <cell r="M953">
            <v>2821</v>
          </cell>
          <cell r="N953">
            <v>3.94933818118144E-5</v>
          </cell>
          <cell r="O953">
            <v>2916</v>
          </cell>
          <cell r="P953">
            <v>0</v>
          </cell>
          <cell r="Q953">
            <v>2648</v>
          </cell>
        </row>
        <row r="954">
          <cell r="B954" t="str">
            <v>DUNLAP 11037220</v>
          </cell>
          <cell r="C954">
            <v>254061103</v>
          </cell>
          <cell r="D954" t="str">
            <v>DUNLAP 1103</v>
          </cell>
          <cell r="E954">
            <v>7220</v>
          </cell>
          <cell r="F954" t="b">
            <v>0</v>
          </cell>
          <cell r="G954">
            <v>39952.248276443599</v>
          </cell>
          <cell r="H954">
            <v>39952.248276443599</v>
          </cell>
          <cell r="I954">
            <v>188</v>
          </cell>
          <cell r="J954">
            <v>4.2564506751912698E-5</v>
          </cell>
          <cell r="K954">
            <v>3217</v>
          </cell>
          <cell r="L954">
            <v>4516.9217047789498</v>
          </cell>
          <cell r="M954">
            <v>107</v>
          </cell>
          <cell r="N954">
            <v>0.19170978090250501</v>
          </cell>
          <cell r="O954">
            <v>364</v>
          </cell>
          <cell r="P954">
            <v>0.06</v>
          </cell>
          <cell r="Q954">
            <v>1901</v>
          </cell>
        </row>
        <row r="955">
          <cell r="B955" t="str">
            <v>DUNLAP 1103CB</v>
          </cell>
          <cell r="C955">
            <v>254061103</v>
          </cell>
          <cell r="D955" t="str">
            <v>DUNLAP 1103</v>
          </cell>
          <cell r="E955" t="str">
            <v>CB</v>
          </cell>
          <cell r="F955" t="b">
            <v>0</v>
          </cell>
          <cell r="G955">
            <v>9029.3519976534099</v>
          </cell>
          <cell r="H955">
            <v>9029.3519976534099</v>
          </cell>
          <cell r="I955">
            <v>38</v>
          </cell>
          <cell r="J955">
            <v>3.4573650122478498E-5</v>
          </cell>
          <cell r="K955">
            <v>3359</v>
          </cell>
          <cell r="L955">
            <v>1447.0841996624999</v>
          </cell>
          <cell r="M955">
            <v>615</v>
          </cell>
          <cell r="N955">
            <v>5.5112828026939502E-2</v>
          </cell>
          <cell r="O955">
            <v>1121</v>
          </cell>
          <cell r="P955">
            <v>0</v>
          </cell>
          <cell r="Q955">
            <v>2649</v>
          </cell>
        </row>
        <row r="956">
          <cell r="B956" t="str">
            <v>EAST QUINCY 1101186938</v>
          </cell>
          <cell r="C956">
            <v>102551101</v>
          </cell>
          <cell r="D956" t="str">
            <v>EAST QUINCY 1101</v>
          </cell>
          <cell r="E956">
            <v>186938</v>
          </cell>
          <cell r="F956" t="b">
            <v>0</v>
          </cell>
          <cell r="G956">
            <v>4893.2220023129303</v>
          </cell>
          <cell r="H956">
            <v>2672.10502792742</v>
          </cell>
          <cell r="I956">
            <v>41</v>
          </cell>
          <cell r="J956">
            <v>6.8848361168908503E-5</v>
          </cell>
          <cell r="K956">
            <v>2512</v>
          </cell>
          <cell r="L956">
            <v>6.5899547167398098E-2</v>
          </cell>
          <cell r="M956">
            <v>3245</v>
          </cell>
          <cell r="N956">
            <v>4.5458250335110898E-6</v>
          </cell>
          <cell r="O956">
            <v>3293</v>
          </cell>
          <cell r="Q956">
            <v>2792</v>
          </cell>
        </row>
        <row r="957">
          <cell r="B957" t="str">
            <v>EAST QUINCY 11012452</v>
          </cell>
          <cell r="C957">
            <v>102551101</v>
          </cell>
          <cell r="D957" t="str">
            <v>EAST QUINCY 1101</v>
          </cell>
          <cell r="E957">
            <v>2452</v>
          </cell>
          <cell r="F957" t="b">
            <v>1</v>
          </cell>
          <cell r="G957">
            <v>11049.8485259359</v>
          </cell>
          <cell r="H957">
            <v>228.517735365677</v>
          </cell>
          <cell r="I957">
            <v>87</v>
          </cell>
          <cell r="J957">
            <v>5.4567939664326202E-5</v>
          </cell>
          <cell r="K957">
            <v>2931</v>
          </cell>
          <cell r="L957">
            <v>79.156238967618194</v>
          </cell>
          <cell r="M957">
            <v>2053</v>
          </cell>
          <cell r="N957">
            <v>5.0247730993464197E-3</v>
          </cell>
          <cell r="O957">
            <v>2202</v>
          </cell>
          <cell r="P957">
            <v>13.72</v>
          </cell>
          <cell r="Q957">
            <v>363</v>
          </cell>
        </row>
        <row r="958">
          <cell r="B958" t="str">
            <v>EAST QUINCY 1101424048</v>
          </cell>
          <cell r="C958">
            <v>102551101</v>
          </cell>
          <cell r="D958" t="str">
            <v>EAST QUINCY 1101</v>
          </cell>
          <cell r="E958">
            <v>424048</v>
          </cell>
          <cell r="F958" t="b">
            <v>0</v>
          </cell>
          <cell r="G958">
            <v>1501.86110951867</v>
          </cell>
          <cell r="H958">
            <v>1068.5882034900401</v>
          </cell>
          <cell r="I958">
            <v>12</v>
          </cell>
          <cell r="J958">
            <v>6.0748663145204699E-5</v>
          </cell>
          <cell r="K958">
            <v>2756</v>
          </cell>
          <cell r="L958">
            <v>33.0472074157544</v>
          </cell>
          <cell r="M958">
            <v>2323</v>
          </cell>
          <cell r="N958">
            <v>2.51701263465067E-3</v>
          </cell>
          <cell r="O958">
            <v>2408</v>
          </cell>
          <cell r="Q958">
            <v>3298</v>
          </cell>
        </row>
        <row r="959">
          <cell r="B959" t="str">
            <v>EAST QUINCY 1101678650</v>
          </cell>
          <cell r="C959">
            <v>102551101</v>
          </cell>
          <cell r="D959" t="str">
            <v>EAST QUINCY 1101</v>
          </cell>
          <cell r="E959">
            <v>678650</v>
          </cell>
          <cell r="F959" t="b">
            <v>0</v>
          </cell>
          <cell r="G959">
            <v>2024.91523809004</v>
          </cell>
          <cell r="H959">
            <v>1808.9819335228401</v>
          </cell>
          <cell r="I959">
            <v>14</v>
          </cell>
          <cell r="J959">
            <v>9.5258700509605497E-5</v>
          </cell>
          <cell r="K959">
            <v>1757</v>
          </cell>
          <cell r="L959">
            <v>6.6065024695089805E-2</v>
          </cell>
          <cell r="M959">
            <v>3203</v>
          </cell>
          <cell r="N959">
            <v>6.2787800212541702E-6</v>
          </cell>
          <cell r="O959">
            <v>3197</v>
          </cell>
          <cell r="Q959">
            <v>3091</v>
          </cell>
        </row>
        <row r="960">
          <cell r="B960" t="str">
            <v>EAST QUINCY 1101782320</v>
          </cell>
          <cell r="C960">
            <v>102551101</v>
          </cell>
          <cell r="D960" t="str">
            <v>EAST QUINCY 1101</v>
          </cell>
          <cell r="E960">
            <v>782320</v>
          </cell>
          <cell r="F960" t="b">
            <v>1</v>
          </cell>
          <cell r="G960">
            <v>606.88830146271096</v>
          </cell>
          <cell r="H960">
            <v>340.310826777584</v>
          </cell>
          <cell r="I960">
            <v>5</v>
          </cell>
          <cell r="J960">
            <v>6.9413164601428402E-5</v>
          </cell>
          <cell r="K960">
            <v>2491</v>
          </cell>
          <cell r="L960">
            <v>6.5661617316771198E-2</v>
          </cell>
          <cell r="M960">
            <v>3321</v>
          </cell>
          <cell r="N960">
            <v>4.55236968032064E-6</v>
          </cell>
          <cell r="O960">
            <v>3290</v>
          </cell>
          <cell r="Q960">
            <v>3175</v>
          </cell>
        </row>
        <row r="961">
          <cell r="B961" t="str">
            <v>EAST QUINCY 1101951424</v>
          </cell>
          <cell r="C961">
            <v>102551101</v>
          </cell>
          <cell r="D961" t="str">
            <v>EAST QUINCY 1101</v>
          </cell>
          <cell r="E961">
            <v>951424</v>
          </cell>
          <cell r="F961" t="b">
            <v>0</v>
          </cell>
          <cell r="G961">
            <v>5857.3043099335</v>
          </cell>
          <cell r="H961">
            <v>1124.2370708145399</v>
          </cell>
          <cell r="I961">
            <v>49</v>
          </cell>
          <cell r="J961">
            <v>6.6605808797248701E-5</v>
          </cell>
          <cell r="K961">
            <v>2568</v>
          </cell>
          <cell r="L961">
            <v>260.89685024100498</v>
          </cell>
          <cell r="M961">
            <v>1522</v>
          </cell>
          <cell r="N961">
            <v>1.9500819066429299E-2</v>
          </cell>
          <cell r="O961">
            <v>1678</v>
          </cell>
          <cell r="Q961">
            <v>3026</v>
          </cell>
        </row>
        <row r="962">
          <cell r="B962" t="str">
            <v>ECHO SUMMIT 11012500</v>
          </cell>
          <cell r="C962">
            <v>158031101</v>
          </cell>
          <cell r="D962" t="str">
            <v>ECHO SUMMIT 1101</v>
          </cell>
          <cell r="E962">
            <v>2500</v>
          </cell>
          <cell r="F962" t="b">
            <v>0</v>
          </cell>
          <cell r="G962">
            <v>3521.4170017757501</v>
          </cell>
          <cell r="H962">
            <v>3521.4170017757501</v>
          </cell>
          <cell r="I962">
            <v>26</v>
          </cell>
          <cell r="J962">
            <v>4.8352504493847699E-5</v>
          </cell>
          <cell r="K962">
            <v>3083</v>
          </cell>
          <cell r="L962">
            <v>44.8706933259161</v>
          </cell>
          <cell r="M962">
            <v>2248</v>
          </cell>
          <cell r="N962">
            <v>1.9811356703936999E-3</v>
          </cell>
          <cell r="O962">
            <v>2478</v>
          </cell>
          <cell r="P962">
            <v>0.16</v>
          </cell>
          <cell r="Q962">
            <v>1255</v>
          </cell>
        </row>
        <row r="963">
          <cell r="B963" t="str">
            <v>ECHO SUMMIT 1101344250</v>
          </cell>
          <cell r="C963">
            <v>158031101</v>
          </cell>
          <cell r="D963" t="str">
            <v>ECHO SUMMIT 1101</v>
          </cell>
          <cell r="E963">
            <v>344250</v>
          </cell>
          <cell r="F963" t="b">
            <v>0</v>
          </cell>
          <cell r="G963">
            <v>1668.18367719252</v>
          </cell>
          <cell r="H963">
            <v>1299.27079946558</v>
          </cell>
          <cell r="I963">
            <v>10</v>
          </cell>
          <cell r="J963">
            <v>4.8899147623160299E-5</v>
          </cell>
          <cell r="K963">
            <v>3068</v>
          </cell>
          <cell r="L963">
            <v>38.039168573392601</v>
          </cell>
          <cell r="M963">
            <v>2290</v>
          </cell>
          <cell r="N963">
            <v>2.1484475388775601E-3</v>
          </cell>
          <cell r="O963">
            <v>2461</v>
          </cell>
          <cell r="P963">
            <v>0.03</v>
          </cell>
          <cell r="Q963">
            <v>2252</v>
          </cell>
        </row>
        <row r="964">
          <cell r="B964" t="str">
            <v>ECHO SUMMIT 1101481660</v>
          </cell>
          <cell r="C964">
            <v>158031101</v>
          </cell>
          <cell r="D964" t="str">
            <v>ECHO SUMMIT 1101</v>
          </cell>
          <cell r="E964">
            <v>481660</v>
          </cell>
          <cell r="F964" t="b">
            <v>0</v>
          </cell>
          <cell r="G964">
            <v>1777.59040638131</v>
          </cell>
          <cell r="H964">
            <v>1750.39567772899</v>
          </cell>
          <cell r="I964">
            <v>21</v>
          </cell>
          <cell r="J964">
            <v>1.3748137886674701E-4</v>
          </cell>
          <cell r="K964">
            <v>904</v>
          </cell>
          <cell r="L964">
            <v>66.827821527691796</v>
          </cell>
          <cell r="M964">
            <v>2109</v>
          </cell>
          <cell r="N964">
            <v>8.9564549385737005E-3</v>
          </cell>
          <cell r="O964">
            <v>2005</v>
          </cell>
          <cell r="Q964">
            <v>3360</v>
          </cell>
        </row>
        <row r="965">
          <cell r="B965" t="str">
            <v>ECHO SUMMIT 110155262</v>
          </cell>
          <cell r="C965">
            <v>158031101</v>
          </cell>
          <cell r="D965" t="str">
            <v>ECHO SUMMIT 1101</v>
          </cell>
          <cell r="E965">
            <v>55262</v>
          </cell>
          <cell r="F965" t="b">
            <v>1</v>
          </cell>
          <cell r="G965">
            <v>266.53395738018099</v>
          </cell>
          <cell r="H965">
            <v>266.53395738018099</v>
          </cell>
          <cell r="I965">
            <v>4</v>
          </cell>
          <cell r="J965">
            <v>5.4989528507576297E-5</v>
          </cell>
          <cell r="K965">
            <v>2911</v>
          </cell>
          <cell r="L965">
            <v>6.6431154186312194E-2</v>
          </cell>
          <cell r="M965">
            <v>3095</v>
          </cell>
          <cell r="N965">
            <v>3.65301784691941E-6</v>
          </cell>
          <cell r="O965">
            <v>3355</v>
          </cell>
          <cell r="P965">
            <v>0.06</v>
          </cell>
          <cell r="Q965">
            <v>1866</v>
          </cell>
        </row>
        <row r="966">
          <cell r="B966" t="str">
            <v>ECHO SUMMIT 1101741586</v>
          </cell>
          <cell r="C966">
            <v>158031101</v>
          </cell>
          <cell r="D966" t="str">
            <v>ECHO SUMMIT 1101</v>
          </cell>
          <cell r="E966">
            <v>741586</v>
          </cell>
          <cell r="F966" t="b">
            <v>0</v>
          </cell>
          <cell r="G966">
            <v>1137.7951665065</v>
          </cell>
          <cell r="H966">
            <v>1137.7951665065</v>
          </cell>
          <cell r="I966">
            <v>9</v>
          </cell>
          <cell r="J966">
            <v>5.16831536919602E-5</v>
          </cell>
          <cell r="K966">
            <v>3002</v>
          </cell>
          <cell r="L966">
            <v>6.6431154186312194E-2</v>
          </cell>
          <cell r="M966">
            <v>3093</v>
          </cell>
          <cell r="N966">
            <v>3.4333715517454799E-6</v>
          </cell>
          <cell r="O966">
            <v>3372</v>
          </cell>
          <cell r="Q966">
            <v>3342</v>
          </cell>
        </row>
        <row r="967">
          <cell r="B967" t="str">
            <v>ECHO SUMMIT 11018922</v>
          </cell>
          <cell r="C967">
            <v>158031101</v>
          </cell>
          <cell r="D967" t="str">
            <v>ECHO SUMMIT 1101</v>
          </cell>
          <cell r="E967">
            <v>8922</v>
          </cell>
          <cell r="F967" t="b">
            <v>0</v>
          </cell>
          <cell r="G967">
            <v>1940.39016728759</v>
          </cell>
          <cell r="H967">
            <v>1940.39016728759</v>
          </cell>
          <cell r="I967">
            <v>11</v>
          </cell>
          <cell r="J967">
            <v>4.2931988983499701E-5</v>
          </cell>
          <cell r="K967">
            <v>3211</v>
          </cell>
          <cell r="L967">
            <v>6.64311541835058E-2</v>
          </cell>
          <cell r="M967">
            <v>3096</v>
          </cell>
          <cell r="N967">
            <v>2.8520220485772601E-6</v>
          </cell>
          <cell r="O967">
            <v>3430</v>
          </cell>
          <cell r="P967">
            <v>0.18</v>
          </cell>
          <cell r="Q967">
            <v>1208</v>
          </cell>
        </row>
        <row r="968">
          <cell r="B968" t="str">
            <v>ECHO SUMMIT 1101CB</v>
          </cell>
          <cell r="C968">
            <v>158031101</v>
          </cell>
          <cell r="D968" t="str">
            <v>ECHO SUMMIT 1101</v>
          </cell>
          <cell r="E968" t="str">
            <v>CB</v>
          </cell>
          <cell r="F968" t="b">
            <v>1</v>
          </cell>
          <cell r="G968">
            <v>49.176122780116899</v>
          </cell>
          <cell r="H968">
            <v>49.176122780116899</v>
          </cell>
          <cell r="I968">
            <v>1</v>
          </cell>
          <cell r="J968">
            <v>6.26541877863928E-5</v>
          </cell>
          <cell r="K968">
            <v>2695</v>
          </cell>
          <cell r="L968">
            <v>6.6431154186312194E-2</v>
          </cell>
          <cell r="M968">
            <v>3094</v>
          </cell>
          <cell r="N968">
            <v>4.1621900092560202E-6</v>
          </cell>
          <cell r="O968">
            <v>3325</v>
          </cell>
          <cell r="P968">
            <v>0</v>
          </cell>
          <cell r="Q968">
            <v>2628</v>
          </cell>
        </row>
        <row r="969">
          <cell r="B969" t="str">
            <v>EDENVALE 1102XR064</v>
          </cell>
          <cell r="C969">
            <v>82951102</v>
          </cell>
          <cell r="D969" t="str">
            <v>EDENVALE 1102</v>
          </cell>
          <cell r="E969" t="str">
            <v>XR064</v>
          </cell>
          <cell r="F969" t="b">
            <v>0</v>
          </cell>
          <cell r="G969">
            <v>6026.8923389172096</v>
          </cell>
          <cell r="H969">
            <v>1175.60949428915</v>
          </cell>
          <cell r="I969">
            <v>35</v>
          </cell>
          <cell r="J969">
            <v>8.4777079791820102E-5</v>
          </cell>
          <cell r="K969">
            <v>2070</v>
          </cell>
          <cell r="L969">
            <v>462.92771096968499</v>
          </cell>
          <cell r="M969">
            <v>1232</v>
          </cell>
          <cell r="N969">
            <v>4.6387426417712797E-2</v>
          </cell>
          <cell r="O969">
            <v>1219</v>
          </cell>
          <cell r="Q969">
            <v>3069</v>
          </cell>
        </row>
        <row r="970">
          <cell r="B970" t="str">
            <v>EDENVALE 2107288980</v>
          </cell>
          <cell r="C970">
            <v>82952107</v>
          </cell>
          <cell r="D970" t="str">
            <v>EDENVALE 2107</v>
          </cell>
          <cell r="E970">
            <v>288980</v>
          </cell>
          <cell r="F970" t="b">
            <v>1</v>
          </cell>
          <cell r="G970">
            <v>1137.52675783419</v>
          </cell>
          <cell r="H970">
            <v>532.32993642573399</v>
          </cell>
          <cell r="I970">
            <v>6</v>
          </cell>
          <cell r="J970">
            <v>5.3751382802147403E-5</v>
          </cell>
          <cell r="K970">
            <v>2947</v>
          </cell>
          <cell r="L970">
            <v>2359.4227905273401</v>
          </cell>
          <cell r="M970">
            <v>370</v>
          </cell>
          <cell r="N970">
            <v>0.12531297235712299</v>
          </cell>
          <cell r="O970">
            <v>622</v>
          </cell>
          <cell r="Q970">
            <v>3583</v>
          </cell>
        </row>
        <row r="971">
          <cell r="B971" t="str">
            <v>EDENVALE 2107469810</v>
          </cell>
          <cell r="C971">
            <v>82952107</v>
          </cell>
          <cell r="D971" t="str">
            <v>EDENVALE 2107</v>
          </cell>
          <cell r="E971">
            <v>469810</v>
          </cell>
          <cell r="F971" t="b">
            <v>0</v>
          </cell>
          <cell r="G971">
            <v>9545.8931833229199</v>
          </cell>
          <cell r="H971">
            <v>3464.1713594334901</v>
          </cell>
          <cell r="I971">
            <v>14</v>
          </cell>
          <cell r="J971">
            <v>8.3297955615517597E-5</v>
          </cell>
          <cell r="K971">
            <v>2125</v>
          </cell>
          <cell r="L971">
            <v>778.01039228576894</v>
          </cell>
          <cell r="M971">
            <v>955</v>
          </cell>
          <cell r="N971">
            <v>7.0671885502780696E-2</v>
          </cell>
          <cell r="O971">
            <v>975</v>
          </cell>
          <cell r="Q971">
            <v>3354</v>
          </cell>
        </row>
        <row r="972">
          <cell r="B972" t="str">
            <v>EDENVALE 2107739448</v>
          </cell>
          <cell r="C972">
            <v>82952107</v>
          </cell>
          <cell r="D972" t="str">
            <v>EDENVALE 2107</v>
          </cell>
          <cell r="E972">
            <v>739448</v>
          </cell>
          <cell r="F972" t="b">
            <v>0</v>
          </cell>
          <cell r="G972">
            <v>3763.2992552466999</v>
          </cell>
          <cell r="H972">
            <v>2860.1442626375901</v>
          </cell>
          <cell r="I972">
            <v>12</v>
          </cell>
          <cell r="J972">
            <v>4.57041094043895E-5</v>
          </cell>
          <cell r="K972">
            <v>3149</v>
          </cell>
          <cell r="L972">
            <v>1064.5547249655999</v>
          </cell>
          <cell r="M972">
            <v>790</v>
          </cell>
          <cell r="N972">
            <v>8.4104380646596394E-2</v>
          </cell>
          <cell r="O972">
            <v>870</v>
          </cell>
          <cell r="Q972">
            <v>3393</v>
          </cell>
        </row>
        <row r="973">
          <cell r="B973" t="str">
            <v>EDENVALE 2113CB</v>
          </cell>
          <cell r="C973">
            <v>82952113</v>
          </cell>
          <cell r="D973" t="str">
            <v>EDENVALE 2113</v>
          </cell>
          <cell r="E973" t="str">
            <v>CB</v>
          </cell>
          <cell r="F973" t="b">
            <v>1</v>
          </cell>
          <cell r="G973">
            <v>2357.5159647810401</v>
          </cell>
          <cell r="H973">
            <v>24.567983621802998</v>
          </cell>
          <cell r="I973">
            <v>24</v>
          </cell>
          <cell r="J973">
            <v>1.8796757062359899E-5</v>
          </cell>
          <cell r="K973">
            <v>3556</v>
          </cell>
          <cell r="L973">
            <v>2.05087590683251</v>
          </cell>
          <cell r="M973">
            <v>2838</v>
          </cell>
          <cell r="N973">
            <v>3.50377837913303E-4</v>
          </cell>
          <cell r="O973">
            <v>2779</v>
          </cell>
          <cell r="Q973">
            <v>3009</v>
          </cell>
        </row>
        <row r="974">
          <cell r="B974" t="str">
            <v>EDES 1112714759</v>
          </cell>
          <cell r="C974">
            <v>13681112</v>
          </cell>
          <cell r="D974" t="str">
            <v>EDES 1112</v>
          </cell>
          <cell r="E974">
            <v>714759</v>
          </cell>
          <cell r="F974" t="b">
            <v>1</v>
          </cell>
          <cell r="G974">
            <v>1469.7625883704</v>
          </cell>
          <cell r="H974">
            <v>361.91914572824999</v>
          </cell>
          <cell r="I974">
            <v>11</v>
          </cell>
          <cell r="J974">
            <v>1.2348427886040099E-5</v>
          </cell>
          <cell r="K974">
            <v>3605</v>
          </cell>
          <cell r="L974">
            <v>6.5497422760183097E-2</v>
          </cell>
          <cell r="M974">
            <v>3372</v>
          </cell>
          <cell r="N974">
            <v>8.1070741572803099E-7</v>
          </cell>
          <cell r="O974">
            <v>3607</v>
          </cell>
          <cell r="Q974">
            <v>2936</v>
          </cell>
        </row>
        <row r="975">
          <cell r="B975" t="str">
            <v>EDES 1112CB</v>
          </cell>
          <cell r="C975">
            <v>13681112</v>
          </cell>
          <cell r="D975" t="str">
            <v>EDES 1112</v>
          </cell>
          <cell r="E975" t="str">
            <v>CB</v>
          </cell>
          <cell r="F975" t="b">
            <v>1</v>
          </cell>
          <cell r="G975">
            <v>911.83800025079404</v>
          </cell>
          <cell r="H975">
            <v>70.461898678600406</v>
          </cell>
          <cell r="I975">
            <v>16</v>
          </cell>
          <cell r="J975">
            <v>1.37482884033838E-5</v>
          </cell>
          <cell r="K975">
            <v>3595</v>
          </cell>
          <cell r="L975">
            <v>6.5227297600358697E-2</v>
          </cell>
          <cell r="M975">
            <v>3494</v>
          </cell>
          <cell r="N975">
            <v>8.99030211013788E-7</v>
          </cell>
          <cell r="O975">
            <v>3600</v>
          </cell>
          <cell r="P975">
            <v>0.03</v>
          </cell>
          <cell r="Q975">
            <v>2275</v>
          </cell>
        </row>
        <row r="976">
          <cell r="B976" t="str">
            <v>EDES 1112CR100</v>
          </cell>
          <cell r="C976">
            <v>13681112</v>
          </cell>
          <cell r="D976" t="str">
            <v>EDES 1112</v>
          </cell>
          <cell r="E976" t="str">
            <v>CR100</v>
          </cell>
          <cell r="F976" t="b">
            <v>0</v>
          </cell>
          <cell r="G976">
            <v>5399.0675269683497</v>
          </cell>
          <cell r="H976">
            <v>5399.0675269683497</v>
          </cell>
          <cell r="I976">
            <v>40</v>
          </cell>
          <cell r="J976">
            <v>4.7215588961080299E-5</v>
          </cell>
          <cell r="K976">
            <v>3109</v>
          </cell>
          <cell r="L976">
            <v>6.6431909799575806E-2</v>
          </cell>
          <cell r="M976">
            <v>2972</v>
          </cell>
          <cell r="N976">
            <v>3.1366217469963302E-6</v>
          </cell>
          <cell r="O976">
            <v>3395</v>
          </cell>
          <cell r="P976">
            <v>0.04</v>
          </cell>
          <cell r="Q976">
            <v>2134</v>
          </cell>
        </row>
        <row r="977">
          <cell r="B977" t="str">
            <v>EDES 1112CR282</v>
          </cell>
          <cell r="C977">
            <v>13681112</v>
          </cell>
          <cell r="D977" t="str">
            <v>EDES 1112</v>
          </cell>
          <cell r="E977" t="str">
            <v>CR282</v>
          </cell>
          <cell r="F977" t="b">
            <v>0</v>
          </cell>
          <cell r="G977">
            <v>6573.0207697870701</v>
          </cell>
          <cell r="H977">
            <v>6573.0207697870701</v>
          </cell>
          <cell r="I977">
            <v>45</v>
          </cell>
          <cell r="J977">
            <v>5.4738983857936903E-5</v>
          </cell>
          <cell r="K977">
            <v>2924</v>
          </cell>
          <cell r="L977">
            <v>6.6431909799575806E-2</v>
          </cell>
          <cell r="M977">
            <v>2977</v>
          </cell>
          <cell r="N977">
            <v>3.6364152381708999E-6</v>
          </cell>
          <cell r="O977">
            <v>3358</v>
          </cell>
          <cell r="P977">
            <v>0.06</v>
          </cell>
          <cell r="Q977">
            <v>1916</v>
          </cell>
        </row>
        <row r="978">
          <cell r="B978" t="str">
            <v>EDES 1112CR306</v>
          </cell>
          <cell r="C978">
            <v>13681112</v>
          </cell>
          <cell r="D978" t="str">
            <v>EDES 1112</v>
          </cell>
          <cell r="E978" t="str">
            <v>CR306</v>
          </cell>
          <cell r="F978" t="b">
            <v>0</v>
          </cell>
          <cell r="G978">
            <v>1619.5832852457399</v>
          </cell>
          <cell r="H978">
            <v>1619.5832852457399</v>
          </cell>
          <cell r="I978">
            <v>16</v>
          </cell>
          <cell r="J978">
            <v>2.7663468586069899E-5</v>
          </cell>
          <cell r="K978">
            <v>3463</v>
          </cell>
          <cell r="L978">
            <v>6.6431909799575806E-2</v>
          </cell>
          <cell r="M978">
            <v>2950</v>
          </cell>
          <cell r="N978">
            <v>1.8377370498531901E-6</v>
          </cell>
          <cell r="O978">
            <v>3525</v>
          </cell>
          <cell r="P978">
            <v>0.04</v>
          </cell>
          <cell r="Q978">
            <v>2175</v>
          </cell>
        </row>
        <row r="979">
          <cell r="B979" t="str">
            <v>EDES 1112CR308</v>
          </cell>
          <cell r="C979">
            <v>13681112</v>
          </cell>
          <cell r="D979" t="str">
            <v>EDES 1112</v>
          </cell>
          <cell r="E979" t="str">
            <v>CR308</v>
          </cell>
          <cell r="F979" t="b">
            <v>0</v>
          </cell>
          <cell r="G979">
            <v>5698.32311982377</v>
          </cell>
          <cell r="H979">
            <v>5168.8002698458804</v>
          </cell>
          <cell r="I979">
            <v>53</v>
          </cell>
          <cell r="J979">
            <v>3.8445963582489599E-5</v>
          </cell>
          <cell r="K979">
            <v>3292</v>
          </cell>
          <cell r="L979">
            <v>6.6286513506563199E-2</v>
          </cell>
          <cell r="M979">
            <v>3153</v>
          </cell>
          <cell r="N979">
            <v>2.5523539961823199E-6</v>
          </cell>
          <cell r="O979">
            <v>3458</v>
          </cell>
          <cell r="P979">
            <v>7.0000000000000007E-2</v>
          </cell>
          <cell r="Q979">
            <v>1769</v>
          </cell>
        </row>
        <row r="980">
          <cell r="B980" t="str">
            <v>EDES 1112CR312</v>
          </cell>
          <cell r="C980">
            <v>13681112</v>
          </cell>
          <cell r="D980" t="str">
            <v>EDES 1112</v>
          </cell>
          <cell r="E980" t="str">
            <v>CR312</v>
          </cell>
          <cell r="F980" t="b">
            <v>0</v>
          </cell>
          <cell r="G980">
            <v>5934.1285789252097</v>
          </cell>
          <cell r="H980">
            <v>5934.1285789252097</v>
          </cell>
          <cell r="I980">
            <v>42</v>
          </cell>
          <cell r="J980">
            <v>1.0828423659231199E-4</v>
          </cell>
          <cell r="K980">
            <v>1446</v>
          </cell>
          <cell r="L980">
            <v>6.6401316473881394E-2</v>
          </cell>
          <cell r="M980">
            <v>3119</v>
          </cell>
          <cell r="N980">
            <v>7.1890146822012904E-6</v>
          </cell>
          <cell r="O980">
            <v>3156</v>
          </cell>
          <cell r="P980">
            <v>0.12</v>
          </cell>
          <cell r="Q980">
            <v>1375</v>
          </cell>
        </row>
        <row r="981">
          <cell r="B981" t="str">
            <v>EEL RIVER 11021902</v>
          </cell>
          <cell r="C981">
            <v>192381102</v>
          </cell>
          <cell r="D981" t="str">
            <v>EEL RIVER 1102</v>
          </cell>
          <cell r="E981">
            <v>1902</v>
          </cell>
          <cell r="F981" t="b">
            <v>0</v>
          </cell>
          <cell r="G981">
            <v>11685.3749516932</v>
          </cell>
          <cell r="H981">
            <v>10562.739090531701</v>
          </cell>
          <cell r="I981">
            <v>43</v>
          </cell>
          <cell r="J981">
            <v>1.49277167893583E-4</v>
          </cell>
          <cell r="K981">
            <v>746</v>
          </cell>
          <cell r="L981">
            <v>134.194016969746</v>
          </cell>
          <cell r="M981">
            <v>1834</v>
          </cell>
          <cell r="N981">
            <v>2.2584957229876201E-2</v>
          </cell>
          <cell r="O981">
            <v>1615</v>
          </cell>
          <cell r="P981">
            <v>0.08</v>
          </cell>
          <cell r="Q981">
            <v>1666</v>
          </cell>
        </row>
        <row r="982">
          <cell r="B982" t="str">
            <v>EEL RIVER 11024814</v>
          </cell>
          <cell r="C982">
            <v>192381102</v>
          </cell>
          <cell r="D982" t="str">
            <v>EEL RIVER 1102</v>
          </cell>
          <cell r="E982">
            <v>4814</v>
          </cell>
          <cell r="F982" t="b">
            <v>0</v>
          </cell>
          <cell r="G982">
            <v>44262.901462294198</v>
          </cell>
          <cell r="H982">
            <v>43433.149954116503</v>
          </cell>
          <cell r="I982">
            <v>117</v>
          </cell>
          <cell r="J982">
            <v>1.8022232942322601E-4</v>
          </cell>
          <cell r="K982">
            <v>512</v>
          </cell>
          <cell r="L982">
            <v>271.885792371744</v>
          </cell>
          <cell r="M982">
            <v>1490</v>
          </cell>
          <cell r="N982">
            <v>4.3215779313870203E-2</v>
          </cell>
          <cell r="O982">
            <v>1252</v>
          </cell>
          <cell r="P982">
            <v>0.83</v>
          </cell>
          <cell r="Q982">
            <v>769</v>
          </cell>
        </row>
        <row r="983">
          <cell r="B983" t="str">
            <v>EEL RIVER 1102530</v>
          </cell>
          <cell r="C983">
            <v>192381102</v>
          </cell>
          <cell r="D983" t="str">
            <v>EEL RIVER 1102</v>
          </cell>
          <cell r="E983">
            <v>530</v>
          </cell>
          <cell r="F983" t="b">
            <v>1</v>
          </cell>
          <cell r="G983">
            <v>43254.378083809097</v>
          </cell>
          <cell r="H983">
            <v>117.527749471291</v>
          </cell>
          <cell r="I983">
            <v>255</v>
          </cell>
          <cell r="J983">
            <v>1.4868815670477999E-4</v>
          </cell>
          <cell r="K983">
            <v>756</v>
          </cell>
          <cell r="L983">
            <v>5.1755526399774103</v>
          </cell>
          <cell r="M983">
            <v>2744</v>
          </cell>
          <cell r="N983">
            <v>7.0447466088484898E-4</v>
          </cell>
          <cell r="O983">
            <v>2683</v>
          </cell>
          <cell r="P983">
            <v>0.02</v>
          </cell>
          <cell r="Q983">
            <v>2508</v>
          </cell>
        </row>
        <row r="984">
          <cell r="B984" t="str">
            <v>EEL RIVER 1102630456</v>
          </cell>
          <cell r="C984">
            <v>192381102</v>
          </cell>
          <cell r="D984" t="str">
            <v>EEL RIVER 1102</v>
          </cell>
          <cell r="E984">
            <v>630456</v>
          </cell>
          <cell r="F984" t="b">
            <v>0</v>
          </cell>
          <cell r="G984">
            <v>8616.6169000517093</v>
          </cell>
          <cell r="H984">
            <v>8616.6169000517093</v>
          </cell>
          <cell r="I984">
            <v>37</v>
          </cell>
          <cell r="J984">
            <v>2.3208462981629999E-4</v>
          </cell>
          <cell r="K984">
            <v>277</v>
          </cell>
          <cell r="L984">
            <v>84.916404803209502</v>
          </cell>
          <cell r="M984">
            <v>2030</v>
          </cell>
          <cell r="N984">
            <v>2.2761079368074099E-2</v>
          </cell>
          <cell r="O984">
            <v>1611</v>
          </cell>
          <cell r="Q984">
            <v>2888</v>
          </cell>
        </row>
        <row r="985">
          <cell r="B985" t="str">
            <v>EEL RIVER 1102720639</v>
          </cell>
          <cell r="C985">
            <v>192381102</v>
          </cell>
          <cell r="D985" t="str">
            <v>EEL RIVER 1102</v>
          </cell>
          <cell r="E985">
            <v>720639</v>
          </cell>
          <cell r="F985" t="b">
            <v>0</v>
          </cell>
          <cell r="G985">
            <v>5844.6693598716101</v>
          </cell>
          <cell r="H985">
            <v>2660.7876289533201</v>
          </cell>
          <cell r="I985">
            <v>25</v>
          </cell>
          <cell r="J985">
            <v>1.8594605226889601E-4</v>
          </cell>
          <cell r="K985">
            <v>468</v>
          </cell>
          <cell r="L985">
            <v>1.9663873960396501</v>
          </cell>
          <cell r="M985">
            <v>2846</v>
          </cell>
          <cell r="N985">
            <v>3.0619628300830799E-4</v>
          </cell>
          <cell r="O985">
            <v>2793</v>
          </cell>
          <cell r="Q985">
            <v>3105</v>
          </cell>
        </row>
        <row r="986">
          <cell r="B986" t="str">
            <v>EEL RIVER 1103216324</v>
          </cell>
          <cell r="C986">
            <v>192381103</v>
          </cell>
          <cell r="D986" t="str">
            <v>EEL RIVER 1103</v>
          </cell>
          <cell r="E986">
            <v>216324</v>
          </cell>
          <cell r="F986" t="b">
            <v>0</v>
          </cell>
          <cell r="G986">
            <v>4626.1815861702698</v>
          </cell>
          <cell r="H986">
            <v>3681.92326880971</v>
          </cell>
          <cell r="I986">
            <v>23</v>
          </cell>
          <cell r="J986">
            <v>1.33164383995513E-4</v>
          </cell>
          <cell r="K986">
            <v>955</v>
          </cell>
          <cell r="L986">
            <v>50.0451569610563</v>
          </cell>
          <cell r="M986">
            <v>2210</v>
          </cell>
          <cell r="N986">
            <v>7.5204278914595499E-3</v>
          </cell>
          <cell r="O986">
            <v>2073</v>
          </cell>
          <cell r="Q986">
            <v>3409</v>
          </cell>
        </row>
        <row r="987">
          <cell r="B987" t="str">
            <v>EEL RIVER 1103241646</v>
          </cell>
          <cell r="C987">
            <v>192381103</v>
          </cell>
          <cell r="D987" t="str">
            <v>EEL RIVER 1103</v>
          </cell>
          <cell r="E987">
            <v>241646</v>
          </cell>
          <cell r="F987" t="b">
            <v>1</v>
          </cell>
          <cell r="G987">
            <v>2237.0921453312399</v>
          </cell>
          <cell r="H987">
            <v>583.42039785580505</v>
          </cell>
          <cell r="I987">
            <v>13</v>
          </cell>
          <cell r="J987">
            <v>1.4029025791947199E-4</v>
          </cell>
          <cell r="K987">
            <v>866</v>
          </cell>
          <cell r="L987">
            <v>6.51475899323882E-2</v>
          </cell>
          <cell r="M987">
            <v>3600</v>
          </cell>
          <cell r="N987">
            <v>9.1395721944467602E-6</v>
          </cell>
          <cell r="O987">
            <v>3091</v>
          </cell>
          <cell r="Q987">
            <v>3536</v>
          </cell>
        </row>
        <row r="988">
          <cell r="B988" t="str">
            <v>EEL RIVER 11033820</v>
          </cell>
          <cell r="C988">
            <v>192381103</v>
          </cell>
          <cell r="D988" t="str">
            <v>EEL RIVER 1103</v>
          </cell>
          <cell r="E988">
            <v>3820</v>
          </cell>
          <cell r="F988" t="b">
            <v>1</v>
          </cell>
          <cell r="G988">
            <v>23262.423244169298</v>
          </cell>
          <cell r="H988">
            <v>0</v>
          </cell>
          <cell r="I988">
            <v>115</v>
          </cell>
          <cell r="J988">
            <v>1.3640357372966201E-4</v>
          </cell>
          <cell r="K988">
            <v>914</v>
          </cell>
          <cell r="L988">
            <v>6.5807703714862803E-2</v>
          </cell>
          <cell r="M988">
            <v>3265</v>
          </cell>
          <cell r="N988">
            <v>8.9864311006755992E-6</v>
          </cell>
          <cell r="O988">
            <v>3093</v>
          </cell>
          <cell r="P988">
            <v>0.02</v>
          </cell>
          <cell r="Q988">
            <v>2422</v>
          </cell>
        </row>
        <row r="989">
          <cell r="B989" t="str">
            <v>EEL RIVER 1103987714</v>
          </cell>
          <cell r="C989">
            <v>192381103</v>
          </cell>
          <cell r="D989" t="str">
            <v>EEL RIVER 1103</v>
          </cell>
          <cell r="E989">
            <v>987714</v>
          </cell>
          <cell r="F989" t="b">
            <v>0</v>
          </cell>
          <cell r="G989">
            <v>1590.9598325354</v>
          </cell>
          <cell r="H989">
            <v>1218.9667515985</v>
          </cell>
          <cell r="I989">
            <v>6</v>
          </cell>
          <cell r="J989">
            <v>1.3452835410134801E-4</v>
          </cell>
          <cell r="K989">
            <v>933</v>
          </cell>
          <cell r="L989">
            <v>18.573635590176899</v>
          </cell>
          <cell r="M989">
            <v>2466</v>
          </cell>
          <cell r="N989">
            <v>2.1699232441103099E-3</v>
          </cell>
          <cell r="O989">
            <v>2457</v>
          </cell>
          <cell r="Q989">
            <v>3580</v>
          </cell>
        </row>
        <row r="990">
          <cell r="B990" t="str">
            <v>EEL RIVER 1103CB</v>
          </cell>
          <cell r="C990">
            <v>192381103</v>
          </cell>
          <cell r="D990" t="str">
            <v>EEL RIVER 1103</v>
          </cell>
          <cell r="E990" t="str">
            <v>CB</v>
          </cell>
          <cell r="F990" t="b">
            <v>1</v>
          </cell>
          <cell r="G990">
            <v>64360.314138594098</v>
          </cell>
          <cell r="H990">
            <v>0</v>
          </cell>
          <cell r="I990">
            <v>374</v>
          </cell>
          <cell r="J990">
            <v>1.1743627332475E-4</v>
          </cell>
          <cell r="K990">
            <v>1237</v>
          </cell>
          <cell r="L990">
            <v>6.5147589932387895E-2</v>
          </cell>
          <cell r="M990">
            <v>3603</v>
          </cell>
          <cell r="N990">
            <v>7.6506901777486803E-6</v>
          </cell>
          <cell r="O990">
            <v>3136</v>
          </cell>
          <cell r="Q990">
            <v>2721</v>
          </cell>
        </row>
        <row r="991">
          <cell r="B991" t="str">
            <v>EL CERRITO G 1105BR160</v>
          </cell>
          <cell r="C991">
            <v>12501105</v>
          </cell>
          <cell r="D991" t="str">
            <v>EL CERRITO G 1105</v>
          </cell>
          <cell r="E991" t="str">
            <v>BR160</v>
          </cell>
          <cell r="F991" t="b">
            <v>0</v>
          </cell>
          <cell r="G991">
            <v>18386.483180305899</v>
          </cell>
          <cell r="H991">
            <v>13394.711006830999</v>
          </cell>
          <cell r="I991">
            <v>132</v>
          </cell>
          <cell r="J991">
            <v>6.9198158226671698E-5</v>
          </cell>
          <cell r="K991">
            <v>2499</v>
          </cell>
          <cell r="L991">
            <v>3.3681808235416999</v>
          </cell>
          <cell r="M991">
            <v>2800</v>
          </cell>
          <cell r="N991">
            <v>3.1068074981269699E-4</v>
          </cell>
          <cell r="O991">
            <v>2792</v>
          </cell>
          <cell r="P991">
            <v>0.24</v>
          </cell>
          <cell r="Q991">
            <v>1104</v>
          </cell>
        </row>
        <row r="992">
          <cell r="B992" t="str">
            <v>EL CERRITO G 1105BR164</v>
          </cell>
          <cell r="C992">
            <v>12501105</v>
          </cell>
          <cell r="D992" t="str">
            <v>EL CERRITO G 1105</v>
          </cell>
          <cell r="E992" t="str">
            <v>BR164</v>
          </cell>
          <cell r="F992" t="b">
            <v>1</v>
          </cell>
          <cell r="G992">
            <v>91.584488198383397</v>
          </cell>
          <cell r="H992">
            <v>91.584488198383397</v>
          </cell>
          <cell r="I992">
            <v>2</v>
          </cell>
          <cell r="J992">
            <v>8.9372741058468805E-5</v>
          </cell>
          <cell r="K992">
            <v>1935</v>
          </cell>
          <cell r="L992">
            <v>6.6431909799575806E-2</v>
          </cell>
          <cell r="M992">
            <v>2968</v>
          </cell>
          <cell r="N992">
            <v>5.9372018725370397E-6</v>
          </cell>
          <cell r="O992">
            <v>3213</v>
          </cell>
          <cell r="P992">
            <v>0.05</v>
          </cell>
          <cell r="Q992">
            <v>1944</v>
          </cell>
        </row>
        <row r="993">
          <cell r="B993" t="str">
            <v>EL CERRITO G 1105BR194</v>
          </cell>
          <cell r="C993">
            <v>12501105</v>
          </cell>
          <cell r="D993" t="str">
            <v>EL CERRITO G 1105</v>
          </cell>
          <cell r="E993" t="str">
            <v>BR194</v>
          </cell>
          <cell r="F993" t="b">
            <v>0</v>
          </cell>
          <cell r="G993">
            <v>8491.9295122302101</v>
          </cell>
          <cell r="H993">
            <v>6148.6965385427702</v>
          </cell>
          <cell r="I993">
            <v>74</v>
          </cell>
          <cell r="J993">
            <v>6.6441644284586304E-5</v>
          </cell>
          <cell r="K993">
            <v>2577</v>
          </cell>
          <cell r="L993">
            <v>0.38708881983483101</v>
          </cell>
          <cell r="M993">
            <v>2919</v>
          </cell>
          <cell r="N993">
            <v>4.3185410172421101E-5</v>
          </cell>
          <cell r="O993">
            <v>2909</v>
          </cell>
          <cell r="P993">
            <v>0.12</v>
          </cell>
          <cell r="Q993">
            <v>1386</v>
          </cell>
        </row>
        <row r="994">
          <cell r="B994" t="str">
            <v>EL CERRITO G 1105CB</v>
          </cell>
          <cell r="C994">
            <v>12501105</v>
          </cell>
          <cell r="D994" t="str">
            <v>EL CERRITO G 1105</v>
          </cell>
          <cell r="E994" t="str">
            <v>CB</v>
          </cell>
          <cell r="F994" t="b">
            <v>0</v>
          </cell>
          <cell r="G994">
            <v>11982.825932784899</v>
          </cell>
          <cell r="H994">
            <v>11982.825932784899</v>
          </cell>
          <cell r="I994">
            <v>97</v>
          </cell>
          <cell r="J994">
            <v>5.96251986946261E-5</v>
          </cell>
          <cell r="K994">
            <v>2786</v>
          </cell>
          <cell r="L994">
            <v>4.4751636868285098</v>
          </cell>
          <cell r="M994">
            <v>2768</v>
          </cell>
          <cell r="N994">
            <v>3.0421153693587302E-4</v>
          </cell>
          <cell r="O994">
            <v>2796</v>
          </cell>
          <cell r="P994">
            <v>0.19</v>
          </cell>
          <cell r="Q994">
            <v>1186</v>
          </cell>
        </row>
        <row r="995">
          <cell r="B995" t="str">
            <v>EL CERRITO G 1108BR346</v>
          </cell>
          <cell r="C995">
            <v>12501108</v>
          </cell>
          <cell r="D995" t="str">
            <v>EL CERRITO G 1108</v>
          </cell>
          <cell r="E995" t="str">
            <v>BR346</v>
          </cell>
          <cell r="F995" t="b">
            <v>1</v>
          </cell>
          <cell r="G995">
            <v>11386.608947205899</v>
          </cell>
          <cell r="H995">
            <v>0</v>
          </cell>
          <cell r="I995">
            <v>102</v>
          </cell>
          <cell r="J995">
            <v>2.4396742826545099E-5</v>
          </cell>
          <cell r="K995">
            <v>3502</v>
          </cell>
          <cell r="L995">
            <v>6.5146990120410905E-2</v>
          </cell>
          <cell r="M995">
            <v>3620</v>
          </cell>
          <cell r="N995">
            <v>1.58937436389113E-6</v>
          </cell>
          <cell r="O995">
            <v>3545</v>
          </cell>
          <cell r="P995">
            <v>0.02</v>
          </cell>
          <cell r="Q995">
            <v>2439</v>
          </cell>
        </row>
        <row r="996">
          <cell r="B996" t="str">
            <v>EL CERRITO G 1108CB</v>
          </cell>
          <cell r="C996">
            <v>12501108</v>
          </cell>
          <cell r="D996" t="str">
            <v>EL CERRITO G 1108</v>
          </cell>
          <cell r="E996" t="str">
            <v>CB</v>
          </cell>
          <cell r="F996" t="b">
            <v>1</v>
          </cell>
          <cell r="G996">
            <v>11783.470322113801</v>
          </cell>
          <cell r="H996">
            <v>4.3429207669974703</v>
          </cell>
          <cell r="I996">
            <v>99</v>
          </cell>
          <cell r="J996">
            <v>1.3940647519916601E-5</v>
          </cell>
          <cell r="K996">
            <v>3593</v>
          </cell>
          <cell r="L996">
            <v>6.5146990120410905E-2</v>
          </cell>
          <cell r="M996">
            <v>3631</v>
          </cell>
          <cell r="N996">
            <v>9.0819122625213999E-7</v>
          </cell>
          <cell r="O996">
            <v>3598</v>
          </cell>
          <cell r="P996">
            <v>0.02</v>
          </cell>
          <cell r="Q996">
            <v>2417</v>
          </cell>
        </row>
        <row r="997">
          <cell r="B997" t="str">
            <v>EL CERRITO G 1110173396</v>
          </cell>
          <cell r="C997">
            <v>12501110</v>
          </cell>
          <cell r="D997" t="str">
            <v>EL CERRITO G 1110</v>
          </cell>
          <cell r="E997">
            <v>173396</v>
          </cell>
          <cell r="F997" t="b">
            <v>1</v>
          </cell>
          <cell r="G997">
            <v>265.73463286749598</v>
          </cell>
          <cell r="H997">
            <v>265.73463286749598</v>
          </cell>
          <cell r="I997">
            <v>3</v>
          </cell>
          <cell r="J997">
            <v>2.0972634805123799E-5</v>
          </cell>
          <cell r="K997">
            <v>3534</v>
          </cell>
          <cell r="L997">
            <v>6.6003603239854103E-2</v>
          </cell>
          <cell r="M997">
            <v>3220</v>
          </cell>
          <cell r="N997">
            <v>1.38885514266973E-6</v>
          </cell>
          <cell r="O997">
            <v>3559</v>
          </cell>
          <cell r="Q997">
            <v>3563</v>
          </cell>
        </row>
        <row r="998">
          <cell r="B998" t="str">
            <v>EL CERRITO G 1110BR236</v>
          </cell>
          <cell r="C998">
            <v>12501110</v>
          </cell>
          <cell r="D998" t="str">
            <v>EL CERRITO G 1110</v>
          </cell>
          <cell r="E998" t="str">
            <v>BR236</v>
          </cell>
          <cell r="F998" t="b">
            <v>1</v>
          </cell>
          <cell r="G998">
            <v>850.41734877859506</v>
          </cell>
          <cell r="H998">
            <v>819.89638121580595</v>
          </cell>
          <cell r="I998">
            <v>7</v>
          </cell>
          <cell r="J998">
            <v>2.6231239124691799E-5</v>
          </cell>
          <cell r="K998">
            <v>3484</v>
          </cell>
          <cell r="L998">
            <v>6.6064789891242898E-2</v>
          </cell>
          <cell r="M998">
            <v>3207</v>
          </cell>
          <cell r="N998">
            <v>1.7372556566582699E-6</v>
          </cell>
          <cell r="O998">
            <v>3532</v>
          </cell>
          <cell r="P998">
            <v>0.06</v>
          </cell>
          <cell r="Q998">
            <v>1860</v>
          </cell>
        </row>
        <row r="999">
          <cell r="B999" t="str">
            <v>EL CERRITO G 1110CB</v>
          </cell>
          <cell r="C999">
            <v>12501110</v>
          </cell>
          <cell r="D999" t="str">
            <v>EL CERRITO G 1110</v>
          </cell>
          <cell r="E999" t="str">
            <v>CB</v>
          </cell>
          <cell r="F999" t="b">
            <v>1</v>
          </cell>
          <cell r="G999">
            <v>4157.1829475828599</v>
          </cell>
          <cell r="H999">
            <v>423.115327310981</v>
          </cell>
          <cell r="I999">
            <v>35</v>
          </cell>
          <cell r="J999">
            <v>1.26274925662528E-5</v>
          </cell>
          <cell r="K999">
            <v>3603</v>
          </cell>
          <cell r="L999">
            <v>6.5183702111244204E-2</v>
          </cell>
          <cell r="M999">
            <v>3531</v>
          </cell>
          <cell r="N999">
            <v>8.23386163346831E-7</v>
          </cell>
          <cell r="O999">
            <v>3606</v>
          </cell>
          <cell r="P999">
            <v>0.04</v>
          </cell>
          <cell r="Q999">
            <v>2089</v>
          </cell>
        </row>
        <row r="1000">
          <cell r="B1000" t="str">
            <v>EL CERRITO G 1111760530</v>
          </cell>
          <cell r="C1000">
            <v>12501111</v>
          </cell>
          <cell r="D1000" t="str">
            <v>EL CERRITO G 1111</v>
          </cell>
          <cell r="E1000">
            <v>760530</v>
          </cell>
          <cell r="F1000" t="b">
            <v>1</v>
          </cell>
          <cell r="G1000">
            <v>2038.4891130987</v>
          </cell>
          <cell r="H1000">
            <v>342.57877933159801</v>
          </cell>
          <cell r="I1000">
            <v>13</v>
          </cell>
          <cell r="J1000">
            <v>1.4652670705055899E-5</v>
          </cell>
          <cell r="K1000">
            <v>3588</v>
          </cell>
          <cell r="L1000">
            <v>6.5542350021692397E-2</v>
          </cell>
          <cell r="M1000">
            <v>3354</v>
          </cell>
          <cell r="N1000">
            <v>9.6239781285837302E-7</v>
          </cell>
          <cell r="O1000">
            <v>3593</v>
          </cell>
          <cell r="Q1000">
            <v>3041</v>
          </cell>
        </row>
        <row r="1001">
          <cell r="B1001" t="str">
            <v>EL CERRITO G 1112209865</v>
          </cell>
          <cell r="C1001">
            <v>12501112</v>
          </cell>
          <cell r="D1001" t="str">
            <v>EL CERRITO G 1112</v>
          </cell>
          <cell r="E1001">
            <v>209865</v>
          </cell>
          <cell r="F1001" t="b">
            <v>1</v>
          </cell>
          <cell r="G1001">
            <v>1489.5819898653899</v>
          </cell>
          <cell r="H1001">
            <v>423.01020430412302</v>
          </cell>
          <cell r="I1001">
            <v>11</v>
          </cell>
          <cell r="J1001">
            <v>2.1414827006083198E-5</v>
          </cell>
          <cell r="K1001">
            <v>3529</v>
          </cell>
          <cell r="L1001">
            <v>6.5497422760183097E-2</v>
          </cell>
          <cell r="M1001">
            <v>3369</v>
          </cell>
          <cell r="N1001">
            <v>1.4074262295469999E-6</v>
          </cell>
          <cell r="O1001">
            <v>3556</v>
          </cell>
          <cell r="Q1001">
            <v>3125</v>
          </cell>
        </row>
        <row r="1002">
          <cell r="B1002" t="str">
            <v>EL CERRITO G 1112418480</v>
          </cell>
          <cell r="C1002">
            <v>12501112</v>
          </cell>
          <cell r="D1002" t="str">
            <v>EL CERRITO G 1112</v>
          </cell>
          <cell r="E1002">
            <v>418480</v>
          </cell>
          <cell r="F1002" t="b">
            <v>0</v>
          </cell>
          <cell r="G1002">
            <v>1216.9885442109501</v>
          </cell>
          <cell r="H1002">
            <v>1216.9885442109501</v>
          </cell>
          <cell r="I1002">
            <v>13</v>
          </cell>
          <cell r="J1002">
            <v>1.05486494178946E-4</v>
          </cell>
          <cell r="K1002">
            <v>1506</v>
          </cell>
          <cell r="L1002">
            <v>5.5937197605686197</v>
          </cell>
          <cell r="M1002">
            <v>2726</v>
          </cell>
          <cell r="N1002">
            <v>5.4639818469415496E-4</v>
          </cell>
          <cell r="O1002">
            <v>2724</v>
          </cell>
          <cell r="Q1002">
            <v>3256</v>
          </cell>
        </row>
        <row r="1003">
          <cell r="B1003" t="str">
            <v>EL CERRITO G 111257953</v>
          </cell>
          <cell r="C1003">
            <v>12501112</v>
          </cell>
          <cell r="D1003" t="str">
            <v>EL CERRITO G 1112</v>
          </cell>
          <cell r="E1003">
            <v>57953</v>
          </cell>
          <cell r="F1003" t="b">
            <v>1</v>
          </cell>
          <cell r="G1003">
            <v>1217.1907284253</v>
          </cell>
          <cell r="H1003">
            <v>353.27688562994098</v>
          </cell>
          <cell r="I1003">
            <v>11</v>
          </cell>
          <cell r="J1003">
            <v>3.1167572888080001E-5</v>
          </cell>
          <cell r="K1003">
            <v>3413</v>
          </cell>
          <cell r="L1003">
            <v>6.5497422760183097E-2</v>
          </cell>
          <cell r="M1003">
            <v>3370</v>
          </cell>
          <cell r="N1003">
            <v>2.0514634210293899E-6</v>
          </cell>
          <cell r="O1003">
            <v>3506</v>
          </cell>
          <cell r="P1003">
            <v>0.34</v>
          </cell>
          <cell r="Q1003">
            <v>977</v>
          </cell>
        </row>
        <row r="1004">
          <cell r="B1004" t="str">
            <v>EL CERRITO G 1112779030</v>
          </cell>
          <cell r="C1004">
            <v>12501112</v>
          </cell>
          <cell r="D1004" t="str">
            <v>EL CERRITO G 1112</v>
          </cell>
          <cell r="E1004">
            <v>779030</v>
          </cell>
          <cell r="F1004" t="b">
            <v>1</v>
          </cell>
          <cell r="G1004">
            <v>1061.9420250711501</v>
          </cell>
          <cell r="H1004">
            <v>827.47588974030896</v>
          </cell>
          <cell r="I1004">
            <v>11</v>
          </cell>
          <cell r="J1004">
            <v>7.3516190075844596E-5</v>
          </cell>
          <cell r="K1004">
            <v>2383</v>
          </cell>
          <cell r="L1004">
            <v>6.6315098919651705E-2</v>
          </cell>
          <cell r="M1004">
            <v>3145</v>
          </cell>
          <cell r="N1004">
            <v>4.8809791575811502E-6</v>
          </cell>
          <cell r="O1004">
            <v>3272</v>
          </cell>
          <cell r="Q1004">
            <v>3224</v>
          </cell>
        </row>
        <row r="1005">
          <cell r="B1005" t="str">
            <v>EL CERRITO G 1112BR178</v>
          </cell>
          <cell r="C1005">
            <v>12501112</v>
          </cell>
          <cell r="D1005" t="str">
            <v>EL CERRITO G 1112</v>
          </cell>
          <cell r="E1005" t="str">
            <v>BR178</v>
          </cell>
          <cell r="F1005" t="b">
            <v>1</v>
          </cell>
          <cell r="G1005">
            <v>10667.160073819699</v>
          </cell>
          <cell r="H1005">
            <v>48.200259645947497</v>
          </cell>
          <cell r="I1005">
            <v>93</v>
          </cell>
          <cell r="J1005">
            <v>4.8049636376702799E-5</v>
          </cell>
          <cell r="K1005">
            <v>3092</v>
          </cell>
          <cell r="L1005">
            <v>6.51613611258864E-2</v>
          </cell>
          <cell r="M1005">
            <v>3553</v>
          </cell>
          <cell r="N1005">
            <v>3.1308884696004201E-6</v>
          </cell>
          <cell r="O1005">
            <v>3397</v>
          </cell>
          <cell r="P1005">
            <v>0.24</v>
          </cell>
          <cell r="Q1005">
            <v>1105</v>
          </cell>
        </row>
        <row r="1006">
          <cell r="B1006" t="str">
            <v>EL CERRITO G 1112BR180</v>
          </cell>
          <cell r="C1006">
            <v>12501112</v>
          </cell>
          <cell r="D1006" t="str">
            <v>EL CERRITO G 1112</v>
          </cell>
          <cell r="E1006" t="str">
            <v>BR180</v>
          </cell>
          <cell r="F1006" t="b">
            <v>1</v>
          </cell>
          <cell r="G1006">
            <v>3108.62760102018</v>
          </cell>
          <cell r="H1006">
            <v>675.07123573994397</v>
          </cell>
          <cell r="I1006">
            <v>25</v>
          </cell>
          <cell r="J1006">
            <v>2.8140343878792702E-5</v>
          </cell>
          <cell r="K1006">
            <v>3456</v>
          </cell>
          <cell r="L1006">
            <v>6.5506767630577001E-2</v>
          </cell>
          <cell r="M1006">
            <v>3367</v>
          </cell>
          <cell r="N1006">
            <v>1.85126198405225E-6</v>
          </cell>
          <cell r="O1006">
            <v>3524</v>
          </cell>
          <cell r="P1006">
            <v>3.92</v>
          </cell>
          <cell r="Q1006">
            <v>531</v>
          </cell>
        </row>
        <row r="1007">
          <cell r="B1007" t="str">
            <v>EL CERRITO G 1112BR196</v>
          </cell>
          <cell r="C1007">
            <v>12501112</v>
          </cell>
          <cell r="D1007" t="str">
            <v>EL CERRITO G 1112</v>
          </cell>
          <cell r="E1007" t="str">
            <v>BR196</v>
          </cell>
          <cell r="F1007" t="b">
            <v>1</v>
          </cell>
          <cell r="G1007">
            <v>5817.7227533811702</v>
          </cell>
          <cell r="H1007">
            <v>0</v>
          </cell>
          <cell r="I1007">
            <v>51</v>
          </cell>
          <cell r="J1007">
            <v>3.2633446849974799E-5</v>
          </cell>
          <cell r="K1007">
            <v>3391</v>
          </cell>
          <cell r="L1007">
            <v>6.5172184623923907E-2</v>
          </cell>
          <cell r="M1007">
            <v>3540</v>
          </cell>
          <cell r="N1007">
            <v>2.1269797363599601E-6</v>
          </cell>
          <cell r="O1007">
            <v>3500</v>
          </cell>
          <cell r="P1007">
            <v>0.05</v>
          </cell>
          <cell r="Q1007">
            <v>1940</v>
          </cell>
        </row>
        <row r="1008">
          <cell r="B1008" t="str">
            <v>EL CERRITO G 1113CB</v>
          </cell>
          <cell r="C1008">
            <v>12501113</v>
          </cell>
          <cell r="D1008" t="str">
            <v>EL CERRITO G 1113</v>
          </cell>
          <cell r="E1008" t="str">
            <v>CB</v>
          </cell>
          <cell r="F1008" t="b">
            <v>1</v>
          </cell>
          <cell r="G1008">
            <v>6943.4772110821896</v>
          </cell>
          <cell r="H1008">
            <v>158.17493507191901</v>
          </cell>
          <cell r="I1008">
            <v>63</v>
          </cell>
          <cell r="J1008">
            <v>1.40572995891928E-5</v>
          </cell>
          <cell r="K1008">
            <v>3592</v>
          </cell>
          <cell r="L1008">
            <v>6.52081767717997E-2</v>
          </cell>
          <cell r="M1008">
            <v>3508</v>
          </cell>
          <cell r="N1008">
            <v>9.1814025495838904E-7</v>
          </cell>
          <cell r="O1008">
            <v>3597</v>
          </cell>
          <cell r="P1008">
            <v>0.06</v>
          </cell>
          <cell r="Q1008">
            <v>1787</v>
          </cell>
        </row>
        <row r="1009">
          <cell r="B1009" t="str">
            <v>EL DORADO PH 210113532</v>
          </cell>
          <cell r="C1009">
            <v>152762101</v>
          </cell>
          <cell r="D1009" t="str">
            <v>EL DORADO PH 2101</v>
          </cell>
          <cell r="E1009">
            <v>13532</v>
          </cell>
          <cell r="F1009" t="b">
            <v>0</v>
          </cell>
          <cell r="G1009">
            <v>8576.7797675430302</v>
          </cell>
          <cell r="H1009">
            <v>8576.7797675430302</v>
          </cell>
          <cell r="I1009">
            <v>46</v>
          </cell>
          <cell r="J1009">
            <v>9.9879510304637397E-5</v>
          </cell>
          <cell r="K1009">
            <v>1652</v>
          </cell>
          <cell r="L1009">
            <v>99.301585440779803</v>
          </cell>
          <cell r="M1009">
            <v>1956</v>
          </cell>
          <cell r="N1009">
            <v>9.6754263569324307E-3</v>
          </cell>
          <cell r="O1009">
            <v>1974</v>
          </cell>
          <cell r="P1009">
            <v>0</v>
          </cell>
          <cell r="Q1009">
            <v>2625</v>
          </cell>
        </row>
        <row r="1010">
          <cell r="B1010" t="str">
            <v>EL DORADO PH 210119612</v>
          </cell>
          <cell r="C1010">
            <v>152762101</v>
          </cell>
          <cell r="D1010" t="str">
            <v>EL DORADO PH 2101</v>
          </cell>
          <cell r="E1010">
            <v>19612</v>
          </cell>
          <cell r="F1010" t="b">
            <v>0</v>
          </cell>
          <cell r="G1010">
            <v>14689.1647002422</v>
          </cell>
          <cell r="H1010">
            <v>14689.1647002422</v>
          </cell>
          <cell r="I1010">
            <v>102</v>
          </cell>
          <cell r="J1010">
            <v>2.17985282206962E-4</v>
          </cell>
          <cell r="K1010">
            <v>328</v>
          </cell>
          <cell r="L1010">
            <v>33.636000513361097</v>
          </cell>
          <cell r="M1010">
            <v>2313</v>
          </cell>
          <cell r="N1010">
            <v>8.3743360540257106E-3</v>
          </cell>
          <cell r="O1010">
            <v>2037</v>
          </cell>
          <cell r="P1010">
            <v>36</v>
          </cell>
          <cell r="Q1010">
            <v>208</v>
          </cell>
        </row>
        <row r="1011">
          <cell r="B1011" t="str">
            <v>EL DORADO PH 210119752</v>
          </cell>
          <cell r="C1011">
            <v>152762101</v>
          </cell>
          <cell r="D1011" t="str">
            <v>EL DORADO PH 2101</v>
          </cell>
          <cell r="E1011">
            <v>19752</v>
          </cell>
          <cell r="F1011" t="b">
            <v>0</v>
          </cell>
          <cell r="G1011">
            <v>58764.731755429799</v>
          </cell>
          <cell r="H1011">
            <v>58764.731755429799</v>
          </cell>
          <cell r="I1011">
            <v>436</v>
          </cell>
          <cell r="J1011">
            <v>1.72256847183595E-4</v>
          </cell>
          <cell r="K1011">
            <v>548</v>
          </cell>
          <cell r="L1011">
            <v>104.62558591987199</v>
          </cell>
          <cell r="M1011">
            <v>1929</v>
          </cell>
          <cell r="N1011">
            <v>1.03003147835471E-2</v>
          </cell>
          <cell r="O1011">
            <v>1946</v>
          </cell>
          <cell r="P1011">
            <v>119.92</v>
          </cell>
          <cell r="Q1011">
            <v>12</v>
          </cell>
        </row>
        <row r="1012">
          <cell r="B1012" t="str">
            <v>EL DORADO PH 210126000</v>
          </cell>
          <cell r="C1012">
            <v>152762101</v>
          </cell>
          <cell r="D1012" t="str">
            <v>EL DORADO PH 2101</v>
          </cell>
          <cell r="E1012">
            <v>26000</v>
          </cell>
          <cell r="F1012" t="b">
            <v>0</v>
          </cell>
          <cell r="G1012">
            <v>55311.570486925302</v>
          </cell>
          <cell r="H1012">
            <v>55311.570486925302</v>
          </cell>
          <cell r="I1012">
            <v>339</v>
          </cell>
          <cell r="J1012">
            <v>1.0511446795372699E-4</v>
          </cell>
          <cell r="K1012">
            <v>1521</v>
          </cell>
          <cell r="L1012">
            <v>49.719560708172502</v>
          </cell>
          <cell r="M1012">
            <v>2212</v>
          </cell>
          <cell r="N1012">
            <v>4.1222351964230698E-3</v>
          </cell>
          <cell r="O1012">
            <v>2252</v>
          </cell>
          <cell r="P1012">
            <v>73.150000000000006</v>
          </cell>
          <cell r="Q1012">
            <v>63</v>
          </cell>
        </row>
        <row r="1013">
          <cell r="B1013" t="str">
            <v>EL DORADO PH 210136764</v>
          </cell>
          <cell r="C1013">
            <v>152762101</v>
          </cell>
          <cell r="D1013" t="str">
            <v>EL DORADO PH 2101</v>
          </cell>
          <cell r="E1013">
            <v>36764</v>
          </cell>
          <cell r="F1013" t="b">
            <v>0</v>
          </cell>
          <cell r="G1013">
            <v>7038.6749123927802</v>
          </cell>
          <cell r="H1013">
            <v>5034.5882464872102</v>
          </cell>
          <cell r="I1013">
            <v>46</v>
          </cell>
          <cell r="J1013">
            <v>4.6589675113627102E-5</v>
          </cell>
          <cell r="K1013">
            <v>3123</v>
          </cell>
          <cell r="L1013">
            <v>107.377195336025</v>
          </cell>
          <cell r="M1013">
            <v>1922</v>
          </cell>
          <cell r="N1013">
            <v>7.4941383621218403E-3</v>
          </cell>
          <cell r="O1013">
            <v>2075</v>
          </cell>
          <cell r="P1013">
            <v>0</v>
          </cell>
          <cell r="Q1013">
            <v>2633</v>
          </cell>
        </row>
        <row r="1014">
          <cell r="B1014" t="str">
            <v>EL DORADO PH 210152456</v>
          </cell>
          <cell r="C1014">
            <v>152762101</v>
          </cell>
          <cell r="D1014" t="str">
            <v>EL DORADO PH 2101</v>
          </cell>
          <cell r="E1014">
            <v>52456</v>
          </cell>
          <cell r="F1014" t="b">
            <v>0</v>
          </cell>
          <cell r="G1014">
            <v>16414.575977465902</v>
          </cell>
          <cell r="H1014">
            <v>16414.575977465902</v>
          </cell>
          <cell r="I1014">
            <v>96</v>
          </cell>
          <cell r="J1014">
            <v>1.3704091998079001E-4</v>
          </cell>
          <cell r="K1014">
            <v>907</v>
          </cell>
          <cell r="L1014">
            <v>96.428814983332103</v>
          </cell>
          <cell r="M1014">
            <v>1977</v>
          </cell>
          <cell r="N1014">
            <v>9.7493187913960805E-3</v>
          </cell>
          <cell r="O1014">
            <v>1969</v>
          </cell>
          <cell r="P1014">
            <v>0.06</v>
          </cell>
          <cell r="Q1014">
            <v>1899</v>
          </cell>
        </row>
        <row r="1015">
          <cell r="B1015" t="str">
            <v>EL DORADO PH 210163464</v>
          </cell>
          <cell r="C1015">
            <v>152762101</v>
          </cell>
          <cell r="D1015" t="str">
            <v>EL DORADO PH 2101</v>
          </cell>
          <cell r="E1015">
            <v>63464</v>
          </cell>
          <cell r="F1015" t="b">
            <v>0</v>
          </cell>
          <cell r="G1015">
            <v>21920.8691922451</v>
          </cell>
          <cell r="H1015">
            <v>21920.8691922451</v>
          </cell>
          <cell r="I1015">
            <v>70</v>
          </cell>
          <cell r="J1015">
            <v>1.21366408891027E-4</v>
          </cell>
          <cell r="K1015">
            <v>1160</v>
          </cell>
          <cell r="L1015">
            <v>659.62756839870497</v>
          </cell>
          <cell r="M1015">
            <v>1053</v>
          </cell>
          <cell r="N1015">
            <v>5.3560139820527299E-2</v>
          </cell>
          <cell r="O1015">
            <v>1138</v>
          </cell>
          <cell r="P1015">
            <v>0.13</v>
          </cell>
          <cell r="Q1015">
            <v>1359</v>
          </cell>
        </row>
        <row r="1016">
          <cell r="B1016" t="str">
            <v>EL DORADO PH 2101668674</v>
          </cell>
          <cell r="C1016">
            <v>152762101</v>
          </cell>
          <cell r="D1016" t="str">
            <v>EL DORADO PH 2101</v>
          </cell>
          <cell r="E1016">
            <v>668674</v>
          </cell>
          <cell r="F1016" t="b">
            <v>0</v>
          </cell>
          <cell r="G1016">
            <v>15298.654883487199</v>
          </cell>
          <cell r="H1016">
            <v>15298.654883487199</v>
          </cell>
          <cell r="I1016">
            <v>112</v>
          </cell>
          <cell r="J1016">
            <v>2.48687181574332E-4</v>
          </cell>
          <cell r="K1016">
            <v>220</v>
          </cell>
          <cell r="L1016">
            <v>8.55592579722747</v>
          </cell>
          <cell r="M1016">
            <v>2654</v>
          </cell>
          <cell r="N1016">
            <v>1.4288758475601601E-3</v>
          </cell>
          <cell r="O1016">
            <v>2569</v>
          </cell>
          <cell r="Q1016">
            <v>2801</v>
          </cell>
        </row>
        <row r="1017">
          <cell r="B1017" t="str">
            <v>EL DORADO PH 21016852</v>
          </cell>
          <cell r="C1017">
            <v>152762101</v>
          </cell>
          <cell r="D1017" t="str">
            <v>EL DORADO PH 2101</v>
          </cell>
          <cell r="E1017">
            <v>6852</v>
          </cell>
          <cell r="F1017" t="b">
            <v>0</v>
          </cell>
          <cell r="G1017">
            <v>40624.272686910001</v>
          </cell>
          <cell r="H1017">
            <v>40624.272686910001</v>
          </cell>
          <cell r="I1017">
            <v>309</v>
          </cell>
          <cell r="J1017">
            <v>1.54166728023412E-4</v>
          </cell>
          <cell r="K1017">
            <v>703</v>
          </cell>
          <cell r="L1017">
            <v>140.823763563673</v>
          </cell>
          <cell r="M1017">
            <v>1808</v>
          </cell>
          <cell r="N1017">
            <v>8.5288550220799699E-3</v>
          </cell>
          <cell r="O1017">
            <v>2028</v>
          </cell>
          <cell r="P1017">
            <v>106.87</v>
          </cell>
          <cell r="Q1017">
            <v>16</v>
          </cell>
        </row>
        <row r="1018">
          <cell r="B1018" t="str">
            <v>EL DORADO PH 21019759</v>
          </cell>
          <cell r="C1018">
            <v>152762101</v>
          </cell>
          <cell r="D1018" t="str">
            <v>EL DORADO PH 2101</v>
          </cell>
          <cell r="E1018">
            <v>9759</v>
          </cell>
          <cell r="F1018" t="b">
            <v>0</v>
          </cell>
          <cell r="G1018">
            <v>4110.5785718638099</v>
          </cell>
          <cell r="H1018">
            <v>4110.5785718638099</v>
          </cell>
          <cell r="I1018">
            <v>32</v>
          </cell>
          <cell r="J1018">
            <v>1.5885563029329299E-4</v>
          </cell>
          <cell r="K1018">
            <v>653</v>
          </cell>
          <cell r="L1018">
            <v>4.5245299248656403</v>
          </cell>
          <cell r="M1018">
            <v>2765</v>
          </cell>
          <cell r="N1018">
            <v>4.3105650178112102E-4</v>
          </cell>
          <cell r="O1018">
            <v>2755</v>
          </cell>
          <cell r="Q1018">
            <v>2867</v>
          </cell>
        </row>
        <row r="1019">
          <cell r="B1019" t="str">
            <v>EL DORADO PH 2101CB</v>
          </cell>
          <cell r="C1019">
            <v>152762101</v>
          </cell>
          <cell r="D1019" t="str">
            <v>EL DORADO PH 2101</v>
          </cell>
          <cell r="E1019" t="str">
            <v>CB</v>
          </cell>
          <cell r="F1019" t="b">
            <v>0</v>
          </cell>
          <cell r="G1019">
            <v>11999.450482459401</v>
          </cell>
          <cell r="H1019">
            <v>11999.450482459401</v>
          </cell>
          <cell r="I1019">
            <v>74</v>
          </cell>
          <cell r="J1019">
            <v>1.3447566409810599E-4</v>
          </cell>
          <cell r="K1019">
            <v>935</v>
          </cell>
          <cell r="L1019">
            <v>29.3004029428187</v>
          </cell>
          <cell r="M1019">
            <v>2350</v>
          </cell>
          <cell r="N1019">
            <v>4.1405793900003698E-3</v>
          </cell>
          <cell r="O1019">
            <v>2250</v>
          </cell>
          <cell r="P1019">
            <v>69.290000000000006</v>
          </cell>
          <cell r="Q1019">
            <v>70</v>
          </cell>
        </row>
        <row r="1020">
          <cell r="B1020" t="str">
            <v>EL DORADO PH 210219542</v>
          </cell>
          <cell r="C1020">
            <v>152762102</v>
          </cell>
          <cell r="D1020" t="str">
            <v>EL DORADO PH 2102</v>
          </cell>
          <cell r="E1020">
            <v>19542</v>
          </cell>
          <cell r="F1020" t="b">
            <v>0</v>
          </cell>
          <cell r="G1020">
            <v>15319.577414302599</v>
          </cell>
          <cell r="H1020">
            <v>15319.577414302599</v>
          </cell>
          <cell r="I1020">
            <v>111</v>
          </cell>
          <cell r="J1020">
            <v>2.4603441209995801E-4</v>
          </cell>
          <cell r="K1020">
            <v>231</v>
          </cell>
          <cell r="L1020">
            <v>13.9870601717853</v>
          </cell>
          <cell r="M1020">
            <v>2550</v>
          </cell>
          <cell r="N1020">
            <v>1.73738283329041E-3</v>
          </cell>
          <cell r="O1020">
            <v>2512</v>
          </cell>
          <cell r="P1020">
            <v>87.42</v>
          </cell>
          <cell r="Q1020">
            <v>37</v>
          </cell>
        </row>
        <row r="1021">
          <cell r="B1021" t="str">
            <v>EL DORADO PH 210219562</v>
          </cell>
          <cell r="C1021">
            <v>152762102</v>
          </cell>
          <cell r="D1021" t="str">
            <v>EL DORADO PH 2102</v>
          </cell>
          <cell r="E1021">
            <v>19562</v>
          </cell>
          <cell r="F1021" t="b">
            <v>0</v>
          </cell>
          <cell r="G1021">
            <v>11663.89644877</v>
          </cell>
          <cell r="H1021">
            <v>11663.89644877</v>
          </cell>
          <cell r="I1021">
            <v>98</v>
          </cell>
          <cell r="J1021">
            <v>2.1831556971716999E-4</v>
          </cell>
          <cell r="K1021">
            <v>327</v>
          </cell>
          <cell r="L1021">
            <v>6.6431305302790705E-2</v>
          </cell>
          <cell r="M1021">
            <v>3051</v>
          </cell>
          <cell r="N1021">
            <v>1.45029882642341E-5</v>
          </cell>
          <cell r="O1021">
            <v>3014</v>
          </cell>
          <cell r="P1021">
            <v>80.06</v>
          </cell>
          <cell r="Q1021">
            <v>48</v>
          </cell>
        </row>
        <row r="1022">
          <cell r="B1022" t="str">
            <v>EL DORADO PH 2102542272</v>
          </cell>
          <cell r="C1022">
            <v>152762102</v>
          </cell>
          <cell r="D1022" t="str">
            <v>EL DORADO PH 2102</v>
          </cell>
          <cell r="E1022">
            <v>542272</v>
          </cell>
          <cell r="F1022" t="b">
            <v>0</v>
          </cell>
          <cell r="G1022">
            <v>12585.3616434909</v>
          </cell>
          <cell r="H1022">
            <v>12585.3616434909</v>
          </cell>
          <cell r="I1022">
            <v>80</v>
          </cell>
          <cell r="J1022">
            <v>1.84858130023712E-4</v>
          </cell>
          <cell r="K1022">
            <v>474</v>
          </cell>
          <cell r="L1022">
            <v>31.563728937226099</v>
          </cell>
          <cell r="M1022">
            <v>2334</v>
          </cell>
          <cell r="N1022">
            <v>9.0446486820982396E-3</v>
          </cell>
          <cell r="O1022">
            <v>2000</v>
          </cell>
          <cell r="Q1022">
            <v>2940</v>
          </cell>
        </row>
        <row r="1023">
          <cell r="B1023" t="str">
            <v>EL DORADO PH 21026645</v>
          </cell>
          <cell r="C1023">
            <v>152762102</v>
          </cell>
          <cell r="D1023" t="str">
            <v>EL DORADO PH 2102</v>
          </cell>
          <cell r="E1023">
            <v>6645</v>
          </cell>
          <cell r="F1023" t="b">
            <v>0</v>
          </cell>
          <cell r="G1023">
            <v>6787.3604233224996</v>
          </cell>
          <cell r="H1023">
            <v>6787.3604233224996</v>
          </cell>
          <cell r="I1023">
            <v>52</v>
          </cell>
          <cell r="J1023">
            <v>9.5315577388699994E-5</v>
          </cell>
          <cell r="K1023">
            <v>1753</v>
          </cell>
          <cell r="L1023">
            <v>25.667477814181598</v>
          </cell>
          <cell r="M1023">
            <v>2386</v>
          </cell>
          <cell r="N1023">
            <v>2.0867772283992099E-3</v>
          </cell>
          <cell r="O1023">
            <v>2469</v>
          </cell>
          <cell r="P1023">
            <v>54.01</v>
          </cell>
          <cell r="Q1023">
            <v>109</v>
          </cell>
        </row>
        <row r="1024">
          <cell r="B1024" t="str">
            <v>EL DORADO PH 2102CB</v>
          </cell>
          <cell r="C1024">
            <v>152762102</v>
          </cell>
          <cell r="D1024" t="str">
            <v>EL DORADO PH 2102</v>
          </cell>
          <cell r="E1024" t="str">
            <v>CB</v>
          </cell>
          <cell r="F1024" t="b">
            <v>0</v>
          </cell>
          <cell r="G1024">
            <v>8918.2943340652</v>
          </cell>
          <cell r="H1024">
            <v>8918.2943340652</v>
          </cell>
          <cell r="I1024">
            <v>46</v>
          </cell>
          <cell r="J1024">
            <v>2.3567777727452101E-4</v>
          </cell>
          <cell r="K1024">
            <v>259</v>
          </cell>
          <cell r="L1024">
            <v>2.1334385922591301</v>
          </cell>
          <cell r="M1024">
            <v>2835</v>
          </cell>
          <cell r="N1024">
            <v>5.1721978695948203E-4</v>
          </cell>
          <cell r="O1024">
            <v>2732</v>
          </cell>
          <cell r="P1024">
            <v>44.97</v>
          </cell>
          <cell r="Q1024">
            <v>153</v>
          </cell>
        </row>
        <row r="1025">
          <cell r="B1025" t="str">
            <v>ELECTRA 11011238</v>
          </cell>
          <cell r="C1025">
            <v>162161101</v>
          </cell>
          <cell r="D1025" t="str">
            <v>ELECTRA 1101</v>
          </cell>
          <cell r="E1025">
            <v>1238</v>
          </cell>
          <cell r="F1025" t="b">
            <v>0</v>
          </cell>
          <cell r="G1025">
            <v>11344.076722907001</v>
          </cell>
          <cell r="H1025">
            <v>5824.67401757876</v>
          </cell>
          <cell r="I1025">
            <v>81</v>
          </cell>
          <cell r="J1025">
            <v>1.07727853182838E-4</v>
          </cell>
          <cell r="K1025">
            <v>1458</v>
          </cell>
          <cell r="L1025">
            <v>597.35496107403799</v>
          </cell>
          <cell r="M1025">
            <v>1103</v>
          </cell>
          <cell r="N1025">
            <v>3.6430589414774402E-2</v>
          </cell>
          <cell r="O1025">
            <v>1346</v>
          </cell>
          <cell r="P1025">
            <v>1.29</v>
          </cell>
          <cell r="Q1025">
            <v>689</v>
          </cell>
        </row>
        <row r="1026">
          <cell r="B1026" t="str">
            <v>ELECTRA 110136816</v>
          </cell>
          <cell r="C1026">
            <v>162161101</v>
          </cell>
          <cell r="D1026" t="str">
            <v>ELECTRA 1101</v>
          </cell>
          <cell r="E1026">
            <v>36816</v>
          </cell>
          <cell r="F1026" t="b">
            <v>0</v>
          </cell>
          <cell r="G1026">
            <v>8023.9265819890497</v>
          </cell>
          <cell r="H1026">
            <v>8023.9265819890497</v>
          </cell>
          <cell r="I1026">
            <v>60</v>
          </cell>
          <cell r="J1026">
            <v>1.24752255396742E-4</v>
          </cell>
          <cell r="K1026">
            <v>1102</v>
          </cell>
          <cell r="L1026">
            <v>139.95415920609099</v>
          </cell>
          <cell r="M1026">
            <v>1810</v>
          </cell>
          <cell r="N1026">
            <v>1.76252953572783E-2</v>
          </cell>
          <cell r="O1026">
            <v>1720</v>
          </cell>
          <cell r="P1026">
            <v>0.09</v>
          </cell>
          <cell r="Q1026">
            <v>1516</v>
          </cell>
        </row>
        <row r="1027">
          <cell r="B1027" t="str">
            <v>ELECTRA 110161816</v>
          </cell>
          <cell r="C1027">
            <v>162161101</v>
          </cell>
          <cell r="D1027" t="str">
            <v>ELECTRA 1101</v>
          </cell>
          <cell r="E1027">
            <v>61816</v>
          </cell>
          <cell r="F1027" t="b">
            <v>0</v>
          </cell>
          <cell r="G1027">
            <v>37826.987442954502</v>
          </cell>
          <cell r="H1027">
            <v>37826.987442954502</v>
          </cell>
          <cell r="I1027">
            <v>228</v>
          </cell>
          <cell r="J1027">
            <v>9.0780587257074005E-5</v>
          </cell>
          <cell r="K1027">
            <v>1889</v>
          </cell>
          <cell r="L1027">
            <v>261.07620770841697</v>
          </cell>
          <cell r="M1027">
            <v>1521</v>
          </cell>
          <cell r="N1027">
            <v>2.43004383447014E-2</v>
          </cell>
          <cell r="O1027">
            <v>1571</v>
          </cell>
          <cell r="P1027">
            <v>0.1</v>
          </cell>
          <cell r="Q1027">
            <v>1458</v>
          </cell>
        </row>
        <row r="1028">
          <cell r="B1028" t="str">
            <v>ELECTRA 11017104</v>
          </cell>
          <cell r="C1028">
            <v>162161101</v>
          </cell>
          <cell r="D1028" t="str">
            <v>ELECTRA 1101</v>
          </cell>
          <cell r="E1028">
            <v>7104</v>
          </cell>
          <cell r="F1028" t="b">
            <v>0</v>
          </cell>
          <cell r="G1028">
            <v>19430.665182778299</v>
          </cell>
          <cell r="H1028">
            <v>19430.665182778299</v>
          </cell>
          <cell r="I1028">
            <v>148</v>
          </cell>
          <cell r="J1028">
            <v>1.15100556359794E-4</v>
          </cell>
          <cell r="K1028">
            <v>1296</v>
          </cell>
          <cell r="L1028">
            <v>163.53798770214999</v>
          </cell>
          <cell r="M1028">
            <v>1738</v>
          </cell>
          <cell r="N1028">
            <v>2.5301954458364698E-2</v>
          </cell>
          <cell r="O1028">
            <v>1548</v>
          </cell>
          <cell r="P1028">
            <v>13.46</v>
          </cell>
          <cell r="Q1028">
            <v>365</v>
          </cell>
        </row>
        <row r="1029">
          <cell r="B1029" t="str">
            <v>ELECTRA 1101CB</v>
          </cell>
          <cell r="C1029">
            <v>162161101</v>
          </cell>
          <cell r="D1029" t="str">
            <v>ELECTRA 1101</v>
          </cell>
          <cell r="E1029" t="str">
            <v>CB</v>
          </cell>
          <cell r="F1029" t="b">
            <v>0</v>
          </cell>
          <cell r="G1029">
            <v>50985.834918205903</v>
          </cell>
          <cell r="H1029">
            <v>50985.834918205903</v>
          </cell>
          <cell r="I1029">
            <v>293</v>
          </cell>
          <cell r="J1029">
            <v>8.4763573714792797E-5</v>
          </cell>
          <cell r="K1029">
            <v>2072</v>
          </cell>
          <cell r="L1029">
            <v>750.58237937404294</v>
          </cell>
          <cell r="M1029">
            <v>974</v>
          </cell>
          <cell r="N1029">
            <v>5.7410453696393401E-2</v>
          </cell>
          <cell r="O1029">
            <v>1088</v>
          </cell>
          <cell r="P1029">
            <v>0.1</v>
          </cell>
          <cell r="Q1029">
            <v>1456</v>
          </cell>
        </row>
        <row r="1030">
          <cell r="B1030" t="str">
            <v>ELECTRA 1101L1697</v>
          </cell>
          <cell r="C1030">
            <v>162161101</v>
          </cell>
          <cell r="D1030" t="str">
            <v>ELECTRA 1101</v>
          </cell>
          <cell r="E1030" t="str">
            <v>L1697</v>
          </cell>
          <cell r="F1030" t="b">
            <v>0</v>
          </cell>
          <cell r="G1030">
            <v>9283.5435018375592</v>
          </cell>
          <cell r="H1030">
            <v>9283.5435018375592</v>
          </cell>
          <cell r="I1030">
            <v>70</v>
          </cell>
          <cell r="J1030">
            <v>8.7848944895085803E-5</v>
          </cell>
          <cell r="K1030">
            <v>1988</v>
          </cell>
          <cell r="L1030">
            <v>45.901450370118901</v>
          </cell>
          <cell r="M1030">
            <v>2240</v>
          </cell>
          <cell r="N1030">
            <v>3.0207639160306598E-3</v>
          </cell>
          <cell r="O1030">
            <v>2349</v>
          </cell>
          <cell r="P1030">
            <v>2.74</v>
          </cell>
          <cell r="Q1030">
            <v>585</v>
          </cell>
        </row>
        <row r="1031">
          <cell r="B1031" t="str">
            <v>ELECTRA 11024756</v>
          </cell>
          <cell r="C1031">
            <v>162161102</v>
          </cell>
          <cell r="D1031" t="str">
            <v>ELECTRA 1102</v>
          </cell>
          <cell r="E1031">
            <v>4756</v>
          </cell>
          <cell r="F1031" t="b">
            <v>0</v>
          </cell>
          <cell r="G1031">
            <v>18962.2338481519</v>
          </cell>
          <cell r="H1031">
            <v>15139.416536745801</v>
          </cell>
          <cell r="I1031">
            <v>95</v>
          </cell>
          <cell r="J1031">
            <v>1.4499702297861801E-4</v>
          </cell>
          <cell r="K1031">
            <v>802</v>
          </cell>
          <cell r="L1031">
            <v>459.02447304395798</v>
          </cell>
          <cell r="M1031">
            <v>1236</v>
          </cell>
          <cell r="N1031">
            <v>5.703216016288E-2</v>
          </cell>
          <cell r="O1031">
            <v>1095</v>
          </cell>
          <cell r="P1031">
            <v>0.05</v>
          </cell>
          <cell r="Q1031">
            <v>1943</v>
          </cell>
        </row>
        <row r="1032">
          <cell r="B1032" t="str">
            <v>ELECTRA 11026014</v>
          </cell>
          <cell r="C1032">
            <v>162161102</v>
          </cell>
          <cell r="D1032" t="str">
            <v>ELECTRA 1102</v>
          </cell>
          <cell r="E1032">
            <v>6014</v>
          </cell>
          <cell r="F1032" t="b">
            <v>0</v>
          </cell>
          <cell r="G1032">
            <v>8043.0217833489796</v>
          </cell>
          <cell r="H1032">
            <v>8043.0217833489796</v>
          </cell>
          <cell r="I1032">
            <v>50</v>
          </cell>
          <cell r="J1032">
            <v>1.2399926854413901E-4</v>
          </cell>
          <cell r="K1032">
            <v>1120</v>
          </cell>
          <cell r="L1032">
            <v>242.055397700573</v>
          </cell>
          <cell r="M1032">
            <v>1562</v>
          </cell>
          <cell r="N1032">
            <v>2.7926122314574E-2</v>
          </cell>
          <cell r="O1032">
            <v>1497</v>
          </cell>
          <cell r="P1032">
            <v>0.1</v>
          </cell>
          <cell r="Q1032">
            <v>1478</v>
          </cell>
        </row>
        <row r="1033">
          <cell r="B1033" t="str">
            <v>ELECTRA 1102CB</v>
          </cell>
          <cell r="C1033">
            <v>162161102</v>
          </cell>
          <cell r="D1033" t="str">
            <v>ELECTRA 1102</v>
          </cell>
          <cell r="E1033" t="str">
            <v>CB</v>
          </cell>
          <cell r="F1033" t="b">
            <v>0</v>
          </cell>
          <cell r="G1033">
            <v>4270.3268167115802</v>
          </cell>
          <cell r="H1033">
            <v>4270.3268167115802</v>
          </cell>
          <cell r="I1033">
            <v>7</v>
          </cell>
          <cell r="J1033">
            <v>2.38996746096139E-4</v>
          </cell>
          <cell r="K1033">
            <v>249</v>
          </cell>
          <cell r="L1033">
            <v>194.588124544903</v>
          </cell>
          <cell r="M1033">
            <v>1655</v>
          </cell>
          <cell r="N1033">
            <v>3.2515085151806698E-2</v>
          </cell>
          <cell r="O1033">
            <v>1414</v>
          </cell>
          <cell r="P1033">
            <v>0.03</v>
          </cell>
          <cell r="Q1033">
            <v>2354</v>
          </cell>
        </row>
        <row r="1034">
          <cell r="B1034" t="str">
            <v>ELK 11011260</v>
          </cell>
          <cell r="C1034">
            <v>42981101</v>
          </cell>
          <cell r="D1034" t="str">
            <v>ELK 1101</v>
          </cell>
          <cell r="E1034">
            <v>1260</v>
          </cell>
          <cell r="F1034" t="b">
            <v>0</v>
          </cell>
          <cell r="G1034">
            <v>25231.409993382102</v>
          </cell>
          <cell r="H1034">
            <v>25226.838014664201</v>
          </cell>
          <cell r="I1034">
            <v>120</v>
          </cell>
          <cell r="J1034">
            <v>9.4953191768985901E-5</v>
          </cell>
          <cell r="K1034">
            <v>1767</v>
          </cell>
          <cell r="L1034">
            <v>70.6215366565647</v>
          </cell>
          <cell r="M1034">
            <v>2091</v>
          </cell>
          <cell r="N1034">
            <v>7.8965938328302808E-3</v>
          </cell>
          <cell r="O1034">
            <v>2051</v>
          </cell>
          <cell r="P1034">
            <v>0.04</v>
          </cell>
          <cell r="Q1034">
            <v>2197</v>
          </cell>
        </row>
        <row r="1035">
          <cell r="B1035" t="str">
            <v>ELK 11011272</v>
          </cell>
          <cell r="C1035">
            <v>42981101</v>
          </cell>
          <cell r="D1035" t="str">
            <v>ELK 1101</v>
          </cell>
          <cell r="E1035">
            <v>1272</v>
          </cell>
          <cell r="F1035" t="b">
            <v>0</v>
          </cell>
          <cell r="G1035">
            <v>36077.8727575546</v>
          </cell>
          <cell r="H1035">
            <v>35548.516986682604</v>
          </cell>
          <cell r="I1035">
            <v>236</v>
          </cell>
          <cell r="J1035">
            <v>1.0151594085092499E-4</v>
          </cell>
          <cell r="K1035">
            <v>1616</v>
          </cell>
          <cell r="L1035">
            <v>17.649571019186201</v>
          </cell>
          <cell r="M1035">
            <v>2487</v>
          </cell>
          <cell r="N1035">
            <v>1.26805730106071E-3</v>
          </cell>
          <cell r="O1035">
            <v>2587</v>
          </cell>
          <cell r="P1035">
            <v>0.25</v>
          </cell>
          <cell r="Q1035">
            <v>1089</v>
          </cell>
        </row>
        <row r="1036">
          <cell r="B1036" t="str">
            <v>ELK 11011298</v>
          </cell>
          <cell r="C1036">
            <v>42981101</v>
          </cell>
          <cell r="D1036" t="str">
            <v>ELK 1101</v>
          </cell>
          <cell r="E1036">
            <v>1298</v>
          </cell>
          <cell r="F1036" t="b">
            <v>0</v>
          </cell>
          <cell r="G1036">
            <v>25951.450488931801</v>
          </cell>
          <cell r="H1036">
            <v>19969.5788259535</v>
          </cell>
          <cell r="I1036">
            <v>119</v>
          </cell>
          <cell r="J1036">
            <v>7.3622856162927196E-5</v>
          </cell>
          <cell r="K1036">
            <v>2376</v>
          </cell>
          <cell r="L1036">
            <v>48.642145530926697</v>
          </cell>
          <cell r="M1036">
            <v>2217</v>
          </cell>
          <cell r="N1036">
            <v>3.0233373694184299E-3</v>
          </cell>
          <cell r="O1036">
            <v>2347</v>
          </cell>
          <cell r="P1036">
            <v>0.03</v>
          </cell>
          <cell r="Q1036">
            <v>2376</v>
          </cell>
        </row>
        <row r="1037">
          <cell r="B1037" t="str">
            <v>ELK 11011300</v>
          </cell>
          <cell r="C1037">
            <v>42981101</v>
          </cell>
          <cell r="D1037" t="str">
            <v>ELK 1101</v>
          </cell>
          <cell r="E1037">
            <v>1300</v>
          </cell>
          <cell r="F1037" t="b">
            <v>0</v>
          </cell>
          <cell r="G1037">
            <v>15995.4515815123</v>
          </cell>
          <cell r="H1037">
            <v>5711.2619129888499</v>
          </cell>
          <cell r="I1037">
            <v>64</v>
          </cell>
          <cell r="J1037">
            <v>8.5201414197311499E-5</v>
          </cell>
          <cell r="K1037">
            <v>2052</v>
          </cell>
          <cell r="L1037">
            <v>259.45239058342997</v>
          </cell>
          <cell r="M1037">
            <v>1525</v>
          </cell>
          <cell r="N1037">
            <v>2.2609874324276701E-2</v>
          </cell>
          <cell r="O1037">
            <v>1613</v>
          </cell>
          <cell r="P1037">
            <v>0.01</v>
          </cell>
          <cell r="Q1037">
            <v>2613</v>
          </cell>
        </row>
        <row r="1038">
          <cell r="B1038" t="str">
            <v>ELK 1101311906</v>
          </cell>
          <cell r="C1038">
            <v>42981101</v>
          </cell>
          <cell r="D1038" t="str">
            <v>ELK 1101</v>
          </cell>
          <cell r="E1038">
            <v>311906</v>
          </cell>
          <cell r="F1038" t="b">
            <v>0</v>
          </cell>
          <cell r="G1038">
            <v>1528.1122311007</v>
          </cell>
          <cell r="H1038">
            <v>1112.44585186974</v>
          </cell>
          <cell r="I1038">
            <v>12</v>
          </cell>
          <cell r="J1038">
            <v>1.0711955383158001E-4</v>
          </cell>
          <cell r="K1038">
            <v>1471</v>
          </cell>
          <cell r="L1038">
            <v>200.11049394442199</v>
          </cell>
          <cell r="M1038">
            <v>1641</v>
          </cell>
          <cell r="N1038">
            <v>2.1675230551129802E-2</v>
          </cell>
          <cell r="O1038">
            <v>1636</v>
          </cell>
          <cell r="Q1038">
            <v>3445</v>
          </cell>
        </row>
        <row r="1039">
          <cell r="B1039" t="str">
            <v>ELK 11014628</v>
          </cell>
          <cell r="C1039">
            <v>42981101</v>
          </cell>
          <cell r="D1039" t="str">
            <v>ELK 1101</v>
          </cell>
          <cell r="E1039">
            <v>4628</v>
          </cell>
          <cell r="F1039" t="b">
            <v>0</v>
          </cell>
          <cell r="G1039">
            <v>6688.9792955706098</v>
          </cell>
          <cell r="H1039">
            <v>3975.7324028155999</v>
          </cell>
          <cell r="I1039">
            <v>54</v>
          </cell>
          <cell r="J1039">
            <v>7.9820647207034796E-5</v>
          </cell>
          <cell r="K1039">
            <v>2212</v>
          </cell>
          <cell r="L1039">
            <v>6.5813494386879098E-2</v>
          </cell>
          <cell r="M1039">
            <v>3262</v>
          </cell>
          <cell r="N1039">
            <v>5.2551204849948699E-6</v>
          </cell>
          <cell r="O1039">
            <v>3253</v>
          </cell>
          <cell r="P1039">
            <v>0.03</v>
          </cell>
          <cell r="Q1039">
            <v>2361</v>
          </cell>
        </row>
        <row r="1040">
          <cell r="B1040" t="str">
            <v>ELK 11018779</v>
          </cell>
          <cell r="C1040">
            <v>42981101</v>
          </cell>
          <cell r="D1040" t="str">
            <v>ELK 1101</v>
          </cell>
          <cell r="E1040">
            <v>8779</v>
          </cell>
          <cell r="F1040" t="b">
            <v>0</v>
          </cell>
          <cell r="G1040">
            <v>6865.41285141352</v>
          </cell>
          <cell r="H1040">
            <v>6865.41285141352</v>
          </cell>
          <cell r="I1040">
            <v>41</v>
          </cell>
          <cell r="J1040">
            <v>1.2002401774402701E-4</v>
          </cell>
          <cell r="K1040">
            <v>1187</v>
          </cell>
          <cell r="L1040">
            <v>1.80494757518244</v>
          </cell>
          <cell r="M1040">
            <v>2849</v>
          </cell>
          <cell r="N1040">
            <v>8.9792050263280094E-5</v>
          </cell>
          <cell r="O1040">
            <v>2880</v>
          </cell>
          <cell r="P1040">
            <v>0.05</v>
          </cell>
          <cell r="Q1040">
            <v>2060</v>
          </cell>
        </row>
        <row r="1041">
          <cell r="B1041" t="str">
            <v>ELK 1101900</v>
          </cell>
          <cell r="C1041">
            <v>42981101</v>
          </cell>
          <cell r="D1041" t="str">
            <v>ELK 1101</v>
          </cell>
          <cell r="E1041">
            <v>900</v>
          </cell>
          <cell r="F1041" t="b">
            <v>0</v>
          </cell>
          <cell r="G1041">
            <v>34419.946332883097</v>
          </cell>
          <cell r="H1041">
            <v>14125.547665026699</v>
          </cell>
          <cell r="I1041">
            <v>185</v>
          </cell>
          <cell r="J1041">
            <v>5.5461877661164403E-5</v>
          </cell>
          <cell r="K1041">
            <v>2901</v>
          </cell>
          <cell r="L1041">
            <v>228.34523404550899</v>
          </cell>
          <cell r="M1041">
            <v>1591</v>
          </cell>
          <cell r="N1041">
            <v>1.1858726162137401E-2</v>
          </cell>
          <cell r="O1041">
            <v>1888</v>
          </cell>
          <cell r="P1041">
            <v>0.01</v>
          </cell>
          <cell r="Q1041">
            <v>2598</v>
          </cell>
        </row>
        <row r="1042">
          <cell r="B1042" t="str">
            <v>ELK 110191336</v>
          </cell>
          <cell r="C1042">
            <v>42981101</v>
          </cell>
          <cell r="D1042" t="str">
            <v>ELK 1101</v>
          </cell>
          <cell r="E1042">
            <v>91336</v>
          </cell>
          <cell r="F1042" t="b">
            <v>0</v>
          </cell>
          <cell r="G1042">
            <v>13315.5221639417</v>
          </cell>
          <cell r="H1042">
            <v>12740.7114070679</v>
          </cell>
          <cell r="I1042">
            <v>78</v>
          </cell>
          <cell r="J1042">
            <v>8.28470459824669E-5</v>
          </cell>
          <cell r="K1042">
            <v>2135</v>
          </cell>
          <cell r="L1042">
            <v>14.0783912018821</v>
          </cell>
          <cell r="M1042">
            <v>2546</v>
          </cell>
          <cell r="N1042">
            <v>1.4969106762260001E-3</v>
          </cell>
          <cell r="O1042">
            <v>2558</v>
          </cell>
          <cell r="P1042">
            <v>0.04</v>
          </cell>
          <cell r="Q1042">
            <v>2153</v>
          </cell>
        </row>
        <row r="1043">
          <cell r="B1043" t="str">
            <v>ELK 1101CB</v>
          </cell>
          <cell r="C1043">
            <v>42981101</v>
          </cell>
          <cell r="D1043" t="str">
            <v>ELK 1101</v>
          </cell>
          <cell r="E1043" t="str">
            <v>CB</v>
          </cell>
          <cell r="F1043" t="b">
            <v>1</v>
          </cell>
          <cell r="G1043">
            <v>39.919788056041199</v>
          </cell>
          <cell r="H1043">
            <v>39.919788056041199</v>
          </cell>
          <cell r="I1043">
            <v>1</v>
          </cell>
          <cell r="J1043">
            <v>1.4439832011703399E-4</v>
          </cell>
          <cell r="K1043">
            <v>807</v>
          </cell>
          <cell r="L1043">
            <v>6.51475899323882E-2</v>
          </cell>
          <cell r="M1043">
            <v>3597</v>
          </cell>
          <cell r="N1043">
            <v>9.4072025459102603E-6</v>
          </cell>
          <cell r="O1043">
            <v>3082</v>
          </cell>
          <cell r="P1043">
            <v>0.01</v>
          </cell>
          <cell r="Q1043">
            <v>2574</v>
          </cell>
        </row>
        <row r="1044">
          <cell r="B1044" t="str">
            <v>ELK CREEK 11012002</v>
          </cell>
          <cell r="C1044">
            <v>102781101</v>
          </cell>
          <cell r="D1044" t="str">
            <v>ELK CREEK 1101</v>
          </cell>
          <cell r="E1044">
            <v>2002</v>
          </cell>
          <cell r="F1044" t="b">
            <v>0</v>
          </cell>
          <cell r="G1044">
            <v>48391.759318502998</v>
          </cell>
          <cell r="H1044">
            <v>35045.772870807203</v>
          </cell>
          <cell r="I1044">
            <v>109</v>
          </cell>
          <cell r="J1044">
            <v>5.5059459246310599E-5</v>
          </cell>
          <cell r="K1044">
            <v>2908</v>
          </cell>
          <cell r="L1044">
            <v>4261.2834749077501</v>
          </cell>
          <cell r="M1044">
            <v>130</v>
          </cell>
          <cell r="N1044">
            <v>0.20472944224276701</v>
          </cell>
          <cell r="O1044">
            <v>315</v>
          </cell>
          <cell r="P1044">
            <v>0.05</v>
          </cell>
          <cell r="Q1044">
            <v>1965</v>
          </cell>
        </row>
        <row r="1045">
          <cell r="B1045" t="str">
            <v>ELK CREEK 11012004</v>
          </cell>
          <cell r="C1045">
            <v>102781101</v>
          </cell>
          <cell r="D1045" t="str">
            <v>ELK CREEK 1101</v>
          </cell>
          <cell r="E1045">
            <v>2004</v>
          </cell>
          <cell r="F1045" t="b">
            <v>0</v>
          </cell>
          <cell r="G1045">
            <v>86935.243107710907</v>
          </cell>
          <cell r="H1045">
            <v>40225.0600201337</v>
          </cell>
          <cell r="I1045">
            <v>174</v>
          </cell>
          <cell r="J1045">
            <v>5.0473334987003302E-5</v>
          </cell>
          <cell r="K1045">
            <v>3024</v>
          </cell>
          <cell r="L1045">
            <v>1960.2216030234399</v>
          </cell>
          <cell r="M1045">
            <v>462</v>
          </cell>
          <cell r="N1045">
            <v>8.5174917492537805E-2</v>
          </cell>
          <cell r="O1045">
            <v>862</v>
          </cell>
          <cell r="P1045">
            <v>0.02</v>
          </cell>
          <cell r="Q1045">
            <v>2549</v>
          </cell>
        </row>
        <row r="1046">
          <cell r="B1046" t="str">
            <v>ELK CREEK 11012008</v>
          </cell>
          <cell r="C1046">
            <v>102781101</v>
          </cell>
          <cell r="D1046" t="str">
            <v>ELK CREEK 1101</v>
          </cell>
          <cell r="E1046">
            <v>2008</v>
          </cell>
          <cell r="F1046" t="b">
            <v>0</v>
          </cell>
          <cell r="G1046">
            <v>29196.2282085406</v>
          </cell>
          <cell r="H1046">
            <v>9225.9589273977799</v>
          </cell>
          <cell r="I1046">
            <v>154</v>
          </cell>
          <cell r="J1046">
            <v>5.6038004105276802E-5</v>
          </cell>
          <cell r="K1046">
            <v>2886</v>
          </cell>
          <cell r="L1046">
            <v>2966.34450114638</v>
          </cell>
          <cell r="M1046">
            <v>274</v>
          </cell>
          <cell r="N1046">
            <v>0.14517323518165401</v>
          </cell>
          <cell r="O1046">
            <v>546</v>
          </cell>
          <cell r="P1046">
            <v>2.46</v>
          </cell>
          <cell r="Q1046">
            <v>601</v>
          </cell>
        </row>
        <row r="1047">
          <cell r="B1047" t="str">
            <v>ELK CREEK 11012032</v>
          </cell>
          <cell r="C1047">
            <v>102781101</v>
          </cell>
          <cell r="D1047" t="str">
            <v>ELK CREEK 1101</v>
          </cell>
          <cell r="E1047">
            <v>2032</v>
          </cell>
          <cell r="F1047" t="b">
            <v>0</v>
          </cell>
          <cell r="G1047">
            <v>15248.671298576301</v>
          </cell>
          <cell r="H1047">
            <v>14097.676047032601</v>
          </cell>
          <cell r="I1047">
            <v>52</v>
          </cell>
          <cell r="J1047">
            <v>6.4620699192221497E-5</v>
          </cell>
          <cell r="K1047">
            <v>2618</v>
          </cell>
          <cell r="L1047">
            <v>3297.36467007486</v>
          </cell>
          <cell r="M1047">
            <v>225</v>
          </cell>
          <cell r="N1047">
            <v>0.19236712966676001</v>
          </cell>
          <cell r="O1047">
            <v>360</v>
          </cell>
          <cell r="P1047">
            <v>0.06</v>
          </cell>
          <cell r="Q1047">
            <v>1841</v>
          </cell>
        </row>
        <row r="1048">
          <cell r="B1048" t="str">
            <v>ELK CREEK 11012106</v>
          </cell>
          <cell r="C1048">
            <v>102781101</v>
          </cell>
          <cell r="D1048" t="str">
            <v>ELK CREEK 1101</v>
          </cell>
          <cell r="E1048">
            <v>2106</v>
          </cell>
          <cell r="F1048" t="b">
            <v>0</v>
          </cell>
          <cell r="G1048">
            <v>21303.458147057401</v>
          </cell>
          <cell r="H1048">
            <v>21303.458147057401</v>
          </cell>
          <cell r="I1048">
            <v>67</v>
          </cell>
          <cell r="J1048">
            <v>3.77520804022424E-5</v>
          </cell>
          <cell r="K1048">
            <v>3302</v>
          </cell>
          <cell r="L1048">
            <v>5722.5440582405399</v>
          </cell>
          <cell r="M1048">
            <v>40</v>
          </cell>
          <cell r="N1048">
            <v>0.19610204009422499</v>
          </cell>
          <cell r="O1048">
            <v>340</v>
          </cell>
          <cell r="P1048">
            <v>0.03</v>
          </cell>
          <cell r="Q1048">
            <v>2286</v>
          </cell>
        </row>
        <row r="1049">
          <cell r="B1049" t="str">
            <v>ELK CREEK 11012212</v>
          </cell>
          <cell r="C1049">
            <v>102781101</v>
          </cell>
          <cell r="D1049" t="str">
            <v>ELK CREEK 1101</v>
          </cell>
          <cell r="E1049">
            <v>2212</v>
          </cell>
          <cell r="F1049" t="b">
            <v>0</v>
          </cell>
          <cell r="G1049">
            <v>54144.630877806499</v>
          </cell>
          <cell r="H1049">
            <v>25107.519636401601</v>
          </cell>
          <cell r="I1049">
            <v>136</v>
          </cell>
          <cell r="J1049">
            <v>5.0478617465289802E-5</v>
          </cell>
          <cell r="K1049">
            <v>3023</v>
          </cell>
          <cell r="L1049">
            <v>1941.90647492833</v>
          </cell>
          <cell r="M1049">
            <v>465</v>
          </cell>
          <cell r="N1049">
            <v>0.10222434281510399</v>
          </cell>
          <cell r="O1049">
            <v>749</v>
          </cell>
          <cell r="P1049">
            <v>0.05</v>
          </cell>
          <cell r="Q1049">
            <v>2020</v>
          </cell>
        </row>
        <row r="1050">
          <cell r="B1050" t="str">
            <v>ELK CREEK 11012228</v>
          </cell>
          <cell r="C1050">
            <v>102781101</v>
          </cell>
          <cell r="D1050" t="str">
            <v>ELK CREEK 1101</v>
          </cell>
          <cell r="E1050">
            <v>2228</v>
          </cell>
          <cell r="F1050" t="b">
            <v>0</v>
          </cell>
          <cell r="G1050">
            <v>16654.618981305299</v>
          </cell>
          <cell r="H1050">
            <v>5410.2105013533301</v>
          </cell>
          <cell r="I1050">
            <v>80</v>
          </cell>
          <cell r="J1050">
            <v>5.6416076127973103E-5</v>
          </cell>
          <cell r="K1050">
            <v>2878</v>
          </cell>
          <cell r="L1050">
            <v>1582.2638668285999</v>
          </cell>
          <cell r="M1050">
            <v>568</v>
          </cell>
          <cell r="N1050">
            <v>8.2954625068690599E-2</v>
          </cell>
          <cell r="O1050">
            <v>875</v>
          </cell>
          <cell r="P1050">
            <v>0.03</v>
          </cell>
          <cell r="Q1050">
            <v>2232</v>
          </cell>
        </row>
        <row r="1051">
          <cell r="B1051" t="str">
            <v>ELK CREEK 110137334</v>
          </cell>
          <cell r="C1051">
            <v>102781101</v>
          </cell>
          <cell r="D1051" t="str">
            <v>ELK CREEK 1101</v>
          </cell>
          <cell r="E1051">
            <v>37334</v>
          </cell>
          <cell r="F1051" t="b">
            <v>0</v>
          </cell>
          <cell r="G1051">
            <v>15392.984776257101</v>
          </cell>
          <cell r="H1051">
            <v>15392.984776257101</v>
          </cell>
          <cell r="I1051">
            <v>70</v>
          </cell>
          <cell r="J1051">
            <v>5.2877473752965598E-5</v>
          </cell>
          <cell r="K1051">
            <v>2973</v>
          </cell>
          <cell r="L1051">
            <v>4838.4242436187897</v>
          </cell>
          <cell r="M1051">
            <v>87</v>
          </cell>
          <cell r="N1051">
            <v>0.233107132972068</v>
          </cell>
          <cell r="O1051">
            <v>253</v>
          </cell>
          <cell r="P1051">
            <v>7.0000000000000007E-2</v>
          </cell>
          <cell r="Q1051">
            <v>1730</v>
          </cell>
        </row>
        <row r="1052">
          <cell r="B1052" t="str">
            <v>ELK CREEK 110193504</v>
          </cell>
          <cell r="C1052">
            <v>102781101</v>
          </cell>
          <cell r="D1052" t="str">
            <v>ELK CREEK 1101</v>
          </cell>
          <cell r="E1052">
            <v>93504</v>
          </cell>
          <cell r="F1052" t="b">
            <v>0</v>
          </cell>
          <cell r="G1052">
            <v>4036.8011059815099</v>
          </cell>
          <cell r="H1052">
            <v>3461.2366123735001</v>
          </cell>
          <cell r="I1052">
            <v>15</v>
          </cell>
          <cell r="J1052">
            <v>6.0932558231538E-5</v>
          </cell>
          <cell r="K1052">
            <v>2750</v>
          </cell>
          <cell r="L1052">
            <v>4082.5968296455799</v>
          </cell>
          <cell r="M1052">
            <v>144</v>
          </cell>
          <cell r="N1052">
            <v>0.25426125139804101</v>
          </cell>
          <cell r="O1052">
            <v>206</v>
          </cell>
          <cell r="P1052">
            <v>0.06</v>
          </cell>
          <cell r="Q1052">
            <v>1896</v>
          </cell>
        </row>
        <row r="1053">
          <cell r="B1053" t="str">
            <v>ELK CREEK 1101CB</v>
          </cell>
          <cell r="C1053">
            <v>102781101</v>
          </cell>
          <cell r="D1053" t="str">
            <v>ELK CREEK 1101</v>
          </cell>
          <cell r="E1053" t="str">
            <v>CB</v>
          </cell>
          <cell r="F1053" t="b">
            <v>1</v>
          </cell>
          <cell r="G1053">
            <v>135.53401795137299</v>
          </cell>
          <cell r="H1053">
            <v>135.53401795137299</v>
          </cell>
          <cell r="I1053">
            <v>1</v>
          </cell>
          <cell r="J1053">
            <v>9.9283301096875193E-5</v>
          </cell>
          <cell r="K1053">
            <v>1662</v>
          </cell>
          <cell r="L1053">
            <v>6756.3685100879502</v>
          </cell>
          <cell r="M1053">
            <v>11</v>
          </cell>
          <cell r="N1053">
            <v>0.67079456910850799</v>
          </cell>
          <cell r="O1053">
            <v>17</v>
          </cell>
          <cell r="P1053">
            <v>2.37</v>
          </cell>
          <cell r="Q1053">
            <v>609</v>
          </cell>
        </row>
        <row r="1054">
          <cell r="B1054" t="str">
            <v>EMERALD LAKE 0401CB</v>
          </cell>
          <cell r="C1054">
            <v>24080401</v>
          </cell>
          <cell r="D1054" t="str">
            <v>EMERALD LAKE 0401</v>
          </cell>
          <cell r="E1054" t="str">
            <v>CB</v>
          </cell>
          <cell r="F1054" t="b">
            <v>0</v>
          </cell>
          <cell r="G1054">
            <v>21117.954925624799</v>
          </cell>
          <cell r="H1054">
            <v>15035.2162609222</v>
          </cell>
          <cell r="I1054">
            <v>130</v>
          </cell>
          <cell r="J1054">
            <v>6.8162420956109206E-5</v>
          </cell>
          <cell r="K1054">
            <v>2531</v>
          </cell>
          <cell r="L1054">
            <v>7.7385726957757104</v>
          </cell>
          <cell r="M1054">
            <v>2673</v>
          </cell>
          <cell r="N1054">
            <v>9.4726320607087602E-4</v>
          </cell>
          <cell r="O1054">
            <v>2648</v>
          </cell>
          <cell r="P1054">
            <v>0.52</v>
          </cell>
          <cell r="Q1054">
            <v>887</v>
          </cell>
        </row>
        <row r="1055">
          <cell r="B1055" t="str">
            <v>EMERALD LAKE 04028858</v>
          </cell>
          <cell r="C1055">
            <v>24080402</v>
          </cell>
          <cell r="D1055" t="str">
            <v>EMERALD LAKE 0402</v>
          </cell>
          <cell r="E1055">
            <v>8858</v>
          </cell>
          <cell r="F1055" t="b">
            <v>0</v>
          </cell>
          <cell r="G1055">
            <v>3073.62255187037</v>
          </cell>
          <cell r="H1055">
            <v>3073.62255187037</v>
          </cell>
          <cell r="I1055">
            <v>27</v>
          </cell>
          <cell r="J1055">
            <v>7.5166513313349595E-5</v>
          </cell>
          <cell r="K1055">
            <v>2327</v>
          </cell>
          <cell r="L1055">
            <v>6.6431909799575806E-2</v>
          </cell>
          <cell r="M1055">
            <v>2966</v>
          </cell>
          <cell r="N1055">
            <v>4.9934550323810497E-6</v>
          </cell>
          <cell r="O1055">
            <v>3266</v>
          </cell>
          <cell r="P1055">
            <v>0.08</v>
          </cell>
          <cell r="Q1055">
            <v>1631</v>
          </cell>
        </row>
        <row r="1056">
          <cell r="B1056" t="str">
            <v>EMERALD LAKE 04028872</v>
          </cell>
          <cell r="C1056">
            <v>24080402</v>
          </cell>
          <cell r="D1056" t="str">
            <v>EMERALD LAKE 0402</v>
          </cell>
          <cell r="E1056">
            <v>8872</v>
          </cell>
          <cell r="F1056" t="b">
            <v>0</v>
          </cell>
          <cell r="G1056">
            <v>9042.2667352489698</v>
          </cell>
          <cell r="H1056">
            <v>7244.0551728754599</v>
          </cell>
          <cell r="I1056">
            <v>77</v>
          </cell>
          <cell r="J1056">
            <v>3.3182934894284697E-5</v>
          </cell>
          <cell r="K1056">
            <v>3382</v>
          </cell>
          <cell r="L1056">
            <v>6.6164913502606407E-2</v>
          </cell>
          <cell r="M1056">
            <v>3180</v>
          </cell>
          <cell r="N1056">
            <v>2.2015383453627602E-6</v>
          </cell>
          <cell r="O1056">
            <v>3490</v>
          </cell>
          <cell r="P1056">
            <v>0.09</v>
          </cell>
          <cell r="Q1056">
            <v>1565</v>
          </cell>
        </row>
        <row r="1057">
          <cell r="B1057" t="str">
            <v>EMERALD LAKE 0402CB</v>
          </cell>
          <cell r="C1057">
            <v>24080402</v>
          </cell>
          <cell r="D1057" t="str">
            <v>EMERALD LAKE 0402</v>
          </cell>
          <cell r="E1057" t="str">
            <v>CB</v>
          </cell>
          <cell r="F1057" t="b">
            <v>0</v>
          </cell>
          <cell r="G1057">
            <v>3052.0290986595901</v>
          </cell>
          <cell r="H1057">
            <v>3052.0290986595901</v>
          </cell>
          <cell r="I1057">
            <v>23</v>
          </cell>
          <cell r="J1057">
            <v>7.2317961657181897E-5</v>
          </cell>
          <cell r="K1057">
            <v>2409</v>
          </cell>
          <cell r="L1057">
            <v>6.6431909799575806E-2</v>
          </cell>
          <cell r="M1057">
            <v>2962</v>
          </cell>
          <cell r="N1057">
            <v>4.8042203056990901E-6</v>
          </cell>
          <cell r="O1057">
            <v>3275</v>
          </cell>
          <cell r="P1057">
            <v>0.1</v>
          </cell>
          <cell r="Q1057">
            <v>1457</v>
          </cell>
        </row>
        <row r="1058">
          <cell r="B1058" t="str">
            <v>ESTUDILLO 0401850884</v>
          </cell>
          <cell r="C1058">
            <v>13480401</v>
          </cell>
          <cell r="D1058" t="str">
            <v>ESTUDILLO 0401</v>
          </cell>
          <cell r="E1058">
            <v>850884</v>
          </cell>
          <cell r="F1058" t="b">
            <v>0</v>
          </cell>
          <cell r="G1058">
            <v>2534.3349951100899</v>
          </cell>
          <cell r="H1058">
            <v>1368.17110610396</v>
          </cell>
          <cell r="I1058">
            <v>19</v>
          </cell>
          <cell r="J1058">
            <v>2.3486330532149501E-5</v>
          </cell>
          <cell r="K1058">
            <v>3510</v>
          </cell>
          <cell r="L1058">
            <v>6.5755636284225802E-2</v>
          </cell>
          <cell r="M1058">
            <v>3294</v>
          </cell>
          <cell r="N1058">
            <v>1.55520400139848E-6</v>
          </cell>
          <cell r="O1058">
            <v>3547</v>
          </cell>
          <cell r="Q1058">
            <v>3036</v>
          </cell>
        </row>
        <row r="1059">
          <cell r="B1059" t="str">
            <v>EUREKA E 110435934</v>
          </cell>
          <cell r="C1059">
            <v>192331104</v>
          </cell>
          <cell r="D1059" t="str">
            <v>EUREKA E 1104</v>
          </cell>
          <cell r="E1059">
            <v>35934</v>
          </cell>
          <cell r="F1059" t="b">
            <v>1</v>
          </cell>
          <cell r="G1059">
            <v>5459.9113471656401</v>
          </cell>
          <cell r="H1059">
            <v>78.410882180623403</v>
          </cell>
          <cell r="I1059">
            <v>46</v>
          </cell>
          <cell r="J1059">
            <v>1.3282393193430399E-4</v>
          </cell>
          <cell r="K1059">
            <v>962</v>
          </cell>
          <cell r="L1059">
            <v>6.5202856193417993E-2</v>
          </cell>
          <cell r="M1059">
            <v>3509</v>
          </cell>
          <cell r="N1059">
            <v>8.6657679570878998E-6</v>
          </cell>
          <cell r="O1059">
            <v>3100</v>
          </cell>
          <cell r="Q1059">
            <v>2806</v>
          </cell>
        </row>
        <row r="1060">
          <cell r="B1060" t="str">
            <v>FAIRMOUNT 0401395180</v>
          </cell>
          <cell r="C1060">
            <v>12650401</v>
          </cell>
          <cell r="D1060" t="str">
            <v>FAIRMOUNT 0401</v>
          </cell>
          <cell r="E1060">
            <v>395180</v>
          </cell>
          <cell r="F1060" t="b">
            <v>0</v>
          </cell>
          <cell r="G1060">
            <v>2394.7505244763202</v>
          </cell>
          <cell r="H1060">
            <v>2263.8751869493699</v>
          </cell>
          <cell r="I1060">
            <v>20</v>
          </cell>
          <cell r="J1060">
            <v>1.6162461315616301E-5</v>
          </cell>
          <cell r="K1060">
            <v>3578</v>
          </cell>
          <cell r="L1060">
            <v>2.4420556213706699</v>
          </cell>
          <cell r="M1060">
            <v>2827</v>
          </cell>
          <cell r="N1060">
            <v>2.9412075003780299E-5</v>
          </cell>
          <cell r="O1060">
            <v>2937</v>
          </cell>
          <cell r="Q1060">
            <v>3059</v>
          </cell>
        </row>
        <row r="1061">
          <cell r="B1061" t="str">
            <v>FAIRVIEW 220799096</v>
          </cell>
          <cell r="C1061">
            <v>13432207</v>
          </cell>
          <cell r="D1061" t="str">
            <v>FAIRVIEW 2207</v>
          </cell>
          <cell r="E1061">
            <v>99096</v>
          </cell>
          <cell r="F1061" t="b">
            <v>0</v>
          </cell>
          <cell r="G1061">
            <v>15944.1649762652</v>
          </cell>
          <cell r="H1061">
            <v>15895.824396842099</v>
          </cell>
          <cell r="I1061">
            <v>56</v>
          </cell>
          <cell r="J1061">
            <v>9.3840017110447996E-5</v>
          </cell>
          <cell r="K1061">
            <v>1796</v>
          </cell>
          <cell r="L1061">
            <v>20.997170650497999</v>
          </cell>
          <cell r="M1061">
            <v>2437</v>
          </cell>
          <cell r="N1061">
            <v>1.9603222165135701E-3</v>
          </cell>
          <cell r="O1061">
            <v>2483</v>
          </cell>
          <cell r="P1061">
            <v>0.05</v>
          </cell>
          <cell r="Q1061">
            <v>2008</v>
          </cell>
        </row>
        <row r="1062">
          <cell r="B1062" t="str">
            <v>FAIRVIEW 2207CB</v>
          </cell>
          <cell r="C1062">
            <v>13432207</v>
          </cell>
          <cell r="D1062" t="str">
            <v>FAIRVIEW 2207</v>
          </cell>
          <cell r="E1062" t="str">
            <v>CB</v>
          </cell>
          <cell r="F1062" t="b">
            <v>1</v>
          </cell>
          <cell r="G1062">
            <v>8128.5866791325398</v>
          </cell>
          <cell r="H1062">
            <v>387.14963696593401</v>
          </cell>
          <cell r="I1062">
            <v>57</v>
          </cell>
          <cell r="J1062">
            <v>3.8448049579326601E-5</v>
          </cell>
          <cell r="K1062">
            <v>3291</v>
          </cell>
          <cell r="L1062">
            <v>6.5193143066579806E-2</v>
          </cell>
          <cell r="M1062">
            <v>3515</v>
          </cell>
          <cell r="N1062">
            <v>2.5111660706277998E-6</v>
          </cell>
          <cell r="O1062">
            <v>3466</v>
          </cell>
          <cell r="P1062">
            <v>0.03</v>
          </cell>
          <cell r="Q1062">
            <v>2279</v>
          </cell>
        </row>
        <row r="1063">
          <cell r="B1063" t="str">
            <v>FAIRVIEW 2207M501R</v>
          </cell>
          <cell r="C1063">
            <v>13432207</v>
          </cell>
          <cell r="D1063" t="str">
            <v>FAIRVIEW 2207</v>
          </cell>
          <cell r="E1063" t="str">
            <v>M501R</v>
          </cell>
          <cell r="F1063" t="b">
            <v>0</v>
          </cell>
          <cell r="G1063">
            <v>7503.1066771993901</v>
          </cell>
          <cell r="H1063">
            <v>4016.4433286999301</v>
          </cell>
          <cell r="I1063">
            <v>60</v>
          </cell>
          <cell r="J1063">
            <v>4.67928879876628E-5</v>
          </cell>
          <cell r="K1063">
            <v>3118</v>
          </cell>
          <cell r="L1063">
            <v>3.64627808461141</v>
          </cell>
          <cell r="M1063">
            <v>2785</v>
          </cell>
          <cell r="N1063">
            <v>3.5750922353601901E-4</v>
          </cell>
          <cell r="O1063">
            <v>2778</v>
          </cell>
          <cell r="P1063">
            <v>0.03</v>
          </cell>
          <cell r="Q1063">
            <v>2319</v>
          </cell>
        </row>
        <row r="1064">
          <cell r="B1064" t="str">
            <v>FAIRVIEW 2207P142</v>
          </cell>
          <cell r="C1064">
            <v>13432207</v>
          </cell>
          <cell r="D1064" t="str">
            <v>FAIRVIEW 2207</v>
          </cell>
          <cell r="E1064" t="str">
            <v>P142</v>
          </cell>
          <cell r="F1064" t="b">
            <v>0</v>
          </cell>
          <cell r="G1064">
            <v>5002.4344058229399</v>
          </cell>
          <cell r="H1064">
            <v>1963.57037265084</v>
          </cell>
          <cell r="I1064">
            <v>41</v>
          </cell>
          <cell r="J1064">
            <v>5.8203651017875599E-5</v>
          </cell>
          <cell r="K1064">
            <v>2828</v>
          </cell>
          <cell r="L1064">
            <v>6.5555175015174896E-2</v>
          </cell>
          <cell r="M1064">
            <v>3351</v>
          </cell>
          <cell r="N1064">
            <v>3.8431611682179802E-6</v>
          </cell>
          <cell r="O1064">
            <v>3346</v>
          </cell>
          <cell r="P1064">
            <v>0.02</v>
          </cell>
          <cell r="Q1064">
            <v>2469</v>
          </cell>
        </row>
        <row r="1065">
          <cell r="B1065" t="str">
            <v>FAIRVIEW 2207P148</v>
          </cell>
          <cell r="C1065">
            <v>13432207</v>
          </cell>
          <cell r="D1065" t="str">
            <v>FAIRVIEW 2207</v>
          </cell>
          <cell r="E1065" t="str">
            <v>P148</v>
          </cell>
          <cell r="F1065" t="b">
            <v>0</v>
          </cell>
          <cell r="G1065">
            <v>7362.5214861936502</v>
          </cell>
          <cell r="H1065">
            <v>1361.9079015248601</v>
          </cell>
          <cell r="I1065">
            <v>54</v>
          </cell>
          <cell r="J1065">
            <v>4.5868481164587898E-5</v>
          </cell>
          <cell r="K1065">
            <v>3143</v>
          </cell>
          <cell r="L1065">
            <v>1.5546731335231201</v>
          </cell>
          <cell r="M1065">
            <v>2859</v>
          </cell>
          <cell r="N1065">
            <v>9.8792475243570095E-5</v>
          </cell>
          <cell r="O1065">
            <v>2877</v>
          </cell>
          <cell r="Q1065">
            <v>2783</v>
          </cell>
        </row>
        <row r="1066">
          <cell r="B1066" t="str">
            <v>FAIRVIEW 2207P150</v>
          </cell>
          <cell r="C1066">
            <v>13432207</v>
          </cell>
          <cell r="D1066" t="str">
            <v>FAIRVIEW 2207</v>
          </cell>
          <cell r="E1066" t="str">
            <v>P150</v>
          </cell>
          <cell r="F1066" t="b">
            <v>0</v>
          </cell>
          <cell r="G1066">
            <v>3652.8381416842199</v>
          </cell>
          <cell r="H1066">
            <v>3652.8381416842199</v>
          </cell>
          <cell r="I1066">
            <v>18</v>
          </cell>
          <cell r="J1066">
            <v>9.5063450822231496E-5</v>
          </cell>
          <cell r="K1066">
            <v>1763</v>
          </cell>
          <cell r="L1066">
            <v>45.039258199718098</v>
          </cell>
          <cell r="M1066">
            <v>2245</v>
          </cell>
          <cell r="N1066">
            <v>5.5205769534738902E-3</v>
          </cell>
          <cell r="O1066">
            <v>2180</v>
          </cell>
          <cell r="P1066">
            <v>0.03</v>
          </cell>
          <cell r="Q1066">
            <v>2243</v>
          </cell>
        </row>
        <row r="1067">
          <cell r="B1067" t="str">
            <v>FAIRVIEW 2207P304</v>
          </cell>
          <cell r="C1067">
            <v>13432207</v>
          </cell>
          <cell r="D1067" t="str">
            <v>FAIRVIEW 2207</v>
          </cell>
          <cell r="E1067" t="str">
            <v>P304</v>
          </cell>
          <cell r="F1067" t="b">
            <v>0</v>
          </cell>
          <cell r="G1067">
            <v>9851.3778695760993</v>
          </cell>
          <cell r="H1067">
            <v>8440.4652080812994</v>
          </cell>
          <cell r="I1067">
            <v>47</v>
          </cell>
          <cell r="J1067">
            <v>9.3563074915436998E-5</v>
          </cell>
          <cell r="K1067">
            <v>1809</v>
          </cell>
          <cell r="L1067">
            <v>31.6902434977236</v>
          </cell>
          <cell r="M1067">
            <v>2333</v>
          </cell>
          <cell r="N1067">
            <v>3.7077030209040798E-3</v>
          </cell>
          <cell r="O1067">
            <v>2276</v>
          </cell>
          <cell r="P1067">
            <v>0.09</v>
          </cell>
          <cell r="Q1067">
            <v>1556</v>
          </cell>
        </row>
        <row r="1068">
          <cell r="B1068" t="str">
            <v>FELTON 0401CB</v>
          </cell>
          <cell r="C1068">
            <v>83140401</v>
          </cell>
          <cell r="D1068" t="str">
            <v>FELTON 0401</v>
          </cell>
          <cell r="E1068" t="str">
            <v>CB</v>
          </cell>
          <cell r="F1068" t="b">
            <v>0</v>
          </cell>
          <cell r="G1068">
            <v>4118.8768375434202</v>
          </cell>
          <cell r="H1068">
            <v>4062.5856913408602</v>
          </cell>
          <cell r="I1068">
            <v>34</v>
          </cell>
          <cell r="J1068">
            <v>4.3163928571362598E-4</v>
          </cell>
          <cell r="K1068">
            <v>58</v>
          </cell>
          <cell r="L1068">
            <v>21.041734994654199</v>
          </cell>
          <cell r="M1068">
            <v>2435</v>
          </cell>
          <cell r="N1068">
            <v>9.9584487109541393E-3</v>
          </cell>
          <cell r="O1068">
            <v>1960</v>
          </cell>
          <cell r="P1068">
            <v>0.39</v>
          </cell>
          <cell r="Q1068">
            <v>952</v>
          </cell>
        </row>
        <row r="1069">
          <cell r="B1069" t="str">
            <v>FITCH MOUNTAIN 1111555644</v>
          </cell>
          <cell r="C1069">
            <v>42751111</v>
          </cell>
          <cell r="D1069" t="str">
            <v>FITCH MOUNTAIN 1111</v>
          </cell>
          <cell r="E1069">
            <v>555644</v>
          </cell>
          <cell r="F1069" t="b">
            <v>1</v>
          </cell>
          <cell r="G1069">
            <v>5004.5279849744202</v>
          </cell>
          <cell r="H1069">
            <v>268.67914485357102</v>
          </cell>
          <cell r="I1069">
            <v>19</v>
          </cell>
          <cell r="J1069">
            <v>1.17325647902601E-4</v>
          </cell>
          <cell r="K1069">
            <v>1240</v>
          </cell>
          <cell r="L1069">
            <v>1847.86203035676</v>
          </cell>
          <cell r="M1069">
            <v>491</v>
          </cell>
          <cell r="N1069">
            <v>0.195392861931659</v>
          </cell>
          <cell r="O1069">
            <v>344</v>
          </cell>
          <cell r="Q1069">
            <v>3453</v>
          </cell>
        </row>
        <row r="1070">
          <cell r="B1070" t="str">
            <v>FITCH MOUNTAIN 1111752596</v>
          </cell>
          <cell r="C1070">
            <v>42751111</v>
          </cell>
          <cell r="D1070" t="str">
            <v>FITCH MOUNTAIN 1111</v>
          </cell>
          <cell r="E1070">
            <v>752596</v>
          </cell>
          <cell r="F1070" t="b">
            <v>1</v>
          </cell>
          <cell r="G1070">
            <v>1041.1395795902599</v>
          </cell>
          <cell r="H1070">
            <v>395.13337876298499</v>
          </cell>
          <cell r="I1070">
            <v>6</v>
          </cell>
          <cell r="J1070">
            <v>1.09627509421746E-4</v>
          </cell>
          <cell r="K1070">
            <v>1418</v>
          </cell>
          <cell r="L1070">
            <v>256.56382841290502</v>
          </cell>
          <cell r="M1070">
            <v>1530</v>
          </cell>
          <cell r="N1070">
            <v>2.0464982625198299E-2</v>
          </cell>
          <cell r="O1070">
            <v>1662</v>
          </cell>
          <cell r="Q1070">
            <v>3606</v>
          </cell>
        </row>
        <row r="1071">
          <cell r="B1071" t="str">
            <v>FITCH MOUNTAIN 1111792628</v>
          </cell>
          <cell r="C1071">
            <v>42751111</v>
          </cell>
          <cell r="D1071" t="str">
            <v>FITCH MOUNTAIN 1111</v>
          </cell>
          <cell r="E1071">
            <v>792628</v>
          </cell>
          <cell r="F1071" t="b">
            <v>1</v>
          </cell>
          <cell r="G1071">
            <v>1482.8090573182801</v>
          </cell>
          <cell r="H1071">
            <v>365.61766645818699</v>
          </cell>
          <cell r="I1071">
            <v>13</v>
          </cell>
          <cell r="J1071">
            <v>7.1975263684483497E-5</v>
          </cell>
          <cell r="K1071">
            <v>2420</v>
          </cell>
          <cell r="L1071">
            <v>145.90536544255599</v>
          </cell>
          <cell r="M1071">
            <v>1789</v>
          </cell>
          <cell r="N1071">
            <v>3.37793944765955E-3</v>
          </cell>
          <cell r="O1071">
            <v>2306</v>
          </cell>
          <cell r="Q1071">
            <v>3408</v>
          </cell>
        </row>
        <row r="1072">
          <cell r="B1072" t="str">
            <v>FITCH MOUNTAIN 1113154</v>
          </cell>
          <cell r="C1072">
            <v>42751113</v>
          </cell>
          <cell r="D1072" t="str">
            <v>FITCH MOUNTAIN 1113</v>
          </cell>
          <cell r="E1072">
            <v>154</v>
          </cell>
          <cell r="F1072" t="b">
            <v>1</v>
          </cell>
          <cell r="G1072">
            <v>15159.685683654699</v>
          </cell>
          <cell r="H1072">
            <v>20.5740915133165</v>
          </cell>
          <cell r="I1072">
            <v>108</v>
          </cell>
          <cell r="J1072">
            <v>1.39772909083191E-4</v>
          </cell>
          <cell r="K1072">
            <v>871</v>
          </cell>
          <cell r="L1072">
            <v>1.0918713416557699</v>
          </cell>
          <cell r="M1072">
            <v>2887</v>
          </cell>
          <cell r="N1072">
            <v>5.1973037943719698E-4</v>
          </cell>
          <cell r="O1072">
            <v>2731</v>
          </cell>
          <cell r="P1072">
            <v>0.03</v>
          </cell>
          <cell r="Q1072">
            <v>2260</v>
          </cell>
        </row>
        <row r="1073">
          <cell r="B1073" t="str">
            <v>FITCH MOUNTAIN 111324550</v>
          </cell>
          <cell r="C1073">
            <v>42751113</v>
          </cell>
          <cell r="D1073" t="str">
            <v>FITCH MOUNTAIN 1113</v>
          </cell>
          <cell r="E1073">
            <v>24550</v>
          </cell>
          <cell r="F1073" t="b">
            <v>0</v>
          </cell>
          <cell r="G1073">
            <v>34688.2787707432</v>
          </cell>
          <cell r="H1073">
            <v>17797.4845685539</v>
          </cell>
          <cell r="I1073">
            <v>203</v>
          </cell>
          <cell r="J1073">
            <v>9.3916758953526097E-5</v>
          </cell>
          <cell r="K1073">
            <v>1795</v>
          </cell>
          <cell r="L1073">
            <v>616.74230923532002</v>
          </cell>
          <cell r="M1073">
            <v>1087</v>
          </cell>
          <cell r="N1073">
            <v>7.7338156629460503E-2</v>
          </cell>
          <cell r="O1073">
            <v>923</v>
          </cell>
          <cell r="P1073">
            <v>7.0000000000000007E-2</v>
          </cell>
          <cell r="Q1073">
            <v>1711</v>
          </cell>
        </row>
        <row r="1074">
          <cell r="B1074" t="str">
            <v>FITCH MOUNTAIN 111324918</v>
          </cell>
          <cell r="C1074">
            <v>42751113</v>
          </cell>
          <cell r="D1074" t="str">
            <v>FITCH MOUNTAIN 1113</v>
          </cell>
          <cell r="E1074">
            <v>24918</v>
          </cell>
          <cell r="F1074" t="b">
            <v>0</v>
          </cell>
          <cell r="G1074">
            <v>8843.8556764480709</v>
          </cell>
          <cell r="H1074">
            <v>8843.8556764480709</v>
          </cell>
          <cell r="I1074">
            <v>49</v>
          </cell>
          <cell r="J1074">
            <v>1.7490757469501201E-4</v>
          </cell>
          <cell r="K1074">
            <v>529</v>
          </cell>
          <cell r="L1074">
            <v>1042.2333346755099</v>
          </cell>
          <cell r="M1074">
            <v>799</v>
          </cell>
          <cell r="N1074">
            <v>0.15750404075906799</v>
          </cell>
          <cell r="O1074">
            <v>481</v>
          </cell>
          <cell r="P1074">
            <v>40.700000000000003</v>
          </cell>
          <cell r="Q1074">
            <v>183</v>
          </cell>
        </row>
        <row r="1075">
          <cell r="B1075" t="str">
            <v>FITCH MOUNTAIN 1113352</v>
          </cell>
          <cell r="C1075">
            <v>42751113</v>
          </cell>
          <cell r="D1075" t="str">
            <v>FITCH MOUNTAIN 1113</v>
          </cell>
          <cell r="E1075">
            <v>352</v>
          </cell>
          <cell r="F1075" t="b">
            <v>0</v>
          </cell>
          <cell r="G1075">
            <v>19238.601865551798</v>
          </cell>
          <cell r="H1075">
            <v>9086.2434464900598</v>
          </cell>
          <cell r="I1075">
            <v>123</v>
          </cell>
          <cell r="J1075">
            <v>1.4867080442751201E-4</v>
          </cell>
          <cell r="K1075">
            <v>757</v>
          </cell>
          <cell r="L1075">
            <v>547.94397667510998</v>
          </cell>
          <cell r="M1075">
            <v>1149</v>
          </cell>
          <cell r="N1075">
            <v>5.4876220174131601E-2</v>
          </cell>
          <cell r="O1075">
            <v>1126</v>
          </cell>
          <cell r="P1075">
            <v>0.04</v>
          </cell>
          <cell r="Q1075">
            <v>2196</v>
          </cell>
        </row>
        <row r="1076">
          <cell r="B1076" t="str">
            <v>FITCH MOUNTAIN 1113356</v>
          </cell>
          <cell r="C1076">
            <v>42751113</v>
          </cell>
          <cell r="D1076" t="str">
            <v>FITCH MOUNTAIN 1113</v>
          </cell>
          <cell r="E1076">
            <v>356</v>
          </cell>
          <cell r="F1076" t="b">
            <v>0</v>
          </cell>
          <cell r="G1076">
            <v>24352.0151886559</v>
          </cell>
          <cell r="H1076">
            <v>17245.148536989102</v>
          </cell>
          <cell r="I1076">
            <v>136</v>
          </cell>
          <cell r="J1076">
            <v>1.29219025425367E-4</v>
          </cell>
          <cell r="K1076">
            <v>1022</v>
          </cell>
          <cell r="L1076">
            <v>991.11229988475998</v>
          </cell>
          <cell r="M1076">
            <v>839</v>
          </cell>
          <cell r="N1076">
            <v>0.128472494250952</v>
          </cell>
          <cell r="O1076">
            <v>612</v>
          </cell>
          <cell r="P1076">
            <v>8.5399999999999991</v>
          </cell>
          <cell r="Q1076">
            <v>423</v>
          </cell>
        </row>
        <row r="1077">
          <cell r="B1077" t="str">
            <v>FITCH MOUNTAIN 1113443164</v>
          </cell>
          <cell r="C1077">
            <v>42751113</v>
          </cell>
          <cell r="D1077" t="str">
            <v>FITCH MOUNTAIN 1113</v>
          </cell>
          <cell r="E1077">
            <v>443164</v>
          </cell>
          <cell r="F1077" t="b">
            <v>0</v>
          </cell>
          <cell r="G1077">
            <v>15151.447535641</v>
          </cell>
          <cell r="H1077">
            <v>4499.58717413877</v>
          </cell>
          <cell r="I1077">
            <v>111</v>
          </cell>
          <cell r="J1077">
            <v>1.2906986212164899E-4</v>
          </cell>
          <cell r="K1077">
            <v>1027</v>
          </cell>
          <cell r="L1077">
            <v>720.98834882880203</v>
          </cell>
          <cell r="M1077">
            <v>997</v>
          </cell>
          <cell r="N1077">
            <v>9.9321092497716701E-2</v>
          </cell>
          <cell r="O1077">
            <v>770</v>
          </cell>
          <cell r="Q1077">
            <v>2651</v>
          </cell>
        </row>
        <row r="1078">
          <cell r="B1078" t="str">
            <v>FITCH MOUNTAIN 11134566</v>
          </cell>
          <cell r="C1078">
            <v>42751113</v>
          </cell>
          <cell r="D1078" t="str">
            <v>FITCH MOUNTAIN 1113</v>
          </cell>
          <cell r="E1078">
            <v>4566</v>
          </cell>
          <cell r="F1078" t="b">
            <v>0</v>
          </cell>
          <cell r="G1078">
            <v>28160.2777887956</v>
          </cell>
          <cell r="H1078">
            <v>20128.086350319401</v>
          </cell>
          <cell r="I1078">
            <v>180</v>
          </cell>
          <cell r="J1078">
            <v>1.14060997566411E-4</v>
          </cell>
          <cell r="K1078">
            <v>1319</v>
          </cell>
          <cell r="L1078">
            <v>393.97655383715602</v>
          </cell>
          <cell r="M1078">
            <v>1301</v>
          </cell>
          <cell r="N1078">
            <v>4.1760672035284802E-2</v>
          </cell>
          <cell r="O1078">
            <v>1279</v>
          </cell>
          <cell r="P1078">
            <v>0.11</v>
          </cell>
          <cell r="Q1078">
            <v>1420</v>
          </cell>
        </row>
        <row r="1079">
          <cell r="B1079" t="str">
            <v>FITCH MOUNTAIN 1113583202</v>
          </cell>
          <cell r="C1079">
            <v>42751113</v>
          </cell>
          <cell r="D1079" t="str">
            <v>FITCH MOUNTAIN 1113</v>
          </cell>
          <cell r="E1079">
            <v>583202</v>
          </cell>
          <cell r="F1079" t="b">
            <v>0</v>
          </cell>
          <cell r="G1079">
            <v>15783.847232841399</v>
          </cell>
          <cell r="H1079">
            <v>7874.8461346968497</v>
          </cell>
          <cell r="I1079">
            <v>106</v>
          </cell>
          <cell r="J1079">
            <v>1.00663406178596E-4</v>
          </cell>
          <cell r="K1079">
            <v>1631</v>
          </cell>
          <cell r="L1079">
            <v>594.65140417525504</v>
          </cell>
          <cell r="M1079">
            <v>1106</v>
          </cell>
          <cell r="N1079">
            <v>7.5100666022349202E-2</v>
          </cell>
          <cell r="O1079">
            <v>936</v>
          </cell>
          <cell r="P1079">
            <v>0.05</v>
          </cell>
          <cell r="Q1079">
            <v>2004</v>
          </cell>
        </row>
        <row r="1080">
          <cell r="B1080" t="str">
            <v>FITCH MOUNTAIN 11136751</v>
          </cell>
          <cell r="C1080">
            <v>42751113</v>
          </cell>
          <cell r="D1080" t="str">
            <v>FITCH MOUNTAIN 1113</v>
          </cell>
          <cell r="E1080">
            <v>6751</v>
          </cell>
          <cell r="F1080" t="b">
            <v>0</v>
          </cell>
          <cell r="G1080">
            <v>36483.920229629497</v>
          </cell>
          <cell r="H1080">
            <v>36483.920229629497</v>
          </cell>
          <cell r="I1080">
            <v>139</v>
          </cell>
          <cell r="J1080">
            <v>1.81849040097364E-4</v>
          </cell>
          <cell r="K1080">
            <v>499</v>
          </cell>
          <cell r="L1080">
            <v>410.65445165566598</v>
          </cell>
          <cell r="M1080">
            <v>1284</v>
          </cell>
          <cell r="N1080">
            <v>7.3927379298794102E-2</v>
          </cell>
          <cell r="O1080">
            <v>945</v>
          </cell>
          <cell r="P1080">
            <v>39.14</v>
          </cell>
          <cell r="Q1080">
            <v>190</v>
          </cell>
        </row>
        <row r="1081">
          <cell r="B1081" t="str">
            <v>FITCH MOUNTAIN 1113775992</v>
          </cell>
          <cell r="C1081">
            <v>42751113</v>
          </cell>
          <cell r="D1081" t="str">
            <v>FITCH MOUNTAIN 1113</v>
          </cell>
          <cell r="E1081">
            <v>775992</v>
          </cell>
          <cell r="F1081" t="b">
            <v>0</v>
          </cell>
          <cell r="G1081">
            <v>5059.1290597962197</v>
          </cell>
          <cell r="H1081">
            <v>3381.5311127763898</v>
          </cell>
          <cell r="I1081">
            <v>34</v>
          </cell>
          <cell r="J1081">
            <v>1.24185178826926E-4</v>
          </cell>
          <cell r="K1081">
            <v>1115</v>
          </cell>
          <cell r="L1081">
            <v>374.148866412507</v>
          </cell>
          <cell r="M1081">
            <v>1330</v>
          </cell>
          <cell r="N1081">
            <v>5.6250517483516102E-2</v>
          </cell>
          <cell r="O1081">
            <v>1106</v>
          </cell>
          <cell r="Q1081">
            <v>2954</v>
          </cell>
        </row>
        <row r="1082">
          <cell r="B1082" t="str">
            <v>FLINT 110140666</v>
          </cell>
          <cell r="C1082">
            <v>152531101</v>
          </cell>
          <cell r="D1082" t="str">
            <v>FLINT 1101</v>
          </cell>
          <cell r="E1082">
            <v>40666</v>
          </cell>
          <cell r="F1082" t="b">
            <v>1</v>
          </cell>
          <cell r="G1082">
            <v>2641.9290264961501</v>
          </cell>
          <cell r="H1082">
            <v>575.17343628176695</v>
          </cell>
          <cell r="I1082">
            <v>18</v>
          </cell>
          <cell r="J1082">
            <v>1.8607147204521501E-4</v>
          </cell>
          <cell r="K1082">
            <v>467</v>
          </cell>
          <cell r="L1082">
            <v>44.543894439600599</v>
          </cell>
          <cell r="M1082">
            <v>2250</v>
          </cell>
          <cell r="N1082">
            <v>1.25638565767143E-2</v>
          </cell>
          <cell r="O1082">
            <v>1859</v>
          </cell>
          <cell r="P1082">
            <v>0.03</v>
          </cell>
          <cell r="Q1082">
            <v>2374</v>
          </cell>
        </row>
        <row r="1083">
          <cell r="B1083" t="str">
            <v>FLINT 1101750</v>
          </cell>
          <cell r="C1083">
            <v>152531101</v>
          </cell>
          <cell r="D1083" t="str">
            <v>FLINT 1101</v>
          </cell>
          <cell r="E1083">
            <v>750</v>
          </cell>
          <cell r="F1083" t="b">
            <v>0</v>
          </cell>
          <cell r="G1083">
            <v>14900.5271782891</v>
          </cell>
          <cell r="H1083">
            <v>7342.9024901304301</v>
          </cell>
          <cell r="I1083">
            <v>93</v>
          </cell>
          <cell r="J1083">
            <v>1.5288429534373999E-4</v>
          </cell>
          <cell r="K1083">
            <v>720</v>
          </cell>
          <cell r="L1083">
            <v>2183.6202129701201</v>
          </cell>
          <cell r="M1083">
            <v>404</v>
          </cell>
          <cell r="N1083">
            <v>0.28317589841792201</v>
          </cell>
          <cell r="O1083">
            <v>152</v>
          </cell>
          <cell r="P1083">
            <v>3.16</v>
          </cell>
          <cell r="Q1083">
            <v>559</v>
          </cell>
        </row>
        <row r="1084">
          <cell r="B1084" t="str">
            <v>FLINT 1101958726</v>
          </cell>
          <cell r="C1084">
            <v>152531101</v>
          </cell>
          <cell r="D1084" t="str">
            <v>FLINT 1101</v>
          </cell>
          <cell r="E1084">
            <v>958726</v>
          </cell>
          <cell r="F1084" t="b">
            <v>0</v>
          </cell>
          <cell r="G1084">
            <v>1647.4395228426899</v>
          </cell>
          <cell r="H1084">
            <v>1605.46531601877</v>
          </cell>
          <cell r="I1084">
            <v>13</v>
          </cell>
          <cell r="J1084">
            <v>2.6565551524981802E-4</v>
          </cell>
          <cell r="K1084">
            <v>180</v>
          </cell>
          <cell r="L1084">
            <v>6.6332951776883198E-2</v>
          </cell>
          <cell r="M1084">
            <v>3140</v>
          </cell>
          <cell r="N1084">
            <v>1.7618618437471901E-5</v>
          </cell>
          <cell r="O1084">
            <v>2980</v>
          </cell>
          <cell r="Q1084">
            <v>2975</v>
          </cell>
        </row>
        <row r="1085">
          <cell r="B1085" t="str">
            <v>FLINT 1101CB</v>
          </cell>
          <cell r="C1085">
            <v>152531101</v>
          </cell>
          <cell r="D1085" t="str">
            <v>FLINT 1101</v>
          </cell>
          <cell r="E1085" t="str">
            <v>CB</v>
          </cell>
          <cell r="F1085" t="b">
            <v>0</v>
          </cell>
          <cell r="G1085">
            <v>4176.91510662162</v>
          </cell>
          <cell r="H1085">
            <v>1037.2766311187499</v>
          </cell>
          <cell r="I1085">
            <v>36</v>
          </cell>
          <cell r="J1085">
            <v>2.12263233801682E-4</v>
          </cell>
          <cell r="K1085">
            <v>350</v>
          </cell>
          <cell r="L1085">
            <v>8.6500827306370898</v>
          </cell>
          <cell r="M1085">
            <v>2651</v>
          </cell>
          <cell r="N1085">
            <v>1.5071936567094301E-3</v>
          </cell>
          <cell r="O1085">
            <v>2555</v>
          </cell>
          <cell r="P1085">
            <v>0.03</v>
          </cell>
          <cell r="Q1085">
            <v>2345</v>
          </cell>
        </row>
        <row r="1086">
          <cell r="B1086" t="str">
            <v>FLINT 1102CB</v>
          </cell>
          <cell r="C1086">
            <v>152531102</v>
          </cell>
          <cell r="D1086" t="str">
            <v>FLINT 1102</v>
          </cell>
          <cell r="E1086" t="str">
            <v>CB</v>
          </cell>
          <cell r="F1086" t="b">
            <v>1</v>
          </cell>
          <cell r="G1086">
            <v>149.41783197025799</v>
          </cell>
          <cell r="H1086">
            <v>149.41783197025799</v>
          </cell>
          <cell r="I1086">
            <v>2</v>
          </cell>
          <cell r="J1086">
            <v>3.3387764415237998E-4</v>
          </cell>
          <cell r="K1086">
            <v>100</v>
          </cell>
          <cell r="L1086">
            <v>6.6431531992944007E-2</v>
          </cell>
          <cell r="M1086">
            <v>3002</v>
          </cell>
          <cell r="N1086">
            <v>2.2180003399237602E-5</v>
          </cell>
          <cell r="O1086">
            <v>2958</v>
          </cell>
          <cell r="P1086">
            <v>0.05</v>
          </cell>
          <cell r="Q1086">
            <v>1937</v>
          </cell>
        </row>
        <row r="1087">
          <cell r="B1087" t="str">
            <v>FLORENCE 0401CB</v>
          </cell>
          <cell r="C1087">
            <v>12690401</v>
          </cell>
          <cell r="D1087" t="str">
            <v>FLORENCE 0401</v>
          </cell>
          <cell r="E1087" t="str">
            <v>CB</v>
          </cell>
          <cell r="F1087" t="b">
            <v>0</v>
          </cell>
          <cell r="G1087">
            <v>4654.0754930293297</v>
          </cell>
          <cell r="H1087">
            <v>1041.2536866278399</v>
          </cell>
          <cell r="I1087">
            <v>39</v>
          </cell>
          <cell r="J1087">
            <v>4.0080983174113102E-5</v>
          </cell>
          <cell r="K1087">
            <v>3266</v>
          </cell>
          <cell r="L1087">
            <v>6.54105633879319E-2</v>
          </cell>
          <cell r="M1087">
            <v>3410</v>
          </cell>
          <cell r="N1087">
            <v>2.6230849936959299E-6</v>
          </cell>
          <cell r="O1087">
            <v>3452</v>
          </cell>
          <cell r="P1087">
            <v>0.04</v>
          </cell>
          <cell r="Q1087">
            <v>2160</v>
          </cell>
        </row>
        <row r="1088">
          <cell r="B1088" t="str">
            <v>FLORENCE 0401CR220</v>
          </cell>
          <cell r="C1088">
            <v>12690401</v>
          </cell>
          <cell r="D1088" t="str">
            <v>FLORENCE 0401</v>
          </cell>
          <cell r="E1088" t="str">
            <v>CR220</v>
          </cell>
          <cell r="F1088" t="b">
            <v>1</v>
          </cell>
          <cell r="G1088">
            <v>2216.0779498165498</v>
          </cell>
          <cell r="H1088">
            <v>325.39920219195102</v>
          </cell>
          <cell r="I1088">
            <v>19</v>
          </cell>
          <cell r="J1088">
            <v>6.9057193993810598E-5</v>
          </cell>
          <cell r="K1088">
            <v>2505</v>
          </cell>
          <cell r="L1088">
            <v>6.5417499526550807E-2</v>
          </cell>
          <cell r="M1088">
            <v>3408</v>
          </cell>
          <cell r="N1088">
            <v>4.5099548206568402E-6</v>
          </cell>
          <cell r="O1088">
            <v>3296</v>
          </cell>
          <cell r="P1088">
            <v>0.06</v>
          </cell>
          <cell r="Q1088">
            <v>1884</v>
          </cell>
        </row>
        <row r="1089">
          <cell r="B1089" t="str">
            <v>FOOTHILL 1101251688</v>
          </cell>
          <cell r="C1089">
            <v>182951101</v>
          </cell>
          <cell r="D1089" t="str">
            <v>FOOTHILL 1101</v>
          </cell>
          <cell r="E1089">
            <v>251688</v>
          </cell>
          <cell r="F1089" t="b">
            <v>0</v>
          </cell>
          <cell r="G1089">
            <v>12475.4445231101</v>
          </cell>
          <cell r="H1089">
            <v>11233.710142788401</v>
          </cell>
          <cell r="I1089">
            <v>68</v>
          </cell>
          <cell r="J1089">
            <v>7.4100689877976697E-5</v>
          </cell>
          <cell r="K1089">
            <v>2355</v>
          </cell>
          <cell r="L1089">
            <v>394.40348199678198</v>
          </cell>
          <cell r="M1089">
            <v>1300</v>
          </cell>
          <cell r="N1089">
            <v>2.24863380454275E-2</v>
          </cell>
          <cell r="O1089">
            <v>1619</v>
          </cell>
          <cell r="Q1089">
            <v>3207</v>
          </cell>
        </row>
        <row r="1090">
          <cell r="B1090" t="str">
            <v>FOOTHILL 1101386844</v>
          </cell>
          <cell r="C1090">
            <v>182951101</v>
          </cell>
          <cell r="D1090" t="str">
            <v>FOOTHILL 1101</v>
          </cell>
          <cell r="E1090">
            <v>386844</v>
          </cell>
          <cell r="F1090" t="b">
            <v>1</v>
          </cell>
          <cell r="G1090">
            <v>2561.2261896886498</v>
          </cell>
          <cell r="H1090">
            <v>615.60192797065304</v>
          </cell>
          <cell r="I1090">
            <v>19</v>
          </cell>
          <cell r="J1090">
            <v>4.5617273419913101E-5</v>
          </cell>
          <cell r="K1090">
            <v>3150</v>
          </cell>
          <cell r="L1090">
            <v>232.47949362114801</v>
          </cell>
          <cell r="M1090">
            <v>1583</v>
          </cell>
          <cell r="N1090">
            <v>1.1830476768094299E-2</v>
          </cell>
          <cell r="O1090">
            <v>1890</v>
          </cell>
          <cell r="Q1090">
            <v>3226</v>
          </cell>
        </row>
        <row r="1091">
          <cell r="B1091" t="str">
            <v>FOOTHILL 1101549904</v>
          </cell>
          <cell r="C1091">
            <v>182951101</v>
          </cell>
          <cell r="D1091" t="str">
            <v>FOOTHILL 1101</v>
          </cell>
          <cell r="E1091">
            <v>549904</v>
          </cell>
          <cell r="F1091" t="b">
            <v>1</v>
          </cell>
          <cell r="G1091">
            <v>8119.1518723900199</v>
          </cell>
          <cell r="H1091">
            <v>250.443387946396</v>
          </cell>
          <cell r="I1091">
            <v>54</v>
          </cell>
          <cell r="J1091">
            <v>6.4657008099149797E-5</v>
          </cell>
          <cell r="K1091">
            <v>2616</v>
          </cell>
          <cell r="L1091">
            <v>224.28200395129301</v>
          </cell>
          <cell r="M1091">
            <v>1596</v>
          </cell>
          <cell r="N1091">
            <v>1.4902463840271E-2</v>
          </cell>
          <cell r="O1091">
            <v>1785</v>
          </cell>
          <cell r="P1091">
            <v>1.1499999999999999</v>
          </cell>
          <cell r="Q1091">
            <v>708</v>
          </cell>
        </row>
        <row r="1092">
          <cell r="B1092" t="str">
            <v>FOOTHILL 1101645910</v>
          </cell>
          <cell r="C1092">
            <v>182951101</v>
          </cell>
          <cell r="D1092" t="str">
            <v>FOOTHILL 1101</v>
          </cell>
          <cell r="E1092">
            <v>645910</v>
          </cell>
          <cell r="F1092" t="b">
            <v>1</v>
          </cell>
          <cell r="G1092">
            <v>3990.9244342673801</v>
          </cell>
          <cell r="H1092">
            <v>774.62770488262902</v>
          </cell>
          <cell r="I1092">
            <v>14</v>
          </cell>
          <cell r="J1092">
            <v>1.2447224448156399E-4</v>
          </cell>
          <cell r="K1092">
            <v>1110</v>
          </cell>
          <cell r="L1092">
            <v>1323.27976633821</v>
          </cell>
          <cell r="M1092">
            <v>673</v>
          </cell>
          <cell r="N1092">
            <v>0.191344603388615</v>
          </cell>
          <cell r="O1092">
            <v>366</v>
          </cell>
          <cell r="Q1092">
            <v>3245</v>
          </cell>
        </row>
        <row r="1093">
          <cell r="B1093" t="str">
            <v>FOOTHILL 1101722270</v>
          </cell>
          <cell r="C1093">
            <v>182951101</v>
          </cell>
          <cell r="D1093" t="str">
            <v>FOOTHILL 1101</v>
          </cell>
          <cell r="E1093">
            <v>722270</v>
          </cell>
          <cell r="F1093" t="b">
            <v>1</v>
          </cell>
          <cell r="G1093">
            <v>712.80562960876898</v>
          </cell>
          <cell r="H1093">
            <v>283.55736446676298</v>
          </cell>
          <cell r="I1093">
            <v>5</v>
          </cell>
          <cell r="J1093">
            <v>3.3230431654374102E-5</v>
          </cell>
          <cell r="K1093">
            <v>3380</v>
          </cell>
          <cell r="L1093">
            <v>133.03626531809499</v>
          </cell>
          <cell r="M1093">
            <v>1839</v>
          </cell>
          <cell r="N1093">
            <v>7.0957196361197596E-3</v>
          </cell>
          <cell r="O1093">
            <v>2089</v>
          </cell>
          <cell r="Q1093">
            <v>3434</v>
          </cell>
        </row>
        <row r="1094">
          <cell r="B1094" t="str">
            <v>FOOTHILL 1101798137</v>
          </cell>
          <cell r="C1094">
            <v>182951101</v>
          </cell>
          <cell r="D1094" t="str">
            <v>FOOTHILL 1101</v>
          </cell>
          <cell r="E1094">
            <v>798137</v>
          </cell>
          <cell r="F1094" t="b">
            <v>1</v>
          </cell>
          <cell r="G1094">
            <v>581.82283638822605</v>
          </cell>
          <cell r="H1094">
            <v>68.014926949327602</v>
          </cell>
          <cell r="I1094">
            <v>5</v>
          </cell>
          <cell r="J1094">
            <v>4.0802273724693797E-5</v>
          </cell>
          <cell r="K1094">
            <v>3250</v>
          </cell>
          <cell r="L1094">
            <v>6.5403974056243902E-2</v>
          </cell>
          <cell r="M1094">
            <v>3417</v>
          </cell>
          <cell r="N1094">
            <v>2.6637227323377602E-6</v>
          </cell>
          <cell r="O1094">
            <v>3444</v>
          </cell>
          <cell r="Q1094">
            <v>3045</v>
          </cell>
        </row>
        <row r="1095">
          <cell r="B1095" t="str">
            <v>FOOTHILL 1101CB</v>
          </cell>
          <cell r="C1095">
            <v>182951101</v>
          </cell>
          <cell r="D1095" t="str">
            <v>FOOTHILL 1101</v>
          </cell>
          <cell r="E1095" t="str">
            <v>CB</v>
          </cell>
          <cell r="F1095" t="b">
            <v>0</v>
          </cell>
          <cell r="G1095">
            <v>35256.717382639901</v>
          </cell>
          <cell r="H1095">
            <v>21554.471264808501</v>
          </cell>
          <cell r="I1095">
            <v>149</v>
          </cell>
          <cell r="J1095">
            <v>5.7417506772671403E-5</v>
          </cell>
          <cell r="K1095">
            <v>2852</v>
          </cell>
          <cell r="L1095">
            <v>1255.3202306369701</v>
          </cell>
          <cell r="M1095">
            <v>698</v>
          </cell>
          <cell r="N1095">
            <v>7.9315774825810204E-2</v>
          </cell>
          <cell r="O1095">
            <v>908</v>
          </cell>
          <cell r="P1095">
            <v>3.17</v>
          </cell>
          <cell r="Q1095">
            <v>557</v>
          </cell>
        </row>
        <row r="1096">
          <cell r="B1096" t="str">
            <v>FOOTHILL 110299432</v>
          </cell>
          <cell r="C1096">
            <v>182951102</v>
          </cell>
          <cell r="D1096" t="str">
            <v>FOOTHILL 1102</v>
          </cell>
          <cell r="E1096">
            <v>99432</v>
          </cell>
          <cell r="F1096" t="b">
            <v>0</v>
          </cell>
          <cell r="G1096">
            <v>13966.7809766968</v>
          </cell>
          <cell r="H1096">
            <v>2359.0159090785801</v>
          </cell>
          <cell r="I1096">
            <v>115</v>
          </cell>
          <cell r="J1096">
            <v>2.7225520090979101E-5</v>
          </cell>
          <cell r="K1096">
            <v>3470</v>
          </cell>
          <cell r="L1096">
            <v>10.8779896793158</v>
          </cell>
          <cell r="M1096">
            <v>2612</v>
          </cell>
          <cell r="N1096">
            <v>3.9549093182712297E-4</v>
          </cell>
          <cell r="O1096">
            <v>2765</v>
          </cell>
          <cell r="P1096">
            <v>7.0000000000000007E-2</v>
          </cell>
          <cell r="Q1096">
            <v>1745</v>
          </cell>
        </row>
        <row r="1097">
          <cell r="B1097" t="str">
            <v>FOOTHILL 1102CB</v>
          </cell>
          <cell r="C1097">
            <v>182951102</v>
          </cell>
          <cell r="D1097" t="str">
            <v>FOOTHILL 1102</v>
          </cell>
          <cell r="E1097" t="str">
            <v>CB</v>
          </cell>
          <cell r="F1097" t="b">
            <v>0</v>
          </cell>
          <cell r="G1097">
            <v>15763.111397566699</v>
          </cell>
          <cell r="H1097">
            <v>12699.3510232959</v>
          </cell>
          <cell r="I1097">
            <v>97</v>
          </cell>
          <cell r="J1097">
            <v>5.9508645893767602E-5</v>
          </cell>
          <cell r="K1097">
            <v>2789</v>
          </cell>
          <cell r="L1097">
            <v>274.142828966769</v>
          </cell>
          <cell r="M1097">
            <v>1486</v>
          </cell>
          <cell r="N1097">
            <v>2.3626728625695401E-2</v>
          </cell>
          <cell r="O1097">
            <v>1586</v>
          </cell>
          <cell r="P1097">
            <v>0.1</v>
          </cell>
          <cell r="Q1097">
            <v>1488</v>
          </cell>
        </row>
        <row r="1098">
          <cell r="B1098" t="str">
            <v>FOOTHILL 1102V06</v>
          </cell>
          <cell r="C1098">
            <v>182951102</v>
          </cell>
          <cell r="D1098" t="str">
            <v>FOOTHILL 1102</v>
          </cell>
          <cell r="E1098" t="str">
            <v>V06</v>
          </cell>
          <cell r="F1098" t="b">
            <v>0</v>
          </cell>
          <cell r="G1098">
            <v>10508.937616950599</v>
          </cell>
          <cell r="H1098">
            <v>3602.7995406027899</v>
          </cell>
          <cell r="I1098">
            <v>66</v>
          </cell>
          <cell r="J1098">
            <v>4.6125191954249001E-5</v>
          </cell>
          <cell r="K1098">
            <v>3135</v>
          </cell>
          <cell r="L1098">
            <v>94.471350155206295</v>
          </cell>
          <cell r="M1098">
            <v>1983</v>
          </cell>
          <cell r="N1098">
            <v>7.6059794005505802E-3</v>
          </cell>
          <cell r="O1098">
            <v>2066</v>
          </cell>
          <cell r="P1098">
            <v>0.87</v>
          </cell>
          <cell r="Q1098">
            <v>757</v>
          </cell>
        </row>
        <row r="1099">
          <cell r="B1099" t="str">
            <v>FORESTHILL 11011802</v>
          </cell>
          <cell r="C1099">
            <v>152181101</v>
          </cell>
          <cell r="D1099" t="str">
            <v>FORESTHILL 1101</v>
          </cell>
          <cell r="E1099">
            <v>1802</v>
          </cell>
          <cell r="F1099" t="b">
            <v>0</v>
          </cell>
          <cell r="G1099">
            <v>35771.022931005202</v>
          </cell>
          <cell r="H1099">
            <v>35771.022931005202</v>
          </cell>
          <cell r="I1099">
            <v>259</v>
          </cell>
          <cell r="J1099">
            <v>1.56806132052287E-4</v>
          </cell>
          <cell r="K1099">
            <v>674</v>
          </cell>
          <cell r="L1099">
            <v>79.811026063432607</v>
          </cell>
          <cell r="M1099">
            <v>2049</v>
          </cell>
          <cell r="N1099">
            <v>1.2496064949307399E-2</v>
          </cell>
          <cell r="O1099">
            <v>1865</v>
          </cell>
          <cell r="P1099">
            <v>95.5</v>
          </cell>
          <cell r="Q1099">
            <v>25</v>
          </cell>
        </row>
        <row r="1100">
          <cell r="B1100" t="str">
            <v>FORESTHILL 11011820</v>
          </cell>
          <cell r="C1100">
            <v>152181101</v>
          </cell>
          <cell r="D1100" t="str">
            <v>FORESTHILL 1101</v>
          </cell>
          <cell r="E1100">
            <v>1820</v>
          </cell>
          <cell r="F1100" t="b">
            <v>0</v>
          </cell>
          <cell r="G1100">
            <v>9227.6621796480995</v>
          </cell>
          <cell r="H1100">
            <v>9227.6621796480995</v>
          </cell>
          <cell r="I1100">
            <v>51</v>
          </cell>
          <cell r="J1100">
            <v>7.9051640425984406E-5</v>
          </cell>
          <cell r="K1100">
            <v>2234</v>
          </cell>
          <cell r="L1100">
            <v>127.80016290252399</v>
          </cell>
          <cell r="M1100">
            <v>1850</v>
          </cell>
          <cell r="N1100">
            <v>8.0276299575977508E-3</v>
          </cell>
          <cell r="O1100">
            <v>2045</v>
          </cell>
          <cell r="P1100">
            <v>46.68</v>
          </cell>
          <cell r="Q1100">
            <v>139</v>
          </cell>
        </row>
        <row r="1101">
          <cell r="B1101" t="str">
            <v>FORESTHILL 110137238</v>
          </cell>
          <cell r="C1101">
            <v>152181101</v>
          </cell>
          <cell r="D1101" t="str">
            <v>FORESTHILL 1101</v>
          </cell>
          <cell r="E1101">
            <v>37238</v>
          </cell>
          <cell r="F1101" t="b">
            <v>0</v>
          </cell>
          <cell r="G1101">
            <v>18384.281288983399</v>
          </cell>
          <cell r="H1101">
            <v>18384.281288983399</v>
          </cell>
          <cell r="I1101">
            <v>79</v>
          </cell>
          <cell r="J1101">
            <v>9.0760121374363405E-5</v>
          </cell>
          <cell r="K1101">
            <v>1890</v>
          </cell>
          <cell r="L1101">
            <v>274.181672758893</v>
          </cell>
          <cell r="M1101">
            <v>1485</v>
          </cell>
          <cell r="N1101">
            <v>3.1693082566799598E-2</v>
          </cell>
          <cell r="O1101">
            <v>1434</v>
          </cell>
          <cell r="P1101">
            <v>39.57</v>
          </cell>
          <cell r="Q1101">
            <v>188</v>
          </cell>
        </row>
        <row r="1102">
          <cell r="B1102" t="str">
            <v>FORESTHILL 110150486</v>
          </cell>
          <cell r="C1102">
            <v>152181101</v>
          </cell>
          <cell r="D1102" t="str">
            <v>FORESTHILL 1101</v>
          </cell>
          <cell r="E1102">
            <v>50486</v>
          </cell>
          <cell r="F1102" t="b">
            <v>0</v>
          </cell>
          <cell r="G1102">
            <v>18786.574973068498</v>
          </cell>
          <cell r="H1102">
            <v>18786.574973068498</v>
          </cell>
          <cell r="I1102">
            <v>163</v>
          </cell>
          <cell r="J1102">
            <v>1.0931955350393601E-4</v>
          </cell>
          <cell r="K1102">
            <v>1425</v>
          </cell>
          <cell r="L1102">
            <v>43.079010291500602</v>
          </cell>
          <cell r="M1102">
            <v>2261</v>
          </cell>
          <cell r="N1102">
            <v>3.76225014680755E-3</v>
          </cell>
          <cell r="O1102">
            <v>2270</v>
          </cell>
          <cell r="P1102">
            <v>86.95</v>
          </cell>
          <cell r="Q1102">
            <v>38</v>
          </cell>
        </row>
        <row r="1103">
          <cell r="B1103" t="str">
            <v>FORESTHILL 110175340</v>
          </cell>
          <cell r="C1103">
            <v>152181101</v>
          </cell>
          <cell r="D1103" t="str">
            <v>FORESTHILL 1101</v>
          </cell>
          <cell r="E1103">
            <v>75340</v>
          </cell>
          <cell r="F1103" t="b">
            <v>0</v>
          </cell>
          <cell r="G1103">
            <v>7696.0179108012399</v>
          </cell>
          <cell r="H1103">
            <v>7696.0179108012399</v>
          </cell>
          <cell r="I1103">
            <v>62</v>
          </cell>
          <cell r="J1103">
            <v>2.21109668399871E-4</v>
          </cell>
          <cell r="K1103">
            <v>314</v>
          </cell>
          <cell r="L1103">
            <v>112.785285067861</v>
          </cell>
          <cell r="M1103">
            <v>1902</v>
          </cell>
          <cell r="N1103">
            <v>1.96798911795418E-2</v>
          </cell>
          <cell r="O1103">
            <v>1676</v>
          </cell>
          <cell r="P1103">
            <v>43.45</v>
          </cell>
          <cell r="Q1103">
            <v>168</v>
          </cell>
        </row>
        <row r="1104">
          <cell r="B1104" t="str">
            <v>FORESTHILL 1101CB</v>
          </cell>
          <cell r="C1104">
            <v>152181101</v>
          </cell>
          <cell r="D1104" t="str">
            <v>FORESTHILL 1101</v>
          </cell>
          <cell r="E1104" t="str">
            <v>CB</v>
          </cell>
          <cell r="F1104" t="b">
            <v>0</v>
          </cell>
          <cell r="G1104">
            <v>14659.752168425999</v>
          </cell>
          <cell r="H1104">
            <v>14659.752168425999</v>
          </cell>
          <cell r="I1104">
            <v>110</v>
          </cell>
          <cell r="J1104">
            <v>2.3141434083465099E-4</v>
          </cell>
          <cell r="K1104">
            <v>282</v>
          </cell>
          <cell r="L1104">
            <v>46.734763589580297</v>
          </cell>
          <cell r="M1104">
            <v>2235</v>
          </cell>
          <cell r="N1104">
            <v>7.7431089031759701E-3</v>
          </cell>
          <cell r="O1104">
            <v>2058</v>
          </cell>
          <cell r="P1104">
            <v>50.51</v>
          </cell>
          <cell r="Q1104">
            <v>118</v>
          </cell>
        </row>
        <row r="1105">
          <cell r="B1105" t="str">
            <v>FORESTHILL 11022106</v>
          </cell>
          <cell r="C1105">
            <v>152181102</v>
          </cell>
          <cell r="D1105" t="str">
            <v>FORESTHILL 1102</v>
          </cell>
          <cell r="E1105">
            <v>2106</v>
          </cell>
          <cell r="F1105" t="b">
            <v>0</v>
          </cell>
          <cell r="G1105">
            <v>44861.554298871102</v>
          </cell>
          <cell r="H1105">
            <v>44861.554298871102</v>
          </cell>
          <cell r="I1105">
            <v>264</v>
          </cell>
          <cell r="J1105">
            <v>1.21152497671532E-4</v>
          </cell>
          <cell r="K1105">
            <v>1162</v>
          </cell>
          <cell r="L1105">
            <v>368.59696171882598</v>
          </cell>
          <cell r="M1105">
            <v>1341</v>
          </cell>
          <cell r="N1105">
            <v>4.0195856728479099E-2</v>
          </cell>
          <cell r="O1105">
            <v>1301</v>
          </cell>
          <cell r="P1105">
            <v>51.56</v>
          </cell>
          <cell r="Q1105">
            <v>115</v>
          </cell>
        </row>
        <row r="1106">
          <cell r="B1106" t="str">
            <v>FORESTHILL 1102CB</v>
          </cell>
          <cell r="C1106">
            <v>152181102</v>
          </cell>
          <cell r="D1106" t="str">
            <v>FORESTHILL 1102</v>
          </cell>
          <cell r="E1106" t="str">
            <v>CB</v>
          </cell>
          <cell r="F1106" t="b">
            <v>0</v>
          </cell>
          <cell r="G1106">
            <v>2646.4634093219602</v>
          </cell>
          <cell r="H1106">
            <v>2646.4634093219602</v>
          </cell>
          <cell r="I1106">
            <v>13</v>
          </cell>
          <cell r="J1106">
            <v>2.8983305128349397E-4</v>
          </cell>
          <cell r="K1106">
            <v>139</v>
          </cell>
          <cell r="L1106">
            <v>1109.8091042974499</v>
          </cell>
          <cell r="M1106">
            <v>772</v>
          </cell>
          <cell r="N1106">
            <v>0.30872948116728099</v>
          </cell>
          <cell r="O1106">
            <v>129</v>
          </cell>
          <cell r="P1106">
            <v>5.34</v>
          </cell>
          <cell r="Q1106">
            <v>489</v>
          </cell>
        </row>
        <row r="1107">
          <cell r="B1107" t="str">
            <v>FORT BRAGG A 11013100</v>
          </cell>
          <cell r="C1107">
            <v>42761101</v>
          </cell>
          <cell r="D1107" t="str">
            <v>FORT BRAGG A 1101</v>
          </cell>
          <cell r="E1107">
            <v>3100</v>
          </cell>
          <cell r="F1107" t="b">
            <v>0</v>
          </cell>
          <cell r="G1107">
            <v>23694.172671643799</v>
          </cell>
          <cell r="H1107">
            <v>19636.327202124299</v>
          </cell>
          <cell r="I1107">
            <v>198</v>
          </cell>
          <cell r="J1107">
            <v>6.4543809723529406E-5</v>
          </cell>
          <cell r="K1107">
            <v>2625</v>
          </cell>
          <cell r="L1107">
            <v>14.969687582710799</v>
          </cell>
          <cell r="M1107">
            <v>2532</v>
          </cell>
          <cell r="N1107">
            <v>6.1510923899684496E-4</v>
          </cell>
          <cell r="O1107">
            <v>2703</v>
          </cell>
          <cell r="P1107">
            <v>0.06</v>
          </cell>
          <cell r="Q1107">
            <v>1863</v>
          </cell>
        </row>
        <row r="1108">
          <cell r="B1108" t="str">
            <v>FORT BRAGG A 11013113</v>
          </cell>
          <cell r="C1108">
            <v>42761101</v>
          </cell>
          <cell r="D1108" t="str">
            <v>FORT BRAGG A 1101</v>
          </cell>
          <cell r="E1108">
            <v>3113</v>
          </cell>
          <cell r="F1108" t="b">
            <v>0</v>
          </cell>
          <cell r="G1108">
            <v>16133.3329761117</v>
          </cell>
          <cell r="H1108">
            <v>16133.3329761117</v>
          </cell>
          <cell r="I1108">
            <v>68</v>
          </cell>
          <cell r="J1108">
            <v>8.36433992470333E-5</v>
          </cell>
          <cell r="K1108">
            <v>2106</v>
          </cell>
          <cell r="L1108">
            <v>76.242152648949201</v>
          </cell>
          <cell r="M1108">
            <v>2061</v>
          </cell>
          <cell r="N1108">
            <v>6.2346972384128199E-3</v>
          </cell>
          <cell r="O1108">
            <v>2140</v>
          </cell>
          <cell r="P1108">
            <v>0.05</v>
          </cell>
          <cell r="Q1108">
            <v>1961</v>
          </cell>
        </row>
        <row r="1109">
          <cell r="B1109" t="str">
            <v>FORT BRAGG A 11014622</v>
          </cell>
          <cell r="C1109">
            <v>42761101</v>
          </cell>
          <cell r="D1109" t="str">
            <v>FORT BRAGG A 1101</v>
          </cell>
          <cell r="E1109">
            <v>4622</v>
          </cell>
          <cell r="F1109" t="b">
            <v>0</v>
          </cell>
          <cell r="G1109">
            <v>21650.664821123199</v>
          </cell>
          <cell r="H1109">
            <v>21650.664821123199</v>
          </cell>
          <cell r="I1109">
            <v>109</v>
          </cell>
          <cell r="J1109">
            <v>2.8634997728978998E-4</v>
          </cell>
          <cell r="K1109">
            <v>145</v>
          </cell>
          <cell r="L1109">
            <v>73.589115140930701</v>
          </cell>
          <cell r="M1109">
            <v>2077</v>
          </cell>
          <cell r="N1109">
            <v>1.1135681008034E-2</v>
          </cell>
          <cell r="O1109">
            <v>1913</v>
          </cell>
          <cell r="P1109">
            <v>0.1</v>
          </cell>
          <cell r="Q1109">
            <v>1454</v>
          </cell>
        </row>
        <row r="1110">
          <cell r="B1110" t="str">
            <v>FORT BRAGG A 11014698</v>
          </cell>
          <cell r="C1110">
            <v>42761101</v>
          </cell>
          <cell r="D1110" t="str">
            <v>FORT BRAGG A 1101</v>
          </cell>
          <cell r="E1110">
            <v>4698</v>
          </cell>
          <cell r="F1110" t="b">
            <v>0</v>
          </cell>
          <cell r="G1110">
            <v>12883.0061528894</v>
          </cell>
          <cell r="H1110">
            <v>12883.0061528894</v>
          </cell>
          <cell r="I1110">
            <v>101</v>
          </cell>
          <cell r="J1110">
            <v>1.8389004127480901E-4</v>
          </cell>
          <cell r="K1110">
            <v>481</v>
          </cell>
          <cell r="L1110">
            <v>12.0639133209049</v>
          </cell>
          <cell r="M1110">
            <v>2584</v>
          </cell>
          <cell r="N1110">
            <v>9.7756043501149898E-4</v>
          </cell>
          <cell r="O1110">
            <v>2638</v>
          </cell>
          <cell r="P1110">
            <v>0.05</v>
          </cell>
          <cell r="Q1110">
            <v>1998</v>
          </cell>
        </row>
        <row r="1111">
          <cell r="B1111" t="str">
            <v>FORT BRAGG A 110195294</v>
          </cell>
          <cell r="C1111">
            <v>42761101</v>
          </cell>
          <cell r="D1111" t="str">
            <v>FORT BRAGG A 1101</v>
          </cell>
          <cell r="E1111">
            <v>95294</v>
          </cell>
          <cell r="F1111" t="b">
            <v>0</v>
          </cell>
          <cell r="G1111">
            <v>43494.719356383401</v>
          </cell>
          <cell r="H1111">
            <v>43494.719356383401</v>
          </cell>
          <cell r="I1111">
            <v>186</v>
          </cell>
          <cell r="J1111">
            <v>1.2236573470698599E-4</v>
          </cell>
          <cell r="K1111">
            <v>1142</v>
          </cell>
          <cell r="L1111">
            <v>194.725632911536</v>
          </cell>
          <cell r="M1111">
            <v>1654</v>
          </cell>
          <cell r="N1111">
            <v>2.3448932580153199E-2</v>
          </cell>
          <cell r="O1111">
            <v>1589</v>
          </cell>
          <cell r="P1111">
            <v>0.05</v>
          </cell>
          <cell r="Q1111">
            <v>2049</v>
          </cell>
        </row>
        <row r="1112">
          <cell r="B1112" t="str">
            <v>FORT BRAGG A 11021226</v>
          </cell>
          <cell r="C1112">
            <v>42761102</v>
          </cell>
          <cell r="D1112" t="str">
            <v>FORT BRAGG A 1102</v>
          </cell>
          <cell r="E1112">
            <v>1226</v>
          </cell>
          <cell r="F1112" t="b">
            <v>0</v>
          </cell>
          <cell r="G1112">
            <v>12686.937088763299</v>
          </cell>
          <cell r="H1112">
            <v>2717.74242764665</v>
          </cell>
          <cell r="I1112">
            <v>102</v>
          </cell>
          <cell r="J1112">
            <v>7.3175208417167398E-5</v>
          </cell>
          <cell r="K1112">
            <v>2391</v>
          </cell>
          <cell r="L1112">
            <v>0.99720338319828705</v>
          </cell>
          <cell r="M1112">
            <v>2892</v>
          </cell>
          <cell r="N1112">
            <v>7.0365820097090099E-5</v>
          </cell>
          <cell r="O1112">
            <v>2888</v>
          </cell>
          <cell r="P1112">
            <v>0.01</v>
          </cell>
          <cell r="Q1112">
            <v>2602</v>
          </cell>
        </row>
        <row r="1113">
          <cell r="B1113" t="str">
            <v>FORT BRAGG A 110231304</v>
          </cell>
          <cell r="C1113">
            <v>42761102</v>
          </cell>
          <cell r="D1113" t="str">
            <v>FORT BRAGG A 1102</v>
          </cell>
          <cell r="E1113">
            <v>31304</v>
          </cell>
          <cell r="F1113" t="b">
            <v>0</v>
          </cell>
          <cell r="G1113">
            <v>34880.316182849601</v>
          </cell>
          <cell r="H1113">
            <v>34880.316182849601</v>
          </cell>
          <cell r="I1113">
            <v>119</v>
          </cell>
          <cell r="J1113">
            <v>1.0967965499730699E-4</v>
          </cell>
          <cell r="K1113">
            <v>1417</v>
          </cell>
          <cell r="L1113">
            <v>25.822764504824502</v>
          </cell>
          <cell r="M1113">
            <v>2381</v>
          </cell>
          <cell r="N1113">
            <v>3.3856586678599099E-3</v>
          </cell>
          <cell r="O1113">
            <v>2305</v>
          </cell>
          <cell r="P1113">
            <v>0.23</v>
          </cell>
          <cell r="Q1113">
            <v>1121</v>
          </cell>
        </row>
        <row r="1114">
          <cell r="B1114" t="str">
            <v>FORT BRAGG A 110233064</v>
          </cell>
          <cell r="C1114">
            <v>42761102</v>
          </cell>
          <cell r="D1114" t="str">
            <v>FORT BRAGG A 1102</v>
          </cell>
          <cell r="E1114">
            <v>33064</v>
          </cell>
          <cell r="F1114" t="b">
            <v>1</v>
          </cell>
          <cell r="G1114">
            <v>5902.0297419758499</v>
          </cell>
          <cell r="H1114">
            <v>0</v>
          </cell>
          <cell r="I1114">
            <v>49</v>
          </cell>
          <cell r="J1114">
            <v>4.8351062235139702E-5</v>
          </cell>
          <cell r="K1114">
            <v>3084</v>
          </cell>
          <cell r="L1114">
            <v>6.5147589932388297E-2</v>
          </cell>
          <cell r="M1114">
            <v>3593</v>
          </cell>
          <cell r="N1114">
            <v>3.14995517529026E-6</v>
          </cell>
          <cell r="O1114">
            <v>3394</v>
          </cell>
          <cell r="Q1114">
            <v>3017</v>
          </cell>
        </row>
        <row r="1115">
          <cell r="B1115" t="str">
            <v>FORT BRAGG A 110235592</v>
          </cell>
          <cell r="C1115">
            <v>42761102</v>
          </cell>
          <cell r="D1115" t="str">
            <v>FORT BRAGG A 1102</v>
          </cell>
          <cell r="E1115">
            <v>35592</v>
          </cell>
          <cell r="F1115" t="b">
            <v>0</v>
          </cell>
          <cell r="G1115">
            <v>21129.6387640963</v>
          </cell>
          <cell r="H1115">
            <v>21129.6387640963</v>
          </cell>
          <cell r="I1115">
            <v>149</v>
          </cell>
          <cell r="J1115">
            <v>1.44291141885869E-4</v>
          </cell>
          <cell r="K1115">
            <v>808</v>
          </cell>
          <cell r="L1115">
            <v>0.385354229901476</v>
          </cell>
          <cell r="M1115">
            <v>2920</v>
          </cell>
          <cell r="N1115">
            <v>3.1961357243629299E-5</v>
          </cell>
          <cell r="O1115">
            <v>2927</v>
          </cell>
          <cell r="P1115">
            <v>0.14000000000000001</v>
          </cell>
          <cell r="Q1115">
            <v>1329</v>
          </cell>
        </row>
        <row r="1116">
          <cell r="B1116" t="str">
            <v>FORT BRAGG A 1102418</v>
          </cell>
          <cell r="C1116">
            <v>42761102</v>
          </cell>
          <cell r="D1116" t="str">
            <v>FORT BRAGG A 1102</v>
          </cell>
          <cell r="E1116">
            <v>418</v>
          </cell>
          <cell r="F1116" t="b">
            <v>0</v>
          </cell>
          <cell r="G1116">
            <v>22746.330241068699</v>
          </cell>
          <cell r="H1116">
            <v>22539.294477894699</v>
          </cell>
          <cell r="I1116">
            <v>178</v>
          </cell>
          <cell r="J1116">
            <v>9.9715577892890296E-5</v>
          </cell>
          <cell r="K1116">
            <v>1655</v>
          </cell>
          <cell r="L1116">
            <v>6.6381330247951495E-2</v>
          </cell>
          <cell r="M1116">
            <v>3126</v>
          </cell>
          <cell r="N1116">
            <v>6.6205435788197999E-6</v>
          </cell>
          <cell r="O1116">
            <v>3184</v>
          </cell>
          <cell r="P1116">
            <v>0.17</v>
          </cell>
          <cell r="Q1116">
            <v>1236</v>
          </cell>
        </row>
        <row r="1117">
          <cell r="B1117" t="str">
            <v>FORT BRAGG A 1102816</v>
          </cell>
          <cell r="C1117">
            <v>42761102</v>
          </cell>
          <cell r="D1117" t="str">
            <v>FORT BRAGG A 1102</v>
          </cell>
          <cell r="E1117">
            <v>816</v>
          </cell>
          <cell r="F1117" t="b">
            <v>0</v>
          </cell>
          <cell r="G1117">
            <v>4123.7572302511699</v>
          </cell>
          <cell r="H1117">
            <v>3941.7419416140101</v>
          </cell>
          <cell r="I1117">
            <v>29</v>
          </cell>
          <cell r="J1117">
            <v>1.2426667697205799E-4</v>
          </cell>
          <cell r="K1117">
            <v>1112</v>
          </cell>
          <cell r="L1117">
            <v>6.6298981378330499E-2</v>
          </cell>
          <cell r="M1117">
            <v>3150</v>
          </cell>
          <cell r="N1117">
            <v>8.2406765623738795E-6</v>
          </cell>
          <cell r="O1117">
            <v>3115</v>
          </cell>
          <cell r="P1117">
            <v>0.05</v>
          </cell>
          <cell r="Q1117">
            <v>2024</v>
          </cell>
        </row>
        <row r="1118">
          <cell r="B1118" t="str">
            <v>FORT BRAGG A 1102956</v>
          </cell>
          <cell r="C1118">
            <v>42761102</v>
          </cell>
          <cell r="D1118" t="str">
            <v>FORT BRAGG A 1102</v>
          </cell>
          <cell r="E1118">
            <v>956</v>
          </cell>
          <cell r="F1118" t="b">
            <v>0</v>
          </cell>
          <cell r="G1118">
            <v>19682.088271915301</v>
          </cell>
          <cell r="H1118">
            <v>18278.726736359498</v>
          </cell>
          <cell r="I1118">
            <v>145</v>
          </cell>
          <cell r="J1118">
            <v>8.7665127265891302E-5</v>
          </cell>
          <cell r="K1118">
            <v>1994</v>
          </cell>
          <cell r="L1118">
            <v>0.39403693083504698</v>
          </cell>
          <cell r="M1118">
            <v>2918</v>
          </cell>
          <cell r="N1118">
            <v>4.09075598833445E-5</v>
          </cell>
          <cell r="O1118">
            <v>2913</v>
          </cell>
          <cell r="P1118">
            <v>0.15</v>
          </cell>
          <cell r="Q1118">
            <v>1277</v>
          </cell>
        </row>
        <row r="1119">
          <cell r="B1119" t="str">
            <v>FORT BRAGG A 1102CB</v>
          </cell>
          <cell r="C1119">
            <v>42761102</v>
          </cell>
          <cell r="D1119" t="str">
            <v>FORT BRAGG A 1102</v>
          </cell>
          <cell r="E1119" t="str">
            <v>CB</v>
          </cell>
          <cell r="F1119" t="b">
            <v>0</v>
          </cell>
          <cell r="G1119">
            <v>9310.1864742693906</v>
          </cell>
          <cell r="H1119">
            <v>3594.4278887854698</v>
          </cell>
          <cell r="I1119">
            <v>73</v>
          </cell>
          <cell r="J1119">
            <v>6.7929232936377997E-5</v>
          </cell>
          <cell r="K1119">
            <v>2538</v>
          </cell>
          <cell r="L1119">
            <v>6.5429068136243398E-2</v>
          </cell>
          <cell r="M1119">
            <v>3407</v>
          </cell>
          <cell r="N1119">
            <v>4.4533132755543002E-6</v>
          </cell>
          <cell r="O1119">
            <v>3300</v>
          </cell>
          <cell r="P1119">
            <v>0.03</v>
          </cell>
          <cell r="Q1119">
            <v>2291</v>
          </cell>
        </row>
        <row r="1120">
          <cell r="B1120" t="str">
            <v>FORT BRAGG A 1103284356</v>
          </cell>
          <cell r="C1120">
            <v>42761103</v>
          </cell>
          <cell r="D1120" t="str">
            <v>FORT BRAGG A 1103</v>
          </cell>
          <cell r="E1120">
            <v>284356</v>
          </cell>
          <cell r="F1120" t="b">
            <v>1</v>
          </cell>
          <cell r="G1120">
            <v>325.87745488176603</v>
          </cell>
          <cell r="H1120">
            <v>218.126972985072</v>
          </cell>
          <cell r="I1120">
            <v>4</v>
          </cell>
          <cell r="J1120">
            <v>1.21581651910673E-4</v>
          </cell>
          <cell r="K1120">
            <v>1155</v>
          </cell>
          <cell r="L1120">
            <v>6.6110773161205297E-2</v>
          </cell>
          <cell r="M1120">
            <v>3192</v>
          </cell>
          <cell r="N1120">
            <v>7.9902155915988299E-6</v>
          </cell>
          <cell r="O1120">
            <v>3125</v>
          </cell>
          <cell r="Q1120">
            <v>3341</v>
          </cell>
        </row>
        <row r="1121">
          <cell r="B1121" t="str">
            <v>FORT BRAGG A 1103CB</v>
          </cell>
          <cell r="C1121">
            <v>42761103</v>
          </cell>
          <cell r="D1121" t="str">
            <v>FORT BRAGG A 1103</v>
          </cell>
          <cell r="E1121" t="str">
            <v>CB</v>
          </cell>
          <cell r="F1121" t="b">
            <v>1</v>
          </cell>
          <cell r="G1121">
            <v>3993.2278078291001</v>
          </cell>
          <cell r="H1121">
            <v>151.46931018347499</v>
          </cell>
          <cell r="I1121">
            <v>40</v>
          </cell>
          <cell r="J1121">
            <v>2.54910195572404E-5</v>
          </cell>
          <cell r="K1121">
            <v>3491</v>
          </cell>
          <cell r="L1121">
            <v>6.51796960400155E-2</v>
          </cell>
          <cell r="M1121">
            <v>3537</v>
          </cell>
          <cell r="N1121">
            <v>1.6633386787455501E-6</v>
          </cell>
          <cell r="O1121">
            <v>3539</v>
          </cell>
          <cell r="Q1121">
            <v>3157</v>
          </cell>
        </row>
        <row r="1122">
          <cell r="B1122" t="str">
            <v>FORT BRAGG A 11041316</v>
          </cell>
          <cell r="C1122">
            <v>42761104</v>
          </cell>
          <cell r="D1122" t="str">
            <v>FORT BRAGG A 1104</v>
          </cell>
          <cell r="E1122">
            <v>1316</v>
          </cell>
          <cell r="F1122" t="b">
            <v>0</v>
          </cell>
          <cell r="G1122">
            <v>22645.668453864</v>
          </cell>
          <cell r="H1122">
            <v>22101.068796394102</v>
          </cell>
          <cell r="I1122">
            <v>166</v>
          </cell>
          <cell r="J1122">
            <v>7.7968299376329997E-5</v>
          </cell>
          <cell r="K1122">
            <v>2260</v>
          </cell>
          <cell r="L1122">
            <v>13.3542116504505</v>
          </cell>
          <cell r="M1122">
            <v>2565</v>
          </cell>
          <cell r="N1122">
            <v>1.3124279929684799E-3</v>
          </cell>
          <cell r="O1122">
            <v>2581</v>
          </cell>
          <cell r="P1122">
            <v>0.12</v>
          </cell>
          <cell r="Q1122">
            <v>1400</v>
          </cell>
        </row>
        <row r="1123">
          <cell r="B1123" t="str">
            <v>FORT BRAGG A 110436526</v>
          </cell>
          <cell r="C1123">
            <v>42761104</v>
          </cell>
          <cell r="D1123" t="str">
            <v>FORT BRAGG A 1104</v>
          </cell>
          <cell r="E1123">
            <v>36526</v>
          </cell>
          <cell r="F1123" t="b">
            <v>1</v>
          </cell>
          <cell r="G1123">
            <v>10589.235749879899</v>
          </cell>
          <cell r="H1123">
            <v>72.264479420827101</v>
          </cell>
          <cell r="I1123">
            <v>84</v>
          </cell>
          <cell r="J1123">
            <v>5.5601908823316696E-6</v>
          </cell>
          <cell r="K1123">
            <v>3633</v>
          </cell>
          <cell r="L1123">
            <v>6.5162878555067805E-2</v>
          </cell>
          <cell r="M1123">
            <v>3552</v>
          </cell>
          <cell r="N1123">
            <v>3.6398106789292198E-7</v>
          </cell>
          <cell r="O1123">
            <v>3633</v>
          </cell>
          <cell r="P1123">
            <v>0.02</v>
          </cell>
          <cell r="Q1123">
            <v>2418</v>
          </cell>
        </row>
        <row r="1124">
          <cell r="B1124" t="str">
            <v>FORT BRAGG A 11044690</v>
          </cell>
          <cell r="C1124">
            <v>42761104</v>
          </cell>
          <cell r="D1124" t="str">
            <v>FORT BRAGG A 1104</v>
          </cell>
          <cell r="E1124">
            <v>4690</v>
          </cell>
          <cell r="F1124" t="b">
            <v>0</v>
          </cell>
          <cell r="G1124">
            <v>23028.367099520699</v>
          </cell>
          <cell r="H1124">
            <v>18710.8642904966</v>
          </cell>
          <cell r="I1124">
            <v>161</v>
          </cell>
          <cell r="J1124">
            <v>8.9068315179474596E-5</v>
          </cell>
          <cell r="K1124">
            <v>1944</v>
          </cell>
          <cell r="L1124">
            <v>4.3458214520117497</v>
          </cell>
          <cell r="M1124">
            <v>2772</v>
          </cell>
          <cell r="N1124">
            <v>2.9438695756763602E-4</v>
          </cell>
          <cell r="O1124">
            <v>2800</v>
          </cell>
          <cell r="P1124">
            <v>0.16</v>
          </cell>
          <cell r="Q1124">
            <v>1260</v>
          </cell>
        </row>
        <row r="1125">
          <cell r="B1125" t="str">
            <v>FORT BRAGG A 110465894</v>
          </cell>
          <cell r="C1125">
            <v>42761104</v>
          </cell>
          <cell r="D1125" t="str">
            <v>FORT BRAGG A 1104</v>
          </cell>
          <cell r="E1125">
            <v>65894</v>
          </cell>
          <cell r="F1125" t="b">
            <v>1</v>
          </cell>
          <cell r="G1125">
            <v>1441.63909393533</v>
          </cell>
          <cell r="H1125">
            <v>0</v>
          </cell>
          <cell r="I1125">
            <v>12</v>
          </cell>
          <cell r="J1125">
            <v>4.0627021216247701E-5</v>
          </cell>
          <cell r="K1125">
            <v>3255</v>
          </cell>
          <cell r="L1125">
            <v>6.51475899323882E-2</v>
          </cell>
          <cell r="M1125">
            <v>3601</v>
          </cell>
          <cell r="N1125">
            <v>2.6467525183705402E-6</v>
          </cell>
          <cell r="O1125">
            <v>3449</v>
          </cell>
          <cell r="Q1125">
            <v>3031</v>
          </cell>
        </row>
        <row r="1126">
          <cell r="B1126" t="str">
            <v>FORT BRAGG A 1104920850</v>
          </cell>
          <cell r="C1126">
            <v>42761104</v>
          </cell>
          <cell r="D1126" t="str">
            <v>FORT BRAGG A 1104</v>
          </cell>
          <cell r="E1126">
            <v>920850</v>
          </cell>
          <cell r="F1126" t="b">
            <v>1</v>
          </cell>
          <cell r="G1126">
            <v>514.64250845601202</v>
          </cell>
          <cell r="H1126">
            <v>322.19944605384399</v>
          </cell>
          <cell r="I1126">
            <v>3</v>
          </cell>
          <cell r="J1126">
            <v>2.15141932130791E-4</v>
          </cell>
          <cell r="K1126">
            <v>340</v>
          </cell>
          <cell r="L1126">
            <v>6.5575671367418001E-2</v>
          </cell>
          <cell r="M1126">
            <v>3348</v>
          </cell>
          <cell r="N1126">
            <v>1.40602737689514E-5</v>
          </cell>
          <cell r="O1126">
            <v>3018</v>
          </cell>
          <cell r="Q1126">
            <v>3600</v>
          </cell>
        </row>
        <row r="1127">
          <cell r="B1127" t="str">
            <v>FORT BRAGG A 1104CB</v>
          </cell>
          <cell r="C1127">
            <v>42761104</v>
          </cell>
          <cell r="D1127" t="str">
            <v>FORT BRAGG A 1104</v>
          </cell>
          <cell r="E1127" t="str">
            <v>CB</v>
          </cell>
          <cell r="F1127" t="b">
            <v>1</v>
          </cell>
          <cell r="G1127">
            <v>4613.0306235068201</v>
          </cell>
          <cell r="H1127">
            <v>118.744337025137</v>
          </cell>
          <cell r="I1127">
            <v>41</v>
          </cell>
          <cell r="J1127">
            <v>1.93339826864757E-5</v>
          </cell>
          <cell r="K1127">
            <v>3548</v>
          </cell>
          <cell r="L1127">
            <v>6.5147589932388297E-2</v>
          </cell>
          <cell r="M1127">
            <v>3592</v>
          </cell>
          <cell r="N1127">
            <v>1.25956237581841E-6</v>
          </cell>
          <cell r="O1127">
            <v>3566</v>
          </cell>
          <cell r="P1127">
            <v>0.02</v>
          </cell>
          <cell r="Q1127">
            <v>2443</v>
          </cell>
        </row>
        <row r="1128">
          <cell r="B1128" t="str">
            <v>FORT ORD 210637286</v>
          </cell>
          <cell r="C1128">
            <v>182402106</v>
          </cell>
          <cell r="D1128" t="str">
            <v>FORT ORD 2106</v>
          </cell>
          <cell r="E1128">
            <v>37286</v>
          </cell>
          <cell r="F1128" t="b">
            <v>0</v>
          </cell>
          <cell r="G1128">
            <v>5924.4604872132804</v>
          </cell>
          <cell r="H1128">
            <v>4150.8287037582804</v>
          </cell>
          <cell r="I1128">
            <v>25</v>
          </cell>
          <cell r="J1128">
            <v>7.3809471186472094E-5</v>
          </cell>
          <cell r="K1128">
            <v>2365</v>
          </cell>
          <cell r="L1128">
            <v>26.971242523064902</v>
          </cell>
          <cell r="M1128">
            <v>2368</v>
          </cell>
          <cell r="N1128">
            <v>2.6542757440984502E-3</v>
          </cell>
          <cell r="O1128">
            <v>2391</v>
          </cell>
          <cell r="P1128">
            <v>0.03</v>
          </cell>
          <cell r="Q1128">
            <v>2256</v>
          </cell>
        </row>
        <row r="1129">
          <cell r="B1129" t="str">
            <v>FORT ORD 21069656</v>
          </cell>
          <cell r="C1129">
            <v>182402106</v>
          </cell>
          <cell r="D1129" t="str">
            <v>FORT ORD 2106</v>
          </cell>
          <cell r="E1129">
            <v>9656</v>
          </cell>
          <cell r="F1129" t="b">
            <v>1</v>
          </cell>
          <cell r="G1129">
            <v>188.98829727100701</v>
          </cell>
          <cell r="H1129">
            <v>188.98829727100701</v>
          </cell>
          <cell r="I1129">
            <v>2</v>
          </cell>
          <cell r="J1129">
            <v>5.8277016250940499E-5</v>
          </cell>
          <cell r="K1129">
            <v>2826</v>
          </cell>
          <cell r="L1129">
            <v>6.6431834237477602E-2</v>
          </cell>
          <cell r="M1129">
            <v>2981</v>
          </cell>
          <cell r="N1129">
            <v>3.8714490834372699E-6</v>
          </cell>
          <cell r="O1129">
            <v>3344</v>
          </cell>
          <cell r="Q1129">
            <v>3621</v>
          </cell>
        </row>
        <row r="1130">
          <cell r="B1130" t="str">
            <v>FORT ORD 21069658</v>
          </cell>
          <cell r="C1130">
            <v>182402106</v>
          </cell>
          <cell r="D1130" t="str">
            <v>FORT ORD 2106</v>
          </cell>
          <cell r="E1130">
            <v>9658</v>
          </cell>
          <cell r="F1130" t="b">
            <v>1</v>
          </cell>
          <cell r="G1130">
            <v>156.01246532479999</v>
          </cell>
          <cell r="H1130">
            <v>156.01246532479999</v>
          </cell>
          <cell r="I1130">
            <v>3</v>
          </cell>
          <cell r="J1130">
            <v>1.2787319671285E-4</v>
          </cell>
          <cell r="K1130">
            <v>1049</v>
          </cell>
          <cell r="L1130">
            <v>6.6431834237477602E-2</v>
          </cell>
          <cell r="M1130">
            <v>2984</v>
          </cell>
          <cell r="N1130">
            <v>8.4948510074444403E-6</v>
          </cell>
          <cell r="O1130">
            <v>3107</v>
          </cell>
          <cell r="P1130">
            <v>0.04</v>
          </cell>
          <cell r="Q1130">
            <v>2071</v>
          </cell>
        </row>
        <row r="1131">
          <cell r="B1131" t="str">
            <v>FORT ORD 210736596</v>
          </cell>
          <cell r="C1131">
            <v>182402107</v>
          </cell>
          <cell r="D1131" t="str">
            <v>FORT ORD 2107</v>
          </cell>
          <cell r="E1131">
            <v>36596</v>
          </cell>
          <cell r="F1131" t="b">
            <v>0</v>
          </cell>
          <cell r="G1131">
            <v>20043.761925103801</v>
          </cell>
          <cell r="H1131">
            <v>6572.3951000747702</v>
          </cell>
          <cell r="I1131">
            <v>145</v>
          </cell>
          <cell r="J1131">
            <v>1.7190210766310701E-5</v>
          </cell>
          <cell r="K1131">
            <v>3570</v>
          </cell>
          <cell r="L1131">
            <v>17.052014602777099</v>
          </cell>
          <cell r="M1131">
            <v>2503</v>
          </cell>
          <cell r="N1131">
            <v>1.3847296572902399E-3</v>
          </cell>
          <cell r="O1131">
            <v>2578</v>
          </cell>
          <cell r="P1131">
            <v>0.03</v>
          </cell>
          <cell r="Q1131">
            <v>2397</v>
          </cell>
        </row>
        <row r="1132">
          <cell r="B1132" t="str">
            <v>FORT ROSS 1121124</v>
          </cell>
          <cell r="C1132">
            <v>42851121</v>
          </cell>
          <cell r="D1132" t="str">
            <v>FORT ROSS 1121</v>
          </cell>
          <cell r="E1132">
            <v>124</v>
          </cell>
          <cell r="F1132" t="b">
            <v>0</v>
          </cell>
          <cell r="G1132">
            <v>29762.438438341898</v>
          </cell>
          <cell r="H1132">
            <v>29762.438438341898</v>
          </cell>
          <cell r="I1132">
            <v>99</v>
          </cell>
          <cell r="J1132">
            <v>1.15636973699723E-4</v>
          </cell>
          <cell r="K1132">
            <v>1282</v>
          </cell>
          <cell r="L1132">
            <v>546.74060464575905</v>
          </cell>
          <cell r="M1132">
            <v>1151</v>
          </cell>
          <cell r="N1132">
            <v>6.45969877703398E-2</v>
          </cell>
          <cell r="O1132">
            <v>1022</v>
          </cell>
          <cell r="P1132">
            <v>4.6399999999999997</v>
          </cell>
          <cell r="Q1132">
            <v>511</v>
          </cell>
        </row>
        <row r="1133">
          <cell r="B1133" t="str">
            <v>FORT ROSS 1121134</v>
          </cell>
          <cell r="C1133">
            <v>42851121</v>
          </cell>
          <cell r="D1133" t="str">
            <v>FORT ROSS 1121</v>
          </cell>
          <cell r="E1133">
            <v>134</v>
          </cell>
          <cell r="F1133" t="b">
            <v>0</v>
          </cell>
          <cell r="G1133">
            <v>13416.4815688294</v>
          </cell>
          <cell r="H1133">
            <v>13272.540894527699</v>
          </cell>
          <cell r="I1133">
            <v>99</v>
          </cell>
          <cell r="J1133">
            <v>9.5753838843048601E-5</v>
          </cell>
          <cell r="K1133">
            <v>1735</v>
          </cell>
          <cell r="L1133">
            <v>24.545285904188699</v>
          </cell>
          <cell r="M1133">
            <v>2393</v>
          </cell>
          <cell r="N1133">
            <v>1.9671301572968401E-3</v>
          </cell>
          <cell r="O1133">
            <v>2481</v>
          </cell>
          <cell r="P1133">
            <v>0.04</v>
          </cell>
          <cell r="Q1133">
            <v>2145</v>
          </cell>
        </row>
        <row r="1134">
          <cell r="B1134" t="str">
            <v>FORT ROSS 1121204</v>
          </cell>
          <cell r="C1134">
            <v>42851121</v>
          </cell>
          <cell r="D1134" t="str">
            <v>FORT ROSS 1121</v>
          </cell>
          <cell r="E1134">
            <v>204</v>
          </cell>
          <cell r="F1134" t="b">
            <v>0</v>
          </cell>
          <cell r="G1134">
            <v>31553.8481901427</v>
          </cell>
          <cell r="H1134">
            <v>31553.8481901427</v>
          </cell>
          <cell r="I1134">
            <v>107</v>
          </cell>
          <cell r="J1134">
            <v>1.7265624851111499E-4</v>
          </cell>
          <cell r="K1134">
            <v>545</v>
          </cell>
          <cell r="L1134">
            <v>673.96591364480696</v>
          </cell>
          <cell r="M1134">
            <v>1039</v>
          </cell>
          <cell r="N1134">
            <v>0.10066641211684101</v>
          </cell>
          <cell r="O1134">
            <v>760</v>
          </cell>
          <cell r="P1134">
            <v>11.03</v>
          </cell>
          <cell r="Q1134">
            <v>390</v>
          </cell>
        </row>
        <row r="1135">
          <cell r="B1135" t="str">
            <v>FORT ROSS 11212987</v>
          </cell>
          <cell r="C1135">
            <v>42851121</v>
          </cell>
          <cell r="D1135" t="str">
            <v>FORT ROSS 1121</v>
          </cell>
          <cell r="E1135">
            <v>2987</v>
          </cell>
          <cell r="F1135" t="b">
            <v>0</v>
          </cell>
          <cell r="G1135">
            <v>3171.95830516155</v>
          </cell>
          <cell r="H1135">
            <v>3171.95830516155</v>
          </cell>
          <cell r="I1135">
            <v>18</v>
          </cell>
          <cell r="J1135">
            <v>2.6359993434097199E-4</v>
          </cell>
          <cell r="K1135">
            <v>186</v>
          </cell>
          <cell r="L1135">
            <v>74.106997191986395</v>
          </cell>
          <cell r="M1135">
            <v>2072</v>
          </cell>
          <cell r="N1135">
            <v>1.8602658356271E-2</v>
          </cell>
          <cell r="O1135">
            <v>1692</v>
          </cell>
          <cell r="P1135">
            <v>15.92</v>
          </cell>
          <cell r="Q1135">
            <v>343</v>
          </cell>
        </row>
        <row r="1136">
          <cell r="B1136" t="str">
            <v>FORT ROSS 112137326</v>
          </cell>
          <cell r="C1136">
            <v>42851121</v>
          </cell>
          <cell r="D1136" t="str">
            <v>FORT ROSS 1121</v>
          </cell>
          <cell r="E1136">
            <v>37326</v>
          </cell>
          <cell r="F1136" t="b">
            <v>0</v>
          </cell>
          <cell r="G1136">
            <v>8213.2529929817701</v>
          </cell>
          <cell r="H1136">
            <v>8213.2529929817701</v>
          </cell>
          <cell r="I1136">
            <v>31</v>
          </cell>
          <cell r="J1136">
            <v>5.9994149523845401E-5</v>
          </cell>
          <cell r="K1136">
            <v>2777</v>
          </cell>
          <cell r="L1136">
            <v>369.11629256798301</v>
          </cell>
          <cell r="M1136">
            <v>1338</v>
          </cell>
          <cell r="N1136">
            <v>2.6358024286718899E-2</v>
          </cell>
          <cell r="O1136">
            <v>1528</v>
          </cell>
          <cell r="P1136">
            <v>0.04</v>
          </cell>
          <cell r="Q1136">
            <v>2195</v>
          </cell>
        </row>
        <row r="1137">
          <cell r="B1137" t="str">
            <v>FORT ROSS 11214614</v>
          </cell>
          <cell r="C1137">
            <v>42851121</v>
          </cell>
          <cell r="D1137" t="str">
            <v>FORT ROSS 1121</v>
          </cell>
          <cell r="E1137">
            <v>4614</v>
          </cell>
          <cell r="F1137" t="b">
            <v>0</v>
          </cell>
          <cell r="G1137">
            <v>20206.897221101499</v>
          </cell>
          <cell r="H1137">
            <v>20206.897221101499</v>
          </cell>
          <cell r="I1137">
            <v>95</v>
          </cell>
          <cell r="J1137">
            <v>1.10709248876542E-4</v>
          </cell>
          <cell r="K1137">
            <v>1396</v>
          </cell>
          <cell r="L1137">
            <v>701.25644508250298</v>
          </cell>
          <cell r="M1137">
            <v>1022</v>
          </cell>
          <cell r="N1137">
            <v>7.5773444029742995E-2</v>
          </cell>
          <cell r="O1137">
            <v>933</v>
          </cell>
          <cell r="Q1137">
            <v>3306</v>
          </cell>
        </row>
        <row r="1138">
          <cell r="B1138" t="str">
            <v>FORT ROSS 11214947</v>
          </cell>
          <cell r="C1138">
            <v>42851121</v>
          </cell>
          <cell r="D1138" t="str">
            <v>FORT ROSS 1121</v>
          </cell>
          <cell r="E1138">
            <v>4947</v>
          </cell>
          <cell r="F1138" t="b">
            <v>0</v>
          </cell>
          <cell r="G1138">
            <v>16652.800930834499</v>
          </cell>
          <cell r="H1138">
            <v>16652.800930834499</v>
          </cell>
          <cell r="I1138">
            <v>56</v>
          </cell>
          <cell r="J1138">
            <v>1.6311836829255199E-4</v>
          </cell>
          <cell r="K1138">
            <v>611</v>
          </cell>
          <cell r="L1138">
            <v>298.29375152704398</v>
          </cell>
          <cell r="M1138">
            <v>1450</v>
          </cell>
          <cell r="N1138">
            <v>5.2017631950561402E-2</v>
          </cell>
          <cell r="O1138">
            <v>1158</v>
          </cell>
          <cell r="P1138">
            <v>9.0399999999999991</v>
          </cell>
          <cell r="Q1138">
            <v>414</v>
          </cell>
        </row>
        <row r="1139">
          <cell r="B1139" t="str">
            <v>FORT ROSS 1121560</v>
          </cell>
          <cell r="C1139">
            <v>42851121</v>
          </cell>
          <cell r="D1139" t="str">
            <v>FORT ROSS 1121</v>
          </cell>
          <cell r="E1139">
            <v>560</v>
          </cell>
          <cell r="F1139" t="b">
            <v>0</v>
          </cell>
          <cell r="G1139">
            <v>9061.7878224704109</v>
          </cell>
          <cell r="H1139">
            <v>8145.5491277777001</v>
          </cell>
          <cell r="I1139">
            <v>31</v>
          </cell>
          <cell r="J1139">
            <v>9.9933555071812902E-5</v>
          </cell>
          <cell r="K1139">
            <v>1648</v>
          </cell>
          <cell r="L1139">
            <v>60.835124063395597</v>
          </cell>
          <cell r="M1139">
            <v>2148</v>
          </cell>
          <cell r="N1139">
            <v>6.4599132425729802E-3</v>
          </cell>
          <cell r="O1139">
            <v>2129</v>
          </cell>
          <cell r="P1139">
            <v>0.02</v>
          </cell>
          <cell r="Q1139">
            <v>2420</v>
          </cell>
        </row>
        <row r="1140">
          <cell r="B1140" t="str">
            <v>FORT ROSS 112170288</v>
          </cell>
          <cell r="C1140">
            <v>42851121</v>
          </cell>
          <cell r="D1140" t="str">
            <v>FORT ROSS 1121</v>
          </cell>
          <cell r="E1140">
            <v>70288</v>
          </cell>
          <cell r="F1140" t="b">
            <v>0</v>
          </cell>
          <cell r="G1140">
            <v>18879.798378548199</v>
          </cell>
          <cell r="H1140">
            <v>18879.798378548199</v>
          </cell>
          <cell r="I1140">
            <v>94</v>
          </cell>
          <cell r="J1140">
            <v>1.9388465551200599E-4</v>
          </cell>
          <cell r="K1140">
            <v>426</v>
          </cell>
          <cell r="L1140">
            <v>228.600710111187</v>
          </cell>
          <cell r="M1140">
            <v>1590</v>
          </cell>
          <cell r="N1140">
            <v>3.5368883420908603E-2</v>
          </cell>
          <cell r="O1140">
            <v>1366</v>
          </cell>
          <cell r="P1140">
            <v>36.18</v>
          </cell>
          <cell r="Q1140">
            <v>207</v>
          </cell>
        </row>
        <row r="1141">
          <cell r="B1141" t="str">
            <v>FORT ROSS 1121CB</v>
          </cell>
          <cell r="C1141">
            <v>42851121</v>
          </cell>
          <cell r="D1141" t="str">
            <v>FORT ROSS 1121</v>
          </cell>
          <cell r="E1141" t="str">
            <v>CB</v>
          </cell>
          <cell r="F1141" t="b">
            <v>1</v>
          </cell>
          <cell r="G1141">
            <v>25.933359741527699</v>
          </cell>
          <cell r="H1141">
            <v>25.933359741527699</v>
          </cell>
          <cell r="I1141">
            <v>1</v>
          </cell>
          <cell r="J1141">
            <v>1.38553397846408E-4</v>
          </cell>
          <cell r="K1141">
            <v>888</v>
          </cell>
          <cell r="L1141">
            <v>1382.2826683825599</v>
          </cell>
          <cell r="M1141">
            <v>648</v>
          </cell>
          <cell r="N1141">
            <v>0.19151996048860401</v>
          </cell>
          <cell r="O1141">
            <v>365</v>
          </cell>
          <cell r="P1141">
            <v>0.05</v>
          </cell>
          <cell r="Q1141">
            <v>1929</v>
          </cell>
        </row>
        <row r="1142">
          <cell r="B1142" t="str">
            <v>FORT SEWARD 11211602</v>
          </cell>
          <cell r="C1142">
            <v>192321121</v>
          </cell>
          <cell r="D1142" t="str">
            <v>FORT SEWARD 1121</v>
          </cell>
          <cell r="E1142">
            <v>1602</v>
          </cell>
          <cell r="F1142" t="b">
            <v>0</v>
          </cell>
          <cell r="G1142">
            <v>36538.7847621904</v>
          </cell>
          <cell r="H1142">
            <v>29307.754225452201</v>
          </cell>
          <cell r="I1142">
            <v>109</v>
          </cell>
          <cell r="J1142">
            <v>1.42138718145807E-4</v>
          </cell>
          <cell r="K1142">
            <v>837</v>
          </cell>
          <cell r="L1142">
            <v>344.24925428131297</v>
          </cell>
          <cell r="M1142">
            <v>1379</v>
          </cell>
          <cell r="N1142">
            <v>4.8110533028654499E-2</v>
          </cell>
          <cell r="O1142">
            <v>1194</v>
          </cell>
          <cell r="P1142">
            <v>7.0000000000000007E-2</v>
          </cell>
          <cell r="Q1142">
            <v>1681</v>
          </cell>
        </row>
        <row r="1143">
          <cell r="B1143" t="str">
            <v>FORT SEWARD 11211690</v>
          </cell>
          <cell r="C1143">
            <v>192321121</v>
          </cell>
          <cell r="D1143" t="str">
            <v>FORT SEWARD 1121</v>
          </cell>
          <cell r="E1143">
            <v>1690</v>
          </cell>
          <cell r="F1143" t="b">
            <v>0</v>
          </cell>
          <cell r="G1143">
            <v>26217.8201076572</v>
          </cell>
          <cell r="H1143">
            <v>17377.702702536699</v>
          </cell>
          <cell r="I1143">
            <v>77</v>
          </cell>
          <cell r="J1143">
            <v>1.9540007482434001E-4</v>
          </cell>
          <cell r="K1143">
            <v>415</v>
          </cell>
          <cell r="L1143">
            <v>901.066963747008</v>
          </cell>
          <cell r="M1143">
            <v>883</v>
          </cell>
          <cell r="N1143">
            <v>0.17449028217505699</v>
          </cell>
          <cell r="O1143">
            <v>420</v>
          </cell>
          <cell r="P1143">
            <v>7.44</v>
          </cell>
          <cell r="Q1143">
            <v>444</v>
          </cell>
        </row>
        <row r="1144">
          <cell r="B1144" t="str">
            <v>FORT SEWARD 1121CB</v>
          </cell>
          <cell r="C1144">
            <v>192321121</v>
          </cell>
          <cell r="D1144" t="str">
            <v>FORT SEWARD 1121</v>
          </cell>
          <cell r="E1144" t="str">
            <v>CB</v>
          </cell>
          <cell r="F1144" t="b">
            <v>0</v>
          </cell>
          <cell r="G1144">
            <v>14807.5224306853</v>
          </cell>
          <cell r="H1144">
            <v>14807.5224306853</v>
          </cell>
          <cell r="I1144">
            <v>54</v>
          </cell>
          <cell r="J1144">
            <v>1.98543738610614E-4</v>
          </cell>
          <cell r="K1144">
            <v>400</v>
          </cell>
          <cell r="L1144">
            <v>804.63121663117602</v>
          </cell>
          <cell r="M1144">
            <v>935</v>
          </cell>
          <cell r="N1144">
            <v>0.14139378455606999</v>
          </cell>
          <cell r="O1144">
            <v>566</v>
          </cell>
          <cell r="P1144">
            <v>7.0000000000000007E-2</v>
          </cell>
          <cell r="Q1144">
            <v>1742</v>
          </cell>
        </row>
        <row r="1145">
          <cell r="B1145" t="str">
            <v>FORT SEWARD 1122CB</v>
          </cell>
          <cell r="C1145">
            <v>192321122</v>
          </cell>
          <cell r="D1145" t="str">
            <v>FORT SEWARD 1122</v>
          </cell>
          <cell r="E1145" t="str">
            <v>CB</v>
          </cell>
          <cell r="F1145" t="b">
            <v>0</v>
          </cell>
          <cell r="G1145">
            <v>35287.617845341301</v>
          </cell>
          <cell r="H1145">
            <v>28413.103102264799</v>
          </cell>
          <cell r="I1145">
            <v>111</v>
          </cell>
          <cell r="J1145">
            <v>2.2836354526878201E-4</v>
          </cell>
          <cell r="K1145">
            <v>290</v>
          </cell>
          <cell r="L1145">
            <v>382.05235040562002</v>
          </cell>
          <cell r="M1145">
            <v>1317</v>
          </cell>
          <cell r="N1145">
            <v>8.4457394743662206E-2</v>
          </cell>
          <cell r="O1145">
            <v>867</v>
          </cell>
          <cell r="P1145">
            <v>0.06</v>
          </cell>
          <cell r="Q1145">
            <v>1910</v>
          </cell>
        </row>
        <row r="1146">
          <cell r="B1146" t="str">
            <v>FRANKLIN 1101P138</v>
          </cell>
          <cell r="C1146">
            <v>13921101</v>
          </cell>
          <cell r="D1146" t="str">
            <v>FRANKLIN 1101</v>
          </cell>
          <cell r="E1146" t="str">
            <v>P138</v>
          </cell>
          <cell r="F1146" t="b">
            <v>0</v>
          </cell>
          <cell r="G1146">
            <v>2470.0231534182699</v>
          </cell>
          <cell r="H1146">
            <v>2259.0029574934401</v>
          </cell>
          <cell r="I1146">
            <v>15</v>
          </cell>
          <cell r="J1146">
            <v>9.8985798363823295E-5</v>
          </cell>
          <cell r="K1146">
            <v>1670</v>
          </cell>
          <cell r="L1146">
            <v>6.6089473627109097E-2</v>
          </cell>
          <cell r="M1146">
            <v>3200</v>
          </cell>
          <cell r="N1146">
            <v>6.5684403366789497E-6</v>
          </cell>
          <cell r="O1146">
            <v>3185</v>
          </cell>
          <cell r="P1146">
            <v>0.04</v>
          </cell>
          <cell r="Q1146">
            <v>2093</v>
          </cell>
        </row>
        <row r="1147">
          <cell r="B1147" t="str">
            <v>FRANKLIN 1104CB</v>
          </cell>
          <cell r="C1147">
            <v>13921104</v>
          </cell>
          <cell r="D1147" t="str">
            <v>FRANKLIN 1104</v>
          </cell>
          <cell r="E1147" t="str">
            <v>CB</v>
          </cell>
          <cell r="F1147" t="b">
            <v>1</v>
          </cell>
          <cell r="G1147">
            <v>8361.6686398801103</v>
          </cell>
          <cell r="H1147">
            <v>466.264071484883</v>
          </cell>
          <cell r="I1147">
            <v>63</v>
          </cell>
          <cell r="J1147">
            <v>3.1090504702054497E-5</v>
          </cell>
          <cell r="K1147">
            <v>3414</v>
          </cell>
          <cell r="L1147">
            <v>6.5209312074413897E-2</v>
          </cell>
          <cell r="M1147">
            <v>3507</v>
          </cell>
          <cell r="N1147">
            <v>2.0367101996748199E-6</v>
          </cell>
          <cell r="O1147">
            <v>3507</v>
          </cell>
          <cell r="P1147">
            <v>0.03</v>
          </cell>
          <cell r="Q1147">
            <v>2390</v>
          </cell>
        </row>
        <row r="1148">
          <cell r="B1148" t="str">
            <v>FRANKLIN 1104P136</v>
          </cell>
          <cell r="C1148">
            <v>13921104</v>
          </cell>
          <cell r="D1148" t="str">
            <v>FRANKLIN 1104</v>
          </cell>
          <cell r="E1148" t="str">
            <v>P136</v>
          </cell>
          <cell r="F1148" t="b">
            <v>0</v>
          </cell>
          <cell r="G1148">
            <v>9489.9011445599408</v>
          </cell>
          <cell r="H1148">
            <v>7931.4996600460299</v>
          </cell>
          <cell r="I1148">
            <v>43</v>
          </cell>
          <cell r="J1148">
            <v>8.0523129482327598E-5</v>
          </cell>
          <cell r="K1148">
            <v>2191</v>
          </cell>
          <cell r="L1148">
            <v>7.2549643326108304E-2</v>
          </cell>
          <cell r="M1148">
            <v>2940</v>
          </cell>
          <cell r="N1148">
            <v>5.7997338525468996E-6</v>
          </cell>
          <cell r="O1148">
            <v>3221</v>
          </cell>
          <cell r="P1148">
            <v>0.03</v>
          </cell>
          <cell r="Q1148">
            <v>2269</v>
          </cell>
        </row>
        <row r="1149">
          <cell r="B1149" t="str">
            <v>FRANKLIN 1104P146</v>
          </cell>
          <cell r="C1149">
            <v>13921104</v>
          </cell>
          <cell r="D1149" t="str">
            <v>FRANKLIN 1104</v>
          </cell>
          <cell r="E1149" t="str">
            <v>P146</v>
          </cell>
          <cell r="F1149" t="b">
            <v>0</v>
          </cell>
          <cell r="G1149">
            <v>5911.5651280588399</v>
          </cell>
          <cell r="H1149">
            <v>5843.5424604904301</v>
          </cell>
          <cell r="I1149">
            <v>36</v>
          </cell>
          <cell r="J1149">
            <v>1.02882687549156E-4</v>
          </cell>
          <cell r="K1149">
            <v>1572</v>
          </cell>
          <cell r="L1149">
            <v>24.739126447899</v>
          </cell>
          <cell r="M1149">
            <v>2392</v>
          </cell>
          <cell r="N1149">
            <v>3.36742825027755E-3</v>
          </cell>
          <cell r="O1149">
            <v>2307</v>
          </cell>
          <cell r="P1149">
            <v>0.05</v>
          </cell>
          <cell r="Q1149">
            <v>1925</v>
          </cell>
        </row>
        <row r="1150">
          <cell r="B1150" t="str">
            <v>FREMONT 1104MR339</v>
          </cell>
          <cell r="C1150">
            <v>14351104</v>
          </cell>
          <cell r="D1150" t="str">
            <v>FREMONT 1104</v>
          </cell>
          <cell r="E1150" t="str">
            <v>MR339</v>
          </cell>
          <cell r="F1150" t="b">
            <v>0</v>
          </cell>
          <cell r="G1150">
            <v>11213.6735138576</v>
          </cell>
          <cell r="H1150">
            <v>1921.23308930384</v>
          </cell>
          <cell r="I1150">
            <v>73</v>
          </cell>
          <cell r="J1150">
            <v>5.8955763575197497E-5</v>
          </cell>
          <cell r="K1150">
            <v>2809</v>
          </cell>
          <cell r="L1150">
            <v>692.78627477210796</v>
          </cell>
          <cell r="M1150">
            <v>1028</v>
          </cell>
          <cell r="N1150">
            <v>4.6886640743320399E-2</v>
          </cell>
          <cell r="O1150">
            <v>1213</v>
          </cell>
          <cell r="P1150">
            <v>1</v>
          </cell>
          <cell r="Q1150">
            <v>731</v>
          </cell>
        </row>
        <row r="1151">
          <cell r="B1151" t="str">
            <v>FRENCH GULCH 11011464</v>
          </cell>
          <cell r="C1151">
            <v>103381101</v>
          </cell>
          <cell r="D1151" t="str">
            <v>FRENCH GULCH 1101</v>
          </cell>
          <cell r="E1151">
            <v>1464</v>
          </cell>
          <cell r="F1151" t="b">
            <v>0</v>
          </cell>
          <cell r="G1151">
            <v>1371.4853570642299</v>
          </cell>
          <cell r="H1151">
            <v>1371.4853570642299</v>
          </cell>
          <cell r="I1151">
            <v>10</v>
          </cell>
          <cell r="J1151">
            <v>1.1205288355995401E-4</v>
          </cell>
          <cell r="K1151">
            <v>1368</v>
          </cell>
          <cell r="L1151">
            <v>126.581405558886</v>
          </cell>
          <cell r="M1151">
            <v>1854</v>
          </cell>
          <cell r="N1151">
            <v>1.68598683197312E-2</v>
          </cell>
          <cell r="O1151">
            <v>1743</v>
          </cell>
          <cell r="P1151">
            <v>0.09</v>
          </cell>
          <cell r="Q1151">
            <v>1538</v>
          </cell>
        </row>
        <row r="1152">
          <cell r="B1152" t="str">
            <v>FRENCH GULCH 11011892</v>
          </cell>
          <cell r="C1152">
            <v>103381101</v>
          </cell>
          <cell r="D1152" t="str">
            <v>FRENCH GULCH 1101</v>
          </cell>
          <cell r="E1152">
            <v>1892</v>
          </cell>
          <cell r="F1152" t="b">
            <v>0</v>
          </cell>
          <cell r="G1152">
            <v>5154.3446543293303</v>
          </cell>
          <cell r="H1152">
            <v>5154.3446543293303</v>
          </cell>
          <cell r="I1152">
            <v>12</v>
          </cell>
          <cell r="J1152">
            <v>1.1417938148952001E-4</v>
          </cell>
          <cell r="K1152">
            <v>1317</v>
          </cell>
          <cell r="L1152">
            <v>1393.52986699351</v>
          </cell>
          <cell r="M1152">
            <v>640</v>
          </cell>
          <cell r="N1152">
            <v>0.233386061475645</v>
          </cell>
          <cell r="O1152">
            <v>252</v>
          </cell>
          <cell r="P1152">
            <v>0.06</v>
          </cell>
          <cell r="Q1152">
            <v>1887</v>
          </cell>
        </row>
        <row r="1153">
          <cell r="B1153" t="str">
            <v>FRENCH GULCH 11012905</v>
          </cell>
          <cell r="C1153">
            <v>103381101</v>
          </cell>
          <cell r="D1153" t="str">
            <v>FRENCH GULCH 1101</v>
          </cell>
          <cell r="E1153">
            <v>2905</v>
          </cell>
          <cell r="F1153" t="b">
            <v>0</v>
          </cell>
          <cell r="G1153">
            <v>15594.3492084682</v>
          </cell>
          <cell r="H1153">
            <v>15594.3492084682</v>
          </cell>
          <cell r="I1153">
            <v>83</v>
          </cell>
          <cell r="J1153">
            <v>1.13236121606172E-4</v>
          </cell>
          <cell r="K1153">
            <v>1339</v>
          </cell>
          <cell r="L1153">
            <v>142.342099399939</v>
          </cell>
          <cell r="M1153">
            <v>1801</v>
          </cell>
          <cell r="N1153">
            <v>1.4647685919934801E-2</v>
          </cell>
          <cell r="O1153">
            <v>1797</v>
          </cell>
          <cell r="P1153">
            <v>0.04</v>
          </cell>
          <cell r="Q1153">
            <v>2182</v>
          </cell>
        </row>
        <row r="1154">
          <cell r="B1154" t="str">
            <v>FRENCH GULCH 1101CB</v>
          </cell>
          <cell r="C1154">
            <v>103381101</v>
          </cell>
          <cell r="D1154" t="str">
            <v>FRENCH GULCH 1101</v>
          </cell>
          <cell r="E1154" t="str">
            <v>CB</v>
          </cell>
          <cell r="F1154" t="b">
            <v>0</v>
          </cell>
          <cell r="G1154">
            <v>3697.53373911782</v>
          </cell>
          <cell r="H1154">
            <v>3697.53373911782</v>
          </cell>
          <cell r="I1154">
            <v>32</v>
          </cell>
          <cell r="J1154">
            <v>1.25821059668851E-4</v>
          </cell>
          <cell r="K1154">
            <v>1082</v>
          </cell>
          <cell r="L1154">
            <v>762.06038919114599</v>
          </cell>
          <cell r="M1154">
            <v>962</v>
          </cell>
          <cell r="N1154">
            <v>6.7292750707214799E-2</v>
          </cell>
          <cell r="O1154">
            <v>1001</v>
          </cell>
          <cell r="P1154">
            <v>0.05</v>
          </cell>
          <cell r="Q1154">
            <v>1960</v>
          </cell>
        </row>
        <row r="1155">
          <cell r="B1155" t="str">
            <v>FRENCH GULCH 11021462</v>
          </cell>
          <cell r="C1155">
            <v>103381102</v>
          </cell>
          <cell r="D1155" t="str">
            <v>FRENCH GULCH 1102</v>
          </cell>
          <cell r="E1155">
            <v>1462</v>
          </cell>
          <cell r="F1155" t="b">
            <v>0</v>
          </cell>
          <cell r="G1155">
            <v>16147.087422115599</v>
          </cell>
          <cell r="H1155">
            <v>16116.067594088299</v>
          </cell>
          <cell r="I1155">
            <v>51</v>
          </cell>
          <cell r="J1155">
            <v>1.91514385126841E-4</v>
          </cell>
          <cell r="K1155">
            <v>435</v>
          </cell>
          <cell r="L1155">
            <v>137.321377639925</v>
          </cell>
          <cell r="M1155">
            <v>1821</v>
          </cell>
          <cell r="N1155">
            <v>1.49499342173971E-2</v>
          </cell>
          <cell r="O1155">
            <v>1782</v>
          </cell>
          <cell r="P1155">
            <v>7.0000000000000007E-2</v>
          </cell>
          <cell r="Q1155">
            <v>1710</v>
          </cell>
        </row>
        <row r="1156">
          <cell r="B1156" t="str">
            <v>FRENCH GULCH 11022902</v>
          </cell>
          <cell r="C1156">
            <v>103381102</v>
          </cell>
          <cell r="D1156" t="str">
            <v>FRENCH GULCH 1102</v>
          </cell>
          <cell r="E1156">
            <v>2902</v>
          </cell>
          <cell r="F1156" t="b">
            <v>0</v>
          </cell>
          <cell r="G1156">
            <v>11242.822827440399</v>
          </cell>
          <cell r="H1156">
            <v>11242.822827440399</v>
          </cell>
          <cell r="I1156">
            <v>8</v>
          </cell>
          <cell r="J1156">
            <v>1.21463336351249E-4</v>
          </cell>
          <cell r="K1156">
            <v>1158</v>
          </cell>
          <cell r="L1156">
            <v>50.593349211977198</v>
          </cell>
          <cell r="M1156">
            <v>2209</v>
          </cell>
          <cell r="N1156">
            <v>1.6953764966411899E-3</v>
          </cell>
          <cell r="O1156">
            <v>2518</v>
          </cell>
          <cell r="P1156">
            <v>0.04</v>
          </cell>
          <cell r="Q1156">
            <v>2100</v>
          </cell>
        </row>
        <row r="1157">
          <cell r="B1157" t="str">
            <v>FRENCH GULCH 1102CB</v>
          </cell>
          <cell r="C1157">
            <v>103381102</v>
          </cell>
          <cell r="D1157" t="str">
            <v>FRENCH GULCH 1102</v>
          </cell>
          <cell r="E1157" t="str">
            <v>CB</v>
          </cell>
          <cell r="F1157" t="b">
            <v>0</v>
          </cell>
          <cell r="G1157">
            <v>2729.0128879213999</v>
          </cell>
          <cell r="H1157">
            <v>2729.0128879213999</v>
          </cell>
          <cell r="I1157">
            <v>12</v>
          </cell>
          <cell r="J1157">
            <v>1.8833160053569899E-4</v>
          </cell>
          <cell r="K1157">
            <v>451</v>
          </cell>
          <cell r="L1157">
            <v>298.79925072191401</v>
          </cell>
          <cell r="M1157">
            <v>1449</v>
          </cell>
          <cell r="N1157">
            <v>6.4740498892683504E-2</v>
          </cell>
          <cell r="O1157">
            <v>1021</v>
          </cell>
          <cell r="P1157">
            <v>0.03</v>
          </cell>
          <cell r="Q1157">
            <v>2234</v>
          </cell>
        </row>
        <row r="1158">
          <cell r="B1158" t="str">
            <v>FROGTOWN 170113412</v>
          </cell>
          <cell r="C1158">
            <v>163451701</v>
          </cell>
          <cell r="D1158" t="str">
            <v>FROGTOWN 1701</v>
          </cell>
          <cell r="E1158">
            <v>13412</v>
          </cell>
          <cell r="F1158" t="b">
            <v>0</v>
          </cell>
          <cell r="G1158">
            <v>62439.7254802803</v>
          </cell>
          <cell r="H1158">
            <v>62439.7254802803</v>
          </cell>
          <cell r="I1158">
            <v>333</v>
          </cell>
          <cell r="J1158">
            <v>1.1910702959893001E-4</v>
          </cell>
          <cell r="K1158">
            <v>1202</v>
          </cell>
          <cell r="L1158">
            <v>811.19054753134196</v>
          </cell>
          <cell r="M1158">
            <v>930</v>
          </cell>
          <cell r="N1158">
            <v>5.50181206940255E-2</v>
          </cell>
          <cell r="O1158">
            <v>1123</v>
          </cell>
          <cell r="P1158">
            <v>0.87</v>
          </cell>
          <cell r="Q1158">
            <v>756</v>
          </cell>
        </row>
        <row r="1159">
          <cell r="B1159" t="str">
            <v>FROGTOWN 17011623</v>
          </cell>
          <cell r="C1159">
            <v>163451701</v>
          </cell>
          <cell r="D1159" t="str">
            <v>FROGTOWN 1701</v>
          </cell>
          <cell r="E1159">
            <v>1623</v>
          </cell>
          <cell r="F1159" t="b">
            <v>0</v>
          </cell>
          <cell r="G1159">
            <v>24554.211113376001</v>
          </cell>
          <cell r="H1159">
            <v>24554.211113376001</v>
          </cell>
          <cell r="I1159">
            <v>152</v>
          </cell>
          <cell r="J1159">
            <v>7.6286374343525397E-5</v>
          </cell>
          <cell r="K1159">
            <v>2301</v>
          </cell>
          <cell r="L1159">
            <v>1590.8241592900499</v>
          </cell>
          <cell r="M1159">
            <v>564</v>
          </cell>
          <cell r="N1159">
            <v>0.10759584344398899</v>
          </cell>
          <cell r="O1159">
            <v>721</v>
          </cell>
          <cell r="P1159">
            <v>0.2</v>
          </cell>
          <cell r="Q1159">
            <v>1165</v>
          </cell>
        </row>
        <row r="1160">
          <cell r="B1160" t="str">
            <v>FROGTOWN 17016807</v>
          </cell>
          <cell r="C1160">
            <v>163451701</v>
          </cell>
          <cell r="D1160" t="str">
            <v>FROGTOWN 1701</v>
          </cell>
          <cell r="E1160">
            <v>6807</v>
          </cell>
          <cell r="F1160" t="b">
            <v>0</v>
          </cell>
          <cell r="G1160">
            <v>7894.5526843992102</v>
          </cell>
          <cell r="H1160">
            <v>7894.5526843992102</v>
          </cell>
          <cell r="I1160">
            <v>49</v>
          </cell>
          <cell r="J1160">
            <v>1.48369101819354E-4</v>
          </cell>
          <cell r="K1160">
            <v>759</v>
          </cell>
          <cell r="L1160">
            <v>586.65233245309503</v>
          </cell>
          <cell r="M1160">
            <v>1116</v>
          </cell>
          <cell r="N1160">
            <v>5.4516652438027301E-2</v>
          </cell>
          <cell r="O1160">
            <v>1128</v>
          </cell>
          <cell r="P1160">
            <v>0.08</v>
          </cell>
          <cell r="Q1160">
            <v>1650</v>
          </cell>
        </row>
        <row r="1161">
          <cell r="B1161" t="str">
            <v>FROGTOWN 1701CB</v>
          </cell>
          <cell r="C1161">
            <v>163451701</v>
          </cell>
          <cell r="D1161" t="str">
            <v>FROGTOWN 1701</v>
          </cell>
          <cell r="E1161" t="str">
            <v>CB</v>
          </cell>
          <cell r="F1161" t="b">
            <v>0</v>
          </cell>
          <cell r="G1161">
            <v>18045.047282006301</v>
          </cell>
          <cell r="H1161">
            <v>16189.788127576599</v>
          </cell>
          <cell r="I1161">
            <v>76</v>
          </cell>
          <cell r="J1161">
            <v>1.4572628103786301E-4</v>
          </cell>
          <cell r="K1161">
            <v>792</v>
          </cell>
          <cell r="L1161">
            <v>355.21752396823899</v>
          </cell>
          <cell r="M1161">
            <v>1365</v>
          </cell>
          <cell r="N1161">
            <v>3.6334452607590197E-2</v>
          </cell>
          <cell r="O1161">
            <v>1347</v>
          </cell>
          <cell r="P1161">
            <v>0.04</v>
          </cell>
          <cell r="Q1161">
            <v>2159</v>
          </cell>
        </row>
        <row r="1162">
          <cell r="B1162" t="str">
            <v>FROGTOWN 1701L3361</v>
          </cell>
          <cell r="C1162">
            <v>163451701</v>
          </cell>
          <cell r="D1162" t="str">
            <v>FROGTOWN 1701</v>
          </cell>
          <cell r="E1162" t="str">
            <v>L3361</v>
          </cell>
          <cell r="F1162" t="b">
            <v>0</v>
          </cell>
          <cell r="G1162">
            <v>3015.68381330498</v>
          </cell>
          <cell r="H1162">
            <v>3015.68381330498</v>
          </cell>
          <cell r="I1162">
            <v>21</v>
          </cell>
          <cell r="J1162">
            <v>6.3649228104622999E-5</v>
          </cell>
          <cell r="K1162">
            <v>2658</v>
          </cell>
          <cell r="L1162">
            <v>377.93438641230199</v>
          </cell>
          <cell r="M1162">
            <v>1325</v>
          </cell>
          <cell r="N1162">
            <v>2.36164286562962E-2</v>
          </cell>
          <cell r="O1162">
            <v>1587</v>
          </cell>
          <cell r="P1162">
            <v>0.09</v>
          </cell>
          <cell r="Q1162">
            <v>1563</v>
          </cell>
        </row>
        <row r="1163">
          <cell r="B1163" t="str">
            <v>FROGTOWN 170211212</v>
          </cell>
          <cell r="C1163">
            <v>163451702</v>
          </cell>
          <cell r="D1163" t="str">
            <v>FROGTOWN 1702</v>
          </cell>
          <cell r="E1163">
            <v>11212</v>
          </cell>
          <cell r="F1163" t="b">
            <v>0</v>
          </cell>
          <cell r="G1163">
            <v>35943.995417502403</v>
          </cell>
          <cell r="H1163">
            <v>35943.995417502403</v>
          </cell>
          <cell r="I1163">
            <v>155</v>
          </cell>
          <cell r="J1163">
            <v>8.8499808712625804E-5</v>
          </cell>
          <cell r="K1163">
            <v>1974</v>
          </cell>
          <cell r="L1163">
            <v>349.31345308403797</v>
          </cell>
          <cell r="M1163">
            <v>1372</v>
          </cell>
          <cell r="N1163">
            <v>3.0264377580290502E-2</v>
          </cell>
          <cell r="O1163">
            <v>1457</v>
          </cell>
          <cell r="P1163">
            <v>0.06</v>
          </cell>
          <cell r="Q1163">
            <v>1822</v>
          </cell>
        </row>
        <row r="1164">
          <cell r="B1164" t="str">
            <v>FROGTOWN 170212282</v>
          </cell>
          <cell r="C1164">
            <v>163451702</v>
          </cell>
          <cell r="D1164" t="str">
            <v>FROGTOWN 1702</v>
          </cell>
          <cell r="E1164">
            <v>12282</v>
          </cell>
          <cell r="F1164" t="b">
            <v>0</v>
          </cell>
          <cell r="G1164">
            <v>58482.1142683363</v>
          </cell>
          <cell r="H1164">
            <v>58482.1142683363</v>
          </cell>
          <cell r="I1164">
            <v>261</v>
          </cell>
          <cell r="J1164">
            <v>1.19858072019466E-4</v>
          </cell>
          <cell r="K1164">
            <v>1190</v>
          </cell>
          <cell r="L1164">
            <v>718.44027308266095</v>
          </cell>
          <cell r="M1164">
            <v>1004</v>
          </cell>
          <cell r="N1164">
            <v>6.1927612524908401E-2</v>
          </cell>
          <cell r="O1164">
            <v>1044</v>
          </cell>
          <cell r="P1164">
            <v>0.18</v>
          </cell>
          <cell r="Q1164">
            <v>1206</v>
          </cell>
        </row>
        <row r="1165">
          <cell r="B1165" t="str">
            <v>FROGTOWN 17021573</v>
          </cell>
          <cell r="C1165">
            <v>163451702</v>
          </cell>
          <cell r="D1165" t="str">
            <v>FROGTOWN 1702</v>
          </cell>
          <cell r="E1165">
            <v>1573</v>
          </cell>
          <cell r="F1165" t="b">
            <v>0</v>
          </cell>
          <cell r="G1165">
            <v>29066.996982152799</v>
          </cell>
          <cell r="H1165">
            <v>29066.996982152799</v>
          </cell>
          <cell r="I1165">
            <v>156</v>
          </cell>
          <cell r="J1165">
            <v>6.9196999692604298E-5</v>
          </cell>
          <cell r="K1165">
            <v>2500</v>
          </cell>
          <cell r="L1165">
            <v>1984.69364731672</v>
          </cell>
          <cell r="M1165">
            <v>458</v>
          </cell>
          <cell r="N1165">
            <v>0.15282149961993799</v>
          </cell>
          <cell r="O1165">
            <v>504</v>
          </cell>
          <cell r="P1165">
            <v>0.09</v>
          </cell>
          <cell r="Q1165">
            <v>1514</v>
          </cell>
        </row>
        <row r="1166">
          <cell r="B1166" t="str">
            <v>FROGTOWN 1702204480</v>
          </cell>
          <cell r="C1166">
            <v>163451702</v>
          </cell>
          <cell r="D1166" t="str">
            <v>FROGTOWN 1702</v>
          </cell>
          <cell r="E1166">
            <v>204480</v>
          </cell>
          <cell r="F1166" t="b">
            <v>1</v>
          </cell>
          <cell r="G1166">
            <v>3182.9165346069099</v>
          </cell>
          <cell r="H1166">
            <v>807.67996370195601</v>
          </cell>
          <cell r="I1166">
            <v>28</v>
          </cell>
          <cell r="J1166">
            <v>1.54591689611801E-4</v>
          </cell>
          <cell r="K1166">
            <v>699</v>
          </cell>
          <cell r="L1166">
            <v>296.13299789918301</v>
          </cell>
          <cell r="M1166">
            <v>1455</v>
          </cell>
          <cell r="N1166">
            <v>4.2089672990142102E-2</v>
          </cell>
          <cell r="O1166">
            <v>1275</v>
          </cell>
          <cell r="Q1166">
            <v>3169</v>
          </cell>
        </row>
        <row r="1167">
          <cell r="B1167" t="str">
            <v>FROGTOWN 1702224708</v>
          </cell>
          <cell r="C1167">
            <v>163451702</v>
          </cell>
          <cell r="D1167" t="str">
            <v>FROGTOWN 1702</v>
          </cell>
          <cell r="E1167">
            <v>224708</v>
          </cell>
          <cell r="F1167" t="b">
            <v>0</v>
          </cell>
          <cell r="G1167">
            <v>1049.16034875531</v>
          </cell>
          <cell r="H1167">
            <v>1033.1582411289</v>
          </cell>
          <cell r="I1167">
            <v>9</v>
          </cell>
          <cell r="J1167">
            <v>1.5635804609498999E-4</v>
          </cell>
          <cell r="K1167">
            <v>681</v>
          </cell>
          <cell r="L1167">
            <v>235.019444882041</v>
          </cell>
          <cell r="M1167">
            <v>1578</v>
          </cell>
          <cell r="N1167">
            <v>2.3990127539096202E-2</v>
          </cell>
          <cell r="O1167">
            <v>1579</v>
          </cell>
          <cell r="Q1167">
            <v>3374</v>
          </cell>
        </row>
        <row r="1168">
          <cell r="B1168" t="str">
            <v>FROGTOWN 1702307998</v>
          </cell>
          <cell r="C1168">
            <v>163451702</v>
          </cell>
          <cell r="D1168" t="str">
            <v>FROGTOWN 1702</v>
          </cell>
          <cell r="E1168">
            <v>307998</v>
          </cell>
          <cell r="F1168" t="b">
            <v>1</v>
          </cell>
          <cell r="G1168">
            <v>911.47745479687399</v>
          </cell>
          <cell r="H1168">
            <v>895.40258705329404</v>
          </cell>
          <cell r="I1168">
            <v>6</v>
          </cell>
          <cell r="J1168">
            <v>1.025071554371E-4</v>
          </cell>
          <cell r="K1168">
            <v>1588</v>
          </cell>
          <cell r="L1168">
            <v>237.84284693126801</v>
          </cell>
          <cell r="M1168">
            <v>1573</v>
          </cell>
          <cell r="N1168">
            <v>2.3314451003778599E-2</v>
          </cell>
          <cell r="O1168">
            <v>1594</v>
          </cell>
          <cell r="Q1168">
            <v>3235</v>
          </cell>
        </row>
        <row r="1169">
          <cell r="B1169" t="str">
            <v>FROGTOWN 170232556</v>
          </cell>
          <cell r="C1169">
            <v>163451702</v>
          </cell>
          <cell r="D1169" t="str">
            <v>FROGTOWN 1702</v>
          </cell>
          <cell r="E1169">
            <v>32556</v>
          </cell>
          <cell r="F1169" t="b">
            <v>1</v>
          </cell>
          <cell r="G1169">
            <v>2113.2756278430002</v>
          </cell>
          <cell r="H1169">
            <v>188.099904915108</v>
          </cell>
          <cell r="I1169">
            <v>19</v>
          </cell>
          <cell r="J1169">
            <v>1.73125426954356E-4</v>
          </cell>
          <cell r="K1169">
            <v>540</v>
          </cell>
          <cell r="L1169">
            <v>58.909795004286202</v>
          </cell>
          <cell r="M1169">
            <v>2162</v>
          </cell>
          <cell r="N1169">
            <v>1.8146518681295899E-2</v>
          </cell>
          <cell r="O1169">
            <v>1702</v>
          </cell>
          <cell r="P1169">
            <v>0.05</v>
          </cell>
          <cell r="Q1169">
            <v>2039</v>
          </cell>
        </row>
        <row r="1170">
          <cell r="B1170" t="str">
            <v>FROGTOWN 170236870</v>
          </cell>
          <cell r="C1170">
            <v>163451702</v>
          </cell>
          <cell r="D1170" t="str">
            <v>FROGTOWN 1702</v>
          </cell>
          <cell r="E1170">
            <v>36870</v>
          </cell>
          <cell r="F1170" t="b">
            <v>1</v>
          </cell>
          <cell r="G1170">
            <v>3829.36814661069</v>
          </cell>
          <cell r="H1170">
            <v>541.29223378635299</v>
          </cell>
          <cell r="I1170">
            <v>29</v>
          </cell>
          <cell r="J1170">
            <v>1.19921972798002E-4</v>
          </cell>
          <cell r="K1170">
            <v>1188</v>
          </cell>
          <cell r="L1170">
            <v>41.837294120726902</v>
          </cell>
          <cell r="M1170">
            <v>2269</v>
          </cell>
          <cell r="N1170">
            <v>6.24826773718405E-3</v>
          </cell>
          <cell r="O1170">
            <v>2139</v>
          </cell>
          <cell r="P1170">
            <v>0.04</v>
          </cell>
          <cell r="Q1170">
            <v>2157</v>
          </cell>
        </row>
        <row r="1171">
          <cell r="B1171" t="str">
            <v>FROGTOWN 1702390720</v>
          </cell>
          <cell r="C1171">
            <v>163451702</v>
          </cell>
          <cell r="D1171" t="str">
            <v>FROGTOWN 1702</v>
          </cell>
          <cell r="E1171">
            <v>390720</v>
          </cell>
          <cell r="F1171" t="b">
            <v>1</v>
          </cell>
          <cell r="G1171">
            <v>218.44687539765599</v>
          </cell>
          <cell r="H1171">
            <v>202.44482876285099</v>
          </cell>
          <cell r="I1171">
            <v>2</v>
          </cell>
          <cell r="J1171">
            <v>1.58807793923188E-4</v>
          </cell>
          <cell r="K1171">
            <v>655</v>
          </cell>
          <cell r="L1171">
            <v>6.6431909799575806E-2</v>
          </cell>
          <cell r="M1171">
            <v>2955</v>
          </cell>
          <cell r="N1171">
            <v>1.0549905041374801E-5</v>
          </cell>
          <cell r="O1171">
            <v>3057</v>
          </cell>
          <cell r="Q1171">
            <v>3617</v>
          </cell>
        </row>
        <row r="1172">
          <cell r="B1172" t="str">
            <v>FROGTOWN 1702411508</v>
          </cell>
          <cell r="C1172">
            <v>163451702</v>
          </cell>
          <cell r="D1172" t="str">
            <v>FROGTOWN 1702</v>
          </cell>
          <cell r="E1172">
            <v>411508</v>
          </cell>
          <cell r="F1172" t="b">
            <v>1</v>
          </cell>
          <cell r="G1172">
            <v>731.36956749512296</v>
          </cell>
          <cell r="H1172">
            <v>726.79767796613601</v>
          </cell>
          <cell r="I1172">
            <v>6</v>
          </cell>
          <cell r="J1172">
            <v>1.459197216415E-4</v>
          </cell>
          <cell r="K1172">
            <v>790</v>
          </cell>
          <cell r="L1172">
            <v>114.8975610435</v>
          </cell>
          <cell r="M1172">
            <v>1896</v>
          </cell>
          <cell r="N1172">
            <v>1.2026229204656701E-2</v>
          </cell>
          <cell r="O1172">
            <v>1881</v>
          </cell>
          <cell r="Q1172">
            <v>3464</v>
          </cell>
        </row>
        <row r="1173">
          <cell r="B1173" t="str">
            <v>FROGTOWN 1702592404</v>
          </cell>
          <cell r="C1173">
            <v>163451702</v>
          </cell>
          <cell r="D1173" t="str">
            <v>FROGTOWN 1702</v>
          </cell>
          <cell r="E1173">
            <v>592404</v>
          </cell>
          <cell r="F1173" t="b">
            <v>0</v>
          </cell>
          <cell r="G1173">
            <v>2658.3381033720202</v>
          </cell>
          <cell r="H1173">
            <v>2642.3360837187702</v>
          </cell>
          <cell r="I1173">
            <v>20</v>
          </cell>
          <cell r="J1173">
            <v>1.7008505365083599E-4</v>
          </cell>
          <cell r="K1173">
            <v>563</v>
          </cell>
          <cell r="L1173">
            <v>1297.0483332689801</v>
          </cell>
          <cell r="M1173">
            <v>685</v>
          </cell>
          <cell r="N1173">
            <v>0.15963074925697901</v>
          </cell>
          <cell r="O1173">
            <v>472</v>
          </cell>
          <cell r="Q1173">
            <v>3024</v>
          </cell>
        </row>
        <row r="1174">
          <cell r="B1174" t="str">
            <v>FROGTOWN 1702694042</v>
          </cell>
          <cell r="C1174">
            <v>163451702</v>
          </cell>
          <cell r="D1174" t="str">
            <v>FROGTOWN 1702</v>
          </cell>
          <cell r="E1174">
            <v>694042</v>
          </cell>
          <cell r="F1174" t="b">
            <v>1</v>
          </cell>
          <cell r="G1174">
            <v>972.04708386424295</v>
          </cell>
          <cell r="H1174">
            <v>972.04708386424295</v>
          </cell>
          <cell r="I1174">
            <v>8</v>
          </cell>
          <cell r="J1174">
            <v>1.18831967938604E-4</v>
          </cell>
          <cell r="K1174">
            <v>1210</v>
          </cell>
          <cell r="L1174">
            <v>338.836259658448</v>
          </cell>
          <cell r="M1174">
            <v>1389</v>
          </cell>
          <cell r="N1174">
            <v>5.3395339947376101E-2</v>
          </cell>
          <cell r="O1174">
            <v>1142</v>
          </cell>
          <cell r="Q1174">
            <v>3427</v>
          </cell>
        </row>
        <row r="1175">
          <cell r="B1175" t="str">
            <v>FROGTOWN 17027108</v>
          </cell>
          <cell r="C1175">
            <v>163451702</v>
          </cell>
          <cell r="D1175" t="str">
            <v>FROGTOWN 1702</v>
          </cell>
          <cell r="E1175">
            <v>7108</v>
          </cell>
          <cell r="F1175" t="b">
            <v>0</v>
          </cell>
          <cell r="G1175">
            <v>20715.9427325219</v>
          </cell>
          <cell r="H1175">
            <v>15478.9307431991</v>
          </cell>
          <cell r="I1175">
            <v>99</v>
          </cell>
          <cell r="J1175">
            <v>5.1439698570057499E-5</v>
          </cell>
          <cell r="K1175">
            <v>3007</v>
          </cell>
          <cell r="L1175">
            <v>993.48871932244697</v>
          </cell>
          <cell r="M1175">
            <v>838</v>
          </cell>
          <cell r="N1175">
            <v>5.1859935705482897E-2</v>
          </cell>
          <cell r="O1175">
            <v>1159</v>
          </cell>
          <cell r="P1175">
            <v>0.06</v>
          </cell>
          <cell r="Q1175">
            <v>1876</v>
          </cell>
        </row>
        <row r="1176">
          <cell r="B1176" t="str">
            <v>FROGTOWN 17027134</v>
          </cell>
          <cell r="C1176">
            <v>163451702</v>
          </cell>
          <cell r="D1176" t="str">
            <v>FROGTOWN 1702</v>
          </cell>
          <cell r="E1176">
            <v>7134</v>
          </cell>
          <cell r="F1176" t="b">
            <v>0</v>
          </cell>
          <cell r="G1176">
            <v>37777.901208581497</v>
          </cell>
          <cell r="H1176">
            <v>32518.124310004499</v>
          </cell>
          <cell r="I1176">
            <v>172</v>
          </cell>
          <cell r="J1176">
            <v>9.5255737704915094E-5</v>
          </cell>
          <cell r="K1176">
            <v>1759</v>
          </cell>
          <cell r="L1176">
            <v>696.694888586611</v>
          </cell>
          <cell r="M1176">
            <v>1025</v>
          </cell>
          <cell r="N1176">
            <v>7.1296888637464098E-2</v>
          </cell>
          <cell r="O1176">
            <v>970</v>
          </cell>
          <cell r="P1176">
            <v>0.09</v>
          </cell>
          <cell r="Q1176">
            <v>1546</v>
          </cell>
        </row>
        <row r="1177">
          <cell r="B1177" t="str">
            <v>FROGTOWN 1702737236</v>
          </cell>
          <cell r="C1177">
            <v>163451702</v>
          </cell>
          <cell r="D1177" t="str">
            <v>FROGTOWN 1702</v>
          </cell>
          <cell r="E1177">
            <v>737236</v>
          </cell>
          <cell r="F1177" t="b">
            <v>0</v>
          </cell>
          <cell r="G1177">
            <v>14223.4404769876</v>
          </cell>
          <cell r="H1177">
            <v>14101.6239426623</v>
          </cell>
          <cell r="I1177">
            <v>88</v>
          </cell>
          <cell r="J1177">
            <v>1.2644705024782E-4</v>
          </cell>
          <cell r="K1177">
            <v>1074</v>
          </cell>
          <cell r="L1177">
            <v>720.34458358340305</v>
          </cell>
          <cell r="M1177">
            <v>999</v>
          </cell>
          <cell r="N1177">
            <v>8.2425048741885706E-2</v>
          </cell>
          <cell r="O1177">
            <v>880</v>
          </cell>
          <cell r="Q1177">
            <v>2868</v>
          </cell>
        </row>
        <row r="1178">
          <cell r="B1178" t="str">
            <v>FROGTOWN 1702739858</v>
          </cell>
          <cell r="C1178">
            <v>163451702</v>
          </cell>
          <cell r="D1178" t="str">
            <v>FROGTOWN 1702</v>
          </cell>
          <cell r="E1178">
            <v>739858</v>
          </cell>
          <cell r="F1178" t="b">
            <v>0</v>
          </cell>
          <cell r="G1178">
            <v>8002.90284433541</v>
          </cell>
          <cell r="H1178">
            <v>7850.7224524457697</v>
          </cell>
          <cell r="I1178">
            <v>46</v>
          </cell>
          <cell r="J1178">
            <v>1.03686823018102E-4</v>
          </cell>
          <cell r="K1178">
            <v>1557</v>
          </cell>
          <cell r="L1178">
            <v>204.17003359451201</v>
          </cell>
          <cell r="M1178">
            <v>1632</v>
          </cell>
          <cell r="N1178">
            <v>1.7426335393210601E-2</v>
          </cell>
          <cell r="O1178">
            <v>1727</v>
          </cell>
          <cell r="Q1178">
            <v>3225</v>
          </cell>
        </row>
        <row r="1179">
          <cell r="B1179" t="str">
            <v>FROGTOWN 170274648</v>
          </cell>
          <cell r="C1179">
            <v>163451702</v>
          </cell>
          <cell r="D1179" t="str">
            <v>FROGTOWN 1702</v>
          </cell>
          <cell r="E1179">
            <v>74648</v>
          </cell>
          <cell r="F1179" t="b">
            <v>1</v>
          </cell>
          <cell r="G1179">
            <v>7581.2034451384197</v>
          </cell>
          <cell r="H1179">
            <v>262.19863303749099</v>
          </cell>
          <cell r="I1179">
            <v>63</v>
          </cell>
          <cell r="J1179">
            <v>8.4795126317730395E-5</v>
          </cell>
          <cell r="K1179">
            <v>2069</v>
          </cell>
          <cell r="L1179">
            <v>1.0706655632645301</v>
          </cell>
          <cell r="M1179">
            <v>2889</v>
          </cell>
          <cell r="N1179">
            <v>1.1105785371239399E-4</v>
          </cell>
          <cell r="O1179">
            <v>2870</v>
          </cell>
          <cell r="P1179">
            <v>0.42</v>
          </cell>
          <cell r="Q1179">
            <v>932</v>
          </cell>
        </row>
        <row r="1180">
          <cell r="B1180" t="str">
            <v>FROGTOWN 170275252</v>
          </cell>
          <cell r="C1180">
            <v>163451702</v>
          </cell>
          <cell r="D1180" t="str">
            <v>FROGTOWN 1702</v>
          </cell>
          <cell r="E1180">
            <v>75252</v>
          </cell>
          <cell r="F1180" t="b">
            <v>0</v>
          </cell>
          <cell r="G1180">
            <v>98047.145647294004</v>
          </cell>
          <cell r="H1180">
            <v>93174.099578256995</v>
          </cell>
          <cell r="I1180">
            <v>401</v>
          </cell>
          <cell r="J1180">
            <v>7.7650958151449204E-5</v>
          </cell>
          <cell r="K1180">
            <v>2271</v>
          </cell>
          <cell r="L1180">
            <v>1110.9654066887499</v>
          </cell>
          <cell r="M1180">
            <v>770</v>
          </cell>
          <cell r="N1180">
            <v>8.8153157920718303E-2</v>
          </cell>
          <cell r="O1180">
            <v>838</v>
          </cell>
          <cell r="P1180">
            <v>0.18</v>
          </cell>
          <cell r="Q1180">
            <v>1204</v>
          </cell>
        </row>
        <row r="1181">
          <cell r="B1181" t="str">
            <v>FROGTOWN 1702798032</v>
          </cell>
          <cell r="C1181">
            <v>163451702</v>
          </cell>
          <cell r="D1181" t="str">
            <v>FROGTOWN 1702</v>
          </cell>
          <cell r="E1181">
            <v>798032</v>
          </cell>
          <cell r="F1181" t="b">
            <v>1</v>
          </cell>
          <cell r="G1181">
            <v>259.83045129210097</v>
          </cell>
          <cell r="H1181">
            <v>244.50647264793099</v>
          </cell>
          <cell r="I1181">
            <v>2</v>
          </cell>
          <cell r="J1181">
            <v>1.2449308997020101E-4</v>
          </cell>
          <cell r="K1181">
            <v>1108</v>
          </cell>
          <cell r="L1181">
            <v>6.5789449959993307E-2</v>
          </cell>
          <cell r="M1181">
            <v>3287</v>
          </cell>
          <cell r="N1181">
            <v>8.1969474672867297E-6</v>
          </cell>
          <cell r="O1181">
            <v>3117</v>
          </cell>
          <cell r="Q1181">
            <v>3569</v>
          </cell>
        </row>
        <row r="1182">
          <cell r="B1182" t="str">
            <v>FROGTOWN 1702812366</v>
          </cell>
          <cell r="C1182">
            <v>163451702</v>
          </cell>
          <cell r="D1182" t="str">
            <v>FROGTOWN 1702</v>
          </cell>
          <cell r="E1182">
            <v>812366</v>
          </cell>
          <cell r="F1182" t="b">
            <v>0</v>
          </cell>
          <cell r="G1182">
            <v>4450.8968701917101</v>
          </cell>
          <cell r="H1182">
            <v>4421.1037804670104</v>
          </cell>
          <cell r="I1182">
            <v>28</v>
          </cell>
          <cell r="J1182">
            <v>8.5129293698368405E-5</v>
          </cell>
          <cell r="K1182">
            <v>2055</v>
          </cell>
          <cell r="L1182">
            <v>149.74365591497201</v>
          </cell>
          <cell r="M1182">
            <v>1778</v>
          </cell>
          <cell r="N1182">
            <v>2.0595678920123699E-2</v>
          </cell>
          <cell r="O1182">
            <v>1659</v>
          </cell>
          <cell r="Q1182">
            <v>2843</v>
          </cell>
        </row>
        <row r="1183">
          <cell r="B1183" t="str">
            <v>FROGTOWN 1702814784</v>
          </cell>
          <cell r="C1183">
            <v>163451702</v>
          </cell>
          <cell r="D1183" t="str">
            <v>FROGTOWN 1702</v>
          </cell>
          <cell r="E1183">
            <v>814784</v>
          </cell>
          <cell r="F1183" t="b">
            <v>1</v>
          </cell>
          <cell r="G1183">
            <v>296.05724809771698</v>
          </cell>
          <cell r="H1183">
            <v>280.055177395442</v>
          </cell>
          <cell r="I1183">
            <v>3</v>
          </cell>
          <cell r="J1183">
            <v>1.13544825580902E-4</v>
          </cell>
          <cell r="K1183">
            <v>1332</v>
          </cell>
          <cell r="L1183">
            <v>6.6003603239854103E-2</v>
          </cell>
          <cell r="M1183">
            <v>3223</v>
          </cell>
          <cell r="N1183">
            <v>7.4474543355395103E-6</v>
          </cell>
          <cell r="O1183">
            <v>3147</v>
          </cell>
          <cell r="Q1183">
            <v>3559</v>
          </cell>
        </row>
        <row r="1184">
          <cell r="B1184" t="str">
            <v>FROGTOWN 1702832694</v>
          </cell>
          <cell r="C1184">
            <v>163451702</v>
          </cell>
          <cell r="D1184" t="str">
            <v>FROGTOWN 1702</v>
          </cell>
          <cell r="E1184">
            <v>832694</v>
          </cell>
          <cell r="F1184" t="b">
            <v>1</v>
          </cell>
          <cell r="G1184">
            <v>477.56545543636702</v>
          </cell>
          <cell r="H1184">
            <v>461.56341890928798</v>
          </cell>
          <cell r="I1184">
            <v>5</v>
          </cell>
          <cell r="J1184">
            <v>1.16901584260631E-4</v>
          </cell>
          <cell r="K1184">
            <v>1251</v>
          </cell>
          <cell r="L1184">
            <v>7.38045498728752E-2</v>
          </cell>
          <cell r="M1184">
            <v>2937</v>
          </cell>
          <cell r="N1184">
            <v>8.7057092911477296E-6</v>
          </cell>
          <cell r="O1184">
            <v>3099</v>
          </cell>
          <cell r="Q1184">
            <v>3535</v>
          </cell>
        </row>
        <row r="1185">
          <cell r="B1185" t="str">
            <v>FROGTOWN 1702835115</v>
          </cell>
          <cell r="C1185">
            <v>163451702</v>
          </cell>
          <cell r="D1185" t="str">
            <v>FROGTOWN 1702</v>
          </cell>
          <cell r="E1185">
            <v>835115</v>
          </cell>
          <cell r="F1185" t="b">
            <v>0</v>
          </cell>
          <cell r="G1185">
            <v>29192.1081084545</v>
          </cell>
          <cell r="H1185">
            <v>29192.1081084545</v>
          </cell>
          <cell r="I1185">
            <v>191</v>
          </cell>
          <cell r="J1185">
            <v>7.8182470319178207E-5</v>
          </cell>
          <cell r="K1185">
            <v>2253</v>
          </cell>
          <cell r="L1185">
            <v>868.48825656782503</v>
          </cell>
          <cell r="M1185">
            <v>902</v>
          </cell>
          <cell r="N1185">
            <v>6.8397573862893399E-2</v>
          </cell>
          <cell r="O1185">
            <v>991</v>
          </cell>
          <cell r="Q1185">
            <v>2775</v>
          </cell>
        </row>
        <row r="1186">
          <cell r="B1186" t="str">
            <v>FROGTOWN 17028482</v>
          </cell>
          <cell r="C1186">
            <v>163451702</v>
          </cell>
          <cell r="D1186" t="str">
            <v>FROGTOWN 1702</v>
          </cell>
          <cell r="E1186">
            <v>8482</v>
          </cell>
          <cell r="F1186" t="b">
            <v>0</v>
          </cell>
          <cell r="G1186">
            <v>23390.992894160099</v>
          </cell>
          <cell r="H1186">
            <v>23390.992894160099</v>
          </cell>
          <cell r="I1186">
            <v>117</v>
          </cell>
          <cell r="J1186">
            <v>1.0251990573559101E-4</v>
          </cell>
          <cell r="K1186">
            <v>1587</v>
          </cell>
          <cell r="L1186">
            <v>2287.3259428152401</v>
          </cell>
          <cell r="M1186">
            <v>386</v>
          </cell>
          <cell r="N1186">
            <v>0.234371319403093</v>
          </cell>
          <cell r="O1186">
            <v>249</v>
          </cell>
          <cell r="P1186">
            <v>0.05</v>
          </cell>
          <cell r="Q1186">
            <v>2057</v>
          </cell>
        </row>
        <row r="1187">
          <cell r="B1187" t="str">
            <v>FROGTOWN 1702CB</v>
          </cell>
          <cell r="C1187">
            <v>163451702</v>
          </cell>
          <cell r="D1187" t="str">
            <v>FROGTOWN 1702</v>
          </cell>
          <cell r="E1187" t="str">
            <v>CB</v>
          </cell>
          <cell r="F1187" t="b">
            <v>0</v>
          </cell>
          <cell r="G1187">
            <v>6932.7551306576797</v>
          </cell>
          <cell r="H1187">
            <v>2351.36135750518</v>
          </cell>
          <cell r="I1187">
            <v>47</v>
          </cell>
          <cell r="J1187">
            <v>1.6197224613279099E-4</v>
          </cell>
          <cell r="K1187">
            <v>622</v>
          </cell>
          <cell r="L1187">
            <v>176.74452274451201</v>
          </cell>
          <cell r="M1187">
            <v>1692</v>
          </cell>
          <cell r="N1187">
            <v>3.92339229972457E-2</v>
          </cell>
          <cell r="O1187">
            <v>1316</v>
          </cell>
          <cell r="P1187">
            <v>0.02</v>
          </cell>
          <cell r="Q1187">
            <v>2556</v>
          </cell>
        </row>
        <row r="1188">
          <cell r="B1188" t="str">
            <v>FROGTOWN 1702L5407</v>
          </cell>
          <cell r="C1188">
            <v>163451702</v>
          </cell>
          <cell r="D1188" t="str">
            <v>FROGTOWN 1702</v>
          </cell>
          <cell r="E1188" t="str">
            <v>L5407</v>
          </cell>
          <cell r="F1188" t="b">
            <v>0</v>
          </cell>
          <cell r="G1188">
            <v>29410.8857080817</v>
          </cell>
          <cell r="H1188">
            <v>29410.8857080817</v>
          </cell>
          <cell r="I1188">
            <v>153</v>
          </cell>
          <cell r="J1188">
            <v>4.5894945682639902E-5</v>
          </cell>
          <cell r="K1188">
            <v>3142</v>
          </cell>
          <cell r="L1188">
            <v>1349.9596367274701</v>
          </cell>
          <cell r="M1188">
            <v>663</v>
          </cell>
          <cell r="N1188">
            <v>6.0462595064389203E-2</v>
          </cell>
          <cell r="O1188">
            <v>1061</v>
          </cell>
          <cell r="P1188">
            <v>0.09</v>
          </cell>
          <cell r="Q1188">
            <v>1522</v>
          </cell>
        </row>
        <row r="1189">
          <cell r="B1189" t="str">
            <v>FRUITLAND 1141200856</v>
          </cell>
          <cell r="C1189">
            <v>192311141</v>
          </cell>
          <cell r="D1189" t="str">
            <v>FRUITLAND 1141</v>
          </cell>
          <cell r="E1189">
            <v>200856</v>
          </cell>
          <cell r="F1189" t="b">
            <v>0</v>
          </cell>
          <cell r="G1189">
            <v>4144.4333669058497</v>
          </cell>
          <cell r="H1189">
            <v>4144.4333669058497</v>
          </cell>
          <cell r="I1189">
            <v>31</v>
          </cell>
          <cell r="J1189">
            <v>2.22231973889246E-4</v>
          </cell>
          <cell r="K1189">
            <v>311</v>
          </cell>
          <cell r="L1189">
            <v>73.644911388617004</v>
          </cell>
          <cell r="M1189">
            <v>2076</v>
          </cell>
          <cell r="N1189">
            <v>1.24524006410777E-2</v>
          </cell>
          <cell r="O1189">
            <v>1867</v>
          </cell>
          <cell r="Q1189">
            <v>3102</v>
          </cell>
        </row>
        <row r="1190">
          <cell r="B1190" t="str">
            <v>FRUITLAND 114137410</v>
          </cell>
          <cell r="C1190">
            <v>192311141</v>
          </cell>
          <cell r="D1190" t="str">
            <v>FRUITLAND 1141</v>
          </cell>
          <cell r="E1190">
            <v>37410</v>
          </cell>
          <cell r="F1190" t="b">
            <v>0</v>
          </cell>
          <cell r="G1190">
            <v>8875.6068888858899</v>
          </cell>
          <cell r="H1190">
            <v>8413.1179437795399</v>
          </cell>
          <cell r="I1190">
            <v>42</v>
          </cell>
          <cell r="J1190">
            <v>2.11282038002363E-4</v>
          </cell>
          <cell r="K1190">
            <v>354</v>
          </cell>
          <cell r="L1190">
            <v>348.14216769774703</v>
          </cell>
          <cell r="M1190">
            <v>1375</v>
          </cell>
          <cell r="N1190">
            <v>5.6471855740290698E-2</v>
          </cell>
          <cell r="O1190">
            <v>1103</v>
          </cell>
          <cell r="P1190">
            <v>0.04</v>
          </cell>
          <cell r="Q1190">
            <v>2173</v>
          </cell>
        </row>
        <row r="1191">
          <cell r="B1191" t="str">
            <v>FRUITLAND 11413902</v>
          </cell>
          <cell r="C1191">
            <v>192311141</v>
          </cell>
          <cell r="D1191" t="str">
            <v>FRUITLAND 1141</v>
          </cell>
          <cell r="E1191">
            <v>3902</v>
          </cell>
          <cell r="F1191" t="b">
            <v>0</v>
          </cell>
          <cell r="G1191">
            <v>8223.63442610737</v>
          </cell>
          <cell r="H1191">
            <v>8223.63442610737</v>
          </cell>
          <cell r="I1191">
            <v>9</v>
          </cell>
          <cell r="J1191">
            <v>1.8187660316471E-4</v>
          </cell>
          <cell r="K1191">
            <v>498</v>
          </cell>
          <cell r="L1191">
            <v>110.94496449821099</v>
          </cell>
          <cell r="M1191">
            <v>1907</v>
          </cell>
          <cell r="N1191">
            <v>2.13889001755493E-2</v>
          </cell>
          <cell r="O1191">
            <v>1641</v>
          </cell>
          <cell r="P1191">
            <v>0.02</v>
          </cell>
          <cell r="Q1191">
            <v>2480</v>
          </cell>
        </row>
        <row r="1192">
          <cell r="B1192" t="str">
            <v>FRUITLAND 11418746</v>
          </cell>
          <cell r="C1192">
            <v>192311141</v>
          </cell>
          <cell r="D1192" t="str">
            <v>FRUITLAND 1141</v>
          </cell>
          <cell r="E1192">
            <v>8746</v>
          </cell>
          <cell r="F1192" t="b">
            <v>1</v>
          </cell>
          <cell r="G1192">
            <v>832.21617599924002</v>
          </cell>
          <cell r="H1192">
            <v>645.69651619626904</v>
          </cell>
          <cell r="I1192">
            <v>8</v>
          </cell>
          <cell r="J1192">
            <v>1.1829015920739E-4</v>
          </cell>
          <cell r="K1192">
            <v>1225</v>
          </cell>
          <cell r="L1192">
            <v>6.5789712084932894E-2</v>
          </cell>
          <cell r="M1192">
            <v>3278</v>
          </cell>
          <cell r="N1192">
            <v>7.8216134686922901E-6</v>
          </cell>
          <cell r="O1192">
            <v>3130</v>
          </cell>
          <cell r="P1192">
            <v>0.55000000000000004</v>
          </cell>
          <cell r="Q1192">
            <v>867</v>
          </cell>
        </row>
        <row r="1193">
          <cell r="B1193" t="str">
            <v>FRUITLAND 11418860</v>
          </cell>
          <cell r="C1193">
            <v>192311141</v>
          </cell>
          <cell r="D1193" t="str">
            <v>FRUITLAND 1141</v>
          </cell>
          <cell r="E1193">
            <v>8860</v>
          </cell>
          <cell r="F1193" t="b">
            <v>0</v>
          </cell>
          <cell r="G1193">
            <v>6108.7784632743096</v>
          </cell>
          <cell r="H1193">
            <v>3211.9110028661598</v>
          </cell>
          <cell r="I1193">
            <v>34</v>
          </cell>
          <cell r="J1193">
            <v>1.5020146234104699E-4</v>
          </cell>
          <cell r="K1193">
            <v>733</v>
          </cell>
          <cell r="L1193">
            <v>173.11289280675399</v>
          </cell>
          <cell r="M1193">
            <v>1705</v>
          </cell>
          <cell r="N1193">
            <v>1.68666916418947E-2</v>
          </cell>
          <cell r="O1193">
            <v>1742</v>
          </cell>
          <cell r="P1193">
            <v>0.03</v>
          </cell>
          <cell r="Q1193">
            <v>2306</v>
          </cell>
        </row>
        <row r="1194">
          <cell r="B1194" t="str">
            <v>FRUITLAND 114195324</v>
          </cell>
          <cell r="C1194">
            <v>192311141</v>
          </cell>
          <cell r="D1194" t="str">
            <v>FRUITLAND 1141</v>
          </cell>
          <cell r="E1194">
            <v>95324</v>
          </cell>
          <cell r="F1194" t="b">
            <v>0</v>
          </cell>
          <cell r="G1194">
            <v>10430.4829869229</v>
          </cell>
          <cell r="H1194">
            <v>10430.4829869229</v>
          </cell>
          <cell r="I1194">
            <v>40</v>
          </cell>
          <cell r="J1194">
            <v>2.4710734291339098E-4</v>
          </cell>
          <cell r="K1194">
            <v>226</v>
          </cell>
          <cell r="L1194">
            <v>97.481590991920896</v>
          </cell>
          <cell r="M1194">
            <v>1970</v>
          </cell>
          <cell r="N1194">
            <v>1.66711603447861E-2</v>
          </cell>
          <cell r="O1194">
            <v>1749</v>
          </cell>
          <cell r="P1194">
            <v>0.05</v>
          </cell>
          <cell r="Q1194">
            <v>1990</v>
          </cell>
        </row>
        <row r="1195">
          <cell r="B1195" t="str">
            <v>FRUITLAND 1141CB</v>
          </cell>
          <cell r="C1195">
            <v>192311141</v>
          </cell>
          <cell r="D1195" t="str">
            <v>FRUITLAND 1141</v>
          </cell>
          <cell r="E1195" t="str">
            <v>CB</v>
          </cell>
          <cell r="F1195" t="b">
            <v>0</v>
          </cell>
          <cell r="G1195">
            <v>5135.5452967638203</v>
          </cell>
          <cell r="H1195">
            <v>5135.5452967638203</v>
          </cell>
          <cell r="I1195">
            <v>17</v>
          </cell>
          <cell r="J1195">
            <v>3.2832542381262998E-4</v>
          </cell>
          <cell r="K1195">
            <v>104</v>
          </cell>
          <cell r="L1195">
            <v>166.38669535292399</v>
          </cell>
          <cell r="M1195">
            <v>1733</v>
          </cell>
          <cell r="N1195">
            <v>7.9299361690348902E-2</v>
          </cell>
          <cell r="O1195">
            <v>909</v>
          </cell>
          <cell r="P1195">
            <v>0.73</v>
          </cell>
          <cell r="Q1195">
            <v>794</v>
          </cell>
        </row>
        <row r="1196">
          <cell r="B1196" t="str">
            <v>FRUITLAND 11422006</v>
          </cell>
          <cell r="C1196">
            <v>192311142</v>
          </cell>
          <cell r="D1196" t="str">
            <v>FRUITLAND 1142</v>
          </cell>
          <cell r="E1196">
            <v>2006</v>
          </cell>
          <cell r="F1196" t="b">
            <v>0</v>
          </cell>
          <cell r="G1196">
            <v>14941.7424484158</v>
          </cell>
          <cell r="H1196">
            <v>13398.0901850557</v>
          </cell>
          <cell r="I1196">
            <v>75</v>
          </cell>
          <cell r="J1196">
            <v>3.4661141832960601E-4</v>
          </cell>
          <cell r="K1196">
            <v>94</v>
          </cell>
          <cell r="L1196">
            <v>97.989118078028298</v>
          </cell>
          <cell r="M1196">
            <v>1968</v>
          </cell>
          <cell r="N1196">
            <v>3.2159914675300202E-2</v>
          </cell>
          <cell r="O1196">
            <v>1426</v>
          </cell>
          <cell r="P1196">
            <v>0.09</v>
          </cell>
          <cell r="Q1196">
            <v>1508</v>
          </cell>
        </row>
        <row r="1197">
          <cell r="B1197" t="str">
            <v>FRUITLAND 11426054</v>
          </cell>
          <cell r="C1197">
            <v>192311142</v>
          </cell>
          <cell r="D1197" t="str">
            <v>FRUITLAND 1142</v>
          </cell>
          <cell r="E1197">
            <v>6054</v>
          </cell>
          <cell r="F1197" t="b">
            <v>0</v>
          </cell>
          <cell r="G1197">
            <v>11579.671989251099</v>
          </cell>
          <cell r="H1197">
            <v>11579.671989251099</v>
          </cell>
          <cell r="I1197">
            <v>58</v>
          </cell>
          <cell r="J1197">
            <v>2.9783962123348798E-4</v>
          </cell>
          <cell r="K1197">
            <v>132</v>
          </cell>
          <cell r="L1197">
            <v>184.003145070801</v>
          </cell>
          <cell r="M1197">
            <v>1677</v>
          </cell>
          <cell r="N1197">
            <v>4.06421879943554E-2</v>
          </cell>
          <cell r="O1197">
            <v>1295</v>
          </cell>
          <cell r="P1197">
            <v>0.09</v>
          </cell>
          <cell r="Q1197">
            <v>1573</v>
          </cell>
        </row>
        <row r="1198">
          <cell r="B1198" t="str">
            <v>FRUITLAND 11426064</v>
          </cell>
          <cell r="C1198">
            <v>192311142</v>
          </cell>
          <cell r="D1198" t="str">
            <v>FRUITLAND 1142</v>
          </cell>
          <cell r="E1198">
            <v>6064</v>
          </cell>
          <cell r="F1198" t="b">
            <v>0</v>
          </cell>
          <cell r="G1198">
            <v>13322.7276025233</v>
          </cell>
          <cell r="H1198">
            <v>10776.935219798899</v>
          </cell>
          <cell r="I1198">
            <v>66</v>
          </cell>
          <cell r="J1198">
            <v>2.7944216913056098E-4</v>
          </cell>
          <cell r="K1198">
            <v>157</v>
          </cell>
          <cell r="L1198">
            <v>244.00421030143701</v>
          </cell>
          <cell r="M1198">
            <v>1557</v>
          </cell>
          <cell r="N1198">
            <v>5.9515021022660403E-2</v>
          </cell>
          <cell r="O1198">
            <v>1065</v>
          </cell>
          <cell r="P1198">
            <v>1.74</v>
          </cell>
          <cell r="Q1198">
            <v>646</v>
          </cell>
        </row>
        <row r="1199">
          <cell r="B1199" t="str">
            <v>FRUITLAND 114263170</v>
          </cell>
          <cell r="C1199">
            <v>192311142</v>
          </cell>
          <cell r="D1199" t="str">
            <v>FRUITLAND 1142</v>
          </cell>
          <cell r="E1199">
            <v>63170</v>
          </cell>
          <cell r="F1199" t="b">
            <v>0</v>
          </cell>
          <cell r="G1199">
            <v>21717.278406156001</v>
          </cell>
          <cell r="H1199">
            <v>20031.3405882958</v>
          </cell>
          <cell r="I1199">
            <v>86</v>
          </cell>
          <cell r="J1199">
            <v>3.2557765405813498E-4</v>
          </cell>
          <cell r="K1199">
            <v>106</v>
          </cell>
          <cell r="L1199">
            <v>126.72810523474401</v>
          </cell>
          <cell r="M1199">
            <v>1853</v>
          </cell>
          <cell r="N1199">
            <v>3.1951025593579999E-2</v>
          </cell>
          <cell r="O1199">
            <v>1429</v>
          </cell>
          <cell r="P1199">
            <v>0.11</v>
          </cell>
          <cell r="Q1199">
            <v>1410</v>
          </cell>
        </row>
        <row r="1200">
          <cell r="B1200" t="str">
            <v>FRUITLAND 1142899734</v>
          </cell>
          <cell r="C1200">
            <v>192311142</v>
          </cell>
          <cell r="D1200" t="str">
            <v>FRUITLAND 1142</v>
          </cell>
          <cell r="E1200">
            <v>899734</v>
          </cell>
          <cell r="F1200" t="b">
            <v>0</v>
          </cell>
          <cell r="G1200">
            <v>5471.5337457960904</v>
          </cell>
          <cell r="H1200">
            <v>5471.5337457960904</v>
          </cell>
          <cell r="I1200">
            <v>36</v>
          </cell>
          <cell r="J1200">
            <v>4.84348571869001E-4</v>
          </cell>
          <cell r="K1200">
            <v>35</v>
          </cell>
          <cell r="L1200">
            <v>103.68731878926</v>
          </cell>
          <cell r="M1200">
            <v>1931</v>
          </cell>
          <cell r="N1200">
            <v>2.8754156745449198E-2</v>
          </cell>
          <cell r="O1200">
            <v>1485</v>
          </cell>
          <cell r="Q1200">
            <v>3329</v>
          </cell>
        </row>
        <row r="1201">
          <cell r="B1201" t="str">
            <v>FRUITLAND 114293234</v>
          </cell>
          <cell r="C1201">
            <v>192311142</v>
          </cell>
          <cell r="D1201" t="str">
            <v>FRUITLAND 1142</v>
          </cell>
          <cell r="E1201">
            <v>93234</v>
          </cell>
          <cell r="F1201" t="b">
            <v>0</v>
          </cell>
          <cell r="G1201">
            <v>18471.727271874199</v>
          </cell>
          <cell r="H1201">
            <v>18471.727271874199</v>
          </cell>
          <cell r="I1201">
            <v>96</v>
          </cell>
          <cell r="J1201">
            <v>2.4810265684512402E-4</v>
          </cell>
          <cell r="K1201">
            <v>222</v>
          </cell>
          <cell r="L1201">
            <v>135.70355770715301</v>
          </cell>
          <cell r="M1201">
            <v>1830</v>
          </cell>
          <cell r="N1201">
            <v>2.5061732048489799E-2</v>
          </cell>
          <cell r="O1201">
            <v>1558</v>
          </cell>
          <cell r="P1201">
            <v>7.72</v>
          </cell>
          <cell r="Q1201">
            <v>442</v>
          </cell>
        </row>
        <row r="1202">
          <cell r="B1202" t="str">
            <v>FRUITLAND 1142CB</v>
          </cell>
          <cell r="C1202">
            <v>192311142</v>
          </cell>
          <cell r="D1202" t="str">
            <v>FRUITLAND 1142</v>
          </cell>
          <cell r="E1202" t="str">
            <v>CB</v>
          </cell>
          <cell r="F1202" t="b">
            <v>0</v>
          </cell>
          <cell r="G1202">
            <v>24719.991871758299</v>
          </cell>
          <cell r="H1202">
            <v>16900.9682631297</v>
          </cell>
          <cell r="I1202">
            <v>116</v>
          </cell>
          <cell r="J1202">
            <v>2.4730311868922402E-4</v>
          </cell>
          <cell r="K1202">
            <v>224</v>
          </cell>
          <cell r="L1202">
            <v>245.687506239062</v>
          </cell>
          <cell r="M1202">
            <v>1552</v>
          </cell>
          <cell r="N1202">
            <v>5.6320690639775302E-2</v>
          </cell>
          <cell r="O1202">
            <v>1105</v>
          </cell>
          <cell r="P1202">
            <v>3.13</v>
          </cell>
          <cell r="Q1202">
            <v>561</v>
          </cell>
        </row>
        <row r="1203">
          <cell r="B1203" t="str">
            <v>FULTON 1102287172</v>
          </cell>
          <cell r="C1203">
            <v>42561102</v>
          </cell>
          <cell r="D1203" t="str">
            <v>FULTON 1102</v>
          </cell>
          <cell r="E1203">
            <v>287172</v>
          </cell>
          <cell r="F1203" t="b">
            <v>0</v>
          </cell>
          <cell r="G1203">
            <v>42975.842389120196</v>
          </cell>
          <cell r="H1203">
            <v>32888.5180662087</v>
          </cell>
          <cell r="I1203">
            <v>258</v>
          </cell>
          <cell r="J1203">
            <v>1.43410073390862E-4</v>
          </cell>
          <cell r="K1203">
            <v>820</v>
          </cell>
          <cell r="L1203">
            <v>1064.6586361078801</v>
          </cell>
          <cell r="M1203">
            <v>789</v>
          </cell>
          <cell r="N1203">
            <v>0.152162185672545</v>
          </cell>
          <cell r="O1203">
            <v>506</v>
          </cell>
          <cell r="P1203">
            <v>0.11</v>
          </cell>
          <cell r="Q1203">
            <v>1432</v>
          </cell>
        </row>
        <row r="1204">
          <cell r="B1204" t="str">
            <v>FULTON 11024522</v>
          </cell>
          <cell r="C1204">
            <v>42561102</v>
          </cell>
          <cell r="D1204" t="str">
            <v>FULTON 1102</v>
          </cell>
          <cell r="E1204">
            <v>4522</v>
          </cell>
          <cell r="F1204" t="b">
            <v>0</v>
          </cell>
          <cell r="G1204">
            <v>19482.335312238502</v>
          </cell>
          <cell r="H1204">
            <v>14178.9488617728</v>
          </cell>
          <cell r="I1204">
            <v>128</v>
          </cell>
          <cell r="J1204">
            <v>1.32645680174903E-4</v>
          </cell>
          <cell r="K1204">
            <v>968</v>
          </cell>
          <cell r="L1204">
            <v>1211.01419816518</v>
          </cell>
          <cell r="M1204">
            <v>727</v>
          </cell>
          <cell r="N1204">
            <v>0.149189469856848</v>
          </cell>
          <cell r="O1204">
            <v>519</v>
          </cell>
          <cell r="P1204">
            <v>1.62</v>
          </cell>
          <cell r="Q1204">
            <v>661</v>
          </cell>
        </row>
        <row r="1205">
          <cell r="B1205" t="str">
            <v>FULTON 11024994</v>
          </cell>
          <cell r="C1205">
            <v>42561102</v>
          </cell>
          <cell r="D1205" t="str">
            <v>FULTON 1102</v>
          </cell>
          <cell r="E1205">
            <v>4994</v>
          </cell>
          <cell r="F1205" t="b">
            <v>0</v>
          </cell>
          <cell r="G1205">
            <v>6920.6464471505196</v>
          </cell>
          <cell r="H1205">
            <v>2185.8295140784398</v>
          </cell>
          <cell r="I1205">
            <v>45</v>
          </cell>
          <cell r="J1205">
            <v>1.2651738800493299E-4</v>
          </cell>
          <cell r="K1205">
            <v>1071</v>
          </cell>
          <cell r="L1205">
            <v>520.90406975630697</v>
          </cell>
          <cell r="M1205">
            <v>1182</v>
          </cell>
          <cell r="N1205">
            <v>8.2765157268895898E-2</v>
          </cell>
          <cell r="O1205">
            <v>879</v>
          </cell>
          <cell r="P1205">
            <v>0.64</v>
          </cell>
          <cell r="Q1205">
            <v>830</v>
          </cell>
        </row>
        <row r="1206">
          <cell r="B1206" t="str">
            <v>FULTON 110258990</v>
          </cell>
          <cell r="C1206">
            <v>42561102</v>
          </cell>
          <cell r="D1206" t="str">
            <v>FULTON 1102</v>
          </cell>
          <cell r="E1206">
            <v>58990</v>
          </cell>
          <cell r="F1206" t="b">
            <v>1</v>
          </cell>
          <cell r="G1206">
            <v>971.50451492669799</v>
          </cell>
          <cell r="H1206">
            <v>427.97442919153798</v>
          </cell>
          <cell r="I1206">
            <v>6</v>
          </cell>
          <cell r="J1206">
            <v>1.1359336931491199E-4</v>
          </cell>
          <cell r="K1206">
            <v>1330</v>
          </cell>
          <cell r="L1206">
            <v>3017.9753579187</v>
          </cell>
          <cell r="M1206">
            <v>266</v>
          </cell>
          <cell r="N1206">
            <v>0.280246595047491</v>
          </cell>
          <cell r="O1206">
            <v>155</v>
          </cell>
          <cell r="Q1206">
            <v>3495</v>
          </cell>
        </row>
        <row r="1207">
          <cell r="B1207" t="str">
            <v>FULTON 1102CB</v>
          </cell>
          <cell r="C1207">
            <v>42561102</v>
          </cell>
          <cell r="D1207" t="str">
            <v>FULTON 1102</v>
          </cell>
          <cell r="E1207" t="str">
            <v>CB</v>
          </cell>
          <cell r="F1207" t="b">
            <v>1</v>
          </cell>
          <cell r="G1207">
            <v>6358.3504087920701</v>
          </cell>
          <cell r="H1207">
            <v>326.859210592419</v>
          </cell>
          <cell r="I1207">
            <v>48</v>
          </cell>
          <cell r="J1207">
            <v>1.01278023006064E-4</v>
          </cell>
          <cell r="K1207">
            <v>1621</v>
          </cell>
          <cell r="L1207">
            <v>121.847425623851</v>
          </cell>
          <cell r="M1207">
            <v>1865</v>
          </cell>
          <cell r="N1207">
            <v>2.5061354068466501E-2</v>
          </cell>
          <cell r="O1207">
            <v>1559</v>
          </cell>
          <cell r="P1207">
            <v>7.0000000000000007E-2</v>
          </cell>
          <cell r="Q1207">
            <v>1754</v>
          </cell>
        </row>
        <row r="1208">
          <cell r="B1208" t="str">
            <v>FULTON 1104466</v>
          </cell>
          <cell r="C1208">
            <v>42561104</v>
          </cell>
          <cell r="D1208" t="str">
            <v>FULTON 1104</v>
          </cell>
          <cell r="E1208">
            <v>466</v>
          </cell>
          <cell r="F1208" t="b">
            <v>1</v>
          </cell>
          <cell r="G1208">
            <v>2421.8685983229998</v>
          </cell>
          <cell r="H1208">
            <v>622.96439778345905</v>
          </cell>
          <cell r="I1208">
            <v>21</v>
          </cell>
          <cell r="J1208">
            <v>1.1297222636130701E-4</v>
          </cell>
          <cell r="K1208">
            <v>1345</v>
          </cell>
          <cell r="L1208">
            <v>121.204938110245</v>
          </cell>
          <cell r="M1208">
            <v>1867</v>
          </cell>
          <cell r="N1208">
            <v>1.20202835995746E-2</v>
          </cell>
          <cell r="O1208">
            <v>1882</v>
          </cell>
          <cell r="Q1208">
            <v>2947</v>
          </cell>
        </row>
        <row r="1209">
          <cell r="B1209" t="str">
            <v>FULTON 1107214</v>
          </cell>
          <cell r="C1209">
            <v>42561107</v>
          </cell>
          <cell r="D1209" t="str">
            <v>FULTON 1107</v>
          </cell>
          <cell r="E1209">
            <v>214</v>
          </cell>
          <cell r="F1209" t="b">
            <v>0</v>
          </cell>
          <cell r="G1209">
            <v>18868.376842368602</v>
          </cell>
          <cell r="H1209">
            <v>18868.376842368602</v>
          </cell>
          <cell r="I1209">
            <v>142</v>
          </cell>
          <cell r="J1209">
            <v>1.5159753274929201E-4</v>
          </cell>
          <cell r="K1209">
            <v>725</v>
          </cell>
          <cell r="L1209">
            <v>205.066572407325</v>
          </cell>
          <cell r="M1209">
            <v>1626</v>
          </cell>
          <cell r="N1209">
            <v>4.0503165079923402E-2</v>
          </cell>
          <cell r="O1209">
            <v>1297</v>
          </cell>
          <cell r="P1209">
            <v>44.57</v>
          </cell>
          <cell r="Q1209">
            <v>157</v>
          </cell>
        </row>
        <row r="1210">
          <cell r="B1210" t="str">
            <v>FULTON 1107604</v>
          </cell>
          <cell r="C1210">
            <v>42561107</v>
          </cell>
          <cell r="D1210" t="str">
            <v>FULTON 1107</v>
          </cell>
          <cell r="E1210">
            <v>604</v>
          </cell>
          <cell r="F1210" t="b">
            <v>0</v>
          </cell>
          <cell r="G1210">
            <v>28058.6741024238</v>
          </cell>
          <cell r="H1210">
            <v>28058.6741024238</v>
          </cell>
          <cell r="I1210">
            <v>169</v>
          </cell>
          <cell r="J1210">
            <v>1.00383711242102E-4</v>
          </cell>
          <cell r="K1210">
            <v>1638</v>
          </cell>
          <cell r="L1210">
            <v>1390.9913219628099</v>
          </cell>
          <cell r="M1210">
            <v>641</v>
          </cell>
          <cell r="N1210">
            <v>0.12169286942318699</v>
          </cell>
          <cell r="O1210">
            <v>637</v>
          </cell>
          <cell r="P1210">
            <v>38.24</v>
          </cell>
          <cell r="Q1210">
            <v>196</v>
          </cell>
        </row>
        <row r="1211">
          <cell r="B1211" t="str">
            <v>FULTON 110777670</v>
          </cell>
          <cell r="C1211">
            <v>42561107</v>
          </cell>
          <cell r="D1211" t="str">
            <v>FULTON 1107</v>
          </cell>
          <cell r="E1211">
            <v>77670</v>
          </cell>
          <cell r="F1211" t="b">
            <v>0</v>
          </cell>
          <cell r="G1211">
            <v>10996.9078960798</v>
          </cell>
          <cell r="H1211">
            <v>10874.583265016299</v>
          </cell>
          <cell r="I1211">
            <v>98</v>
          </cell>
          <cell r="J1211">
            <v>1.16613062589786E-4</v>
          </cell>
          <cell r="K1211">
            <v>1258</v>
          </cell>
          <cell r="L1211">
            <v>47.491157075294502</v>
          </cell>
          <cell r="M1211">
            <v>2228</v>
          </cell>
          <cell r="N1211">
            <v>5.7453926155074404E-3</v>
          </cell>
          <cell r="O1211">
            <v>2166</v>
          </cell>
          <cell r="P1211">
            <v>19.77</v>
          </cell>
          <cell r="Q1211">
            <v>309</v>
          </cell>
        </row>
        <row r="1212">
          <cell r="B1212" t="str">
            <v>FULTON 1107CB</v>
          </cell>
          <cell r="C1212">
            <v>42561107</v>
          </cell>
          <cell r="D1212" t="str">
            <v>FULTON 1107</v>
          </cell>
          <cell r="E1212" t="str">
            <v>CB</v>
          </cell>
          <cell r="F1212" t="b">
            <v>1</v>
          </cell>
          <cell r="G1212">
            <v>19915.784981262499</v>
          </cell>
          <cell r="H1212">
            <v>875.31778695291598</v>
          </cell>
          <cell r="I1212">
            <v>166</v>
          </cell>
          <cell r="J1212">
            <v>8.6264893946220501E-5</v>
          </cell>
          <cell r="K1212">
            <v>2028</v>
          </cell>
          <cell r="L1212">
            <v>19.7079194313485</v>
          </cell>
          <cell r="M1212">
            <v>2452</v>
          </cell>
          <cell r="N1212">
            <v>2.2645357384276799E-3</v>
          </cell>
          <cell r="O1212">
            <v>2441</v>
          </cell>
          <cell r="P1212">
            <v>3.46</v>
          </cell>
          <cell r="Q1212">
            <v>545</v>
          </cell>
        </row>
        <row r="1213">
          <cell r="B1213" t="str">
            <v>GABILAN 11013034</v>
          </cell>
          <cell r="C1213">
            <v>182331101</v>
          </cell>
          <cell r="D1213" t="str">
            <v>GABILAN 1101</v>
          </cell>
          <cell r="E1213">
            <v>3034</v>
          </cell>
          <cell r="F1213" t="b">
            <v>1</v>
          </cell>
          <cell r="G1213">
            <v>31905.887075611801</v>
          </cell>
          <cell r="H1213">
            <v>80.337683742833207</v>
          </cell>
          <cell r="I1213">
            <v>193</v>
          </cell>
          <cell r="J1213">
            <v>4.5788518612367998E-5</v>
          </cell>
          <cell r="K1213">
            <v>3145</v>
          </cell>
          <cell r="L1213">
            <v>2.3732999445088701</v>
          </cell>
          <cell r="M1213">
            <v>2828</v>
          </cell>
          <cell r="N1213">
            <v>8.7160230575685199E-5</v>
          </cell>
          <cell r="O1213">
            <v>2881</v>
          </cell>
          <cell r="P1213">
            <v>0.02</v>
          </cell>
          <cell r="Q1213">
            <v>2481</v>
          </cell>
        </row>
        <row r="1214">
          <cell r="B1214" t="str">
            <v>GABILAN 1101460414</v>
          </cell>
          <cell r="C1214">
            <v>182331101</v>
          </cell>
          <cell r="D1214" t="str">
            <v>GABILAN 1101</v>
          </cell>
          <cell r="E1214">
            <v>460414</v>
          </cell>
          <cell r="F1214" t="b">
            <v>0</v>
          </cell>
          <cell r="G1214">
            <v>10774.9077155127</v>
          </cell>
          <cell r="H1214">
            <v>8655.1603717350208</v>
          </cell>
          <cell r="I1214">
            <v>38</v>
          </cell>
          <cell r="J1214">
            <v>8.5460010220566199E-5</v>
          </cell>
          <cell r="K1214">
            <v>2043</v>
          </cell>
          <cell r="L1214">
            <v>785.61810500351203</v>
          </cell>
          <cell r="M1214">
            <v>953</v>
          </cell>
          <cell r="N1214">
            <v>5.8718537826199999E-2</v>
          </cell>
          <cell r="O1214">
            <v>1072</v>
          </cell>
          <cell r="Q1214">
            <v>2688</v>
          </cell>
        </row>
        <row r="1215">
          <cell r="B1215" t="str">
            <v>GABILAN 1101566352</v>
          </cell>
          <cell r="C1215">
            <v>182331101</v>
          </cell>
          <cell r="D1215" t="str">
            <v>GABILAN 1101</v>
          </cell>
          <cell r="E1215">
            <v>566352</v>
          </cell>
          <cell r="F1215" t="b">
            <v>1</v>
          </cell>
          <cell r="G1215">
            <v>1524.3754677342899</v>
          </cell>
          <cell r="H1215">
            <v>680.75544236502196</v>
          </cell>
          <cell r="I1215">
            <v>9</v>
          </cell>
          <cell r="J1215">
            <v>3.3385253219522397E-5</v>
          </cell>
          <cell r="K1215">
            <v>3378</v>
          </cell>
          <cell r="L1215">
            <v>153.37621070196201</v>
          </cell>
          <cell r="M1215">
            <v>1766</v>
          </cell>
          <cell r="N1215">
            <v>6.7421212281865402E-3</v>
          </cell>
          <cell r="O1215">
            <v>2107</v>
          </cell>
          <cell r="Q1215">
            <v>3079</v>
          </cell>
        </row>
        <row r="1216">
          <cell r="B1216" t="str">
            <v>GABILAN 1101989608</v>
          </cell>
          <cell r="C1216">
            <v>182331101</v>
          </cell>
          <cell r="D1216" t="str">
            <v>GABILAN 1101</v>
          </cell>
          <cell r="E1216">
            <v>989608</v>
          </cell>
          <cell r="F1216" t="b">
            <v>0</v>
          </cell>
          <cell r="G1216">
            <v>3673.9458128987899</v>
          </cell>
          <cell r="H1216">
            <v>1209.6120327344299</v>
          </cell>
          <cell r="I1216">
            <v>6</v>
          </cell>
          <cell r="J1216">
            <v>1.5502004680456499E-4</v>
          </cell>
          <cell r="K1216">
            <v>693</v>
          </cell>
          <cell r="L1216">
            <v>503.72585296630803</v>
          </cell>
          <cell r="M1216">
            <v>1195</v>
          </cell>
          <cell r="N1216">
            <v>3.9512503762123299E-2</v>
          </cell>
          <cell r="O1216">
            <v>1310</v>
          </cell>
          <cell r="Q1216">
            <v>2877</v>
          </cell>
        </row>
        <row r="1217">
          <cell r="B1217" t="str">
            <v>GANSNER 1101174072</v>
          </cell>
          <cell r="C1217">
            <v>103021101</v>
          </cell>
          <cell r="D1217" t="str">
            <v>GANSNER 1101</v>
          </cell>
          <cell r="E1217">
            <v>174072</v>
          </cell>
          <cell r="F1217" t="b">
            <v>1</v>
          </cell>
          <cell r="G1217">
            <v>172.70331944503701</v>
          </cell>
          <cell r="H1217">
            <v>172.70331944503701</v>
          </cell>
          <cell r="I1217">
            <v>3</v>
          </cell>
          <cell r="J1217">
            <v>8.1757954224788795E-5</v>
          </cell>
          <cell r="K1217">
            <v>2162</v>
          </cell>
          <cell r="L1217">
            <v>6.60039023650415E-2</v>
          </cell>
          <cell r="M1217">
            <v>3219</v>
          </cell>
          <cell r="N1217">
            <v>5.3938884731293201E-6</v>
          </cell>
          <cell r="O1217">
            <v>3244</v>
          </cell>
          <cell r="Q1217">
            <v>3129</v>
          </cell>
        </row>
        <row r="1218">
          <cell r="B1218" t="str">
            <v>GANSNER 11012006</v>
          </cell>
          <cell r="C1218">
            <v>103021101</v>
          </cell>
          <cell r="D1218" t="str">
            <v>GANSNER 1101</v>
          </cell>
          <cell r="E1218">
            <v>2006</v>
          </cell>
          <cell r="F1218" t="b">
            <v>0</v>
          </cell>
          <cell r="G1218">
            <v>27571.188278797399</v>
          </cell>
          <cell r="H1218">
            <v>27571.188278797399</v>
          </cell>
          <cell r="I1218">
            <v>151</v>
          </cell>
          <cell r="J1218">
            <v>6.0917857175858403E-5</v>
          </cell>
          <cell r="K1218">
            <v>2751</v>
          </cell>
          <cell r="L1218">
            <v>384.50235839955201</v>
          </cell>
          <cell r="M1218">
            <v>1313</v>
          </cell>
          <cell r="N1218">
            <v>2.2833877706498001E-2</v>
          </cell>
          <cell r="O1218">
            <v>1607</v>
          </cell>
          <cell r="P1218">
            <v>0.22</v>
          </cell>
          <cell r="Q1218">
            <v>1125</v>
          </cell>
        </row>
        <row r="1219">
          <cell r="B1219" t="str">
            <v>GANSNER 11012424</v>
          </cell>
          <cell r="C1219">
            <v>103021101</v>
          </cell>
          <cell r="D1219" t="str">
            <v>GANSNER 1101</v>
          </cell>
          <cell r="E1219">
            <v>2424</v>
          </cell>
          <cell r="F1219" t="b">
            <v>0</v>
          </cell>
          <cell r="G1219">
            <v>30415.171786995099</v>
          </cell>
          <cell r="H1219">
            <v>30186.903071475801</v>
          </cell>
          <cell r="I1219">
            <v>141</v>
          </cell>
          <cell r="J1219">
            <v>6.6530742403936302E-5</v>
          </cell>
          <cell r="K1219">
            <v>2572</v>
          </cell>
          <cell r="L1219">
            <v>747.48087237862001</v>
          </cell>
          <cell r="M1219">
            <v>977</v>
          </cell>
          <cell r="N1219">
            <v>5.0558874306310099E-2</v>
          </cell>
          <cell r="O1219">
            <v>1172</v>
          </cell>
          <cell r="P1219">
            <v>0.17</v>
          </cell>
          <cell r="Q1219">
            <v>1231</v>
          </cell>
        </row>
        <row r="1220">
          <cell r="B1220" t="str">
            <v>GANSNER 1101336664</v>
          </cell>
          <cell r="C1220">
            <v>103021101</v>
          </cell>
          <cell r="D1220" t="str">
            <v>GANSNER 1101</v>
          </cell>
          <cell r="E1220">
            <v>336664</v>
          </cell>
          <cell r="F1220" t="b">
            <v>0</v>
          </cell>
          <cell r="G1220">
            <v>2515.5709984987898</v>
          </cell>
          <cell r="H1220">
            <v>1158.7417210928099</v>
          </cell>
          <cell r="I1220">
            <v>16</v>
          </cell>
          <cell r="J1220">
            <v>6.7590124429746802E-5</v>
          </cell>
          <cell r="K1220">
            <v>2546</v>
          </cell>
          <cell r="L1220">
            <v>46.578292812970801</v>
          </cell>
          <cell r="M1220">
            <v>2238</v>
          </cell>
          <cell r="N1220">
            <v>3.33241317005391E-3</v>
          </cell>
          <cell r="O1220">
            <v>2311</v>
          </cell>
          <cell r="Q1220">
            <v>3098</v>
          </cell>
        </row>
        <row r="1221">
          <cell r="B1221" t="str">
            <v>GANSNER 1101372132</v>
          </cell>
          <cell r="C1221">
            <v>103021101</v>
          </cell>
          <cell r="D1221" t="str">
            <v>GANSNER 1101</v>
          </cell>
          <cell r="E1221">
            <v>372132</v>
          </cell>
          <cell r="F1221" t="b">
            <v>1</v>
          </cell>
          <cell r="G1221">
            <v>2259.7940038182301</v>
          </cell>
          <cell r="H1221">
            <v>673.222167429975</v>
          </cell>
          <cell r="I1221">
            <v>13</v>
          </cell>
          <cell r="J1221">
            <v>1.02612648893577E-4</v>
          </cell>
          <cell r="K1221">
            <v>1583</v>
          </cell>
          <cell r="L1221">
            <v>1099.8675342280801</v>
          </cell>
          <cell r="M1221">
            <v>775</v>
          </cell>
          <cell r="N1221">
            <v>8.0250193802306496E-2</v>
          </cell>
          <cell r="O1221">
            <v>898</v>
          </cell>
          <cell r="Q1221">
            <v>3103</v>
          </cell>
        </row>
        <row r="1222">
          <cell r="B1222" t="str">
            <v>GANSNER 110137550</v>
          </cell>
          <cell r="C1222">
            <v>103021101</v>
          </cell>
          <cell r="D1222" t="str">
            <v>GANSNER 1101</v>
          </cell>
          <cell r="E1222">
            <v>37550</v>
          </cell>
          <cell r="F1222" t="b">
            <v>1</v>
          </cell>
          <cell r="G1222">
            <v>5259.0815819219797</v>
          </cell>
          <cell r="H1222">
            <v>590.534978186844</v>
          </cell>
          <cell r="I1222">
            <v>33</v>
          </cell>
          <cell r="J1222">
            <v>6.5837200798506999E-5</v>
          </cell>
          <cell r="K1222">
            <v>2592</v>
          </cell>
          <cell r="L1222">
            <v>741.25858610475098</v>
          </cell>
          <cell r="M1222">
            <v>983</v>
          </cell>
          <cell r="N1222">
            <v>4.5041845222182297E-2</v>
          </cell>
          <cell r="O1222">
            <v>1232</v>
          </cell>
          <cell r="P1222">
            <v>1.25</v>
          </cell>
          <cell r="Q1222">
            <v>693</v>
          </cell>
        </row>
        <row r="1223">
          <cell r="B1223" t="str">
            <v>GANSNER 1101480328</v>
          </cell>
          <cell r="C1223">
            <v>103021101</v>
          </cell>
          <cell r="D1223" t="str">
            <v>GANSNER 1101</v>
          </cell>
          <cell r="E1223">
            <v>480328</v>
          </cell>
          <cell r="F1223" t="b">
            <v>1</v>
          </cell>
          <cell r="G1223">
            <v>859.32221100784398</v>
          </cell>
          <cell r="H1223">
            <v>472.37502146637098</v>
          </cell>
          <cell r="I1223">
            <v>7</v>
          </cell>
          <cell r="J1223">
            <v>6.56468177372257E-5</v>
          </cell>
          <cell r="K1223">
            <v>2600</v>
          </cell>
          <cell r="L1223">
            <v>6.5698290714800101E-2</v>
          </cell>
          <cell r="M1223">
            <v>3311</v>
          </cell>
          <cell r="N1223">
            <v>4.3253737372533798E-6</v>
          </cell>
          <cell r="O1223">
            <v>3310</v>
          </cell>
          <cell r="Q1223">
            <v>2811</v>
          </cell>
        </row>
        <row r="1224">
          <cell r="B1224" t="str">
            <v>GANSNER 1101489276</v>
          </cell>
          <cell r="C1224">
            <v>103021101</v>
          </cell>
          <cell r="D1224" t="str">
            <v>GANSNER 1101</v>
          </cell>
          <cell r="E1224">
            <v>489276</v>
          </cell>
          <cell r="F1224" t="b">
            <v>1</v>
          </cell>
          <cell r="G1224">
            <v>1058.1278171364499</v>
          </cell>
          <cell r="H1224">
            <v>723.70023355213095</v>
          </cell>
          <cell r="I1224">
            <v>9</v>
          </cell>
          <cell r="J1224">
            <v>1.03437105281045E-4</v>
          </cell>
          <cell r="K1224">
            <v>1561</v>
          </cell>
          <cell r="L1224">
            <v>6.6146521135154193E-2</v>
          </cell>
          <cell r="M1224">
            <v>3182</v>
          </cell>
          <cell r="N1224">
            <v>6.8545766239166201E-6</v>
          </cell>
          <cell r="O1224">
            <v>3172</v>
          </cell>
          <cell r="Q1224">
            <v>3253</v>
          </cell>
        </row>
        <row r="1225">
          <cell r="B1225" t="str">
            <v>GANSNER 110152664</v>
          </cell>
          <cell r="C1225">
            <v>103021101</v>
          </cell>
          <cell r="D1225" t="str">
            <v>GANSNER 1101</v>
          </cell>
          <cell r="E1225">
            <v>52664</v>
          </cell>
          <cell r="F1225" t="b">
            <v>1</v>
          </cell>
          <cell r="G1225">
            <v>5174.4008383522296</v>
          </cell>
          <cell r="H1225">
            <v>284.40332342816401</v>
          </cell>
          <cell r="I1225">
            <v>44</v>
          </cell>
          <cell r="J1225">
            <v>5.8197314480588901E-5</v>
          </cell>
          <cell r="K1225">
            <v>2829</v>
          </cell>
          <cell r="L1225">
            <v>25.893813020761801</v>
          </cell>
          <cell r="M1225">
            <v>2380</v>
          </cell>
          <cell r="N1225">
            <v>1.6028162548818801E-3</v>
          </cell>
          <cell r="O1225">
            <v>2538</v>
          </cell>
          <cell r="Q1225">
            <v>2705</v>
          </cell>
        </row>
        <row r="1226">
          <cell r="B1226" t="str">
            <v>GANSNER 1101590690</v>
          </cell>
          <cell r="C1226">
            <v>103021101</v>
          </cell>
          <cell r="D1226" t="str">
            <v>GANSNER 1101</v>
          </cell>
          <cell r="E1226">
            <v>590690</v>
          </cell>
          <cell r="F1226" t="b">
            <v>1</v>
          </cell>
          <cell r="G1226">
            <v>383.26942121865198</v>
          </cell>
          <cell r="H1226">
            <v>102.030355387838</v>
          </cell>
          <cell r="I1226">
            <v>4</v>
          </cell>
          <cell r="J1226">
            <v>8.1235340076091207E-5</v>
          </cell>
          <cell r="K1226">
            <v>2176</v>
          </cell>
          <cell r="L1226">
            <v>6.5148189744365606E-2</v>
          </cell>
          <cell r="M1226">
            <v>3587</v>
          </cell>
          <cell r="N1226">
            <v>5.2923353492252603E-6</v>
          </cell>
          <cell r="O1226">
            <v>3251</v>
          </cell>
          <cell r="Q1226">
            <v>2919</v>
          </cell>
        </row>
        <row r="1227">
          <cell r="B1227" t="str">
            <v>GARBERVILLE 11011514</v>
          </cell>
          <cell r="C1227">
            <v>192221101</v>
          </cell>
          <cell r="D1227" t="str">
            <v>GARBERVILLE 1101</v>
          </cell>
          <cell r="E1227">
            <v>1514</v>
          </cell>
          <cell r="F1227" t="b">
            <v>0</v>
          </cell>
          <cell r="G1227">
            <v>23767.6371966517</v>
          </cell>
          <cell r="H1227">
            <v>23767.6371966517</v>
          </cell>
          <cell r="I1227">
            <v>123</v>
          </cell>
          <cell r="J1227">
            <v>5.6069938847165296E-4</v>
          </cell>
          <cell r="K1227">
            <v>23</v>
          </cell>
          <cell r="L1227">
            <v>46.041553488260703</v>
          </cell>
          <cell r="M1227">
            <v>2239</v>
          </cell>
          <cell r="N1227">
            <v>2.2167790322031301E-2</v>
          </cell>
          <cell r="O1227">
            <v>1628</v>
          </cell>
          <cell r="P1227">
            <v>7.0000000000000007E-2</v>
          </cell>
          <cell r="Q1227">
            <v>1675</v>
          </cell>
        </row>
        <row r="1228">
          <cell r="B1228" t="str">
            <v>GARBERVILLE 11011604</v>
          </cell>
          <cell r="C1228">
            <v>192221101</v>
          </cell>
          <cell r="D1228" t="str">
            <v>GARBERVILLE 1101</v>
          </cell>
          <cell r="E1228">
            <v>1604</v>
          </cell>
          <cell r="F1228" t="b">
            <v>0</v>
          </cell>
          <cell r="G1228">
            <v>29168.7634332052</v>
          </cell>
          <cell r="H1228">
            <v>6733.9297202487196</v>
          </cell>
          <cell r="I1228">
            <v>166</v>
          </cell>
          <cell r="J1228">
            <v>2.2086869049058801E-4</v>
          </cell>
          <cell r="K1228">
            <v>316</v>
          </cell>
          <cell r="L1228">
            <v>698.85918733086305</v>
          </cell>
          <cell r="M1228">
            <v>1023</v>
          </cell>
          <cell r="N1228">
            <v>0.14904761214506801</v>
          </cell>
          <cell r="O1228">
            <v>522</v>
          </cell>
          <cell r="P1228">
            <v>0.05</v>
          </cell>
          <cell r="Q1228">
            <v>1969</v>
          </cell>
        </row>
        <row r="1229">
          <cell r="B1229" t="str">
            <v>GARBERVILLE 11011750</v>
          </cell>
          <cell r="C1229">
            <v>192221101</v>
          </cell>
          <cell r="D1229" t="str">
            <v>GARBERVILLE 1101</v>
          </cell>
          <cell r="E1229">
            <v>1750</v>
          </cell>
          <cell r="F1229" t="b">
            <v>0</v>
          </cell>
          <cell r="G1229">
            <v>13589.0424201025</v>
          </cell>
          <cell r="H1229">
            <v>13584.4703983503</v>
          </cell>
          <cell r="I1229">
            <v>62</v>
          </cell>
          <cell r="J1229">
            <v>3.24043357735111E-4</v>
          </cell>
          <cell r="K1229">
            <v>108</v>
          </cell>
          <cell r="L1229">
            <v>98.886796580346001</v>
          </cell>
          <cell r="M1229">
            <v>1959</v>
          </cell>
          <cell r="N1229">
            <v>3.0822433916653898E-2</v>
          </cell>
          <cell r="O1229">
            <v>1447</v>
          </cell>
          <cell r="P1229">
            <v>0.13</v>
          </cell>
          <cell r="Q1229">
            <v>1338</v>
          </cell>
        </row>
        <row r="1230">
          <cell r="B1230" t="str">
            <v>GARBERVILLE 11011770</v>
          </cell>
          <cell r="C1230">
            <v>192221101</v>
          </cell>
          <cell r="D1230" t="str">
            <v>GARBERVILLE 1101</v>
          </cell>
          <cell r="E1230">
            <v>1770</v>
          </cell>
          <cell r="F1230" t="b">
            <v>0</v>
          </cell>
          <cell r="G1230">
            <v>13849.8333084515</v>
          </cell>
          <cell r="H1230">
            <v>13849.8333084515</v>
          </cell>
          <cell r="I1230">
            <v>66</v>
          </cell>
          <cell r="J1230">
            <v>4.4352849590722999E-4</v>
          </cell>
          <cell r="K1230">
            <v>51</v>
          </cell>
          <cell r="L1230">
            <v>343.95317319357201</v>
          </cell>
          <cell r="M1230">
            <v>1380</v>
          </cell>
          <cell r="N1230">
            <v>0.12341987232757801</v>
          </cell>
          <cell r="O1230">
            <v>630</v>
          </cell>
          <cell r="P1230">
            <v>0.02</v>
          </cell>
          <cell r="Q1230">
            <v>2504</v>
          </cell>
        </row>
        <row r="1231">
          <cell r="B1231" t="str">
            <v>GARBERVILLE 11012026</v>
          </cell>
          <cell r="C1231">
            <v>192221101</v>
          </cell>
          <cell r="D1231" t="str">
            <v>GARBERVILLE 1101</v>
          </cell>
          <cell r="E1231">
            <v>2026</v>
          </cell>
          <cell r="F1231" t="b">
            <v>0</v>
          </cell>
          <cell r="G1231">
            <v>10220.4249039885</v>
          </cell>
          <cell r="H1231">
            <v>10220.4249039885</v>
          </cell>
          <cell r="I1231">
            <v>26</v>
          </cell>
          <cell r="J1231">
            <v>3.4659481529021E-4</v>
          </cell>
          <cell r="K1231">
            <v>95</v>
          </cell>
          <cell r="L1231">
            <v>363.81515957329401</v>
          </cell>
          <cell r="M1231">
            <v>1347</v>
          </cell>
          <cell r="N1231">
            <v>0.17512139666711801</v>
          </cell>
          <cell r="O1231">
            <v>415</v>
          </cell>
          <cell r="P1231">
            <v>0.84</v>
          </cell>
          <cell r="Q1231">
            <v>768</v>
          </cell>
        </row>
        <row r="1232">
          <cell r="B1232" t="str">
            <v>GARBERVILLE 1101323694</v>
          </cell>
          <cell r="C1232">
            <v>192221101</v>
          </cell>
          <cell r="D1232" t="str">
            <v>GARBERVILLE 1101</v>
          </cell>
          <cell r="E1232">
            <v>323694</v>
          </cell>
          <cell r="F1232" t="b">
            <v>0</v>
          </cell>
          <cell r="G1232">
            <v>10298.186892686401</v>
          </cell>
          <cell r="H1232">
            <v>10298.186892686401</v>
          </cell>
          <cell r="I1232">
            <v>17</v>
          </cell>
          <cell r="J1232">
            <v>2.38916285646458E-4</v>
          </cell>
          <cell r="K1232">
            <v>250</v>
          </cell>
          <cell r="L1232">
            <v>89.514780218033394</v>
          </cell>
          <cell r="M1232">
            <v>2002</v>
          </cell>
          <cell r="N1232">
            <v>1.6660940151887401E-2</v>
          </cell>
          <cell r="O1232">
            <v>1750</v>
          </cell>
          <cell r="Q1232">
            <v>3406</v>
          </cell>
        </row>
        <row r="1233">
          <cell r="B1233" t="str">
            <v>GARBERVILLE 110135706</v>
          </cell>
          <cell r="C1233">
            <v>192221101</v>
          </cell>
          <cell r="D1233" t="str">
            <v>GARBERVILLE 1101</v>
          </cell>
          <cell r="E1233">
            <v>35706</v>
          </cell>
          <cell r="F1233" t="b">
            <v>0</v>
          </cell>
          <cell r="G1233">
            <v>16269.0270110199</v>
          </cell>
          <cell r="H1233">
            <v>16269.0270110199</v>
          </cell>
          <cell r="I1233">
            <v>97</v>
          </cell>
          <cell r="J1233">
            <v>4.1981228881097902E-4</v>
          </cell>
          <cell r="K1233">
            <v>62</v>
          </cell>
          <cell r="L1233">
            <v>185.295363208297</v>
          </cell>
          <cell r="M1233">
            <v>1670</v>
          </cell>
          <cell r="N1233">
            <v>7.6898344513783606E-2</v>
          </cell>
          <cell r="O1233">
            <v>928</v>
          </cell>
          <cell r="P1233">
            <v>4.82</v>
          </cell>
          <cell r="Q1233">
            <v>505</v>
          </cell>
        </row>
        <row r="1234">
          <cell r="B1234" t="str">
            <v>GARBERVILLE 110139524</v>
          </cell>
          <cell r="C1234">
            <v>192221101</v>
          </cell>
          <cell r="D1234" t="str">
            <v>GARBERVILLE 1101</v>
          </cell>
          <cell r="E1234">
            <v>39524</v>
          </cell>
          <cell r="F1234" t="b">
            <v>0</v>
          </cell>
          <cell r="G1234">
            <v>24862.4082905416</v>
          </cell>
          <cell r="H1234">
            <v>8232.0088908395792</v>
          </cell>
          <cell r="I1234">
            <v>138</v>
          </cell>
          <cell r="J1234">
            <v>3.8496943625432301E-4</v>
          </cell>
          <cell r="K1234">
            <v>72</v>
          </cell>
          <cell r="L1234">
            <v>130.56939708556999</v>
          </cell>
          <cell r="M1234">
            <v>1844</v>
          </cell>
          <cell r="N1234">
            <v>4.3720228213843901E-2</v>
          </cell>
          <cell r="O1234">
            <v>1245</v>
          </cell>
          <cell r="P1234">
            <v>0.03</v>
          </cell>
          <cell r="Q1234">
            <v>2332</v>
          </cell>
        </row>
        <row r="1235">
          <cell r="B1235" t="str">
            <v>GARBERVILLE 1101438596</v>
          </cell>
          <cell r="C1235">
            <v>192221101</v>
          </cell>
          <cell r="D1235" t="str">
            <v>GARBERVILLE 1101</v>
          </cell>
          <cell r="E1235">
            <v>438596</v>
          </cell>
          <cell r="F1235" t="b">
            <v>0</v>
          </cell>
          <cell r="G1235">
            <v>17736.271587683099</v>
          </cell>
          <cell r="H1235">
            <v>17736.271587683099</v>
          </cell>
          <cell r="I1235">
            <v>69</v>
          </cell>
          <cell r="J1235">
            <v>2.8910887220860498E-4</v>
          </cell>
          <cell r="K1235">
            <v>142</v>
          </cell>
          <cell r="L1235">
            <v>66.184508997487498</v>
          </cell>
          <cell r="M1235">
            <v>2114</v>
          </cell>
          <cell r="N1235">
            <v>1.6624280076616298E-2</v>
          </cell>
          <cell r="O1235">
            <v>1751</v>
          </cell>
          <cell r="Q1235">
            <v>3135</v>
          </cell>
        </row>
        <row r="1236">
          <cell r="B1236" t="str">
            <v>GARBERVILLE 110197300</v>
          </cell>
          <cell r="C1236">
            <v>192221101</v>
          </cell>
          <cell r="D1236" t="str">
            <v>GARBERVILLE 1101</v>
          </cell>
          <cell r="E1236">
            <v>97300</v>
          </cell>
          <cell r="F1236" t="b">
            <v>0</v>
          </cell>
          <cell r="G1236">
            <v>5161.3801702711098</v>
          </cell>
          <cell r="H1236">
            <v>5161.3801702711098</v>
          </cell>
          <cell r="I1236">
            <v>32</v>
          </cell>
          <cell r="J1236">
            <v>5.2612556942222E-4</v>
          </cell>
          <cell r="K1236">
            <v>28</v>
          </cell>
          <cell r="L1236">
            <v>106.246647687117</v>
          </cell>
          <cell r="M1236">
            <v>1924</v>
          </cell>
          <cell r="N1236">
            <v>3.5439225210988301E-2</v>
          </cell>
          <cell r="O1236">
            <v>1364</v>
          </cell>
          <cell r="P1236">
            <v>0</v>
          </cell>
          <cell r="Q1236">
            <v>2624</v>
          </cell>
        </row>
        <row r="1237">
          <cell r="B1237" t="str">
            <v>GARBERVILLE 1101CB</v>
          </cell>
          <cell r="C1237">
            <v>192221101</v>
          </cell>
          <cell r="D1237" t="str">
            <v>GARBERVILLE 1101</v>
          </cell>
          <cell r="E1237" t="str">
            <v>CB</v>
          </cell>
          <cell r="F1237" t="b">
            <v>0</v>
          </cell>
          <cell r="G1237">
            <v>14152.8775153928</v>
          </cell>
          <cell r="H1237">
            <v>11300.059642989299</v>
          </cell>
          <cell r="I1237">
            <v>87</v>
          </cell>
          <cell r="J1237">
            <v>3.0831441404717498E-4</v>
          </cell>
          <cell r="K1237">
            <v>120</v>
          </cell>
          <cell r="L1237">
            <v>452.16329960816603</v>
          </cell>
          <cell r="M1237">
            <v>1245</v>
          </cell>
          <cell r="N1237">
            <v>0.14742223724159401</v>
          </cell>
          <cell r="O1237">
            <v>535</v>
          </cell>
          <cell r="P1237">
            <v>0.09</v>
          </cell>
          <cell r="Q1237">
            <v>1511</v>
          </cell>
        </row>
        <row r="1238">
          <cell r="B1238" t="str">
            <v>GARBERVILLE 11021510</v>
          </cell>
          <cell r="C1238">
            <v>192221102</v>
          </cell>
          <cell r="D1238" t="str">
            <v>GARBERVILLE 1102</v>
          </cell>
          <cell r="E1238">
            <v>1510</v>
          </cell>
          <cell r="F1238" t="b">
            <v>0</v>
          </cell>
          <cell r="G1238">
            <v>21171.828541335999</v>
          </cell>
          <cell r="H1238">
            <v>21171.828541335999</v>
          </cell>
          <cell r="I1238">
            <v>107</v>
          </cell>
          <cell r="J1238">
            <v>4.6286281001465802E-4</v>
          </cell>
          <cell r="K1238">
            <v>44</v>
          </cell>
          <cell r="L1238">
            <v>80.260044253748703</v>
          </cell>
          <cell r="M1238">
            <v>2047</v>
          </cell>
          <cell r="N1238">
            <v>2.9416715553159299E-2</v>
          </cell>
          <cell r="O1238">
            <v>1476</v>
          </cell>
          <cell r="P1238">
            <v>0.13</v>
          </cell>
          <cell r="Q1238">
            <v>1358</v>
          </cell>
        </row>
        <row r="1239">
          <cell r="B1239" t="str">
            <v>GARBERVILLE 11022010</v>
          </cell>
          <cell r="C1239">
            <v>192221102</v>
          </cell>
          <cell r="D1239" t="str">
            <v>GARBERVILLE 1102</v>
          </cell>
          <cell r="E1239">
            <v>2010</v>
          </cell>
          <cell r="F1239" t="b">
            <v>0</v>
          </cell>
          <cell r="G1239">
            <v>10727.9171384487</v>
          </cell>
          <cell r="H1239">
            <v>10727.9171384487</v>
          </cell>
          <cell r="I1239">
            <v>39</v>
          </cell>
          <cell r="J1239">
            <v>5.3736683726012197E-4</v>
          </cell>
          <cell r="K1239">
            <v>26</v>
          </cell>
          <cell r="L1239">
            <v>277.356392263945</v>
          </cell>
          <cell r="M1239">
            <v>1477</v>
          </cell>
          <cell r="N1239">
            <v>0.145850450773199</v>
          </cell>
          <cell r="O1239">
            <v>544</v>
          </cell>
          <cell r="P1239">
            <v>0.08</v>
          </cell>
          <cell r="Q1239">
            <v>1579</v>
          </cell>
        </row>
        <row r="1240">
          <cell r="B1240" t="str">
            <v>GARBERVILLE 11022124</v>
          </cell>
          <cell r="C1240">
            <v>192221102</v>
          </cell>
          <cell r="D1240" t="str">
            <v>GARBERVILLE 1102</v>
          </cell>
          <cell r="E1240">
            <v>2124</v>
          </cell>
          <cell r="F1240" t="b">
            <v>0</v>
          </cell>
          <cell r="G1240">
            <v>5026.2321938859304</v>
          </cell>
          <cell r="H1240">
            <v>5026.2321938859304</v>
          </cell>
          <cell r="I1240">
            <v>6</v>
          </cell>
          <cell r="J1240">
            <v>5.8653416150870397E-4</v>
          </cell>
          <cell r="K1240">
            <v>20</v>
          </cell>
          <cell r="L1240">
            <v>170.350774929576</v>
          </cell>
          <cell r="M1240">
            <v>1714</v>
          </cell>
          <cell r="N1240">
            <v>5.7005664608236799E-2</v>
          </cell>
          <cell r="O1240">
            <v>1096</v>
          </cell>
          <cell r="P1240">
            <v>1.87</v>
          </cell>
          <cell r="Q1240">
            <v>636</v>
          </cell>
        </row>
        <row r="1241">
          <cell r="B1241" t="str">
            <v>GARBERVILLE 11022500</v>
          </cell>
          <cell r="C1241">
            <v>192221102</v>
          </cell>
          <cell r="D1241" t="str">
            <v>GARBERVILLE 1102</v>
          </cell>
          <cell r="E1241">
            <v>2500</v>
          </cell>
          <cell r="F1241" t="b">
            <v>0</v>
          </cell>
          <cell r="G1241">
            <v>25777.188445160798</v>
          </cell>
          <cell r="H1241">
            <v>25777.188445160798</v>
          </cell>
          <cell r="I1241">
            <v>106</v>
          </cell>
          <cell r="J1241">
            <v>3.2433131869072899E-4</v>
          </cell>
          <cell r="K1241">
            <v>107</v>
          </cell>
          <cell r="L1241">
            <v>205.030811589081</v>
          </cell>
          <cell r="M1241">
            <v>1627</v>
          </cell>
          <cell r="N1241">
            <v>5.26536184672909E-2</v>
          </cell>
          <cell r="O1241">
            <v>1149</v>
          </cell>
          <cell r="P1241">
            <v>11.96</v>
          </cell>
          <cell r="Q1241">
            <v>380</v>
          </cell>
        </row>
        <row r="1242">
          <cell r="B1242" t="str">
            <v>GARBERVILLE 11022540</v>
          </cell>
          <cell r="C1242">
            <v>192221102</v>
          </cell>
          <cell r="D1242" t="str">
            <v>GARBERVILLE 1102</v>
          </cell>
          <cell r="E1242">
            <v>2540</v>
          </cell>
          <cell r="F1242" t="b">
            <v>0</v>
          </cell>
          <cell r="G1242">
            <v>28748.593411903799</v>
          </cell>
          <cell r="H1242">
            <v>26122.343122066901</v>
          </cell>
          <cell r="I1242">
            <v>135</v>
          </cell>
          <cell r="J1242">
            <v>5.49690681396868E-4</v>
          </cell>
          <cell r="K1242">
            <v>24</v>
          </cell>
          <cell r="L1242">
            <v>203.395475473696</v>
          </cell>
          <cell r="M1242">
            <v>1636</v>
          </cell>
          <cell r="N1242">
            <v>0.132959806896257</v>
          </cell>
          <cell r="O1242">
            <v>594</v>
          </cell>
          <cell r="P1242">
            <v>0.02</v>
          </cell>
          <cell r="Q1242">
            <v>2424</v>
          </cell>
        </row>
        <row r="1243">
          <cell r="B1243" t="str">
            <v>GARBERVILLE 110237054</v>
          </cell>
          <cell r="C1243">
            <v>192221102</v>
          </cell>
          <cell r="D1243" t="str">
            <v>GARBERVILLE 1102</v>
          </cell>
          <cell r="E1243">
            <v>37054</v>
          </cell>
          <cell r="F1243" t="b">
            <v>0</v>
          </cell>
          <cell r="G1243">
            <v>14849.4037857884</v>
          </cell>
          <cell r="H1243">
            <v>14394.2329584975</v>
          </cell>
          <cell r="I1243">
            <v>76</v>
          </cell>
          <cell r="J1243">
            <v>4.5585057319840399E-4</v>
          </cell>
          <cell r="K1243">
            <v>46</v>
          </cell>
          <cell r="L1243">
            <v>99.760235879466606</v>
          </cell>
          <cell r="M1243">
            <v>1954</v>
          </cell>
          <cell r="N1243">
            <v>4.44392077823847E-2</v>
          </cell>
          <cell r="O1243">
            <v>1237</v>
          </cell>
          <cell r="P1243">
            <v>0.04</v>
          </cell>
          <cell r="Q1243">
            <v>2218</v>
          </cell>
        </row>
        <row r="1244">
          <cell r="B1244" t="str">
            <v>GARBERVILLE 11024744</v>
          </cell>
          <cell r="C1244">
            <v>192221102</v>
          </cell>
          <cell r="D1244" t="str">
            <v>GARBERVILLE 1102</v>
          </cell>
          <cell r="E1244">
            <v>4744</v>
          </cell>
          <cell r="F1244" t="b">
            <v>0</v>
          </cell>
          <cell r="G1244">
            <v>32972.177128712698</v>
          </cell>
          <cell r="H1244">
            <v>27938.053599820701</v>
          </cell>
          <cell r="I1244">
            <v>161</v>
          </cell>
          <cell r="J1244">
            <v>2.6417350262526398E-4</v>
          </cell>
          <cell r="K1244">
            <v>184</v>
          </cell>
          <cell r="L1244">
            <v>386.369528379104</v>
          </cell>
          <cell r="M1244">
            <v>1311</v>
          </cell>
          <cell r="N1244">
            <v>9.3230666379389801E-2</v>
          </cell>
          <cell r="O1244">
            <v>806</v>
          </cell>
          <cell r="P1244">
            <v>0.03</v>
          </cell>
          <cell r="Q1244">
            <v>2396</v>
          </cell>
        </row>
        <row r="1245">
          <cell r="B1245" t="str">
            <v>GARBERVILLE 110256048</v>
          </cell>
          <cell r="C1245">
            <v>192221102</v>
          </cell>
          <cell r="D1245" t="str">
            <v>GARBERVILLE 1102</v>
          </cell>
          <cell r="E1245">
            <v>56048</v>
          </cell>
          <cell r="F1245" t="b">
            <v>0</v>
          </cell>
          <cell r="G1245">
            <v>8009.5026436896596</v>
          </cell>
          <cell r="H1245">
            <v>8009.5026436896596</v>
          </cell>
          <cell r="I1245">
            <v>27</v>
          </cell>
          <cell r="J1245">
            <v>5.1046740321908097E-4</v>
          </cell>
          <cell r="K1245">
            <v>29</v>
          </cell>
          <cell r="L1245">
            <v>201.584979099919</v>
          </cell>
          <cell r="M1245">
            <v>1638</v>
          </cell>
          <cell r="N1245">
            <v>0.101019872222279</v>
          </cell>
          <cell r="O1245">
            <v>756</v>
          </cell>
          <cell r="P1245">
            <v>0.04</v>
          </cell>
          <cell r="Q1245">
            <v>2118</v>
          </cell>
        </row>
        <row r="1246">
          <cell r="B1246" t="str">
            <v>GARBERVILLE 11026084</v>
          </cell>
          <cell r="C1246">
            <v>192221102</v>
          </cell>
          <cell r="D1246" t="str">
            <v>GARBERVILLE 1102</v>
          </cell>
          <cell r="E1246">
            <v>6084</v>
          </cell>
          <cell r="F1246" t="b">
            <v>0</v>
          </cell>
          <cell r="G1246">
            <v>24635.353523770598</v>
          </cell>
          <cell r="H1246">
            <v>24635.353523770598</v>
          </cell>
          <cell r="I1246">
            <v>120</v>
          </cell>
          <cell r="J1246">
            <v>2.7674703487718901E-4</v>
          </cell>
          <cell r="K1246">
            <v>166</v>
          </cell>
          <cell r="L1246">
            <v>46.992615334263</v>
          </cell>
          <cell r="M1246">
            <v>2233</v>
          </cell>
          <cell r="N1246">
            <v>1.51578134372716E-2</v>
          </cell>
          <cell r="O1246">
            <v>1777</v>
          </cell>
          <cell r="P1246">
            <v>0.26</v>
          </cell>
          <cell r="Q1246">
            <v>1064</v>
          </cell>
        </row>
        <row r="1247">
          <cell r="B1247" t="str">
            <v>GARBERVILLE 11028189</v>
          </cell>
          <cell r="C1247">
            <v>192221102</v>
          </cell>
          <cell r="D1247" t="str">
            <v>GARBERVILLE 1102</v>
          </cell>
          <cell r="E1247">
            <v>8189</v>
          </cell>
          <cell r="F1247" t="b">
            <v>0</v>
          </cell>
          <cell r="G1247">
            <v>1685.44011153374</v>
          </cell>
          <cell r="H1247">
            <v>1685.44011153374</v>
          </cell>
          <cell r="I1247">
            <v>11</v>
          </cell>
          <cell r="J1247">
            <v>3.5453647168734101E-4</v>
          </cell>
          <cell r="K1247">
            <v>86</v>
          </cell>
          <cell r="L1247">
            <v>166.39601574682999</v>
          </cell>
          <cell r="M1247">
            <v>1732</v>
          </cell>
          <cell r="N1247">
            <v>6.2553425080404498E-2</v>
          </cell>
          <cell r="O1247">
            <v>1037</v>
          </cell>
          <cell r="P1247">
            <v>0.02</v>
          </cell>
          <cell r="Q1247">
            <v>2537</v>
          </cell>
        </row>
        <row r="1248">
          <cell r="B1248" t="str">
            <v>GARBERVILLE 11028652</v>
          </cell>
          <cell r="C1248">
            <v>192221102</v>
          </cell>
          <cell r="D1248" t="str">
            <v>GARBERVILLE 1102</v>
          </cell>
          <cell r="E1248">
            <v>8652</v>
          </cell>
          <cell r="F1248" t="b">
            <v>0</v>
          </cell>
          <cell r="G1248">
            <v>21158.904563084299</v>
          </cell>
          <cell r="H1248">
            <v>21158.904563084299</v>
          </cell>
          <cell r="I1248">
            <v>114</v>
          </cell>
          <cell r="J1248">
            <v>3.1419683032334099E-4</v>
          </cell>
          <cell r="K1248">
            <v>113</v>
          </cell>
          <cell r="L1248">
            <v>77.600707138217302</v>
          </cell>
          <cell r="M1248">
            <v>2059</v>
          </cell>
          <cell r="N1248">
            <v>2.16328719161645E-2</v>
          </cell>
          <cell r="O1248">
            <v>1637</v>
          </cell>
          <cell r="P1248">
            <v>8.5500000000000007</v>
          </cell>
          <cell r="Q1248">
            <v>422</v>
          </cell>
        </row>
        <row r="1249">
          <cell r="B1249" t="str">
            <v>GARBERVILLE 1102CB</v>
          </cell>
          <cell r="C1249">
            <v>192221102</v>
          </cell>
          <cell r="D1249" t="str">
            <v>GARBERVILLE 1102</v>
          </cell>
          <cell r="E1249" t="str">
            <v>CB</v>
          </cell>
          <cell r="F1249" t="b">
            <v>0</v>
          </cell>
          <cell r="G1249">
            <v>26803.133546779201</v>
          </cell>
          <cell r="H1249">
            <v>19300.4618228125</v>
          </cell>
          <cell r="I1249">
            <v>191</v>
          </cell>
          <cell r="J1249">
            <v>4.3616857389376098E-4</v>
          </cell>
          <cell r="K1249">
            <v>57</v>
          </cell>
          <cell r="L1249">
            <v>153.19166227731</v>
          </cell>
          <cell r="M1249">
            <v>1768</v>
          </cell>
          <cell r="N1249">
            <v>4.7991962528513801E-2</v>
          </cell>
          <cell r="O1249">
            <v>1198</v>
          </cell>
          <cell r="P1249">
            <v>0.08</v>
          </cell>
          <cell r="Q1249">
            <v>1590</v>
          </cell>
        </row>
        <row r="1250">
          <cell r="B1250" t="str">
            <v>GARBERVILLE 1103CB</v>
          </cell>
          <cell r="C1250">
            <v>192221103</v>
          </cell>
          <cell r="D1250" t="str">
            <v>GARBERVILLE 1103</v>
          </cell>
          <cell r="E1250" t="str">
            <v>CB</v>
          </cell>
          <cell r="F1250" t="b">
            <v>1</v>
          </cell>
          <cell r="G1250">
            <v>3592.4976307934198</v>
          </cell>
          <cell r="H1250">
            <v>971.39061793895905</v>
          </cell>
          <cell r="I1250">
            <v>31</v>
          </cell>
          <cell r="J1250">
            <v>2.5050351202177498E-4</v>
          </cell>
          <cell r="K1250">
            <v>215</v>
          </cell>
          <cell r="L1250">
            <v>3.38516575041348</v>
          </cell>
          <cell r="M1250">
            <v>2798</v>
          </cell>
          <cell r="N1250">
            <v>1.27260679722332E-3</v>
          </cell>
          <cell r="O1250">
            <v>2586</v>
          </cell>
          <cell r="P1250">
            <v>0.05</v>
          </cell>
          <cell r="Q1250">
            <v>1979</v>
          </cell>
        </row>
        <row r="1251">
          <cell r="B1251" t="str">
            <v>GARCIA 0401666</v>
          </cell>
          <cell r="C1251">
            <v>43040401</v>
          </cell>
          <cell r="D1251" t="str">
            <v>GARCIA 0401</v>
          </cell>
          <cell r="E1251">
            <v>666</v>
          </cell>
          <cell r="F1251" t="b">
            <v>0</v>
          </cell>
          <cell r="G1251">
            <v>3872.5577473593198</v>
          </cell>
          <cell r="H1251">
            <v>3872.5577473593198</v>
          </cell>
          <cell r="I1251">
            <v>12</v>
          </cell>
          <cell r="J1251">
            <v>9.2942803762112306E-5</v>
          </cell>
          <cell r="K1251">
            <v>1825</v>
          </cell>
          <cell r="L1251">
            <v>378.24192100565301</v>
          </cell>
          <cell r="M1251">
            <v>1323</v>
          </cell>
          <cell r="N1251">
            <v>3.5310912762593398E-2</v>
          </cell>
          <cell r="O1251">
            <v>1368</v>
          </cell>
          <cell r="P1251">
            <v>4.95</v>
          </cell>
          <cell r="Q1251">
            <v>500</v>
          </cell>
        </row>
        <row r="1252">
          <cell r="B1252" t="str">
            <v>GARCIA 0401CB</v>
          </cell>
          <cell r="C1252">
            <v>43040401</v>
          </cell>
          <cell r="D1252" t="str">
            <v>GARCIA 0401</v>
          </cell>
          <cell r="E1252" t="str">
            <v>CB</v>
          </cell>
          <cell r="F1252" t="b">
            <v>1</v>
          </cell>
          <cell r="G1252">
            <v>46.7109570347898</v>
          </cell>
          <cell r="H1252">
            <v>46.7109570347898</v>
          </cell>
          <cell r="I1252">
            <v>1</v>
          </cell>
          <cell r="J1252">
            <v>1.5164833166636499E-4</v>
          </cell>
          <cell r="K1252">
            <v>723</v>
          </cell>
          <cell r="L1252">
            <v>451.50105684716902</v>
          </cell>
          <cell r="M1252">
            <v>1247</v>
          </cell>
          <cell r="N1252">
            <v>6.8469382016473901E-2</v>
          </cell>
          <cell r="O1252">
            <v>990</v>
          </cell>
          <cell r="P1252">
            <v>4.71</v>
          </cell>
          <cell r="Q1252">
            <v>509</v>
          </cell>
        </row>
        <row r="1253">
          <cell r="B1253" t="str">
            <v>GEYSERVILLE 1101122</v>
          </cell>
          <cell r="C1253">
            <v>42891101</v>
          </cell>
          <cell r="D1253" t="str">
            <v>GEYSERVILLE 1101</v>
          </cell>
          <cell r="E1253">
            <v>122</v>
          </cell>
          <cell r="F1253" t="b">
            <v>0</v>
          </cell>
          <cell r="G1253">
            <v>11125.6879818038</v>
          </cell>
          <cell r="H1253">
            <v>2112.7276339826199</v>
          </cell>
          <cell r="I1253">
            <v>54</v>
          </cell>
          <cell r="J1253">
            <v>6.2796457005222104E-5</v>
          </cell>
          <cell r="K1253">
            <v>2689</v>
          </cell>
          <cell r="L1253">
            <v>203.63653097624501</v>
          </cell>
          <cell r="M1253">
            <v>1635</v>
          </cell>
          <cell r="N1253">
            <v>2.3601849875814599E-2</v>
          </cell>
          <cell r="O1253">
            <v>1588</v>
          </cell>
          <cell r="P1253">
            <v>0.03</v>
          </cell>
          <cell r="Q1253">
            <v>2263</v>
          </cell>
        </row>
        <row r="1254">
          <cell r="B1254" t="str">
            <v>GEYSERVILLE 1101166</v>
          </cell>
          <cell r="C1254">
            <v>42891101</v>
          </cell>
          <cell r="D1254" t="str">
            <v>GEYSERVILLE 1101</v>
          </cell>
          <cell r="E1254">
            <v>166</v>
          </cell>
          <cell r="F1254" t="b">
            <v>0</v>
          </cell>
          <cell r="G1254">
            <v>15936.751710636299</v>
          </cell>
          <cell r="H1254">
            <v>9969.1209060369692</v>
          </cell>
          <cell r="I1254">
            <v>110</v>
          </cell>
          <cell r="J1254">
            <v>1.2237721046053299E-4</v>
          </cell>
          <cell r="K1254">
            <v>1141</v>
          </cell>
          <cell r="L1254">
            <v>339.918734066448</v>
          </cell>
          <cell r="M1254">
            <v>1388</v>
          </cell>
          <cell r="N1254">
            <v>4.0759227497522602E-2</v>
          </cell>
          <cell r="O1254">
            <v>1291</v>
          </cell>
          <cell r="P1254">
            <v>0.03</v>
          </cell>
          <cell r="Q1254">
            <v>2283</v>
          </cell>
        </row>
        <row r="1255">
          <cell r="B1255" t="str">
            <v>GEYSERVILLE 1101216442</v>
          </cell>
          <cell r="C1255">
            <v>42891101</v>
          </cell>
          <cell r="D1255" t="str">
            <v>GEYSERVILLE 1101</v>
          </cell>
          <cell r="E1255">
            <v>216442</v>
          </cell>
          <cell r="F1255" t="b">
            <v>1</v>
          </cell>
          <cell r="G1255">
            <v>327.43614739578601</v>
          </cell>
          <cell r="H1255">
            <v>327.43614739578601</v>
          </cell>
          <cell r="I1255">
            <v>4</v>
          </cell>
          <cell r="J1255">
            <v>1.23816055747738E-4</v>
          </cell>
          <cell r="K1255">
            <v>1123</v>
          </cell>
          <cell r="L1255">
            <v>0.10421624941983799</v>
          </cell>
          <cell r="M1255">
            <v>2932</v>
          </cell>
          <cell r="N1255">
            <v>1.29063570050401E-5</v>
          </cell>
          <cell r="O1255">
            <v>3026</v>
          </cell>
          <cell r="Q1255">
            <v>3403</v>
          </cell>
        </row>
        <row r="1256">
          <cell r="B1256" t="str">
            <v>GEYSERVILLE 1101354</v>
          </cell>
          <cell r="C1256">
            <v>42891101</v>
          </cell>
          <cell r="D1256" t="str">
            <v>GEYSERVILLE 1101</v>
          </cell>
          <cell r="E1256">
            <v>354</v>
          </cell>
          <cell r="F1256" t="b">
            <v>0</v>
          </cell>
          <cell r="G1256">
            <v>12035.376533267599</v>
          </cell>
          <cell r="H1256">
            <v>1010.20259369822</v>
          </cell>
          <cell r="I1256">
            <v>79</v>
          </cell>
          <cell r="J1256">
            <v>9.3148913876646406E-5</v>
          </cell>
          <cell r="K1256">
            <v>1816</v>
          </cell>
          <cell r="L1256">
            <v>134.00428177873999</v>
          </cell>
          <cell r="M1256">
            <v>1836</v>
          </cell>
          <cell r="N1256">
            <v>6.4828038269086697E-3</v>
          </cell>
          <cell r="O1256">
            <v>2128</v>
          </cell>
          <cell r="Q1256">
            <v>2822</v>
          </cell>
        </row>
        <row r="1257">
          <cell r="B1257" t="str">
            <v>GEYSERVILLE 110135492</v>
          </cell>
          <cell r="C1257">
            <v>42891101</v>
          </cell>
          <cell r="D1257" t="str">
            <v>GEYSERVILLE 1101</v>
          </cell>
          <cell r="E1257">
            <v>35492</v>
          </cell>
          <cell r="F1257" t="b">
            <v>0</v>
          </cell>
          <cell r="G1257">
            <v>34847.167800372699</v>
          </cell>
          <cell r="H1257">
            <v>16074.9759895146</v>
          </cell>
          <cell r="I1257">
            <v>219</v>
          </cell>
          <cell r="J1257">
            <v>9.7258821855799896E-5</v>
          </cell>
          <cell r="K1257">
            <v>1708</v>
          </cell>
          <cell r="L1257">
            <v>426.18880118469002</v>
          </cell>
          <cell r="M1257">
            <v>1265</v>
          </cell>
          <cell r="N1257">
            <v>5.5238823861207702E-2</v>
          </cell>
          <cell r="O1257">
            <v>1117</v>
          </cell>
          <cell r="P1257">
            <v>0.03</v>
          </cell>
          <cell r="Q1257">
            <v>2257</v>
          </cell>
        </row>
        <row r="1258">
          <cell r="B1258" t="str">
            <v>GEYSERVILLE 110137454</v>
          </cell>
          <cell r="C1258">
            <v>42891101</v>
          </cell>
          <cell r="D1258" t="str">
            <v>GEYSERVILLE 1101</v>
          </cell>
          <cell r="E1258">
            <v>37454</v>
          </cell>
          <cell r="F1258" t="b">
            <v>0</v>
          </cell>
          <cell r="G1258">
            <v>19681.607431651399</v>
          </cell>
          <cell r="H1258">
            <v>10482.9728611152</v>
          </cell>
          <cell r="I1258">
            <v>114</v>
          </cell>
          <cell r="J1258">
            <v>1.00143244437053E-4</v>
          </cell>
          <cell r="K1258">
            <v>1640</v>
          </cell>
          <cell r="L1258">
            <v>404.65746436071402</v>
          </cell>
          <cell r="M1258">
            <v>1292</v>
          </cell>
          <cell r="N1258">
            <v>3.7720889465842199E-2</v>
          </cell>
          <cell r="O1258">
            <v>1332</v>
          </cell>
          <cell r="P1258">
            <v>0.03</v>
          </cell>
          <cell r="Q1258">
            <v>2377</v>
          </cell>
        </row>
        <row r="1259">
          <cell r="B1259" t="str">
            <v>GEYSERVILLE 1101463260</v>
          </cell>
          <cell r="C1259">
            <v>42891101</v>
          </cell>
          <cell r="D1259" t="str">
            <v>GEYSERVILLE 1101</v>
          </cell>
          <cell r="E1259">
            <v>463260</v>
          </cell>
          <cell r="F1259" t="b">
            <v>1</v>
          </cell>
          <cell r="G1259">
            <v>886.16902461542895</v>
          </cell>
          <cell r="H1259">
            <v>873.71318660484098</v>
          </cell>
          <cell r="I1259">
            <v>6</v>
          </cell>
          <cell r="J1259">
            <v>9.5910594003119798E-5</v>
          </cell>
          <cell r="K1259">
            <v>1730</v>
          </cell>
          <cell r="L1259">
            <v>333.13324166834798</v>
          </cell>
          <cell r="M1259">
            <v>1394</v>
          </cell>
          <cell r="N1259">
            <v>3.11677176868113E-2</v>
          </cell>
          <cell r="O1259">
            <v>1439</v>
          </cell>
          <cell r="Q1259">
            <v>3601</v>
          </cell>
        </row>
        <row r="1260">
          <cell r="B1260" t="str">
            <v>GEYSERVILLE 1101480</v>
          </cell>
          <cell r="C1260">
            <v>42891101</v>
          </cell>
          <cell r="D1260" t="str">
            <v>GEYSERVILLE 1101</v>
          </cell>
          <cell r="E1260">
            <v>480</v>
          </cell>
          <cell r="F1260" t="b">
            <v>0</v>
          </cell>
          <cell r="G1260">
            <v>25809.660578221301</v>
          </cell>
          <cell r="H1260">
            <v>2502.4894099593298</v>
          </cell>
          <cell r="I1260">
            <v>161</v>
          </cell>
          <cell r="J1260">
            <v>6.7656391064474495E-5</v>
          </cell>
          <cell r="K1260">
            <v>2543</v>
          </cell>
          <cell r="L1260">
            <v>89.118916881752199</v>
          </cell>
          <cell r="M1260">
            <v>2006</v>
          </cell>
          <cell r="N1260">
            <v>5.7020720213074704E-3</v>
          </cell>
          <cell r="O1260">
            <v>2168</v>
          </cell>
          <cell r="P1260">
            <v>0.01</v>
          </cell>
          <cell r="Q1260">
            <v>2595</v>
          </cell>
        </row>
        <row r="1261">
          <cell r="B1261" t="str">
            <v>GEYSERVILLE 1101482</v>
          </cell>
          <cell r="C1261">
            <v>42891101</v>
          </cell>
          <cell r="D1261" t="str">
            <v>GEYSERVILLE 1101</v>
          </cell>
          <cell r="E1261">
            <v>482</v>
          </cell>
          <cell r="F1261" t="b">
            <v>1</v>
          </cell>
          <cell r="G1261">
            <v>6000.10689957661</v>
          </cell>
          <cell r="H1261">
            <v>595.05550162313102</v>
          </cell>
          <cell r="I1261">
            <v>38</v>
          </cell>
          <cell r="J1261">
            <v>5.9999997275601902E-5</v>
          </cell>
          <cell r="K1261">
            <v>2775</v>
          </cell>
          <cell r="L1261">
            <v>118.37150252072701</v>
          </cell>
          <cell r="M1261">
            <v>1876</v>
          </cell>
          <cell r="N1261">
            <v>5.6711141335360499E-3</v>
          </cell>
          <cell r="O1261">
            <v>2170</v>
          </cell>
          <cell r="P1261">
            <v>0.74</v>
          </cell>
          <cell r="Q1261">
            <v>789</v>
          </cell>
        </row>
        <row r="1262">
          <cell r="B1262" t="str">
            <v>GEYSERVILLE 1101705777</v>
          </cell>
          <cell r="C1262">
            <v>42891101</v>
          </cell>
          <cell r="D1262" t="str">
            <v>GEYSERVILLE 1101</v>
          </cell>
          <cell r="E1262">
            <v>705777</v>
          </cell>
          <cell r="F1262" t="b">
            <v>0</v>
          </cell>
          <cell r="G1262">
            <v>9890.0743508248597</v>
          </cell>
          <cell r="H1262">
            <v>9890.0743508248597</v>
          </cell>
          <cell r="I1262">
            <v>46</v>
          </cell>
          <cell r="J1262">
            <v>1.05507538097773E-4</v>
          </cell>
          <cell r="K1262">
            <v>1505</v>
          </cell>
          <cell r="L1262">
            <v>1615.19944009658</v>
          </cell>
          <cell r="M1262">
            <v>555</v>
          </cell>
          <cell r="N1262">
            <v>0.15746440813219001</v>
          </cell>
          <cell r="O1262">
            <v>482</v>
          </cell>
          <cell r="Q1262">
            <v>3062</v>
          </cell>
        </row>
        <row r="1263">
          <cell r="B1263" t="str">
            <v>GEYSERVILLE 1101711966</v>
          </cell>
          <cell r="C1263">
            <v>42891101</v>
          </cell>
          <cell r="D1263" t="str">
            <v>GEYSERVILLE 1101</v>
          </cell>
          <cell r="E1263">
            <v>711966</v>
          </cell>
          <cell r="F1263" t="b">
            <v>0</v>
          </cell>
          <cell r="G1263">
            <v>19227.292381982799</v>
          </cell>
          <cell r="H1263">
            <v>6326.0450462302297</v>
          </cell>
          <cell r="I1263">
            <v>122</v>
          </cell>
          <cell r="J1263">
            <v>9.0078018416295602E-5</v>
          </cell>
          <cell r="K1263">
            <v>1907</v>
          </cell>
          <cell r="L1263">
            <v>205.40770269159</v>
          </cell>
          <cell r="M1263">
            <v>1625</v>
          </cell>
          <cell r="N1263">
            <v>1.79082546192719E-2</v>
          </cell>
          <cell r="O1263">
            <v>1709</v>
          </cell>
          <cell r="Q1263">
            <v>2982</v>
          </cell>
        </row>
        <row r="1264">
          <cell r="B1264" t="str">
            <v>GEYSERVILLE 110179788</v>
          </cell>
          <cell r="C1264">
            <v>42891101</v>
          </cell>
          <cell r="D1264" t="str">
            <v>GEYSERVILLE 1101</v>
          </cell>
          <cell r="E1264">
            <v>79788</v>
          </cell>
          <cell r="F1264" t="b">
            <v>0</v>
          </cell>
          <cell r="G1264">
            <v>67378.029867447098</v>
          </cell>
          <cell r="H1264">
            <v>63661.574599588799</v>
          </cell>
          <cell r="I1264">
            <v>157</v>
          </cell>
          <cell r="J1264">
            <v>1.1886110572861601E-4</v>
          </cell>
          <cell r="K1264">
            <v>1209</v>
          </cell>
          <cell r="L1264">
            <v>1546.7450052998299</v>
          </cell>
          <cell r="M1264">
            <v>582</v>
          </cell>
          <cell r="N1264">
            <v>0.18551350180312801</v>
          </cell>
          <cell r="O1264">
            <v>386</v>
          </cell>
          <cell r="P1264">
            <v>0.12</v>
          </cell>
          <cell r="Q1264">
            <v>1399</v>
          </cell>
        </row>
        <row r="1265">
          <cell r="B1265" t="str">
            <v>GEYSERVILLE 1101975350</v>
          </cell>
          <cell r="C1265">
            <v>42891101</v>
          </cell>
          <cell r="D1265" t="str">
            <v>GEYSERVILLE 1101</v>
          </cell>
          <cell r="E1265">
            <v>975350</v>
          </cell>
          <cell r="F1265" t="b">
            <v>1</v>
          </cell>
          <cell r="G1265">
            <v>405.33943330090398</v>
          </cell>
          <cell r="H1265">
            <v>73.106516198612098</v>
          </cell>
          <cell r="I1265">
            <v>3</v>
          </cell>
          <cell r="J1265">
            <v>1.5576645091641599E-4</v>
          </cell>
          <cell r="K1265">
            <v>686</v>
          </cell>
          <cell r="L1265">
            <v>9.0461841589446798E-2</v>
          </cell>
          <cell r="M1265">
            <v>2933</v>
          </cell>
          <cell r="N1265">
            <v>1.4283911291381599E-5</v>
          </cell>
          <cell r="O1265">
            <v>3016</v>
          </cell>
          <cell r="Q1265">
            <v>3591</v>
          </cell>
        </row>
        <row r="1266">
          <cell r="B1266" t="str">
            <v>GEYSERVILLE 1102180193</v>
          </cell>
          <cell r="C1266">
            <v>42891102</v>
          </cell>
          <cell r="D1266" t="str">
            <v>GEYSERVILLE 1102</v>
          </cell>
          <cell r="E1266">
            <v>180193</v>
          </cell>
          <cell r="F1266" t="b">
            <v>0</v>
          </cell>
          <cell r="G1266">
            <v>3981.7249650857202</v>
          </cell>
          <cell r="H1266">
            <v>3477.0858042421901</v>
          </cell>
          <cell r="I1266">
            <v>23</v>
          </cell>
          <cell r="J1266">
            <v>1.00669672737358E-4</v>
          </cell>
          <cell r="K1266">
            <v>1630</v>
          </cell>
          <cell r="L1266">
            <v>430.55449526055298</v>
          </cell>
          <cell r="M1266">
            <v>1259</v>
          </cell>
          <cell r="N1266">
            <v>4.6683875213142899E-2</v>
          </cell>
          <cell r="O1266">
            <v>1217</v>
          </cell>
          <cell r="Q1266">
            <v>3467</v>
          </cell>
        </row>
        <row r="1267">
          <cell r="B1267" t="str">
            <v>GEYSERVILLE 1102220154</v>
          </cell>
          <cell r="C1267">
            <v>42891102</v>
          </cell>
          <cell r="D1267" t="str">
            <v>GEYSERVILLE 1102</v>
          </cell>
          <cell r="E1267">
            <v>220154</v>
          </cell>
          <cell r="F1267" t="b">
            <v>1</v>
          </cell>
          <cell r="G1267">
            <v>4466.0623667395903</v>
          </cell>
          <cell r="H1267">
            <v>427.79408311873499</v>
          </cell>
          <cell r="I1267">
            <v>30</v>
          </cell>
          <cell r="J1267">
            <v>1.47849496301958E-4</v>
          </cell>
          <cell r="K1267">
            <v>765</v>
          </cell>
          <cell r="L1267">
            <v>533.19240837557095</v>
          </cell>
          <cell r="M1267">
            <v>1168</v>
          </cell>
          <cell r="N1267">
            <v>0.105793508334193</v>
          </cell>
          <cell r="O1267">
            <v>729</v>
          </cell>
          <cell r="Q1267">
            <v>3155</v>
          </cell>
        </row>
        <row r="1268">
          <cell r="B1268" t="str">
            <v>GEYSERVILLE 1102274</v>
          </cell>
          <cell r="C1268">
            <v>42891102</v>
          </cell>
          <cell r="D1268" t="str">
            <v>GEYSERVILLE 1102</v>
          </cell>
          <cell r="E1268">
            <v>274</v>
          </cell>
          <cell r="F1268" t="b">
            <v>0</v>
          </cell>
          <cell r="G1268">
            <v>29743.7390413387</v>
          </cell>
          <cell r="H1268">
            <v>10398.212670839201</v>
          </cell>
          <cell r="I1268">
            <v>173</v>
          </cell>
          <cell r="J1268">
            <v>1.15990660439867E-4</v>
          </cell>
          <cell r="K1268">
            <v>1270</v>
          </cell>
          <cell r="L1268">
            <v>494.27067741097397</v>
          </cell>
          <cell r="M1268">
            <v>1207</v>
          </cell>
          <cell r="N1268">
            <v>7.4787295303512205E-2</v>
          </cell>
          <cell r="O1268">
            <v>940</v>
          </cell>
          <cell r="P1268">
            <v>1.24</v>
          </cell>
          <cell r="Q1268">
            <v>695</v>
          </cell>
        </row>
        <row r="1269">
          <cell r="B1269" t="str">
            <v>GEYSERVILLE 1102331444</v>
          </cell>
          <cell r="C1269">
            <v>42891102</v>
          </cell>
          <cell r="D1269" t="str">
            <v>GEYSERVILLE 1102</v>
          </cell>
          <cell r="E1269">
            <v>331444</v>
          </cell>
          <cell r="F1269" t="b">
            <v>0</v>
          </cell>
          <cell r="G1269">
            <v>7051.4008155337197</v>
          </cell>
          <cell r="H1269">
            <v>3579.9473912838898</v>
          </cell>
          <cell r="I1269">
            <v>44</v>
          </cell>
          <cell r="J1269">
            <v>1.07269131996707E-4</v>
          </cell>
          <cell r="K1269">
            <v>1466</v>
          </cell>
          <cell r="L1269">
            <v>260.374475083623</v>
          </cell>
          <cell r="M1269">
            <v>1523</v>
          </cell>
          <cell r="N1269">
            <v>2.9047904948701301E-2</v>
          </cell>
          <cell r="O1269">
            <v>1483</v>
          </cell>
          <cell r="Q1269">
            <v>3273</v>
          </cell>
        </row>
        <row r="1270">
          <cell r="B1270" t="str">
            <v>GEYSERVILLE 1102350</v>
          </cell>
          <cell r="C1270">
            <v>42891102</v>
          </cell>
          <cell r="D1270" t="str">
            <v>GEYSERVILLE 1102</v>
          </cell>
          <cell r="E1270">
            <v>350</v>
          </cell>
          <cell r="F1270" t="b">
            <v>0</v>
          </cell>
          <cell r="G1270">
            <v>31334.245964508402</v>
          </cell>
          <cell r="H1270">
            <v>8365.2365488941305</v>
          </cell>
          <cell r="I1270">
            <v>194</v>
          </cell>
          <cell r="J1270">
            <v>8.9261631259920297E-5</v>
          </cell>
          <cell r="K1270">
            <v>1940</v>
          </cell>
          <cell r="L1270">
            <v>270.31345844173097</v>
          </cell>
          <cell r="M1270">
            <v>1496</v>
          </cell>
          <cell r="N1270">
            <v>2.3631880952961599E-2</v>
          </cell>
          <cell r="O1270">
            <v>1585</v>
          </cell>
          <cell r="P1270">
            <v>0.09</v>
          </cell>
          <cell r="Q1270">
            <v>1536</v>
          </cell>
        </row>
        <row r="1271">
          <cell r="B1271" t="str">
            <v>GEYSERVILLE 1102484</v>
          </cell>
          <cell r="C1271">
            <v>42891102</v>
          </cell>
          <cell r="D1271" t="str">
            <v>GEYSERVILLE 1102</v>
          </cell>
          <cell r="E1271">
            <v>484</v>
          </cell>
          <cell r="F1271" t="b">
            <v>0</v>
          </cell>
          <cell r="G1271">
            <v>78528.193525714698</v>
          </cell>
          <cell r="H1271">
            <v>53688.808185872003</v>
          </cell>
          <cell r="I1271">
            <v>379</v>
          </cell>
          <cell r="J1271">
            <v>1.18326614951643E-4</v>
          </cell>
          <cell r="K1271">
            <v>1222</v>
          </cell>
          <cell r="L1271">
            <v>896.81873155785502</v>
          </cell>
          <cell r="M1271">
            <v>885</v>
          </cell>
          <cell r="N1271">
            <v>0.116065304395445</v>
          </cell>
          <cell r="O1271">
            <v>668</v>
          </cell>
          <cell r="P1271">
            <v>0.17</v>
          </cell>
          <cell r="Q1271">
            <v>1225</v>
          </cell>
        </row>
        <row r="1272">
          <cell r="B1272" t="str">
            <v>GEYSERVILLE 1102522</v>
          </cell>
          <cell r="C1272">
            <v>42891102</v>
          </cell>
          <cell r="D1272" t="str">
            <v>GEYSERVILLE 1102</v>
          </cell>
          <cell r="E1272">
            <v>522</v>
          </cell>
          <cell r="F1272" t="b">
            <v>0</v>
          </cell>
          <cell r="G1272">
            <v>17218.243502067398</v>
          </cell>
          <cell r="H1272">
            <v>12875.779166410999</v>
          </cell>
          <cell r="I1272">
            <v>109</v>
          </cell>
          <cell r="J1272">
            <v>8.4103091425007394E-5</v>
          </cell>
          <cell r="K1272">
            <v>2091</v>
          </cell>
          <cell r="L1272">
            <v>350.07586834374598</v>
          </cell>
          <cell r="M1272">
            <v>1371</v>
          </cell>
          <cell r="N1272">
            <v>2.9360549106606501E-2</v>
          </cell>
          <cell r="O1272">
            <v>1478</v>
          </cell>
          <cell r="P1272">
            <v>0.06</v>
          </cell>
          <cell r="Q1272">
            <v>1861</v>
          </cell>
        </row>
        <row r="1273">
          <cell r="B1273" t="str">
            <v>GEYSERVILLE 1102537096</v>
          </cell>
          <cell r="C1273">
            <v>42891102</v>
          </cell>
          <cell r="D1273" t="str">
            <v>GEYSERVILLE 1102</v>
          </cell>
          <cell r="E1273">
            <v>537096</v>
          </cell>
          <cell r="F1273" t="b">
            <v>1</v>
          </cell>
          <cell r="G1273">
            <v>844.14627885659002</v>
          </cell>
          <cell r="H1273">
            <v>775.97652439103604</v>
          </cell>
          <cell r="I1273">
            <v>6</v>
          </cell>
          <cell r="J1273">
            <v>1.3768919598078301E-4</v>
          </cell>
          <cell r="K1273">
            <v>900</v>
          </cell>
          <cell r="L1273">
            <v>635.98613573488899</v>
          </cell>
          <cell r="M1273">
            <v>1072</v>
          </cell>
          <cell r="N1273">
            <v>8.5227942840489998E-2</v>
          </cell>
          <cell r="O1273">
            <v>860</v>
          </cell>
          <cell r="Q1273">
            <v>3492</v>
          </cell>
        </row>
        <row r="1274">
          <cell r="B1274" t="str">
            <v>GEYSERVILLE 1102756</v>
          </cell>
          <cell r="C1274">
            <v>42891102</v>
          </cell>
          <cell r="D1274" t="str">
            <v>GEYSERVILLE 1102</v>
          </cell>
          <cell r="E1274">
            <v>756</v>
          </cell>
          <cell r="F1274" t="b">
            <v>1</v>
          </cell>
          <cell r="G1274">
            <v>948.40778643649196</v>
          </cell>
          <cell r="H1274">
            <v>948.40778643649196</v>
          </cell>
          <cell r="I1274">
            <v>7</v>
          </cell>
          <cell r="J1274">
            <v>3.74085437215399E-4</v>
          </cell>
          <cell r="K1274">
            <v>76</v>
          </cell>
          <cell r="L1274">
            <v>1141.7089188150101</v>
          </cell>
          <cell r="M1274">
            <v>757</v>
          </cell>
          <cell r="N1274">
            <v>0.24237854045827001</v>
          </cell>
          <cell r="O1274">
            <v>228</v>
          </cell>
          <cell r="P1274">
            <v>0.02</v>
          </cell>
          <cell r="Q1274">
            <v>2431</v>
          </cell>
        </row>
        <row r="1275">
          <cell r="B1275" t="str">
            <v>GEYSERVILLE 110289714</v>
          </cell>
          <cell r="C1275">
            <v>42891102</v>
          </cell>
          <cell r="D1275" t="str">
            <v>GEYSERVILLE 1102</v>
          </cell>
          <cell r="E1275">
            <v>89714</v>
          </cell>
          <cell r="F1275" t="b">
            <v>1</v>
          </cell>
          <cell r="G1275">
            <v>11363.664962373699</v>
          </cell>
          <cell r="H1275">
            <v>178.22780140950201</v>
          </cell>
          <cell r="I1275">
            <v>71</v>
          </cell>
          <cell r="J1275">
            <v>8.7635181303149099E-5</v>
          </cell>
          <cell r="K1275">
            <v>1996</v>
          </cell>
          <cell r="L1275">
            <v>68.316904577551895</v>
          </cell>
          <cell r="M1275">
            <v>2100</v>
          </cell>
          <cell r="N1275">
            <v>6.62707316373748E-3</v>
          </cell>
          <cell r="O1275">
            <v>2114</v>
          </cell>
          <cell r="P1275">
            <v>0.02</v>
          </cell>
          <cell r="Q1275">
            <v>2528</v>
          </cell>
        </row>
        <row r="1276">
          <cell r="B1276" t="str">
            <v>GIRVAN 11011330</v>
          </cell>
          <cell r="C1276">
            <v>103401101</v>
          </cell>
          <cell r="D1276" t="str">
            <v>GIRVAN 1101</v>
          </cell>
          <cell r="E1276">
            <v>1330</v>
          </cell>
          <cell r="F1276" t="b">
            <v>0</v>
          </cell>
          <cell r="G1276">
            <v>50161.9848623293</v>
          </cell>
          <cell r="H1276">
            <v>49990.9130370696</v>
          </cell>
          <cell r="I1276">
            <v>264</v>
          </cell>
          <cell r="J1276">
            <v>1.14472483609708E-4</v>
          </cell>
          <cell r="K1276">
            <v>1308</v>
          </cell>
          <cell r="L1276">
            <v>1373.7242337390201</v>
          </cell>
          <cell r="M1276">
            <v>651</v>
          </cell>
          <cell r="N1276">
            <v>0.12503286909924399</v>
          </cell>
          <cell r="O1276">
            <v>624</v>
          </cell>
          <cell r="P1276">
            <v>0.19</v>
          </cell>
          <cell r="Q1276">
            <v>1173</v>
          </cell>
        </row>
        <row r="1277">
          <cell r="B1277" t="str">
            <v>GIRVAN 11011636</v>
          </cell>
          <cell r="C1277">
            <v>103401101</v>
          </cell>
          <cell r="D1277" t="str">
            <v>GIRVAN 1101</v>
          </cell>
          <cell r="E1277">
            <v>1636</v>
          </cell>
          <cell r="F1277" t="b">
            <v>0</v>
          </cell>
          <cell r="G1277">
            <v>29887.630268864701</v>
          </cell>
          <cell r="H1277">
            <v>29071.179977989199</v>
          </cell>
          <cell r="I1277">
            <v>200</v>
          </cell>
          <cell r="J1277">
            <v>1.29109507464425E-4</v>
          </cell>
          <cell r="K1277">
            <v>1025</v>
          </cell>
          <cell r="L1277">
            <v>1282.46930296655</v>
          </cell>
          <cell r="M1277">
            <v>688</v>
          </cell>
          <cell r="N1277">
            <v>0.14693495524230901</v>
          </cell>
          <cell r="O1277">
            <v>538</v>
          </cell>
          <cell r="P1277">
            <v>0.42</v>
          </cell>
          <cell r="Q1277">
            <v>935</v>
          </cell>
        </row>
        <row r="1278">
          <cell r="B1278" t="str">
            <v>GIRVAN 1101323094</v>
          </cell>
          <cell r="C1278">
            <v>103401101</v>
          </cell>
          <cell r="D1278" t="str">
            <v>GIRVAN 1101</v>
          </cell>
          <cell r="E1278">
            <v>323094</v>
          </cell>
          <cell r="F1278" t="b">
            <v>0</v>
          </cell>
          <cell r="G1278">
            <v>58176.481508230303</v>
          </cell>
          <cell r="H1278">
            <v>58176.481508230303</v>
          </cell>
          <cell r="I1278">
            <v>208</v>
          </cell>
          <cell r="J1278">
            <v>1.05083238311423E-4</v>
          </cell>
          <cell r="K1278">
            <v>1524</v>
          </cell>
          <cell r="L1278">
            <v>3224.7708865600798</v>
          </cell>
          <cell r="M1278">
            <v>234</v>
          </cell>
          <cell r="N1278">
            <v>0.32037177455940002</v>
          </cell>
          <cell r="O1278">
            <v>117</v>
          </cell>
          <cell r="P1278">
            <v>0.08</v>
          </cell>
          <cell r="Q1278">
            <v>1636</v>
          </cell>
        </row>
        <row r="1279">
          <cell r="B1279" t="str">
            <v>GIRVAN 11019732</v>
          </cell>
          <cell r="C1279">
            <v>103401101</v>
          </cell>
          <cell r="D1279" t="str">
            <v>GIRVAN 1101</v>
          </cell>
          <cell r="E1279">
            <v>9732</v>
          </cell>
          <cell r="F1279" t="b">
            <v>0</v>
          </cell>
          <cell r="G1279">
            <v>33758.890753389598</v>
          </cell>
          <cell r="H1279">
            <v>33758.890753389598</v>
          </cell>
          <cell r="I1279">
            <v>267</v>
          </cell>
          <cell r="J1279">
            <v>1.0166890285873199E-4</v>
          </cell>
          <cell r="K1279">
            <v>1613</v>
          </cell>
          <cell r="L1279">
            <v>282.87051263261702</v>
          </cell>
          <cell r="M1279">
            <v>1469</v>
          </cell>
          <cell r="N1279">
            <v>2.5045587622819901E-2</v>
          </cell>
          <cell r="O1279">
            <v>1560</v>
          </cell>
          <cell r="P1279">
            <v>4.84</v>
          </cell>
          <cell r="Q1279">
            <v>504</v>
          </cell>
        </row>
        <row r="1280">
          <cell r="B1280" t="str">
            <v>GIRVAN 1101CB</v>
          </cell>
          <cell r="C1280">
            <v>103401101</v>
          </cell>
          <cell r="D1280" t="str">
            <v>GIRVAN 1101</v>
          </cell>
          <cell r="E1280" t="str">
            <v>CB</v>
          </cell>
          <cell r="F1280" t="b">
            <v>0</v>
          </cell>
          <cell r="G1280">
            <v>5303.1930477934302</v>
          </cell>
          <cell r="H1280">
            <v>2471.5391872801001</v>
          </cell>
          <cell r="I1280">
            <v>31</v>
          </cell>
          <cell r="J1280">
            <v>1.6120337621091001E-4</v>
          </cell>
          <cell r="K1280">
            <v>628</v>
          </cell>
          <cell r="L1280">
            <v>200.44540111030801</v>
          </cell>
          <cell r="M1280">
            <v>1640</v>
          </cell>
          <cell r="N1280">
            <v>4.2405530561830801E-2</v>
          </cell>
          <cell r="O1280">
            <v>1262</v>
          </cell>
          <cell r="P1280">
            <v>0.01</v>
          </cell>
          <cell r="Q1280">
            <v>2593</v>
          </cell>
        </row>
        <row r="1281">
          <cell r="B1281" t="str">
            <v>GIRVAN 11021028</v>
          </cell>
          <cell r="C1281">
            <v>103401102</v>
          </cell>
          <cell r="D1281" t="str">
            <v>GIRVAN 1102</v>
          </cell>
          <cell r="E1281">
            <v>1028</v>
          </cell>
          <cell r="F1281" t="b">
            <v>0</v>
          </cell>
          <cell r="G1281">
            <v>28404.106336974699</v>
          </cell>
          <cell r="H1281">
            <v>28404.106336974699</v>
          </cell>
          <cell r="I1281">
            <v>208</v>
          </cell>
          <cell r="J1281">
            <v>1.2459104840584001E-4</v>
          </cell>
          <cell r="K1281">
            <v>1106</v>
          </cell>
          <cell r="L1281">
            <v>555.89212436361902</v>
          </cell>
          <cell r="M1281">
            <v>1139</v>
          </cell>
          <cell r="N1281">
            <v>4.2482676658037101E-2</v>
          </cell>
          <cell r="O1281">
            <v>1260</v>
          </cell>
          <cell r="P1281">
            <v>8.08</v>
          </cell>
          <cell r="Q1281">
            <v>437</v>
          </cell>
        </row>
        <row r="1282">
          <cell r="B1282" t="str">
            <v>GIRVAN 1102212096</v>
          </cell>
          <cell r="C1282">
            <v>103401102</v>
          </cell>
          <cell r="D1282" t="str">
            <v>GIRVAN 1102</v>
          </cell>
          <cell r="E1282">
            <v>212096</v>
          </cell>
          <cell r="F1282" t="b">
            <v>0</v>
          </cell>
          <cell r="G1282">
            <v>6500.9175170778899</v>
          </cell>
          <cell r="H1282">
            <v>4124.0158552742096</v>
          </cell>
          <cell r="I1282">
            <v>42</v>
          </cell>
          <cell r="J1282">
            <v>6.3228615863408704E-5</v>
          </cell>
          <cell r="K1282">
            <v>2670</v>
          </cell>
          <cell r="L1282">
            <v>1654.3016447642101</v>
          </cell>
          <cell r="M1282">
            <v>540</v>
          </cell>
          <cell r="N1282">
            <v>8.97328772835847E-2</v>
          </cell>
          <cell r="O1282">
            <v>824</v>
          </cell>
          <cell r="Q1282">
            <v>3265</v>
          </cell>
        </row>
        <row r="1283">
          <cell r="B1283" t="str">
            <v>GIRVAN 1102296428</v>
          </cell>
          <cell r="C1283">
            <v>103401102</v>
          </cell>
          <cell r="D1283" t="str">
            <v>GIRVAN 1102</v>
          </cell>
          <cell r="E1283">
            <v>296428</v>
          </cell>
          <cell r="F1283" t="b">
            <v>0</v>
          </cell>
          <cell r="G1283">
            <v>5326.8427303470598</v>
          </cell>
          <cell r="H1283">
            <v>2768.6123590867201</v>
          </cell>
          <cell r="I1283">
            <v>14</v>
          </cell>
          <cell r="J1283">
            <v>2.3533262044241201E-4</v>
          </cell>
          <cell r="K1283">
            <v>262</v>
          </cell>
          <cell r="L1283">
            <v>6.5702635838030196E-2</v>
          </cell>
          <cell r="M1283">
            <v>3308</v>
          </cell>
          <cell r="N1283">
            <v>1.54918077319402E-5</v>
          </cell>
          <cell r="O1283">
            <v>3002</v>
          </cell>
          <cell r="Q1283">
            <v>3554</v>
          </cell>
        </row>
        <row r="1284">
          <cell r="B1284" t="str">
            <v>GIRVAN 110280726</v>
          </cell>
          <cell r="C1284">
            <v>103401102</v>
          </cell>
          <cell r="D1284" t="str">
            <v>GIRVAN 1102</v>
          </cell>
          <cell r="E1284">
            <v>80726</v>
          </cell>
          <cell r="F1284" t="b">
            <v>0</v>
          </cell>
          <cell r="G1284">
            <v>29692.475976201698</v>
          </cell>
          <cell r="H1284">
            <v>12661.491767124</v>
          </cell>
          <cell r="I1284">
            <v>217</v>
          </cell>
          <cell r="J1284">
            <v>1.18412236533997E-4</v>
          </cell>
          <cell r="K1284">
            <v>1219</v>
          </cell>
          <cell r="L1284">
            <v>698.17405997652804</v>
          </cell>
          <cell r="M1284">
            <v>1024</v>
          </cell>
          <cell r="N1284">
            <v>8.7368925168524902E-2</v>
          </cell>
          <cell r="O1284">
            <v>842</v>
          </cell>
          <cell r="P1284">
            <v>0.05</v>
          </cell>
          <cell r="Q1284">
            <v>2014</v>
          </cell>
        </row>
        <row r="1285">
          <cell r="B1285" t="str">
            <v>GIRVAN 11029012</v>
          </cell>
          <cell r="C1285">
            <v>103401102</v>
          </cell>
          <cell r="D1285" t="str">
            <v>GIRVAN 1102</v>
          </cell>
          <cell r="E1285">
            <v>9012</v>
          </cell>
          <cell r="F1285" t="b">
            <v>0</v>
          </cell>
          <cell r="G1285">
            <v>25166.214179096802</v>
          </cell>
          <cell r="H1285">
            <v>25166.214179096802</v>
          </cell>
          <cell r="I1285">
            <v>176</v>
          </cell>
          <cell r="J1285">
            <v>1.3266991981130199E-4</v>
          </cell>
          <cell r="K1285">
            <v>966</v>
          </cell>
          <cell r="L1285">
            <v>372.36506611684001</v>
          </cell>
          <cell r="M1285">
            <v>1335</v>
          </cell>
          <cell r="N1285">
            <v>3.3219073797443502E-2</v>
          </cell>
          <cell r="O1285">
            <v>1403</v>
          </cell>
          <cell r="P1285">
            <v>0.42</v>
          </cell>
          <cell r="Q1285">
            <v>934</v>
          </cell>
        </row>
        <row r="1286">
          <cell r="B1286" t="str">
            <v>GIRVAN 1102CB</v>
          </cell>
          <cell r="C1286">
            <v>103401102</v>
          </cell>
          <cell r="D1286" t="str">
            <v>GIRVAN 1102</v>
          </cell>
          <cell r="E1286" t="str">
            <v>CB</v>
          </cell>
          <cell r="F1286" t="b">
            <v>0</v>
          </cell>
          <cell r="G1286">
            <v>22008.73102879</v>
          </cell>
          <cell r="H1286">
            <v>1759.28665644173</v>
          </cell>
          <cell r="I1286">
            <v>102</v>
          </cell>
          <cell r="J1286">
            <v>1.4538158432385101E-4</v>
          </cell>
          <cell r="K1286">
            <v>799</v>
          </cell>
          <cell r="L1286">
            <v>6.5156587112048595E-2</v>
          </cell>
          <cell r="M1286">
            <v>3559</v>
          </cell>
          <cell r="N1286">
            <v>9.4725678634846406E-6</v>
          </cell>
          <cell r="O1286">
            <v>3079</v>
          </cell>
          <cell r="P1286">
            <v>0.03</v>
          </cell>
          <cell r="Q1286">
            <v>2325</v>
          </cell>
        </row>
        <row r="1287">
          <cell r="B1287" t="str">
            <v>GLENN 11012012</v>
          </cell>
          <cell r="C1287">
            <v>102601101</v>
          </cell>
          <cell r="D1287" t="str">
            <v>GLENN 1101</v>
          </cell>
          <cell r="E1287">
            <v>2012</v>
          </cell>
          <cell r="F1287" t="b">
            <v>0</v>
          </cell>
          <cell r="G1287">
            <v>48303.695181347503</v>
          </cell>
          <cell r="H1287">
            <v>3708.2990738992899</v>
          </cell>
          <cell r="I1287">
            <v>73</v>
          </cell>
          <cell r="J1287">
            <v>4.24902820299578E-5</v>
          </cell>
          <cell r="K1287">
            <v>3218</v>
          </cell>
          <cell r="L1287">
            <v>610.74323614452305</v>
          </cell>
          <cell r="M1287">
            <v>1094</v>
          </cell>
          <cell r="N1287">
            <v>1.6400636249434001E-2</v>
          </cell>
          <cell r="O1287">
            <v>1757</v>
          </cell>
          <cell r="P1287">
            <v>0.01</v>
          </cell>
          <cell r="Q1287">
            <v>2617</v>
          </cell>
        </row>
        <row r="1288">
          <cell r="B1288" t="str">
            <v>GOLDTREE 1105551904</v>
          </cell>
          <cell r="C1288">
            <v>182581105</v>
          </cell>
          <cell r="D1288" t="str">
            <v>GOLDTREE 1105</v>
          </cell>
          <cell r="E1288">
            <v>551904</v>
          </cell>
          <cell r="F1288" t="b">
            <v>1</v>
          </cell>
          <cell r="G1288">
            <v>35.717778445594497</v>
          </cell>
          <cell r="H1288">
            <v>35.717778445594497</v>
          </cell>
          <cell r="I1288">
            <v>1</v>
          </cell>
          <cell r="J1288">
            <v>1.40656367875635E-4</v>
          </cell>
          <cell r="K1288">
            <v>859</v>
          </cell>
          <cell r="L1288">
            <v>763.08709716796795</v>
          </cell>
          <cell r="M1288">
            <v>960</v>
          </cell>
          <cell r="N1288">
            <v>0.107333059460408</v>
          </cell>
          <cell r="O1288">
            <v>722</v>
          </cell>
          <cell r="P1288">
            <v>0.87</v>
          </cell>
          <cell r="Q1288">
            <v>755</v>
          </cell>
        </row>
        <row r="1289">
          <cell r="B1289" t="str">
            <v>GOLDTREE 1105CB</v>
          </cell>
          <cell r="C1289">
            <v>182581105</v>
          </cell>
          <cell r="D1289" t="str">
            <v>GOLDTREE 1105</v>
          </cell>
          <cell r="E1289" t="str">
            <v>CB</v>
          </cell>
          <cell r="F1289" t="b">
            <v>0</v>
          </cell>
          <cell r="G1289">
            <v>15108.5070561762</v>
          </cell>
          <cell r="H1289">
            <v>11908.4790020377</v>
          </cell>
          <cell r="I1289">
            <v>76</v>
          </cell>
          <cell r="J1289">
            <v>7.9073295207669799E-5</v>
          </cell>
          <cell r="K1289">
            <v>2231</v>
          </cell>
          <cell r="L1289">
            <v>565.89002976350798</v>
          </cell>
          <cell r="M1289">
            <v>1132</v>
          </cell>
          <cell r="N1289">
            <v>5.6446723730952997E-2</v>
          </cell>
          <cell r="O1289">
            <v>1104</v>
          </cell>
          <cell r="P1289">
            <v>0.45</v>
          </cell>
          <cell r="Q1289">
            <v>919</v>
          </cell>
        </row>
        <row r="1290">
          <cell r="B1290" t="str">
            <v>GOLDTREE 1107CB</v>
          </cell>
          <cell r="C1290">
            <v>182581107</v>
          </cell>
          <cell r="D1290" t="str">
            <v>GOLDTREE 1107</v>
          </cell>
          <cell r="E1290" t="str">
            <v>CB</v>
          </cell>
          <cell r="F1290" t="b">
            <v>0</v>
          </cell>
          <cell r="G1290">
            <v>5578.7405296162597</v>
          </cell>
          <cell r="H1290">
            <v>1480.1268076070501</v>
          </cell>
          <cell r="I1290">
            <v>28</v>
          </cell>
          <cell r="J1290">
            <v>6.1870944136899197E-5</v>
          </cell>
          <cell r="K1290">
            <v>2724</v>
          </cell>
          <cell r="L1290">
            <v>91.020329804026602</v>
          </cell>
          <cell r="M1290">
            <v>1996</v>
          </cell>
          <cell r="N1290">
            <v>8.5282092456703696E-3</v>
          </cell>
          <cell r="O1290">
            <v>2029</v>
          </cell>
          <cell r="P1290">
            <v>0.25</v>
          </cell>
          <cell r="Q1290">
            <v>1074</v>
          </cell>
        </row>
        <row r="1291">
          <cell r="B1291" t="str">
            <v>GOLDTREE 1108CB</v>
          </cell>
          <cell r="C1291">
            <v>182581108</v>
          </cell>
          <cell r="D1291" t="str">
            <v>GOLDTREE 1108</v>
          </cell>
          <cell r="E1291" t="str">
            <v>CB</v>
          </cell>
          <cell r="F1291" t="b">
            <v>0</v>
          </cell>
          <cell r="G1291">
            <v>7803.12322267128</v>
          </cell>
          <cell r="H1291">
            <v>3646.1026205334301</v>
          </cell>
          <cell r="I1291">
            <v>50</v>
          </cell>
          <cell r="J1291">
            <v>6.1558393275733996E-5</v>
          </cell>
          <cell r="K1291">
            <v>2731</v>
          </cell>
          <cell r="L1291">
            <v>249.96765884175801</v>
          </cell>
          <cell r="M1291">
            <v>1540</v>
          </cell>
          <cell r="N1291">
            <v>2.5672544572544701E-2</v>
          </cell>
          <cell r="O1291">
            <v>1540</v>
          </cell>
          <cell r="P1291">
            <v>0.06</v>
          </cell>
          <cell r="Q1291">
            <v>1893</v>
          </cell>
        </row>
        <row r="1292">
          <cell r="B1292" t="str">
            <v>GONZALES 11013094</v>
          </cell>
          <cell r="C1292">
            <v>182131101</v>
          </cell>
          <cell r="D1292" t="str">
            <v>GONZALES 1101</v>
          </cell>
          <cell r="E1292">
            <v>3094</v>
          </cell>
          <cell r="F1292" t="b">
            <v>0</v>
          </cell>
          <cell r="G1292">
            <v>14546.7613429311</v>
          </cell>
          <cell r="H1292">
            <v>6578.8406352042002</v>
          </cell>
          <cell r="I1292">
            <v>63</v>
          </cell>
          <cell r="J1292">
            <v>6.4103563382407897E-5</v>
          </cell>
          <cell r="K1292">
            <v>2641</v>
          </cell>
          <cell r="L1292">
            <v>239.81091779789699</v>
          </cell>
          <cell r="M1292">
            <v>1568</v>
          </cell>
          <cell r="N1292">
            <v>1.2297900742199301E-2</v>
          </cell>
          <cell r="O1292">
            <v>1873</v>
          </cell>
          <cell r="P1292">
            <v>0.06</v>
          </cell>
          <cell r="Q1292">
            <v>1850</v>
          </cell>
        </row>
        <row r="1293">
          <cell r="B1293" t="str">
            <v>GONZALES 1104415382</v>
          </cell>
          <cell r="C1293">
            <v>182131104</v>
          </cell>
          <cell r="D1293" t="str">
            <v>GONZALES 1104</v>
          </cell>
          <cell r="E1293">
            <v>415382</v>
          </cell>
          <cell r="F1293" t="b">
            <v>1</v>
          </cell>
          <cell r="G1293">
            <v>1920.35884704307</v>
          </cell>
          <cell r="H1293">
            <v>97.0432624674837</v>
          </cell>
          <cell r="I1293">
            <v>8</v>
          </cell>
          <cell r="J1293">
            <v>1.7727789619519599E-5</v>
          </cell>
          <cell r="K1293">
            <v>3562</v>
          </cell>
          <cell r="L1293">
            <v>59.384999019093797</v>
          </cell>
          <cell r="M1293">
            <v>2159</v>
          </cell>
          <cell r="N1293">
            <v>2.3722886373356701E-3</v>
          </cell>
          <cell r="O1293">
            <v>2424</v>
          </cell>
          <cell r="Q1293">
            <v>3205</v>
          </cell>
        </row>
        <row r="1294">
          <cell r="B1294" t="str">
            <v>GONZALES 1104807000</v>
          </cell>
          <cell r="C1294">
            <v>182131104</v>
          </cell>
          <cell r="D1294" t="str">
            <v>GONZALES 1104</v>
          </cell>
          <cell r="E1294">
            <v>807000</v>
          </cell>
          <cell r="F1294" t="b">
            <v>0</v>
          </cell>
          <cell r="G1294">
            <v>1709.8583957199201</v>
          </cell>
          <cell r="H1294">
            <v>1354.2940863408101</v>
          </cell>
          <cell r="I1294">
            <v>7</v>
          </cell>
          <cell r="J1294">
            <v>3.23495487464242E-5</v>
          </cell>
          <cell r="K1294">
            <v>3394</v>
          </cell>
          <cell r="L1294">
            <v>880.40353278709301</v>
          </cell>
          <cell r="M1294">
            <v>891</v>
          </cell>
          <cell r="N1294">
            <v>3.3202540945098703E-2</v>
          </cell>
          <cell r="O1294">
            <v>1404</v>
          </cell>
          <cell r="Q1294">
            <v>3594</v>
          </cell>
        </row>
        <row r="1295">
          <cell r="B1295" t="str">
            <v>GRASS VALLEY 11012208</v>
          </cell>
          <cell r="C1295">
            <v>152031101</v>
          </cell>
          <cell r="D1295" t="str">
            <v>GRASS VALLEY 1101</v>
          </cell>
          <cell r="E1295">
            <v>2208</v>
          </cell>
          <cell r="F1295" t="b">
            <v>0</v>
          </cell>
          <cell r="G1295">
            <v>20533.410865301299</v>
          </cell>
          <cell r="H1295">
            <v>18971.647003520899</v>
          </cell>
          <cell r="I1295">
            <v>159</v>
          </cell>
          <cell r="J1295">
            <v>1.4530199668395799E-4</v>
          </cell>
          <cell r="K1295">
            <v>800</v>
          </cell>
          <cell r="L1295">
            <v>55.225206735758697</v>
          </cell>
          <cell r="M1295">
            <v>2180</v>
          </cell>
          <cell r="N1295">
            <v>9.6885327798431099E-3</v>
          </cell>
          <cell r="O1295">
            <v>1973</v>
          </cell>
          <cell r="P1295">
            <v>0.15</v>
          </cell>
          <cell r="Q1295">
            <v>1278</v>
          </cell>
        </row>
        <row r="1296">
          <cell r="B1296" t="str">
            <v>GRASS VALLEY 11012766</v>
          </cell>
          <cell r="C1296">
            <v>152031101</v>
          </cell>
          <cell r="D1296" t="str">
            <v>GRASS VALLEY 1101</v>
          </cell>
          <cell r="E1296">
            <v>2766</v>
          </cell>
          <cell r="F1296" t="b">
            <v>0</v>
          </cell>
          <cell r="G1296">
            <v>5300.5619894729298</v>
          </cell>
          <cell r="H1296">
            <v>5300.5619894729298</v>
          </cell>
          <cell r="I1296">
            <v>31</v>
          </cell>
          <cell r="J1296">
            <v>1.8320788184346E-4</v>
          </cell>
          <cell r="K1296">
            <v>487</v>
          </cell>
          <cell r="L1296">
            <v>59.865347896310602</v>
          </cell>
          <cell r="M1296">
            <v>2154</v>
          </cell>
          <cell r="N1296">
            <v>1.7834405931106499E-2</v>
          </cell>
          <cell r="O1296">
            <v>1711</v>
          </cell>
          <cell r="P1296">
            <v>29.29</v>
          </cell>
          <cell r="Q1296">
            <v>242</v>
          </cell>
        </row>
        <row r="1297">
          <cell r="B1297" t="str">
            <v>GRASS VALLEY 1101528232</v>
          </cell>
          <cell r="C1297">
            <v>152031101</v>
          </cell>
          <cell r="D1297" t="str">
            <v>GRASS VALLEY 1101</v>
          </cell>
          <cell r="E1297">
            <v>528232</v>
          </cell>
          <cell r="F1297" t="b">
            <v>1</v>
          </cell>
          <cell r="G1297">
            <v>149.650165819291</v>
          </cell>
          <cell r="H1297">
            <v>149.650165819291</v>
          </cell>
          <cell r="I1297">
            <v>2</v>
          </cell>
          <cell r="J1297">
            <v>3.3485349558759399E-4</v>
          </cell>
          <cell r="K1297">
            <v>99</v>
          </cell>
          <cell r="L1297">
            <v>6.6431531992944007E-2</v>
          </cell>
          <cell r="M1297">
            <v>3013</v>
          </cell>
          <cell r="N1297">
            <v>2.2244830705076401E-5</v>
          </cell>
          <cell r="O1297">
            <v>2957</v>
          </cell>
          <cell r="Q1297">
            <v>3604</v>
          </cell>
        </row>
        <row r="1298">
          <cell r="B1298" t="str">
            <v>GRASS VALLEY 1101750804</v>
          </cell>
          <cell r="C1298">
            <v>152031101</v>
          </cell>
          <cell r="D1298" t="str">
            <v>GRASS VALLEY 1101</v>
          </cell>
          <cell r="E1298">
            <v>750804</v>
          </cell>
          <cell r="F1298" t="b">
            <v>1</v>
          </cell>
          <cell r="G1298">
            <v>449.41601802685602</v>
          </cell>
          <cell r="H1298">
            <v>390.06764939154999</v>
          </cell>
          <cell r="I1298">
            <v>5</v>
          </cell>
          <cell r="J1298">
            <v>1.6489176778122699E-4</v>
          </cell>
          <cell r="K1298">
            <v>588</v>
          </cell>
          <cell r="L1298">
            <v>71.366497701433602</v>
          </cell>
          <cell r="M1298">
            <v>2087</v>
          </cell>
          <cell r="N1298">
            <v>1.7655075257764101E-2</v>
          </cell>
          <cell r="O1298">
            <v>1718</v>
          </cell>
          <cell r="Q1298">
            <v>3500</v>
          </cell>
        </row>
        <row r="1299">
          <cell r="B1299" t="str">
            <v>GRASS VALLEY 1101CB</v>
          </cell>
          <cell r="C1299">
            <v>152031101</v>
          </cell>
          <cell r="D1299" t="str">
            <v>GRASS VALLEY 1101</v>
          </cell>
          <cell r="E1299" t="str">
            <v>CB</v>
          </cell>
          <cell r="F1299" t="b">
            <v>0</v>
          </cell>
          <cell r="G1299">
            <v>3780.8040970842999</v>
          </cell>
          <cell r="H1299">
            <v>1415.7705484820101</v>
          </cell>
          <cell r="I1299">
            <v>32</v>
          </cell>
          <cell r="J1299">
            <v>2.2566346683561199E-4</v>
          </cell>
          <cell r="K1299">
            <v>302</v>
          </cell>
          <cell r="L1299">
            <v>20.605144811689701</v>
          </cell>
          <cell r="M1299">
            <v>2441</v>
          </cell>
          <cell r="N1299">
            <v>3.5508633711330102E-3</v>
          </cell>
          <cell r="O1299">
            <v>2291</v>
          </cell>
          <cell r="P1299">
            <v>2.79</v>
          </cell>
          <cell r="Q1299">
            <v>582</v>
          </cell>
        </row>
        <row r="1300">
          <cell r="B1300" t="str">
            <v>GRASS VALLEY 1102CB</v>
          </cell>
          <cell r="C1300">
            <v>152031102</v>
          </cell>
          <cell r="D1300" t="str">
            <v>GRASS VALLEY 1102</v>
          </cell>
          <cell r="E1300" t="str">
            <v>CB</v>
          </cell>
          <cell r="F1300" t="b">
            <v>1</v>
          </cell>
          <cell r="G1300">
            <v>9322.59398721242</v>
          </cell>
          <cell r="H1300">
            <v>131.76294745967999</v>
          </cell>
          <cell r="I1300">
            <v>81</v>
          </cell>
          <cell r="J1300">
            <v>2.28493266924353E-4</v>
          </cell>
          <cell r="K1300">
            <v>289</v>
          </cell>
          <cell r="L1300">
            <v>6.51974537326271E-2</v>
          </cell>
          <cell r="M1300">
            <v>3511</v>
          </cell>
          <cell r="N1300">
            <v>1.4894062087858301E-5</v>
          </cell>
          <cell r="O1300">
            <v>3008</v>
          </cell>
          <cell r="Q1300">
            <v>2874</v>
          </cell>
        </row>
        <row r="1301">
          <cell r="B1301" t="str">
            <v>GRASS VALLEY 11031700</v>
          </cell>
          <cell r="C1301">
            <v>152031103</v>
          </cell>
          <cell r="D1301" t="str">
            <v>GRASS VALLEY 1103</v>
          </cell>
          <cell r="E1301">
            <v>1700</v>
          </cell>
          <cell r="F1301" t="b">
            <v>0</v>
          </cell>
          <cell r="G1301">
            <v>35014.843355465302</v>
          </cell>
          <cell r="H1301">
            <v>34930.2373189391</v>
          </cell>
          <cell r="I1301">
            <v>255</v>
          </cell>
          <cell r="J1301">
            <v>1.48177821457091E-4</v>
          </cell>
          <cell r="K1301">
            <v>762</v>
          </cell>
          <cell r="L1301">
            <v>706.09791450877299</v>
          </cell>
          <cell r="M1301">
            <v>1016</v>
          </cell>
          <cell r="N1301">
            <v>8.7917938193890197E-2</v>
          </cell>
          <cell r="O1301">
            <v>839</v>
          </cell>
          <cell r="P1301">
            <v>0.15</v>
          </cell>
          <cell r="Q1301">
            <v>1281</v>
          </cell>
        </row>
        <row r="1302">
          <cell r="B1302" t="str">
            <v>GRASS VALLEY 11032110</v>
          </cell>
          <cell r="C1302">
            <v>152031103</v>
          </cell>
          <cell r="D1302" t="str">
            <v>GRASS VALLEY 1103</v>
          </cell>
          <cell r="E1302">
            <v>2110</v>
          </cell>
          <cell r="F1302" t="b">
            <v>0</v>
          </cell>
          <cell r="G1302">
            <v>32283.119139777398</v>
          </cell>
          <cell r="H1302">
            <v>31798.222121289698</v>
          </cell>
          <cell r="I1302">
            <v>224</v>
          </cell>
          <cell r="J1302">
            <v>1.37718384556657E-4</v>
          </cell>
          <cell r="K1302">
            <v>899</v>
          </cell>
          <cell r="L1302">
            <v>464.98323579407997</v>
          </cell>
          <cell r="M1302">
            <v>1230</v>
          </cell>
          <cell r="N1302">
            <v>5.9422521291461299E-2</v>
          </cell>
          <cell r="O1302">
            <v>1068</v>
          </cell>
          <cell r="P1302">
            <v>0.21</v>
          </cell>
          <cell r="Q1302">
            <v>1147</v>
          </cell>
        </row>
        <row r="1303">
          <cell r="B1303" t="str">
            <v>GRASS VALLEY 11032180</v>
          </cell>
          <cell r="C1303">
            <v>152031103</v>
          </cell>
          <cell r="D1303" t="str">
            <v>GRASS VALLEY 1103</v>
          </cell>
          <cell r="E1303">
            <v>2180</v>
          </cell>
          <cell r="F1303" t="b">
            <v>0</v>
          </cell>
          <cell r="G1303">
            <v>71112.066418804505</v>
          </cell>
          <cell r="H1303">
            <v>71112.066418804505</v>
          </cell>
          <cell r="I1303">
            <v>444</v>
          </cell>
          <cell r="J1303">
            <v>8.9043971202700694E-5</v>
          </cell>
          <cell r="K1303">
            <v>1947</v>
          </cell>
          <cell r="L1303">
            <v>1832.26346435912</v>
          </cell>
          <cell r="M1303">
            <v>495</v>
          </cell>
          <cell r="N1303">
            <v>0.14870224664708701</v>
          </cell>
          <cell r="O1303">
            <v>524</v>
          </cell>
          <cell r="P1303">
            <v>0.31</v>
          </cell>
          <cell r="Q1303">
            <v>1000</v>
          </cell>
        </row>
        <row r="1304">
          <cell r="B1304" t="str">
            <v>GRASS VALLEY 110358498</v>
          </cell>
          <cell r="C1304">
            <v>152031103</v>
          </cell>
          <cell r="D1304" t="str">
            <v>GRASS VALLEY 1103</v>
          </cell>
          <cell r="E1304">
            <v>58498</v>
          </cell>
          <cell r="F1304" t="b">
            <v>0</v>
          </cell>
          <cell r="G1304">
            <v>3648.0776778553</v>
          </cell>
          <cell r="H1304">
            <v>1920.6561495634501</v>
          </cell>
          <cell r="I1304">
            <v>34</v>
          </cell>
          <cell r="J1304">
            <v>2.5664911620825598E-4</v>
          </cell>
          <cell r="K1304">
            <v>200</v>
          </cell>
          <cell r="L1304">
            <v>43.134028425522899</v>
          </cell>
          <cell r="M1304">
            <v>2259</v>
          </cell>
          <cell r="N1304">
            <v>1.49401735658255E-2</v>
          </cell>
          <cell r="O1304">
            <v>1783</v>
          </cell>
          <cell r="P1304">
            <v>0.03</v>
          </cell>
          <cell r="Q1304">
            <v>2375</v>
          </cell>
        </row>
        <row r="1305">
          <cell r="B1305" t="str">
            <v>GRASS VALLEY 1103CB</v>
          </cell>
          <cell r="C1305">
            <v>152031103</v>
          </cell>
          <cell r="D1305" t="str">
            <v>GRASS VALLEY 1103</v>
          </cell>
          <cell r="E1305" t="str">
            <v>CB</v>
          </cell>
          <cell r="F1305" t="b">
            <v>1</v>
          </cell>
          <cell r="G1305">
            <v>191.180610031665</v>
          </cell>
          <cell r="H1305">
            <v>191.180610031665</v>
          </cell>
          <cell r="I1305">
            <v>2</v>
          </cell>
          <cell r="J1305">
            <v>1.49865511048119E-4</v>
          </cell>
          <cell r="K1305">
            <v>738</v>
          </cell>
          <cell r="L1305">
            <v>6.6431531992944007E-2</v>
          </cell>
          <cell r="M1305">
            <v>3011</v>
          </cell>
          <cell r="N1305">
            <v>9.9557954918320594E-6</v>
          </cell>
          <cell r="O1305">
            <v>3069</v>
          </cell>
          <cell r="P1305">
            <v>0.03</v>
          </cell>
          <cell r="Q1305">
            <v>2348</v>
          </cell>
        </row>
        <row r="1306">
          <cell r="B1306" t="str">
            <v>GRAYS FLAT 0401CB</v>
          </cell>
          <cell r="C1306">
            <v>102530401</v>
          </cell>
          <cell r="D1306" t="str">
            <v>GRAYS FLAT 0401</v>
          </cell>
          <cell r="E1306" t="str">
            <v>CB</v>
          </cell>
          <cell r="F1306" t="b">
            <v>0</v>
          </cell>
          <cell r="G1306">
            <v>17261.1138051669</v>
          </cell>
          <cell r="H1306">
            <v>17261.1138051669</v>
          </cell>
          <cell r="I1306">
            <v>77</v>
          </cell>
          <cell r="J1306">
            <v>6.6356782917864599E-5</v>
          </cell>
          <cell r="K1306">
            <v>2581</v>
          </cell>
          <cell r="L1306">
            <v>354.46822559531</v>
          </cell>
          <cell r="M1306">
            <v>1366</v>
          </cell>
          <cell r="N1306">
            <v>1.6728046981228501E-2</v>
          </cell>
          <cell r="O1306">
            <v>1748</v>
          </cell>
          <cell r="P1306">
            <v>0.09</v>
          </cell>
          <cell r="Q1306">
            <v>1562</v>
          </cell>
        </row>
        <row r="1307">
          <cell r="B1307" t="str">
            <v>GREEN VALLEY 210111054</v>
          </cell>
          <cell r="C1307">
            <v>83192101</v>
          </cell>
          <cell r="D1307" t="str">
            <v>GREEN VALLEY 2101</v>
          </cell>
          <cell r="E1307">
            <v>11054</v>
          </cell>
          <cell r="F1307" t="b">
            <v>0</v>
          </cell>
          <cell r="G1307">
            <v>41601.4757269939</v>
          </cell>
          <cell r="H1307">
            <v>39167.002108635701</v>
          </cell>
          <cell r="I1307">
            <v>272</v>
          </cell>
          <cell r="J1307">
            <v>1.5628876770492999E-4</v>
          </cell>
          <cell r="K1307">
            <v>682</v>
          </cell>
          <cell r="L1307">
            <v>157.98403840142799</v>
          </cell>
          <cell r="M1307">
            <v>1754</v>
          </cell>
          <cell r="N1307">
            <v>2.5604964524891301E-2</v>
          </cell>
          <cell r="O1307">
            <v>1543</v>
          </cell>
          <cell r="P1307">
            <v>1.82</v>
          </cell>
          <cell r="Q1307">
            <v>640</v>
          </cell>
        </row>
        <row r="1308">
          <cell r="B1308" t="str">
            <v>GREEN VALLEY 210112106</v>
          </cell>
          <cell r="C1308">
            <v>83192101</v>
          </cell>
          <cell r="D1308" t="str">
            <v>GREEN VALLEY 2101</v>
          </cell>
          <cell r="E1308">
            <v>12106</v>
          </cell>
          <cell r="F1308" t="b">
            <v>1</v>
          </cell>
          <cell r="G1308">
            <v>19539.3367487057</v>
          </cell>
          <cell r="H1308">
            <v>556.83482722391398</v>
          </cell>
          <cell r="I1308">
            <v>139</v>
          </cell>
          <cell r="J1308">
            <v>8.3645346900192995E-5</v>
          </cell>
          <cell r="K1308">
            <v>2105</v>
          </cell>
          <cell r="L1308">
            <v>0.75016009078609003</v>
          </cell>
          <cell r="M1308">
            <v>2905</v>
          </cell>
          <cell r="N1308">
            <v>8.0918705474867394E-5</v>
          </cell>
          <cell r="O1308">
            <v>2884</v>
          </cell>
          <cell r="P1308">
            <v>0.06</v>
          </cell>
          <cell r="Q1308">
            <v>1840</v>
          </cell>
        </row>
        <row r="1309">
          <cell r="B1309" t="str">
            <v>GREEN VALLEY 210112824</v>
          </cell>
          <cell r="C1309">
            <v>83192101</v>
          </cell>
          <cell r="D1309" t="str">
            <v>GREEN VALLEY 2101</v>
          </cell>
          <cell r="E1309">
            <v>12824</v>
          </cell>
          <cell r="F1309" t="b">
            <v>0</v>
          </cell>
          <cell r="G1309">
            <v>19725.446323410699</v>
          </cell>
          <cell r="H1309">
            <v>1410.0845703443399</v>
          </cell>
          <cell r="I1309">
            <v>97</v>
          </cell>
          <cell r="J1309">
            <v>5.8888147440446397E-5</v>
          </cell>
          <cell r="K1309">
            <v>2811</v>
          </cell>
          <cell r="L1309">
            <v>61.702231519555603</v>
          </cell>
          <cell r="M1309">
            <v>2142</v>
          </cell>
          <cell r="N1309">
            <v>2.7199328742290498E-3</v>
          </cell>
          <cell r="O1309">
            <v>2381</v>
          </cell>
          <cell r="P1309">
            <v>0.19</v>
          </cell>
          <cell r="Q1309">
            <v>1178</v>
          </cell>
        </row>
        <row r="1310">
          <cell r="B1310" t="str">
            <v>GREEN VALLEY 2101135762</v>
          </cell>
          <cell r="C1310">
            <v>83192101</v>
          </cell>
          <cell r="D1310" t="str">
            <v>GREEN VALLEY 2101</v>
          </cell>
          <cell r="E1310">
            <v>135762</v>
          </cell>
          <cell r="F1310" t="b">
            <v>0</v>
          </cell>
          <cell r="G1310">
            <v>4515.3768243167597</v>
          </cell>
          <cell r="H1310">
            <v>1189.52855819404</v>
          </cell>
          <cell r="I1310">
            <v>28</v>
          </cell>
          <cell r="J1310">
            <v>9.6391111128468697E-5</v>
          </cell>
          <cell r="K1310">
            <v>1723</v>
          </cell>
          <cell r="L1310">
            <v>173.12186069334101</v>
          </cell>
          <cell r="M1310">
            <v>1704</v>
          </cell>
          <cell r="N1310">
            <v>1.35392116033388E-2</v>
          </cell>
          <cell r="O1310">
            <v>1830</v>
          </cell>
          <cell r="Q1310">
            <v>3246</v>
          </cell>
        </row>
        <row r="1311">
          <cell r="B1311" t="str">
            <v>GREEN VALLEY 2101380922</v>
          </cell>
          <cell r="C1311">
            <v>83192101</v>
          </cell>
          <cell r="D1311" t="str">
            <v>GREEN VALLEY 2101</v>
          </cell>
          <cell r="E1311">
            <v>380922</v>
          </cell>
          <cell r="F1311" t="b">
            <v>0</v>
          </cell>
          <cell r="G1311">
            <v>4341.39466211537</v>
          </cell>
          <cell r="H1311">
            <v>1588.6004675061499</v>
          </cell>
          <cell r="I1311">
            <v>30</v>
          </cell>
          <cell r="J1311">
            <v>5.30370298444419E-5</v>
          </cell>
          <cell r="K1311">
            <v>2965</v>
          </cell>
          <cell r="L1311">
            <v>107.67129993687</v>
          </cell>
          <cell r="M1311">
            <v>1919</v>
          </cell>
          <cell r="N1311">
            <v>7.2900889420595104E-3</v>
          </cell>
          <cell r="O1311">
            <v>2081</v>
          </cell>
          <cell r="Q1311">
            <v>3357</v>
          </cell>
        </row>
        <row r="1312">
          <cell r="B1312" t="str">
            <v>GREEN VALLEY 2101509068</v>
          </cell>
          <cell r="C1312">
            <v>83192101</v>
          </cell>
          <cell r="D1312" t="str">
            <v>GREEN VALLEY 2101</v>
          </cell>
          <cell r="E1312">
            <v>509068</v>
          </cell>
          <cell r="F1312" t="b">
            <v>0</v>
          </cell>
          <cell r="G1312">
            <v>2868.1373746403401</v>
          </cell>
          <cell r="H1312">
            <v>1655.47120910026</v>
          </cell>
          <cell r="I1312">
            <v>22</v>
          </cell>
          <cell r="J1312">
            <v>1.06477054445845E-4</v>
          </cell>
          <cell r="K1312">
            <v>1487</v>
          </cell>
          <cell r="L1312">
            <v>17.349136038937299</v>
          </cell>
          <cell r="M1312">
            <v>2495</v>
          </cell>
          <cell r="N1312">
            <v>1.00190058193911E-3</v>
          </cell>
          <cell r="O1312">
            <v>2634</v>
          </cell>
          <cell r="Q1312">
            <v>3297</v>
          </cell>
        </row>
        <row r="1313">
          <cell r="B1313" t="str">
            <v>GREEN VALLEY 2101535998</v>
          </cell>
          <cell r="C1313">
            <v>83192101</v>
          </cell>
          <cell r="D1313" t="str">
            <v>GREEN VALLEY 2101</v>
          </cell>
          <cell r="E1313">
            <v>535998</v>
          </cell>
          <cell r="F1313" t="b">
            <v>0</v>
          </cell>
          <cell r="G1313">
            <v>7941.4497611881197</v>
          </cell>
          <cell r="H1313">
            <v>7140.4635294587897</v>
          </cell>
          <cell r="I1313">
            <v>43</v>
          </cell>
          <cell r="J1313">
            <v>1.2357481471046201E-4</v>
          </cell>
          <cell r="K1313">
            <v>1129</v>
          </cell>
          <cell r="L1313">
            <v>19.4088061184585</v>
          </cell>
          <cell r="M1313">
            <v>2455</v>
          </cell>
          <cell r="N1313">
            <v>1.84135528668928E-3</v>
          </cell>
          <cell r="O1313">
            <v>2495</v>
          </cell>
          <cell r="Q1313">
            <v>3367</v>
          </cell>
        </row>
        <row r="1314">
          <cell r="B1314" t="str">
            <v>GREEN VALLEY 21016601</v>
          </cell>
          <cell r="C1314">
            <v>83192101</v>
          </cell>
          <cell r="D1314" t="str">
            <v>GREEN VALLEY 2101</v>
          </cell>
          <cell r="E1314">
            <v>6601</v>
          </cell>
          <cell r="F1314" t="b">
            <v>0</v>
          </cell>
          <cell r="G1314">
            <v>3063.6094078399501</v>
          </cell>
          <cell r="H1314">
            <v>3063.6094078399501</v>
          </cell>
          <cell r="I1314">
            <v>19</v>
          </cell>
          <cell r="J1314">
            <v>1.1592459467417301E-4</v>
          </cell>
          <cell r="K1314">
            <v>1271</v>
          </cell>
          <cell r="L1314">
            <v>66.3781807014078</v>
          </cell>
          <cell r="M1314">
            <v>2113</v>
          </cell>
          <cell r="N1314">
            <v>8.5861556094971002E-3</v>
          </cell>
          <cell r="O1314">
            <v>2024</v>
          </cell>
          <cell r="Q1314">
            <v>3470</v>
          </cell>
        </row>
        <row r="1315">
          <cell r="B1315" t="str">
            <v>GREEN VALLEY 2101942143</v>
          </cell>
          <cell r="C1315">
            <v>83192101</v>
          </cell>
          <cell r="D1315" t="str">
            <v>GREEN VALLEY 2101</v>
          </cell>
          <cell r="E1315">
            <v>942143</v>
          </cell>
          <cell r="F1315" t="b">
            <v>0</v>
          </cell>
          <cell r="G1315">
            <v>13604.562519913001</v>
          </cell>
          <cell r="H1315">
            <v>8138.45914851624</v>
          </cell>
          <cell r="I1315">
            <v>74</v>
          </cell>
          <cell r="J1315">
            <v>1.12365665226618E-4</v>
          </cell>
          <cell r="K1315">
            <v>1358</v>
          </cell>
          <cell r="L1315">
            <v>105.080506046933</v>
          </cell>
          <cell r="M1315">
            <v>1928</v>
          </cell>
          <cell r="N1315">
            <v>1.3215891642830701E-2</v>
          </cell>
          <cell r="O1315">
            <v>1838</v>
          </cell>
          <cell r="Q1315">
            <v>3068</v>
          </cell>
        </row>
        <row r="1316">
          <cell r="B1316" t="str">
            <v>GREEN VALLEY 210197574</v>
          </cell>
          <cell r="C1316">
            <v>83192101</v>
          </cell>
          <cell r="D1316" t="str">
            <v>GREEN VALLEY 2101</v>
          </cell>
          <cell r="E1316">
            <v>97574</v>
          </cell>
          <cell r="F1316" t="b">
            <v>0</v>
          </cell>
          <cell r="G1316">
            <v>8779.1351378846302</v>
          </cell>
          <cell r="H1316">
            <v>5743.5714283159195</v>
          </cell>
          <cell r="I1316">
            <v>60</v>
          </cell>
          <cell r="J1316">
            <v>8.4626667315509002E-5</v>
          </cell>
          <cell r="K1316">
            <v>2073</v>
          </cell>
          <cell r="L1316">
            <v>42.714778857678098</v>
          </cell>
          <cell r="M1316">
            <v>2264</v>
          </cell>
          <cell r="N1316">
            <v>3.2547301305290298E-3</v>
          </cell>
          <cell r="O1316">
            <v>2321</v>
          </cell>
          <cell r="Q1316">
            <v>3327</v>
          </cell>
        </row>
        <row r="1317">
          <cell r="B1317" t="str">
            <v>GREENBRAE 11021254</v>
          </cell>
          <cell r="C1317">
            <v>43091102</v>
          </cell>
          <cell r="D1317" t="str">
            <v>GREENBRAE 1102</v>
          </cell>
          <cell r="E1317">
            <v>1254</v>
          </cell>
          <cell r="F1317" t="b">
            <v>0</v>
          </cell>
          <cell r="G1317">
            <v>15241.9933449699</v>
          </cell>
          <cell r="H1317">
            <v>9639.5737864655603</v>
          </cell>
          <cell r="I1317">
            <v>130</v>
          </cell>
          <cell r="J1317">
            <v>6.3299438341765803E-5</v>
          </cell>
          <cell r="K1317">
            <v>2668</v>
          </cell>
          <cell r="L1317">
            <v>6.5870065880598599E-2</v>
          </cell>
          <cell r="M1317">
            <v>3250</v>
          </cell>
          <cell r="N1317">
            <v>4.1869001681835998E-6</v>
          </cell>
          <cell r="O1317">
            <v>3321</v>
          </cell>
          <cell r="P1317">
            <v>0.81</v>
          </cell>
          <cell r="Q1317">
            <v>771</v>
          </cell>
        </row>
        <row r="1318">
          <cell r="B1318" t="str">
            <v>GREENBRAE 1102CB</v>
          </cell>
          <cell r="C1318">
            <v>43091102</v>
          </cell>
          <cell r="D1318" t="str">
            <v>GREENBRAE 1102</v>
          </cell>
          <cell r="E1318" t="str">
            <v>CB</v>
          </cell>
          <cell r="F1318" t="b">
            <v>1</v>
          </cell>
          <cell r="G1318">
            <v>3469.4671594236102</v>
          </cell>
          <cell r="H1318">
            <v>0</v>
          </cell>
          <cell r="I1318">
            <v>28</v>
          </cell>
          <cell r="J1318">
            <v>4.0755614977767697E-5</v>
          </cell>
          <cell r="K1318">
            <v>3251</v>
          </cell>
          <cell r="L1318">
            <v>6.5151188800396595E-2</v>
          </cell>
          <cell r="M1318">
            <v>3570</v>
          </cell>
          <cell r="N1318">
            <v>2.65527676609282E-6</v>
          </cell>
          <cell r="O1318">
            <v>3447</v>
          </cell>
          <cell r="P1318">
            <v>0.09</v>
          </cell>
          <cell r="Q1318">
            <v>1558</v>
          </cell>
        </row>
        <row r="1319">
          <cell r="B1319" t="str">
            <v>GREENBRAE 1103718674</v>
          </cell>
          <cell r="C1319">
            <v>43091103</v>
          </cell>
          <cell r="D1319" t="str">
            <v>GREENBRAE 1103</v>
          </cell>
          <cell r="E1319">
            <v>718674</v>
          </cell>
          <cell r="F1319" t="b">
            <v>0</v>
          </cell>
          <cell r="G1319">
            <v>1848.67711776892</v>
          </cell>
          <cell r="H1319">
            <v>1301.8094117114299</v>
          </cell>
          <cell r="I1319">
            <v>16</v>
          </cell>
          <cell r="J1319">
            <v>1.30498105193055E-4</v>
          </cell>
          <cell r="K1319">
            <v>1001</v>
          </cell>
          <cell r="L1319">
            <v>6.5951308838292505E-2</v>
          </cell>
          <cell r="M1319">
            <v>3233</v>
          </cell>
          <cell r="N1319">
            <v>8.6091630360057198E-6</v>
          </cell>
          <cell r="O1319">
            <v>3105</v>
          </cell>
          <cell r="Q1319">
            <v>3168</v>
          </cell>
        </row>
        <row r="1320">
          <cell r="B1320" t="str">
            <v>GREENBRAE 11037315</v>
          </cell>
          <cell r="C1320">
            <v>43091103</v>
          </cell>
          <cell r="D1320" t="str">
            <v>GREENBRAE 1103</v>
          </cell>
          <cell r="E1320">
            <v>7315</v>
          </cell>
          <cell r="F1320" t="b">
            <v>1</v>
          </cell>
          <cell r="G1320">
            <v>3607.6139812138299</v>
          </cell>
          <cell r="H1320">
            <v>0</v>
          </cell>
          <cell r="I1320">
            <v>32</v>
          </cell>
          <cell r="J1320">
            <v>4.84855576843301E-5</v>
          </cell>
          <cell r="K1320">
            <v>3078</v>
          </cell>
          <cell r="L1320">
            <v>6.5151188800396595E-2</v>
          </cell>
          <cell r="M1320">
            <v>3567</v>
          </cell>
          <cell r="N1320">
            <v>3.1588917227843099E-6</v>
          </cell>
          <cell r="O1320">
            <v>3393</v>
          </cell>
          <cell r="Q1320">
            <v>2795</v>
          </cell>
        </row>
        <row r="1321">
          <cell r="B1321" t="str">
            <v>GREENBRAE 1103CB</v>
          </cell>
          <cell r="C1321">
            <v>43091103</v>
          </cell>
          <cell r="D1321" t="str">
            <v>GREENBRAE 1103</v>
          </cell>
          <cell r="E1321" t="str">
            <v>CB</v>
          </cell>
          <cell r="F1321" t="b">
            <v>1</v>
          </cell>
          <cell r="G1321">
            <v>6661.6605105406297</v>
          </cell>
          <cell r="H1321">
            <v>0</v>
          </cell>
          <cell r="I1321">
            <v>61</v>
          </cell>
          <cell r="J1321">
            <v>7.2009584198832303E-5</v>
          </cell>
          <cell r="K1321">
            <v>2419</v>
          </cell>
          <cell r="L1321">
            <v>6.5151188800396706E-2</v>
          </cell>
          <cell r="M1321">
            <v>3564</v>
          </cell>
          <cell r="N1321">
            <v>4.6915100155761801E-6</v>
          </cell>
          <cell r="O1321">
            <v>3280</v>
          </cell>
          <cell r="P1321">
            <v>0.11</v>
          </cell>
          <cell r="Q1321">
            <v>1448</v>
          </cell>
        </row>
        <row r="1322">
          <cell r="B1322" t="str">
            <v>GREENBRAE 1104107508</v>
          </cell>
          <cell r="C1322">
            <v>43091104</v>
          </cell>
          <cell r="D1322" t="str">
            <v>GREENBRAE 1104</v>
          </cell>
          <cell r="E1322">
            <v>107508</v>
          </cell>
          <cell r="F1322" t="b">
            <v>1</v>
          </cell>
          <cell r="G1322">
            <v>282.95740150811798</v>
          </cell>
          <cell r="H1322">
            <v>0</v>
          </cell>
          <cell r="I1322">
            <v>2</v>
          </cell>
          <cell r="J1322">
            <v>4.9330945330439102E-5</v>
          </cell>
          <cell r="K1322">
            <v>3054</v>
          </cell>
          <cell r="L1322">
            <v>6.5151188800396595E-2</v>
          </cell>
          <cell r="M1322">
            <v>3568</v>
          </cell>
          <cell r="N1322">
            <v>3.21396973292548E-6</v>
          </cell>
          <cell r="O1322">
            <v>3387</v>
          </cell>
          <cell r="Q1322">
            <v>3203</v>
          </cell>
        </row>
        <row r="1323">
          <cell r="B1323" t="str">
            <v>GREENBRAE 1104317890</v>
          </cell>
          <cell r="C1323">
            <v>43091104</v>
          </cell>
          <cell r="D1323" t="str">
            <v>GREENBRAE 1104</v>
          </cell>
          <cell r="E1323">
            <v>317890</v>
          </cell>
          <cell r="F1323" t="b">
            <v>1</v>
          </cell>
          <cell r="G1323">
            <v>125.831519618054</v>
          </cell>
          <cell r="H1323">
            <v>125.831519618054</v>
          </cell>
          <cell r="I1323">
            <v>2</v>
          </cell>
          <cell r="J1323">
            <v>3.9991095945879297E-5</v>
          </cell>
          <cell r="K1323">
            <v>3269</v>
          </cell>
          <cell r="L1323">
            <v>6.6431380861030107E-2</v>
          </cell>
          <cell r="M1323">
            <v>3031</v>
          </cell>
          <cell r="N1323">
            <v>2.6566637258307E-6</v>
          </cell>
          <cell r="O1323">
            <v>3446</v>
          </cell>
          <cell r="Q1323">
            <v>3501</v>
          </cell>
        </row>
        <row r="1324">
          <cell r="B1324" t="str">
            <v>GREENBRAE 1104751</v>
          </cell>
          <cell r="C1324">
            <v>43091104</v>
          </cell>
          <cell r="D1324" t="str">
            <v>GREENBRAE 1104</v>
          </cell>
          <cell r="E1324">
            <v>751</v>
          </cell>
          <cell r="F1324" t="b">
            <v>1</v>
          </cell>
          <cell r="G1324">
            <v>4384.8993830540003</v>
          </cell>
          <cell r="H1324">
            <v>264.61200662392099</v>
          </cell>
          <cell r="I1324">
            <v>31</v>
          </cell>
          <cell r="J1324">
            <v>1.7653489903163801E-5</v>
          </cell>
          <cell r="K1324">
            <v>3563</v>
          </cell>
          <cell r="L1324">
            <v>6.5233781836566501E-2</v>
          </cell>
          <cell r="M1324">
            <v>3487</v>
          </cell>
          <cell r="N1324">
            <v>1.15206361078352E-6</v>
          </cell>
          <cell r="O1324">
            <v>3577</v>
          </cell>
          <cell r="P1324">
            <v>0.02</v>
          </cell>
          <cell r="Q1324">
            <v>2530</v>
          </cell>
        </row>
        <row r="1325">
          <cell r="B1325" t="str">
            <v>GREENBRAE 1104972264</v>
          </cell>
          <cell r="C1325">
            <v>43091104</v>
          </cell>
          <cell r="D1325" t="str">
            <v>GREENBRAE 1104</v>
          </cell>
          <cell r="E1325">
            <v>972264</v>
          </cell>
          <cell r="F1325" t="b">
            <v>1</v>
          </cell>
          <cell r="G1325">
            <v>337.19829473593501</v>
          </cell>
          <cell r="H1325">
            <v>0</v>
          </cell>
          <cell r="I1325">
            <v>4</v>
          </cell>
          <cell r="J1325">
            <v>3.3355941241097699E-5</v>
          </cell>
          <cell r="K1325">
            <v>3379</v>
          </cell>
          <cell r="L1325">
            <v>6.5151188800396595E-2</v>
          </cell>
          <cell r="M1325">
            <v>3575</v>
          </cell>
          <cell r="N1325">
            <v>2.1731792254136902E-6</v>
          </cell>
          <cell r="O1325">
            <v>3496</v>
          </cell>
          <cell r="Q1325">
            <v>3520</v>
          </cell>
        </row>
        <row r="1326">
          <cell r="B1326" t="str">
            <v>GUALALA 111135562</v>
          </cell>
          <cell r="C1326">
            <v>42841111</v>
          </cell>
          <cell r="D1326" t="str">
            <v>GUALALA 1111</v>
          </cell>
          <cell r="E1326">
            <v>35562</v>
          </cell>
          <cell r="F1326" t="b">
            <v>0</v>
          </cell>
          <cell r="G1326">
            <v>22914.0776416677</v>
          </cell>
          <cell r="H1326">
            <v>22914.0776416677</v>
          </cell>
          <cell r="I1326">
            <v>147</v>
          </cell>
          <cell r="J1326">
            <v>1.05054148841444E-4</v>
          </cell>
          <cell r="K1326">
            <v>1525</v>
          </cell>
          <cell r="L1326">
            <v>11.703802209759299</v>
          </cell>
          <cell r="M1326">
            <v>2593</v>
          </cell>
          <cell r="N1326">
            <v>1.30063812901513E-3</v>
          </cell>
          <cell r="O1326">
            <v>2582</v>
          </cell>
          <cell r="P1326">
            <v>0.16</v>
          </cell>
          <cell r="Q1326">
            <v>1270</v>
          </cell>
        </row>
        <row r="1327">
          <cell r="B1327" t="str">
            <v>GUALALA 1111402866</v>
          </cell>
          <cell r="C1327">
            <v>42841111</v>
          </cell>
          <cell r="D1327" t="str">
            <v>GUALALA 1111</v>
          </cell>
          <cell r="E1327">
            <v>402866</v>
          </cell>
          <cell r="F1327" t="b">
            <v>0</v>
          </cell>
          <cell r="G1327">
            <v>2560.40321443006</v>
          </cell>
          <cell r="H1327">
            <v>2560.40321443006</v>
          </cell>
          <cell r="I1327">
            <v>20</v>
          </cell>
          <cell r="J1327">
            <v>8.0485323269385801E-5</v>
          </cell>
          <cell r="K1327">
            <v>2192</v>
          </cell>
          <cell r="L1327">
            <v>2.4421840866576101</v>
          </cell>
          <cell r="M1327">
            <v>2826</v>
          </cell>
          <cell r="N1327">
            <v>3.1369622637147801E-4</v>
          </cell>
          <cell r="O1327">
            <v>2789</v>
          </cell>
          <cell r="P1327">
            <v>0.02</v>
          </cell>
          <cell r="Q1327">
            <v>2566</v>
          </cell>
        </row>
        <row r="1328">
          <cell r="B1328" t="str">
            <v>GUALALA 1111445166</v>
          </cell>
          <cell r="C1328">
            <v>42841111</v>
          </cell>
          <cell r="D1328" t="str">
            <v>GUALALA 1111</v>
          </cell>
          <cell r="E1328">
            <v>445166</v>
          </cell>
          <cell r="F1328" t="b">
            <v>0</v>
          </cell>
          <cell r="G1328">
            <v>15269.795523942201</v>
          </cell>
          <cell r="H1328">
            <v>12164.263484031901</v>
          </cell>
          <cell r="I1328">
            <v>71</v>
          </cell>
          <cell r="J1328">
            <v>5.9661006162059398E-5</v>
          </cell>
          <cell r="K1328">
            <v>2785</v>
          </cell>
          <cell r="L1328">
            <v>28.189317246872701</v>
          </cell>
          <cell r="M1328">
            <v>2359</v>
          </cell>
          <cell r="N1328">
            <v>2.2354026921680599E-3</v>
          </cell>
          <cell r="O1328">
            <v>2446</v>
          </cell>
          <cell r="P1328">
            <v>0.06</v>
          </cell>
          <cell r="Q1328">
            <v>1845</v>
          </cell>
        </row>
        <row r="1329">
          <cell r="B1329" t="str">
            <v>GUALALA 1111498</v>
          </cell>
          <cell r="C1329">
            <v>42841111</v>
          </cell>
          <cell r="D1329" t="str">
            <v>GUALALA 1111</v>
          </cell>
          <cell r="E1329">
            <v>498</v>
          </cell>
          <cell r="F1329" t="b">
            <v>0</v>
          </cell>
          <cell r="G1329">
            <v>4821.7264451580404</v>
          </cell>
          <cell r="H1329">
            <v>4596.7491497211404</v>
          </cell>
          <cell r="I1329">
            <v>18</v>
          </cell>
          <cell r="J1329">
            <v>6.5819701692109597E-5</v>
          </cell>
          <cell r="K1329">
            <v>2593</v>
          </cell>
          <cell r="L1329">
            <v>6.6146372093094694E-2</v>
          </cell>
          <cell r="M1329">
            <v>3183</v>
          </cell>
          <cell r="N1329">
            <v>4.3648110510678097E-6</v>
          </cell>
          <cell r="O1329">
            <v>3307</v>
          </cell>
          <cell r="P1329">
            <v>0.05</v>
          </cell>
          <cell r="Q1329">
            <v>1926</v>
          </cell>
        </row>
        <row r="1330">
          <cell r="B1330" t="str">
            <v>GUALALA 1111887180</v>
          </cell>
          <cell r="C1330">
            <v>42841111</v>
          </cell>
          <cell r="D1330" t="str">
            <v>GUALALA 1111</v>
          </cell>
          <cell r="E1330">
            <v>887180</v>
          </cell>
          <cell r="F1330" t="b">
            <v>0</v>
          </cell>
          <cell r="G1330">
            <v>8692.4371493878407</v>
          </cell>
          <cell r="H1330">
            <v>8589.4891577751696</v>
          </cell>
          <cell r="I1330">
            <v>61</v>
          </cell>
          <cell r="J1330">
            <v>5.5738255796910103E-5</v>
          </cell>
          <cell r="K1330">
            <v>2897</v>
          </cell>
          <cell r="L1330">
            <v>12.9177995812697</v>
          </cell>
          <cell r="M1330">
            <v>2572</v>
          </cell>
          <cell r="N1330">
            <v>9.862763522515089E-4</v>
          </cell>
          <cell r="O1330">
            <v>2637</v>
          </cell>
          <cell r="P1330">
            <v>7.0000000000000007E-2</v>
          </cell>
          <cell r="Q1330">
            <v>1715</v>
          </cell>
        </row>
        <row r="1331">
          <cell r="B1331" t="str">
            <v>GUALALA 1111CB</v>
          </cell>
          <cell r="C1331">
            <v>42841111</v>
          </cell>
          <cell r="D1331" t="str">
            <v>GUALALA 1111</v>
          </cell>
          <cell r="E1331" t="str">
            <v>CB</v>
          </cell>
          <cell r="F1331" t="b">
            <v>0</v>
          </cell>
          <cell r="G1331">
            <v>6227.6638037944604</v>
          </cell>
          <cell r="H1331">
            <v>6227.6638037944604</v>
          </cell>
          <cell r="I1331">
            <v>47</v>
          </cell>
          <cell r="J1331">
            <v>1.01772180680703E-4</v>
          </cell>
          <cell r="K1331">
            <v>1608</v>
          </cell>
          <cell r="L1331">
            <v>5.1216357554060901</v>
          </cell>
          <cell r="M1331">
            <v>2747</v>
          </cell>
          <cell r="N1331">
            <v>1.39130583564486E-3</v>
          </cell>
          <cell r="O1331">
            <v>2576</v>
          </cell>
          <cell r="P1331">
            <v>0.03</v>
          </cell>
          <cell r="Q1331">
            <v>2337</v>
          </cell>
        </row>
        <row r="1332">
          <cell r="B1332" t="str">
            <v>GUALALA 11121294</v>
          </cell>
          <cell r="C1332">
            <v>42841112</v>
          </cell>
          <cell r="D1332" t="str">
            <v>GUALALA 1112</v>
          </cell>
          <cell r="E1332">
            <v>1294</v>
          </cell>
          <cell r="F1332" t="b">
            <v>0</v>
          </cell>
          <cell r="G1332">
            <v>32661.474389105701</v>
          </cell>
          <cell r="H1332">
            <v>31953.679812659298</v>
          </cell>
          <cell r="I1332">
            <v>234</v>
          </cell>
          <cell r="J1332">
            <v>6.8610408900253198E-5</v>
          </cell>
          <cell r="K1332">
            <v>2518</v>
          </cell>
          <cell r="L1332">
            <v>79.062019115783599</v>
          </cell>
          <cell r="M1332">
            <v>2054</v>
          </cell>
          <cell r="N1332">
            <v>5.5386943159626998E-3</v>
          </cell>
          <cell r="O1332">
            <v>2179</v>
          </cell>
          <cell r="P1332">
            <v>0.53</v>
          </cell>
          <cell r="Q1332">
            <v>883</v>
          </cell>
        </row>
        <row r="1333">
          <cell r="B1333" t="str">
            <v>GUALALA 111223444</v>
          </cell>
          <cell r="C1333">
            <v>42841112</v>
          </cell>
          <cell r="D1333" t="str">
            <v>GUALALA 1112</v>
          </cell>
          <cell r="E1333">
            <v>23444</v>
          </cell>
          <cell r="F1333" t="b">
            <v>0</v>
          </cell>
          <cell r="G1333">
            <v>23380.690657507501</v>
          </cell>
          <cell r="H1333">
            <v>23380.690657507501</v>
          </cell>
          <cell r="I1333">
            <v>135</v>
          </cell>
          <cell r="J1333">
            <v>1.0218688106788099E-4</v>
          </cell>
          <cell r="K1333">
            <v>1599</v>
          </cell>
          <cell r="L1333">
            <v>47.233825016050801</v>
          </cell>
          <cell r="M1333">
            <v>2229</v>
          </cell>
          <cell r="N1333">
            <v>4.2665751870624704E-3</v>
          </cell>
          <cell r="O1333">
            <v>2242</v>
          </cell>
          <cell r="P1333">
            <v>0.12</v>
          </cell>
          <cell r="Q1333">
            <v>1396</v>
          </cell>
        </row>
        <row r="1334">
          <cell r="B1334" t="str">
            <v>GUALALA 11124431</v>
          </cell>
          <cell r="C1334">
            <v>42841112</v>
          </cell>
          <cell r="D1334" t="str">
            <v>GUALALA 1112</v>
          </cell>
          <cell r="E1334">
            <v>4431</v>
          </cell>
          <cell r="F1334" t="b">
            <v>0</v>
          </cell>
          <cell r="G1334">
            <v>2379.8246405974601</v>
          </cell>
          <cell r="H1334">
            <v>2267.6220333218698</v>
          </cell>
          <cell r="I1334">
            <v>16</v>
          </cell>
          <cell r="J1334">
            <v>6.85699437781295E-5</v>
          </cell>
          <cell r="K1334">
            <v>2520</v>
          </cell>
          <cell r="L1334">
            <v>6.6271303699341505E-2</v>
          </cell>
          <cell r="M1334">
            <v>3158</v>
          </cell>
          <cell r="N1334">
            <v>4.5479730128693898E-6</v>
          </cell>
          <cell r="O1334">
            <v>3292</v>
          </cell>
          <cell r="P1334">
            <v>2.63</v>
          </cell>
          <cell r="Q1334">
            <v>593</v>
          </cell>
        </row>
        <row r="1335">
          <cell r="B1335" t="str">
            <v>GUALALA 1112662</v>
          </cell>
          <cell r="C1335">
            <v>42841112</v>
          </cell>
          <cell r="D1335" t="str">
            <v>GUALALA 1112</v>
          </cell>
          <cell r="E1335">
            <v>662</v>
          </cell>
          <cell r="F1335" t="b">
            <v>0</v>
          </cell>
          <cell r="G1335">
            <v>13657.964208388101</v>
          </cell>
          <cell r="H1335">
            <v>10019.765481685999</v>
          </cell>
          <cell r="I1335">
            <v>104</v>
          </cell>
          <cell r="J1335">
            <v>6.0639253973417302E-5</v>
          </cell>
          <cell r="K1335">
            <v>2758</v>
          </cell>
          <cell r="L1335">
            <v>8.97440825191104</v>
          </cell>
          <cell r="M1335">
            <v>2644</v>
          </cell>
          <cell r="N1335">
            <v>6.7921304370797595E-4</v>
          </cell>
          <cell r="O1335">
            <v>2693</v>
          </cell>
          <cell r="P1335">
            <v>7.0000000000000007E-2</v>
          </cell>
          <cell r="Q1335">
            <v>1724</v>
          </cell>
        </row>
        <row r="1336">
          <cell r="B1336" t="str">
            <v>GUALALA 1112CB</v>
          </cell>
          <cell r="C1336">
            <v>42841112</v>
          </cell>
          <cell r="D1336" t="str">
            <v>GUALALA 1112</v>
          </cell>
          <cell r="E1336" t="str">
            <v>CB</v>
          </cell>
          <cell r="F1336" t="b">
            <v>0</v>
          </cell>
          <cell r="G1336">
            <v>3448.2579069114599</v>
          </cell>
          <cell r="H1336">
            <v>2568.9228253646502</v>
          </cell>
          <cell r="I1336">
            <v>22</v>
          </cell>
          <cell r="J1336">
            <v>5.29081703461997E-5</v>
          </cell>
          <cell r="K1336">
            <v>2970</v>
          </cell>
          <cell r="L1336">
            <v>18.425631411672001</v>
          </cell>
          <cell r="M1336">
            <v>2469</v>
          </cell>
          <cell r="N1336">
            <v>2.0176686992358899E-3</v>
          </cell>
          <cell r="O1336">
            <v>2476</v>
          </cell>
          <cell r="P1336">
            <v>0.05</v>
          </cell>
          <cell r="Q1336">
            <v>1991</v>
          </cell>
        </row>
        <row r="1337">
          <cell r="B1337" t="str">
            <v>HALF MOON BAY 11012500</v>
          </cell>
          <cell r="C1337">
            <v>24101101</v>
          </cell>
          <cell r="D1337" t="str">
            <v>HALF MOON BAY 1101</v>
          </cell>
          <cell r="E1337">
            <v>2500</v>
          </cell>
          <cell r="F1337" t="b">
            <v>0</v>
          </cell>
          <cell r="G1337">
            <v>11167.091115703201</v>
          </cell>
          <cell r="H1337">
            <v>10490.7768335361</v>
          </cell>
          <cell r="I1337">
            <v>74</v>
          </cell>
          <cell r="J1337">
            <v>1.5128083583003401E-4</v>
          </cell>
          <cell r="K1337">
            <v>727</v>
          </cell>
          <cell r="L1337">
            <v>218.79891655826501</v>
          </cell>
          <cell r="M1337">
            <v>1608</v>
          </cell>
          <cell r="N1337">
            <v>3.2242564537605198E-2</v>
          </cell>
          <cell r="O1337">
            <v>1424</v>
          </cell>
          <cell r="P1337">
            <v>57.37</v>
          </cell>
          <cell r="Q1337">
            <v>96</v>
          </cell>
        </row>
        <row r="1338">
          <cell r="B1338" t="str">
            <v>HALF MOON BAY 110148868</v>
          </cell>
          <cell r="C1338">
            <v>24101101</v>
          </cell>
          <cell r="D1338" t="str">
            <v>HALF MOON BAY 1101</v>
          </cell>
          <cell r="E1338">
            <v>48868</v>
          </cell>
          <cell r="F1338" t="b">
            <v>1</v>
          </cell>
          <cell r="G1338">
            <v>3010.8680242718401</v>
          </cell>
          <cell r="H1338">
            <v>0</v>
          </cell>
          <cell r="I1338">
            <v>21</v>
          </cell>
          <cell r="J1338">
            <v>2.3959046802701701E-5</v>
          </cell>
          <cell r="K1338">
            <v>3505</v>
          </cell>
          <cell r="L1338">
            <v>3.0774959112916598</v>
          </cell>
          <cell r="M1338">
            <v>2810</v>
          </cell>
          <cell r="N1338">
            <v>2.8315644086463702E-4</v>
          </cell>
          <cell r="O1338">
            <v>2802</v>
          </cell>
          <cell r="P1338">
            <v>0.31</v>
          </cell>
          <cell r="Q1338">
            <v>997</v>
          </cell>
        </row>
        <row r="1339">
          <cell r="B1339" t="str">
            <v>HALF MOON BAY 1101771258</v>
          </cell>
          <cell r="C1339">
            <v>24101101</v>
          </cell>
          <cell r="D1339" t="str">
            <v>HALF MOON BAY 1101</v>
          </cell>
          <cell r="E1339">
            <v>771258</v>
          </cell>
          <cell r="F1339" t="b">
            <v>1</v>
          </cell>
          <cell r="G1339">
            <v>308.35784023979897</v>
          </cell>
          <cell r="H1339">
            <v>308.35784023979897</v>
          </cell>
          <cell r="I1339">
            <v>4</v>
          </cell>
          <cell r="J1339">
            <v>6.8099421241640798E-5</v>
          </cell>
          <cell r="K1339">
            <v>2532</v>
          </cell>
          <cell r="L1339">
            <v>427.98940918594599</v>
          </cell>
          <cell r="M1339">
            <v>1262</v>
          </cell>
          <cell r="N1339">
            <v>2.1483647917900101E-2</v>
          </cell>
          <cell r="O1339">
            <v>1640</v>
          </cell>
          <cell r="Q1339">
            <v>3432</v>
          </cell>
        </row>
        <row r="1340">
          <cell r="B1340" t="str">
            <v>HALF MOON BAY 1101818874</v>
          </cell>
          <cell r="C1340">
            <v>24101101</v>
          </cell>
          <cell r="D1340" t="str">
            <v>HALF MOON BAY 1101</v>
          </cell>
          <cell r="E1340">
            <v>818874</v>
          </cell>
          <cell r="F1340" t="b">
            <v>0</v>
          </cell>
          <cell r="G1340">
            <v>10865.8424054098</v>
          </cell>
          <cell r="H1340">
            <v>9148.5424977758994</v>
          </cell>
          <cell r="I1340">
            <v>42</v>
          </cell>
          <cell r="J1340">
            <v>8.8075034671505995E-5</v>
          </cell>
          <cell r="K1340">
            <v>1981</v>
          </cell>
          <cell r="L1340">
            <v>323.26055084789698</v>
          </cell>
          <cell r="M1340">
            <v>1408</v>
          </cell>
          <cell r="N1340">
            <v>2.7079849512668001E-2</v>
          </cell>
          <cell r="O1340">
            <v>1512</v>
          </cell>
          <cell r="Q1340">
            <v>3177</v>
          </cell>
        </row>
        <row r="1341">
          <cell r="B1341" t="str">
            <v>HALF MOON BAY 1101821698</v>
          </cell>
          <cell r="C1341">
            <v>24101101</v>
          </cell>
          <cell r="D1341" t="str">
            <v>HALF MOON BAY 1101</v>
          </cell>
          <cell r="E1341">
            <v>821698</v>
          </cell>
          <cell r="F1341" t="b">
            <v>0</v>
          </cell>
          <cell r="G1341">
            <v>1364.92686678683</v>
          </cell>
          <cell r="H1341">
            <v>1364.92686678683</v>
          </cell>
          <cell r="I1341">
            <v>9</v>
          </cell>
          <cell r="J1341">
            <v>5.5292604277686502E-5</v>
          </cell>
          <cell r="K1341">
            <v>2904</v>
          </cell>
          <cell r="L1341">
            <v>187.65868423713499</v>
          </cell>
          <cell r="M1341">
            <v>1667</v>
          </cell>
          <cell r="N1341">
            <v>6.0007581621623002E-3</v>
          </cell>
          <cell r="O1341">
            <v>2154</v>
          </cell>
          <cell r="Q1341">
            <v>3345</v>
          </cell>
        </row>
        <row r="1342">
          <cell r="B1342" t="str">
            <v>HALF MOON BAY 11018902</v>
          </cell>
          <cell r="C1342">
            <v>24101101</v>
          </cell>
          <cell r="D1342" t="str">
            <v>HALF MOON BAY 1101</v>
          </cell>
          <cell r="E1342">
            <v>8902</v>
          </cell>
          <cell r="F1342" t="b">
            <v>0</v>
          </cell>
          <cell r="G1342">
            <v>29281.888641645899</v>
          </cell>
          <cell r="H1342">
            <v>22787.129566574102</v>
          </cell>
          <cell r="I1342">
            <v>145</v>
          </cell>
          <cell r="J1342">
            <v>9.4843324137667593E-5</v>
          </cell>
          <cell r="K1342">
            <v>1771</v>
          </cell>
          <cell r="L1342">
            <v>290.93811801820902</v>
          </cell>
          <cell r="M1342">
            <v>1462</v>
          </cell>
          <cell r="N1342">
            <v>3.6495708827790498E-2</v>
          </cell>
          <cell r="O1342">
            <v>1344</v>
          </cell>
          <cell r="P1342">
            <v>0.33</v>
          </cell>
          <cell r="Q1342">
            <v>986</v>
          </cell>
        </row>
        <row r="1343">
          <cell r="B1343" t="str">
            <v>HALF MOON BAY 1101903182</v>
          </cell>
          <cell r="C1343">
            <v>24101101</v>
          </cell>
          <cell r="D1343" t="str">
            <v>HALF MOON BAY 1101</v>
          </cell>
          <cell r="E1343">
            <v>903182</v>
          </cell>
          <cell r="F1343" t="b">
            <v>0</v>
          </cell>
          <cell r="G1343">
            <v>1770.37549735121</v>
          </cell>
          <cell r="H1343">
            <v>1052.7078228942801</v>
          </cell>
          <cell r="I1343">
            <v>15</v>
          </cell>
          <cell r="J1343">
            <v>5.4675637390270502E-5</v>
          </cell>
          <cell r="K1343">
            <v>2927</v>
          </cell>
          <cell r="L1343">
            <v>4.2832064315676597</v>
          </cell>
          <cell r="M1343">
            <v>2774</v>
          </cell>
          <cell r="N1343">
            <v>4.0532944655191497E-4</v>
          </cell>
          <cell r="O1343">
            <v>2761</v>
          </cell>
          <cell r="Q1343">
            <v>3258</v>
          </cell>
        </row>
        <row r="1344">
          <cell r="B1344" t="str">
            <v>HALF MOON BAY 1101CB</v>
          </cell>
          <cell r="C1344">
            <v>24101101</v>
          </cell>
          <cell r="D1344" t="str">
            <v>HALF MOON BAY 1101</v>
          </cell>
          <cell r="E1344" t="str">
            <v>CB</v>
          </cell>
          <cell r="F1344" t="b">
            <v>0</v>
          </cell>
          <cell r="G1344">
            <v>10068.884605847201</v>
          </cell>
          <cell r="H1344">
            <v>2571.5147504177999</v>
          </cell>
          <cell r="I1344">
            <v>80</v>
          </cell>
          <cell r="J1344">
            <v>4.1301093262195997E-5</v>
          </cell>
          <cell r="K1344">
            <v>3240</v>
          </cell>
          <cell r="L1344">
            <v>78.394332759082303</v>
          </cell>
          <cell r="M1344">
            <v>2057</v>
          </cell>
          <cell r="N1344">
            <v>2.5158422455305298E-3</v>
          </cell>
          <cell r="O1344">
            <v>2409</v>
          </cell>
          <cell r="P1344">
            <v>0.42</v>
          </cell>
          <cell r="Q1344">
            <v>929</v>
          </cell>
        </row>
        <row r="1345">
          <cell r="B1345" t="str">
            <v>HALF MOON BAY 11022032</v>
          </cell>
          <cell r="C1345">
            <v>24101102</v>
          </cell>
          <cell r="D1345" t="str">
            <v>HALF MOON BAY 1102</v>
          </cell>
          <cell r="E1345">
            <v>2032</v>
          </cell>
          <cell r="F1345" t="b">
            <v>1</v>
          </cell>
          <cell r="G1345">
            <v>14427.8487151635</v>
          </cell>
          <cell r="H1345">
            <v>905.53450949452497</v>
          </cell>
          <cell r="I1345">
            <v>103</v>
          </cell>
          <cell r="J1345">
            <v>2.53786602213519E-5</v>
          </cell>
          <cell r="K1345">
            <v>3492</v>
          </cell>
          <cell r="L1345">
            <v>0.98818137207366796</v>
          </cell>
          <cell r="M1345">
            <v>2894</v>
          </cell>
          <cell r="N1345">
            <v>1.0630284144037E-4</v>
          </cell>
          <cell r="O1345">
            <v>2874</v>
          </cell>
          <cell r="P1345">
            <v>0.14000000000000001</v>
          </cell>
          <cell r="Q1345">
            <v>1323</v>
          </cell>
        </row>
        <row r="1346">
          <cell r="B1346" t="str">
            <v>HALF MOON BAY 1102350336</v>
          </cell>
          <cell r="C1346">
            <v>24101102</v>
          </cell>
          <cell r="D1346" t="str">
            <v>HALF MOON BAY 1102</v>
          </cell>
          <cell r="E1346">
            <v>350336</v>
          </cell>
          <cell r="F1346" t="b">
            <v>0</v>
          </cell>
          <cell r="G1346">
            <v>2699.1632233220198</v>
          </cell>
          <cell r="H1346">
            <v>1936.9418433251899</v>
          </cell>
          <cell r="I1346">
            <v>13</v>
          </cell>
          <cell r="J1346">
            <v>7.7557867510992E-5</v>
          </cell>
          <cell r="K1346">
            <v>2276</v>
          </cell>
          <cell r="L1346">
            <v>139.025533230832</v>
          </cell>
          <cell r="M1346">
            <v>1813</v>
          </cell>
          <cell r="N1346">
            <v>1.1628791005270801E-2</v>
          </cell>
          <cell r="O1346">
            <v>1896</v>
          </cell>
          <cell r="Q1346">
            <v>3323</v>
          </cell>
        </row>
        <row r="1347">
          <cell r="B1347" t="str">
            <v>HALF MOON BAY 110258448</v>
          </cell>
          <cell r="C1347">
            <v>24101102</v>
          </cell>
          <cell r="D1347" t="str">
            <v>HALF MOON BAY 1102</v>
          </cell>
          <cell r="E1347">
            <v>58448</v>
          </cell>
          <cell r="F1347" t="b">
            <v>0</v>
          </cell>
          <cell r="G1347">
            <v>7774.1255986209298</v>
          </cell>
          <cell r="H1347">
            <v>7141.1011897930703</v>
          </cell>
          <cell r="I1347">
            <v>22</v>
          </cell>
          <cell r="J1347">
            <v>8.8642644641367897E-5</v>
          </cell>
          <cell r="K1347">
            <v>1966</v>
          </cell>
          <cell r="L1347">
            <v>261.63093465295702</v>
          </cell>
          <cell r="M1347">
            <v>1519</v>
          </cell>
          <cell r="N1347">
            <v>2.2766277452922701E-2</v>
          </cell>
          <cell r="O1347">
            <v>1610</v>
          </cell>
          <cell r="Q1347">
            <v>3368</v>
          </cell>
        </row>
        <row r="1348">
          <cell r="B1348" t="str">
            <v>HALF MOON BAY 1102650808</v>
          </cell>
          <cell r="C1348">
            <v>24101102</v>
          </cell>
          <cell r="D1348" t="str">
            <v>HALF MOON BAY 1102</v>
          </cell>
          <cell r="E1348">
            <v>650808</v>
          </cell>
          <cell r="F1348" t="b">
            <v>1</v>
          </cell>
          <cell r="G1348">
            <v>998.35723941225694</v>
          </cell>
          <cell r="H1348">
            <v>843.35917211127196</v>
          </cell>
          <cell r="I1348">
            <v>8</v>
          </cell>
          <cell r="J1348">
            <v>5.32637984633765E-5</v>
          </cell>
          <cell r="K1348">
            <v>2957</v>
          </cell>
          <cell r="L1348">
            <v>6.8807845003902898E-2</v>
          </cell>
          <cell r="M1348">
            <v>2945</v>
          </cell>
          <cell r="N1348">
            <v>3.6894336562338602E-6</v>
          </cell>
          <cell r="O1348">
            <v>3353</v>
          </cell>
          <cell r="Q1348">
            <v>3257</v>
          </cell>
        </row>
        <row r="1349">
          <cell r="B1349" t="str">
            <v>HALF MOON BAY 1102863822</v>
          </cell>
          <cell r="C1349">
            <v>24101102</v>
          </cell>
          <cell r="D1349" t="str">
            <v>HALF MOON BAY 1102</v>
          </cell>
          <cell r="E1349">
            <v>863822</v>
          </cell>
          <cell r="F1349" t="b">
            <v>1</v>
          </cell>
          <cell r="G1349">
            <v>1030.95002107597</v>
          </cell>
          <cell r="H1349">
            <v>168.75191909192301</v>
          </cell>
          <cell r="I1349">
            <v>8</v>
          </cell>
          <cell r="J1349">
            <v>3.6716253362101202E-5</v>
          </cell>
          <cell r="K1349">
            <v>3321</v>
          </cell>
          <cell r="L1349">
            <v>27.816252452321301</v>
          </cell>
          <cell r="M1349">
            <v>2364</v>
          </cell>
          <cell r="N1349">
            <v>1.69325366724893E-3</v>
          </cell>
          <cell r="O1349">
            <v>2519</v>
          </cell>
          <cell r="Q1349">
            <v>2906</v>
          </cell>
        </row>
        <row r="1350">
          <cell r="B1350" t="str">
            <v>HALF MOON BAY 11028848</v>
          </cell>
          <cell r="C1350">
            <v>24101102</v>
          </cell>
          <cell r="D1350" t="str">
            <v>HALF MOON BAY 1102</v>
          </cell>
          <cell r="E1350">
            <v>8848</v>
          </cell>
          <cell r="F1350" t="b">
            <v>0</v>
          </cell>
          <cell r="G1350">
            <v>16215.078510082099</v>
          </cell>
          <cell r="H1350">
            <v>6200.2521091071803</v>
          </cell>
          <cell r="I1350">
            <v>117</v>
          </cell>
          <cell r="J1350">
            <v>6.6972053304950794E-5</v>
          </cell>
          <cell r="K1350">
            <v>2558</v>
          </cell>
          <cell r="L1350">
            <v>11.046056305114</v>
          </cell>
          <cell r="M1350">
            <v>2608</v>
          </cell>
          <cell r="N1350">
            <v>9.6384626866010195E-4</v>
          </cell>
          <cell r="O1350">
            <v>2643</v>
          </cell>
          <cell r="P1350">
            <v>0.22</v>
          </cell>
          <cell r="Q1350">
            <v>1123</v>
          </cell>
        </row>
        <row r="1351">
          <cell r="B1351" t="str">
            <v>HALF MOON BAY 1102CB</v>
          </cell>
          <cell r="C1351">
            <v>24101102</v>
          </cell>
          <cell r="D1351" t="str">
            <v>HALF MOON BAY 1102</v>
          </cell>
          <cell r="E1351" t="str">
            <v>CB</v>
          </cell>
          <cell r="F1351" t="b">
            <v>1</v>
          </cell>
          <cell r="G1351">
            <v>5451.3153750992797</v>
          </cell>
          <cell r="H1351">
            <v>266.96947728519802</v>
          </cell>
          <cell r="I1351">
            <v>50</v>
          </cell>
          <cell r="J1351">
            <v>3.1382128399854902E-5</v>
          </cell>
          <cell r="K1351">
            <v>3410</v>
          </cell>
          <cell r="L1351">
            <v>8.3027767144143496</v>
          </cell>
          <cell r="M1351">
            <v>2663</v>
          </cell>
          <cell r="N1351">
            <v>5.6030353544729398E-4</v>
          </cell>
          <cell r="O1351">
            <v>2718</v>
          </cell>
          <cell r="P1351">
            <v>0.02</v>
          </cell>
          <cell r="Q1351">
            <v>2459</v>
          </cell>
        </row>
        <row r="1352">
          <cell r="B1352" t="str">
            <v>HALF MOON BAY 1103341542</v>
          </cell>
          <cell r="C1352">
            <v>24101103</v>
          </cell>
          <cell r="D1352" t="str">
            <v>HALF MOON BAY 1103</v>
          </cell>
          <cell r="E1352">
            <v>341542</v>
          </cell>
          <cell r="F1352" t="b">
            <v>0</v>
          </cell>
          <cell r="G1352">
            <v>10584.3319701199</v>
          </cell>
          <cell r="H1352">
            <v>9768.7601982895903</v>
          </cell>
          <cell r="I1352">
            <v>47</v>
          </cell>
          <cell r="J1352">
            <v>8.7167243186235595E-5</v>
          </cell>
          <cell r="K1352">
            <v>2009</v>
          </cell>
          <cell r="L1352">
            <v>161.048384519422</v>
          </cell>
          <cell r="M1352">
            <v>1744</v>
          </cell>
          <cell r="N1352">
            <v>1.0885206222637601E-2</v>
          </cell>
          <cell r="O1352">
            <v>1927</v>
          </cell>
          <cell r="Q1352">
            <v>3412</v>
          </cell>
        </row>
        <row r="1353">
          <cell r="B1353" t="str">
            <v>HALF MOON BAY 1103531594</v>
          </cell>
          <cell r="C1353">
            <v>24101103</v>
          </cell>
          <cell r="D1353" t="str">
            <v>HALF MOON BAY 1103</v>
          </cell>
          <cell r="E1353">
            <v>531594</v>
          </cell>
          <cell r="F1353" t="b">
            <v>0</v>
          </cell>
          <cell r="G1353">
            <v>4284.54991967156</v>
          </cell>
          <cell r="H1353">
            <v>3998.7287430163101</v>
          </cell>
          <cell r="I1353">
            <v>25</v>
          </cell>
          <cell r="J1353">
            <v>5.9727221341745401E-5</v>
          </cell>
          <cell r="K1353">
            <v>2782</v>
          </cell>
          <cell r="L1353">
            <v>338.54342318415598</v>
          </cell>
          <cell r="M1353">
            <v>1391</v>
          </cell>
          <cell r="N1353">
            <v>2.2917064207498401E-2</v>
          </cell>
          <cell r="O1353">
            <v>1603</v>
          </cell>
          <cell r="Q1353">
            <v>3558</v>
          </cell>
        </row>
        <row r="1354">
          <cell r="B1354" t="str">
            <v>HALF MOON BAY 1103540991</v>
          </cell>
          <cell r="C1354">
            <v>24101103</v>
          </cell>
          <cell r="D1354" t="str">
            <v>HALF MOON BAY 1103</v>
          </cell>
          <cell r="E1354">
            <v>540991</v>
          </cell>
          <cell r="F1354" t="b">
            <v>0</v>
          </cell>
          <cell r="G1354">
            <v>2594.67406260395</v>
          </cell>
          <cell r="H1354">
            <v>2544.5262105287002</v>
          </cell>
          <cell r="I1354">
            <v>16</v>
          </cell>
          <cell r="J1354">
            <v>6.9858701923900901E-5</v>
          </cell>
          <cell r="K1354">
            <v>2477</v>
          </cell>
          <cell r="L1354">
            <v>260.164993711747</v>
          </cell>
          <cell r="M1354">
            <v>1524</v>
          </cell>
          <cell r="N1354">
            <v>1.9417228290895299E-2</v>
          </cell>
          <cell r="O1354">
            <v>1682</v>
          </cell>
          <cell r="Q1354">
            <v>3290</v>
          </cell>
        </row>
        <row r="1355">
          <cell r="B1355" t="str">
            <v>HALF MOON BAY 11036012</v>
          </cell>
          <cell r="C1355">
            <v>24101103</v>
          </cell>
          <cell r="D1355" t="str">
            <v>HALF MOON BAY 1103</v>
          </cell>
          <cell r="E1355">
            <v>6012</v>
          </cell>
          <cell r="F1355" t="b">
            <v>0</v>
          </cell>
          <cell r="G1355">
            <v>15479.7976949478</v>
          </cell>
          <cell r="H1355">
            <v>10729.276379586299</v>
          </cell>
          <cell r="I1355">
            <v>79</v>
          </cell>
          <cell r="J1355">
            <v>9.0532571973129104E-5</v>
          </cell>
          <cell r="K1355">
            <v>1896</v>
          </cell>
          <cell r="L1355">
            <v>70.018000678725997</v>
          </cell>
          <cell r="M1355">
            <v>2095</v>
          </cell>
          <cell r="N1355">
            <v>5.4078483106597096E-3</v>
          </cell>
          <cell r="O1355">
            <v>2186</v>
          </cell>
          <cell r="P1355">
            <v>0.08</v>
          </cell>
          <cell r="Q1355">
            <v>1585</v>
          </cell>
        </row>
        <row r="1356">
          <cell r="B1356" t="str">
            <v>HALF MOON BAY 11036014</v>
          </cell>
          <cell r="C1356">
            <v>24101103</v>
          </cell>
          <cell r="D1356" t="str">
            <v>HALF MOON BAY 1103</v>
          </cell>
          <cell r="E1356">
            <v>6014</v>
          </cell>
          <cell r="F1356" t="b">
            <v>0</v>
          </cell>
          <cell r="G1356">
            <v>19985.203600147401</v>
          </cell>
          <cell r="H1356">
            <v>9962.9662500711092</v>
          </cell>
          <cell r="I1356">
            <v>106</v>
          </cell>
          <cell r="J1356">
            <v>7.6568378028154898E-5</v>
          </cell>
          <cell r="K1356">
            <v>2291</v>
          </cell>
          <cell r="L1356">
            <v>149.423224647582</v>
          </cell>
          <cell r="M1356">
            <v>1779</v>
          </cell>
          <cell r="N1356">
            <v>1.21383572594773E-2</v>
          </cell>
          <cell r="O1356">
            <v>1878</v>
          </cell>
          <cell r="P1356">
            <v>0.02</v>
          </cell>
          <cell r="Q1356">
            <v>2473</v>
          </cell>
        </row>
        <row r="1357">
          <cell r="B1357" t="str">
            <v>HALF MOON BAY 11036018</v>
          </cell>
          <cell r="C1357">
            <v>24101103</v>
          </cell>
          <cell r="D1357" t="str">
            <v>HALF MOON BAY 1103</v>
          </cell>
          <cell r="E1357">
            <v>6018</v>
          </cell>
          <cell r="F1357" t="b">
            <v>0</v>
          </cell>
          <cell r="G1357">
            <v>30239.533881482999</v>
          </cell>
          <cell r="H1357">
            <v>25219.552473106101</v>
          </cell>
          <cell r="I1357">
            <v>160</v>
          </cell>
          <cell r="J1357">
            <v>8.5245406447732893E-5</v>
          </cell>
          <cell r="K1357">
            <v>2048</v>
          </cell>
          <cell r="L1357">
            <v>248.645911749291</v>
          </cell>
          <cell r="M1357">
            <v>1544</v>
          </cell>
          <cell r="N1357">
            <v>1.9223189822898699E-2</v>
          </cell>
          <cell r="O1357">
            <v>1686</v>
          </cell>
          <cell r="P1357">
            <v>0.05</v>
          </cell>
          <cell r="Q1357">
            <v>1942</v>
          </cell>
        </row>
        <row r="1358">
          <cell r="B1358" t="str">
            <v>HALF MOON BAY 110369412</v>
          </cell>
          <cell r="C1358">
            <v>24101103</v>
          </cell>
          <cell r="D1358" t="str">
            <v>HALF MOON BAY 1103</v>
          </cell>
          <cell r="E1358">
            <v>69412</v>
          </cell>
          <cell r="F1358" t="b">
            <v>0</v>
          </cell>
          <cell r="G1358">
            <v>34124.525297524902</v>
          </cell>
          <cell r="H1358">
            <v>25048.7626184537</v>
          </cell>
          <cell r="I1358">
            <v>150</v>
          </cell>
          <cell r="J1358">
            <v>9.9166431903620106E-5</v>
          </cell>
          <cell r="K1358">
            <v>1664</v>
          </cell>
          <cell r="L1358">
            <v>96.719773757982594</v>
          </cell>
          <cell r="M1358">
            <v>1975</v>
          </cell>
          <cell r="N1358">
            <v>7.8448213061737201E-3</v>
          </cell>
          <cell r="O1358">
            <v>2055</v>
          </cell>
          <cell r="P1358">
            <v>0.06</v>
          </cell>
          <cell r="Q1358">
            <v>1862</v>
          </cell>
        </row>
        <row r="1359">
          <cell r="B1359" t="str">
            <v>HALF MOON BAY 1103695411</v>
          </cell>
          <cell r="C1359">
            <v>24101103</v>
          </cell>
          <cell r="D1359" t="str">
            <v>HALF MOON BAY 1103</v>
          </cell>
          <cell r="E1359">
            <v>695411</v>
          </cell>
          <cell r="F1359" t="b">
            <v>0</v>
          </cell>
          <cell r="G1359">
            <v>13352.9729873384</v>
          </cell>
          <cell r="H1359">
            <v>13352.9729873384</v>
          </cell>
          <cell r="I1359">
            <v>99</v>
          </cell>
          <cell r="J1359">
            <v>1.31986473610999E-4</v>
          </cell>
          <cell r="K1359">
            <v>984</v>
          </cell>
          <cell r="L1359">
            <v>79.325261575991505</v>
          </cell>
          <cell r="M1359">
            <v>2051</v>
          </cell>
          <cell r="N1359">
            <v>7.52923004191078E-3</v>
          </cell>
          <cell r="O1359">
            <v>2072</v>
          </cell>
          <cell r="Q1359">
            <v>3065</v>
          </cell>
        </row>
        <row r="1360">
          <cell r="B1360" t="str">
            <v>HALF MOON BAY 11038089</v>
          </cell>
          <cell r="C1360">
            <v>24101103</v>
          </cell>
          <cell r="D1360" t="str">
            <v>HALF MOON BAY 1103</v>
          </cell>
          <cell r="E1360">
            <v>8089</v>
          </cell>
          <cell r="F1360" t="b">
            <v>0</v>
          </cell>
          <cell r="G1360">
            <v>4528.4761022031198</v>
          </cell>
          <cell r="H1360">
            <v>4528.4761022031198</v>
          </cell>
          <cell r="I1360">
            <v>29</v>
          </cell>
          <cell r="J1360">
            <v>1.08665781414762E-4</v>
          </cell>
          <cell r="K1360">
            <v>1432</v>
          </cell>
          <cell r="L1360">
            <v>3.3453468194254601</v>
          </cell>
          <cell r="M1360">
            <v>2802</v>
          </cell>
          <cell r="N1360">
            <v>3.66142783510381E-4</v>
          </cell>
          <cell r="O1360">
            <v>2775</v>
          </cell>
          <cell r="P1360">
            <v>4.59</v>
          </cell>
          <cell r="Q1360">
            <v>513</v>
          </cell>
        </row>
        <row r="1361">
          <cell r="B1361" t="str">
            <v>HALF MOON BAY 11038894</v>
          </cell>
          <cell r="C1361">
            <v>24101103</v>
          </cell>
          <cell r="D1361" t="str">
            <v>HALF MOON BAY 1103</v>
          </cell>
          <cell r="E1361">
            <v>8894</v>
          </cell>
          <cell r="F1361" t="b">
            <v>0</v>
          </cell>
          <cell r="G1361">
            <v>18146.6987584132</v>
          </cell>
          <cell r="H1361">
            <v>18102.284226915901</v>
          </cell>
          <cell r="I1361">
            <v>110</v>
          </cell>
          <cell r="J1361">
            <v>1.13017431965232E-4</v>
          </cell>
          <cell r="K1361">
            <v>1343</v>
          </cell>
          <cell r="L1361">
            <v>4.8208664026413599</v>
          </cell>
          <cell r="M1361">
            <v>2759</v>
          </cell>
          <cell r="N1361">
            <v>5.3494482585125303E-4</v>
          </cell>
          <cell r="O1361">
            <v>2725</v>
          </cell>
          <cell r="P1361">
            <v>5.41</v>
          </cell>
          <cell r="Q1361">
            <v>487</v>
          </cell>
        </row>
        <row r="1362">
          <cell r="B1362" t="str">
            <v>HALF MOON BAY 11038898</v>
          </cell>
          <cell r="C1362">
            <v>24101103</v>
          </cell>
          <cell r="D1362" t="str">
            <v>HALF MOON BAY 1103</v>
          </cell>
          <cell r="E1362">
            <v>8898</v>
          </cell>
          <cell r="F1362" t="b">
            <v>0</v>
          </cell>
          <cell r="G1362">
            <v>1034.8012919688199</v>
          </cell>
          <cell r="H1362">
            <v>1034.8012919688199</v>
          </cell>
          <cell r="I1362">
            <v>9</v>
          </cell>
          <cell r="J1362">
            <v>1.7399125580494799E-4</v>
          </cell>
          <cell r="K1362">
            <v>534</v>
          </cell>
          <cell r="L1362">
            <v>6.6431229729116206E-2</v>
          </cell>
          <cell r="M1362">
            <v>3061</v>
          </cell>
          <cell r="N1362">
            <v>1.15584530852359E-5</v>
          </cell>
          <cell r="O1362">
            <v>3039</v>
          </cell>
          <cell r="P1362">
            <v>0.71</v>
          </cell>
          <cell r="Q1362">
            <v>804</v>
          </cell>
        </row>
        <row r="1363">
          <cell r="B1363" t="str">
            <v>HALF MOON BAY 11038920</v>
          </cell>
          <cell r="C1363">
            <v>24101103</v>
          </cell>
          <cell r="D1363" t="str">
            <v>HALF MOON BAY 1103</v>
          </cell>
          <cell r="E1363">
            <v>8920</v>
          </cell>
          <cell r="F1363" t="b">
            <v>1</v>
          </cell>
          <cell r="G1363">
            <v>158.12419485431201</v>
          </cell>
          <cell r="H1363">
            <v>158.12419485431201</v>
          </cell>
          <cell r="I1363">
            <v>2</v>
          </cell>
          <cell r="J1363">
            <v>1.7718401068123001E-4</v>
          </cell>
          <cell r="K1363">
            <v>518</v>
          </cell>
          <cell r="L1363">
            <v>499.49117145592601</v>
          </cell>
          <cell r="M1363">
            <v>1200</v>
          </cell>
          <cell r="N1363">
            <v>6.9477153833389496E-2</v>
          </cell>
          <cell r="O1363">
            <v>982</v>
          </cell>
          <cell r="P1363">
            <v>0.19</v>
          </cell>
          <cell r="Q1363">
            <v>1196</v>
          </cell>
        </row>
        <row r="1364">
          <cell r="B1364" t="str">
            <v>HALF MOON BAY 11039112</v>
          </cell>
          <cell r="C1364">
            <v>24101103</v>
          </cell>
          <cell r="D1364" t="str">
            <v>HALF MOON BAY 1103</v>
          </cell>
          <cell r="E1364">
            <v>9112</v>
          </cell>
          <cell r="F1364" t="b">
            <v>0</v>
          </cell>
          <cell r="G1364">
            <v>8500.5119038356806</v>
          </cell>
          <cell r="H1364">
            <v>1386.5142994319999</v>
          </cell>
          <cell r="I1364">
            <v>68</v>
          </cell>
          <cell r="J1364">
            <v>4.4335001555384099E-5</v>
          </cell>
          <cell r="K1364">
            <v>3182</v>
          </cell>
          <cell r="L1364">
            <v>101.786124661236</v>
          </cell>
          <cell r="M1364">
            <v>1948</v>
          </cell>
          <cell r="N1364">
            <v>6.0009058748584296E-3</v>
          </cell>
          <cell r="O1364">
            <v>2153</v>
          </cell>
          <cell r="P1364">
            <v>0.04</v>
          </cell>
          <cell r="Q1364">
            <v>2214</v>
          </cell>
        </row>
        <row r="1365">
          <cell r="B1365" t="str">
            <v>HALF MOON BAY 1103H80</v>
          </cell>
          <cell r="C1365">
            <v>24101103</v>
          </cell>
          <cell r="D1365" t="str">
            <v>HALF MOON BAY 1103</v>
          </cell>
          <cell r="E1365" t="str">
            <v>H80</v>
          </cell>
          <cell r="F1365" t="b">
            <v>0</v>
          </cell>
          <cell r="G1365">
            <v>31889.193957833799</v>
          </cell>
          <cell r="H1365">
            <v>31889.193957833799</v>
          </cell>
          <cell r="I1365">
            <v>164</v>
          </cell>
          <cell r="J1365">
            <v>9.8879976723301901E-5</v>
          </cell>
          <cell r="K1365">
            <v>1673</v>
          </cell>
          <cell r="L1365">
            <v>213.265659560275</v>
          </cell>
          <cell r="M1365">
            <v>1612</v>
          </cell>
          <cell r="N1365">
            <v>1.8248230678138001E-2</v>
          </cell>
          <cell r="O1365">
            <v>1698</v>
          </cell>
          <cell r="Q1365">
            <v>2739</v>
          </cell>
        </row>
        <row r="1366">
          <cell r="B1366" t="str">
            <v>HALF MOON BAY 1103H82</v>
          </cell>
          <cell r="C1366">
            <v>24101103</v>
          </cell>
          <cell r="D1366" t="str">
            <v>HALF MOON BAY 1103</v>
          </cell>
          <cell r="E1366" t="str">
            <v>H82</v>
          </cell>
          <cell r="F1366" t="b">
            <v>0</v>
          </cell>
          <cell r="G1366">
            <v>58651.475497125102</v>
          </cell>
          <cell r="H1366">
            <v>52489.340150189499</v>
          </cell>
          <cell r="I1366">
            <v>262</v>
          </cell>
          <cell r="J1366">
            <v>9.3414280053994898E-5</v>
          </cell>
          <cell r="K1366">
            <v>1811</v>
          </cell>
          <cell r="L1366">
            <v>388.90880828456301</v>
          </cell>
          <cell r="M1366">
            <v>1307</v>
          </cell>
          <cell r="N1366">
            <v>3.3242386241886301E-2</v>
          </cell>
          <cell r="O1366">
            <v>1402</v>
          </cell>
          <cell r="P1366">
            <v>0.77</v>
          </cell>
          <cell r="Q1366">
            <v>782</v>
          </cell>
        </row>
        <row r="1367">
          <cell r="B1367" t="str">
            <v>HALSEY 11011704</v>
          </cell>
          <cell r="C1367">
            <v>152241101</v>
          </cell>
          <cell r="D1367" t="str">
            <v>HALSEY 1101</v>
          </cell>
          <cell r="E1367">
            <v>1704</v>
          </cell>
          <cell r="F1367" t="b">
            <v>0</v>
          </cell>
          <cell r="G1367">
            <v>21239.391650775098</v>
          </cell>
          <cell r="H1367">
            <v>21231.818487019202</v>
          </cell>
          <cell r="I1367">
            <v>160</v>
          </cell>
          <cell r="J1367">
            <v>1.2962090899009101E-4</v>
          </cell>
          <cell r="K1367">
            <v>1014</v>
          </cell>
          <cell r="L1367">
            <v>19.378632352244502</v>
          </cell>
          <cell r="M1367">
            <v>2457</v>
          </cell>
          <cell r="N1367">
            <v>1.82301884239781E-3</v>
          </cell>
          <cell r="O1367">
            <v>2500</v>
          </cell>
          <cell r="P1367">
            <v>0.18</v>
          </cell>
          <cell r="Q1367">
            <v>1207</v>
          </cell>
        </row>
        <row r="1368">
          <cell r="B1368" t="str">
            <v>HALSEY 11012414</v>
          </cell>
          <cell r="C1368">
            <v>152241101</v>
          </cell>
          <cell r="D1368" t="str">
            <v>HALSEY 1101</v>
          </cell>
          <cell r="E1368">
            <v>2414</v>
          </cell>
          <cell r="F1368" t="b">
            <v>0</v>
          </cell>
          <cell r="G1368">
            <v>23793.414969799102</v>
          </cell>
          <cell r="H1368">
            <v>23793.414969799102</v>
          </cell>
          <cell r="I1368">
            <v>168</v>
          </cell>
          <cell r="J1368">
            <v>1.45667863892283E-4</v>
          </cell>
          <cell r="K1368">
            <v>794</v>
          </cell>
          <cell r="L1368">
            <v>312.36285922510302</v>
          </cell>
          <cell r="M1368">
            <v>1427</v>
          </cell>
          <cell r="N1368">
            <v>3.3488809307909997E-2</v>
          </cell>
          <cell r="O1368">
            <v>1399</v>
          </cell>
          <cell r="P1368">
            <v>0.1</v>
          </cell>
          <cell r="Q1368">
            <v>1503</v>
          </cell>
        </row>
        <row r="1369">
          <cell r="B1369" t="str">
            <v>HALSEY 11015731</v>
          </cell>
          <cell r="C1369">
            <v>152241101</v>
          </cell>
          <cell r="D1369" t="str">
            <v>HALSEY 1101</v>
          </cell>
          <cell r="E1369">
            <v>5731</v>
          </cell>
          <cell r="F1369" t="b">
            <v>0</v>
          </cell>
          <cell r="G1369">
            <v>5029.61936638725</v>
          </cell>
          <cell r="H1369">
            <v>5029.61936638725</v>
          </cell>
          <cell r="I1369">
            <v>41</v>
          </cell>
          <cell r="J1369">
            <v>1.55469076317541E-4</v>
          </cell>
          <cell r="K1369">
            <v>690</v>
          </cell>
          <cell r="L1369">
            <v>3.5443718519463601</v>
          </cell>
          <cell r="M1369">
            <v>2790</v>
          </cell>
          <cell r="N1369">
            <v>1.00668344734926E-3</v>
          </cell>
          <cell r="O1369">
            <v>2629</v>
          </cell>
          <cell r="P1369">
            <v>0.05</v>
          </cell>
          <cell r="Q1369">
            <v>1973</v>
          </cell>
        </row>
        <row r="1370">
          <cell r="B1370" t="str">
            <v>HALSEY 110176178</v>
          </cell>
          <cell r="C1370">
            <v>152241101</v>
          </cell>
          <cell r="D1370" t="str">
            <v>HALSEY 1101</v>
          </cell>
          <cell r="E1370">
            <v>76178</v>
          </cell>
          <cell r="F1370" t="b">
            <v>0</v>
          </cell>
          <cell r="G1370">
            <v>32532.304768140599</v>
          </cell>
          <cell r="H1370">
            <v>32532.304768140599</v>
          </cell>
          <cell r="I1370">
            <v>248</v>
          </cell>
          <cell r="J1370">
            <v>1.21771266330242E-4</v>
          </cell>
          <cell r="K1370">
            <v>1150</v>
          </cell>
          <cell r="L1370">
            <v>3.1330029521363798</v>
          </cell>
          <cell r="M1370">
            <v>2805</v>
          </cell>
          <cell r="N1370">
            <v>1.5934435227290801E-4</v>
          </cell>
          <cell r="O1370">
            <v>2852</v>
          </cell>
          <cell r="P1370">
            <v>0.13</v>
          </cell>
          <cell r="Q1370">
            <v>1361</v>
          </cell>
        </row>
        <row r="1371">
          <cell r="B1371" t="str">
            <v>HALSEY 1101CB</v>
          </cell>
          <cell r="C1371">
            <v>152241101</v>
          </cell>
          <cell r="D1371" t="str">
            <v>HALSEY 1101</v>
          </cell>
          <cell r="E1371" t="str">
            <v>CB</v>
          </cell>
          <cell r="F1371" t="b">
            <v>0</v>
          </cell>
          <cell r="G1371">
            <v>27644.348651867698</v>
          </cell>
          <cell r="H1371">
            <v>27644.348651867698</v>
          </cell>
          <cell r="I1371">
            <v>231</v>
          </cell>
          <cell r="J1371">
            <v>1.60532594669521E-4</v>
          </cell>
          <cell r="K1371">
            <v>637</v>
          </cell>
          <cell r="L1371">
            <v>70.336267022987201</v>
          </cell>
          <cell r="M1371">
            <v>2092</v>
          </cell>
          <cell r="N1371">
            <v>8.4421913590241194E-3</v>
          </cell>
          <cell r="O1371">
            <v>2035</v>
          </cell>
          <cell r="P1371">
            <v>0.21</v>
          </cell>
          <cell r="Q1371">
            <v>1148</v>
          </cell>
        </row>
        <row r="1372">
          <cell r="B1372" t="str">
            <v>HALSEY 11022514</v>
          </cell>
          <cell r="C1372">
            <v>152241102</v>
          </cell>
          <cell r="D1372" t="str">
            <v>HALSEY 1102</v>
          </cell>
          <cell r="E1372">
            <v>2514</v>
          </cell>
          <cell r="F1372" t="b">
            <v>0</v>
          </cell>
          <cell r="G1372">
            <v>31420.496525235099</v>
          </cell>
          <cell r="H1372">
            <v>17648.497858532501</v>
          </cell>
          <cell r="I1372">
            <v>212</v>
          </cell>
          <cell r="J1372">
            <v>1.9439272728050101E-4</v>
          </cell>
          <cell r="K1372">
            <v>421</v>
          </cell>
          <cell r="L1372">
            <v>17.578907749288799</v>
          </cell>
          <cell r="M1372">
            <v>2488</v>
          </cell>
          <cell r="N1372">
            <v>2.16865303733247E-3</v>
          </cell>
          <cell r="O1372">
            <v>2458</v>
          </cell>
          <cell r="P1372">
            <v>0.04</v>
          </cell>
          <cell r="Q1372">
            <v>2164</v>
          </cell>
        </row>
        <row r="1373">
          <cell r="B1373" t="str">
            <v>HALSEY 110239104</v>
          </cell>
          <cell r="C1373">
            <v>152241102</v>
          </cell>
          <cell r="D1373" t="str">
            <v>HALSEY 1102</v>
          </cell>
          <cell r="E1373">
            <v>39104</v>
          </cell>
          <cell r="F1373" t="b">
            <v>0</v>
          </cell>
          <cell r="G1373">
            <v>49366.034952296199</v>
          </cell>
          <cell r="H1373">
            <v>49366.034952296199</v>
          </cell>
          <cell r="I1373">
            <v>346</v>
          </cell>
          <cell r="J1373">
            <v>1.6953016265820099E-4</v>
          </cell>
          <cell r="K1373">
            <v>566</v>
          </cell>
          <cell r="L1373">
            <v>33.517317870221497</v>
          </cell>
          <cell r="M1373">
            <v>2314</v>
          </cell>
          <cell r="N1373">
            <v>7.8879525341243092E-3</v>
          </cell>
          <cell r="O1373">
            <v>2052</v>
          </cell>
          <cell r="P1373">
            <v>0.26</v>
          </cell>
          <cell r="Q1373">
            <v>1066</v>
          </cell>
        </row>
        <row r="1374">
          <cell r="B1374" t="str">
            <v>HALSEY 11025739</v>
          </cell>
          <cell r="C1374">
            <v>152241102</v>
          </cell>
          <cell r="D1374" t="str">
            <v>HALSEY 1102</v>
          </cell>
          <cell r="E1374">
            <v>5739</v>
          </cell>
          <cell r="F1374" t="b">
            <v>0</v>
          </cell>
          <cell r="G1374">
            <v>10731.869615722</v>
          </cell>
          <cell r="H1374">
            <v>10731.869615722</v>
          </cell>
          <cell r="I1374">
            <v>74</v>
          </cell>
          <cell r="J1374">
            <v>1.4981945226994601E-4</v>
          </cell>
          <cell r="K1374">
            <v>740</v>
          </cell>
          <cell r="L1374">
            <v>107.980542688192</v>
          </cell>
          <cell r="M1374">
            <v>1917</v>
          </cell>
          <cell r="N1374">
            <v>1.2581614568608099E-2</v>
          </cell>
          <cell r="O1374">
            <v>1857</v>
          </cell>
          <cell r="P1374">
            <v>0.05</v>
          </cell>
          <cell r="Q1374">
            <v>2052</v>
          </cell>
        </row>
        <row r="1375">
          <cell r="B1375" t="str">
            <v>HALSEY 11026129</v>
          </cell>
          <cell r="C1375">
            <v>152241102</v>
          </cell>
          <cell r="D1375" t="str">
            <v>HALSEY 1102</v>
          </cell>
          <cell r="E1375">
            <v>6129</v>
          </cell>
          <cell r="F1375" t="b">
            <v>0</v>
          </cell>
          <cell r="G1375">
            <v>5155.4944213009203</v>
          </cell>
          <cell r="H1375">
            <v>5155.4944213009203</v>
          </cell>
          <cell r="I1375">
            <v>39</v>
          </cell>
          <cell r="J1375">
            <v>1.4349813351052399E-4</v>
          </cell>
          <cell r="K1375">
            <v>819</v>
          </cell>
          <cell r="L1375">
            <v>6.6431531992944007E-2</v>
          </cell>
          <cell r="M1375">
            <v>3007</v>
          </cell>
          <cell r="N1375">
            <v>9.5328008472321504E-6</v>
          </cell>
          <cell r="O1375">
            <v>3077</v>
          </cell>
          <cell r="P1375">
            <v>0.06</v>
          </cell>
          <cell r="Q1375">
            <v>1793</v>
          </cell>
        </row>
        <row r="1376">
          <cell r="B1376" t="str">
            <v>HALSEY 1102CB</v>
          </cell>
          <cell r="C1376">
            <v>152241102</v>
          </cell>
          <cell r="D1376" t="str">
            <v>HALSEY 1102</v>
          </cell>
          <cell r="E1376" t="str">
            <v>CB</v>
          </cell>
          <cell r="F1376" t="b">
            <v>0</v>
          </cell>
          <cell r="G1376">
            <v>12882.1278240397</v>
          </cell>
          <cell r="H1376">
            <v>12682.5012973722</v>
          </cell>
          <cell r="I1376">
            <v>86</v>
          </cell>
          <cell r="J1376">
            <v>2.8931582820341801E-4</v>
          </cell>
          <cell r="K1376">
            <v>141</v>
          </cell>
          <cell r="L1376">
            <v>75.417730429529797</v>
          </cell>
          <cell r="M1376">
            <v>2064</v>
          </cell>
          <cell r="N1376">
            <v>2.2171539836611399E-2</v>
          </cell>
          <cell r="O1376">
            <v>1627</v>
          </cell>
          <cell r="P1376">
            <v>7.0000000000000007E-2</v>
          </cell>
          <cell r="Q1376">
            <v>1701</v>
          </cell>
        </row>
        <row r="1377">
          <cell r="B1377" t="str">
            <v>HAMILTON BRANCH 11012046</v>
          </cell>
          <cell r="C1377">
            <v>102361101</v>
          </cell>
          <cell r="D1377" t="str">
            <v>HAMILTON BRANCH 1101</v>
          </cell>
          <cell r="E1377">
            <v>2046</v>
          </cell>
          <cell r="F1377" t="b">
            <v>0</v>
          </cell>
          <cell r="G1377">
            <v>14788.054300224199</v>
          </cell>
          <cell r="H1377">
            <v>14724.190035939</v>
          </cell>
          <cell r="I1377">
            <v>57</v>
          </cell>
          <cell r="J1377">
            <v>2.9134711042967201E-5</v>
          </cell>
          <cell r="K1377">
            <v>3438</v>
          </cell>
          <cell r="L1377">
            <v>49.519178855482998</v>
          </cell>
          <cell r="M1377">
            <v>2213</v>
          </cell>
          <cell r="N1377">
            <v>2.8140574474735999E-3</v>
          </cell>
          <cell r="O1377">
            <v>2371</v>
          </cell>
          <cell r="P1377">
            <v>3.25</v>
          </cell>
          <cell r="Q1377">
            <v>552</v>
          </cell>
        </row>
        <row r="1378">
          <cell r="B1378" t="str">
            <v>HAMILTON BRANCH 11012082</v>
          </cell>
          <cell r="C1378">
            <v>102361101</v>
          </cell>
          <cell r="D1378" t="str">
            <v>HAMILTON BRANCH 1101</v>
          </cell>
          <cell r="E1378">
            <v>2082</v>
          </cell>
          <cell r="F1378" t="b">
            <v>0</v>
          </cell>
          <cell r="G1378">
            <v>4925.5932717463402</v>
          </cell>
          <cell r="H1378">
            <v>2445.1964660927101</v>
          </cell>
          <cell r="I1378">
            <v>46</v>
          </cell>
          <cell r="J1378">
            <v>3.27577360582401E-5</v>
          </cell>
          <cell r="K1378">
            <v>3390</v>
          </cell>
          <cell r="L1378">
            <v>6.5762070537459194E-2</v>
          </cell>
          <cell r="M1378">
            <v>3292</v>
          </cell>
          <cell r="N1378">
            <v>2.1551876651751302E-6</v>
          </cell>
          <cell r="O1378">
            <v>3497</v>
          </cell>
          <cell r="P1378">
            <v>0.08</v>
          </cell>
          <cell r="Q1378">
            <v>1612</v>
          </cell>
        </row>
        <row r="1379">
          <cell r="B1379" t="str">
            <v>HAMILTON BRANCH 11012436</v>
          </cell>
          <cell r="C1379">
            <v>102361101</v>
          </cell>
          <cell r="D1379" t="str">
            <v>HAMILTON BRANCH 1101</v>
          </cell>
          <cell r="E1379">
            <v>2436</v>
          </cell>
          <cell r="F1379" t="b">
            <v>0</v>
          </cell>
          <cell r="G1379">
            <v>8535.8961138935192</v>
          </cell>
          <cell r="H1379">
            <v>8535.8961138935192</v>
          </cell>
          <cell r="I1379">
            <v>19</v>
          </cell>
          <cell r="J1379">
            <v>3.5783011897269397E-5</v>
          </cell>
          <cell r="K1379">
            <v>3338</v>
          </cell>
          <cell r="L1379">
            <v>86.470336154517895</v>
          </cell>
          <cell r="M1379">
            <v>2020</v>
          </cell>
          <cell r="N1379">
            <v>2.7597653274111199E-3</v>
          </cell>
          <cell r="O1379">
            <v>2374</v>
          </cell>
          <cell r="P1379">
            <v>0.06</v>
          </cell>
          <cell r="Q1379">
            <v>1878</v>
          </cell>
        </row>
        <row r="1380">
          <cell r="B1380" t="str">
            <v>HAMILTON BRANCH 11013049</v>
          </cell>
          <cell r="C1380">
            <v>102361101</v>
          </cell>
          <cell r="D1380" t="str">
            <v>HAMILTON BRANCH 1101</v>
          </cell>
          <cell r="E1380">
            <v>3049</v>
          </cell>
          <cell r="F1380" t="b">
            <v>0</v>
          </cell>
          <cell r="G1380">
            <v>2682.1997730830599</v>
          </cell>
          <cell r="H1380">
            <v>1650.99465721096</v>
          </cell>
          <cell r="I1380">
            <v>23</v>
          </cell>
          <cell r="J1380">
            <v>3.7080123587182403E-5</v>
          </cell>
          <cell r="K1380">
            <v>3312</v>
          </cell>
          <cell r="L1380">
            <v>6.5873685227112594E-2</v>
          </cell>
          <cell r="M1380">
            <v>3249</v>
          </cell>
          <cell r="N1380">
            <v>2.4445425923373999E-6</v>
          </cell>
          <cell r="O1380">
            <v>3471</v>
          </cell>
          <cell r="P1380">
            <v>2.64</v>
          </cell>
          <cell r="Q1380">
            <v>592</v>
          </cell>
        </row>
        <row r="1381">
          <cell r="B1381" t="str">
            <v>HAMILTON BRANCH 110137436</v>
          </cell>
          <cell r="C1381">
            <v>102361101</v>
          </cell>
          <cell r="D1381" t="str">
            <v>HAMILTON BRANCH 1101</v>
          </cell>
          <cell r="E1381">
            <v>37436</v>
          </cell>
          <cell r="F1381" t="b">
            <v>0</v>
          </cell>
          <cell r="G1381">
            <v>3311.0304593741098</v>
          </cell>
          <cell r="H1381">
            <v>1208.0742956223601</v>
          </cell>
          <cell r="I1381">
            <v>33</v>
          </cell>
          <cell r="J1381">
            <v>3.8690915351418703E-5</v>
          </cell>
          <cell r="K1381">
            <v>3289</v>
          </cell>
          <cell r="L1381">
            <v>6.5576046054703505E-2</v>
          </cell>
          <cell r="M1381">
            <v>3347</v>
          </cell>
          <cell r="N1381">
            <v>2.5374315367213799E-6</v>
          </cell>
          <cell r="O1381">
            <v>3462</v>
          </cell>
          <cell r="P1381">
            <v>0.1</v>
          </cell>
          <cell r="Q1381">
            <v>1485</v>
          </cell>
        </row>
        <row r="1382">
          <cell r="B1382" t="str">
            <v>HAMILTON BRANCH 110153192</v>
          </cell>
          <cell r="C1382">
            <v>102361101</v>
          </cell>
          <cell r="D1382" t="str">
            <v>HAMILTON BRANCH 1101</v>
          </cell>
          <cell r="E1382">
            <v>53192</v>
          </cell>
          <cell r="F1382" t="b">
            <v>1</v>
          </cell>
          <cell r="G1382">
            <v>3316.9891719514799</v>
          </cell>
          <cell r="H1382">
            <v>889.75803170843096</v>
          </cell>
          <cell r="I1382">
            <v>30</v>
          </cell>
          <cell r="J1382">
            <v>5.4104641822050303E-5</v>
          </cell>
          <cell r="K1382">
            <v>2941</v>
          </cell>
          <cell r="L1382">
            <v>5.3376766855100399</v>
          </cell>
          <cell r="M1382">
            <v>2737</v>
          </cell>
          <cell r="N1382">
            <v>1.93698082263553E-4</v>
          </cell>
          <cell r="O1382">
            <v>2841</v>
          </cell>
          <cell r="Q1382">
            <v>3032</v>
          </cell>
        </row>
        <row r="1383">
          <cell r="B1383" t="str">
            <v>HAMILTON BRANCH 110187784</v>
          </cell>
          <cell r="C1383">
            <v>102361101</v>
          </cell>
          <cell r="D1383" t="str">
            <v>HAMILTON BRANCH 1101</v>
          </cell>
          <cell r="E1383">
            <v>87784</v>
          </cell>
          <cell r="F1383" t="b">
            <v>0</v>
          </cell>
          <cell r="G1383">
            <v>2328.7215260747898</v>
          </cell>
          <cell r="H1383">
            <v>2328.7215260747898</v>
          </cell>
          <cell r="I1383">
            <v>23</v>
          </cell>
          <cell r="J1383">
            <v>4.3586920978471003E-5</v>
          </cell>
          <cell r="K1383">
            <v>3199</v>
          </cell>
          <cell r="L1383">
            <v>6.6431758675379496E-2</v>
          </cell>
          <cell r="M1383">
            <v>2997</v>
          </cell>
          <cell r="N1383">
            <v>2.8955558158446199E-6</v>
          </cell>
          <cell r="O1383">
            <v>3425</v>
          </cell>
          <cell r="P1383">
            <v>0.12</v>
          </cell>
          <cell r="Q1383">
            <v>1383</v>
          </cell>
        </row>
        <row r="1384">
          <cell r="B1384" t="str">
            <v>HAMILTON BRANCH 110190334</v>
          </cell>
          <cell r="C1384">
            <v>102361101</v>
          </cell>
          <cell r="D1384" t="str">
            <v>HAMILTON BRANCH 1101</v>
          </cell>
          <cell r="E1384">
            <v>90334</v>
          </cell>
          <cell r="F1384" t="b">
            <v>0</v>
          </cell>
          <cell r="G1384">
            <v>5394.0455450245499</v>
          </cell>
          <cell r="H1384">
            <v>5394.0455450245499</v>
          </cell>
          <cell r="I1384">
            <v>44</v>
          </cell>
          <cell r="J1384">
            <v>3.2302564064097598E-5</v>
          </cell>
          <cell r="K1384">
            <v>3396</v>
          </cell>
          <cell r="L1384">
            <v>20.587498866066699</v>
          </cell>
          <cell r="M1384">
            <v>2442</v>
          </cell>
          <cell r="N1384">
            <v>6.1497446878496496E-4</v>
          </cell>
          <cell r="O1384">
            <v>2704</v>
          </cell>
          <cell r="P1384">
            <v>11.09</v>
          </cell>
          <cell r="Q1384">
            <v>388</v>
          </cell>
        </row>
        <row r="1385">
          <cell r="B1385" t="str">
            <v>HAMILTON BRANCH 1101CB</v>
          </cell>
          <cell r="C1385">
            <v>102361101</v>
          </cell>
          <cell r="D1385" t="str">
            <v>HAMILTON BRANCH 1101</v>
          </cell>
          <cell r="E1385" t="str">
            <v>CB</v>
          </cell>
          <cell r="F1385" t="b">
            <v>0</v>
          </cell>
          <cell r="G1385">
            <v>5887.1186054334003</v>
          </cell>
          <cell r="H1385">
            <v>3755.8808274851399</v>
          </cell>
          <cell r="I1385">
            <v>56</v>
          </cell>
          <cell r="J1385">
            <v>5.4710088550434302E-5</v>
          </cell>
          <cell r="K1385">
            <v>2926</v>
          </cell>
          <cell r="L1385">
            <v>5.5818909829678702</v>
          </cell>
          <cell r="M1385">
            <v>2728</v>
          </cell>
          <cell r="N1385">
            <v>5.4657250778200302E-4</v>
          </cell>
          <cell r="O1385">
            <v>2723</v>
          </cell>
          <cell r="P1385">
            <v>7.0000000000000007E-2</v>
          </cell>
          <cell r="Q1385">
            <v>1682</v>
          </cell>
        </row>
        <row r="1386">
          <cell r="B1386" t="str">
            <v>HARRIS 11082062</v>
          </cell>
          <cell r="C1386">
            <v>192431108</v>
          </cell>
          <cell r="D1386" t="str">
            <v>HARRIS 1108</v>
          </cell>
          <cell r="E1386">
            <v>2062</v>
          </cell>
          <cell r="F1386" t="b">
            <v>0</v>
          </cell>
          <cell r="G1386">
            <v>8420.6852393950794</v>
          </cell>
          <cell r="H1386">
            <v>2556.2544200275402</v>
          </cell>
          <cell r="I1386">
            <v>83</v>
          </cell>
          <cell r="J1386">
            <v>1.24020621739643E-4</v>
          </cell>
          <cell r="K1386">
            <v>1119</v>
          </cell>
          <cell r="L1386">
            <v>6.5580821748418699E-2</v>
          </cell>
          <cell r="M1386">
            <v>3338</v>
          </cell>
          <cell r="N1386">
            <v>8.1612884583869598E-6</v>
          </cell>
          <cell r="O1386">
            <v>3118</v>
          </cell>
          <cell r="P1386">
            <v>0.04</v>
          </cell>
          <cell r="Q1386">
            <v>2221</v>
          </cell>
        </row>
        <row r="1387">
          <cell r="B1387" t="str">
            <v>HARRIS 1108395498</v>
          </cell>
          <cell r="C1387">
            <v>192431108</v>
          </cell>
          <cell r="D1387" t="str">
            <v>HARRIS 1108</v>
          </cell>
          <cell r="E1387">
            <v>395498</v>
          </cell>
          <cell r="F1387" t="b">
            <v>1</v>
          </cell>
          <cell r="G1387">
            <v>792.38554071959504</v>
          </cell>
          <cell r="H1387">
            <v>171.02907961795299</v>
          </cell>
          <cell r="I1387">
            <v>8</v>
          </cell>
          <cell r="J1387">
            <v>4.5438887241289099E-5</v>
          </cell>
          <cell r="K1387">
            <v>3154</v>
          </cell>
          <cell r="L1387">
            <v>6.5307820564535699E-2</v>
          </cell>
          <cell r="M1387">
            <v>3459</v>
          </cell>
          <cell r="N1387">
            <v>2.9622335244639702E-6</v>
          </cell>
          <cell r="O1387">
            <v>3416</v>
          </cell>
          <cell r="Q1387">
            <v>3227</v>
          </cell>
        </row>
        <row r="1388">
          <cell r="B1388" t="str">
            <v>HARRIS 11084674</v>
          </cell>
          <cell r="C1388">
            <v>192431108</v>
          </cell>
          <cell r="D1388" t="str">
            <v>HARRIS 1108</v>
          </cell>
          <cell r="E1388">
            <v>4674</v>
          </cell>
          <cell r="F1388" t="b">
            <v>1</v>
          </cell>
          <cell r="G1388">
            <v>11266.478344449601</v>
          </cell>
          <cell r="H1388">
            <v>72.799958225212507</v>
          </cell>
          <cell r="I1388">
            <v>85</v>
          </cell>
          <cell r="J1388">
            <v>6.8436071420104999E-5</v>
          </cell>
          <cell r="K1388">
            <v>2524</v>
          </cell>
          <cell r="L1388">
            <v>6.51475052530502E-2</v>
          </cell>
          <cell r="M1388">
            <v>3604</v>
          </cell>
          <cell r="N1388">
            <v>4.4584370725792801E-6</v>
          </cell>
          <cell r="O1388">
            <v>3299</v>
          </cell>
          <cell r="P1388">
            <v>0.02</v>
          </cell>
          <cell r="Q1388">
            <v>2468</v>
          </cell>
        </row>
        <row r="1389">
          <cell r="B1389" t="str">
            <v>HARRIS 1108705523</v>
          </cell>
          <cell r="C1389">
            <v>192431108</v>
          </cell>
          <cell r="D1389" t="str">
            <v>HARRIS 1108</v>
          </cell>
          <cell r="E1389">
            <v>705523</v>
          </cell>
          <cell r="F1389" t="b">
            <v>1</v>
          </cell>
          <cell r="G1389">
            <v>1068.2354841589299</v>
          </cell>
          <cell r="H1389">
            <v>321.92977748343498</v>
          </cell>
          <cell r="I1389">
            <v>11</v>
          </cell>
          <cell r="J1389">
            <v>1.1081219666018299E-4</v>
          </cell>
          <cell r="K1389">
            <v>1395</v>
          </cell>
          <cell r="L1389">
            <v>6.56145878615116E-2</v>
          </cell>
          <cell r="M1389">
            <v>3332</v>
          </cell>
          <cell r="N1389">
            <v>7.29304688196533E-6</v>
          </cell>
          <cell r="O1389">
            <v>3153</v>
          </cell>
          <cell r="Q1389">
            <v>3044</v>
          </cell>
        </row>
        <row r="1390">
          <cell r="B1390" t="str">
            <v>HARRIS 1109183860</v>
          </cell>
          <cell r="C1390">
            <v>192431109</v>
          </cell>
          <cell r="D1390" t="str">
            <v>HARRIS 1109</v>
          </cell>
          <cell r="E1390">
            <v>183860</v>
          </cell>
          <cell r="F1390" t="b">
            <v>0</v>
          </cell>
          <cell r="G1390">
            <v>12288.139794385799</v>
          </cell>
          <cell r="H1390">
            <v>7942.1795880966902</v>
          </cell>
          <cell r="I1390">
            <v>92</v>
          </cell>
          <cell r="J1390">
            <v>1.8091256500625999E-4</v>
          </cell>
          <cell r="K1390">
            <v>505</v>
          </cell>
          <cell r="L1390">
            <v>20.1229673342865</v>
          </cell>
          <cell r="M1390">
            <v>2446</v>
          </cell>
          <cell r="N1390">
            <v>3.2842895773826501E-3</v>
          </cell>
          <cell r="O1390">
            <v>2318</v>
          </cell>
          <cell r="Q1390">
            <v>2779</v>
          </cell>
        </row>
        <row r="1391">
          <cell r="B1391" t="str">
            <v>HARRIS 1109237791</v>
          </cell>
          <cell r="C1391">
            <v>192431109</v>
          </cell>
          <cell r="D1391" t="str">
            <v>HARRIS 1109</v>
          </cell>
          <cell r="E1391">
            <v>237791</v>
          </cell>
          <cell r="F1391" t="b">
            <v>0</v>
          </cell>
          <cell r="G1391">
            <v>3420.2948822194899</v>
          </cell>
          <cell r="H1391">
            <v>2280.4466735907999</v>
          </cell>
          <cell r="I1391">
            <v>23</v>
          </cell>
          <cell r="J1391">
            <v>1.98699143022002E-4</v>
          </cell>
          <cell r="K1391">
            <v>399</v>
          </cell>
          <cell r="L1391">
            <v>3.1650228375059499</v>
          </cell>
          <cell r="M1391">
            <v>2804</v>
          </cell>
          <cell r="N1391">
            <v>6.9283135330609996E-4</v>
          </cell>
          <cell r="O1391">
            <v>2688</v>
          </cell>
          <cell r="Q1391">
            <v>3489</v>
          </cell>
        </row>
        <row r="1392">
          <cell r="B1392" t="str">
            <v>HARRIS 1109355914</v>
          </cell>
          <cell r="C1392">
            <v>192431109</v>
          </cell>
          <cell r="D1392" t="str">
            <v>HARRIS 1109</v>
          </cell>
          <cell r="E1392">
            <v>355914</v>
          </cell>
          <cell r="F1392" t="b">
            <v>0</v>
          </cell>
          <cell r="G1392">
            <v>14935.383216731099</v>
          </cell>
          <cell r="H1392">
            <v>13002.780696293201</v>
          </cell>
          <cell r="I1392">
            <v>104</v>
          </cell>
          <cell r="J1392">
            <v>2.0479972030867401E-4</v>
          </cell>
          <cell r="K1392">
            <v>382</v>
          </cell>
          <cell r="L1392">
            <v>13.314796677505299</v>
          </cell>
          <cell r="M1392">
            <v>2566</v>
          </cell>
          <cell r="N1392">
            <v>2.1470804677014002E-3</v>
          </cell>
          <cell r="O1392">
            <v>2462</v>
          </cell>
          <cell r="Q1392">
            <v>2817</v>
          </cell>
        </row>
        <row r="1393">
          <cell r="B1393" t="str">
            <v>HARRIS 1109661309</v>
          </cell>
          <cell r="C1393">
            <v>192431109</v>
          </cell>
          <cell r="D1393" t="str">
            <v>HARRIS 1109</v>
          </cell>
          <cell r="E1393">
            <v>661309</v>
          </cell>
          <cell r="F1393" t="b">
            <v>1</v>
          </cell>
          <cell r="G1393">
            <v>2205.0427923007701</v>
          </cell>
          <cell r="H1393">
            <v>453.796587217016</v>
          </cell>
          <cell r="I1393">
            <v>16</v>
          </cell>
          <cell r="J1393">
            <v>2.0886273511374899E-4</v>
          </cell>
          <cell r="K1393">
            <v>365</v>
          </cell>
          <cell r="L1393">
            <v>6.5468651008660603E-2</v>
          </cell>
          <cell r="M1393">
            <v>3383</v>
          </cell>
          <cell r="N1393">
            <v>1.36670266078547E-5</v>
          </cell>
          <cell r="O1393">
            <v>3022</v>
          </cell>
          <cell r="Q1393">
            <v>3369</v>
          </cell>
        </row>
        <row r="1394">
          <cell r="B1394" t="str">
            <v>HARTLEY 11011306</v>
          </cell>
          <cell r="C1394">
            <v>43211101</v>
          </cell>
          <cell r="D1394" t="str">
            <v>HARTLEY 1101</v>
          </cell>
          <cell r="E1394">
            <v>1306</v>
          </cell>
          <cell r="F1394" t="b">
            <v>0</v>
          </cell>
          <cell r="G1394">
            <v>19638.941936489598</v>
          </cell>
          <cell r="H1394">
            <v>15260.277032727099</v>
          </cell>
          <cell r="I1394">
            <v>117</v>
          </cell>
          <cell r="J1394">
            <v>9.0494965746999696E-5</v>
          </cell>
          <cell r="K1394">
            <v>1898</v>
          </cell>
          <cell r="L1394">
            <v>1507.2615711997901</v>
          </cell>
          <cell r="M1394">
            <v>595</v>
          </cell>
          <cell r="N1394">
            <v>0.133032647955727</v>
          </cell>
          <cell r="O1394">
            <v>593</v>
          </cell>
          <cell r="P1394">
            <v>7.0000000000000007E-2</v>
          </cell>
          <cell r="Q1394">
            <v>1743</v>
          </cell>
        </row>
        <row r="1395">
          <cell r="B1395" t="str">
            <v>HARTLEY 1101471</v>
          </cell>
          <cell r="C1395">
            <v>43211101</v>
          </cell>
          <cell r="D1395" t="str">
            <v>HARTLEY 1101</v>
          </cell>
          <cell r="E1395">
            <v>471</v>
          </cell>
          <cell r="F1395" t="b">
            <v>1</v>
          </cell>
          <cell r="G1395">
            <v>2001.81295470186</v>
          </cell>
          <cell r="H1395">
            <v>0</v>
          </cell>
          <cell r="I1395">
            <v>16</v>
          </cell>
          <cell r="J1395">
            <v>7.9063093380682403E-5</v>
          </cell>
          <cell r="K1395">
            <v>2233</v>
          </cell>
          <cell r="L1395">
            <v>6.5229528004749293E-2</v>
          </cell>
          <cell r="M1395">
            <v>3491</v>
          </cell>
          <cell r="N1395">
            <v>5.1542572793718098E-6</v>
          </cell>
          <cell r="O1395">
            <v>3261</v>
          </cell>
          <cell r="P1395">
            <v>0.33</v>
          </cell>
          <cell r="Q1395">
            <v>988</v>
          </cell>
        </row>
        <row r="1396">
          <cell r="B1396" t="str">
            <v>HARTLEY 11014710</v>
          </cell>
          <cell r="C1396">
            <v>43211101</v>
          </cell>
          <cell r="D1396" t="str">
            <v>HARTLEY 1101</v>
          </cell>
          <cell r="E1396">
            <v>4710</v>
          </cell>
          <cell r="F1396" t="b">
            <v>0</v>
          </cell>
          <cell r="G1396">
            <v>2414.0516501151901</v>
          </cell>
          <cell r="H1396">
            <v>2414.0516501151901</v>
          </cell>
          <cell r="I1396">
            <v>18</v>
          </cell>
          <cell r="J1396">
            <v>7.3983485385219295E-5</v>
          </cell>
          <cell r="K1396">
            <v>2359</v>
          </cell>
          <cell r="L1396">
            <v>3402.6995668985801</v>
          </cell>
          <cell r="M1396">
            <v>211</v>
          </cell>
          <cell r="N1396">
            <v>0.26308402187232899</v>
          </cell>
          <cell r="O1396">
            <v>192</v>
          </cell>
          <cell r="P1396">
            <v>0.06</v>
          </cell>
          <cell r="Q1396">
            <v>1858</v>
          </cell>
        </row>
        <row r="1397">
          <cell r="B1397" t="str">
            <v>HARTLEY 1101534548</v>
          </cell>
          <cell r="C1397">
            <v>43211101</v>
          </cell>
          <cell r="D1397" t="str">
            <v>HARTLEY 1101</v>
          </cell>
          <cell r="E1397">
            <v>534548</v>
          </cell>
          <cell r="F1397" t="b">
            <v>1</v>
          </cell>
          <cell r="G1397">
            <v>825.25128534832197</v>
          </cell>
          <cell r="H1397">
            <v>643.68301837193803</v>
          </cell>
          <cell r="I1397">
            <v>7</v>
          </cell>
          <cell r="J1397">
            <v>8.8762665005300895E-5</v>
          </cell>
          <cell r="K1397">
            <v>1960</v>
          </cell>
          <cell r="L1397">
            <v>139.41904719747899</v>
          </cell>
          <cell r="M1397">
            <v>1812</v>
          </cell>
          <cell r="N1397">
            <v>8.7460397959950795E-3</v>
          </cell>
          <cell r="O1397">
            <v>2015</v>
          </cell>
          <cell r="Q1397">
            <v>3194</v>
          </cell>
        </row>
        <row r="1398">
          <cell r="B1398" t="str">
            <v>HARTLEY 110158095</v>
          </cell>
          <cell r="C1398">
            <v>43211101</v>
          </cell>
          <cell r="D1398" t="str">
            <v>HARTLEY 1101</v>
          </cell>
          <cell r="E1398">
            <v>58095</v>
          </cell>
          <cell r="F1398" t="b">
            <v>1</v>
          </cell>
          <cell r="G1398">
            <v>251.91576006104299</v>
          </cell>
          <cell r="H1398">
            <v>251.91576006104299</v>
          </cell>
          <cell r="I1398">
            <v>2</v>
          </cell>
          <cell r="J1398">
            <v>1.3161026436137E-4</v>
          </cell>
          <cell r="K1398">
            <v>987</v>
          </cell>
          <cell r="L1398">
            <v>71.435853280413198</v>
          </cell>
          <cell r="M1398">
            <v>2085</v>
          </cell>
          <cell r="N1398">
            <v>9.4016915351152492E-3</v>
          </cell>
          <cell r="O1398">
            <v>1990</v>
          </cell>
          <cell r="P1398">
            <v>1.66</v>
          </cell>
          <cell r="Q1398">
            <v>656</v>
          </cell>
        </row>
        <row r="1399">
          <cell r="B1399" t="str">
            <v>HARTLEY 1101658</v>
          </cell>
          <cell r="C1399">
            <v>43211101</v>
          </cell>
          <cell r="D1399" t="str">
            <v>HARTLEY 1101</v>
          </cell>
          <cell r="E1399">
            <v>658</v>
          </cell>
          <cell r="F1399" t="b">
            <v>0</v>
          </cell>
          <cell r="G1399">
            <v>21722.425982377099</v>
          </cell>
          <cell r="H1399">
            <v>4561.1196879154504</v>
          </cell>
          <cell r="I1399">
            <v>136</v>
          </cell>
          <cell r="J1399">
            <v>9.6216484761873006E-5</v>
          </cell>
          <cell r="K1399">
            <v>1727</v>
          </cell>
          <cell r="L1399">
            <v>1846.282207839</v>
          </cell>
          <cell r="M1399">
            <v>492</v>
          </cell>
          <cell r="N1399">
            <v>0.16942633825159401</v>
          </cell>
          <cell r="O1399">
            <v>439</v>
          </cell>
          <cell r="P1399">
            <v>0.53</v>
          </cell>
          <cell r="Q1399">
            <v>882</v>
          </cell>
        </row>
        <row r="1400">
          <cell r="B1400" t="str">
            <v>HARTLEY 1101698</v>
          </cell>
          <cell r="C1400">
            <v>43211101</v>
          </cell>
          <cell r="D1400" t="str">
            <v>HARTLEY 1101</v>
          </cell>
          <cell r="E1400">
            <v>698</v>
          </cell>
          <cell r="F1400" t="b">
            <v>0</v>
          </cell>
          <cell r="G1400">
            <v>16605.929016055801</v>
          </cell>
          <cell r="H1400">
            <v>11071.046624775599</v>
          </cell>
          <cell r="I1400">
            <v>97</v>
          </cell>
          <cell r="J1400">
            <v>9.4178634135084902E-5</v>
          </cell>
          <cell r="K1400">
            <v>1790</v>
          </cell>
          <cell r="L1400">
            <v>4392.8078468882004</v>
          </cell>
          <cell r="M1400">
            <v>115</v>
          </cell>
          <cell r="N1400">
            <v>0.39722930322274103</v>
          </cell>
          <cell r="O1400">
            <v>58</v>
          </cell>
          <cell r="P1400">
            <v>0.06</v>
          </cell>
          <cell r="Q1400">
            <v>1832</v>
          </cell>
        </row>
        <row r="1401">
          <cell r="B1401" t="str">
            <v>HARTLEY 1101738</v>
          </cell>
          <cell r="C1401">
            <v>43211101</v>
          </cell>
          <cell r="D1401" t="str">
            <v>HARTLEY 1101</v>
          </cell>
          <cell r="E1401">
            <v>738</v>
          </cell>
          <cell r="F1401" t="b">
            <v>0</v>
          </cell>
          <cell r="G1401">
            <v>12990.118681378601</v>
          </cell>
          <cell r="H1401">
            <v>4208.5049011247202</v>
          </cell>
          <cell r="I1401">
            <v>106</v>
          </cell>
          <cell r="J1401">
            <v>7.6100674652265904E-5</v>
          </cell>
          <cell r="K1401">
            <v>2304</v>
          </cell>
          <cell r="L1401">
            <v>26.518770668537901</v>
          </cell>
          <cell r="M1401">
            <v>2371</v>
          </cell>
          <cell r="N1401">
            <v>2.21587204900464E-3</v>
          </cell>
          <cell r="O1401">
            <v>2450</v>
          </cell>
          <cell r="P1401">
            <v>0.03</v>
          </cell>
          <cell r="Q1401">
            <v>2251</v>
          </cell>
        </row>
        <row r="1402">
          <cell r="B1402" t="str">
            <v>HARTLEY 110186876</v>
          </cell>
          <cell r="C1402">
            <v>43211101</v>
          </cell>
          <cell r="D1402" t="str">
            <v>HARTLEY 1101</v>
          </cell>
          <cell r="E1402">
            <v>86876</v>
          </cell>
          <cell r="F1402" t="b">
            <v>0</v>
          </cell>
          <cell r="G1402">
            <v>13761.5335200794</v>
          </cell>
          <cell r="H1402">
            <v>3945.93512312143</v>
          </cell>
          <cell r="I1402">
            <v>110</v>
          </cell>
          <cell r="J1402">
            <v>6.2134254221746205E-5</v>
          </cell>
          <cell r="K1402">
            <v>2715</v>
          </cell>
          <cell r="L1402">
            <v>110.516008994302</v>
          </cell>
          <cell r="M1402">
            <v>1909</v>
          </cell>
          <cell r="N1402">
            <v>1.8006898168372702E-2</v>
          </cell>
          <cell r="O1402">
            <v>1708</v>
          </cell>
          <cell r="P1402">
            <v>0.03</v>
          </cell>
          <cell r="Q1402">
            <v>2303</v>
          </cell>
        </row>
        <row r="1403">
          <cell r="B1403" t="str">
            <v>HARTLEY 110194178</v>
          </cell>
          <cell r="C1403">
            <v>43211101</v>
          </cell>
          <cell r="D1403" t="str">
            <v>HARTLEY 1101</v>
          </cell>
          <cell r="E1403">
            <v>94178</v>
          </cell>
          <cell r="F1403" t="b">
            <v>0</v>
          </cell>
          <cell r="G1403">
            <v>6646.4631645093395</v>
          </cell>
          <cell r="H1403">
            <v>3457.4483522753299</v>
          </cell>
          <cell r="I1403">
            <v>57</v>
          </cell>
          <cell r="J1403">
            <v>7.32716624106774E-5</v>
          </cell>
          <cell r="K1403">
            <v>2388</v>
          </cell>
          <cell r="L1403">
            <v>42.030568170771197</v>
          </cell>
          <cell r="M1403">
            <v>2265</v>
          </cell>
          <cell r="N1403">
            <v>5.4614716430114799E-3</v>
          </cell>
          <cell r="O1403">
            <v>2184</v>
          </cell>
          <cell r="P1403">
            <v>0.03</v>
          </cell>
          <cell r="Q1403">
            <v>2290</v>
          </cell>
        </row>
        <row r="1404">
          <cell r="B1404" t="str">
            <v>HARTLEY 1101980662</v>
          </cell>
          <cell r="C1404">
            <v>43211101</v>
          </cell>
          <cell r="D1404" t="str">
            <v>HARTLEY 1101</v>
          </cell>
          <cell r="E1404">
            <v>980662</v>
          </cell>
          <cell r="F1404" t="b">
            <v>1</v>
          </cell>
          <cell r="G1404">
            <v>366.26348193185203</v>
          </cell>
          <cell r="H1404">
            <v>366.26348193185203</v>
          </cell>
          <cell r="I1404">
            <v>3</v>
          </cell>
          <cell r="J1404">
            <v>1.43252212486307E-4</v>
          </cell>
          <cell r="K1404">
            <v>821</v>
          </cell>
          <cell r="L1404">
            <v>4824.4796622705899</v>
          </cell>
          <cell r="M1404">
            <v>89</v>
          </cell>
          <cell r="N1404">
            <v>0.64187331574842599</v>
          </cell>
          <cell r="O1404">
            <v>19</v>
          </cell>
          <cell r="Q1404">
            <v>3599</v>
          </cell>
        </row>
        <row r="1405">
          <cell r="B1405" t="str">
            <v>HARTLEY 1101CB</v>
          </cell>
          <cell r="C1405">
            <v>43211101</v>
          </cell>
          <cell r="D1405" t="str">
            <v>HARTLEY 1101</v>
          </cell>
          <cell r="E1405" t="str">
            <v>CB</v>
          </cell>
          <cell r="F1405" t="b">
            <v>0</v>
          </cell>
          <cell r="G1405">
            <v>4864.6418339259099</v>
          </cell>
          <cell r="H1405">
            <v>2361.7077997331298</v>
          </cell>
          <cell r="I1405">
            <v>33</v>
          </cell>
          <cell r="J1405">
            <v>1.00621868279466E-4</v>
          </cell>
          <cell r="K1405">
            <v>1634</v>
          </cell>
          <cell r="L1405">
            <v>651.04672137074101</v>
          </cell>
          <cell r="M1405">
            <v>1063</v>
          </cell>
          <cell r="N1405">
            <v>5.14160602237572E-2</v>
          </cell>
          <cell r="O1405">
            <v>1163</v>
          </cell>
          <cell r="P1405">
            <v>0.02</v>
          </cell>
          <cell r="Q1405">
            <v>2516</v>
          </cell>
        </row>
        <row r="1406">
          <cell r="B1406" t="str">
            <v>HARTLEY 1102385838</v>
          </cell>
          <cell r="C1406">
            <v>43211102</v>
          </cell>
          <cell r="D1406" t="str">
            <v>HARTLEY 1102</v>
          </cell>
          <cell r="E1406">
            <v>385838</v>
          </cell>
          <cell r="F1406" t="b">
            <v>0</v>
          </cell>
          <cell r="G1406">
            <v>2645.3496571748301</v>
          </cell>
          <cell r="H1406">
            <v>2006.1587952300599</v>
          </cell>
          <cell r="I1406">
            <v>11</v>
          </cell>
          <cell r="J1406">
            <v>9.3255887887525195E-5</v>
          </cell>
          <cell r="K1406">
            <v>1815</v>
          </cell>
          <cell r="L1406">
            <v>1869.8053889231001</v>
          </cell>
          <cell r="M1406">
            <v>483</v>
          </cell>
          <cell r="N1406">
            <v>0.213487719318186</v>
          </cell>
          <cell r="O1406">
            <v>299</v>
          </cell>
          <cell r="Q1406">
            <v>3295</v>
          </cell>
        </row>
        <row r="1407">
          <cell r="B1407" t="str">
            <v>HARTLEY 1102524</v>
          </cell>
          <cell r="C1407">
            <v>43211102</v>
          </cell>
          <cell r="D1407" t="str">
            <v>HARTLEY 1102</v>
          </cell>
          <cell r="E1407">
            <v>524</v>
          </cell>
          <cell r="F1407" t="b">
            <v>1</v>
          </cell>
          <cell r="G1407">
            <v>4106.6103234421898</v>
          </cell>
          <cell r="H1407">
            <v>399.45522110124</v>
          </cell>
          <cell r="I1407">
            <v>31</v>
          </cell>
          <cell r="J1407">
            <v>8.7723124300781202E-5</v>
          </cell>
          <cell r="K1407">
            <v>1992</v>
          </cell>
          <cell r="L1407">
            <v>2173.4373892129702</v>
          </cell>
          <cell r="M1407">
            <v>408</v>
          </cell>
          <cell r="N1407">
            <v>0.190149553374105</v>
          </cell>
          <cell r="O1407">
            <v>369</v>
          </cell>
          <cell r="P1407">
            <v>0.71</v>
          </cell>
          <cell r="Q1407">
            <v>803</v>
          </cell>
        </row>
        <row r="1408">
          <cell r="B1408" t="str">
            <v>HARTLEY 1102824</v>
          </cell>
          <cell r="C1408">
            <v>43211102</v>
          </cell>
          <cell r="D1408" t="str">
            <v>HARTLEY 1102</v>
          </cell>
          <cell r="E1408">
            <v>824</v>
          </cell>
          <cell r="F1408" t="b">
            <v>1</v>
          </cell>
          <cell r="G1408">
            <v>12575.4803080232</v>
          </cell>
          <cell r="H1408">
            <v>137.51070713388799</v>
          </cell>
          <cell r="I1408">
            <v>103</v>
          </cell>
          <cell r="J1408">
            <v>1.0133347481738401E-4</v>
          </cell>
          <cell r="K1408">
            <v>1619</v>
          </cell>
          <cell r="L1408">
            <v>3.4456809345560302</v>
          </cell>
          <cell r="M1408">
            <v>2797</v>
          </cell>
          <cell r="N1408">
            <v>7.27207572613528E-4</v>
          </cell>
          <cell r="O1408">
            <v>2680</v>
          </cell>
          <cell r="Q1408">
            <v>2674</v>
          </cell>
        </row>
        <row r="1409">
          <cell r="B1409" t="str">
            <v>HARTLEY 1102CB</v>
          </cell>
          <cell r="C1409">
            <v>43211102</v>
          </cell>
          <cell r="D1409" t="str">
            <v>HARTLEY 1102</v>
          </cell>
          <cell r="E1409" t="str">
            <v>CB</v>
          </cell>
          <cell r="F1409" t="b">
            <v>0</v>
          </cell>
          <cell r="G1409">
            <v>18838.798217784199</v>
          </cell>
          <cell r="H1409">
            <v>5515.70184158559</v>
          </cell>
          <cell r="I1409">
            <v>135</v>
          </cell>
          <cell r="J1409">
            <v>1.09574547653875E-4</v>
          </cell>
          <cell r="K1409">
            <v>1419</v>
          </cell>
          <cell r="L1409">
            <v>752.82158938636599</v>
          </cell>
          <cell r="M1409">
            <v>973</v>
          </cell>
          <cell r="N1409">
            <v>7.7778140795491502E-2</v>
          </cell>
          <cell r="O1409">
            <v>918</v>
          </cell>
          <cell r="P1409">
            <v>0.02</v>
          </cell>
          <cell r="Q1409">
            <v>2544</v>
          </cell>
        </row>
        <row r="1410">
          <cell r="B1410" t="str">
            <v>HATTON 11012026</v>
          </cell>
          <cell r="C1410">
            <v>182291101</v>
          </cell>
          <cell r="D1410" t="str">
            <v>HATTON 1101</v>
          </cell>
          <cell r="E1410">
            <v>2026</v>
          </cell>
          <cell r="F1410" t="b">
            <v>0</v>
          </cell>
          <cell r="G1410">
            <v>16422.8166309308</v>
          </cell>
          <cell r="H1410">
            <v>8438.7955302057107</v>
          </cell>
          <cell r="I1410">
            <v>126</v>
          </cell>
          <cell r="J1410">
            <v>4.8316770554871798E-5</v>
          </cell>
          <cell r="K1410">
            <v>3086</v>
          </cell>
          <cell r="L1410">
            <v>5.7250465195741604</v>
          </cell>
          <cell r="M1410">
            <v>2719</v>
          </cell>
          <cell r="N1410">
            <v>2.17530792607559E-4</v>
          </cell>
          <cell r="O1410">
            <v>2826</v>
          </cell>
          <cell r="P1410">
            <v>7.0000000000000007E-2</v>
          </cell>
          <cell r="Q1410">
            <v>1690</v>
          </cell>
        </row>
        <row r="1411">
          <cell r="B1411" t="str">
            <v>HATTON 110137088</v>
          </cell>
          <cell r="C1411">
            <v>182291101</v>
          </cell>
          <cell r="D1411" t="str">
            <v>HATTON 1101</v>
          </cell>
          <cell r="E1411">
            <v>37088</v>
          </cell>
          <cell r="F1411" t="b">
            <v>0</v>
          </cell>
          <cell r="G1411">
            <v>18269.998760923201</v>
          </cell>
          <cell r="H1411">
            <v>11434.487529784799</v>
          </cell>
          <cell r="I1411">
            <v>135</v>
          </cell>
          <cell r="J1411">
            <v>4.8424396521325502E-5</v>
          </cell>
          <cell r="K1411">
            <v>3080</v>
          </cell>
          <cell r="L1411">
            <v>2.3540226633025698</v>
          </cell>
          <cell r="M1411">
            <v>2829</v>
          </cell>
          <cell r="N1411">
            <v>7.3379810521713795E-5</v>
          </cell>
          <cell r="O1411">
            <v>2887</v>
          </cell>
          <cell r="P1411">
            <v>0.04</v>
          </cell>
          <cell r="Q1411">
            <v>2198</v>
          </cell>
        </row>
        <row r="1412">
          <cell r="B1412" t="str">
            <v>HATTON 1101CB</v>
          </cell>
          <cell r="C1412">
            <v>182291101</v>
          </cell>
          <cell r="D1412" t="str">
            <v>HATTON 1101</v>
          </cell>
          <cell r="E1412" t="str">
            <v>CB</v>
          </cell>
          <cell r="F1412" t="b">
            <v>0</v>
          </cell>
          <cell r="G1412">
            <v>2551.5910976904402</v>
          </cell>
          <cell r="H1412">
            <v>2551.5910976904402</v>
          </cell>
          <cell r="I1412">
            <v>22</v>
          </cell>
          <cell r="J1412">
            <v>9.0659798760580899E-5</v>
          </cell>
          <cell r="K1412">
            <v>1892</v>
          </cell>
          <cell r="L1412">
            <v>6.6431834237477602E-2</v>
          </cell>
          <cell r="M1412">
            <v>2986</v>
          </cell>
          <cell r="N1412">
            <v>6.0226967232659904E-6</v>
          </cell>
          <cell r="O1412">
            <v>3208</v>
          </cell>
          <cell r="P1412">
            <v>7.0000000000000007E-2</v>
          </cell>
          <cell r="Q1412">
            <v>1703</v>
          </cell>
        </row>
        <row r="1413">
          <cell r="B1413" t="str">
            <v>HATTON 11022010</v>
          </cell>
          <cell r="C1413">
            <v>182291102</v>
          </cell>
          <cell r="D1413" t="str">
            <v>HATTON 1102</v>
          </cell>
          <cell r="E1413">
            <v>2010</v>
          </cell>
          <cell r="F1413" t="b">
            <v>0</v>
          </cell>
          <cell r="G1413">
            <v>6409.6213312937798</v>
          </cell>
          <cell r="H1413">
            <v>6409.6213312937798</v>
          </cell>
          <cell r="I1413">
            <v>43</v>
          </cell>
          <cell r="J1413">
            <v>8.8563062342663406E-5</v>
          </cell>
          <cell r="K1413">
            <v>1970</v>
          </cell>
          <cell r="L1413">
            <v>8.3552965907207692</v>
          </cell>
          <cell r="M1413">
            <v>2660</v>
          </cell>
          <cell r="N1413">
            <v>8.4365319252852403E-4</v>
          </cell>
          <cell r="O1413">
            <v>2664</v>
          </cell>
          <cell r="P1413">
            <v>0.11</v>
          </cell>
          <cell r="Q1413">
            <v>1409</v>
          </cell>
        </row>
        <row r="1414">
          <cell r="B1414" t="str">
            <v>HATTON 11022070</v>
          </cell>
          <cell r="C1414">
            <v>182291102</v>
          </cell>
          <cell r="D1414" t="str">
            <v>HATTON 1102</v>
          </cell>
          <cell r="E1414">
            <v>2070</v>
          </cell>
          <cell r="F1414" t="b">
            <v>1</v>
          </cell>
          <cell r="G1414">
            <v>3077.1707341866299</v>
          </cell>
          <cell r="H1414">
            <v>843.46279359336995</v>
          </cell>
          <cell r="I1414">
            <v>26</v>
          </cell>
          <cell r="J1414">
            <v>3.31587228720309E-5</v>
          </cell>
          <cell r="K1414">
            <v>3383</v>
          </cell>
          <cell r="L1414">
            <v>6.54439540027935E-2</v>
          </cell>
          <cell r="M1414">
            <v>3398</v>
          </cell>
          <cell r="N1414">
            <v>2.1767122729172201E-6</v>
          </cell>
          <cell r="O1414">
            <v>3495</v>
          </cell>
          <cell r="P1414">
            <v>0.04</v>
          </cell>
          <cell r="Q1414">
            <v>2156</v>
          </cell>
        </row>
        <row r="1415">
          <cell r="B1415" t="str">
            <v>HATTON 1102648928</v>
          </cell>
          <cell r="C1415">
            <v>182291102</v>
          </cell>
          <cell r="D1415" t="str">
            <v>HATTON 1102</v>
          </cell>
          <cell r="E1415">
            <v>648928</v>
          </cell>
          <cell r="F1415" t="b">
            <v>0</v>
          </cell>
          <cell r="G1415">
            <v>7727.8742908115701</v>
          </cell>
          <cell r="H1415">
            <v>6359.2353280759999</v>
          </cell>
          <cell r="I1415">
            <v>44</v>
          </cell>
          <cell r="J1415">
            <v>6.1330504290391303E-5</v>
          </cell>
          <cell r="K1415">
            <v>2741</v>
          </cell>
          <cell r="L1415">
            <v>57.704164299868197</v>
          </cell>
          <cell r="M1415">
            <v>2168</v>
          </cell>
          <cell r="N1415">
            <v>1.8436945621581799E-3</v>
          </cell>
          <cell r="O1415">
            <v>2494</v>
          </cell>
          <cell r="P1415">
            <v>0.04</v>
          </cell>
          <cell r="Q1415">
            <v>2170</v>
          </cell>
        </row>
        <row r="1416">
          <cell r="B1416" t="str">
            <v>HATTON 11029642</v>
          </cell>
          <cell r="C1416">
            <v>182291102</v>
          </cell>
          <cell r="D1416" t="str">
            <v>HATTON 1102</v>
          </cell>
          <cell r="E1416">
            <v>9642</v>
          </cell>
          <cell r="F1416" t="b">
            <v>0</v>
          </cell>
          <cell r="G1416">
            <v>1925.89343872468</v>
          </cell>
          <cell r="H1416">
            <v>1925.89343872468</v>
          </cell>
          <cell r="I1416">
            <v>18</v>
          </cell>
          <cell r="J1416">
            <v>6.2785307717503106E-5</v>
          </cell>
          <cell r="K1416">
            <v>2690</v>
          </cell>
          <cell r="L1416">
            <v>6.6431834237477602E-2</v>
          </cell>
          <cell r="M1416">
            <v>2983</v>
          </cell>
          <cell r="N1416">
            <v>4.1709431548381897E-6</v>
          </cell>
          <cell r="O1416">
            <v>3323</v>
          </cell>
          <cell r="P1416">
            <v>0.04</v>
          </cell>
          <cell r="Q1416">
            <v>2171</v>
          </cell>
        </row>
        <row r="1417">
          <cell r="B1417" t="str">
            <v>HATTON 1102CB</v>
          </cell>
          <cell r="C1417">
            <v>182291102</v>
          </cell>
          <cell r="D1417" t="str">
            <v>HATTON 1102</v>
          </cell>
          <cell r="E1417" t="str">
            <v>CB</v>
          </cell>
          <cell r="F1417" t="b">
            <v>0</v>
          </cell>
          <cell r="G1417">
            <v>7725.5743238168998</v>
          </cell>
          <cell r="H1417">
            <v>3167.0883118112802</v>
          </cell>
          <cell r="I1417">
            <v>66</v>
          </cell>
          <cell r="J1417">
            <v>5.6001909530413402E-5</v>
          </cell>
          <cell r="K1417">
            <v>2888</v>
          </cell>
          <cell r="L1417">
            <v>47.878700708769202</v>
          </cell>
          <cell r="M1417">
            <v>2223</v>
          </cell>
          <cell r="N1417">
            <v>2.2933639852052599E-3</v>
          </cell>
          <cell r="O1417">
            <v>2434</v>
          </cell>
          <cell r="P1417">
            <v>0.04</v>
          </cell>
          <cell r="Q1417">
            <v>2137</v>
          </cell>
        </row>
        <row r="1418">
          <cell r="B1418" t="str">
            <v>HICKS 111512494</v>
          </cell>
          <cell r="C1418">
            <v>83431115</v>
          </cell>
          <cell r="D1418" t="str">
            <v>HICKS 1115</v>
          </cell>
          <cell r="E1418">
            <v>12494</v>
          </cell>
          <cell r="F1418" t="b">
            <v>1</v>
          </cell>
          <cell r="G1418">
            <v>4190.5486194180503</v>
          </cell>
          <cell r="H1418">
            <v>220.11672607041299</v>
          </cell>
          <cell r="I1418">
            <v>35</v>
          </cell>
          <cell r="J1418">
            <v>3.9122203430231403E-5</v>
          </cell>
          <cell r="K1418">
            <v>3283</v>
          </cell>
          <cell r="L1418">
            <v>6.5183702111244204E-2</v>
          </cell>
          <cell r="M1418">
            <v>3532</v>
          </cell>
          <cell r="N1418">
            <v>2.5505053489905401E-6</v>
          </cell>
          <cell r="O1418">
            <v>3459</v>
          </cell>
          <cell r="Q1418">
            <v>3101</v>
          </cell>
        </row>
        <row r="1419">
          <cell r="B1419" t="str">
            <v>HICKS 1116203897</v>
          </cell>
          <cell r="C1419">
            <v>83431116</v>
          </cell>
          <cell r="D1419" t="str">
            <v>HICKS 1116</v>
          </cell>
          <cell r="E1419">
            <v>203897</v>
          </cell>
          <cell r="F1419" t="b">
            <v>1</v>
          </cell>
          <cell r="G1419">
            <v>1017.37128827949</v>
          </cell>
          <cell r="H1419">
            <v>367.907326942856</v>
          </cell>
          <cell r="I1419">
            <v>9</v>
          </cell>
          <cell r="J1419">
            <v>3.2838874984817097E-5</v>
          </cell>
          <cell r="K1419">
            <v>3388</v>
          </cell>
          <cell r="L1419">
            <v>6.5432527826892004E-2</v>
          </cell>
          <cell r="M1419">
            <v>3405</v>
          </cell>
          <cell r="N1419">
            <v>2.1509240460191902E-6</v>
          </cell>
          <cell r="O1419">
            <v>3498</v>
          </cell>
          <cell r="Q1419">
            <v>3108</v>
          </cell>
        </row>
        <row r="1420">
          <cell r="B1420" t="str">
            <v>HICKS 1116583284</v>
          </cell>
          <cell r="C1420">
            <v>83431116</v>
          </cell>
          <cell r="D1420" t="str">
            <v>HICKS 1116</v>
          </cell>
          <cell r="E1420">
            <v>583284</v>
          </cell>
          <cell r="F1420" t="b">
            <v>1</v>
          </cell>
          <cell r="G1420">
            <v>404.41330974564102</v>
          </cell>
          <cell r="H1420">
            <v>236.576559077497</v>
          </cell>
          <cell r="I1420">
            <v>4</v>
          </cell>
          <cell r="J1420">
            <v>9.5520954346284203E-5</v>
          </cell>
          <cell r="K1420">
            <v>1741</v>
          </cell>
          <cell r="L1420">
            <v>6.6110679879784501E-2</v>
          </cell>
          <cell r="M1420">
            <v>3197</v>
          </cell>
          <cell r="N1420">
            <v>6.3368373617848196E-6</v>
          </cell>
          <cell r="O1420">
            <v>3196</v>
          </cell>
          <cell r="Q1420">
            <v>3325</v>
          </cell>
        </row>
        <row r="1421">
          <cell r="B1421" t="str">
            <v>HICKS 111660050</v>
          </cell>
          <cell r="C1421">
            <v>83431116</v>
          </cell>
          <cell r="D1421" t="str">
            <v>HICKS 1116</v>
          </cell>
          <cell r="E1421">
            <v>60050</v>
          </cell>
          <cell r="F1421" t="b">
            <v>0</v>
          </cell>
          <cell r="G1421">
            <v>13116.246045398701</v>
          </cell>
          <cell r="H1421">
            <v>13116.246045398701</v>
          </cell>
          <cell r="I1421">
            <v>98</v>
          </cell>
          <cell r="J1421">
            <v>1.0760956390687101E-4</v>
          </cell>
          <cell r="K1421">
            <v>1461</v>
          </cell>
          <cell r="L1421">
            <v>16.5516890589229</v>
          </cell>
          <cell r="M1421">
            <v>2508</v>
          </cell>
          <cell r="N1421">
            <v>1.55459488972583E-3</v>
          </cell>
          <cell r="O1421">
            <v>2546</v>
          </cell>
          <cell r="P1421">
            <v>0.1</v>
          </cell>
          <cell r="Q1421">
            <v>1480</v>
          </cell>
        </row>
        <row r="1422">
          <cell r="B1422" t="str">
            <v>HICKS 1116733078</v>
          </cell>
          <cell r="C1422">
            <v>83431116</v>
          </cell>
          <cell r="D1422" t="str">
            <v>HICKS 1116</v>
          </cell>
          <cell r="E1422">
            <v>733078</v>
          </cell>
          <cell r="F1422" t="b">
            <v>1</v>
          </cell>
          <cell r="G1422">
            <v>567.87304079708099</v>
          </cell>
          <cell r="H1422">
            <v>551.87096969274603</v>
          </cell>
          <cell r="I1422">
            <v>7</v>
          </cell>
          <cell r="J1422">
            <v>4.2162506230982E-5</v>
          </cell>
          <cell r="K1422">
            <v>3221</v>
          </cell>
          <cell r="L1422">
            <v>6.6064789891242898E-2</v>
          </cell>
          <cell r="M1422">
            <v>3206</v>
          </cell>
          <cell r="N1422">
            <v>2.7770463326444102E-6</v>
          </cell>
          <cell r="O1422">
            <v>3434</v>
          </cell>
          <cell r="Q1422">
            <v>3310</v>
          </cell>
        </row>
        <row r="1423">
          <cell r="B1423" t="str">
            <v>HICKS 1116983580</v>
          </cell>
          <cell r="C1423">
            <v>83431116</v>
          </cell>
          <cell r="D1423" t="str">
            <v>HICKS 1116</v>
          </cell>
          <cell r="E1423">
            <v>983580</v>
          </cell>
          <cell r="F1423" t="b">
            <v>0</v>
          </cell>
          <cell r="G1423">
            <v>4036.4762642646701</v>
          </cell>
          <cell r="H1423">
            <v>3958.5011098178202</v>
          </cell>
          <cell r="I1423">
            <v>33</v>
          </cell>
          <cell r="J1423">
            <v>1.07558790301537E-4</v>
          </cell>
          <cell r="K1423">
            <v>1462</v>
          </cell>
          <cell r="L1423">
            <v>6.6392972839601105E-2</v>
          </cell>
          <cell r="M1423">
            <v>3122</v>
          </cell>
          <cell r="N1423">
            <v>7.1401706017508602E-6</v>
          </cell>
          <cell r="O1423">
            <v>3161</v>
          </cell>
          <cell r="Q1423">
            <v>3159</v>
          </cell>
        </row>
        <row r="1424">
          <cell r="B1424" t="str">
            <v>HICKS 1116CB</v>
          </cell>
          <cell r="C1424">
            <v>83431116</v>
          </cell>
          <cell r="D1424" t="str">
            <v>HICKS 1116</v>
          </cell>
          <cell r="E1424" t="str">
            <v>CB</v>
          </cell>
          <cell r="F1424" t="b">
            <v>1</v>
          </cell>
          <cell r="G1424">
            <v>22837.599065999799</v>
          </cell>
          <cell r="H1424">
            <v>336.16475525966803</v>
          </cell>
          <cell r="I1424">
            <v>165</v>
          </cell>
          <cell r="J1424">
            <v>2.9963135016113199E-5</v>
          </cell>
          <cell r="K1424">
            <v>3426</v>
          </cell>
          <cell r="L1424">
            <v>6.5178139688390604E-2</v>
          </cell>
          <cell r="M1424">
            <v>3539</v>
          </cell>
          <cell r="N1424">
            <v>1.9552616592511399E-6</v>
          </cell>
          <cell r="O1424">
            <v>3512</v>
          </cell>
          <cell r="P1424">
            <v>0.04</v>
          </cell>
          <cell r="Q1424">
            <v>2128</v>
          </cell>
        </row>
        <row r="1425">
          <cell r="B1425" t="str">
            <v>HICKS 1116LB16</v>
          </cell>
          <cell r="C1425">
            <v>83431116</v>
          </cell>
          <cell r="D1425" t="str">
            <v>HICKS 1116</v>
          </cell>
          <cell r="E1425" t="str">
            <v>LB16</v>
          </cell>
          <cell r="F1425" t="b">
            <v>0</v>
          </cell>
          <cell r="G1425">
            <v>13211.9514616085</v>
          </cell>
          <cell r="H1425">
            <v>4399.06523296668</v>
          </cell>
          <cell r="I1425">
            <v>97</v>
          </cell>
          <cell r="J1425">
            <v>5.1468254750161303E-5</v>
          </cell>
          <cell r="K1425">
            <v>3006</v>
          </cell>
          <cell r="L1425">
            <v>6.5597374337850095E-2</v>
          </cell>
          <cell r="M1425">
            <v>3335</v>
          </cell>
          <cell r="N1425">
            <v>3.3964427017233699E-6</v>
          </cell>
          <cell r="O1425">
            <v>3375</v>
          </cell>
          <cell r="P1425">
            <v>0.03</v>
          </cell>
          <cell r="Q1425">
            <v>2296</v>
          </cell>
        </row>
        <row r="1426">
          <cell r="B1426" t="str">
            <v>HICKS 2101574315</v>
          </cell>
          <cell r="C1426">
            <v>83432101</v>
          </cell>
          <cell r="D1426" t="str">
            <v>HICKS 2101</v>
          </cell>
          <cell r="E1426">
            <v>574315</v>
          </cell>
          <cell r="F1426" t="b">
            <v>0</v>
          </cell>
          <cell r="G1426">
            <v>12024.0849205549</v>
          </cell>
          <cell r="H1426">
            <v>11904.985243946199</v>
          </cell>
          <cell r="I1426">
            <v>78</v>
          </cell>
          <cell r="J1426">
            <v>1.08858728118001E-4</v>
          </cell>
          <cell r="K1426">
            <v>1429</v>
          </cell>
          <cell r="L1426">
            <v>65.671079891105094</v>
          </cell>
          <cell r="M1426">
            <v>2118</v>
          </cell>
          <cell r="N1426">
            <v>5.3180122450192397E-3</v>
          </cell>
          <cell r="O1426">
            <v>2194</v>
          </cell>
          <cell r="Q1426">
            <v>2800</v>
          </cell>
        </row>
        <row r="1427">
          <cell r="B1427" t="str">
            <v>HICKS 2101949522</v>
          </cell>
          <cell r="C1427">
            <v>83432101</v>
          </cell>
          <cell r="D1427" t="str">
            <v>HICKS 2101</v>
          </cell>
          <cell r="E1427">
            <v>949522</v>
          </cell>
          <cell r="F1427" t="b">
            <v>1</v>
          </cell>
          <cell r="G1427">
            <v>726.83279886257003</v>
          </cell>
          <cell r="H1427">
            <v>708.21713310160897</v>
          </cell>
          <cell r="I1427">
            <v>2</v>
          </cell>
          <cell r="J1427">
            <v>1.4681871107313701E-4</v>
          </cell>
          <cell r="K1427">
            <v>775</v>
          </cell>
          <cell r="L1427">
            <v>72.288273811340304</v>
          </cell>
          <cell r="M1427">
            <v>2082</v>
          </cell>
          <cell r="N1427">
            <v>3.5464374306444502E-3</v>
          </cell>
          <cell r="O1427">
            <v>2292</v>
          </cell>
          <cell r="Q1427">
            <v>3609</v>
          </cell>
        </row>
        <row r="1428">
          <cell r="B1428" t="str">
            <v>HICKS 2101984788</v>
          </cell>
          <cell r="C1428">
            <v>83432101</v>
          </cell>
          <cell r="D1428" t="str">
            <v>HICKS 2101</v>
          </cell>
          <cell r="E1428">
            <v>984788</v>
          </cell>
          <cell r="F1428" t="b">
            <v>1</v>
          </cell>
          <cell r="G1428">
            <v>5.0643705740422398</v>
          </cell>
          <cell r="H1428">
            <v>5.0643705740422398</v>
          </cell>
          <cell r="I1428">
            <v>1</v>
          </cell>
          <cell r="J1428">
            <v>7.6237804023548906E-5</v>
          </cell>
          <cell r="K1428">
            <v>2303</v>
          </cell>
          <cell r="L1428">
            <v>4898.92822265625</v>
          </cell>
          <cell r="M1428">
            <v>84</v>
          </cell>
          <cell r="N1428">
            <v>0.37348352976429999</v>
          </cell>
          <cell r="O1428">
            <v>77</v>
          </cell>
          <cell r="Q1428">
            <v>3623</v>
          </cell>
        </row>
        <row r="1429">
          <cell r="B1429" t="str">
            <v>HICKS 2101CB</v>
          </cell>
          <cell r="C1429">
            <v>83432101</v>
          </cell>
          <cell r="D1429" t="str">
            <v>HICKS 2101</v>
          </cell>
          <cell r="E1429" t="str">
            <v>CB</v>
          </cell>
          <cell r="F1429" t="b">
            <v>0</v>
          </cell>
          <cell r="G1429">
            <v>17493.694873956301</v>
          </cell>
          <cell r="H1429">
            <v>8660.4867047795997</v>
          </cell>
          <cell r="I1429">
            <v>20</v>
          </cell>
          <cell r="J1429">
            <v>9.4687344723129894E-5</v>
          </cell>
          <cell r="K1429">
            <v>1773</v>
          </cell>
          <cell r="L1429">
            <v>120.743132252246</v>
          </cell>
          <cell r="M1429">
            <v>1868</v>
          </cell>
          <cell r="N1429">
            <v>1.27417035009302E-2</v>
          </cell>
          <cell r="O1429">
            <v>1853</v>
          </cell>
          <cell r="Q1429">
            <v>3269</v>
          </cell>
        </row>
        <row r="1430">
          <cell r="B1430" t="str">
            <v>HICKS 2101XR162</v>
          </cell>
          <cell r="C1430">
            <v>83432101</v>
          </cell>
          <cell r="D1430" t="str">
            <v>HICKS 2101</v>
          </cell>
          <cell r="E1430" t="str">
            <v>XR162</v>
          </cell>
          <cell r="F1430" t="b">
            <v>1</v>
          </cell>
          <cell r="G1430">
            <v>14645.8547844146</v>
          </cell>
          <cell r="H1430">
            <v>989.17650867635803</v>
          </cell>
          <cell r="I1430">
            <v>122</v>
          </cell>
          <cell r="J1430">
            <v>5.6507866344470399E-5</v>
          </cell>
          <cell r="K1430">
            <v>2874</v>
          </cell>
          <cell r="L1430">
            <v>50.847261929121103</v>
          </cell>
          <cell r="M1430">
            <v>2208</v>
          </cell>
          <cell r="N1430">
            <v>3.5231785231116201E-3</v>
          </cell>
          <cell r="O1430">
            <v>2294</v>
          </cell>
          <cell r="P1430">
            <v>0.05</v>
          </cell>
          <cell r="Q1430">
            <v>1985</v>
          </cell>
        </row>
        <row r="1431">
          <cell r="B1431" t="str">
            <v>HICKS 2101XR250</v>
          </cell>
          <cell r="C1431">
            <v>83432101</v>
          </cell>
          <cell r="D1431" t="str">
            <v>HICKS 2101</v>
          </cell>
          <cell r="E1431" t="str">
            <v>XR250</v>
          </cell>
          <cell r="F1431" t="b">
            <v>1</v>
          </cell>
          <cell r="G1431">
            <v>9406.4623760586692</v>
          </cell>
          <cell r="H1431">
            <v>0</v>
          </cell>
          <cell r="I1431">
            <v>80</v>
          </cell>
          <cell r="J1431">
            <v>6.5498793605911403E-5</v>
          </cell>
          <cell r="K1431">
            <v>2601</v>
          </cell>
          <cell r="L1431">
            <v>5.0344976183355996</v>
          </cell>
          <cell r="M1431">
            <v>2750</v>
          </cell>
          <cell r="N1431">
            <v>5.7262362505522901E-4</v>
          </cell>
          <cell r="O1431">
            <v>2716</v>
          </cell>
          <cell r="P1431">
            <v>4.0999999999999996</v>
          </cell>
          <cell r="Q1431">
            <v>527</v>
          </cell>
        </row>
        <row r="1432">
          <cell r="B1432" t="str">
            <v>HICKS 2101XR548</v>
          </cell>
          <cell r="C1432">
            <v>83432101</v>
          </cell>
          <cell r="D1432" t="str">
            <v>HICKS 2101</v>
          </cell>
          <cell r="E1432" t="str">
            <v>XR548</v>
          </cell>
          <cell r="F1432" t="b">
            <v>0</v>
          </cell>
          <cell r="G1432">
            <v>14288.883881473799</v>
          </cell>
          <cell r="H1432">
            <v>2708.1629102576298</v>
          </cell>
          <cell r="I1432">
            <v>95</v>
          </cell>
          <cell r="J1432">
            <v>8.7871127557024702E-5</v>
          </cell>
          <cell r="K1432">
            <v>1987</v>
          </cell>
          <cell r="L1432">
            <v>271.265151939215</v>
          </cell>
          <cell r="M1432">
            <v>1492</v>
          </cell>
          <cell r="N1432">
            <v>2.3159034825126799E-2</v>
          </cell>
          <cell r="O1432">
            <v>1600</v>
          </cell>
          <cell r="P1432">
            <v>0.04</v>
          </cell>
          <cell r="Q1432">
            <v>2088</v>
          </cell>
        </row>
        <row r="1433">
          <cell r="B1433" t="str">
            <v>HICKS 2103LB50</v>
          </cell>
          <cell r="C1433">
            <v>83432103</v>
          </cell>
          <cell r="D1433" t="str">
            <v>HICKS 2103</v>
          </cell>
          <cell r="E1433" t="str">
            <v>LB50</v>
          </cell>
          <cell r="F1433" t="b">
            <v>0</v>
          </cell>
          <cell r="G1433">
            <v>18304.0567836724</v>
          </cell>
          <cell r="H1433">
            <v>18130.258143359199</v>
          </cell>
          <cell r="I1433">
            <v>65</v>
          </cell>
          <cell r="J1433">
            <v>1.28130651506898E-4</v>
          </cell>
          <cell r="K1433">
            <v>1046</v>
          </cell>
          <cell r="L1433">
            <v>26.260615792977301</v>
          </cell>
          <cell r="M1433">
            <v>2373</v>
          </cell>
          <cell r="N1433">
            <v>2.9902086754211299E-3</v>
          </cell>
          <cell r="O1433">
            <v>2352</v>
          </cell>
          <cell r="P1433">
            <v>0.21</v>
          </cell>
          <cell r="Q1433">
            <v>1142</v>
          </cell>
        </row>
        <row r="1434">
          <cell r="B1434" t="str">
            <v>HICKS 2103XR248</v>
          </cell>
          <cell r="C1434">
            <v>83432103</v>
          </cell>
          <cell r="D1434" t="str">
            <v>HICKS 2103</v>
          </cell>
          <cell r="E1434" t="str">
            <v>XR248</v>
          </cell>
          <cell r="F1434" t="b">
            <v>1</v>
          </cell>
          <cell r="G1434">
            <v>2436.81914362611</v>
          </cell>
          <cell r="H1434">
            <v>0</v>
          </cell>
          <cell r="I1434">
            <v>22</v>
          </cell>
          <cell r="J1434">
            <v>6.2539522332372103E-5</v>
          </cell>
          <cell r="K1434">
            <v>2700</v>
          </cell>
          <cell r="L1434">
            <v>6.5146990120410905E-2</v>
          </cell>
          <cell r="M1434">
            <v>3632</v>
          </cell>
          <cell r="N1434">
            <v>4.0742616435222602E-6</v>
          </cell>
          <cell r="O1434">
            <v>3333</v>
          </cell>
          <cell r="Q1434">
            <v>3052</v>
          </cell>
        </row>
        <row r="1435">
          <cell r="B1435" t="str">
            <v>HIGGINS 11032194</v>
          </cell>
          <cell r="C1435">
            <v>152691103</v>
          </cell>
          <cell r="D1435" t="str">
            <v>HIGGINS 1103</v>
          </cell>
          <cell r="E1435">
            <v>2194</v>
          </cell>
          <cell r="F1435" t="b">
            <v>0</v>
          </cell>
          <cell r="G1435">
            <v>4329.2095929759998</v>
          </cell>
          <cell r="H1435">
            <v>2142.6429308778702</v>
          </cell>
          <cell r="I1435">
            <v>36</v>
          </cell>
          <cell r="J1435">
            <v>1.8518579256326299E-4</v>
          </cell>
          <cell r="K1435">
            <v>470</v>
          </cell>
          <cell r="L1435">
            <v>3.3664003446625901</v>
          </cell>
          <cell r="M1435">
            <v>2801</v>
          </cell>
          <cell r="N1435">
            <v>6.0703126282773902E-4</v>
          </cell>
          <cell r="O1435">
            <v>2705</v>
          </cell>
          <cell r="P1435">
            <v>1.88</v>
          </cell>
          <cell r="Q1435">
            <v>634</v>
          </cell>
        </row>
        <row r="1436">
          <cell r="B1436" t="str">
            <v>HIGGINS 110332120</v>
          </cell>
          <cell r="C1436">
            <v>152691103</v>
          </cell>
          <cell r="D1436" t="str">
            <v>HIGGINS 1103</v>
          </cell>
          <cell r="E1436">
            <v>32120</v>
          </cell>
          <cell r="F1436" t="b">
            <v>0</v>
          </cell>
          <cell r="G1436">
            <v>65924.487158275399</v>
          </cell>
          <cell r="H1436">
            <v>65394.326932946402</v>
          </cell>
          <cell r="I1436">
            <v>485</v>
          </cell>
          <cell r="J1436">
            <v>1.54948546546667E-4</v>
          </cell>
          <cell r="K1436">
            <v>695</v>
          </cell>
          <cell r="L1436">
            <v>454.72885398074101</v>
          </cell>
          <cell r="M1436">
            <v>1240</v>
          </cell>
          <cell r="N1436">
            <v>4.9958860369929199E-2</v>
          </cell>
          <cell r="O1436">
            <v>1178</v>
          </cell>
          <cell r="P1436">
            <v>0.23</v>
          </cell>
          <cell r="Q1436">
            <v>1120</v>
          </cell>
        </row>
        <row r="1437">
          <cell r="B1437" t="str">
            <v>HIGGINS 11039753</v>
          </cell>
          <cell r="C1437">
            <v>152691103</v>
          </cell>
          <cell r="D1437" t="str">
            <v>HIGGINS 1103</v>
          </cell>
          <cell r="E1437">
            <v>9753</v>
          </cell>
          <cell r="F1437" t="b">
            <v>0</v>
          </cell>
          <cell r="G1437">
            <v>3306.11658931595</v>
          </cell>
          <cell r="H1437">
            <v>3306.11658931595</v>
          </cell>
          <cell r="I1437">
            <v>23</v>
          </cell>
          <cell r="J1437">
            <v>6.1493554075359896E-5</v>
          </cell>
          <cell r="K1437">
            <v>2733</v>
          </cell>
          <cell r="L1437">
            <v>2174.0980110876199</v>
          </cell>
          <cell r="M1437">
            <v>407</v>
          </cell>
          <cell r="N1437">
            <v>0.13059313583415399</v>
          </cell>
          <cell r="O1437">
            <v>602</v>
          </cell>
          <cell r="P1437">
            <v>0.08</v>
          </cell>
          <cell r="Q1437">
            <v>1584</v>
          </cell>
        </row>
        <row r="1438">
          <cell r="B1438" t="str">
            <v>HIGGINS 1103995672</v>
          </cell>
          <cell r="C1438">
            <v>152691103</v>
          </cell>
          <cell r="D1438" t="str">
            <v>HIGGINS 1103</v>
          </cell>
          <cell r="E1438">
            <v>995672</v>
          </cell>
          <cell r="F1438" t="b">
            <v>0</v>
          </cell>
          <cell r="G1438">
            <v>9263.8952506060195</v>
          </cell>
          <cell r="H1438">
            <v>5928.6386538030802</v>
          </cell>
          <cell r="I1438">
            <v>79</v>
          </cell>
          <cell r="J1438">
            <v>1.82578433286604E-4</v>
          </cell>
          <cell r="K1438">
            <v>492</v>
          </cell>
          <cell r="L1438">
            <v>13.4012668673415</v>
          </cell>
          <cell r="M1438">
            <v>2564</v>
          </cell>
          <cell r="N1438">
            <v>1.9604027412550699E-3</v>
          </cell>
          <cell r="O1438">
            <v>2482</v>
          </cell>
          <cell r="P1438">
            <v>0.08</v>
          </cell>
          <cell r="Q1438">
            <v>1645</v>
          </cell>
        </row>
        <row r="1439">
          <cell r="B1439" t="str">
            <v>HIGGINS 1103CB</v>
          </cell>
          <cell r="C1439">
            <v>152691103</v>
          </cell>
          <cell r="D1439" t="str">
            <v>HIGGINS 1103</v>
          </cell>
          <cell r="E1439" t="str">
            <v>CB</v>
          </cell>
          <cell r="F1439" t="b">
            <v>0</v>
          </cell>
          <cell r="G1439">
            <v>45692.9259642748</v>
          </cell>
          <cell r="H1439">
            <v>45174.683852346003</v>
          </cell>
          <cell r="I1439">
            <v>315</v>
          </cell>
          <cell r="J1439">
            <v>1.4304891643567599E-4</v>
          </cell>
          <cell r="K1439">
            <v>825</v>
          </cell>
          <cell r="L1439">
            <v>1166.4722394590799</v>
          </cell>
          <cell r="M1439">
            <v>747</v>
          </cell>
          <cell r="N1439">
            <v>0.119161985278033</v>
          </cell>
          <cell r="O1439">
            <v>651</v>
          </cell>
          <cell r="P1439">
            <v>0.25</v>
          </cell>
          <cell r="Q1439">
            <v>1090</v>
          </cell>
        </row>
        <row r="1440">
          <cell r="B1440" t="str">
            <v>HIGGINS 11041006</v>
          </cell>
          <cell r="C1440">
            <v>152691104</v>
          </cell>
          <cell r="D1440" t="str">
            <v>HIGGINS 1104</v>
          </cell>
          <cell r="E1440">
            <v>1006</v>
          </cell>
          <cell r="F1440" t="b">
            <v>0</v>
          </cell>
          <cell r="G1440">
            <v>32324.699246511002</v>
          </cell>
          <cell r="H1440">
            <v>17529.482635058299</v>
          </cell>
          <cell r="I1440">
            <v>266</v>
          </cell>
          <cell r="J1440">
            <v>1.7104886322165399E-4</v>
          </cell>
          <cell r="K1440">
            <v>556</v>
          </cell>
          <cell r="L1440">
            <v>184.06522658939201</v>
          </cell>
          <cell r="M1440">
            <v>1676</v>
          </cell>
          <cell r="N1440">
            <v>1.4638722489515201E-2</v>
          </cell>
          <cell r="O1440">
            <v>1798</v>
          </cell>
          <cell r="P1440">
            <v>0.05</v>
          </cell>
          <cell r="Q1440">
            <v>1920</v>
          </cell>
        </row>
        <row r="1441">
          <cell r="B1441" t="str">
            <v>HIGGINS 11041374</v>
          </cell>
          <cell r="C1441">
            <v>152691104</v>
          </cell>
          <cell r="D1441" t="str">
            <v>HIGGINS 1104</v>
          </cell>
          <cell r="E1441">
            <v>1374</v>
          </cell>
          <cell r="F1441" t="b">
            <v>0</v>
          </cell>
          <cell r="G1441">
            <v>13460.5941122893</v>
          </cell>
          <cell r="H1441">
            <v>12470.1526788919</v>
          </cell>
          <cell r="I1441">
            <v>117</v>
          </cell>
          <cell r="J1441">
            <v>1.7559542408353301E-4</v>
          </cell>
          <cell r="K1441">
            <v>523</v>
          </cell>
          <cell r="L1441">
            <v>21.2591908358125</v>
          </cell>
          <cell r="M1441">
            <v>2433</v>
          </cell>
          <cell r="N1441">
            <v>3.46936680055007E-3</v>
          </cell>
          <cell r="O1441">
            <v>2299</v>
          </cell>
          <cell r="P1441">
            <v>0.12</v>
          </cell>
          <cell r="Q1441">
            <v>1408</v>
          </cell>
        </row>
        <row r="1442">
          <cell r="B1442" t="str">
            <v>HIGGINS 1104324510</v>
          </cell>
          <cell r="C1442">
            <v>152691104</v>
          </cell>
          <cell r="D1442" t="str">
            <v>HIGGINS 1104</v>
          </cell>
          <cell r="E1442">
            <v>324510</v>
          </cell>
          <cell r="F1442" t="b">
            <v>0</v>
          </cell>
          <cell r="G1442">
            <v>20073.601562271098</v>
          </cell>
          <cell r="H1442">
            <v>20073.601562271098</v>
          </cell>
          <cell r="I1442">
            <v>154</v>
          </cell>
          <cell r="J1442">
            <v>6.2523373320824203E-5</v>
          </cell>
          <cell r="K1442">
            <v>2702</v>
          </cell>
          <cell r="L1442">
            <v>194.52574445068601</v>
          </cell>
          <cell r="M1442">
            <v>1656</v>
          </cell>
          <cell r="N1442">
            <v>1.1403635985848801E-2</v>
          </cell>
          <cell r="O1442">
            <v>1907</v>
          </cell>
          <cell r="P1442">
            <v>0.14000000000000001</v>
          </cell>
          <cell r="Q1442">
            <v>1320</v>
          </cell>
        </row>
        <row r="1443">
          <cell r="B1443" t="str">
            <v>HIGGINS 110432747</v>
          </cell>
          <cell r="C1443">
            <v>152691104</v>
          </cell>
          <cell r="D1443" t="str">
            <v>HIGGINS 1104</v>
          </cell>
          <cell r="E1443">
            <v>32747</v>
          </cell>
          <cell r="F1443" t="b">
            <v>0</v>
          </cell>
          <cell r="G1443">
            <v>2820.8108466640801</v>
          </cell>
          <cell r="H1443">
            <v>1047.4929480296501</v>
          </cell>
          <cell r="I1443">
            <v>26</v>
          </cell>
          <cell r="J1443">
            <v>1.46487142466447E-4</v>
          </cell>
          <cell r="K1443">
            <v>780</v>
          </cell>
          <cell r="L1443">
            <v>1.2824513433229601</v>
          </cell>
          <cell r="M1443">
            <v>2876</v>
          </cell>
          <cell r="N1443">
            <v>1.6086307639342299E-4</v>
          </cell>
          <cell r="O1443">
            <v>2851</v>
          </cell>
          <cell r="P1443">
            <v>1.65</v>
          </cell>
          <cell r="Q1443">
            <v>658</v>
          </cell>
        </row>
        <row r="1444">
          <cell r="B1444" t="str">
            <v>HIGGINS 11044281</v>
          </cell>
          <cell r="C1444">
            <v>152691104</v>
          </cell>
          <cell r="D1444" t="str">
            <v>HIGGINS 1104</v>
          </cell>
          <cell r="E1444">
            <v>4281</v>
          </cell>
          <cell r="F1444" t="b">
            <v>0</v>
          </cell>
          <cell r="G1444">
            <v>21439.832029327201</v>
          </cell>
          <cell r="H1444">
            <v>21439.832029327201</v>
          </cell>
          <cell r="I1444">
            <v>138</v>
          </cell>
          <cell r="J1444">
            <v>8.4233945721027902E-5</v>
          </cell>
          <cell r="K1444">
            <v>2085</v>
          </cell>
          <cell r="L1444">
            <v>980.95594306683597</v>
          </cell>
          <cell r="M1444">
            <v>844</v>
          </cell>
          <cell r="N1444">
            <v>7.8646310052212204E-2</v>
          </cell>
          <cell r="O1444">
            <v>912</v>
          </cell>
          <cell r="P1444">
            <v>0.09</v>
          </cell>
          <cell r="Q1444">
            <v>1527</v>
          </cell>
        </row>
        <row r="1445">
          <cell r="B1445" t="str">
            <v>HIGGINS 1104498932</v>
          </cell>
          <cell r="C1445">
            <v>152691104</v>
          </cell>
          <cell r="D1445" t="str">
            <v>HIGGINS 1104</v>
          </cell>
          <cell r="E1445">
            <v>498932</v>
          </cell>
          <cell r="F1445" t="b">
            <v>0</v>
          </cell>
          <cell r="G1445">
            <v>6861.4640550055001</v>
          </cell>
          <cell r="H1445">
            <v>6024.2456307666298</v>
          </cell>
          <cell r="I1445">
            <v>57</v>
          </cell>
          <cell r="J1445">
            <v>1.4671529763226999E-4</v>
          </cell>
          <cell r="K1445">
            <v>777</v>
          </cell>
          <cell r="L1445">
            <v>8.6826463452180906</v>
          </cell>
          <cell r="M1445">
            <v>2649</v>
          </cell>
          <cell r="N1445">
            <v>1.0075628291394401E-3</v>
          </cell>
          <cell r="O1445">
            <v>2628</v>
          </cell>
          <cell r="P1445">
            <v>0.09</v>
          </cell>
          <cell r="Q1445">
            <v>1548</v>
          </cell>
        </row>
        <row r="1446">
          <cell r="B1446" t="str">
            <v>HIGGINS 1104533648</v>
          </cell>
          <cell r="C1446">
            <v>152691104</v>
          </cell>
          <cell r="D1446" t="str">
            <v>HIGGINS 1104</v>
          </cell>
          <cell r="E1446">
            <v>533648</v>
          </cell>
          <cell r="F1446" t="b">
            <v>0</v>
          </cell>
          <cell r="G1446">
            <v>10867.8258445751</v>
          </cell>
          <cell r="H1446">
            <v>10867.8258445751</v>
          </cell>
          <cell r="I1446">
            <v>93</v>
          </cell>
          <cell r="J1446">
            <v>1.620494809314E-4</v>
          </cell>
          <cell r="K1446">
            <v>621</v>
          </cell>
          <cell r="L1446">
            <v>8.4995024016901901</v>
          </cell>
          <cell r="M1446">
            <v>2655</v>
          </cell>
          <cell r="N1446">
            <v>1.43232847035143E-3</v>
          </cell>
          <cell r="O1446">
            <v>2568</v>
          </cell>
          <cell r="P1446">
            <v>0.11</v>
          </cell>
          <cell r="Q1446">
            <v>1415</v>
          </cell>
        </row>
        <row r="1447">
          <cell r="B1447" t="str">
            <v>HIGGINS 1104842642</v>
          </cell>
          <cell r="C1447">
            <v>152691104</v>
          </cell>
          <cell r="D1447" t="str">
            <v>HIGGINS 1104</v>
          </cell>
          <cell r="E1447">
            <v>842642</v>
          </cell>
          <cell r="F1447" t="b">
            <v>0</v>
          </cell>
          <cell r="G1447">
            <v>9353.8420351348504</v>
          </cell>
          <cell r="H1447">
            <v>9353.8420351348504</v>
          </cell>
          <cell r="I1447">
            <v>80</v>
          </cell>
          <cell r="J1447">
            <v>1.50436896228711E-4</v>
          </cell>
          <cell r="K1447">
            <v>731</v>
          </cell>
          <cell r="L1447">
            <v>10.166950918541399</v>
          </cell>
          <cell r="M1447">
            <v>2622</v>
          </cell>
          <cell r="N1447">
            <v>1.0502665698337401E-3</v>
          </cell>
          <cell r="O1447">
            <v>2621</v>
          </cell>
          <cell r="P1447">
            <v>0.11</v>
          </cell>
          <cell r="Q1447">
            <v>1445</v>
          </cell>
        </row>
        <row r="1448">
          <cell r="B1448" t="str">
            <v>HIGGINS 1104CB</v>
          </cell>
          <cell r="C1448">
            <v>152691104</v>
          </cell>
          <cell r="D1448" t="str">
            <v>HIGGINS 1104</v>
          </cell>
          <cell r="E1448" t="str">
            <v>CB</v>
          </cell>
          <cell r="F1448" t="b">
            <v>0</v>
          </cell>
          <cell r="G1448">
            <v>18716.511046832598</v>
          </cell>
          <cell r="H1448">
            <v>18050.107202015599</v>
          </cell>
          <cell r="I1448">
            <v>124</v>
          </cell>
          <cell r="J1448">
            <v>1.3240770191966301E-4</v>
          </cell>
          <cell r="K1448">
            <v>974</v>
          </cell>
          <cell r="L1448">
            <v>792.69794136360599</v>
          </cell>
          <cell r="M1448">
            <v>948</v>
          </cell>
          <cell r="N1448">
            <v>0.115921548028094</v>
          </cell>
          <cell r="O1448">
            <v>669</v>
          </cell>
          <cell r="P1448">
            <v>0.08</v>
          </cell>
          <cell r="Q1448">
            <v>1643</v>
          </cell>
        </row>
        <row r="1449">
          <cell r="B1449" t="str">
            <v>HIGGINS 11071070</v>
          </cell>
          <cell r="C1449">
            <v>152691107</v>
          </cell>
          <cell r="D1449" t="str">
            <v>HIGGINS 1107</v>
          </cell>
          <cell r="E1449">
            <v>1070</v>
          </cell>
          <cell r="F1449" t="b">
            <v>0</v>
          </cell>
          <cell r="G1449">
            <v>13188.313533311701</v>
          </cell>
          <cell r="H1449">
            <v>12735.664596652001</v>
          </cell>
          <cell r="I1449">
            <v>100</v>
          </cell>
          <cell r="J1449">
            <v>8.3599862628034295E-5</v>
          </cell>
          <cell r="K1449">
            <v>2108</v>
          </cell>
          <cell r="L1449">
            <v>545.06955795659599</v>
          </cell>
          <cell r="M1449">
            <v>1153</v>
          </cell>
          <cell r="N1449">
            <v>4.8737307233753899E-2</v>
          </cell>
          <cell r="O1449">
            <v>1188</v>
          </cell>
          <cell r="P1449">
            <v>0.08</v>
          </cell>
          <cell r="Q1449">
            <v>1639</v>
          </cell>
        </row>
        <row r="1450">
          <cell r="B1450" t="str">
            <v>HIGGINS 1107746082</v>
          </cell>
          <cell r="C1450">
            <v>152691107</v>
          </cell>
          <cell r="D1450" t="str">
            <v>HIGGINS 1107</v>
          </cell>
          <cell r="E1450">
            <v>746082</v>
          </cell>
          <cell r="F1450" t="b">
            <v>0</v>
          </cell>
          <cell r="G1450">
            <v>1306.1318016462899</v>
          </cell>
          <cell r="H1450">
            <v>1306.1318016462899</v>
          </cell>
          <cell r="I1450">
            <v>6</v>
          </cell>
          <cell r="J1450">
            <v>1.15468954390962E-4</v>
          </cell>
          <cell r="K1450">
            <v>1287</v>
          </cell>
          <cell r="L1450">
            <v>1442.5612002831999</v>
          </cell>
          <cell r="M1450">
            <v>617</v>
          </cell>
          <cell r="N1450">
            <v>0.140161672051967</v>
          </cell>
          <cell r="O1450">
            <v>570</v>
          </cell>
          <cell r="P1450">
            <v>0.11</v>
          </cell>
          <cell r="Q1450">
            <v>1442</v>
          </cell>
        </row>
        <row r="1451">
          <cell r="B1451" t="str">
            <v>HIGGINS 11077559</v>
          </cell>
          <cell r="C1451">
            <v>152691107</v>
          </cell>
          <cell r="D1451" t="str">
            <v>HIGGINS 1107</v>
          </cell>
          <cell r="E1451">
            <v>7559</v>
          </cell>
          <cell r="F1451" t="b">
            <v>0</v>
          </cell>
          <cell r="G1451">
            <v>7193.5228796885303</v>
          </cell>
          <cell r="H1451">
            <v>7193.5228796885303</v>
          </cell>
          <cell r="I1451">
            <v>52</v>
          </cell>
          <cell r="J1451">
            <v>6.8485939244475495E-5</v>
          </cell>
          <cell r="K1451">
            <v>2522</v>
          </cell>
          <cell r="L1451">
            <v>1663.4994028123001</v>
          </cell>
          <cell r="M1451">
            <v>538</v>
          </cell>
          <cell r="N1451">
            <v>9.9806666436415795E-2</v>
          </cell>
          <cell r="O1451">
            <v>765</v>
          </cell>
          <cell r="P1451">
            <v>0.1</v>
          </cell>
          <cell r="Q1451">
            <v>1474</v>
          </cell>
        </row>
        <row r="1452">
          <cell r="B1452" t="str">
            <v>HIGGINS 1107CB</v>
          </cell>
          <cell r="C1452">
            <v>152691107</v>
          </cell>
          <cell r="D1452" t="str">
            <v>HIGGINS 1107</v>
          </cell>
          <cell r="E1452" t="str">
            <v>CB</v>
          </cell>
          <cell r="F1452" t="b">
            <v>0</v>
          </cell>
          <cell r="G1452">
            <v>30614.892207973298</v>
          </cell>
          <cell r="H1452">
            <v>9216.7854029296905</v>
          </cell>
          <cell r="I1452">
            <v>243</v>
          </cell>
          <cell r="J1452">
            <v>2.3354663850219001E-4</v>
          </cell>
          <cell r="K1452">
            <v>268</v>
          </cell>
          <cell r="L1452">
            <v>176.68707550809</v>
          </cell>
          <cell r="M1452">
            <v>1693</v>
          </cell>
          <cell r="N1452">
            <v>3.8730073578134301E-2</v>
          </cell>
          <cell r="O1452">
            <v>1320</v>
          </cell>
          <cell r="P1452">
            <v>0.04</v>
          </cell>
          <cell r="Q1452">
            <v>2075</v>
          </cell>
        </row>
        <row r="1453">
          <cell r="B1453" t="str">
            <v>HIGGINS 110950072</v>
          </cell>
          <cell r="C1453">
            <v>152691109</v>
          </cell>
          <cell r="D1453" t="str">
            <v>HIGGINS 1109</v>
          </cell>
          <cell r="E1453">
            <v>50072</v>
          </cell>
          <cell r="F1453" t="b">
            <v>0</v>
          </cell>
          <cell r="G1453">
            <v>68212.365649637504</v>
          </cell>
          <cell r="H1453">
            <v>68212.365649637504</v>
          </cell>
          <cell r="I1453">
            <v>424</v>
          </cell>
          <cell r="J1453">
            <v>8.3822514750059605E-5</v>
          </cell>
          <cell r="K1453">
            <v>2099</v>
          </cell>
          <cell r="L1453">
            <v>2904.6654486335801</v>
          </cell>
          <cell r="M1453">
            <v>290</v>
          </cell>
          <cell r="N1453">
            <v>0.26524352818676999</v>
          </cell>
          <cell r="O1453">
            <v>186</v>
          </cell>
          <cell r="P1453">
            <v>0.17</v>
          </cell>
          <cell r="Q1453">
            <v>1228</v>
          </cell>
        </row>
        <row r="1454">
          <cell r="B1454" t="str">
            <v>HIGGINS 110950078</v>
          </cell>
          <cell r="C1454">
            <v>152691109</v>
          </cell>
          <cell r="D1454" t="str">
            <v>HIGGINS 1109</v>
          </cell>
          <cell r="E1454">
            <v>50078</v>
          </cell>
          <cell r="F1454" t="b">
            <v>0</v>
          </cell>
          <cell r="G1454">
            <v>77925.0015467872</v>
          </cell>
          <cell r="H1454">
            <v>77925.0015467872</v>
          </cell>
          <cell r="I1454">
            <v>427</v>
          </cell>
          <cell r="J1454">
            <v>6.6515831778661704E-5</v>
          </cell>
          <cell r="K1454">
            <v>2573</v>
          </cell>
          <cell r="L1454">
            <v>3492.1838162068102</v>
          </cell>
          <cell r="M1454">
            <v>203</v>
          </cell>
          <cell r="N1454">
            <v>0.22791438694574301</v>
          </cell>
          <cell r="O1454">
            <v>264</v>
          </cell>
          <cell r="P1454">
            <v>0.18</v>
          </cell>
          <cell r="Q1454">
            <v>1215</v>
          </cell>
        </row>
        <row r="1455">
          <cell r="B1455" t="str">
            <v>HIGGINS 1109594</v>
          </cell>
          <cell r="C1455">
            <v>152691109</v>
          </cell>
          <cell r="D1455" t="str">
            <v>HIGGINS 1109</v>
          </cell>
          <cell r="E1455">
            <v>594</v>
          </cell>
          <cell r="F1455" t="b">
            <v>0</v>
          </cell>
          <cell r="G1455">
            <v>23079.044722105598</v>
          </cell>
          <cell r="H1455">
            <v>23079.044722105598</v>
          </cell>
          <cell r="I1455">
            <v>155</v>
          </cell>
          <cell r="J1455">
            <v>1.19293334432473E-4</v>
          </cell>
          <cell r="K1455">
            <v>1200</v>
          </cell>
          <cell r="L1455">
            <v>1640.47131347611</v>
          </cell>
          <cell r="M1455">
            <v>546</v>
          </cell>
          <cell r="N1455">
            <v>0.17562542644604001</v>
          </cell>
          <cell r="O1455">
            <v>412</v>
          </cell>
          <cell r="P1455">
            <v>0.16</v>
          </cell>
          <cell r="Q1455">
            <v>1253</v>
          </cell>
        </row>
        <row r="1456">
          <cell r="B1456" t="str">
            <v>HIGGINS 11097831</v>
          </cell>
          <cell r="C1456">
            <v>152691109</v>
          </cell>
          <cell r="D1456" t="str">
            <v>HIGGINS 1109</v>
          </cell>
          <cell r="E1456">
            <v>7831</v>
          </cell>
          <cell r="F1456" t="b">
            <v>0</v>
          </cell>
          <cell r="G1456">
            <v>14300.9674002306</v>
          </cell>
          <cell r="H1456">
            <v>14300.9674002306</v>
          </cell>
          <cell r="I1456">
            <v>86</v>
          </cell>
          <cell r="J1456">
            <v>5.81644529987432E-5</v>
          </cell>
          <cell r="K1456">
            <v>2831</v>
          </cell>
          <cell r="L1456">
            <v>1904.47237922353</v>
          </cell>
          <cell r="M1456">
            <v>475</v>
          </cell>
          <cell r="N1456">
            <v>0.111300912169546</v>
          </cell>
          <cell r="O1456">
            <v>707</v>
          </cell>
          <cell r="P1456">
            <v>0.1</v>
          </cell>
          <cell r="Q1456">
            <v>1473</v>
          </cell>
        </row>
        <row r="1457">
          <cell r="B1457" t="str">
            <v>HIGGINS 11097863</v>
          </cell>
          <cell r="C1457">
            <v>152691109</v>
          </cell>
          <cell r="D1457" t="str">
            <v>HIGGINS 1109</v>
          </cell>
          <cell r="E1457">
            <v>7863</v>
          </cell>
          <cell r="F1457" t="b">
            <v>0</v>
          </cell>
          <cell r="G1457">
            <v>6797.0988263785503</v>
          </cell>
          <cell r="H1457">
            <v>6797.0988263785503</v>
          </cell>
          <cell r="I1457">
            <v>42</v>
          </cell>
          <cell r="J1457">
            <v>6.11617479513543E-5</v>
          </cell>
          <cell r="K1457">
            <v>2744</v>
          </cell>
          <cell r="L1457">
            <v>1254.51825954486</v>
          </cell>
          <cell r="M1457">
            <v>699</v>
          </cell>
          <cell r="N1457">
            <v>7.8616496930544996E-2</v>
          </cell>
          <cell r="O1457">
            <v>913</v>
          </cell>
          <cell r="P1457">
            <v>0.06</v>
          </cell>
          <cell r="Q1457">
            <v>1859</v>
          </cell>
        </row>
        <row r="1458">
          <cell r="B1458" t="str">
            <v>HIGGINS 1109CB</v>
          </cell>
          <cell r="C1458">
            <v>152691109</v>
          </cell>
          <cell r="D1458" t="str">
            <v>HIGGINS 1109</v>
          </cell>
          <cell r="E1458" t="str">
            <v>CB</v>
          </cell>
          <cell r="F1458" t="b">
            <v>0</v>
          </cell>
          <cell r="G1458">
            <v>37179.854717438</v>
          </cell>
          <cell r="H1458">
            <v>36440.098877938697</v>
          </cell>
          <cell r="I1458">
            <v>254</v>
          </cell>
          <cell r="J1458">
            <v>1.2368038828879701E-4</v>
          </cell>
          <cell r="K1458">
            <v>1127</v>
          </cell>
          <cell r="L1458">
            <v>2336.1435494719399</v>
          </cell>
          <cell r="M1458">
            <v>377</v>
          </cell>
          <cell r="N1458">
            <v>0.267839957209968</v>
          </cell>
          <cell r="O1458">
            <v>182</v>
          </cell>
          <cell r="P1458">
            <v>0.11</v>
          </cell>
          <cell r="Q1458">
            <v>1411</v>
          </cell>
        </row>
        <row r="1459">
          <cell r="B1459" t="str">
            <v>HIGGINS 1110166282</v>
          </cell>
          <cell r="C1459">
            <v>152691110</v>
          </cell>
          <cell r="D1459" t="str">
            <v>HIGGINS 1110</v>
          </cell>
          <cell r="E1459">
            <v>166282</v>
          </cell>
          <cell r="F1459" t="b">
            <v>0</v>
          </cell>
          <cell r="G1459">
            <v>38601.3639551792</v>
          </cell>
          <cell r="H1459">
            <v>38601.3639551792</v>
          </cell>
          <cell r="I1459">
            <v>256</v>
          </cell>
          <cell r="J1459">
            <v>1.2662033274324301E-4</v>
          </cell>
          <cell r="K1459">
            <v>1069</v>
          </cell>
          <cell r="L1459">
            <v>425.84591657266702</v>
          </cell>
          <cell r="M1459">
            <v>1266</v>
          </cell>
          <cell r="N1459">
            <v>4.2498352869297602E-2</v>
          </cell>
          <cell r="O1459">
            <v>1259</v>
          </cell>
          <cell r="Q1459">
            <v>2757</v>
          </cell>
        </row>
        <row r="1460">
          <cell r="B1460" t="str">
            <v>HIGGINS 11102408</v>
          </cell>
          <cell r="C1460">
            <v>152691110</v>
          </cell>
          <cell r="D1460" t="str">
            <v>HIGGINS 1110</v>
          </cell>
          <cell r="E1460">
            <v>2408</v>
          </cell>
          <cell r="F1460" t="b">
            <v>0</v>
          </cell>
          <cell r="G1460">
            <v>18614.566083025002</v>
          </cell>
          <cell r="H1460">
            <v>18614.566083025002</v>
          </cell>
          <cell r="I1460">
            <v>124</v>
          </cell>
          <cell r="J1460">
            <v>1.06003638628012E-4</v>
          </cell>
          <cell r="K1460">
            <v>1493</v>
          </cell>
          <cell r="L1460">
            <v>623.620343537439</v>
          </cell>
          <cell r="M1460">
            <v>1079</v>
          </cell>
          <cell r="N1460">
            <v>6.0863907104878698E-2</v>
          </cell>
          <cell r="O1460">
            <v>1054</v>
          </cell>
          <cell r="P1460">
            <v>0.34</v>
          </cell>
          <cell r="Q1460">
            <v>981</v>
          </cell>
        </row>
        <row r="1461">
          <cell r="B1461" t="str">
            <v>HIGGINS 111051794</v>
          </cell>
          <cell r="C1461">
            <v>152691110</v>
          </cell>
          <cell r="D1461" t="str">
            <v>HIGGINS 1110</v>
          </cell>
          <cell r="E1461">
            <v>51794</v>
          </cell>
          <cell r="F1461" t="b">
            <v>0</v>
          </cell>
          <cell r="G1461">
            <v>6308.4166507268201</v>
          </cell>
          <cell r="H1461">
            <v>6303.8445592251501</v>
          </cell>
          <cell r="I1461">
            <v>32</v>
          </cell>
          <cell r="J1461">
            <v>2.1523119357880199E-4</v>
          </cell>
          <cell r="K1461">
            <v>339</v>
          </cell>
          <cell r="L1461">
            <v>651.60998906329905</v>
          </cell>
          <cell r="M1461">
            <v>1061</v>
          </cell>
          <cell r="N1461">
            <v>0.1688325797679</v>
          </cell>
          <cell r="O1461">
            <v>443</v>
          </cell>
          <cell r="P1461">
            <v>0.05</v>
          </cell>
          <cell r="Q1461">
            <v>1924</v>
          </cell>
        </row>
        <row r="1462">
          <cell r="B1462" t="str">
            <v>HIGGINS 1110861610</v>
          </cell>
          <cell r="C1462">
            <v>152691110</v>
          </cell>
          <cell r="D1462" t="str">
            <v>HIGGINS 1110</v>
          </cell>
          <cell r="E1462">
            <v>861610</v>
          </cell>
          <cell r="F1462" t="b">
            <v>0</v>
          </cell>
          <cell r="G1462">
            <v>11222.360298448501</v>
          </cell>
          <cell r="H1462">
            <v>1689.7743420485799</v>
          </cell>
          <cell r="I1462">
            <v>99</v>
          </cell>
          <cell r="J1462">
            <v>2.7832815844290397E-4</v>
          </cell>
          <cell r="K1462">
            <v>162</v>
          </cell>
          <cell r="L1462">
            <v>23.491581454564301</v>
          </cell>
          <cell r="M1462">
            <v>2410</v>
          </cell>
          <cell r="N1462">
            <v>6.52858932137071E-3</v>
          </cell>
          <cell r="O1462">
            <v>2120</v>
          </cell>
          <cell r="Q1462">
            <v>2695</v>
          </cell>
        </row>
        <row r="1463">
          <cell r="B1463" t="str">
            <v>HIGGINS 1110869408</v>
          </cell>
          <cell r="C1463">
            <v>152691110</v>
          </cell>
          <cell r="D1463" t="str">
            <v>HIGGINS 1110</v>
          </cell>
          <cell r="E1463">
            <v>869408</v>
          </cell>
          <cell r="F1463" t="b">
            <v>1</v>
          </cell>
          <cell r="G1463">
            <v>710.71028545776403</v>
          </cell>
          <cell r="H1463">
            <v>710.71028545776403</v>
          </cell>
          <cell r="I1463">
            <v>6</v>
          </cell>
          <cell r="J1463">
            <v>1.6423106717411399E-4</v>
          </cell>
          <cell r="K1463">
            <v>597</v>
          </cell>
          <cell r="L1463">
            <v>150.59668736239001</v>
          </cell>
          <cell r="M1463">
            <v>1775</v>
          </cell>
          <cell r="N1463">
            <v>2.7041185360792301E-2</v>
          </cell>
          <cell r="O1463">
            <v>1513</v>
          </cell>
          <cell r="Q1463">
            <v>2977</v>
          </cell>
        </row>
        <row r="1464">
          <cell r="B1464" t="str">
            <v>HIGGINS 1110CB</v>
          </cell>
          <cell r="C1464">
            <v>152691110</v>
          </cell>
          <cell r="D1464" t="str">
            <v>HIGGINS 1110</v>
          </cell>
          <cell r="E1464" t="str">
            <v>CB</v>
          </cell>
          <cell r="F1464" t="b">
            <v>0</v>
          </cell>
          <cell r="G1464">
            <v>17394.4701573026</v>
          </cell>
          <cell r="H1464">
            <v>14019.0952471533</v>
          </cell>
          <cell r="I1464">
            <v>134</v>
          </cell>
          <cell r="J1464">
            <v>2.31843630519587E-4</v>
          </cell>
          <cell r="K1464">
            <v>280</v>
          </cell>
          <cell r="L1464">
            <v>615.37894938694706</v>
          </cell>
          <cell r="M1464">
            <v>1088</v>
          </cell>
          <cell r="N1464">
            <v>0.11172149492002301</v>
          </cell>
          <cell r="O1464">
            <v>704</v>
          </cell>
          <cell r="P1464">
            <v>0.06</v>
          </cell>
          <cell r="Q1464">
            <v>1909</v>
          </cell>
        </row>
        <row r="1465">
          <cell r="B1465" t="str">
            <v>HIGHLANDS 1101CB</v>
          </cell>
          <cell r="C1465">
            <v>43361101</v>
          </cell>
          <cell r="D1465" t="str">
            <v>HIGHLANDS 1101</v>
          </cell>
          <cell r="E1465" t="str">
            <v>CB</v>
          </cell>
          <cell r="F1465" t="b">
            <v>1</v>
          </cell>
          <cell r="G1465">
            <v>42.501941755413696</v>
          </cell>
          <cell r="H1465">
            <v>42.501941755413696</v>
          </cell>
          <cell r="I1465">
            <v>1</v>
          </cell>
          <cell r="J1465">
            <v>9.8386633908376098E-5</v>
          </cell>
          <cell r="K1465">
            <v>1681</v>
          </cell>
          <cell r="L1465">
            <v>6.6431607551183297E-2</v>
          </cell>
          <cell r="M1465">
            <v>2999</v>
          </cell>
          <cell r="N1465">
            <v>6.5359822520831797E-6</v>
          </cell>
          <cell r="O1465">
            <v>3186</v>
          </cell>
          <cell r="P1465">
            <v>0.03</v>
          </cell>
          <cell r="Q1465">
            <v>2336</v>
          </cell>
        </row>
        <row r="1466">
          <cell r="B1466" t="str">
            <v>HIGHLANDS 1102556</v>
          </cell>
          <cell r="C1466">
            <v>43361102</v>
          </cell>
          <cell r="D1466" t="str">
            <v>HIGHLANDS 1102</v>
          </cell>
          <cell r="E1466">
            <v>556</v>
          </cell>
          <cell r="F1466" t="b">
            <v>1</v>
          </cell>
          <cell r="G1466">
            <v>12171.5187416013</v>
          </cell>
          <cell r="H1466">
            <v>285.91310554896199</v>
          </cell>
          <cell r="I1466">
            <v>90</v>
          </cell>
          <cell r="J1466">
            <v>6.0968595274365102E-5</v>
          </cell>
          <cell r="K1466">
            <v>2748</v>
          </cell>
          <cell r="L1466">
            <v>422.95868475091498</v>
          </cell>
          <cell r="M1466">
            <v>1269</v>
          </cell>
          <cell r="N1466">
            <v>2.7227352292466801E-2</v>
          </cell>
          <cell r="O1466">
            <v>1510</v>
          </cell>
          <cell r="P1466">
            <v>1.68</v>
          </cell>
          <cell r="Q1466">
            <v>652</v>
          </cell>
        </row>
        <row r="1467">
          <cell r="B1467" t="str">
            <v>HIGHLANDS 1102623120</v>
          </cell>
          <cell r="C1467">
            <v>43361102</v>
          </cell>
          <cell r="D1467" t="str">
            <v>HIGHLANDS 1102</v>
          </cell>
          <cell r="E1467">
            <v>623120</v>
          </cell>
          <cell r="F1467" t="b">
            <v>0</v>
          </cell>
          <cell r="G1467">
            <v>12233.579004352599</v>
          </cell>
          <cell r="H1467">
            <v>10535.1094454586</v>
          </cell>
          <cell r="I1467">
            <v>67</v>
          </cell>
          <cell r="J1467">
            <v>1.31705792558601E-4</v>
          </cell>
          <cell r="K1467">
            <v>986</v>
          </cell>
          <cell r="L1467">
            <v>3211.10579371209</v>
          </cell>
          <cell r="M1467">
            <v>239</v>
          </cell>
          <cell r="N1467">
            <v>0.37739562519504999</v>
          </cell>
          <cell r="O1467">
            <v>74</v>
          </cell>
          <cell r="Q1467">
            <v>2966</v>
          </cell>
        </row>
        <row r="1468">
          <cell r="B1468" t="str">
            <v>HIGHLANDS 1102628</v>
          </cell>
          <cell r="C1468">
            <v>43361102</v>
          </cell>
          <cell r="D1468" t="str">
            <v>HIGHLANDS 1102</v>
          </cell>
          <cell r="E1468">
            <v>628</v>
          </cell>
          <cell r="F1468" t="b">
            <v>0</v>
          </cell>
          <cell r="G1468">
            <v>22883.904994214499</v>
          </cell>
          <cell r="H1468">
            <v>22883.904994214499</v>
          </cell>
          <cell r="I1468">
            <v>51</v>
          </cell>
          <cell r="J1468">
            <v>1.00643035805159E-4</v>
          </cell>
          <cell r="K1468">
            <v>1633</v>
          </cell>
          <cell r="L1468">
            <v>5903.6104528673504</v>
          </cell>
          <cell r="M1468">
            <v>33</v>
          </cell>
          <cell r="N1468">
            <v>0.54870131115374099</v>
          </cell>
          <cell r="O1468">
            <v>27</v>
          </cell>
          <cell r="P1468">
            <v>5.08</v>
          </cell>
          <cell r="Q1468">
            <v>496</v>
          </cell>
        </row>
        <row r="1469">
          <cell r="B1469" t="str">
            <v>HIGHLANDS 110275140</v>
          </cell>
          <cell r="C1469">
            <v>43361102</v>
          </cell>
          <cell r="D1469" t="str">
            <v>HIGHLANDS 1102</v>
          </cell>
          <cell r="E1469">
            <v>75140</v>
          </cell>
          <cell r="F1469" t="b">
            <v>0</v>
          </cell>
          <cell r="G1469">
            <v>32224.010464756298</v>
          </cell>
          <cell r="H1469">
            <v>13968.9875426574</v>
          </cell>
          <cell r="I1469">
            <v>238</v>
          </cell>
          <cell r="J1469">
            <v>4.9487306145015503E-5</v>
          </cell>
          <cell r="K1469">
            <v>3050</v>
          </cell>
          <cell r="L1469">
            <v>824.06672218701203</v>
          </cell>
          <cell r="M1469">
            <v>924</v>
          </cell>
          <cell r="N1469">
            <v>5.4483188756265198E-2</v>
          </cell>
          <cell r="O1469">
            <v>1129</v>
          </cell>
          <cell r="P1469">
            <v>7.0000000000000007E-2</v>
          </cell>
          <cell r="Q1469">
            <v>1713</v>
          </cell>
        </row>
        <row r="1470">
          <cell r="B1470" t="str">
            <v>HIGHLANDS 1102CB</v>
          </cell>
          <cell r="C1470">
            <v>43361102</v>
          </cell>
          <cell r="D1470" t="str">
            <v>HIGHLANDS 1102</v>
          </cell>
          <cell r="E1470" t="str">
            <v>CB</v>
          </cell>
          <cell r="F1470" t="b">
            <v>0</v>
          </cell>
          <cell r="G1470">
            <v>11922.4207020824</v>
          </cell>
          <cell r="H1470">
            <v>11922.4207020824</v>
          </cell>
          <cell r="I1470">
            <v>78</v>
          </cell>
          <cell r="J1470">
            <v>6.4644018097262702E-5</v>
          </cell>
          <cell r="K1470">
            <v>2617</v>
          </cell>
          <cell r="L1470">
            <v>270.23378364916198</v>
          </cell>
          <cell r="M1470">
            <v>1497</v>
          </cell>
          <cell r="N1470">
            <v>2.6651968381216699E-2</v>
          </cell>
          <cell r="O1470">
            <v>1518</v>
          </cell>
          <cell r="P1470">
            <v>0.11</v>
          </cell>
          <cell r="Q1470">
            <v>1413</v>
          </cell>
        </row>
        <row r="1471">
          <cell r="B1471" t="str">
            <v>HIGHLANDS 11031282</v>
          </cell>
          <cell r="C1471">
            <v>43361103</v>
          </cell>
          <cell r="D1471" t="str">
            <v>HIGHLANDS 1103</v>
          </cell>
          <cell r="E1471">
            <v>1282</v>
          </cell>
          <cell r="F1471" t="b">
            <v>0</v>
          </cell>
          <cell r="G1471">
            <v>26604.671289630001</v>
          </cell>
          <cell r="H1471">
            <v>22934.927690096902</v>
          </cell>
          <cell r="I1471">
            <v>164</v>
          </cell>
          <cell r="J1471">
            <v>7.8872210551486293E-5</v>
          </cell>
          <cell r="K1471">
            <v>2239</v>
          </cell>
          <cell r="L1471">
            <v>1748.66536923335</v>
          </cell>
          <cell r="M1471">
            <v>515</v>
          </cell>
          <cell r="N1471">
            <v>0.123762788487064</v>
          </cell>
          <cell r="O1471">
            <v>626</v>
          </cell>
          <cell r="P1471">
            <v>4.57</v>
          </cell>
          <cell r="Q1471">
            <v>514</v>
          </cell>
        </row>
        <row r="1472">
          <cell r="B1472" t="str">
            <v>HIGHLANDS 11034630</v>
          </cell>
          <cell r="C1472">
            <v>43361103</v>
          </cell>
          <cell r="D1472" t="str">
            <v>HIGHLANDS 1103</v>
          </cell>
          <cell r="E1472">
            <v>4630</v>
          </cell>
          <cell r="F1472" t="b">
            <v>0</v>
          </cell>
          <cell r="G1472">
            <v>5558.0772792913904</v>
          </cell>
          <cell r="H1472">
            <v>1729.1766994256</v>
          </cell>
          <cell r="I1472">
            <v>42</v>
          </cell>
          <cell r="J1472">
            <v>7.7824188554673305E-5</v>
          </cell>
          <cell r="K1472">
            <v>2266</v>
          </cell>
          <cell r="L1472">
            <v>548.697533501615</v>
          </cell>
          <cell r="M1472">
            <v>1148</v>
          </cell>
          <cell r="N1472">
            <v>4.2814350542295002E-2</v>
          </cell>
          <cell r="O1472">
            <v>1258</v>
          </cell>
          <cell r="P1472">
            <v>0.05</v>
          </cell>
          <cell r="Q1472">
            <v>2061</v>
          </cell>
        </row>
        <row r="1473">
          <cell r="B1473" t="str">
            <v>HIGHLANDS 1103482</v>
          </cell>
          <cell r="C1473">
            <v>43361103</v>
          </cell>
          <cell r="D1473" t="str">
            <v>HIGHLANDS 1103</v>
          </cell>
          <cell r="E1473">
            <v>482</v>
          </cell>
          <cell r="F1473" t="b">
            <v>0</v>
          </cell>
          <cell r="G1473">
            <v>41604.967879563897</v>
          </cell>
          <cell r="H1473">
            <v>39433.473619385397</v>
          </cell>
          <cell r="I1473">
            <v>188</v>
          </cell>
          <cell r="J1473">
            <v>8.3389016052368199E-5</v>
          </cell>
          <cell r="K1473">
            <v>2120</v>
          </cell>
          <cell r="L1473">
            <v>3402.5308145215799</v>
          </cell>
          <cell r="M1473">
            <v>212</v>
          </cell>
          <cell r="N1473">
            <v>0.26974915144990502</v>
          </cell>
          <cell r="O1473">
            <v>181</v>
          </cell>
          <cell r="P1473">
            <v>0.11</v>
          </cell>
          <cell r="Q1473">
            <v>1426</v>
          </cell>
        </row>
        <row r="1474">
          <cell r="B1474" t="str">
            <v>HIGHLANDS 1103520</v>
          </cell>
          <cell r="C1474">
            <v>43361103</v>
          </cell>
          <cell r="D1474" t="str">
            <v>HIGHLANDS 1103</v>
          </cell>
          <cell r="E1474">
            <v>520</v>
          </cell>
          <cell r="F1474" t="b">
            <v>0</v>
          </cell>
          <cell r="G1474">
            <v>75123.245971149605</v>
          </cell>
          <cell r="H1474">
            <v>75123.245971149605</v>
          </cell>
          <cell r="I1474">
            <v>437</v>
          </cell>
          <cell r="J1474">
            <v>8.2362549413253996E-5</v>
          </cell>
          <cell r="K1474">
            <v>2144</v>
          </cell>
          <cell r="L1474">
            <v>2644.04096735758</v>
          </cell>
          <cell r="M1474">
            <v>320</v>
          </cell>
          <cell r="N1474">
            <v>0.16914536262834201</v>
          </cell>
          <cell r="O1474">
            <v>440</v>
          </cell>
          <cell r="P1474">
            <v>35.85</v>
          </cell>
          <cell r="Q1474">
            <v>210</v>
          </cell>
        </row>
        <row r="1475">
          <cell r="B1475" t="str">
            <v>HIGHLANDS 1103568</v>
          </cell>
          <cell r="C1475">
            <v>43361103</v>
          </cell>
          <cell r="D1475" t="str">
            <v>HIGHLANDS 1103</v>
          </cell>
          <cell r="E1475">
            <v>568</v>
          </cell>
          <cell r="F1475" t="b">
            <v>0</v>
          </cell>
          <cell r="G1475">
            <v>14789.9902558706</v>
          </cell>
          <cell r="H1475">
            <v>12940.618395454199</v>
          </cell>
          <cell r="I1475">
            <v>118</v>
          </cell>
          <cell r="J1475">
            <v>1.29110313645145E-4</v>
          </cell>
          <cell r="K1475">
            <v>1024</v>
          </cell>
          <cell r="L1475">
            <v>2034.97481817983</v>
          </cell>
          <cell r="M1475">
            <v>449</v>
          </cell>
          <cell r="N1475">
            <v>0.25222489183927199</v>
          </cell>
          <cell r="O1475">
            <v>212</v>
          </cell>
          <cell r="P1475">
            <v>0.1</v>
          </cell>
          <cell r="Q1475">
            <v>1493</v>
          </cell>
        </row>
        <row r="1476">
          <cell r="B1476" t="str">
            <v>HIGHLANDS 1103828</v>
          </cell>
          <cell r="C1476">
            <v>43361103</v>
          </cell>
          <cell r="D1476" t="str">
            <v>HIGHLANDS 1103</v>
          </cell>
          <cell r="E1476">
            <v>828</v>
          </cell>
          <cell r="F1476" t="b">
            <v>0</v>
          </cell>
          <cell r="G1476">
            <v>17153.3337879235</v>
          </cell>
          <cell r="H1476">
            <v>13828.970607049299</v>
          </cell>
          <cell r="I1476">
            <v>112</v>
          </cell>
          <cell r="J1476">
            <v>8.3933751214702502E-5</v>
          </cell>
          <cell r="K1476">
            <v>2094</v>
          </cell>
          <cell r="L1476">
            <v>3831.1552224386601</v>
          </cell>
          <cell r="M1476">
            <v>164</v>
          </cell>
          <cell r="N1476">
            <v>0.31086107278902803</v>
          </cell>
          <cell r="O1476">
            <v>127</v>
          </cell>
          <cell r="P1476">
            <v>5.94</v>
          </cell>
          <cell r="Q1476">
            <v>476</v>
          </cell>
        </row>
        <row r="1477">
          <cell r="B1477" t="str">
            <v>HIGHLANDS 1103CB</v>
          </cell>
          <cell r="C1477">
            <v>43361103</v>
          </cell>
          <cell r="D1477" t="str">
            <v>HIGHLANDS 1103</v>
          </cell>
          <cell r="E1477" t="str">
            <v>CB</v>
          </cell>
          <cell r="F1477" t="b">
            <v>0</v>
          </cell>
          <cell r="G1477">
            <v>19725.7627940989</v>
          </cell>
          <cell r="H1477">
            <v>17048.206957239199</v>
          </cell>
          <cell r="I1477">
            <v>144</v>
          </cell>
          <cell r="J1477">
            <v>1.03372068881273E-4</v>
          </cell>
          <cell r="K1477">
            <v>1563</v>
          </cell>
          <cell r="L1477">
            <v>1745.34692837384</v>
          </cell>
          <cell r="M1477">
            <v>516</v>
          </cell>
          <cell r="N1477">
            <v>0.16237984879560199</v>
          </cell>
          <cell r="O1477">
            <v>461</v>
          </cell>
          <cell r="P1477">
            <v>0.11</v>
          </cell>
          <cell r="Q1477">
            <v>1421</v>
          </cell>
        </row>
        <row r="1478">
          <cell r="B1478" t="str">
            <v>HIGHLANDS 110439458</v>
          </cell>
          <cell r="C1478">
            <v>43361104</v>
          </cell>
          <cell r="D1478" t="str">
            <v>HIGHLANDS 1104</v>
          </cell>
          <cell r="E1478">
            <v>39458</v>
          </cell>
          <cell r="F1478" t="b">
            <v>0</v>
          </cell>
          <cell r="G1478">
            <v>8594.1592227701294</v>
          </cell>
          <cell r="H1478">
            <v>1902.65305764866</v>
          </cell>
          <cell r="I1478">
            <v>72</v>
          </cell>
          <cell r="J1478">
            <v>7.6302762055193893E-5</v>
          </cell>
          <cell r="K1478">
            <v>2298</v>
          </cell>
          <cell r="L1478">
            <v>85.833531563764893</v>
          </cell>
          <cell r="M1478">
            <v>2024</v>
          </cell>
          <cell r="N1478">
            <v>6.6626739207699803E-3</v>
          </cell>
          <cell r="O1478">
            <v>2111</v>
          </cell>
          <cell r="P1478">
            <v>0.27</v>
          </cell>
          <cell r="Q1478">
            <v>1048</v>
          </cell>
        </row>
        <row r="1479">
          <cell r="B1479" t="str">
            <v>HIGHLANDS 110448262</v>
          </cell>
          <cell r="C1479">
            <v>43361104</v>
          </cell>
          <cell r="D1479" t="str">
            <v>HIGHLANDS 1104</v>
          </cell>
          <cell r="E1479">
            <v>48262</v>
          </cell>
          <cell r="F1479" t="b">
            <v>0</v>
          </cell>
          <cell r="G1479">
            <v>9974.9979509738696</v>
          </cell>
          <cell r="H1479">
            <v>9974.9979509738696</v>
          </cell>
          <cell r="I1479">
            <v>74</v>
          </cell>
          <cell r="J1479">
            <v>6.8225087095531801E-5</v>
          </cell>
          <cell r="K1479">
            <v>2528</v>
          </cell>
          <cell r="L1479">
            <v>6.6414280278441901E-2</v>
          </cell>
          <cell r="M1479">
            <v>3115</v>
          </cell>
          <cell r="N1479">
            <v>4.5315045581087501E-6</v>
          </cell>
          <cell r="O1479">
            <v>3295</v>
          </cell>
          <cell r="P1479">
            <v>0.16</v>
          </cell>
          <cell r="Q1479">
            <v>1266</v>
          </cell>
        </row>
        <row r="1480">
          <cell r="B1480" t="str">
            <v>HIGHLANDS 110484640</v>
          </cell>
          <cell r="C1480">
            <v>43361104</v>
          </cell>
          <cell r="D1480" t="str">
            <v>HIGHLANDS 1104</v>
          </cell>
          <cell r="E1480">
            <v>84640</v>
          </cell>
          <cell r="F1480" t="b">
            <v>1</v>
          </cell>
          <cell r="G1480">
            <v>1219.4212504493901</v>
          </cell>
          <cell r="H1480">
            <v>660.54758509850001</v>
          </cell>
          <cell r="I1480">
            <v>14</v>
          </cell>
          <cell r="J1480">
            <v>1.1439422035306999E-4</v>
          </cell>
          <cell r="K1480">
            <v>1310</v>
          </cell>
          <cell r="L1480">
            <v>6.5790498459751795E-2</v>
          </cell>
          <cell r="M1480">
            <v>3276</v>
          </cell>
          <cell r="N1480">
            <v>7.5306978721836398E-6</v>
          </cell>
          <cell r="O1480">
            <v>3144</v>
          </cell>
          <cell r="P1480">
            <v>0.06</v>
          </cell>
          <cell r="Q1480">
            <v>1834</v>
          </cell>
        </row>
        <row r="1481">
          <cell r="B1481" t="str">
            <v>HIGHLANDS 1104CB</v>
          </cell>
          <cell r="C1481">
            <v>43361104</v>
          </cell>
          <cell r="D1481" t="str">
            <v>HIGHLANDS 1104</v>
          </cell>
          <cell r="E1481" t="str">
            <v>CB</v>
          </cell>
          <cell r="F1481" t="b">
            <v>0</v>
          </cell>
          <cell r="G1481">
            <v>13332.3504487215</v>
          </cell>
          <cell r="H1481">
            <v>7661.9306287496302</v>
          </cell>
          <cell r="I1481">
            <v>102</v>
          </cell>
          <cell r="J1481">
            <v>7.7931722673861396E-5</v>
          </cell>
          <cell r="K1481">
            <v>2261</v>
          </cell>
          <cell r="L1481">
            <v>7.2303470395452596E-2</v>
          </cell>
          <cell r="M1481">
            <v>2941</v>
          </cell>
          <cell r="N1481">
            <v>5.4342219223224198E-6</v>
          </cell>
          <cell r="O1481">
            <v>3243</v>
          </cell>
          <cell r="P1481">
            <v>7.0000000000000007E-2</v>
          </cell>
          <cell r="Q1481">
            <v>1735</v>
          </cell>
        </row>
        <row r="1482">
          <cell r="B1482" t="str">
            <v>HOLLISTER 2102113634</v>
          </cell>
          <cell r="C1482">
            <v>182492102</v>
          </cell>
          <cell r="D1482" t="str">
            <v>HOLLISTER 2102</v>
          </cell>
          <cell r="E1482">
            <v>113634</v>
          </cell>
          <cell r="F1482" t="b">
            <v>0</v>
          </cell>
          <cell r="G1482">
            <v>13932.9880045789</v>
          </cell>
          <cell r="H1482">
            <v>2941.0752148031702</v>
          </cell>
          <cell r="I1482">
            <v>76</v>
          </cell>
          <cell r="J1482">
            <v>7.4758975424629094E-5</v>
          </cell>
          <cell r="K1482">
            <v>2338</v>
          </cell>
          <cell r="L1482">
            <v>364.12141626796699</v>
          </cell>
          <cell r="M1482">
            <v>1346</v>
          </cell>
          <cell r="N1482">
            <v>3.2653768810829903E-2</v>
          </cell>
          <cell r="O1482">
            <v>1413</v>
          </cell>
          <cell r="Q1482">
            <v>3229</v>
          </cell>
        </row>
        <row r="1483">
          <cell r="B1483" t="str">
            <v>HOLLISTER 2102676164</v>
          </cell>
          <cell r="C1483">
            <v>182492102</v>
          </cell>
          <cell r="D1483" t="str">
            <v>HOLLISTER 2102</v>
          </cell>
          <cell r="E1483">
            <v>676164</v>
          </cell>
          <cell r="F1483" t="b">
            <v>1</v>
          </cell>
          <cell r="G1483">
            <v>4417.8948197739901</v>
          </cell>
          <cell r="H1483">
            <v>487.500778254637</v>
          </cell>
          <cell r="I1483">
            <v>26</v>
          </cell>
          <cell r="J1483">
            <v>4.5548539341885197E-5</v>
          </cell>
          <cell r="K1483">
            <v>3152</v>
          </cell>
          <cell r="L1483">
            <v>245.92441976968101</v>
          </cell>
          <cell r="M1483">
            <v>1551</v>
          </cell>
          <cell r="N1483">
            <v>1.2061719296283E-2</v>
          </cell>
          <cell r="O1483">
            <v>1879</v>
          </cell>
          <cell r="Q1483">
            <v>3115</v>
          </cell>
        </row>
        <row r="1484">
          <cell r="B1484" t="str">
            <v>HOLLISTER 2102855412</v>
          </cell>
          <cell r="C1484">
            <v>182492102</v>
          </cell>
          <cell r="D1484" t="str">
            <v>HOLLISTER 2102</v>
          </cell>
          <cell r="E1484">
            <v>855412</v>
          </cell>
          <cell r="F1484" t="b">
            <v>0</v>
          </cell>
          <cell r="G1484">
            <v>50683.351613060702</v>
          </cell>
          <cell r="H1484">
            <v>45702.3864701848</v>
          </cell>
          <cell r="I1484">
            <v>108</v>
          </cell>
          <cell r="J1484">
            <v>6.4443008909620403E-5</v>
          </cell>
          <cell r="K1484">
            <v>2629</v>
          </cell>
          <cell r="L1484">
            <v>1812.7947072157201</v>
          </cell>
          <cell r="M1484">
            <v>504</v>
          </cell>
          <cell r="N1484">
            <v>0.119558605610648</v>
          </cell>
          <cell r="O1484">
            <v>647</v>
          </cell>
          <cell r="P1484">
            <v>0.05</v>
          </cell>
          <cell r="Q1484">
            <v>2051</v>
          </cell>
        </row>
        <row r="1485">
          <cell r="B1485" t="str">
            <v>HOLLISTER 2104117328</v>
          </cell>
          <cell r="C1485">
            <v>182492104</v>
          </cell>
          <cell r="D1485" t="str">
            <v>HOLLISTER 2104</v>
          </cell>
          <cell r="E1485">
            <v>117328</v>
          </cell>
          <cell r="F1485" t="b">
            <v>0</v>
          </cell>
          <cell r="G1485">
            <v>23158.473189384698</v>
          </cell>
          <cell r="H1485">
            <v>9894.6539219304304</v>
          </cell>
          <cell r="I1485">
            <v>44</v>
          </cell>
          <cell r="J1485">
            <v>4.0861319531558799E-5</v>
          </cell>
          <cell r="K1485">
            <v>3248</v>
          </cell>
          <cell r="L1485">
            <v>400.677035154436</v>
          </cell>
          <cell r="M1485">
            <v>1296</v>
          </cell>
          <cell r="N1485">
            <v>1.7549060098301199E-2</v>
          </cell>
          <cell r="O1485">
            <v>1723</v>
          </cell>
          <cell r="Q1485">
            <v>3271</v>
          </cell>
        </row>
        <row r="1486">
          <cell r="B1486" t="str">
            <v>HOLLISTER 210491424</v>
          </cell>
          <cell r="C1486">
            <v>182492104</v>
          </cell>
          <cell r="D1486" t="str">
            <v>HOLLISTER 2104</v>
          </cell>
          <cell r="E1486">
            <v>91424</v>
          </cell>
          <cell r="F1486" t="b">
            <v>1</v>
          </cell>
          <cell r="G1486">
            <v>14089.3649408078</v>
          </cell>
          <cell r="H1486">
            <v>303.16583518812701</v>
          </cell>
          <cell r="I1486">
            <v>95</v>
          </cell>
          <cell r="J1486">
            <v>6.4005246864932503E-5</v>
          </cell>
          <cell r="K1486">
            <v>2646</v>
          </cell>
          <cell r="L1486">
            <v>160.20494826810699</v>
          </cell>
          <cell r="M1486">
            <v>1745</v>
          </cell>
          <cell r="N1486">
            <v>1.15504989431729E-2</v>
          </cell>
          <cell r="O1486">
            <v>1899</v>
          </cell>
          <cell r="P1486">
            <v>0.02</v>
          </cell>
          <cell r="Q1486">
            <v>2546</v>
          </cell>
        </row>
        <row r="1487">
          <cell r="B1487" t="str">
            <v>HOLLISTER 21054018</v>
          </cell>
          <cell r="C1487">
            <v>182492105</v>
          </cell>
          <cell r="D1487" t="str">
            <v>HOLLISTER 2105</v>
          </cell>
          <cell r="E1487">
            <v>4018</v>
          </cell>
          <cell r="F1487" t="b">
            <v>0</v>
          </cell>
          <cell r="G1487">
            <v>85010.366765432307</v>
          </cell>
          <cell r="H1487">
            <v>71470.996412431807</v>
          </cell>
          <cell r="I1487">
            <v>280</v>
          </cell>
          <cell r="J1487">
            <v>6.7671103117225502E-5</v>
          </cell>
          <cell r="K1487">
            <v>2541</v>
          </cell>
          <cell r="L1487">
            <v>115.53730850986</v>
          </cell>
          <cell r="M1487">
            <v>1893</v>
          </cell>
          <cell r="N1487">
            <v>7.2679486908669398E-3</v>
          </cell>
          <cell r="O1487">
            <v>2083</v>
          </cell>
          <cell r="P1487">
            <v>0.08</v>
          </cell>
          <cell r="Q1487">
            <v>1661</v>
          </cell>
        </row>
        <row r="1488">
          <cell r="B1488" t="str">
            <v>HOLLISTER 21054048</v>
          </cell>
          <cell r="C1488">
            <v>182492105</v>
          </cell>
          <cell r="D1488" t="str">
            <v>HOLLISTER 2105</v>
          </cell>
          <cell r="E1488">
            <v>4048</v>
          </cell>
          <cell r="F1488" t="b">
            <v>0</v>
          </cell>
          <cell r="G1488">
            <v>45554.479413275898</v>
          </cell>
          <cell r="H1488">
            <v>29209.899721362301</v>
          </cell>
          <cell r="I1488">
            <v>157</v>
          </cell>
          <cell r="J1488">
            <v>5.51739190834603E-5</v>
          </cell>
          <cell r="K1488">
            <v>2907</v>
          </cell>
          <cell r="L1488">
            <v>56.288820084255498</v>
          </cell>
          <cell r="M1488">
            <v>2174</v>
          </cell>
          <cell r="N1488">
            <v>2.7193539117331702E-3</v>
          </cell>
          <cell r="O1488">
            <v>2382</v>
          </cell>
          <cell r="P1488">
            <v>7.0000000000000007E-2</v>
          </cell>
          <cell r="Q1488">
            <v>1678</v>
          </cell>
        </row>
        <row r="1489">
          <cell r="B1489" t="str">
            <v>HOLLISTER 2105480430</v>
          </cell>
          <cell r="C1489">
            <v>182492105</v>
          </cell>
          <cell r="D1489" t="str">
            <v>HOLLISTER 2105</v>
          </cell>
          <cell r="E1489">
            <v>480430</v>
          </cell>
          <cell r="F1489" t="b">
            <v>0</v>
          </cell>
          <cell r="G1489">
            <v>8153.3700147445797</v>
          </cell>
          <cell r="H1489">
            <v>1450.1347942274699</v>
          </cell>
          <cell r="I1489">
            <v>39</v>
          </cell>
          <cell r="J1489">
            <v>5.7434837272969698E-5</v>
          </cell>
          <cell r="K1489">
            <v>2851</v>
          </cell>
          <cell r="L1489">
            <v>18.765258393990599</v>
          </cell>
          <cell r="M1489">
            <v>2463</v>
          </cell>
          <cell r="N1489">
            <v>6.8138242127111404E-4</v>
          </cell>
          <cell r="O1489">
            <v>2692</v>
          </cell>
          <cell r="Q1489">
            <v>3372</v>
          </cell>
        </row>
        <row r="1490">
          <cell r="B1490" t="str">
            <v>HOLLISTER 2105903238</v>
          </cell>
          <cell r="C1490">
            <v>182492105</v>
          </cell>
          <cell r="D1490" t="str">
            <v>HOLLISTER 2105</v>
          </cell>
          <cell r="E1490">
            <v>903238</v>
          </cell>
          <cell r="F1490" t="b">
            <v>0</v>
          </cell>
          <cell r="G1490">
            <v>9893.8006508589006</v>
          </cell>
          <cell r="H1490">
            <v>6450.8713163377297</v>
          </cell>
          <cell r="I1490">
            <v>30</v>
          </cell>
          <cell r="J1490">
            <v>4.73327744219676E-5</v>
          </cell>
          <cell r="K1490">
            <v>3108</v>
          </cell>
          <cell r="L1490">
            <v>30.0306276631852</v>
          </cell>
          <cell r="M1490">
            <v>2344</v>
          </cell>
          <cell r="N1490">
            <v>1.2580191392441E-3</v>
          </cell>
          <cell r="O1490">
            <v>2591</v>
          </cell>
          <cell r="Q1490">
            <v>3186</v>
          </cell>
        </row>
        <row r="1491">
          <cell r="B1491" t="str">
            <v>HOLLISTER 21064004</v>
          </cell>
          <cell r="C1491">
            <v>182492106</v>
          </cell>
          <cell r="D1491" t="str">
            <v>HOLLISTER 2106</v>
          </cell>
          <cell r="E1491">
            <v>4004</v>
          </cell>
          <cell r="F1491" t="b">
            <v>0</v>
          </cell>
          <cell r="G1491">
            <v>32627.9425322229</v>
          </cell>
          <cell r="H1491">
            <v>14083.796591501199</v>
          </cell>
          <cell r="I1491">
            <v>180</v>
          </cell>
          <cell r="J1491">
            <v>5.37363773622184E-5</v>
          </cell>
          <cell r="K1491">
            <v>2948</v>
          </cell>
          <cell r="L1491">
            <v>159.41229379917999</v>
          </cell>
          <cell r="M1491">
            <v>1748</v>
          </cell>
          <cell r="N1491">
            <v>1.01242496694544E-2</v>
          </cell>
          <cell r="O1491">
            <v>1954</v>
          </cell>
          <cell r="P1491">
            <v>0.05</v>
          </cell>
          <cell r="Q1491">
            <v>1947</v>
          </cell>
        </row>
        <row r="1492">
          <cell r="B1492" t="str">
            <v>HOLLYWOOD 0401CB</v>
          </cell>
          <cell r="C1492">
            <v>13170401</v>
          </cell>
          <cell r="D1492" t="str">
            <v>HOLLYWOOD 0401</v>
          </cell>
          <cell r="E1492" t="str">
            <v>CB</v>
          </cell>
          <cell r="F1492" t="b">
            <v>0</v>
          </cell>
          <cell r="G1492">
            <v>8520.93802779213</v>
          </cell>
          <cell r="H1492">
            <v>4604.9324539353802</v>
          </cell>
          <cell r="I1492">
            <v>70</v>
          </cell>
          <cell r="J1492">
            <v>2.3671065959654399E-5</v>
          </cell>
          <cell r="K1492">
            <v>3507</v>
          </cell>
          <cell r="L1492">
            <v>6.5807805955409998E-2</v>
          </cell>
          <cell r="M1492">
            <v>3264</v>
          </cell>
          <cell r="N1492">
            <v>1.5619011903741801E-6</v>
          </cell>
          <cell r="O1492">
            <v>3546</v>
          </cell>
          <cell r="P1492">
            <v>0.05</v>
          </cell>
          <cell r="Q1492">
            <v>2038</v>
          </cell>
        </row>
        <row r="1493">
          <cell r="B1493" t="str">
            <v>HOOPA 11013174</v>
          </cell>
          <cell r="C1493">
            <v>192401101</v>
          </cell>
          <cell r="D1493" t="str">
            <v>HOOPA 1101</v>
          </cell>
          <cell r="E1493">
            <v>3174</v>
          </cell>
          <cell r="F1493" t="b">
            <v>0</v>
          </cell>
          <cell r="G1493">
            <v>35498.749422319503</v>
          </cell>
          <cell r="H1493">
            <v>29750.1977758385</v>
          </cell>
          <cell r="I1493">
            <v>162</v>
          </cell>
          <cell r="J1493">
            <v>3.5837782566594799E-4</v>
          </cell>
          <cell r="K1493">
            <v>83</v>
          </cell>
          <cell r="L1493">
            <v>115.24540614799299</v>
          </cell>
          <cell r="M1493">
            <v>1894</v>
          </cell>
          <cell r="N1493">
            <v>2.9874619319284E-2</v>
          </cell>
          <cell r="O1493">
            <v>1464</v>
          </cell>
          <cell r="P1493">
            <v>0.13</v>
          </cell>
          <cell r="Q1493">
            <v>1336</v>
          </cell>
        </row>
        <row r="1494">
          <cell r="B1494" t="str">
            <v>HOOPA 11013290</v>
          </cell>
          <cell r="C1494">
            <v>192401101</v>
          </cell>
          <cell r="D1494" t="str">
            <v>HOOPA 1101</v>
          </cell>
          <cell r="E1494">
            <v>3290</v>
          </cell>
          <cell r="F1494" t="b">
            <v>0</v>
          </cell>
          <cell r="G1494">
            <v>21820.893694679398</v>
          </cell>
          <cell r="H1494">
            <v>21820.893694679398</v>
          </cell>
          <cell r="I1494">
            <v>135</v>
          </cell>
          <cell r="J1494">
            <v>3.2761183795698202E-4</v>
          </cell>
          <cell r="K1494">
            <v>105</v>
          </cell>
          <cell r="L1494">
            <v>278.54186939027898</v>
          </cell>
          <cell r="M1494">
            <v>1474</v>
          </cell>
          <cell r="N1494">
            <v>8.0280860541035698E-2</v>
          </cell>
          <cell r="O1494">
            <v>897</v>
          </cell>
          <cell r="P1494">
            <v>0.08</v>
          </cell>
          <cell r="Q1494">
            <v>1641</v>
          </cell>
        </row>
        <row r="1495">
          <cell r="B1495" t="str">
            <v>HOOPA 11013304</v>
          </cell>
          <cell r="C1495">
            <v>192401101</v>
          </cell>
          <cell r="D1495" t="str">
            <v>HOOPA 1101</v>
          </cell>
          <cell r="E1495">
            <v>3304</v>
          </cell>
          <cell r="F1495" t="b">
            <v>0</v>
          </cell>
          <cell r="G1495">
            <v>27901.641595304998</v>
          </cell>
          <cell r="H1495">
            <v>27901.641595304998</v>
          </cell>
          <cell r="I1495">
            <v>88</v>
          </cell>
          <cell r="J1495">
            <v>3.0683559624081002E-4</v>
          </cell>
          <cell r="K1495">
            <v>123</v>
          </cell>
          <cell r="L1495">
            <v>72.430797376018702</v>
          </cell>
          <cell r="M1495">
            <v>2081</v>
          </cell>
          <cell r="N1495">
            <v>1.9485913777756901E-2</v>
          </cell>
          <cell r="O1495">
            <v>1679</v>
          </cell>
          <cell r="P1495">
            <v>0.14000000000000001</v>
          </cell>
          <cell r="Q1495">
            <v>1315</v>
          </cell>
        </row>
        <row r="1496">
          <cell r="B1496" t="str">
            <v>HOOPA 110137202</v>
          </cell>
          <cell r="C1496">
            <v>192401101</v>
          </cell>
          <cell r="D1496" t="str">
            <v>HOOPA 1101</v>
          </cell>
          <cell r="E1496">
            <v>37202</v>
          </cell>
          <cell r="F1496" t="b">
            <v>0</v>
          </cell>
          <cell r="G1496">
            <v>46485.970552113402</v>
          </cell>
          <cell r="H1496">
            <v>40065.437453897001</v>
          </cell>
          <cell r="I1496">
            <v>190</v>
          </cell>
          <cell r="J1496">
            <v>6.2222192933913099E-4</v>
          </cell>
          <cell r="K1496">
            <v>16</v>
          </cell>
          <cell r="L1496">
            <v>17.2007773043504</v>
          </cell>
          <cell r="M1496">
            <v>2500</v>
          </cell>
          <cell r="N1496">
            <v>1.2511873119754499E-2</v>
          </cell>
          <cell r="O1496">
            <v>1863</v>
          </cell>
          <cell r="P1496">
            <v>0.05</v>
          </cell>
          <cell r="Q1496">
            <v>1933</v>
          </cell>
        </row>
        <row r="1497">
          <cell r="B1497" t="str">
            <v>HOOPA 110182542</v>
          </cell>
          <cell r="C1497">
            <v>192401101</v>
          </cell>
          <cell r="D1497" t="str">
            <v>HOOPA 1101</v>
          </cell>
          <cell r="E1497">
            <v>82542</v>
          </cell>
          <cell r="F1497" t="b">
            <v>0</v>
          </cell>
          <cell r="G1497">
            <v>24330.957941661101</v>
          </cell>
          <cell r="H1497">
            <v>19513.0606149181</v>
          </cell>
          <cell r="I1497">
            <v>150</v>
          </cell>
          <cell r="J1497">
            <v>2.46890524251923E-4</v>
          </cell>
          <cell r="K1497">
            <v>227</v>
          </cell>
          <cell r="L1497">
            <v>125.88061895037499</v>
          </cell>
          <cell r="M1497">
            <v>1856</v>
          </cell>
          <cell r="N1497">
            <v>2.6645777090104399E-2</v>
          </cell>
          <cell r="O1497">
            <v>1519</v>
          </cell>
          <cell r="P1497">
            <v>0.25</v>
          </cell>
          <cell r="Q1497">
            <v>1073</v>
          </cell>
        </row>
        <row r="1498">
          <cell r="B1498" t="str">
            <v>HOOPA 110193038</v>
          </cell>
          <cell r="C1498">
            <v>192401101</v>
          </cell>
          <cell r="D1498" t="str">
            <v>HOOPA 1101</v>
          </cell>
          <cell r="E1498">
            <v>93038</v>
          </cell>
          <cell r="F1498" t="b">
            <v>0</v>
          </cell>
          <cell r="G1498">
            <v>4552.6155191669204</v>
          </cell>
          <cell r="H1498">
            <v>2107.4342652220698</v>
          </cell>
          <cell r="I1498">
            <v>39</v>
          </cell>
          <cell r="J1498">
            <v>1.9968124942328601E-4</v>
          </cell>
          <cell r="K1498">
            <v>398</v>
          </cell>
          <cell r="L1498">
            <v>1.28403694369404</v>
          </cell>
          <cell r="M1498">
            <v>2875</v>
          </cell>
          <cell r="N1498">
            <v>1.06454246944101E-4</v>
          </cell>
          <cell r="O1498">
            <v>2873</v>
          </cell>
          <cell r="P1498">
            <v>0.03</v>
          </cell>
          <cell r="Q1498">
            <v>2241</v>
          </cell>
        </row>
        <row r="1499">
          <cell r="B1499" t="str">
            <v>HOOPA 1101CB</v>
          </cell>
          <cell r="C1499">
            <v>192401101</v>
          </cell>
          <cell r="D1499" t="str">
            <v>HOOPA 1101</v>
          </cell>
          <cell r="E1499" t="str">
            <v>CB</v>
          </cell>
          <cell r="F1499" t="b">
            <v>0</v>
          </cell>
          <cell r="G1499">
            <v>63333.9357753718</v>
          </cell>
          <cell r="H1499">
            <v>37375.428660580197</v>
          </cell>
          <cell r="I1499">
            <v>440</v>
          </cell>
          <cell r="J1499">
            <v>2.6939230717987499E-4</v>
          </cell>
          <cell r="K1499">
            <v>173</v>
          </cell>
          <cell r="L1499">
            <v>30.051800550613201</v>
          </cell>
          <cell r="M1499">
            <v>2342</v>
          </cell>
          <cell r="N1499">
            <v>7.9103673665624694E-3</v>
          </cell>
          <cell r="O1499">
            <v>2049</v>
          </cell>
          <cell r="P1499">
            <v>0.19</v>
          </cell>
          <cell r="Q1499">
            <v>1174</v>
          </cell>
        </row>
        <row r="1500">
          <cell r="B1500" t="str">
            <v>HOPLAND 11011100</v>
          </cell>
          <cell r="C1500">
            <v>42251101</v>
          </cell>
          <cell r="D1500" t="str">
            <v>HOPLAND 1101</v>
          </cell>
          <cell r="E1500">
            <v>1100</v>
          </cell>
          <cell r="F1500" t="b">
            <v>0</v>
          </cell>
          <cell r="G1500">
            <v>10937.728762553201</v>
          </cell>
          <cell r="H1500">
            <v>5979.9349972835298</v>
          </cell>
          <cell r="I1500">
            <v>68</v>
          </cell>
          <cell r="J1500">
            <v>8.9766085299892604E-5</v>
          </cell>
          <cell r="K1500">
            <v>1920</v>
          </cell>
          <cell r="L1500">
            <v>293.796228726793</v>
          </cell>
          <cell r="M1500">
            <v>1457</v>
          </cell>
          <cell r="N1500">
            <v>2.6059287120344998E-2</v>
          </cell>
          <cell r="O1500">
            <v>1532</v>
          </cell>
          <cell r="P1500">
            <v>0.03</v>
          </cell>
          <cell r="Q1500">
            <v>2389</v>
          </cell>
        </row>
        <row r="1501">
          <cell r="B1501" t="str">
            <v>HOPLAND 11014626</v>
          </cell>
          <cell r="C1501">
            <v>42251101</v>
          </cell>
          <cell r="D1501" t="str">
            <v>HOPLAND 1101</v>
          </cell>
          <cell r="E1501">
            <v>4626</v>
          </cell>
          <cell r="F1501" t="b">
            <v>0</v>
          </cell>
          <cell r="G1501">
            <v>50138.073776145102</v>
          </cell>
          <cell r="H1501">
            <v>43527.425592813299</v>
          </cell>
          <cell r="I1501">
            <v>238</v>
          </cell>
          <cell r="J1501">
            <v>9.7354527423839401E-5</v>
          </cell>
          <cell r="K1501">
            <v>1704</v>
          </cell>
          <cell r="L1501">
            <v>2906.2750042121902</v>
          </cell>
          <cell r="M1501">
            <v>288</v>
          </cell>
          <cell r="N1501">
            <v>0.27840706275542898</v>
          </cell>
          <cell r="O1501">
            <v>161</v>
          </cell>
          <cell r="P1501">
            <v>0.08</v>
          </cell>
          <cell r="Q1501">
            <v>1626</v>
          </cell>
        </row>
        <row r="1502">
          <cell r="B1502" t="str">
            <v>HOPLAND 1101558</v>
          </cell>
          <cell r="C1502">
            <v>42251101</v>
          </cell>
          <cell r="D1502" t="str">
            <v>HOPLAND 1101</v>
          </cell>
          <cell r="E1502">
            <v>558</v>
          </cell>
          <cell r="F1502" t="b">
            <v>0</v>
          </cell>
          <cell r="G1502">
            <v>15006.3638145981</v>
          </cell>
          <cell r="H1502">
            <v>4818.36027980582</v>
          </cell>
          <cell r="I1502">
            <v>72</v>
          </cell>
          <cell r="J1502">
            <v>2.2789283275415E-4</v>
          </cell>
          <cell r="K1502">
            <v>291</v>
          </cell>
          <cell r="L1502">
            <v>857.34774646941696</v>
          </cell>
          <cell r="M1502">
            <v>909</v>
          </cell>
          <cell r="N1502">
            <v>0.25266000463700899</v>
          </cell>
          <cell r="O1502">
            <v>211</v>
          </cell>
          <cell r="P1502">
            <v>0.01</v>
          </cell>
          <cell r="Q1502">
            <v>2601</v>
          </cell>
        </row>
        <row r="1503">
          <cell r="B1503" t="str">
            <v>HOPLAND 1101768</v>
          </cell>
          <cell r="C1503">
            <v>42251101</v>
          </cell>
          <cell r="D1503" t="str">
            <v>HOPLAND 1101</v>
          </cell>
          <cell r="E1503">
            <v>768</v>
          </cell>
          <cell r="F1503" t="b">
            <v>0</v>
          </cell>
          <cell r="G1503">
            <v>31882.011547856298</v>
          </cell>
          <cell r="H1503">
            <v>27234.074662758499</v>
          </cell>
          <cell r="I1503">
            <v>115</v>
          </cell>
          <cell r="J1503">
            <v>9.5051651702046205E-5</v>
          </cell>
          <cell r="K1503">
            <v>1764</v>
          </cell>
          <cell r="L1503">
            <v>3417.6207905831802</v>
          </cell>
          <cell r="M1503">
            <v>210</v>
          </cell>
          <cell r="N1503">
            <v>0.32430720226653797</v>
          </cell>
          <cell r="O1503">
            <v>110</v>
          </cell>
          <cell r="P1503">
            <v>0.05</v>
          </cell>
          <cell r="Q1503">
            <v>2000</v>
          </cell>
        </row>
        <row r="1504">
          <cell r="B1504" t="str">
            <v>HOPLAND 1101770</v>
          </cell>
          <cell r="C1504">
            <v>42251101</v>
          </cell>
          <cell r="D1504" t="str">
            <v>HOPLAND 1101</v>
          </cell>
          <cell r="E1504">
            <v>770</v>
          </cell>
          <cell r="F1504" t="b">
            <v>0</v>
          </cell>
          <cell r="G1504">
            <v>24751.828642217599</v>
          </cell>
          <cell r="H1504">
            <v>13838.1959081696</v>
          </cell>
          <cell r="I1504">
            <v>110</v>
          </cell>
          <cell r="J1504">
            <v>1.2303114746369201E-4</v>
          </cell>
          <cell r="K1504">
            <v>1134</v>
          </cell>
          <cell r="L1504">
            <v>1361.41184040437</v>
          </cell>
          <cell r="M1504">
            <v>656</v>
          </cell>
          <cell r="N1504">
            <v>0.132165689288369</v>
          </cell>
          <cell r="O1504">
            <v>597</v>
          </cell>
          <cell r="P1504">
            <v>0.02</v>
          </cell>
          <cell r="Q1504">
            <v>2513</v>
          </cell>
        </row>
        <row r="1505">
          <cell r="B1505" t="str">
            <v>HOPLAND 110180620</v>
          </cell>
          <cell r="C1505">
            <v>42251101</v>
          </cell>
          <cell r="D1505" t="str">
            <v>HOPLAND 1101</v>
          </cell>
          <cell r="E1505">
            <v>80620</v>
          </cell>
          <cell r="F1505" t="b">
            <v>0</v>
          </cell>
          <cell r="G1505">
            <v>8949.8700456874503</v>
          </cell>
          <cell r="H1505">
            <v>1997.9251783336699</v>
          </cell>
          <cell r="I1505">
            <v>51</v>
          </cell>
          <cell r="J1505">
            <v>7.4695151245881097E-5</v>
          </cell>
          <cell r="K1505">
            <v>2340</v>
          </cell>
          <cell r="L1505">
            <v>506.89902158734202</v>
          </cell>
          <cell r="M1505">
            <v>1194</v>
          </cell>
          <cell r="N1505">
            <v>4.20504275437096E-2</v>
          </cell>
          <cell r="O1505">
            <v>1276</v>
          </cell>
          <cell r="P1505">
            <v>0.61</v>
          </cell>
          <cell r="Q1505">
            <v>849</v>
          </cell>
        </row>
        <row r="1506">
          <cell r="B1506" t="str">
            <v>HOPLAND 110194006</v>
          </cell>
          <cell r="C1506">
            <v>42251101</v>
          </cell>
          <cell r="D1506" t="str">
            <v>HOPLAND 1101</v>
          </cell>
          <cell r="E1506">
            <v>94006</v>
          </cell>
          <cell r="F1506" t="b">
            <v>0</v>
          </cell>
          <cell r="G1506">
            <v>24566.560928456998</v>
          </cell>
          <cell r="H1506">
            <v>22341.689678732</v>
          </cell>
          <cell r="I1506">
            <v>112</v>
          </cell>
          <cell r="J1506">
            <v>1.02550537287077E-4</v>
          </cell>
          <cell r="K1506">
            <v>1585</v>
          </cell>
          <cell r="L1506">
            <v>1667.79248612623</v>
          </cell>
          <cell r="M1506">
            <v>536</v>
          </cell>
          <cell r="N1506">
            <v>0.16259536112207101</v>
          </cell>
          <cell r="O1506">
            <v>460</v>
          </cell>
          <cell r="P1506">
            <v>0.05</v>
          </cell>
          <cell r="Q1506">
            <v>1968</v>
          </cell>
        </row>
        <row r="1507">
          <cell r="B1507" t="str">
            <v>HOPLAND 1101960</v>
          </cell>
          <cell r="C1507">
            <v>42251101</v>
          </cell>
          <cell r="D1507" t="str">
            <v>HOPLAND 1101</v>
          </cell>
          <cell r="E1507">
            <v>960</v>
          </cell>
          <cell r="F1507" t="b">
            <v>0</v>
          </cell>
          <cell r="G1507">
            <v>8826.9021463687204</v>
          </cell>
          <cell r="H1507">
            <v>6237.2834851931502</v>
          </cell>
          <cell r="I1507">
            <v>33</v>
          </cell>
          <cell r="J1507">
            <v>1.0012689585892E-4</v>
          </cell>
          <cell r="K1507">
            <v>1642</v>
          </cell>
          <cell r="L1507">
            <v>470.84785367787202</v>
          </cell>
          <cell r="M1507">
            <v>1225</v>
          </cell>
          <cell r="N1507">
            <v>5.14127849858153E-2</v>
          </cell>
          <cell r="O1507">
            <v>1164</v>
          </cell>
          <cell r="P1507">
            <v>0.04</v>
          </cell>
          <cell r="Q1507">
            <v>2083</v>
          </cell>
        </row>
        <row r="1508">
          <cell r="B1508" t="str">
            <v>HOPLAND 1101CB</v>
          </cell>
          <cell r="C1508">
            <v>42251101</v>
          </cell>
          <cell r="D1508" t="str">
            <v>HOPLAND 1101</v>
          </cell>
          <cell r="E1508" t="str">
            <v>CB</v>
          </cell>
          <cell r="F1508" t="b">
            <v>0</v>
          </cell>
          <cell r="G1508">
            <v>36057.869250985903</v>
          </cell>
          <cell r="H1508">
            <v>23579.7023944461</v>
          </cell>
          <cell r="I1508">
            <v>190</v>
          </cell>
          <cell r="J1508">
            <v>1.10579220629315E-4</v>
          </cell>
          <cell r="K1508">
            <v>1399</v>
          </cell>
          <cell r="L1508">
            <v>511.826316198634</v>
          </cell>
          <cell r="M1508">
            <v>1189</v>
          </cell>
          <cell r="N1508">
            <v>5.6867102014023799E-2</v>
          </cell>
          <cell r="O1508">
            <v>1099</v>
          </cell>
          <cell r="P1508">
            <v>0.02</v>
          </cell>
          <cell r="Q1508">
            <v>2512</v>
          </cell>
        </row>
        <row r="1509">
          <cell r="B1509" t="str">
            <v>HORSESHOE 11011682</v>
          </cell>
          <cell r="C1509">
            <v>152571101</v>
          </cell>
          <cell r="D1509" t="str">
            <v>HORSESHOE 1101</v>
          </cell>
          <cell r="E1509">
            <v>1682</v>
          </cell>
          <cell r="F1509" t="b">
            <v>1</v>
          </cell>
          <cell r="G1509">
            <v>14763.826639394099</v>
          </cell>
          <cell r="H1509">
            <v>326.61316417793</v>
          </cell>
          <cell r="I1509">
            <v>112</v>
          </cell>
          <cell r="J1509">
            <v>1.2356978107630701E-4</v>
          </cell>
          <cell r="K1509">
            <v>1130</v>
          </cell>
          <cell r="L1509">
            <v>359.46662431542899</v>
          </cell>
          <cell r="M1509">
            <v>1355</v>
          </cell>
          <cell r="N1509">
            <v>4.2323582068042598E-2</v>
          </cell>
          <cell r="O1509">
            <v>1267</v>
          </cell>
          <cell r="P1509">
            <v>0.48</v>
          </cell>
          <cell r="Q1509">
            <v>906</v>
          </cell>
        </row>
        <row r="1510">
          <cell r="B1510" t="str">
            <v>HORSESHOE 1101416226</v>
          </cell>
          <cell r="C1510">
            <v>152571101</v>
          </cell>
          <cell r="D1510" t="str">
            <v>HORSESHOE 1101</v>
          </cell>
          <cell r="E1510">
            <v>416226</v>
          </cell>
          <cell r="F1510" t="b">
            <v>1</v>
          </cell>
          <cell r="G1510">
            <v>397.92376180473502</v>
          </cell>
          <cell r="H1510">
            <v>186.66159093082399</v>
          </cell>
          <cell r="I1510">
            <v>5</v>
          </cell>
          <cell r="J1510">
            <v>8.4899354260414801E-5</v>
          </cell>
          <cell r="K1510">
            <v>2065</v>
          </cell>
          <cell r="L1510">
            <v>2680.4210826201702</v>
          </cell>
          <cell r="M1510">
            <v>316</v>
          </cell>
          <cell r="N1510">
            <v>0.241821747685143</v>
          </cell>
          <cell r="O1510">
            <v>231</v>
          </cell>
          <cell r="Q1510">
            <v>3167</v>
          </cell>
        </row>
        <row r="1511">
          <cell r="B1511" t="str">
            <v>HORSESHOE 110150140</v>
          </cell>
          <cell r="C1511">
            <v>152571101</v>
          </cell>
          <cell r="D1511" t="str">
            <v>HORSESHOE 1101</v>
          </cell>
          <cell r="E1511">
            <v>50140</v>
          </cell>
          <cell r="F1511" t="b">
            <v>0</v>
          </cell>
          <cell r="G1511">
            <v>10038.780170566</v>
          </cell>
          <cell r="H1511">
            <v>6357.3385821021602</v>
          </cell>
          <cell r="I1511">
            <v>82</v>
          </cell>
          <cell r="J1511">
            <v>1.52697054124096E-4</v>
          </cell>
          <cell r="K1511">
            <v>722</v>
          </cell>
          <cell r="L1511">
            <v>724.13638616383002</v>
          </cell>
          <cell r="M1511">
            <v>995</v>
          </cell>
          <cell r="N1511">
            <v>0.11733574549522</v>
          </cell>
          <cell r="O1511">
            <v>661</v>
          </cell>
          <cell r="P1511">
            <v>7.0000000000000007E-2</v>
          </cell>
          <cell r="Q1511">
            <v>1721</v>
          </cell>
        </row>
        <row r="1512">
          <cell r="B1512" t="str">
            <v>HORSESHOE 1101603250</v>
          </cell>
          <cell r="C1512">
            <v>152571101</v>
          </cell>
          <cell r="D1512" t="str">
            <v>HORSESHOE 1101</v>
          </cell>
          <cell r="E1512">
            <v>603250</v>
          </cell>
          <cell r="F1512" t="b">
            <v>1</v>
          </cell>
          <cell r="G1512">
            <v>2274.9057454362901</v>
          </cell>
          <cell r="H1512">
            <v>927.36941775204605</v>
          </cell>
          <cell r="I1512">
            <v>21</v>
          </cell>
          <cell r="J1512">
            <v>1.6094024647914199E-4</v>
          </cell>
          <cell r="K1512">
            <v>631</v>
          </cell>
          <cell r="L1512">
            <v>57.7467350379628</v>
          </cell>
          <cell r="M1512">
            <v>2167</v>
          </cell>
          <cell r="N1512">
            <v>6.8336891754637603E-3</v>
          </cell>
          <cell r="O1512">
            <v>2101</v>
          </cell>
          <cell r="Q1512">
            <v>3184</v>
          </cell>
        </row>
        <row r="1513">
          <cell r="B1513" t="str">
            <v>HORSESHOE 1101663244</v>
          </cell>
          <cell r="C1513">
            <v>152571101</v>
          </cell>
          <cell r="D1513" t="str">
            <v>HORSESHOE 1101</v>
          </cell>
          <cell r="E1513">
            <v>663244</v>
          </cell>
          <cell r="F1513" t="b">
            <v>1</v>
          </cell>
          <cell r="G1513">
            <v>704.84568817287698</v>
          </cell>
          <cell r="H1513">
            <v>464.39343766101803</v>
          </cell>
          <cell r="I1513">
            <v>6</v>
          </cell>
          <cell r="J1513">
            <v>6.4120096794795204E-5</v>
          </cell>
          <cell r="K1513">
            <v>2640</v>
          </cell>
          <cell r="L1513">
            <v>270.58896554295598</v>
          </cell>
          <cell r="M1513">
            <v>1495</v>
          </cell>
          <cell r="N1513">
            <v>1.2525583050375801E-2</v>
          </cell>
          <cell r="O1513">
            <v>1862</v>
          </cell>
          <cell r="Q1513">
            <v>3250</v>
          </cell>
        </row>
        <row r="1514">
          <cell r="B1514" t="str">
            <v>HORSESHOE 1101CB</v>
          </cell>
          <cell r="C1514">
            <v>152571101</v>
          </cell>
          <cell r="D1514" t="str">
            <v>HORSESHOE 1101</v>
          </cell>
          <cell r="E1514" t="str">
            <v>CB</v>
          </cell>
          <cell r="F1514" t="b">
            <v>1</v>
          </cell>
          <cell r="G1514">
            <v>6455.7985414861896</v>
          </cell>
          <cell r="H1514">
            <v>567.30267669648902</v>
          </cell>
          <cell r="I1514">
            <v>55</v>
          </cell>
          <cell r="J1514">
            <v>1.8027713555387499E-4</v>
          </cell>
          <cell r="K1514">
            <v>511</v>
          </cell>
          <cell r="L1514">
            <v>272.21123729559201</v>
          </cell>
          <cell r="M1514">
            <v>1489</v>
          </cell>
          <cell r="N1514">
            <v>7.3560872644247502E-2</v>
          </cell>
          <cell r="O1514">
            <v>950</v>
          </cell>
          <cell r="P1514">
            <v>0.64</v>
          </cell>
          <cell r="Q1514">
            <v>831</v>
          </cell>
        </row>
        <row r="1515">
          <cell r="B1515" t="str">
            <v>HORSESHOE 110450142</v>
          </cell>
          <cell r="C1515">
            <v>152571104</v>
          </cell>
          <cell r="D1515" t="str">
            <v>HORSESHOE 1104</v>
          </cell>
          <cell r="E1515">
            <v>50142</v>
          </cell>
          <cell r="F1515" t="b">
            <v>0</v>
          </cell>
          <cell r="G1515">
            <v>6580.4447397988397</v>
          </cell>
          <cell r="H1515">
            <v>3596.2024562425499</v>
          </cell>
          <cell r="I1515">
            <v>55</v>
          </cell>
          <cell r="J1515">
            <v>1.1565526464520099E-4</v>
          </cell>
          <cell r="K1515">
            <v>1280</v>
          </cell>
          <cell r="L1515">
            <v>5.2493618554423502</v>
          </cell>
          <cell r="M1515">
            <v>2740</v>
          </cell>
          <cell r="N1515">
            <v>5.9558419367378699E-4</v>
          </cell>
          <cell r="O1515">
            <v>2708</v>
          </cell>
          <cell r="P1515">
            <v>2.21</v>
          </cell>
          <cell r="Q1515">
            <v>618</v>
          </cell>
        </row>
        <row r="1516">
          <cell r="B1516" t="str">
            <v>HUMBOLDT BAY 1102104220</v>
          </cell>
          <cell r="C1516">
            <v>192341102</v>
          </cell>
          <cell r="D1516" t="str">
            <v>HUMBOLDT BAY 1102</v>
          </cell>
          <cell r="E1516">
            <v>104220</v>
          </cell>
          <cell r="F1516" t="b">
            <v>0</v>
          </cell>
          <cell r="G1516">
            <v>5237.7248916176404</v>
          </cell>
          <cell r="H1516">
            <v>1476.87485812876</v>
          </cell>
          <cell r="I1516">
            <v>45</v>
          </cell>
          <cell r="J1516">
            <v>1.55409540871745E-4</v>
          </cell>
          <cell r="K1516">
            <v>691</v>
          </cell>
          <cell r="L1516">
            <v>6.5461106576692393E-2</v>
          </cell>
          <cell r="M1516">
            <v>3392</v>
          </cell>
          <cell r="N1516">
            <v>1.0176955924058899E-5</v>
          </cell>
          <cell r="O1516">
            <v>3066</v>
          </cell>
          <cell r="Q1516">
            <v>3107</v>
          </cell>
        </row>
        <row r="1517">
          <cell r="B1517" t="str">
            <v>HUMBOLDT BAY 1102741980</v>
          </cell>
          <cell r="C1517">
            <v>192341102</v>
          </cell>
          <cell r="D1517" t="str">
            <v>HUMBOLDT BAY 1102</v>
          </cell>
          <cell r="E1517">
            <v>741980</v>
          </cell>
          <cell r="F1517" t="b">
            <v>0</v>
          </cell>
          <cell r="G1517">
            <v>15211.033687421301</v>
          </cell>
          <cell r="H1517">
            <v>9241.1428758993497</v>
          </cell>
          <cell r="I1517">
            <v>81</v>
          </cell>
          <cell r="J1517">
            <v>1.8103663969668501E-4</v>
          </cell>
          <cell r="K1517">
            <v>504</v>
          </cell>
          <cell r="L1517">
            <v>20.616539876961198</v>
          </cell>
          <cell r="M1517">
            <v>2440</v>
          </cell>
          <cell r="N1517">
            <v>3.4064226724737101E-3</v>
          </cell>
          <cell r="O1517">
            <v>2303</v>
          </cell>
          <cell r="Q1517">
            <v>2729</v>
          </cell>
        </row>
        <row r="1518">
          <cell r="B1518" t="str">
            <v>IGNACIO 11011264</v>
          </cell>
          <cell r="C1518">
            <v>42481101</v>
          </cell>
          <cell r="D1518" t="str">
            <v>IGNACIO 1101</v>
          </cell>
          <cell r="E1518">
            <v>1264</v>
          </cell>
          <cell r="F1518" t="b">
            <v>0</v>
          </cell>
          <cell r="G1518">
            <v>5420.1775942815202</v>
          </cell>
          <cell r="H1518">
            <v>3078.9361516598001</v>
          </cell>
          <cell r="I1518">
            <v>50</v>
          </cell>
          <cell r="J1518">
            <v>5.6663560171728003E-5</v>
          </cell>
          <cell r="K1518">
            <v>2869</v>
          </cell>
          <cell r="L1518">
            <v>10.525514571067401</v>
          </cell>
          <cell r="M1518">
            <v>2619</v>
          </cell>
          <cell r="N1518">
            <v>4.6356935168808002E-4</v>
          </cell>
          <cell r="O1518">
            <v>2741</v>
          </cell>
          <cell r="P1518">
            <v>0.61</v>
          </cell>
          <cell r="Q1518">
            <v>847</v>
          </cell>
        </row>
        <row r="1519">
          <cell r="B1519" t="str">
            <v>IGNACIO 11011300</v>
          </cell>
          <cell r="C1519">
            <v>42481101</v>
          </cell>
          <cell r="D1519" t="str">
            <v>IGNACIO 1101</v>
          </cell>
          <cell r="E1519">
            <v>1300</v>
          </cell>
          <cell r="F1519" t="b">
            <v>0</v>
          </cell>
          <cell r="G1519">
            <v>9816.2612103081192</v>
          </cell>
          <cell r="H1519">
            <v>5145.0879729510498</v>
          </cell>
          <cell r="I1519">
            <v>84</v>
          </cell>
          <cell r="J1519">
            <v>1.0467406946190701E-4</v>
          </cell>
          <cell r="K1519">
            <v>1538</v>
          </cell>
          <cell r="L1519">
            <v>15.4386321080268</v>
          </cell>
          <cell r="M1519">
            <v>2525</v>
          </cell>
          <cell r="N1519">
            <v>1.64447489646563E-3</v>
          </cell>
          <cell r="O1519">
            <v>2531</v>
          </cell>
          <cell r="P1519">
            <v>0.08</v>
          </cell>
          <cell r="Q1519">
            <v>1580</v>
          </cell>
        </row>
        <row r="1520">
          <cell r="B1520" t="str">
            <v>IGNACIO 11011779</v>
          </cell>
          <cell r="C1520">
            <v>42481101</v>
          </cell>
          <cell r="D1520" t="str">
            <v>IGNACIO 1101</v>
          </cell>
          <cell r="E1520">
            <v>1779</v>
          </cell>
          <cell r="F1520" t="b">
            <v>1</v>
          </cell>
          <cell r="G1520">
            <v>677.029272520463</v>
          </cell>
          <cell r="H1520">
            <v>540.90993043964795</v>
          </cell>
          <cell r="I1520">
            <v>5</v>
          </cell>
          <cell r="J1520">
            <v>6.6577153847901998E-5</v>
          </cell>
          <cell r="K1520">
            <v>2570</v>
          </cell>
          <cell r="L1520">
            <v>9.5735323705256601</v>
          </cell>
          <cell r="M1520">
            <v>2633</v>
          </cell>
          <cell r="N1520">
            <v>6.26251518328755E-4</v>
          </cell>
          <cell r="O1520">
            <v>2701</v>
          </cell>
          <cell r="Q1520">
            <v>3516</v>
          </cell>
        </row>
        <row r="1521">
          <cell r="B1521" t="str">
            <v>IGNACIO 1101CB</v>
          </cell>
          <cell r="C1521">
            <v>42481101</v>
          </cell>
          <cell r="D1521" t="str">
            <v>IGNACIO 1101</v>
          </cell>
          <cell r="E1521" t="str">
            <v>CB</v>
          </cell>
          <cell r="F1521" t="b">
            <v>0</v>
          </cell>
          <cell r="G1521">
            <v>2942.81101221262</v>
          </cell>
          <cell r="H1521">
            <v>2690.5619154311398</v>
          </cell>
          <cell r="I1521">
            <v>19</v>
          </cell>
          <cell r="J1521">
            <v>1.3352849794046E-4</v>
          </cell>
          <cell r="K1521">
            <v>951</v>
          </cell>
          <cell r="L1521">
            <v>20.082121455779099</v>
          </cell>
          <cell r="M1521">
            <v>2447</v>
          </cell>
          <cell r="N1521">
            <v>2.2279420410097699E-3</v>
          </cell>
          <cell r="O1521">
            <v>2448</v>
          </cell>
          <cell r="P1521">
            <v>0.05</v>
          </cell>
          <cell r="Q1521">
            <v>2033</v>
          </cell>
        </row>
        <row r="1522">
          <cell r="B1522" t="str">
            <v>IGNACIO 1103151462</v>
          </cell>
          <cell r="C1522">
            <v>42481103</v>
          </cell>
          <cell r="D1522" t="str">
            <v>IGNACIO 1103</v>
          </cell>
          <cell r="E1522">
            <v>151462</v>
          </cell>
          <cell r="F1522" t="b">
            <v>1</v>
          </cell>
          <cell r="G1522">
            <v>247.774817099888</v>
          </cell>
          <cell r="H1522">
            <v>247.774817099888</v>
          </cell>
          <cell r="I1522">
            <v>3</v>
          </cell>
          <cell r="J1522">
            <v>2.04658153961645E-5</v>
          </cell>
          <cell r="K1522">
            <v>3540</v>
          </cell>
          <cell r="L1522">
            <v>6.6004650174152302E-2</v>
          </cell>
          <cell r="M1522">
            <v>3216</v>
          </cell>
          <cell r="N1522">
            <v>1.34166162985445E-6</v>
          </cell>
          <cell r="O1522">
            <v>3561</v>
          </cell>
          <cell r="Q1522">
            <v>3443</v>
          </cell>
        </row>
        <row r="1523">
          <cell r="B1523" t="str">
            <v>IGNACIO 1103504941</v>
          </cell>
          <cell r="C1523">
            <v>42481103</v>
          </cell>
          <cell r="D1523" t="str">
            <v>IGNACIO 1103</v>
          </cell>
          <cell r="E1523">
            <v>504941</v>
          </cell>
          <cell r="F1523" t="b">
            <v>1</v>
          </cell>
          <cell r="G1523">
            <v>1025.6159629886999</v>
          </cell>
          <cell r="H1523">
            <v>663.23997159864996</v>
          </cell>
          <cell r="I1523">
            <v>6</v>
          </cell>
          <cell r="J1523">
            <v>3.3216611276050802E-5</v>
          </cell>
          <cell r="K1523">
            <v>3381</v>
          </cell>
          <cell r="L1523">
            <v>6.55779194872744E-2</v>
          </cell>
          <cell r="M1523">
            <v>3339</v>
          </cell>
          <cell r="N1523">
            <v>2.19401093379253E-6</v>
          </cell>
          <cell r="O1523">
            <v>3492</v>
          </cell>
          <cell r="Q1523">
            <v>3375</v>
          </cell>
        </row>
        <row r="1524">
          <cell r="B1524" t="str">
            <v>IGNACIO 1103CB</v>
          </cell>
          <cell r="C1524">
            <v>42481103</v>
          </cell>
          <cell r="D1524" t="str">
            <v>IGNACIO 1103</v>
          </cell>
          <cell r="E1524" t="str">
            <v>CB</v>
          </cell>
          <cell r="F1524" t="b">
            <v>1</v>
          </cell>
          <cell r="G1524">
            <v>3068.5522734636802</v>
          </cell>
          <cell r="H1524">
            <v>350.32956112772098</v>
          </cell>
          <cell r="I1524">
            <v>34</v>
          </cell>
          <cell r="J1524">
            <v>4.3220512179686903E-5</v>
          </cell>
          <cell r="K1524">
            <v>3205</v>
          </cell>
          <cell r="L1524">
            <v>6.5226494215728001E-2</v>
          </cell>
          <cell r="M1524">
            <v>3495</v>
          </cell>
          <cell r="N1524">
            <v>2.8181368696323901E-6</v>
          </cell>
          <cell r="O1524">
            <v>3433</v>
          </cell>
          <cell r="Q1524">
            <v>2943</v>
          </cell>
        </row>
        <row r="1525">
          <cell r="B1525" t="str">
            <v>IGNACIO 11041290</v>
          </cell>
          <cell r="C1525">
            <v>42481104</v>
          </cell>
          <cell r="D1525" t="str">
            <v>IGNACIO 1104</v>
          </cell>
          <cell r="E1525">
            <v>1290</v>
          </cell>
          <cell r="F1525" t="b">
            <v>0</v>
          </cell>
          <cell r="G1525">
            <v>20913.8819115222</v>
          </cell>
          <cell r="H1525">
            <v>6586.7467701674504</v>
          </cell>
          <cell r="I1525">
            <v>126</v>
          </cell>
          <cell r="J1525">
            <v>8.6173455227667794E-5</v>
          </cell>
          <cell r="K1525">
            <v>2030</v>
          </cell>
          <cell r="L1525">
            <v>27.952969845807701</v>
          </cell>
          <cell r="M1525">
            <v>2362</v>
          </cell>
          <cell r="N1525">
            <v>3.5797086433187598E-3</v>
          </cell>
          <cell r="O1525">
            <v>2288</v>
          </cell>
          <cell r="P1525">
            <v>0.02</v>
          </cell>
          <cell r="Q1525">
            <v>2529</v>
          </cell>
        </row>
        <row r="1526">
          <cell r="B1526" t="str">
            <v>IGNACIO 1104450582</v>
          </cell>
          <cell r="C1526">
            <v>42481104</v>
          </cell>
          <cell r="D1526" t="str">
            <v>IGNACIO 1104</v>
          </cell>
          <cell r="E1526">
            <v>450582</v>
          </cell>
          <cell r="F1526" t="b">
            <v>0</v>
          </cell>
          <cell r="G1526">
            <v>6805.9935667516902</v>
          </cell>
          <cell r="H1526">
            <v>4807.84599798208</v>
          </cell>
          <cell r="I1526">
            <v>50</v>
          </cell>
          <cell r="J1526">
            <v>8.4551044619729499E-5</v>
          </cell>
          <cell r="K1526">
            <v>2074</v>
          </cell>
          <cell r="L1526">
            <v>22.399847698896899</v>
          </cell>
          <cell r="M1526">
            <v>2418</v>
          </cell>
          <cell r="N1526">
            <v>2.6097135935766202E-3</v>
          </cell>
          <cell r="O1526">
            <v>2396</v>
          </cell>
          <cell r="P1526">
            <v>0.06</v>
          </cell>
          <cell r="Q1526">
            <v>1776</v>
          </cell>
        </row>
        <row r="1527">
          <cell r="B1527" t="str">
            <v>IGNACIO 11051943</v>
          </cell>
          <cell r="C1527">
            <v>42481105</v>
          </cell>
          <cell r="D1527" t="str">
            <v>IGNACIO 1105</v>
          </cell>
          <cell r="E1527">
            <v>1943</v>
          </cell>
          <cell r="F1527" t="b">
            <v>0</v>
          </cell>
          <cell r="G1527">
            <v>1959.9629952760999</v>
          </cell>
          <cell r="H1527">
            <v>1959.9629952760999</v>
          </cell>
          <cell r="I1527">
            <v>17</v>
          </cell>
          <cell r="J1527">
            <v>1.4604351942098699E-4</v>
          </cell>
          <cell r="K1527">
            <v>788</v>
          </cell>
          <cell r="L1527">
            <v>5.6591452752142999</v>
          </cell>
          <cell r="M1527">
            <v>2723</v>
          </cell>
          <cell r="N1527">
            <v>1.1872455794826799E-3</v>
          </cell>
          <cell r="O1527">
            <v>2600</v>
          </cell>
          <cell r="Q1527">
            <v>3220</v>
          </cell>
        </row>
        <row r="1528">
          <cell r="B1528" t="str">
            <v>IGNACIO 1105318</v>
          </cell>
          <cell r="C1528">
            <v>42481105</v>
          </cell>
          <cell r="D1528" t="str">
            <v>IGNACIO 1105</v>
          </cell>
          <cell r="E1528">
            <v>318</v>
          </cell>
          <cell r="F1528" t="b">
            <v>0</v>
          </cell>
          <cell r="G1528">
            <v>18622.633548811202</v>
          </cell>
          <cell r="H1528">
            <v>2887.2824746526799</v>
          </cell>
          <cell r="I1528">
            <v>150</v>
          </cell>
          <cell r="J1528">
            <v>4.4269088716921002E-5</v>
          </cell>
          <cell r="K1528">
            <v>3183</v>
          </cell>
          <cell r="L1528">
            <v>6.5347484916360402E-2</v>
          </cell>
          <cell r="M1528">
            <v>3439</v>
          </cell>
          <cell r="N1528">
            <v>2.9031073538759999E-6</v>
          </cell>
          <cell r="O1528">
            <v>3424</v>
          </cell>
          <cell r="Q1528">
            <v>2830</v>
          </cell>
        </row>
        <row r="1529">
          <cell r="B1529" t="str">
            <v>IGNACIO 1105490728</v>
          </cell>
          <cell r="C1529">
            <v>42481105</v>
          </cell>
          <cell r="D1529" t="str">
            <v>IGNACIO 1105</v>
          </cell>
          <cell r="E1529">
            <v>490728</v>
          </cell>
          <cell r="F1529" t="b">
            <v>0</v>
          </cell>
          <cell r="G1529">
            <v>1414.5017933034001</v>
          </cell>
          <cell r="H1529">
            <v>1044.2482297368399</v>
          </cell>
          <cell r="I1529">
            <v>11</v>
          </cell>
          <cell r="J1529">
            <v>1.3127992199522099E-4</v>
          </cell>
          <cell r="K1529">
            <v>992</v>
          </cell>
          <cell r="L1529">
            <v>6.5965856475345197E-2</v>
          </cell>
          <cell r="M1529">
            <v>3228</v>
          </cell>
          <cell r="N1529">
            <v>8.6627846094628898E-6</v>
          </cell>
          <cell r="O1529">
            <v>3101</v>
          </cell>
          <cell r="Q1529">
            <v>2925</v>
          </cell>
        </row>
        <row r="1530">
          <cell r="B1530" t="str">
            <v>IGNACIO 1105683542</v>
          </cell>
          <cell r="C1530">
            <v>42481105</v>
          </cell>
          <cell r="D1530" t="str">
            <v>IGNACIO 1105</v>
          </cell>
          <cell r="E1530">
            <v>683542</v>
          </cell>
          <cell r="F1530" t="b">
            <v>1</v>
          </cell>
          <cell r="G1530">
            <v>222.91146325958201</v>
          </cell>
          <cell r="H1530">
            <v>222.91146325958201</v>
          </cell>
          <cell r="I1530">
            <v>2</v>
          </cell>
          <cell r="J1530">
            <v>4.4358046579873101E-5</v>
          </cell>
          <cell r="K1530">
            <v>3180</v>
          </cell>
          <cell r="L1530">
            <v>6.6431380861030107E-2</v>
          </cell>
          <cell r="M1530">
            <v>3030</v>
          </cell>
          <cell r="N1530">
            <v>2.9467662865988699E-6</v>
          </cell>
          <cell r="O1530">
            <v>3417</v>
          </cell>
          <cell r="Q1530">
            <v>3237</v>
          </cell>
        </row>
        <row r="1531">
          <cell r="B1531" t="str">
            <v>IGNACIO 1105784032</v>
          </cell>
          <cell r="C1531">
            <v>42481105</v>
          </cell>
          <cell r="D1531" t="str">
            <v>IGNACIO 1105</v>
          </cell>
          <cell r="E1531">
            <v>784032</v>
          </cell>
          <cell r="F1531" t="b">
            <v>1</v>
          </cell>
          <cell r="G1531">
            <v>974.48257198116801</v>
          </cell>
          <cell r="H1531">
            <v>863.75096948573798</v>
          </cell>
          <cell r="I1531">
            <v>11</v>
          </cell>
          <cell r="J1531">
            <v>7.8303075993475902E-5</v>
          </cell>
          <cell r="K1531">
            <v>2251</v>
          </cell>
          <cell r="L1531">
            <v>6.61986186681877E-2</v>
          </cell>
          <cell r="M1531">
            <v>3170</v>
          </cell>
          <cell r="N1531">
            <v>5.1905708187108797E-6</v>
          </cell>
          <cell r="O1531">
            <v>3258</v>
          </cell>
          <cell r="Q1531">
            <v>3137</v>
          </cell>
        </row>
        <row r="1532">
          <cell r="B1532" t="str">
            <v>IGNACIO 110584764</v>
          </cell>
          <cell r="C1532">
            <v>42481105</v>
          </cell>
          <cell r="D1532" t="str">
            <v>IGNACIO 1105</v>
          </cell>
          <cell r="E1532">
            <v>84764</v>
          </cell>
          <cell r="F1532" t="b">
            <v>1</v>
          </cell>
          <cell r="G1532">
            <v>4092.9318038153201</v>
          </cell>
          <cell r="H1532">
            <v>339.91364658404598</v>
          </cell>
          <cell r="I1532">
            <v>33</v>
          </cell>
          <cell r="J1532">
            <v>4.5706571819953901E-5</v>
          </cell>
          <cell r="K1532">
            <v>3148</v>
          </cell>
          <cell r="L1532">
            <v>6.5267569896817798E-2</v>
          </cell>
          <cell r="M1532">
            <v>3472</v>
          </cell>
          <cell r="N1532">
            <v>2.9817527473929201E-6</v>
          </cell>
          <cell r="O1532">
            <v>3413</v>
          </cell>
          <cell r="Q1532">
            <v>2990</v>
          </cell>
        </row>
        <row r="1533">
          <cell r="B1533" t="str">
            <v>IGNACIO 1105908</v>
          </cell>
          <cell r="C1533">
            <v>42481105</v>
          </cell>
          <cell r="D1533" t="str">
            <v>IGNACIO 1105</v>
          </cell>
          <cell r="E1533">
            <v>908</v>
          </cell>
          <cell r="F1533" t="b">
            <v>0</v>
          </cell>
          <cell r="G1533">
            <v>3616.7994358912301</v>
          </cell>
          <cell r="H1533">
            <v>1126.3756037569001</v>
          </cell>
          <cell r="I1533">
            <v>42</v>
          </cell>
          <cell r="J1533">
            <v>6.1441638860872295E-5</v>
          </cell>
          <cell r="K1533">
            <v>2737</v>
          </cell>
          <cell r="L1533">
            <v>3.4611846932508201</v>
          </cell>
          <cell r="M1533">
            <v>2796</v>
          </cell>
          <cell r="N1533">
            <v>5.50622661063787E-4</v>
          </cell>
          <cell r="O1533">
            <v>2721</v>
          </cell>
          <cell r="Q1533">
            <v>3005</v>
          </cell>
        </row>
        <row r="1534">
          <cell r="B1534" t="str">
            <v>IGNACIO 1105967039</v>
          </cell>
          <cell r="C1534">
            <v>42481105</v>
          </cell>
          <cell r="D1534" t="str">
            <v>IGNACIO 1105</v>
          </cell>
          <cell r="E1534">
            <v>967039</v>
          </cell>
          <cell r="F1534" t="b">
            <v>1</v>
          </cell>
          <cell r="G1534">
            <v>469.60416503101499</v>
          </cell>
          <cell r="H1534">
            <v>292.91237743953099</v>
          </cell>
          <cell r="I1534">
            <v>3</v>
          </cell>
          <cell r="J1534">
            <v>1.2406114304515801E-4</v>
          </cell>
          <cell r="K1534">
            <v>1117</v>
          </cell>
          <cell r="L1534">
            <v>6.55779194872744E-2</v>
          </cell>
          <cell r="M1534">
            <v>3342</v>
          </cell>
          <cell r="N1534">
            <v>8.1390456250034001E-6</v>
          </cell>
          <cell r="O1534">
            <v>3120</v>
          </cell>
          <cell r="Q1534">
            <v>3394</v>
          </cell>
        </row>
        <row r="1535">
          <cell r="B1535" t="str">
            <v>INDIAN FLAT 110410270</v>
          </cell>
          <cell r="C1535">
            <v>252691104</v>
          </cell>
          <cell r="D1535" t="str">
            <v>INDIAN FLAT 1104</v>
          </cell>
          <cell r="E1535">
            <v>10270</v>
          </cell>
          <cell r="F1535" t="b">
            <v>0</v>
          </cell>
          <cell r="G1535">
            <v>6119.89618148723</v>
          </cell>
          <cell r="H1535">
            <v>6119.89618148723</v>
          </cell>
          <cell r="I1535">
            <v>39</v>
          </cell>
          <cell r="J1535">
            <v>3.22449307368981E-5</v>
          </cell>
          <cell r="K1535">
            <v>3398</v>
          </cell>
          <cell r="L1535">
            <v>67.2011554334956</v>
          </cell>
          <cell r="M1535">
            <v>2107</v>
          </cell>
          <cell r="N1535">
            <v>2.3490330405072299E-3</v>
          </cell>
          <cell r="O1535">
            <v>2431</v>
          </cell>
          <cell r="P1535">
            <v>7.0000000000000007E-2</v>
          </cell>
          <cell r="Q1535">
            <v>1697</v>
          </cell>
        </row>
        <row r="1536">
          <cell r="B1536" t="str">
            <v>INDIAN FLAT 11044440</v>
          </cell>
          <cell r="C1536">
            <v>252691104</v>
          </cell>
          <cell r="D1536" t="str">
            <v>INDIAN FLAT 1104</v>
          </cell>
          <cell r="E1536">
            <v>4440</v>
          </cell>
          <cell r="F1536" t="b">
            <v>1</v>
          </cell>
          <cell r="G1536">
            <v>376.284900470141</v>
          </cell>
          <cell r="H1536">
            <v>376.284900470141</v>
          </cell>
          <cell r="I1536">
            <v>4</v>
          </cell>
          <cell r="J1536">
            <v>1.5163794887484901E-4</v>
          </cell>
          <cell r="K1536">
            <v>724</v>
          </cell>
          <cell r="L1536">
            <v>3234.1310610291798</v>
          </cell>
          <cell r="M1536">
            <v>230</v>
          </cell>
          <cell r="N1536">
            <v>0.68656364316537899</v>
          </cell>
          <cell r="O1536">
            <v>16</v>
          </cell>
          <cell r="P1536">
            <v>1.05</v>
          </cell>
          <cell r="Q1536">
            <v>722</v>
          </cell>
        </row>
        <row r="1537">
          <cell r="B1537" t="str">
            <v>INDIAN FLAT 1104CB</v>
          </cell>
          <cell r="C1537">
            <v>252691104</v>
          </cell>
          <cell r="D1537" t="str">
            <v>INDIAN FLAT 1104</v>
          </cell>
          <cell r="E1537" t="str">
            <v>CB</v>
          </cell>
          <cell r="F1537" t="b">
            <v>0</v>
          </cell>
          <cell r="G1537">
            <v>20557.44129911</v>
          </cell>
          <cell r="H1537">
            <v>20557.44129911</v>
          </cell>
          <cell r="I1537">
            <v>85</v>
          </cell>
          <cell r="J1537">
            <v>1.2759672896815201E-4</v>
          </cell>
          <cell r="K1537">
            <v>1055</v>
          </cell>
          <cell r="L1537">
            <v>1467.6776232126299</v>
          </cell>
          <cell r="M1537">
            <v>609</v>
          </cell>
          <cell r="N1537">
            <v>0.1434719809883</v>
          </cell>
          <cell r="O1537">
            <v>555</v>
          </cell>
          <cell r="P1537">
            <v>0.15</v>
          </cell>
          <cell r="Q1537">
            <v>1305</v>
          </cell>
        </row>
        <row r="1538">
          <cell r="B1538" t="str">
            <v>IONE 1101CB</v>
          </cell>
          <cell r="C1538">
            <v>163881101</v>
          </cell>
          <cell r="D1538" t="str">
            <v>IONE 1101</v>
          </cell>
          <cell r="E1538" t="str">
            <v>CB</v>
          </cell>
          <cell r="F1538" t="b">
            <v>0</v>
          </cell>
          <cell r="G1538">
            <v>22613.991459067402</v>
          </cell>
          <cell r="H1538">
            <v>2970.8687432987399</v>
          </cell>
          <cell r="I1538">
            <v>85</v>
          </cell>
          <cell r="J1538">
            <v>1.2529368039048699E-4</v>
          </cell>
          <cell r="K1538">
            <v>1093</v>
          </cell>
          <cell r="L1538">
            <v>646.64638111377599</v>
          </cell>
          <cell r="M1538">
            <v>1068</v>
          </cell>
          <cell r="N1538">
            <v>5.4858963622538101E-2</v>
          </cell>
          <cell r="O1538">
            <v>1127</v>
          </cell>
          <cell r="P1538">
            <v>0.02</v>
          </cell>
          <cell r="Q1538">
            <v>2492</v>
          </cell>
        </row>
        <row r="1539">
          <cell r="B1539" t="str">
            <v>IONE 1101L3141</v>
          </cell>
          <cell r="C1539">
            <v>163881101</v>
          </cell>
          <cell r="D1539" t="str">
            <v>IONE 1101</v>
          </cell>
          <cell r="E1539" t="str">
            <v>L3141</v>
          </cell>
          <cell r="F1539" t="b">
            <v>0</v>
          </cell>
          <cell r="G1539">
            <v>22528.548552791999</v>
          </cell>
          <cell r="H1539">
            <v>22255.825643317799</v>
          </cell>
          <cell r="I1539">
            <v>97</v>
          </cell>
          <cell r="J1539">
            <v>7.5574181564182802E-5</v>
          </cell>
          <cell r="K1539">
            <v>2322</v>
          </cell>
          <cell r="L1539">
            <v>1221.0879074648001</v>
          </cell>
          <cell r="M1539">
            <v>717</v>
          </cell>
          <cell r="N1539">
            <v>8.4538534508877897E-2</v>
          </cell>
          <cell r="O1539">
            <v>866</v>
          </cell>
          <cell r="P1539">
            <v>0.09</v>
          </cell>
          <cell r="Q1539">
            <v>1535</v>
          </cell>
        </row>
        <row r="1540">
          <cell r="B1540" t="str">
            <v>JAMESON 110265516</v>
          </cell>
          <cell r="C1540">
            <v>63801102</v>
          </cell>
          <cell r="D1540" t="str">
            <v>JAMESON 1102</v>
          </cell>
          <cell r="E1540">
            <v>65516</v>
          </cell>
          <cell r="F1540" t="b">
            <v>0</v>
          </cell>
          <cell r="G1540">
            <v>18264.461277578201</v>
          </cell>
          <cell r="H1540">
            <v>12394.583608106799</v>
          </cell>
          <cell r="I1540">
            <v>137</v>
          </cell>
          <cell r="J1540">
            <v>9.0276549064369303E-5</v>
          </cell>
          <cell r="K1540">
            <v>1904</v>
          </cell>
          <cell r="L1540">
            <v>1198.2179530129899</v>
          </cell>
          <cell r="M1540">
            <v>730</v>
          </cell>
          <cell r="N1540">
            <v>0.10400266607068399</v>
          </cell>
          <cell r="O1540">
            <v>739</v>
          </cell>
          <cell r="P1540">
            <v>1.33</v>
          </cell>
          <cell r="Q1540">
            <v>685</v>
          </cell>
        </row>
        <row r="1541">
          <cell r="B1541" t="str">
            <v>JAMESON 1102865502</v>
          </cell>
          <cell r="C1541">
            <v>63801102</v>
          </cell>
          <cell r="D1541" t="str">
            <v>JAMESON 1102</v>
          </cell>
          <cell r="E1541">
            <v>865502</v>
          </cell>
          <cell r="F1541" t="b">
            <v>1</v>
          </cell>
          <cell r="G1541">
            <v>4467.1171538334602</v>
          </cell>
          <cell r="H1541">
            <v>644.95319879475096</v>
          </cell>
          <cell r="I1541">
            <v>27</v>
          </cell>
          <cell r="J1541">
            <v>1.12989399322368E-4</v>
          </cell>
          <cell r="K1541">
            <v>1344</v>
          </cell>
          <cell r="L1541">
            <v>3613.44669659388</v>
          </cell>
          <cell r="M1541">
            <v>189</v>
          </cell>
          <cell r="N1541">
            <v>0.38957224668215101</v>
          </cell>
          <cell r="O1541">
            <v>67</v>
          </cell>
          <cell r="Q1541">
            <v>3119</v>
          </cell>
        </row>
        <row r="1542">
          <cell r="B1542" t="str">
            <v>JAMESON 11028842</v>
          </cell>
          <cell r="C1542">
            <v>63801102</v>
          </cell>
          <cell r="D1542" t="str">
            <v>JAMESON 1102</v>
          </cell>
          <cell r="E1542">
            <v>8842</v>
          </cell>
          <cell r="F1542" t="b">
            <v>1</v>
          </cell>
          <cell r="G1542">
            <v>4786.8365262069501</v>
          </cell>
          <cell r="H1542">
            <v>241.11147555941301</v>
          </cell>
          <cell r="I1542">
            <v>42</v>
          </cell>
          <cell r="J1542">
            <v>6.98892613067206E-5</v>
          </cell>
          <cell r="K1542">
            <v>2476</v>
          </cell>
          <cell r="L1542">
            <v>340.03171721977799</v>
          </cell>
          <cell r="M1542">
            <v>1387</v>
          </cell>
          <cell r="N1542">
            <v>3.4780302881580502E-2</v>
          </cell>
          <cell r="O1542">
            <v>1377</v>
          </cell>
          <cell r="P1542">
            <v>1.42</v>
          </cell>
          <cell r="Q1542">
            <v>678</v>
          </cell>
        </row>
        <row r="1543">
          <cell r="B1543" t="str">
            <v>JAMESON 1103118944</v>
          </cell>
          <cell r="C1543">
            <v>63801103</v>
          </cell>
          <cell r="D1543" t="str">
            <v>JAMESON 1103</v>
          </cell>
          <cell r="E1543">
            <v>118944</v>
          </cell>
          <cell r="F1543" t="b">
            <v>0</v>
          </cell>
          <cell r="G1543">
            <v>8499.8459616765304</v>
          </cell>
          <cell r="H1543">
            <v>3772.9974243011402</v>
          </cell>
          <cell r="I1543">
            <v>41</v>
          </cell>
          <cell r="J1543">
            <v>7.2601303411541204E-5</v>
          </cell>
          <cell r="K1543">
            <v>2402</v>
          </cell>
          <cell r="L1543">
            <v>3739.9482439016101</v>
          </cell>
          <cell r="M1543">
            <v>177</v>
          </cell>
          <cell r="N1543">
            <v>0.27039398222451899</v>
          </cell>
          <cell r="O1543">
            <v>180</v>
          </cell>
          <cell r="Q1543">
            <v>3148</v>
          </cell>
        </row>
        <row r="1544">
          <cell r="B1544" t="str">
            <v>JAMESON 1105371694</v>
          </cell>
          <cell r="C1544">
            <v>63801105</v>
          </cell>
          <cell r="D1544" t="str">
            <v>JAMESON 1105</v>
          </cell>
          <cell r="E1544">
            <v>371694</v>
          </cell>
          <cell r="F1544" t="b">
            <v>1</v>
          </cell>
          <cell r="G1544">
            <v>6199.8124522729504</v>
          </cell>
          <cell r="H1544">
            <v>365.73105673070199</v>
          </cell>
          <cell r="I1544">
            <v>40</v>
          </cell>
          <cell r="J1544">
            <v>6.8585378835450594E-5</v>
          </cell>
          <cell r="K1544">
            <v>2519</v>
          </cell>
          <cell r="L1544">
            <v>205.02847143027901</v>
          </cell>
          <cell r="M1544">
            <v>1628</v>
          </cell>
          <cell r="N1544">
            <v>1.28192246497188E-2</v>
          </cell>
          <cell r="O1544">
            <v>1848</v>
          </cell>
          <cell r="Q1544">
            <v>3089</v>
          </cell>
        </row>
        <row r="1545">
          <cell r="B1545" t="str">
            <v>JAMESON 1105466348</v>
          </cell>
          <cell r="C1545">
            <v>63801105</v>
          </cell>
          <cell r="D1545" t="str">
            <v>JAMESON 1105</v>
          </cell>
          <cell r="E1545">
            <v>466348</v>
          </cell>
          <cell r="F1545" t="b">
            <v>0</v>
          </cell>
          <cell r="G1545">
            <v>48812.396410895402</v>
          </cell>
          <cell r="H1545">
            <v>26039.272333735498</v>
          </cell>
          <cell r="I1545">
            <v>294</v>
          </cell>
          <cell r="J1545">
            <v>9.3720798740270204E-5</v>
          </cell>
          <cell r="K1545">
            <v>1802</v>
          </cell>
          <cell r="L1545">
            <v>2063.8242532192698</v>
          </cell>
          <cell r="M1545">
            <v>440</v>
          </cell>
          <cell r="N1545">
            <v>0.18222551439996601</v>
          </cell>
          <cell r="O1545">
            <v>393</v>
          </cell>
          <cell r="Q1545">
            <v>2838</v>
          </cell>
        </row>
        <row r="1546">
          <cell r="B1546" t="str">
            <v>JAMESON 1105913400</v>
          </cell>
          <cell r="C1546">
            <v>63801105</v>
          </cell>
          <cell r="D1546" t="str">
            <v>JAMESON 1105</v>
          </cell>
          <cell r="E1546">
            <v>913400</v>
          </cell>
          <cell r="F1546" t="b">
            <v>1</v>
          </cell>
          <cell r="G1546">
            <v>1667.8339955776701</v>
          </cell>
          <cell r="H1546">
            <v>172.35288293634</v>
          </cell>
          <cell r="I1546">
            <v>14</v>
          </cell>
          <cell r="J1546">
            <v>1.18320043839048E-4</v>
          </cell>
          <cell r="K1546">
            <v>1223</v>
          </cell>
          <cell r="L1546">
            <v>1563.2661201614701</v>
          </cell>
          <cell r="M1546">
            <v>575</v>
          </cell>
          <cell r="N1546">
            <v>0.17456989257707001</v>
          </cell>
          <cell r="O1546">
            <v>419</v>
          </cell>
          <cell r="Q1546">
            <v>3465</v>
          </cell>
        </row>
        <row r="1547">
          <cell r="B1547" t="str">
            <v>JAMESON 11059472</v>
          </cell>
          <cell r="C1547">
            <v>63801105</v>
          </cell>
          <cell r="D1547" t="str">
            <v>JAMESON 1105</v>
          </cell>
          <cell r="E1547">
            <v>9472</v>
          </cell>
          <cell r="F1547" t="b">
            <v>0</v>
          </cell>
          <cell r="G1547">
            <v>11800.3383991275</v>
          </cell>
          <cell r="H1547">
            <v>4934.5741126384301</v>
          </cell>
          <cell r="I1547">
            <v>90</v>
          </cell>
          <cell r="J1547">
            <v>8.6624824883513698E-5</v>
          </cell>
          <cell r="K1547">
            <v>2018</v>
          </cell>
          <cell r="L1547">
            <v>1503.1800523819199</v>
          </cell>
          <cell r="M1547">
            <v>596</v>
          </cell>
          <cell r="N1547">
            <v>0.10730768246269599</v>
          </cell>
          <cell r="O1547">
            <v>724</v>
          </cell>
          <cell r="P1547">
            <v>0.04</v>
          </cell>
          <cell r="Q1547">
            <v>2109</v>
          </cell>
        </row>
        <row r="1548">
          <cell r="B1548" t="str">
            <v>JARVIS 1101MR210</v>
          </cell>
          <cell r="C1548">
            <v>13501101</v>
          </cell>
          <cell r="D1548" t="str">
            <v>JARVIS 1101</v>
          </cell>
          <cell r="E1548" t="str">
            <v>MR210</v>
          </cell>
          <cell r="F1548" t="b">
            <v>0</v>
          </cell>
          <cell r="G1548">
            <v>12199.0798385874</v>
          </cell>
          <cell r="H1548">
            <v>1314.2645786523401</v>
          </cell>
          <cell r="I1548">
            <v>103</v>
          </cell>
          <cell r="J1548">
            <v>2.3777079099249699E-5</v>
          </cell>
          <cell r="K1548">
            <v>3506</v>
          </cell>
          <cell r="L1548">
            <v>0.99149434376978096</v>
          </cell>
          <cell r="M1548">
            <v>2893</v>
          </cell>
          <cell r="N1548">
            <v>6.29393559069456E-5</v>
          </cell>
          <cell r="O1548">
            <v>2896</v>
          </cell>
          <cell r="P1548">
            <v>1.94</v>
          </cell>
          <cell r="Q1548">
            <v>629</v>
          </cell>
        </row>
        <row r="1549">
          <cell r="B1549" t="str">
            <v>JARVIS 1108289662</v>
          </cell>
          <cell r="C1549">
            <v>13501108</v>
          </cell>
          <cell r="D1549" t="str">
            <v>JARVIS 1108</v>
          </cell>
          <cell r="E1549">
            <v>289662</v>
          </cell>
          <cell r="F1549" t="b">
            <v>1</v>
          </cell>
          <cell r="G1549">
            <v>1302.8840230882299</v>
          </cell>
          <cell r="H1549">
            <v>533.35525654848902</v>
          </cell>
          <cell r="I1549">
            <v>11</v>
          </cell>
          <cell r="J1549">
            <v>2.7821518911382102E-5</v>
          </cell>
          <cell r="K1549">
            <v>3461</v>
          </cell>
          <cell r="L1549">
            <v>483.48462579534799</v>
          </cell>
          <cell r="M1549">
            <v>1212</v>
          </cell>
          <cell r="N1549">
            <v>2.8226644228771799E-2</v>
          </cell>
          <cell r="O1549">
            <v>1493</v>
          </cell>
          <cell r="Q1549">
            <v>3149</v>
          </cell>
        </row>
        <row r="1550">
          <cell r="B1550" t="str">
            <v>JARVIS 1108767280</v>
          </cell>
          <cell r="C1550">
            <v>13501108</v>
          </cell>
          <cell r="D1550" t="str">
            <v>JARVIS 1108</v>
          </cell>
          <cell r="E1550">
            <v>767280</v>
          </cell>
          <cell r="F1550" t="b">
            <v>1</v>
          </cell>
          <cell r="G1550">
            <v>1164.5580402293599</v>
          </cell>
          <cell r="H1550">
            <v>816.40388671044605</v>
          </cell>
          <cell r="I1550">
            <v>11</v>
          </cell>
          <cell r="J1550">
            <v>4.3875175296389799E-5</v>
          </cell>
          <cell r="K1550">
            <v>3191</v>
          </cell>
          <cell r="L1550">
            <v>579.64603987674798</v>
          </cell>
          <cell r="M1550">
            <v>1124</v>
          </cell>
          <cell r="N1550">
            <v>4.6116644722635103E-2</v>
          </cell>
          <cell r="O1550">
            <v>1223</v>
          </cell>
          <cell r="Q1550">
            <v>3440</v>
          </cell>
        </row>
        <row r="1551">
          <cell r="B1551" t="str">
            <v>JARVIS 1108MR366</v>
          </cell>
          <cell r="C1551">
            <v>13501108</v>
          </cell>
          <cell r="D1551" t="str">
            <v>JARVIS 1108</v>
          </cell>
          <cell r="E1551" t="str">
            <v>MR366</v>
          </cell>
          <cell r="F1551" t="b">
            <v>1</v>
          </cell>
          <cell r="G1551">
            <v>15876.8969350798</v>
          </cell>
          <cell r="H1551">
            <v>0</v>
          </cell>
          <cell r="I1551">
            <v>134</v>
          </cell>
          <cell r="J1551">
            <v>1.4915646072320301E-5</v>
          </cell>
          <cell r="K1551">
            <v>3586</v>
          </cell>
          <cell r="L1551">
            <v>46.6158061140397</v>
          </cell>
          <cell r="M1551">
            <v>2237</v>
          </cell>
          <cell r="N1551">
            <v>8.8159142220809697E-4</v>
          </cell>
          <cell r="O1551">
            <v>2657</v>
          </cell>
          <cell r="Q1551">
            <v>2698</v>
          </cell>
        </row>
        <row r="1552">
          <cell r="B1552" t="str">
            <v>JARVIS 1111907698</v>
          </cell>
          <cell r="C1552">
            <v>13501111</v>
          </cell>
          <cell r="D1552" t="str">
            <v>JARVIS 1111</v>
          </cell>
          <cell r="E1552">
            <v>907698</v>
          </cell>
          <cell r="F1552" t="b">
            <v>0</v>
          </cell>
          <cell r="G1552">
            <v>3034.3116551047801</v>
          </cell>
          <cell r="H1552">
            <v>2466.4182498045998</v>
          </cell>
          <cell r="I1552">
            <v>14</v>
          </cell>
          <cell r="J1552">
            <v>1.2445002253765999E-4</v>
          </cell>
          <cell r="K1552">
            <v>1111</v>
          </cell>
          <cell r="L1552">
            <v>261.45368071931898</v>
          </cell>
          <cell r="M1552">
            <v>1520</v>
          </cell>
          <cell r="N1552">
            <v>3.2250122715565599E-2</v>
          </cell>
          <cell r="O1552">
            <v>1423</v>
          </cell>
          <cell r="Q1552">
            <v>3140</v>
          </cell>
        </row>
        <row r="1553">
          <cell r="B1553" t="str">
            <v>JESSUP 11011496</v>
          </cell>
          <cell r="C1553">
            <v>103441101</v>
          </cell>
          <cell r="D1553" t="str">
            <v>JESSUP 1101</v>
          </cell>
          <cell r="E1553">
            <v>1496</v>
          </cell>
          <cell r="F1553" t="b">
            <v>0</v>
          </cell>
          <cell r="G1553">
            <v>26084.969003433602</v>
          </cell>
          <cell r="H1553">
            <v>23526.972845111901</v>
          </cell>
          <cell r="I1553">
            <v>201</v>
          </cell>
          <cell r="J1553">
            <v>7.6403416619654594E-5</v>
          </cell>
          <cell r="K1553">
            <v>2297</v>
          </cell>
          <cell r="L1553">
            <v>864.72275092623499</v>
          </cell>
          <cell r="M1553">
            <v>905</v>
          </cell>
          <cell r="N1553">
            <v>6.1210127604857403E-2</v>
          </cell>
          <cell r="O1553">
            <v>1052</v>
          </cell>
          <cell r="P1553">
            <v>0.06</v>
          </cell>
          <cell r="Q1553">
            <v>1790</v>
          </cell>
        </row>
        <row r="1554">
          <cell r="B1554" t="str">
            <v>JESSUP 11011993</v>
          </cell>
          <cell r="C1554">
            <v>103441101</v>
          </cell>
          <cell r="D1554" t="str">
            <v>JESSUP 1101</v>
          </cell>
          <cell r="E1554">
            <v>1993</v>
          </cell>
          <cell r="F1554" t="b">
            <v>0</v>
          </cell>
          <cell r="G1554">
            <v>4771.9686279428297</v>
          </cell>
          <cell r="H1554">
            <v>4470.3512033515299</v>
          </cell>
          <cell r="I1554">
            <v>39</v>
          </cell>
          <cell r="J1554">
            <v>6.0989168606540298E-5</v>
          </cell>
          <cell r="K1554">
            <v>2747</v>
          </cell>
          <cell r="L1554">
            <v>818.05932769035905</v>
          </cell>
          <cell r="M1554">
            <v>926</v>
          </cell>
          <cell r="N1554">
            <v>6.4211919430947506E-2</v>
          </cell>
          <cell r="O1554">
            <v>1026</v>
          </cell>
          <cell r="P1554">
            <v>3.17</v>
          </cell>
          <cell r="Q1554">
            <v>558</v>
          </cell>
        </row>
        <row r="1555">
          <cell r="B1555" t="str">
            <v>JESSUP 11012839</v>
          </cell>
          <cell r="C1555">
            <v>103441101</v>
          </cell>
          <cell r="D1555" t="str">
            <v>JESSUP 1101</v>
          </cell>
          <cell r="E1555">
            <v>2839</v>
          </cell>
          <cell r="F1555" t="b">
            <v>0</v>
          </cell>
          <cell r="G1555">
            <v>2358.3859254579302</v>
          </cell>
          <cell r="H1555">
            <v>2358.3859254579302</v>
          </cell>
          <cell r="I1555">
            <v>20</v>
          </cell>
          <cell r="J1555">
            <v>1.18357761675724E-4</v>
          </cell>
          <cell r="K1555">
            <v>1220</v>
          </cell>
          <cell r="L1555">
            <v>279.52943619463099</v>
          </cell>
          <cell r="M1555">
            <v>1473</v>
          </cell>
          <cell r="N1555">
            <v>2.5690179227262799E-2</v>
          </cell>
          <cell r="O1555">
            <v>1539</v>
          </cell>
          <cell r="P1555">
            <v>7.0000000000000007E-2</v>
          </cell>
          <cell r="Q1555">
            <v>1683</v>
          </cell>
        </row>
        <row r="1556">
          <cell r="B1556" t="str">
            <v>JESSUP 11013383</v>
          </cell>
          <cell r="C1556">
            <v>103441101</v>
          </cell>
          <cell r="D1556" t="str">
            <v>JESSUP 1101</v>
          </cell>
          <cell r="E1556">
            <v>3383</v>
          </cell>
          <cell r="F1556" t="b">
            <v>0</v>
          </cell>
          <cell r="G1556">
            <v>3031.9375901066901</v>
          </cell>
          <cell r="H1556">
            <v>2267.9132809326302</v>
          </cell>
          <cell r="I1556">
            <v>24</v>
          </cell>
          <cell r="J1556">
            <v>1.0952189480424999E-4</v>
          </cell>
          <cell r="K1556">
            <v>1421</v>
          </cell>
          <cell r="L1556">
            <v>99.072357348319201</v>
          </cell>
          <cell r="M1556">
            <v>1957</v>
          </cell>
          <cell r="N1556">
            <v>1.2944257974837999E-2</v>
          </cell>
          <cell r="O1556">
            <v>1846</v>
          </cell>
          <cell r="P1556">
            <v>0.05</v>
          </cell>
          <cell r="Q1556">
            <v>2040</v>
          </cell>
        </row>
        <row r="1557">
          <cell r="B1557" t="str">
            <v>JESSUP 110141356</v>
          </cell>
          <cell r="C1557">
            <v>103441101</v>
          </cell>
          <cell r="D1557" t="str">
            <v>JESSUP 1101</v>
          </cell>
          <cell r="E1557">
            <v>41356</v>
          </cell>
          <cell r="F1557" t="b">
            <v>0</v>
          </cell>
          <cell r="G1557">
            <v>52238.156928393902</v>
          </cell>
          <cell r="H1557">
            <v>52238.156928393902</v>
          </cell>
          <cell r="I1557">
            <v>318</v>
          </cell>
          <cell r="J1557">
            <v>8.9641673993892101E-5</v>
          </cell>
          <cell r="K1557">
            <v>1926</v>
          </cell>
          <cell r="L1557">
            <v>2383.6073140399499</v>
          </cell>
          <cell r="M1557">
            <v>362</v>
          </cell>
          <cell r="N1557">
            <v>0.194450124570025</v>
          </cell>
          <cell r="O1557">
            <v>350</v>
          </cell>
          <cell r="P1557">
            <v>1.05</v>
          </cell>
          <cell r="Q1557">
            <v>720</v>
          </cell>
        </row>
        <row r="1558">
          <cell r="B1558" t="str">
            <v>JESSUP 110168362</v>
          </cell>
          <cell r="C1558">
            <v>103441101</v>
          </cell>
          <cell r="D1558" t="str">
            <v>JESSUP 1101</v>
          </cell>
          <cell r="E1558">
            <v>68362</v>
          </cell>
          <cell r="F1558" t="b">
            <v>0</v>
          </cell>
          <cell r="G1558">
            <v>11797.209513071</v>
          </cell>
          <cell r="H1558">
            <v>8312.3826577585405</v>
          </cell>
          <cell r="I1558">
            <v>96</v>
          </cell>
          <cell r="J1558">
            <v>1.2656584704018301E-4</v>
          </cell>
          <cell r="K1558">
            <v>1070</v>
          </cell>
          <cell r="L1558">
            <v>343.90773450826498</v>
          </cell>
          <cell r="M1558">
            <v>1382</v>
          </cell>
          <cell r="N1558">
            <v>4.7076125137491001E-2</v>
          </cell>
          <cell r="O1558">
            <v>1210</v>
          </cell>
          <cell r="Q1558">
            <v>2751</v>
          </cell>
        </row>
        <row r="1559">
          <cell r="B1559" t="str">
            <v>JESSUP 11019002</v>
          </cell>
          <cell r="C1559">
            <v>103441101</v>
          </cell>
          <cell r="D1559" t="str">
            <v>JESSUP 1101</v>
          </cell>
          <cell r="E1559">
            <v>9002</v>
          </cell>
          <cell r="F1559" t="b">
            <v>0</v>
          </cell>
          <cell r="G1559">
            <v>9863.4451492375902</v>
          </cell>
          <cell r="H1559">
            <v>1568.49193248043</v>
          </cell>
          <cell r="I1559">
            <v>74</v>
          </cell>
          <cell r="J1559">
            <v>1.0720259624203201E-4</v>
          </cell>
          <cell r="K1559">
            <v>1468</v>
          </cell>
          <cell r="L1559">
            <v>178.95999101394301</v>
          </cell>
          <cell r="M1559">
            <v>1685</v>
          </cell>
          <cell r="N1559">
            <v>2.5291677851342901E-2</v>
          </cell>
          <cell r="O1559">
            <v>1549</v>
          </cell>
          <cell r="P1559">
            <v>0.04</v>
          </cell>
          <cell r="Q1559">
            <v>2144</v>
          </cell>
        </row>
        <row r="1560">
          <cell r="B1560" t="str">
            <v>JESSUP 110194468</v>
          </cell>
          <cell r="C1560">
            <v>103441101</v>
          </cell>
          <cell r="D1560" t="str">
            <v>JESSUP 1101</v>
          </cell>
          <cell r="E1560">
            <v>94468</v>
          </cell>
          <cell r="F1560" t="b">
            <v>0</v>
          </cell>
          <cell r="G1560">
            <v>2757.0603688033598</v>
          </cell>
          <cell r="H1560">
            <v>2757.0603688033598</v>
          </cell>
          <cell r="I1560">
            <v>21</v>
          </cell>
          <cell r="J1560">
            <v>6.66156796623476E-5</v>
          </cell>
          <cell r="K1560">
            <v>2567</v>
          </cell>
          <cell r="L1560">
            <v>514.92325099555705</v>
          </cell>
          <cell r="M1560">
            <v>1187</v>
          </cell>
          <cell r="N1560">
            <v>3.3992816345856901E-2</v>
          </cell>
          <cell r="O1560">
            <v>1386</v>
          </cell>
          <cell r="Q1560">
            <v>3480</v>
          </cell>
        </row>
        <row r="1561">
          <cell r="B1561" t="str">
            <v>JESSUP 11019752</v>
          </cell>
          <cell r="C1561">
            <v>103441101</v>
          </cell>
          <cell r="D1561" t="str">
            <v>JESSUP 1101</v>
          </cell>
          <cell r="E1561">
            <v>9752</v>
          </cell>
          <cell r="F1561" t="b">
            <v>0</v>
          </cell>
          <cell r="G1561">
            <v>6185.1827743763197</v>
          </cell>
          <cell r="H1561">
            <v>6137.4535543343</v>
          </cell>
          <cell r="I1561">
            <v>41</v>
          </cell>
          <cell r="J1561">
            <v>8.5186968091165399E-5</v>
          </cell>
          <cell r="K1561">
            <v>2053</v>
          </cell>
          <cell r="L1561">
            <v>359.37684913527499</v>
          </cell>
          <cell r="M1561">
            <v>1357</v>
          </cell>
          <cell r="N1561">
            <v>3.3837479024236401E-2</v>
          </cell>
          <cell r="O1561">
            <v>1390</v>
          </cell>
          <cell r="P1561">
            <v>0.08</v>
          </cell>
          <cell r="Q1561">
            <v>1592</v>
          </cell>
        </row>
        <row r="1562">
          <cell r="B1562" t="str">
            <v>JESSUP 1101CB</v>
          </cell>
          <cell r="C1562">
            <v>103441101</v>
          </cell>
          <cell r="D1562" t="str">
            <v>JESSUP 1101</v>
          </cell>
          <cell r="E1562" t="str">
            <v>CB</v>
          </cell>
          <cell r="F1562" t="b">
            <v>0</v>
          </cell>
          <cell r="G1562">
            <v>9345.3493769439792</v>
          </cell>
          <cell r="H1562">
            <v>2462.2686109276101</v>
          </cell>
          <cell r="I1562">
            <v>66</v>
          </cell>
          <cell r="J1562">
            <v>1.20543975479825E-4</v>
          </cell>
          <cell r="K1562">
            <v>1177</v>
          </cell>
          <cell r="L1562">
            <v>1190.2744624110601</v>
          </cell>
          <cell r="M1562">
            <v>738</v>
          </cell>
          <cell r="N1562">
            <v>9.2173679027831898E-2</v>
          </cell>
          <cell r="O1562">
            <v>812</v>
          </cell>
          <cell r="P1562">
            <v>0.04</v>
          </cell>
          <cell r="Q1562">
            <v>2090</v>
          </cell>
        </row>
        <row r="1563">
          <cell r="B1563" t="str">
            <v>JESSUP 11021314</v>
          </cell>
          <cell r="C1563">
            <v>103441102</v>
          </cell>
          <cell r="D1563" t="str">
            <v>JESSUP 1102</v>
          </cell>
          <cell r="E1563">
            <v>1314</v>
          </cell>
          <cell r="F1563" t="b">
            <v>0</v>
          </cell>
          <cell r="G1563">
            <v>23311.137635769301</v>
          </cell>
          <cell r="H1563">
            <v>9677.7607319039398</v>
          </cell>
          <cell r="I1563">
            <v>161</v>
          </cell>
          <cell r="J1563">
            <v>8.2164590507170906E-5</v>
          </cell>
          <cell r="K1563">
            <v>2148</v>
          </cell>
          <cell r="L1563">
            <v>3017.9059803067898</v>
          </cell>
          <cell r="M1563">
            <v>267</v>
          </cell>
          <cell r="N1563">
            <v>0.236635253434895</v>
          </cell>
          <cell r="O1563">
            <v>244</v>
          </cell>
          <cell r="P1563">
            <v>1.18</v>
          </cell>
          <cell r="Q1563">
            <v>703</v>
          </cell>
        </row>
        <row r="1564">
          <cell r="B1564" t="str">
            <v>JESSUP 11021550</v>
          </cell>
          <cell r="C1564">
            <v>103441102</v>
          </cell>
          <cell r="D1564" t="str">
            <v>JESSUP 1102</v>
          </cell>
          <cell r="E1564">
            <v>1550</v>
          </cell>
          <cell r="F1564" t="b">
            <v>0</v>
          </cell>
          <cell r="G1564">
            <v>35703.438632967896</v>
          </cell>
          <cell r="H1564">
            <v>31009.4739960646</v>
          </cell>
          <cell r="I1564">
            <v>237</v>
          </cell>
          <cell r="J1564">
            <v>9.1450565331739294E-5</v>
          </cell>
          <cell r="K1564">
            <v>1860</v>
          </cell>
          <cell r="L1564">
            <v>2378.2716326823502</v>
          </cell>
          <cell r="M1564">
            <v>365</v>
          </cell>
          <cell r="N1564">
            <v>0.183958918935164</v>
          </cell>
          <cell r="O1564">
            <v>389</v>
          </cell>
          <cell r="P1564">
            <v>0.06</v>
          </cell>
          <cell r="Q1564">
            <v>1796</v>
          </cell>
        </row>
        <row r="1565">
          <cell r="B1565" t="str">
            <v>JESSUP 1102158468</v>
          </cell>
          <cell r="C1565">
            <v>103441102</v>
          </cell>
          <cell r="D1565" t="str">
            <v>JESSUP 1102</v>
          </cell>
          <cell r="E1565">
            <v>158468</v>
          </cell>
          <cell r="F1565" t="b">
            <v>0</v>
          </cell>
          <cell r="G1565">
            <v>1388.9105770686299</v>
          </cell>
          <cell r="H1565">
            <v>1120.07916477547</v>
          </cell>
          <cell r="I1565">
            <v>11</v>
          </cell>
          <cell r="J1565">
            <v>1.2572439564709399E-4</v>
          </cell>
          <cell r="K1565">
            <v>1083</v>
          </cell>
          <cell r="L1565">
            <v>6.6083215253108396E-2</v>
          </cell>
          <cell r="M1565">
            <v>3201</v>
          </cell>
          <cell r="N1565">
            <v>8.3062535945016108E-6</v>
          </cell>
          <cell r="O1565">
            <v>3114</v>
          </cell>
          <cell r="Q1565">
            <v>3084</v>
          </cell>
        </row>
        <row r="1566">
          <cell r="B1566" t="str">
            <v>JESSUP 11023105</v>
          </cell>
          <cell r="C1566">
            <v>103441102</v>
          </cell>
          <cell r="D1566" t="str">
            <v>JESSUP 1102</v>
          </cell>
          <cell r="E1566">
            <v>3105</v>
          </cell>
          <cell r="F1566" t="b">
            <v>0</v>
          </cell>
          <cell r="G1566">
            <v>9965.2703408575107</v>
          </cell>
          <cell r="H1566">
            <v>9659.0441481672806</v>
          </cell>
          <cell r="I1566">
            <v>65</v>
          </cell>
          <cell r="J1566">
            <v>6.4265344525875394E-5</v>
          </cell>
          <cell r="K1566">
            <v>2635</v>
          </cell>
          <cell r="L1566">
            <v>5852.1242895986197</v>
          </cell>
          <cell r="M1566">
            <v>38</v>
          </cell>
          <cell r="N1566">
            <v>0.359777832332835</v>
          </cell>
          <cell r="O1566">
            <v>89</v>
          </cell>
          <cell r="P1566">
            <v>2.42</v>
          </cell>
          <cell r="Q1566">
            <v>605</v>
          </cell>
        </row>
        <row r="1567">
          <cell r="B1567" t="str">
            <v>JESSUP 110276068</v>
          </cell>
          <cell r="C1567">
            <v>103441102</v>
          </cell>
          <cell r="D1567" t="str">
            <v>JESSUP 1102</v>
          </cell>
          <cell r="E1567">
            <v>76068</v>
          </cell>
          <cell r="F1567" t="b">
            <v>0</v>
          </cell>
          <cell r="G1567">
            <v>31093.7700879242</v>
          </cell>
          <cell r="H1567">
            <v>27642.926884060798</v>
          </cell>
          <cell r="I1567">
            <v>232</v>
          </cell>
          <cell r="J1567">
            <v>7.7127730617513397E-5</v>
          </cell>
          <cell r="K1567">
            <v>2284</v>
          </cell>
          <cell r="L1567">
            <v>1055.6938078451601</v>
          </cell>
          <cell r="M1567">
            <v>794</v>
          </cell>
          <cell r="N1567">
            <v>7.0347707758223202E-2</v>
          </cell>
          <cell r="O1567">
            <v>977</v>
          </cell>
          <cell r="P1567">
            <v>6.25</v>
          </cell>
          <cell r="Q1567">
            <v>470</v>
          </cell>
        </row>
        <row r="1568">
          <cell r="B1568" t="str">
            <v>JESSUP 1102936897</v>
          </cell>
          <cell r="C1568">
            <v>103441102</v>
          </cell>
          <cell r="D1568" t="str">
            <v>JESSUP 1102</v>
          </cell>
          <cell r="E1568">
            <v>936897</v>
          </cell>
          <cell r="F1568" t="b">
            <v>1</v>
          </cell>
          <cell r="G1568">
            <v>1562.7499443609299</v>
          </cell>
          <cell r="H1568">
            <v>665.551863394002</v>
          </cell>
          <cell r="I1568">
            <v>12</v>
          </cell>
          <cell r="J1568">
            <v>1.4733226938308899E-4</v>
          </cell>
          <cell r="K1568">
            <v>769</v>
          </cell>
          <cell r="L1568">
            <v>1798.1732396139901</v>
          </cell>
          <cell r="M1568">
            <v>507</v>
          </cell>
          <cell r="N1568">
            <v>0.20266578540216901</v>
          </cell>
          <cell r="O1568">
            <v>319</v>
          </cell>
          <cell r="Q1568">
            <v>3507</v>
          </cell>
        </row>
        <row r="1569">
          <cell r="B1569" t="str">
            <v>JESSUP 110296554</v>
          </cell>
          <cell r="C1569">
            <v>103441102</v>
          </cell>
          <cell r="D1569" t="str">
            <v>JESSUP 1102</v>
          </cell>
          <cell r="E1569">
            <v>96554</v>
          </cell>
          <cell r="F1569" t="b">
            <v>0</v>
          </cell>
          <cell r="G1569">
            <v>23931.0857680318</v>
          </cell>
          <cell r="H1569">
            <v>12987.3897213007</v>
          </cell>
          <cell r="I1569">
            <v>172</v>
          </cell>
          <cell r="J1569">
            <v>7.0376399932737296E-5</v>
          </cell>
          <cell r="K1569">
            <v>2458</v>
          </cell>
          <cell r="L1569">
            <v>3307.1204462994101</v>
          </cell>
          <cell r="M1569">
            <v>223</v>
          </cell>
          <cell r="N1569">
            <v>0.22644522578884799</v>
          </cell>
          <cell r="O1569">
            <v>267</v>
          </cell>
          <cell r="P1569">
            <v>1.68</v>
          </cell>
          <cell r="Q1569">
            <v>653</v>
          </cell>
        </row>
        <row r="1570">
          <cell r="B1570" t="str">
            <v>JESSUP 1102CB</v>
          </cell>
          <cell r="C1570">
            <v>103441102</v>
          </cell>
          <cell r="D1570" t="str">
            <v>JESSUP 1102</v>
          </cell>
          <cell r="E1570" t="str">
            <v>CB</v>
          </cell>
          <cell r="F1570" t="b">
            <v>1</v>
          </cell>
          <cell r="G1570">
            <v>5810.1426201335598</v>
          </cell>
          <cell r="H1570">
            <v>159.68228726717899</v>
          </cell>
          <cell r="I1570">
            <v>47</v>
          </cell>
          <cell r="J1570">
            <v>1.0847876088202699E-4</v>
          </cell>
          <cell r="K1570">
            <v>1437</v>
          </cell>
          <cell r="L1570">
            <v>74.886834689211497</v>
          </cell>
          <cell r="M1570">
            <v>2068</v>
          </cell>
          <cell r="N1570">
            <v>4.7600910194666403E-3</v>
          </cell>
          <cell r="O1570">
            <v>2218</v>
          </cell>
          <cell r="P1570">
            <v>0.03</v>
          </cell>
          <cell r="Q1570">
            <v>2307</v>
          </cell>
        </row>
        <row r="1571">
          <cell r="B1571" t="str">
            <v>JESSUP 11031540</v>
          </cell>
          <cell r="C1571">
            <v>103441103</v>
          </cell>
          <cell r="D1571" t="str">
            <v>JESSUP 1103</v>
          </cell>
          <cell r="E1571">
            <v>1540</v>
          </cell>
          <cell r="F1571" t="b">
            <v>1</v>
          </cell>
          <cell r="G1571">
            <v>20738.587932681599</v>
          </cell>
          <cell r="H1571">
            <v>256.38735730888601</v>
          </cell>
          <cell r="I1571">
            <v>157</v>
          </cell>
          <cell r="J1571">
            <v>1.09319516270308E-4</v>
          </cell>
          <cell r="K1571">
            <v>1426</v>
          </cell>
          <cell r="L1571">
            <v>527.98199706468699</v>
          </cell>
          <cell r="M1571">
            <v>1175</v>
          </cell>
          <cell r="N1571">
            <v>5.8864911071200003E-2</v>
          </cell>
          <cell r="O1571">
            <v>1070</v>
          </cell>
          <cell r="P1571">
            <v>0.04</v>
          </cell>
          <cell r="Q1571">
            <v>2210</v>
          </cell>
        </row>
        <row r="1572">
          <cell r="B1572" t="str">
            <v>JESSUP 1103348657</v>
          </cell>
          <cell r="C1572">
            <v>103441103</v>
          </cell>
          <cell r="D1572" t="str">
            <v>JESSUP 1103</v>
          </cell>
          <cell r="E1572">
            <v>348657</v>
          </cell>
          <cell r="F1572" t="b">
            <v>0</v>
          </cell>
          <cell r="G1572">
            <v>3761.8936740170202</v>
          </cell>
          <cell r="H1572">
            <v>3253.83594306444</v>
          </cell>
          <cell r="I1572">
            <v>29</v>
          </cell>
          <cell r="J1572">
            <v>8.3621926153552604E-5</v>
          </cell>
          <cell r="K1572">
            <v>2107</v>
          </cell>
          <cell r="L1572">
            <v>2006.46512298076</v>
          </cell>
          <cell r="M1572">
            <v>455</v>
          </cell>
          <cell r="N1572">
            <v>0.133880104214505</v>
          </cell>
          <cell r="O1572">
            <v>590</v>
          </cell>
          <cell r="Q1572">
            <v>3007</v>
          </cell>
        </row>
        <row r="1573">
          <cell r="B1573" t="str">
            <v>JESSUP 110338864</v>
          </cell>
          <cell r="C1573">
            <v>103441103</v>
          </cell>
          <cell r="D1573" t="str">
            <v>JESSUP 1103</v>
          </cell>
          <cell r="E1573">
            <v>38864</v>
          </cell>
          <cell r="F1573" t="b">
            <v>0</v>
          </cell>
          <cell r="G1573">
            <v>12167.5887143617</v>
          </cell>
          <cell r="H1573">
            <v>2907.1070020380798</v>
          </cell>
          <cell r="I1573">
            <v>94</v>
          </cell>
          <cell r="J1573">
            <v>9.1372994452823506E-5</v>
          </cell>
          <cell r="K1573">
            <v>1865</v>
          </cell>
          <cell r="L1573">
            <v>1176.52939387331</v>
          </cell>
          <cell r="M1573">
            <v>743</v>
          </cell>
          <cell r="N1573">
            <v>0.100761029004185</v>
          </cell>
          <cell r="O1573">
            <v>759</v>
          </cell>
          <cell r="P1573">
            <v>0.03</v>
          </cell>
          <cell r="Q1573">
            <v>2406</v>
          </cell>
        </row>
        <row r="1574">
          <cell r="B1574" t="str">
            <v>JESSUP 1103728460</v>
          </cell>
          <cell r="C1574">
            <v>103441103</v>
          </cell>
          <cell r="D1574" t="str">
            <v>JESSUP 1103</v>
          </cell>
          <cell r="E1574">
            <v>728460</v>
          </cell>
          <cell r="F1574" t="b">
            <v>0</v>
          </cell>
          <cell r="G1574">
            <v>2312.71175036774</v>
          </cell>
          <cell r="H1574">
            <v>1173.0161152787</v>
          </cell>
          <cell r="I1574">
            <v>17</v>
          </cell>
          <cell r="J1574">
            <v>9.9768769587171805E-5</v>
          </cell>
          <cell r="K1574">
            <v>1653</v>
          </cell>
          <cell r="L1574">
            <v>103.60575828611699</v>
          </cell>
          <cell r="M1574">
            <v>1932</v>
          </cell>
          <cell r="N1574">
            <v>9.5301919310177008E-3</v>
          </cell>
          <cell r="O1574">
            <v>1981</v>
          </cell>
          <cell r="Q1574">
            <v>3014</v>
          </cell>
        </row>
        <row r="1575">
          <cell r="B1575" t="str">
            <v>JOLON 11027002</v>
          </cell>
          <cell r="C1575">
            <v>182981102</v>
          </cell>
          <cell r="D1575" t="str">
            <v>JOLON 1102</v>
          </cell>
          <cell r="E1575">
            <v>7002</v>
          </cell>
          <cell r="F1575" t="b">
            <v>0</v>
          </cell>
          <cell r="G1575">
            <v>29669.713280148801</v>
          </cell>
          <cell r="H1575">
            <v>13447.6997231356</v>
          </cell>
          <cell r="I1575">
            <v>117</v>
          </cell>
          <cell r="J1575">
            <v>6.5838375580163706E-5</v>
          </cell>
          <cell r="K1575">
            <v>2591</v>
          </cell>
          <cell r="L1575">
            <v>548.85060583981203</v>
          </cell>
          <cell r="M1575">
            <v>1147</v>
          </cell>
          <cell r="N1575">
            <v>3.23227995418695E-2</v>
          </cell>
          <cell r="O1575">
            <v>1420</v>
          </cell>
          <cell r="P1575">
            <v>0.03</v>
          </cell>
          <cell r="Q1575">
            <v>2407</v>
          </cell>
        </row>
        <row r="1576">
          <cell r="B1576" t="str">
            <v>JOLON 11027004</v>
          </cell>
          <cell r="C1576">
            <v>182981102</v>
          </cell>
          <cell r="D1576" t="str">
            <v>JOLON 1102</v>
          </cell>
          <cell r="E1576">
            <v>7004</v>
          </cell>
          <cell r="F1576" t="b">
            <v>0</v>
          </cell>
          <cell r="G1576">
            <v>31981.947472165601</v>
          </cell>
          <cell r="H1576">
            <v>12745.324566061099</v>
          </cell>
          <cell r="I1576">
            <v>128</v>
          </cell>
          <cell r="J1576">
            <v>5.8427918777558403E-5</v>
          </cell>
          <cell r="K1576">
            <v>2822</v>
          </cell>
          <cell r="L1576">
            <v>1357.68458665192</v>
          </cell>
          <cell r="M1576">
            <v>659</v>
          </cell>
          <cell r="N1576">
            <v>8.1061644268953501E-2</v>
          </cell>
          <cell r="O1576">
            <v>890</v>
          </cell>
          <cell r="P1576">
            <v>0.03</v>
          </cell>
          <cell r="Q1576">
            <v>2338</v>
          </cell>
        </row>
        <row r="1577">
          <cell r="B1577" t="str">
            <v>JOLON 11027040</v>
          </cell>
          <cell r="C1577">
            <v>182981102</v>
          </cell>
          <cell r="D1577" t="str">
            <v>JOLON 1102</v>
          </cell>
          <cell r="E1577">
            <v>7040</v>
          </cell>
          <cell r="F1577" t="b">
            <v>0</v>
          </cell>
          <cell r="G1577">
            <v>36891.879456241499</v>
          </cell>
          <cell r="H1577">
            <v>33515.890711687098</v>
          </cell>
          <cell r="I1577">
            <v>119</v>
          </cell>
          <cell r="J1577">
            <v>1.00083824335066E-4</v>
          </cell>
          <cell r="K1577">
            <v>1645</v>
          </cell>
          <cell r="L1577">
            <v>276.79495556278601</v>
          </cell>
          <cell r="M1577">
            <v>1481</v>
          </cell>
          <cell r="N1577">
            <v>2.4330022773811799E-2</v>
          </cell>
          <cell r="O1577">
            <v>1568</v>
          </cell>
          <cell r="P1577">
            <v>0.03</v>
          </cell>
          <cell r="Q1577">
            <v>2398</v>
          </cell>
        </row>
        <row r="1578">
          <cell r="B1578" t="str">
            <v>JOLON 11027068</v>
          </cell>
          <cell r="C1578">
            <v>182981102</v>
          </cell>
          <cell r="D1578" t="str">
            <v>JOLON 1102</v>
          </cell>
          <cell r="E1578">
            <v>7068</v>
          </cell>
          <cell r="F1578" t="b">
            <v>0</v>
          </cell>
          <cell r="G1578">
            <v>6155.1451192659297</v>
          </cell>
          <cell r="H1578">
            <v>6139.1206664170504</v>
          </cell>
          <cell r="I1578">
            <v>12</v>
          </cell>
          <cell r="J1578">
            <v>7.0709636202082E-5</v>
          </cell>
          <cell r="K1578">
            <v>2451</v>
          </cell>
          <cell r="L1578">
            <v>336.23640786451801</v>
          </cell>
          <cell r="M1578">
            <v>1392</v>
          </cell>
          <cell r="N1578">
            <v>1.99945232280146E-2</v>
          </cell>
          <cell r="O1578">
            <v>1670</v>
          </cell>
          <cell r="P1578">
            <v>0.05</v>
          </cell>
          <cell r="Q1578">
            <v>1997</v>
          </cell>
        </row>
        <row r="1579">
          <cell r="B1579" t="str">
            <v>JOLON 11027070</v>
          </cell>
          <cell r="C1579">
            <v>182981102</v>
          </cell>
          <cell r="D1579" t="str">
            <v>JOLON 1102</v>
          </cell>
          <cell r="E1579">
            <v>7070</v>
          </cell>
          <cell r="F1579" t="b">
            <v>0</v>
          </cell>
          <cell r="G1579">
            <v>26486.163179361101</v>
          </cell>
          <cell r="H1579">
            <v>10307.0829033106</v>
          </cell>
          <cell r="I1579">
            <v>132</v>
          </cell>
          <cell r="J1579">
            <v>5.0065290203995298E-5</v>
          </cell>
          <cell r="K1579">
            <v>3036</v>
          </cell>
          <cell r="L1579">
            <v>1217.70732483601</v>
          </cell>
          <cell r="M1579">
            <v>718</v>
          </cell>
          <cell r="N1579">
            <v>5.7494035017559501E-2</v>
          </cell>
          <cell r="O1579">
            <v>1085</v>
          </cell>
          <cell r="P1579">
            <v>0.03</v>
          </cell>
          <cell r="Q1579">
            <v>2323</v>
          </cell>
        </row>
        <row r="1580">
          <cell r="B1580" t="str">
            <v>JOLON 1102CB</v>
          </cell>
          <cell r="C1580">
            <v>182981102</v>
          </cell>
          <cell r="D1580" t="str">
            <v>JOLON 1102</v>
          </cell>
          <cell r="E1580" t="str">
            <v>CB</v>
          </cell>
          <cell r="F1580" t="b">
            <v>0</v>
          </cell>
          <cell r="G1580">
            <v>38608.500315485799</v>
          </cell>
          <cell r="H1580">
            <v>37939.848609906701</v>
          </cell>
          <cell r="I1580">
            <v>181</v>
          </cell>
          <cell r="J1580">
            <v>6.1590691442065602E-5</v>
          </cell>
          <cell r="K1580">
            <v>2729</v>
          </cell>
          <cell r="L1580">
            <v>1004.63281755868</v>
          </cell>
          <cell r="M1580">
            <v>832</v>
          </cell>
          <cell r="N1580">
            <v>5.8398507152236399E-2</v>
          </cell>
          <cell r="O1580">
            <v>1075</v>
          </cell>
          <cell r="P1580">
            <v>0.03</v>
          </cell>
          <cell r="Q1580">
            <v>2280</v>
          </cell>
        </row>
        <row r="1581">
          <cell r="B1581" t="str">
            <v>JOLON 1103CB</v>
          </cell>
          <cell r="C1581">
            <v>182981103</v>
          </cell>
          <cell r="D1581" t="str">
            <v>JOLON 1103</v>
          </cell>
          <cell r="E1581" t="str">
            <v>CB</v>
          </cell>
          <cell r="F1581" t="b">
            <v>0</v>
          </cell>
          <cell r="G1581">
            <v>29664.452057979899</v>
          </cell>
          <cell r="H1581">
            <v>21174.148783999401</v>
          </cell>
          <cell r="I1581">
            <v>91</v>
          </cell>
          <cell r="J1581">
            <v>1.3717191714849E-4</v>
          </cell>
          <cell r="K1581">
            <v>905</v>
          </cell>
          <cell r="L1581">
            <v>720.768505299651</v>
          </cell>
          <cell r="M1581">
            <v>998</v>
          </cell>
          <cell r="N1581">
            <v>7.2102191039308802E-2</v>
          </cell>
          <cell r="O1581">
            <v>963</v>
          </cell>
          <cell r="P1581">
            <v>0.02</v>
          </cell>
          <cell r="Q1581">
            <v>2565</v>
          </cell>
        </row>
        <row r="1582">
          <cell r="B1582" t="str">
            <v>KANAKA 11011034</v>
          </cell>
          <cell r="C1582">
            <v>103221101</v>
          </cell>
          <cell r="D1582" t="str">
            <v>KANAKA 1101</v>
          </cell>
          <cell r="E1582">
            <v>1034</v>
          </cell>
          <cell r="F1582" t="b">
            <v>0</v>
          </cell>
          <cell r="G1582">
            <v>17942.046337071999</v>
          </cell>
          <cell r="H1582">
            <v>17942.046337071999</v>
          </cell>
          <cell r="I1582">
            <v>80</v>
          </cell>
          <cell r="J1582">
            <v>8.31040881765355E-5</v>
          </cell>
          <cell r="K1582">
            <v>2129</v>
          </cell>
          <cell r="L1582">
            <v>308.87817958627301</v>
          </cell>
          <cell r="M1582">
            <v>1434</v>
          </cell>
          <cell r="N1582">
            <v>2.4688848822887501E-2</v>
          </cell>
          <cell r="O1582">
            <v>1566</v>
          </cell>
          <cell r="P1582">
            <v>37.44</v>
          </cell>
          <cell r="Q1582">
            <v>201</v>
          </cell>
        </row>
        <row r="1583">
          <cell r="B1583" t="str">
            <v>KANAKA 11011036</v>
          </cell>
          <cell r="C1583">
            <v>103221101</v>
          </cell>
          <cell r="D1583" t="str">
            <v>KANAKA 1101</v>
          </cell>
          <cell r="E1583">
            <v>1036</v>
          </cell>
          <cell r="F1583" t="b">
            <v>1</v>
          </cell>
          <cell r="G1583">
            <v>989.45976922460102</v>
          </cell>
          <cell r="H1583">
            <v>989.45976922460102</v>
          </cell>
          <cell r="I1583">
            <v>4</v>
          </cell>
          <cell r="J1583">
            <v>6.2430123762169306E-5</v>
          </cell>
          <cell r="K1583">
            <v>2709</v>
          </cell>
          <cell r="L1583">
            <v>118.965641429916</v>
          </cell>
          <cell r="M1583">
            <v>1873</v>
          </cell>
          <cell r="N1583">
            <v>7.6072844428521401E-3</v>
          </cell>
          <cell r="O1583">
            <v>2065</v>
          </cell>
          <cell r="P1583">
            <v>0.09</v>
          </cell>
          <cell r="Q1583">
            <v>1531</v>
          </cell>
        </row>
        <row r="1584">
          <cell r="B1584" t="str">
            <v>KANAKA 11011044</v>
          </cell>
          <cell r="C1584">
            <v>103221101</v>
          </cell>
          <cell r="D1584" t="str">
            <v>KANAKA 1101</v>
          </cell>
          <cell r="E1584">
            <v>1044</v>
          </cell>
          <cell r="F1584" t="b">
            <v>0</v>
          </cell>
          <cell r="G1584">
            <v>9889.8429620446896</v>
          </cell>
          <cell r="H1584">
            <v>9889.8429620446896</v>
          </cell>
          <cell r="I1584">
            <v>17</v>
          </cell>
          <cell r="J1584">
            <v>1.0747854003057E-4</v>
          </cell>
          <cell r="K1584">
            <v>1465</v>
          </cell>
          <cell r="L1584">
            <v>324.50367259099897</v>
          </cell>
          <cell r="M1584">
            <v>1407</v>
          </cell>
          <cell r="N1584">
            <v>3.3035635145719902E-2</v>
          </cell>
          <cell r="O1584">
            <v>1406</v>
          </cell>
          <cell r="P1584">
            <v>18.93</v>
          </cell>
          <cell r="Q1584">
            <v>316</v>
          </cell>
        </row>
        <row r="1585">
          <cell r="B1585" t="str">
            <v>KANAKA 11011406</v>
          </cell>
          <cell r="C1585">
            <v>103221101</v>
          </cell>
          <cell r="D1585" t="str">
            <v>KANAKA 1101</v>
          </cell>
          <cell r="E1585">
            <v>1406</v>
          </cell>
          <cell r="F1585" t="b">
            <v>0</v>
          </cell>
          <cell r="G1585">
            <v>43882.361900661803</v>
          </cell>
          <cell r="H1585">
            <v>43882.361900661803</v>
          </cell>
          <cell r="I1585">
            <v>204</v>
          </cell>
          <cell r="J1585">
            <v>9.5492394601802202E-5</v>
          </cell>
          <cell r="K1585">
            <v>1742</v>
          </cell>
          <cell r="L1585">
            <v>157.715282263679</v>
          </cell>
          <cell r="M1585">
            <v>1755</v>
          </cell>
          <cell r="N1585">
            <v>1.73516394236049E-2</v>
          </cell>
          <cell r="O1585">
            <v>1728</v>
          </cell>
          <cell r="P1585">
            <v>0.18</v>
          </cell>
          <cell r="Q1585">
            <v>1217</v>
          </cell>
        </row>
        <row r="1586">
          <cell r="B1586" t="str">
            <v>KANAKA 110165606</v>
          </cell>
          <cell r="C1586">
            <v>103221101</v>
          </cell>
          <cell r="D1586" t="str">
            <v>KANAKA 1101</v>
          </cell>
          <cell r="E1586">
            <v>65606</v>
          </cell>
          <cell r="F1586" t="b">
            <v>0</v>
          </cell>
          <cell r="G1586">
            <v>20505.678951280999</v>
          </cell>
          <cell r="H1586">
            <v>20505.678951280999</v>
          </cell>
          <cell r="I1586">
            <v>145</v>
          </cell>
          <cell r="J1586">
            <v>1.3633765860908501E-4</v>
          </cell>
          <cell r="K1586">
            <v>916</v>
          </cell>
          <cell r="L1586">
            <v>329.10854875528702</v>
          </cell>
          <cell r="M1586">
            <v>1398</v>
          </cell>
          <cell r="N1586">
            <v>4.7917993840814001E-2</v>
          </cell>
          <cell r="O1586">
            <v>1201</v>
          </cell>
          <cell r="P1586">
            <v>65.5</v>
          </cell>
          <cell r="Q1586">
            <v>77</v>
          </cell>
        </row>
        <row r="1587">
          <cell r="B1587" t="str">
            <v>KANAKA 110183288</v>
          </cell>
          <cell r="C1587">
            <v>103221101</v>
          </cell>
          <cell r="D1587" t="str">
            <v>KANAKA 1101</v>
          </cell>
          <cell r="E1587">
            <v>83288</v>
          </cell>
          <cell r="F1587" t="b">
            <v>0</v>
          </cell>
          <cell r="G1587">
            <v>27936.750677870699</v>
          </cell>
          <cell r="H1587">
            <v>27936.750677870699</v>
          </cell>
          <cell r="I1587">
            <v>140</v>
          </cell>
          <cell r="J1587">
            <v>1.02185027558796E-4</v>
          </cell>
          <cell r="K1587">
            <v>1600</v>
          </cell>
          <cell r="L1587">
            <v>523.03359949813205</v>
          </cell>
          <cell r="M1587">
            <v>1179</v>
          </cell>
          <cell r="N1587">
            <v>4.9736425746696199E-2</v>
          </cell>
          <cell r="O1587">
            <v>1180</v>
          </cell>
          <cell r="P1587">
            <v>56.24</v>
          </cell>
          <cell r="Q1587">
            <v>100</v>
          </cell>
        </row>
        <row r="1588">
          <cell r="B1588" t="str">
            <v>KANAKA 1101CB</v>
          </cell>
          <cell r="C1588">
            <v>103221101</v>
          </cell>
          <cell r="D1588" t="str">
            <v>KANAKA 1101</v>
          </cell>
          <cell r="E1588" t="str">
            <v>CB</v>
          </cell>
          <cell r="F1588" t="b">
            <v>0</v>
          </cell>
          <cell r="G1588">
            <v>7605.9802983441396</v>
          </cell>
          <cell r="H1588">
            <v>7605.9802983441396</v>
          </cell>
          <cell r="I1588">
            <v>37</v>
          </cell>
          <cell r="J1588">
            <v>1.11142443013188E-4</v>
          </cell>
          <cell r="K1588">
            <v>1390</v>
          </cell>
          <cell r="L1588">
            <v>255.794656689775</v>
          </cell>
          <cell r="M1588">
            <v>1533</v>
          </cell>
          <cell r="N1588">
            <v>2.92807272056861E-2</v>
          </cell>
          <cell r="O1588">
            <v>1480</v>
          </cell>
          <cell r="P1588">
            <v>0.23</v>
          </cell>
          <cell r="Q1588">
            <v>1113</v>
          </cell>
        </row>
        <row r="1589">
          <cell r="B1589" t="str">
            <v>KERCKHOFF 1101CB</v>
          </cell>
          <cell r="C1589">
            <v>252561101</v>
          </cell>
          <cell r="D1589" t="str">
            <v>KERCKHOFF 1101</v>
          </cell>
          <cell r="E1589" t="str">
            <v>CB</v>
          </cell>
          <cell r="F1589" t="b">
            <v>0</v>
          </cell>
          <cell r="G1589">
            <v>27398.752944659602</v>
          </cell>
          <cell r="H1589">
            <v>27398.752944659602</v>
          </cell>
          <cell r="I1589">
            <v>154</v>
          </cell>
          <cell r="J1589">
            <v>6.9313812472701806E-5</v>
          </cell>
          <cell r="K1589">
            <v>2496</v>
          </cell>
          <cell r="L1589">
            <v>5271.5558534358897</v>
          </cell>
          <cell r="M1589">
            <v>56</v>
          </cell>
          <cell r="N1589">
            <v>0.34799662196965298</v>
          </cell>
          <cell r="O1589">
            <v>98</v>
          </cell>
          <cell r="P1589">
            <v>7.0000000000000007E-2</v>
          </cell>
          <cell r="Q1589">
            <v>1725</v>
          </cell>
        </row>
        <row r="1590">
          <cell r="B1590" t="str">
            <v>KERCKHOFF 1101R308</v>
          </cell>
          <cell r="C1590">
            <v>252561101</v>
          </cell>
          <cell r="D1590" t="str">
            <v>KERCKHOFF 1101</v>
          </cell>
          <cell r="E1590" t="str">
            <v>R308</v>
          </cell>
          <cell r="F1590" t="b">
            <v>0</v>
          </cell>
          <cell r="G1590">
            <v>6217.3700538407002</v>
          </cell>
          <cell r="H1590">
            <v>6217.3700538407002</v>
          </cell>
          <cell r="I1590">
            <v>22</v>
          </cell>
          <cell r="J1590">
            <v>6.1262091300952906E-5</v>
          </cell>
          <cell r="K1590">
            <v>2743</v>
          </cell>
          <cell r="L1590">
            <v>4314.2776978232596</v>
          </cell>
          <cell r="M1590">
            <v>123</v>
          </cell>
          <cell r="N1590">
            <v>0.30901337898555598</v>
          </cell>
          <cell r="O1590">
            <v>128</v>
          </cell>
          <cell r="P1590">
            <v>0.04</v>
          </cell>
          <cell r="Q1590">
            <v>2136</v>
          </cell>
        </row>
        <row r="1591">
          <cell r="B1591" t="str">
            <v>KERCKHOFF 1101R353</v>
          </cell>
          <cell r="C1591">
            <v>252561101</v>
          </cell>
          <cell r="D1591" t="str">
            <v>KERCKHOFF 1101</v>
          </cell>
          <cell r="E1591" t="str">
            <v>R353</v>
          </cell>
          <cell r="F1591" t="b">
            <v>0</v>
          </cell>
          <cell r="G1591">
            <v>22190.544303385799</v>
          </cell>
          <cell r="H1591">
            <v>22190.544303385799</v>
          </cell>
          <cell r="I1591">
            <v>53</v>
          </cell>
          <cell r="J1591">
            <v>3.70747244953647E-5</v>
          </cell>
          <cell r="K1591">
            <v>3313</v>
          </cell>
          <cell r="L1591">
            <v>6512.8185848020103</v>
          </cell>
          <cell r="M1591">
            <v>18</v>
          </cell>
          <cell r="N1591">
            <v>0.235757804384326</v>
          </cell>
          <cell r="O1591">
            <v>245</v>
          </cell>
          <cell r="P1591">
            <v>7.0000000000000007E-2</v>
          </cell>
          <cell r="Q1591">
            <v>1773</v>
          </cell>
        </row>
        <row r="1592">
          <cell r="B1592" t="str">
            <v>KERN OIL 1106397902</v>
          </cell>
          <cell r="C1592">
            <v>252721106</v>
          </cell>
          <cell r="D1592" t="str">
            <v>KERN OIL 1106</v>
          </cell>
          <cell r="E1592">
            <v>397902</v>
          </cell>
          <cell r="F1592" t="b">
            <v>1</v>
          </cell>
          <cell r="G1592">
            <v>2608.3235822515398</v>
          </cell>
          <cell r="H1592">
            <v>717.53262065004503</v>
          </cell>
          <cell r="I1592">
            <v>9</v>
          </cell>
          <cell r="J1592">
            <v>1.8966542282012298E-5</v>
          </cell>
          <cell r="K1592">
            <v>3553</v>
          </cell>
          <cell r="L1592">
            <v>1301.63527246481</v>
          </cell>
          <cell r="M1592">
            <v>682</v>
          </cell>
          <cell r="N1592">
            <v>2.4301835578354501E-2</v>
          </cell>
          <cell r="O1592">
            <v>1570</v>
          </cell>
          <cell r="Q1592">
            <v>3589</v>
          </cell>
        </row>
        <row r="1593">
          <cell r="B1593" t="str">
            <v>KERN OIL 110646960</v>
          </cell>
          <cell r="C1593">
            <v>252721106</v>
          </cell>
          <cell r="D1593" t="str">
            <v>KERN OIL 1106</v>
          </cell>
          <cell r="E1593">
            <v>46960</v>
          </cell>
          <cell r="F1593" t="b">
            <v>0</v>
          </cell>
          <cell r="G1593">
            <v>3112.6163887112698</v>
          </cell>
          <cell r="H1593">
            <v>1465.0555722398501</v>
          </cell>
          <cell r="I1593">
            <v>14</v>
          </cell>
          <cell r="J1593">
            <v>5.4277995332085898E-5</v>
          </cell>
          <cell r="K1593">
            <v>2938</v>
          </cell>
          <cell r="L1593">
            <v>2071.3936787198199</v>
          </cell>
          <cell r="M1593">
            <v>437</v>
          </cell>
          <cell r="N1593">
            <v>9.21452990858279E-2</v>
          </cell>
          <cell r="O1593">
            <v>814</v>
          </cell>
          <cell r="P1593">
            <v>0.02</v>
          </cell>
          <cell r="Q1593">
            <v>2539</v>
          </cell>
        </row>
        <row r="1594">
          <cell r="B1594" t="str">
            <v>KESWICK 11011586</v>
          </cell>
          <cell r="C1594">
            <v>103451101</v>
          </cell>
          <cell r="D1594" t="str">
            <v>KESWICK 1101</v>
          </cell>
          <cell r="E1594">
            <v>1586</v>
          </cell>
          <cell r="F1594" t="b">
            <v>0</v>
          </cell>
          <cell r="G1594">
            <v>11983.5348134261</v>
          </cell>
          <cell r="H1594">
            <v>11983.5348134261</v>
          </cell>
          <cell r="I1594">
            <v>39</v>
          </cell>
          <cell r="J1594">
            <v>4.46279324885261E-4</v>
          </cell>
          <cell r="K1594">
            <v>48</v>
          </cell>
          <cell r="L1594">
            <v>3225.6010997527601</v>
          </cell>
          <cell r="M1594">
            <v>233</v>
          </cell>
          <cell r="N1594">
            <v>1.2523945921845401</v>
          </cell>
          <cell r="O1594">
            <v>7</v>
          </cell>
          <cell r="P1594">
            <v>0.24</v>
          </cell>
          <cell r="Q1594">
            <v>1102</v>
          </cell>
        </row>
        <row r="1595">
          <cell r="B1595" t="str">
            <v>KESWICK 11011588</v>
          </cell>
          <cell r="C1595">
            <v>103451101</v>
          </cell>
          <cell r="D1595" t="str">
            <v>KESWICK 1101</v>
          </cell>
          <cell r="E1595">
            <v>1588</v>
          </cell>
          <cell r="F1595" t="b">
            <v>0</v>
          </cell>
          <cell r="G1595">
            <v>13991.440067469801</v>
          </cell>
          <cell r="H1595">
            <v>13991.440067469801</v>
          </cell>
          <cell r="I1595">
            <v>33</v>
          </cell>
          <cell r="J1595">
            <v>1.81063351715927E-4</v>
          </cell>
          <cell r="K1595">
            <v>503</v>
          </cell>
          <cell r="L1595">
            <v>584.74004297922704</v>
          </cell>
          <cell r="M1595">
            <v>1118</v>
          </cell>
          <cell r="N1595">
            <v>5.3967726391004903E-2</v>
          </cell>
          <cell r="O1595">
            <v>1135</v>
          </cell>
          <cell r="P1595">
            <v>0.19</v>
          </cell>
          <cell r="Q1595">
            <v>1195</v>
          </cell>
        </row>
        <row r="1596">
          <cell r="B1596" t="str">
            <v>KESWICK 11011590</v>
          </cell>
          <cell r="C1596">
            <v>103451101</v>
          </cell>
          <cell r="D1596" t="str">
            <v>KESWICK 1101</v>
          </cell>
          <cell r="E1596">
            <v>1590</v>
          </cell>
          <cell r="F1596" t="b">
            <v>0</v>
          </cell>
          <cell r="G1596">
            <v>10388.8944931233</v>
          </cell>
          <cell r="H1596">
            <v>10388.8944931233</v>
          </cell>
          <cell r="I1596">
            <v>63</v>
          </cell>
          <cell r="J1596">
            <v>1.37751633802609E-4</v>
          </cell>
          <cell r="K1596">
            <v>898</v>
          </cell>
          <cell r="L1596">
            <v>828.37489033911902</v>
          </cell>
          <cell r="M1596">
            <v>922</v>
          </cell>
          <cell r="N1596">
            <v>8.6533617161458895E-2</v>
          </cell>
          <cell r="O1596">
            <v>848</v>
          </cell>
          <cell r="P1596">
            <v>0.57999999999999996</v>
          </cell>
          <cell r="Q1596">
            <v>859</v>
          </cell>
        </row>
        <row r="1597">
          <cell r="B1597" t="str">
            <v>KESWICK 110148480</v>
          </cell>
          <cell r="C1597">
            <v>103451101</v>
          </cell>
          <cell r="D1597" t="str">
            <v>KESWICK 1101</v>
          </cell>
          <cell r="E1597">
            <v>48480</v>
          </cell>
          <cell r="F1597" t="b">
            <v>0</v>
          </cell>
          <cell r="G1597">
            <v>16927.985162876099</v>
          </cell>
          <cell r="H1597">
            <v>16927.985162876099</v>
          </cell>
          <cell r="I1597">
            <v>125</v>
          </cell>
          <cell r="J1597">
            <v>1.34448542739846E-4</v>
          </cell>
          <cell r="K1597">
            <v>937</v>
          </cell>
          <cell r="L1597">
            <v>1828.9756365744699</v>
          </cell>
          <cell r="M1597">
            <v>497</v>
          </cell>
          <cell r="N1597">
            <v>0.163546430292032</v>
          </cell>
          <cell r="O1597">
            <v>456</v>
          </cell>
          <cell r="P1597">
            <v>0.7</v>
          </cell>
          <cell r="Q1597">
            <v>806</v>
          </cell>
        </row>
        <row r="1598">
          <cell r="B1598" t="str">
            <v>KESWICK 11019712</v>
          </cell>
          <cell r="C1598">
            <v>103451101</v>
          </cell>
          <cell r="D1598" t="str">
            <v>KESWICK 1101</v>
          </cell>
          <cell r="E1598">
            <v>9712</v>
          </cell>
          <cell r="F1598" t="b">
            <v>0</v>
          </cell>
          <cell r="G1598">
            <v>29909.732639945199</v>
          </cell>
          <cell r="H1598">
            <v>29909.732639945199</v>
          </cell>
          <cell r="I1598">
            <v>214</v>
          </cell>
          <cell r="J1598">
            <v>1.72512595709293E-4</v>
          </cell>
          <cell r="K1598">
            <v>547</v>
          </cell>
          <cell r="L1598">
            <v>156.17205086038399</v>
          </cell>
          <cell r="M1598">
            <v>1761</v>
          </cell>
          <cell r="N1598">
            <v>2.2607401180236401E-2</v>
          </cell>
          <cell r="O1598">
            <v>1614</v>
          </cell>
          <cell r="P1598">
            <v>0.65</v>
          </cell>
          <cell r="Q1598">
            <v>825</v>
          </cell>
        </row>
        <row r="1599">
          <cell r="B1599" t="str">
            <v>KESWICK 1101CB</v>
          </cell>
          <cell r="C1599">
            <v>103451101</v>
          </cell>
          <cell r="D1599" t="str">
            <v>KESWICK 1101</v>
          </cell>
          <cell r="E1599" t="str">
            <v>CB</v>
          </cell>
          <cell r="F1599" t="b">
            <v>1</v>
          </cell>
          <cell r="G1599">
            <v>26.668342487830099</v>
          </cell>
          <cell r="H1599">
            <v>26.668342487830099</v>
          </cell>
          <cell r="I1599">
            <v>1</v>
          </cell>
          <cell r="J1599">
            <v>1.8685647228267E-4</v>
          </cell>
          <cell r="K1599">
            <v>464</v>
          </cell>
          <cell r="L1599">
            <v>6.6430700806005896E-2</v>
          </cell>
          <cell r="M1599">
            <v>3104</v>
          </cell>
          <cell r="N1599">
            <v>1.24130064038758E-5</v>
          </cell>
          <cell r="O1599">
            <v>3032</v>
          </cell>
          <cell r="P1599">
            <v>0.2</v>
          </cell>
          <cell r="Q1599">
            <v>1169</v>
          </cell>
        </row>
        <row r="1600">
          <cell r="B1600" t="str">
            <v>KING CITY 11037038</v>
          </cell>
          <cell r="C1600">
            <v>182031103</v>
          </cell>
          <cell r="D1600" t="str">
            <v>KING CITY 1103</v>
          </cell>
          <cell r="E1600">
            <v>7038</v>
          </cell>
          <cell r="F1600" t="b">
            <v>0</v>
          </cell>
          <cell r="G1600">
            <v>35749.370748385503</v>
          </cell>
          <cell r="H1600">
            <v>29491.461489965099</v>
          </cell>
          <cell r="I1600">
            <v>186</v>
          </cell>
          <cell r="J1600">
            <v>5.6518234659223798E-5</v>
          </cell>
          <cell r="K1600">
            <v>2873</v>
          </cell>
          <cell r="L1600">
            <v>250.58796414604001</v>
          </cell>
          <cell r="M1600">
            <v>1538</v>
          </cell>
          <cell r="N1600">
            <v>1.4160915073878899E-2</v>
          </cell>
          <cell r="O1600">
            <v>1814</v>
          </cell>
          <cell r="P1600">
            <v>0.12</v>
          </cell>
          <cell r="Q1600">
            <v>1392</v>
          </cell>
        </row>
        <row r="1601">
          <cell r="B1601" t="str">
            <v>KIRKER 2104442850</v>
          </cell>
          <cell r="C1601">
            <v>14452104</v>
          </cell>
          <cell r="D1601" t="str">
            <v>KIRKER 2104</v>
          </cell>
          <cell r="E1601">
            <v>442850</v>
          </cell>
          <cell r="F1601" t="b">
            <v>0</v>
          </cell>
          <cell r="G1601">
            <v>9258.5450240750197</v>
          </cell>
          <cell r="H1601">
            <v>9258.5450240750197</v>
          </cell>
          <cell r="I1601">
            <v>30</v>
          </cell>
          <cell r="J1601">
            <v>9.1767791543264003E-5</v>
          </cell>
          <cell r="K1601">
            <v>1852</v>
          </cell>
          <cell r="L1601">
            <v>6349.6611592854497</v>
          </cell>
          <cell r="M1601">
            <v>21</v>
          </cell>
          <cell r="N1601">
            <v>0.61453569663879104</v>
          </cell>
          <cell r="O1601">
            <v>21</v>
          </cell>
          <cell r="P1601">
            <v>0.08</v>
          </cell>
          <cell r="Q1601">
            <v>1644</v>
          </cell>
        </row>
        <row r="1602">
          <cell r="B1602" t="str">
            <v>KIRKER 2104CB</v>
          </cell>
          <cell r="C1602">
            <v>14452104</v>
          </cell>
          <cell r="D1602" t="str">
            <v>KIRKER 2104</v>
          </cell>
          <cell r="E1602" t="str">
            <v>CB</v>
          </cell>
          <cell r="F1602" t="b">
            <v>1</v>
          </cell>
          <cell r="G1602">
            <v>16910.3925275574</v>
          </cell>
          <cell r="H1602">
            <v>74.513190387968905</v>
          </cell>
          <cell r="I1602">
            <v>140</v>
          </cell>
          <cell r="J1602">
            <v>1.6862994904494098E-5</v>
          </cell>
          <cell r="K1602">
            <v>3571</v>
          </cell>
          <cell r="L1602">
            <v>6.5611506572487405E-2</v>
          </cell>
          <cell r="M1602">
            <v>3334</v>
          </cell>
          <cell r="N1602">
            <v>1.12568255452827E-6</v>
          </cell>
          <cell r="O1602">
            <v>3581</v>
          </cell>
          <cell r="Q1602">
            <v>2813</v>
          </cell>
        </row>
        <row r="1603">
          <cell r="B1603" t="str">
            <v>KONOCTI 11022293</v>
          </cell>
          <cell r="C1603">
            <v>43311102</v>
          </cell>
          <cell r="D1603" t="str">
            <v>KONOCTI 1102</v>
          </cell>
          <cell r="E1603">
            <v>2293</v>
          </cell>
          <cell r="F1603" t="b">
            <v>0</v>
          </cell>
          <cell r="G1603">
            <v>2820.5708872021901</v>
          </cell>
          <cell r="H1603">
            <v>2820.5708872021901</v>
          </cell>
          <cell r="I1603">
            <v>21</v>
          </cell>
          <cell r="J1603">
            <v>6.9405446819949899E-5</v>
          </cell>
          <cell r="K1603">
            <v>2492</v>
          </cell>
          <cell r="L1603">
            <v>78.903763810364495</v>
          </cell>
          <cell r="M1603">
            <v>2056</v>
          </cell>
          <cell r="N1603">
            <v>4.9653238579854602E-3</v>
          </cell>
          <cell r="O1603">
            <v>2206</v>
          </cell>
          <cell r="P1603">
            <v>0.04</v>
          </cell>
          <cell r="Q1603">
            <v>2140</v>
          </cell>
        </row>
        <row r="1604">
          <cell r="B1604" t="str">
            <v>KONOCTI 1102354890</v>
          </cell>
          <cell r="C1604">
            <v>43311102</v>
          </cell>
          <cell r="D1604" t="str">
            <v>KONOCTI 1102</v>
          </cell>
          <cell r="E1604">
            <v>354890</v>
          </cell>
          <cell r="F1604" t="b">
            <v>0</v>
          </cell>
          <cell r="G1604">
            <v>19596.937921177301</v>
          </cell>
          <cell r="H1604">
            <v>15016.4864408255</v>
          </cell>
          <cell r="I1604">
            <v>131</v>
          </cell>
          <cell r="J1604">
            <v>1.1261702843686E-4</v>
          </cell>
          <cell r="K1604">
            <v>1350</v>
          </cell>
          <cell r="L1604">
            <v>1727.56711597863</v>
          </cell>
          <cell r="M1604">
            <v>518</v>
          </cell>
          <cell r="N1604">
            <v>0.29712436375845303</v>
          </cell>
          <cell r="O1604">
            <v>139</v>
          </cell>
          <cell r="Q1604">
            <v>2675</v>
          </cell>
        </row>
        <row r="1605">
          <cell r="B1605" t="str">
            <v>KONOCTI 11024300</v>
          </cell>
          <cell r="C1605">
            <v>43311102</v>
          </cell>
          <cell r="D1605" t="str">
            <v>KONOCTI 1102</v>
          </cell>
          <cell r="E1605">
            <v>4300</v>
          </cell>
          <cell r="F1605" t="b">
            <v>0</v>
          </cell>
          <cell r="G1605">
            <v>43675.508035093801</v>
          </cell>
          <cell r="H1605">
            <v>43384.103634787301</v>
          </cell>
          <cell r="I1605">
            <v>268</v>
          </cell>
          <cell r="J1605">
            <v>1.1959254743658E-4</v>
          </cell>
          <cell r="K1605">
            <v>1194</v>
          </cell>
          <cell r="L1605">
            <v>736.929069158826</v>
          </cell>
          <cell r="M1605">
            <v>987</v>
          </cell>
          <cell r="N1605">
            <v>7.9810977182038403E-2</v>
          </cell>
          <cell r="O1605">
            <v>902</v>
          </cell>
          <cell r="P1605">
            <v>28.67</v>
          </cell>
          <cell r="Q1605">
            <v>249</v>
          </cell>
        </row>
        <row r="1606">
          <cell r="B1606" t="str">
            <v>KONOCTI 11024421</v>
          </cell>
          <cell r="C1606">
            <v>43311102</v>
          </cell>
          <cell r="D1606" t="str">
            <v>KONOCTI 1102</v>
          </cell>
          <cell r="E1606">
            <v>4421</v>
          </cell>
          <cell r="F1606" t="b">
            <v>1</v>
          </cell>
          <cell r="G1606">
            <v>585.35927499490799</v>
          </cell>
          <cell r="H1606">
            <v>585.35927499490799</v>
          </cell>
          <cell r="I1606">
            <v>5</v>
          </cell>
          <cell r="J1606">
            <v>8.4836774476570995E-5</v>
          </cell>
          <cell r="K1606">
            <v>2068</v>
          </cell>
          <cell r="L1606">
            <v>28.583681191712898</v>
          </cell>
          <cell r="M1606">
            <v>2354</v>
          </cell>
          <cell r="N1606">
            <v>2.3217043956171501E-3</v>
          </cell>
          <cell r="O1606">
            <v>2432</v>
          </cell>
          <cell r="P1606">
            <v>18.46</v>
          </cell>
          <cell r="Q1606">
            <v>321</v>
          </cell>
        </row>
        <row r="1607">
          <cell r="B1607" t="str">
            <v>KONOCTI 1102532</v>
          </cell>
          <cell r="C1607">
            <v>43311102</v>
          </cell>
          <cell r="D1607" t="str">
            <v>KONOCTI 1102</v>
          </cell>
          <cell r="E1607">
            <v>532</v>
          </cell>
          <cell r="F1607" t="b">
            <v>0</v>
          </cell>
          <cell r="G1607">
            <v>15658.0015748445</v>
          </cell>
          <cell r="H1607">
            <v>15658.0015748445</v>
          </cell>
          <cell r="I1607">
            <v>124</v>
          </cell>
          <cell r="J1607">
            <v>2.4726228141703799E-4</v>
          </cell>
          <cell r="K1607">
            <v>225</v>
          </cell>
          <cell r="L1607">
            <v>48.940772921575501</v>
          </cell>
          <cell r="M1607">
            <v>2215</v>
          </cell>
          <cell r="N1607">
            <v>9.0594735712638506E-3</v>
          </cell>
          <cell r="O1607">
            <v>1999</v>
          </cell>
          <cell r="P1607">
            <v>47.27</v>
          </cell>
          <cell r="Q1607">
            <v>135</v>
          </cell>
        </row>
        <row r="1608">
          <cell r="B1608" t="str">
            <v>KONOCTI 110264664</v>
          </cell>
          <cell r="C1608">
            <v>43311102</v>
          </cell>
          <cell r="D1608" t="str">
            <v>KONOCTI 1102</v>
          </cell>
          <cell r="E1608">
            <v>64664</v>
          </cell>
          <cell r="F1608" t="b">
            <v>0</v>
          </cell>
          <cell r="G1608">
            <v>46084.802484710701</v>
          </cell>
          <cell r="H1608">
            <v>44670.366547544501</v>
          </cell>
          <cell r="I1608">
            <v>263</v>
          </cell>
          <cell r="J1608">
            <v>1.14968194053332E-4</v>
          </cell>
          <cell r="K1608">
            <v>1301</v>
          </cell>
          <cell r="L1608">
            <v>2595.5429937152699</v>
          </cell>
          <cell r="M1608">
            <v>331</v>
          </cell>
          <cell r="N1608">
            <v>0.27566915511079698</v>
          </cell>
          <cell r="O1608">
            <v>168</v>
          </cell>
          <cell r="P1608">
            <v>7.76</v>
          </cell>
          <cell r="Q1608">
            <v>441</v>
          </cell>
        </row>
        <row r="1609">
          <cell r="B1609" t="str">
            <v>KONOCTI 1102714370</v>
          </cell>
          <cell r="C1609">
            <v>43311102</v>
          </cell>
          <cell r="D1609" t="str">
            <v>KONOCTI 1102</v>
          </cell>
          <cell r="E1609">
            <v>714370</v>
          </cell>
          <cell r="F1609" t="b">
            <v>0</v>
          </cell>
          <cell r="G1609">
            <v>4274.3031172171204</v>
          </cell>
          <cell r="H1609">
            <v>3423.0114847077598</v>
          </cell>
          <cell r="I1609">
            <v>28</v>
          </cell>
          <cell r="J1609">
            <v>8.0252438492607299E-5</v>
          </cell>
          <cell r="K1609">
            <v>2198</v>
          </cell>
          <cell r="L1609">
            <v>368.38668172685999</v>
          </cell>
          <cell r="M1609">
            <v>1342</v>
          </cell>
          <cell r="N1609">
            <v>1.4533396505502401E-2</v>
          </cell>
          <cell r="O1609">
            <v>1803</v>
          </cell>
          <cell r="Q1609">
            <v>3083</v>
          </cell>
        </row>
        <row r="1610">
          <cell r="B1610" t="str">
            <v>KONOCTI 1102716</v>
          </cell>
          <cell r="C1610">
            <v>43311102</v>
          </cell>
          <cell r="D1610" t="str">
            <v>KONOCTI 1102</v>
          </cell>
          <cell r="E1610">
            <v>716</v>
          </cell>
          <cell r="F1610" t="b">
            <v>0</v>
          </cell>
          <cell r="G1610">
            <v>27459.726245661099</v>
          </cell>
          <cell r="H1610">
            <v>24685.225330179299</v>
          </cell>
          <cell r="I1610">
            <v>109</v>
          </cell>
          <cell r="J1610">
            <v>1.01732999822747E-4</v>
          </cell>
          <cell r="K1610">
            <v>1611</v>
          </cell>
          <cell r="L1610">
            <v>2445.3376791012201</v>
          </cell>
          <cell r="M1610">
            <v>351</v>
          </cell>
          <cell r="N1610">
            <v>0.27294883958127902</v>
          </cell>
          <cell r="O1610">
            <v>172</v>
          </cell>
          <cell r="P1610">
            <v>0.09</v>
          </cell>
          <cell r="Q1610">
            <v>1540</v>
          </cell>
        </row>
        <row r="1611">
          <cell r="B1611" t="str">
            <v>KONOCTI 110275382</v>
          </cell>
          <cell r="C1611">
            <v>43311102</v>
          </cell>
          <cell r="D1611" t="str">
            <v>KONOCTI 1102</v>
          </cell>
          <cell r="E1611">
            <v>75382</v>
          </cell>
          <cell r="F1611" t="b">
            <v>0</v>
          </cell>
          <cell r="G1611">
            <v>37601.915155213203</v>
          </cell>
          <cell r="H1611">
            <v>37336.099936636303</v>
          </cell>
          <cell r="I1611">
            <v>198</v>
          </cell>
          <cell r="J1611">
            <v>1.09569195451007E-4</v>
          </cell>
          <cell r="K1611">
            <v>1420</v>
          </cell>
          <cell r="L1611">
            <v>1232.3374193432801</v>
          </cell>
          <cell r="M1611">
            <v>713</v>
          </cell>
          <cell r="N1611">
            <v>0.106357651737638</v>
          </cell>
          <cell r="O1611">
            <v>728</v>
          </cell>
          <cell r="P1611">
            <v>11.14</v>
          </cell>
          <cell r="Q1611">
            <v>387</v>
          </cell>
        </row>
        <row r="1612">
          <cell r="B1612" t="str">
            <v>KONOCTI 1102948</v>
          </cell>
          <cell r="C1612">
            <v>43311102</v>
          </cell>
          <cell r="D1612" t="str">
            <v>KONOCTI 1102</v>
          </cell>
          <cell r="E1612">
            <v>948</v>
          </cell>
          <cell r="F1612" t="b">
            <v>0</v>
          </cell>
          <cell r="G1612">
            <v>12598.6877747207</v>
          </cell>
          <cell r="H1612">
            <v>10159.6074915103</v>
          </cell>
          <cell r="I1612">
            <v>73</v>
          </cell>
          <cell r="J1612">
            <v>6.6706699701719695E-5</v>
          </cell>
          <cell r="K1612">
            <v>2564</v>
          </cell>
          <cell r="L1612">
            <v>1385.83234245924</v>
          </cell>
          <cell r="M1612">
            <v>644</v>
          </cell>
          <cell r="N1612">
            <v>8.9783510515209594E-2</v>
          </cell>
          <cell r="O1612">
            <v>823</v>
          </cell>
          <cell r="P1612">
            <v>0.06</v>
          </cell>
          <cell r="Q1612">
            <v>1788</v>
          </cell>
        </row>
        <row r="1613">
          <cell r="B1613" t="str">
            <v>KONOCTI 1102965078</v>
          </cell>
          <cell r="C1613">
            <v>43311102</v>
          </cell>
          <cell r="D1613" t="str">
            <v>KONOCTI 1102</v>
          </cell>
          <cell r="E1613">
            <v>965078</v>
          </cell>
          <cell r="F1613" t="b">
            <v>0</v>
          </cell>
          <cell r="G1613">
            <v>11264.139865663599</v>
          </cell>
          <cell r="H1613">
            <v>10089.0760761449</v>
          </cell>
          <cell r="I1613">
            <v>59</v>
          </cell>
          <cell r="J1613">
            <v>2.6416148413208501E-4</v>
          </cell>
          <cell r="K1613">
            <v>185</v>
          </cell>
          <cell r="L1613">
            <v>3338.3604549901402</v>
          </cell>
          <cell r="M1613">
            <v>220</v>
          </cell>
          <cell r="N1613">
            <v>0.87628507791960997</v>
          </cell>
          <cell r="O1613">
            <v>9</v>
          </cell>
          <cell r="Q1613">
            <v>2774</v>
          </cell>
        </row>
        <row r="1614">
          <cell r="B1614" t="str">
            <v>KONOCTI 1102CB</v>
          </cell>
          <cell r="C1614">
            <v>43311102</v>
          </cell>
          <cell r="D1614" t="str">
            <v>KONOCTI 1102</v>
          </cell>
          <cell r="E1614" t="str">
            <v>CB</v>
          </cell>
          <cell r="F1614" t="b">
            <v>0</v>
          </cell>
          <cell r="G1614">
            <v>15262.2312489374</v>
          </cell>
          <cell r="H1614">
            <v>6326.3362613877898</v>
          </cell>
          <cell r="I1614">
            <v>97</v>
          </cell>
          <cell r="J1614">
            <v>1.4319694497485699E-4</v>
          </cell>
          <cell r="K1614">
            <v>823</v>
          </cell>
          <cell r="L1614">
            <v>1232.8612629934401</v>
          </cell>
          <cell r="M1614">
            <v>712</v>
          </cell>
          <cell r="N1614">
            <v>0.17790226066440801</v>
          </cell>
          <cell r="O1614">
            <v>407</v>
          </cell>
          <cell r="P1614">
            <v>0.04</v>
          </cell>
          <cell r="Q1614">
            <v>2123</v>
          </cell>
        </row>
        <row r="1615">
          <cell r="B1615" t="str">
            <v>KONOCTI 11081278</v>
          </cell>
          <cell r="C1615">
            <v>43311108</v>
          </cell>
          <cell r="D1615" t="str">
            <v>KONOCTI 1108</v>
          </cell>
          <cell r="E1615">
            <v>1278</v>
          </cell>
          <cell r="F1615" t="b">
            <v>0</v>
          </cell>
          <cell r="G1615">
            <v>12855.1379334373</v>
          </cell>
          <cell r="H1615">
            <v>9099.8598055586408</v>
          </cell>
          <cell r="I1615">
            <v>96</v>
          </cell>
          <cell r="J1615">
            <v>9.7440100247733904E-5</v>
          </cell>
          <cell r="K1615">
            <v>1703</v>
          </cell>
          <cell r="L1615">
            <v>1.5518598086834601</v>
          </cell>
          <cell r="M1615">
            <v>2861</v>
          </cell>
          <cell r="N1615">
            <v>1.4528695611520901E-4</v>
          </cell>
          <cell r="O1615">
            <v>2859</v>
          </cell>
          <cell r="P1615">
            <v>0.05</v>
          </cell>
          <cell r="Q1615">
            <v>1918</v>
          </cell>
        </row>
        <row r="1616">
          <cell r="B1616" t="str">
            <v>KONOCTI 11084037</v>
          </cell>
          <cell r="C1616">
            <v>43311108</v>
          </cell>
          <cell r="D1616" t="str">
            <v>KONOCTI 1108</v>
          </cell>
          <cell r="E1616">
            <v>4037</v>
          </cell>
          <cell r="F1616" t="b">
            <v>0</v>
          </cell>
          <cell r="G1616">
            <v>2780.3930107218498</v>
          </cell>
          <cell r="H1616">
            <v>1840.2463787279</v>
          </cell>
          <cell r="I1616">
            <v>22</v>
          </cell>
          <cell r="J1616">
            <v>8.77340006065258E-5</v>
          </cell>
          <cell r="K1616">
            <v>1991</v>
          </cell>
          <cell r="L1616">
            <v>6.5615650525725003E-2</v>
          </cell>
          <cell r="M1616">
            <v>3331</v>
          </cell>
          <cell r="N1616">
            <v>5.7543434165215699E-6</v>
          </cell>
          <cell r="O1616">
            <v>3226</v>
          </cell>
          <cell r="P1616">
            <v>0.04</v>
          </cell>
          <cell r="Q1616">
            <v>2149</v>
          </cell>
        </row>
        <row r="1617">
          <cell r="B1617" t="str">
            <v>KONOCTI 11084039</v>
          </cell>
          <cell r="C1617">
            <v>43311108</v>
          </cell>
          <cell r="D1617" t="str">
            <v>KONOCTI 1108</v>
          </cell>
          <cell r="E1617">
            <v>4039</v>
          </cell>
          <cell r="F1617" t="b">
            <v>0</v>
          </cell>
          <cell r="G1617">
            <v>3724.1918894288501</v>
          </cell>
          <cell r="H1617">
            <v>3048.41691549388</v>
          </cell>
          <cell r="I1617">
            <v>32</v>
          </cell>
          <cell r="J1617">
            <v>8.7080528601290994E-5</v>
          </cell>
          <cell r="K1617">
            <v>2010</v>
          </cell>
          <cell r="L1617">
            <v>6.6191191641896394E-2</v>
          </cell>
          <cell r="M1617">
            <v>3171</v>
          </cell>
          <cell r="N1617">
            <v>5.76085774430681E-6</v>
          </cell>
          <cell r="O1617">
            <v>3225</v>
          </cell>
          <cell r="P1617">
            <v>0.06</v>
          </cell>
          <cell r="Q1617">
            <v>1903</v>
          </cell>
        </row>
        <row r="1618">
          <cell r="B1618" t="str">
            <v>KONOCTI 11084041</v>
          </cell>
          <cell r="C1618">
            <v>43311108</v>
          </cell>
          <cell r="D1618" t="str">
            <v>KONOCTI 1108</v>
          </cell>
          <cell r="E1618">
            <v>4041</v>
          </cell>
          <cell r="F1618" t="b">
            <v>0</v>
          </cell>
          <cell r="G1618">
            <v>7568.2917923434197</v>
          </cell>
          <cell r="H1618">
            <v>2174.4688850919902</v>
          </cell>
          <cell r="I1618">
            <v>54</v>
          </cell>
          <cell r="J1618">
            <v>9.5438315636581803E-5</v>
          </cell>
          <cell r="K1618">
            <v>1746</v>
          </cell>
          <cell r="L1618">
            <v>6.5458071523453898E-2</v>
          </cell>
          <cell r="M1618">
            <v>3394</v>
          </cell>
          <cell r="N1618">
            <v>6.2483640871438499E-6</v>
          </cell>
          <cell r="O1618">
            <v>3200</v>
          </cell>
          <cell r="P1618">
            <v>0.04</v>
          </cell>
          <cell r="Q1618">
            <v>2187</v>
          </cell>
        </row>
        <row r="1619">
          <cell r="B1619" t="str">
            <v>KONOCTI 1108950</v>
          </cell>
          <cell r="C1619">
            <v>43311108</v>
          </cell>
          <cell r="D1619" t="str">
            <v>KONOCTI 1108</v>
          </cell>
          <cell r="E1619">
            <v>950</v>
          </cell>
          <cell r="F1619" t="b">
            <v>0</v>
          </cell>
          <cell r="G1619">
            <v>11853.155717939901</v>
          </cell>
          <cell r="H1619">
            <v>9978.6097835806595</v>
          </cell>
          <cell r="I1619">
            <v>85</v>
          </cell>
          <cell r="J1619">
            <v>1.11664500646464E-4</v>
          </cell>
          <cell r="K1619">
            <v>1376</v>
          </cell>
          <cell r="L1619">
            <v>9.5946049992567701</v>
          </cell>
          <cell r="M1619">
            <v>2629</v>
          </cell>
          <cell r="N1619">
            <v>1.4937298230653299E-3</v>
          </cell>
          <cell r="O1619">
            <v>2560</v>
          </cell>
          <cell r="P1619">
            <v>0.09</v>
          </cell>
          <cell r="Q1619">
            <v>1575</v>
          </cell>
        </row>
        <row r="1620">
          <cell r="B1620" t="str">
            <v>KONOCTI 1108CB</v>
          </cell>
          <cell r="C1620">
            <v>43311108</v>
          </cell>
          <cell r="D1620" t="str">
            <v>KONOCTI 1108</v>
          </cell>
          <cell r="E1620" t="str">
            <v>CB</v>
          </cell>
          <cell r="F1620" t="b">
            <v>0</v>
          </cell>
          <cell r="G1620">
            <v>14256.092734543599</v>
          </cell>
          <cell r="H1620">
            <v>10229.332258579299</v>
          </cell>
          <cell r="I1620">
            <v>98</v>
          </cell>
          <cell r="J1620">
            <v>1.06734270846164E-4</v>
          </cell>
          <cell r="K1620">
            <v>1484</v>
          </cell>
          <cell r="L1620">
            <v>150.89001901051799</v>
          </cell>
          <cell r="M1620">
            <v>1774</v>
          </cell>
          <cell r="N1620">
            <v>1.90208257350458E-2</v>
          </cell>
          <cell r="O1620">
            <v>1689</v>
          </cell>
          <cell r="P1620">
            <v>0.06</v>
          </cell>
          <cell r="Q1620">
            <v>1871</v>
          </cell>
        </row>
        <row r="1621">
          <cell r="B1621" t="str">
            <v>LAKEVILLE 1102152632</v>
          </cell>
          <cell r="C1621">
            <v>43371102</v>
          </cell>
          <cell r="D1621" t="str">
            <v>LAKEVILLE 1102</v>
          </cell>
          <cell r="E1621">
            <v>152632</v>
          </cell>
          <cell r="F1621" t="b">
            <v>0</v>
          </cell>
          <cell r="G1621">
            <v>3427.1830283874901</v>
          </cell>
          <cell r="H1621">
            <v>3099.3949205681301</v>
          </cell>
          <cell r="I1621">
            <v>13</v>
          </cell>
          <cell r="J1621">
            <v>5.6437274067250701E-5</v>
          </cell>
          <cell r="K1621">
            <v>2875</v>
          </cell>
          <cell r="L1621">
            <v>2775.5237343470399</v>
          </cell>
          <cell r="M1621">
            <v>304</v>
          </cell>
          <cell r="N1621">
            <v>0.15680979530000899</v>
          </cell>
          <cell r="O1621">
            <v>486</v>
          </cell>
          <cell r="Q1621">
            <v>3200</v>
          </cell>
        </row>
        <row r="1622">
          <cell r="B1622" t="str">
            <v>LAKEVILLE 1102280</v>
          </cell>
          <cell r="C1622">
            <v>43371102</v>
          </cell>
          <cell r="D1622" t="str">
            <v>LAKEVILLE 1102</v>
          </cell>
          <cell r="E1622">
            <v>280</v>
          </cell>
          <cell r="F1622" t="b">
            <v>0</v>
          </cell>
          <cell r="G1622">
            <v>10907.076867526999</v>
          </cell>
          <cell r="H1622">
            <v>1106.4060249656</v>
          </cell>
          <cell r="I1622">
            <v>52</v>
          </cell>
          <cell r="J1622">
            <v>6.7218029453572006E-5</v>
          </cell>
          <cell r="K1622">
            <v>2553</v>
          </cell>
          <cell r="L1622">
            <v>180.74859644894201</v>
          </cell>
          <cell r="M1622">
            <v>1682</v>
          </cell>
          <cell r="N1622">
            <v>1.3918454017724E-2</v>
          </cell>
          <cell r="O1622">
            <v>1825</v>
          </cell>
          <cell r="P1622">
            <v>0.72</v>
          </cell>
          <cell r="Q1622">
            <v>800</v>
          </cell>
        </row>
        <row r="1623">
          <cell r="B1623" t="str">
            <v>LAKEVILLE 1102347280</v>
          </cell>
          <cell r="C1623">
            <v>43371102</v>
          </cell>
          <cell r="D1623" t="str">
            <v>LAKEVILLE 1102</v>
          </cell>
          <cell r="E1623">
            <v>347280</v>
          </cell>
          <cell r="F1623" t="b">
            <v>0</v>
          </cell>
          <cell r="G1623">
            <v>20187.703704301199</v>
          </cell>
          <cell r="H1623">
            <v>12761.9341118915</v>
          </cell>
          <cell r="I1623">
            <v>99</v>
          </cell>
          <cell r="J1623">
            <v>7.6036094228305797E-5</v>
          </cell>
          <cell r="K1623">
            <v>2307</v>
          </cell>
          <cell r="L1623">
            <v>290.50405605196698</v>
          </cell>
          <cell r="M1623">
            <v>1463</v>
          </cell>
          <cell r="N1623">
            <v>2.3256484083942298E-2</v>
          </cell>
          <cell r="O1623">
            <v>1596</v>
          </cell>
          <cell r="Q1623">
            <v>3109</v>
          </cell>
        </row>
        <row r="1624">
          <cell r="B1624" t="str">
            <v>LAKEVILLE 1102367100</v>
          </cell>
          <cell r="C1624">
            <v>43371102</v>
          </cell>
          <cell r="D1624" t="str">
            <v>LAKEVILLE 1102</v>
          </cell>
          <cell r="E1624">
            <v>367100</v>
          </cell>
          <cell r="F1624" t="b">
            <v>1</v>
          </cell>
          <cell r="G1624">
            <v>1041.07261950732</v>
          </cell>
          <cell r="H1624">
            <v>900.80362409590998</v>
          </cell>
          <cell r="I1624">
            <v>6</v>
          </cell>
          <cell r="J1624">
            <v>8.1439756589437196E-5</v>
          </cell>
          <cell r="K1624">
            <v>2169</v>
          </cell>
          <cell r="L1624">
            <v>654.36930242430901</v>
          </cell>
          <cell r="M1624">
            <v>1059</v>
          </cell>
          <cell r="N1624">
            <v>4.4930299386502601E-2</v>
          </cell>
          <cell r="O1624">
            <v>1233</v>
          </cell>
          <cell r="Q1624">
            <v>3526</v>
          </cell>
        </row>
        <row r="1625">
          <cell r="B1625" t="str">
            <v>LAKEVILLE 1102530</v>
          </cell>
          <cell r="C1625">
            <v>43371102</v>
          </cell>
          <cell r="D1625" t="str">
            <v>LAKEVILLE 1102</v>
          </cell>
          <cell r="E1625">
            <v>530</v>
          </cell>
          <cell r="F1625" t="b">
            <v>1</v>
          </cell>
          <cell r="G1625">
            <v>7365.5042903030098</v>
          </cell>
          <cell r="H1625">
            <v>114.99106409575199</v>
          </cell>
          <cell r="I1625">
            <v>55</v>
          </cell>
          <cell r="J1625">
            <v>7.7592334390727807E-5</v>
          </cell>
          <cell r="K1625">
            <v>2274</v>
          </cell>
          <cell r="L1625">
            <v>96.694991865758595</v>
          </cell>
          <cell r="M1625">
            <v>1976</v>
          </cell>
          <cell r="N1625">
            <v>8.7004877143516193E-3</v>
          </cell>
          <cell r="O1625">
            <v>2017</v>
          </cell>
          <cell r="P1625">
            <v>0.03</v>
          </cell>
          <cell r="Q1625">
            <v>2248</v>
          </cell>
        </row>
        <row r="1626">
          <cell r="B1626" t="str">
            <v>LAKEVILLE 110287432</v>
          </cell>
          <cell r="C1626">
            <v>43371102</v>
          </cell>
          <cell r="D1626" t="str">
            <v>LAKEVILLE 1102</v>
          </cell>
          <cell r="E1626">
            <v>87432</v>
          </cell>
          <cell r="F1626" t="b">
            <v>0</v>
          </cell>
          <cell r="G1626">
            <v>21925.1583337544</v>
          </cell>
          <cell r="H1626">
            <v>15708.5354873299</v>
          </cell>
          <cell r="I1626">
            <v>81</v>
          </cell>
          <cell r="J1626">
            <v>7.1408551556936494E-5</v>
          </cell>
          <cell r="K1626">
            <v>2436</v>
          </cell>
          <cell r="L1626">
            <v>994.18050839544503</v>
          </cell>
          <cell r="M1626">
            <v>837</v>
          </cell>
          <cell r="N1626">
            <v>6.3901147323054297E-2</v>
          </cell>
          <cell r="O1626">
            <v>1028</v>
          </cell>
          <cell r="P1626">
            <v>0.09</v>
          </cell>
          <cell r="Q1626">
            <v>1521</v>
          </cell>
        </row>
        <row r="1627">
          <cell r="B1627" t="str">
            <v>LAKEWOOD 1102964292</v>
          </cell>
          <cell r="C1627">
            <v>13531102</v>
          </cell>
          <cell r="D1627" t="str">
            <v>LAKEWOOD 1102</v>
          </cell>
          <cell r="E1627">
            <v>964292</v>
          </cell>
          <cell r="F1627" t="b">
            <v>1</v>
          </cell>
          <cell r="G1627">
            <v>128.15986647546401</v>
          </cell>
          <cell r="H1627">
            <v>128.15986647546401</v>
          </cell>
          <cell r="I1627">
            <v>2</v>
          </cell>
          <cell r="J1627">
            <v>8.8163669715868296E-5</v>
          </cell>
          <cell r="K1627">
            <v>1978</v>
          </cell>
          <cell r="L1627">
            <v>6.6431758675379496E-2</v>
          </cell>
          <cell r="M1627">
            <v>2995</v>
          </cell>
          <cell r="N1627">
            <v>5.8568676305004299E-6</v>
          </cell>
          <cell r="O1627">
            <v>3219</v>
          </cell>
          <cell r="Q1627">
            <v>3491</v>
          </cell>
        </row>
        <row r="1628">
          <cell r="B1628" t="str">
            <v>LAKEWOOD 1102CB</v>
          </cell>
          <cell r="C1628">
            <v>13531102</v>
          </cell>
          <cell r="D1628" t="str">
            <v>LAKEWOOD 1102</v>
          </cell>
          <cell r="E1628" t="str">
            <v>CB</v>
          </cell>
          <cell r="F1628" t="b">
            <v>1</v>
          </cell>
          <cell r="G1628">
            <v>15331.912398456599</v>
          </cell>
          <cell r="H1628">
            <v>23.5925048244229</v>
          </cell>
          <cell r="I1628">
            <v>121</v>
          </cell>
          <cell r="J1628">
            <v>6.3976942348681196E-5</v>
          </cell>
          <cell r="K1628">
            <v>2647</v>
          </cell>
          <cell r="L1628">
            <v>6.5158797752060002E-2</v>
          </cell>
          <cell r="M1628">
            <v>3556</v>
          </cell>
          <cell r="N1628">
            <v>4.16906357978061E-6</v>
          </cell>
          <cell r="O1628">
            <v>3324</v>
          </cell>
          <cell r="P1628">
            <v>0.02</v>
          </cell>
          <cell r="Q1628">
            <v>2479</v>
          </cell>
        </row>
        <row r="1629">
          <cell r="B1629" t="str">
            <v>LAKEWOOD 210738404</v>
          </cell>
          <cell r="C1629">
            <v>13532107</v>
          </cell>
          <cell r="D1629" t="str">
            <v>LAKEWOOD 2107</v>
          </cell>
          <cell r="E1629">
            <v>38404</v>
          </cell>
          <cell r="F1629" t="b">
            <v>0</v>
          </cell>
          <cell r="G1629">
            <v>9333.1055809020309</v>
          </cell>
          <cell r="H1629">
            <v>5730.6142521517304</v>
          </cell>
          <cell r="I1629">
            <v>47</v>
          </cell>
          <cell r="J1629">
            <v>1.0906710841758701E-4</v>
          </cell>
          <cell r="K1629">
            <v>1427</v>
          </cell>
          <cell r="L1629">
            <v>0.73881049099297502</v>
          </cell>
          <cell r="M1629">
            <v>2906</v>
          </cell>
          <cell r="N1629">
            <v>2.9507428856537499E-5</v>
          </cell>
          <cell r="O1629">
            <v>2936</v>
          </cell>
          <cell r="P1629">
            <v>0.08</v>
          </cell>
          <cell r="Q1629">
            <v>1611</v>
          </cell>
        </row>
        <row r="1630">
          <cell r="B1630" t="str">
            <v>LAKEWOOD 2107396264</v>
          </cell>
          <cell r="C1630">
            <v>13532107</v>
          </cell>
          <cell r="D1630" t="str">
            <v>LAKEWOOD 2107</v>
          </cell>
          <cell r="E1630">
            <v>396264</v>
          </cell>
          <cell r="F1630" t="b">
            <v>0</v>
          </cell>
          <cell r="G1630">
            <v>10259.9636474168</v>
          </cell>
          <cell r="H1630">
            <v>7704.1999766009203</v>
          </cell>
          <cell r="I1630">
            <v>95</v>
          </cell>
          <cell r="J1630">
            <v>1.03484007654754E-4</v>
          </cell>
          <cell r="K1630">
            <v>1560</v>
          </cell>
          <cell r="L1630">
            <v>21.818440399194301</v>
          </cell>
          <cell r="M1630">
            <v>2427</v>
          </cell>
          <cell r="N1630">
            <v>1.69269093324557E-3</v>
          </cell>
          <cell r="O1630">
            <v>2520</v>
          </cell>
          <cell r="Q1630">
            <v>2903</v>
          </cell>
        </row>
        <row r="1631">
          <cell r="B1631" t="str">
            <v>LAKEWOOD 210769586</v>
          </cell>
          <cell r="C1631">
            <v>13532107</v>
          </cell>
          <cell r="D1631" t="str">
            <v>LAKEWOOD 2107</v>
          </cell>
          <cell r="E1631">
            <v>69586</v>
          </cell>
          <cell r="F1631" t="b">
            <v>1</v>
          </cell>
          <cell r="G1631">
            <v>9651.4745407596292</v>
          </cell>
          <cell r="H1631">
            <v>688.92179672140799</v>
          </cell>
          <cell r="I1631">
            <v>80</v>
          </cell>
          <cell r="J1631">
            <v>8.3471092898434999E-5</v>
          </cell>
          <cell r="K1631">
            <v>2116</v>
          </cell>
          <cell r="L1631">
            <v>6.5228412802553995E-2</v>
          </cell>
          <cell r="M1631">
            <v>3492</v>
          </cell>
          <cell r="N1631">
            <v>5.4423054549439802E-6</v>
          </cell>
          <cell r="O1631">
            <v>3242</v>
          </cell>
          <cell r="P1631">
            <v>0.02</v>
          </cell>
          <cell r="Q1631">
            <v>2429</v>
          </cell>
        </row>
        <row r="1632">
          <cell r="B1632" t="str">
            <v>LAKEWOOD 2109432198 FM</v>
          </cell>
          <cell r="C1632">
            <v>13532109</v>
          </cell>
          <cell r="D1632" t="str">
            <v>LAKEWOOD 2109</v>
          </cell>
          <cell r="E1632" t="str">
            <v>432198 FM</v>
          </cell>
          <cell r="F1632" t="b">
            <v>1</v>
          </cell>
          <cell r="G1632">
            <v>3829.09796721987</v>
          </cell>
          <cell r="H1632">
            <v>907.00961644913798</v>
          </cell>
          <cell r="I1632">
            <v>31</v>
          </cell>
          <cell r="J1632">
            <v>7.01761910628799E-5</v>
          </cell>
          <cell r="K1632">
            <v>2467</v>
          </cell>
          <cell r="L1632">
            <v>53.791421471272997</v>
          </cell>
          <cell r="M1632">
            <v>2188</v>
          </cell>
          <cell r="N1632">
            <v>4.3630453544064099E-3</v>
          </cell>
          <cell r="O1632">
            <v>2236</v>
          </cell>
          <cell r="Q1632">
            <v>3344</v>
          </cell>
        </row>
        <row r="1633">
          <cell r="B1633" t="str">
            <v>LAKEWOOD 2224798018</v>
          </cell>
          <cell r="C1633">
            <v>13532224</v>
          </cell>
          <cell r="D1633" t="str">
            <v>LAKEWOOD 2224</v>
          </cell>
          <cell r="E1633">
            <v>798018</v>
          </cell>
          <cell r="F1633" t="b">
            <v>0</v>
          </cell>
          <cell r="G1633">
            <v>1485.41078417268</v>
          </cell>
          <cell r="H1633">
            <v>1448.3136681394701</v>
          </cell>
          <cell r="I1633">
            <v>13</v>
          </cell>
          <cell r="J1633">
            <v>1.3030273021286099E-4</v>
          </cell>
          <cell r="K1633">
            <v>1006</v>
          </cell>
          <cell r="L1633">
            <v>6.6234286532146594E-2</v>
          </cell>
          <cell r="M1633">
            <v>3166</v>
          </cell>
          <cell r="N1633">
            <v>8.6421723514595097E-6</v>
          </cell>
          <cell r="O1633">
            <v>3102</v>
          </cell>
          <cell r="Q1633">
            <v>3340</v>
          </cell>
        </row>
        <row r="1634">
          <cell r="B1634" t="str">
            <v>LAKEWOOD 2227W503R</v>
          </cell>
          <cell r="C1634">
            <v>13532227</v>
          </cell>
          <cell r="D1634" t="str">
            <v>LAKEWOOD 2227</v>
          </cell>
          <cell r="E1634" t="str">
            <v>W503R</v>
          </cell>
          <cell r="F1634" t="b">
            <v>1</v>
          </cell>
          <cell r="G1634">
            <v>12304.542423720801</v>
          </cell>
          <cell r="H1634">
            <v>121.87355080329</v>
          </cell>
          <cell r="I1634">
            <v>89</v>
          </cell>
          <cell r="J1634">
            <v>1.9990158234159201E-5</v>
          </cell>
          <cell r="K1634">
            <v>3544</v>
          </cell>
          <cell r="L1634">
            <v>0.42058515201630098</v>
          </cell>
          <cell r="M1634">
            <v>2913</v>
          </cell>
          <cell r="N1634">
            <v>1.1362624728412199E-5</v>
          </cell>
          <cell r="O1634">
            <v>3044</v>
          </cell>
          <cell r="Q1634">
            <v>2765</v>
          </cell>
        </row>
        <row r="1635">
          <cell r="B1635" t="str">
            <v>LAMONT 11024222</v>
          </cell>
          <cell r="C1635">
            <v>253911102</v>
          </cell>
          <cell r="D1635" t="str">
            <v>LAMONT 1102</v>
          </cell>
          <cell r="E1635">
            <v>4222</v>
          </cell>
          <cell r="F1635" t="b">
            <v>0</v>
          </cell>
          <cell r="G1635">
            <v>26146.303599694798</v>
          </cell>
          <cell r="H1635">
            <v>4245.3884285433896</v>
          </cell>
          <cell r="I1635">
            <v>87</v>
          </cell>
          <cell r="J1635">
            <v>3.16041957483E-5</v>
          </cell>
          <cell r="K1635">
            <v>3407</v>
          </cell>
          <cell r="L1635">
            <v>230.386991447464</v>
          </cell>
          <cell r="M1635">
            <v>1585</v>
          </cell>
          <cell r="N1635">
            <v>3.3257762811986901E-3</v>
          </cell>
          <cell r="O1635">
            <v>2313</v>
          </cell>
          <cell r="P1635">
            <v>0.02</v>
          </cell>
          <cell r="Q1635">
            <v>2510</v>
          </cell>
        </row>
        <row r="1636">
          <cell r="B1636" t="str">
            <v>LAS AROMAS 04013342</v>
          </cell>
          <cell r="C1636">
            <v>13600401</v>
          </cell>
          <cell r="D1636" t="str">
            <v>LAS AROMAS 0401</v>
          </cell>
          <cell r="E1636">
            <v>3342</v>
          </cell>
          <cell r="F1636" t="b">
            <v>0</v>
          </cell>
          <cell r="G1636">
            <v>3691.7497167329798</v>
          </cell>
          <cell r="H1636">
            <v>3691.7497167329798</v>
          </cell>
          <cell r="I1636">
            <v>30</v>
          </cell>
          <cell r="J1636">
            <v>9.63710931197662E-5</v>
          </cell>
          <cell r="K1636">
            <v>1724</v>
          </cell>
          <cell r="L1636">
            <v>6.6431118909336298E-2</v>
          </cell>
          <cell r="M1636">
            <v>3097</v>
          </cell>
          <cell r="N1636">
            <v>6.4020458291315603E-6</v>
          </cell>
          <cell r="O1636">
            <v>3194</v>
          </cell>
          <cell r="P1636">
            <v>0.04</v>
          </cell>
          <cell r="Q1636">
            <v>2113</v>
          </cell>
        </row>
        <row r="1637">
          <cell r="B1637" t="str">
            <v>LAS AROMAS 0401LA401R</v>
          </cell>
          <cell r="C1637">
            <v>13600401</v>
          </cell>
          <cell r="D1637" t="str">
            <v>LAS AROMAS 0401</v>
          </cell>
          <cell r="E1637" t="str">
            <v>LA401R</v>
          </cell>
          <cell r="F1637" t="b">
            <v>0</v>
          </cell>
          <cell r="G1637">
            <v>6369.41852037636</v>
          </cell>
          <cell r="H1637">
            <v>4956.3951045796503</v>
          </cell>
          <cell r="I1637">
            <v>55</v>
          </cell>
          <cell r="J1637">
            <v>8.9288202236110104E-5</v>
          </cell>
          <cell r="K1637">
            <v>1939</v>
          </cell>
          <cell r="L1637">
            <v>6.6129295214648998E-2</v>
          </cell>
          <cell r="M1637">
            <v>3184</v>
          </cell>
          <cell r="N1637">
            <v>5.9068100031157402E-6</v>
          </cell>
          <cell r="O1637">
            <v>3217</v>
          </cell>
          <cell r="P1637">
            <v>0.06</v>
          </cell>
          <cell r="Q1637">
            <v>1827</v>
          </cell>
        </row>
        <row r="1638">
          <cell r="B1638" t="str">
            <v>LAS GALLINAS A 11041220</v>
          </cell>
          <cell r="C1638">
            <v>42991104</v>
          </cell>
          <cell r="D1638" t="str">
            <v>LAS GALLINAS A 1104</v>
          </cell>
          <cell r="E1638">
            <v>1220</v>
          </cell>
          <cell r="F1638" t="b">
            <v>1</v>
          </cell>
          <cell r="G1638">
            <v>7829.4678713539897</v>
          </cell>
          <cell r="H1638">
            <v>0</v>
          </cell>
          <cell r="I1638">
            <v>57</v>
          </cell>
          <cell r="J1638">
            <v>2.5968756178698101E-5</v>
          </cell>
          <cell r="K1638">
            <v>3488</v>
          </cell>
          <cell r="L1638">
            <v>1.1753252712225</v>
          </cell>
          <cell r="M1638">
            <v>2882</v>
          </cell>
          <cell r="N1638">
            <v>1.33531694986601E-4</v>
          </cell>
          <cell r="O1638">
            <v>2860</v>
          </cell>
          <cell r="P1638">
            <v>0.03</v>
          </cell>
          <cell r="Q1638">
            <v>2239</v>
          </cell>
        </row>
        <row r="1639">
          <cell r="B1639" t="str">
            <v>LAS GALLINAS A 1104304</v>
          </cell>
          <cell r="C1639">
            <v>42991104</v>
          </cell>
          <cell r="D1639" t="str">
            <v>LAS GALLINAS A 1104</v>
          </cell>
          <cell r="E1639">
            <v>304</v>
          </cell>
          <cell r="F1639" t="b">
            <v>1</v>
          </cell>
          <cell r="G1639">
            <v>3131.1603014860498</v>
          </cell>
          <cell r="H1639">
            <v>221.04297837885201</v>
          </cell>
          <cell r="I1639">
            <v>27</v>
          </cell>
          <cell r="J1639">
            <v>7.2266789410841006E-5</v>
          </cell>
          <cell r="K1639">
            <v>2410</v>
          </cell>
          <cell r="L1639">
            <v>12.9613875784496</v>
          </cell>
          <cell r="M1639">
            <v>2570</v>
          </cell>
          <cell r="N1639">
            <v>1.4797500722987099E-3</v>
          </cell>
          <cell r="O1639">
            <v>2562</v>
          </cell>
          <cell r="P1639">
            <v>0.03</v>
          </cell>
          <cell r="Q1639">
            <v>2304</v>
          </cell>
        </row>
        <row r="1640">
          <cell r="B1640" t="str">
            <v>LAS GALLINAS A 1104309087</v>
          </cell>
          <cell r="C1640">
            <v>42991104</v>
          </cell>
          <cell r="D1640" t="str">
            <v>LAS GALLINAS A 1104</v>
          </cell>
          <cell r="E1640">
            <v>309087</v>
          </cell>
          <cell r="F1640" t="b">
            <v>1</v>
          </cell>
          <cell r="G1640">
            <v>645.60469662555897</v>
          </cell>
          <cell r="H1640">
            <v>302.496883494798</v>
          </cell>
          <cell r="I1640">
            <v>6</v>
          </cell>
          <cell r="J1640">
            <v>5.4354436542780597E-5</v>
          </cell>
          <cell r="K1640">
            <v>2935</v>
          </cell>
          <cell r="L1640">
            <v>6.55779194872744E-2</v>
          </cell>
          <cell r="M1640">
            <v>3341</v>
          </cell>
          <cell r="N1640">
            <v>3.5750126164007801E-6</v>
          </cell>
          <cell r="O1640">
            <v>3363</v>
          </cell>
          <cell r="Q1640">
            <v>3096</v>
          </cell>
        </row>
        <row r="1641">
          <cell r="B1641" t="str">
            <v>LAS GALLINAS A 1104507389</v>
          </cell>
          <cell r="C1641">
            <v>42991104</v>
          </cell>
          <cell r="D1641" t="str">
            <v>LAS GALLINAS A 1104</v>
          </cell>
          <cell r="E1641">
            <v>507389</v>
          </cell>
          <cell r="F1641" t="b">
            <v>1</v>
          </cell>
          <cell r="G1641">
            <v>305.66521882838799</v>
          </cell>
          <cell r="H1641">
            <v>212.33409271291001</v>
          </cell>
          <cell r="I1641">
            <v>4</v>
          </cell>
          <cell r="J1641">
            <v>8.9376047071709695E-5</v>
          </cell>
          <cell r="K1641">
            <v>1934</v>
          </cell>
          <cell r="L1641">
            <v>719.09181299704699</v>
          </cell>
          <cell r="M1641">
            <v>1002</v>
          </cell>
          <cell r="N1641">
            <v>8.3842198263581899E-2</v>
          </cell>
          <cell r="O1641">
            <v>874</v>
          </cell>
          <cell r="Q1641">
            <v>3399</v>
          </cell>
        </row>
        <row r="1642">
          <cell r="B1642" t="str">
            <v>LAS GALLINAS A 11051218</v>
          </cell>
          <cell r="C1642">
            <v>42991105</v>
          </cell>
          <cell r="D1642" t="str">
            <v>LAS GALLINAS A 1105</v>
          </cell>
          <cell r="E1642">
            <v>1218</v>
          </cell>
          <cell r="F1642" t="b">
            <v>1</v>
          </cell>
          <cell r="G1642">
            <v>3546.1366332344701</v>
          </cell>
          <cell r="H1642">
            <v>106.74521640115</v>
          </cell>
          <cell r="I1642">
            <v>28</v>
          </cell>
          <cell r="J1642">
            <v>4.5839123686164297E-5</v>
          </cell>
          <cell r="K1642">
            <v>3144</v>
          </cell>
          <cell r="L1642">
            <v>6.5196909945419199E-2</v>
          </cell>
          <cell r="M1642">
            <v>3512</v>
          </cell>
          <cell r="N1642">
            <v>2.99038580390512E-6</v>
          </cell>
          <cell r="O1642">
            <v>3412</v>
          </cell>
          <cell r="P1642">
            <v>0.03</v>
          </cell>
          <cell r="Q1642">
            <v>2368</v>
          </cell>
        </row>
        <row r="1643">
          <cell r="B1643" t="str">
            <v>LAS GALLINAS A 1105532</v>
          </cell>
          <cell r="C1643">
            <v>42991105</v>
          </cell>
          <cell r="D1643" t="str">
            <v>LAS GALLINAS A 1105</v>
          </cell>
          <cell r="E1643">
            <v>532</v>
          </cell>
          <cell r="F1643" t="b">
            <v>0</v>
          </cell>
          <cell r="G1643">
            <v>7102.1777208701897</v>
          </cell>
          <cell r="H1643">
            <v>7099.1789855930201</v>
          </cell>
          <cell r="I1643">
            <v>34</v>
          </cell>
          <cell r="J1643">
            <v>1.6574207741844701E-4</v>
          </cell>
          <cell r="K1643">
            <v>585</v>
          </cell>
          <cell r="L1643">
            <v>1247.6791350159299</v>
          </cell>
          <cell r="M1643">
            <v>702</v>
          </cell>
          <cell r="N1643">
            <v>0.192637530731604</v>
          </cell>
          <cell r="O1643">
            <v>359</v>
          </cell>
          <cell r="P1643">
            <v>0.65</v>
          </cell>
          <cell r="Q1643">
            <v>824</v>
          </cell>
        </row>
        <row r="1644">
          <cell r="B1644" t="str">
            <v>LAS GALLINAS A 1105648439</v>
          </cell>
          <cell r="C1644">
            <v>42991105</v>
          </cell>
          <cell r="D1644" t="str">
            <v>LAS GALLINAS A 1105</v>
          </cell>
          <cell r="E1644">
            <v>648439</v>
          </cell>
          <cell r="F1644" t="b">
            <v>1</v>
          </cell>
          <cell r="G1644">
            <v>225.87567505074099</v>
          </cell>
          <cell r="H1644">
            <v>10.9115382235863</v>
          </cell>
          <cell r="I1644">
            <v>3</v>
          </cell>
          <cell r="J1644">
            <v>7.7250870769300097E-5</v>
          </cell>
          <cell r="K1644">
            <v>2281</v>
          </cell>
          <cell r="L1644">
            <v>6.5151188800396595E-2</v>
          </cell>
          <cell r="M1644">
            <v>3571</v>
          </cell>
          <cell r="N1644">
            <v>5.0329860664857099E-6</v>
          </cell>
          <cell r="O1644">
            <v>3265</v>
          </cell>
          <cell r="Q1644">
            <v>3196</v>
          </cell>
        </row>
        <row r="1645">
          <cell r="B1645" t="str">
            <v>LAS GALLINAS A 1105904</v>
          </cell>
          <cell r="C1645">
            <v>42991105</v>
          </cell>
          <cell r="D1645" t="str">
            <v>LAS GALLINAS A 1105</v>
          </cell>
          <cell r="E1645">
            <v>904</v>
          </cell>
          <cell r="F1645" t="b">
            <v>0</v>
          </cell>
          <cell r="G1645">
            <v>11554.852478029899</v>
          </cell>
          <cell r="H1645">
            <v>2469.24561415178</v>
          </cell>
          <cell r="I1645">
            <v>78</v>
          </cell>
          <cell r="J1645">
            <v>4.31006020591713E-5</v>
          </cell>
          <cell r="K1645">
            <v>3208</v>
          </cell>
          <cell r="L1645">
            <v>64.147777164769806</v>
          </cell>
          <cell r="M1645">
            <v>2127</v>
          </cell>
          <cell r="N1645">
            <v>6.6274365314099703E-3</v>
          </cell>
          <cell r="O1645">
            <v>2113</v>
          </cell>
          <cell r="P1645">
            <v>0.04</v>
          </cell>
          <cell r="Q1645">
            <v>2146</v>
          </cell>
        </row>
        <row r="1646">
          <cell r="B1646" t="str">
            <v>LAS GALLINAS A 110599904</v>
          </cell>
          <cell r="C1646">
            <v>42991105</v>
          </cell>
          <cell r="D1646" t="str">
            <v>LAS GALLINAS A 1105</v>
          </cell>
          <cell r="E1646">
            <v>99904</v>
          </cell>
          <cell r="F1646" t="b">
            <v>0</v>
          </cell>
          <cell r="G1646">
            <v>8949.4852600374707</v>
          </cell>
          <cell r="H1646">
            <v>8949.4852600374707</v>
          </cell>
          <cell r="I1646">
            <v>54</v>
          </cell>
          <cell r="J1646">
            <v>1.8177278804985101E-4</v>
          </cell>
          <cell r="K1646">
            <v>500</v>
          </cell>
          <cell r="L1646">
            <v>1184.39182475399</v>
          </cell>
          <cell r="M1646">
            <v>739</v>
          </cell>
          <cell r="N1646">
            <v>0.250058744986352</v>
          </cell>
          <cell r="O1646">
            <v>215</v>
          </cell>
          <cell r="P1646">
            <v>39.72</v>
          </cell>
          <cell r="Q1646">
            <v>187</v>
          </cell>
        </row>
        <row r="1647">
          <cell r="B1647" t="str">
            <v>LAS GALLINAS A 1105CB</v>
          </cell>
          <cell r="C1647">
            <v>42991105</v>
          </cell>
          <cell r="D1647" t="str">
            <v>LAS GALLINAS A 1105</v>
          </cell>
          <cell r="E1647" t="str">
            <v>CB</v>
          </cell>
          <cell r="F1647" t="b">
            <v>1</v>
          </cell>
          <cell r="G1647">
            <v>3345.6945788387502</v>
          </cell>
          <cell r="H1647">
            <v>710.30384030705704</v>
          </cell>
          <cell r="I1647">
            <v>26</v>
          </cell>
          <cell r="J1647">
            <v>1.13626917132373E-4</v>
          </cell>
          <cell r="K1647">
            <v>1329</v>
          </cell>
          <cell r="L1647">
            <v>21.091849219114401</v>
          </cell>
          <cell r="M1647">
            <v>2434</v>
          </cell>
          <cell r="N1647">
            <v>4.1416215436905802E-3</v>
          </cell>
          <cell r="O1647">
            <v>2249</v>
          </cell>
          <cell r="P1647">
            <v>0.02</v>
          </cell>
          <cell r="Q1647">
            <v>2541</v>
          </cell>
        </row>
        <row r="1648">
          <cell r="B1648" t="str">
            <v>LAS GALLINAS A 1106206332</v>
          </cell>
          <cell r="C1648">
            <v>42991106</v>
          </cell>
          <cell r="D1648" t="str">
            <v>LAS GALLINAS A 1106</v>
          </cell>
          <cell r="E1648">
            <v>206332</v>
          </cell>
          <cell r="F1648" t="b">
            <v>1</v>
          </cell>
          <cell r="G1648">
            <v>973.83026674359303</v>
          </cell>
          <cell r="H1648">
            <v>488.86529014840897</v>
          </cell>
          <cell r="I1648">
            <v>7</v>
          </cell>
          <cell r="J1648">
            <v>3.1898206673629001E-5</v>
          </cell>
          <cell r="K1648">
            <v>3402</v>
          </cell>
          <cell r="L1648">
            <v>7.2746744180720399E-2</v>
          </cell>
          <cell r="M1648">
            <v>2939</v>
          </cell>
          <cell r="N1648">
            <v>2.2568892350794601E-6</v>
          </cell>
          <cell r="O1648">
            <v>3486</v>
          </cell>
          <cell r="Q1648">
            <v>3039</v>
          </cell>
        </row>
        <row r="1649">
          <cell r="B1649" t="str">
            <v>LAS GALLINAS A 1106228906</v>
          </cell>
          <cell r="C1649">
            <v>42991106</v>
          </cell>
          <cell r="D1649" t="str">
            <v>LAS GALLINAS A 1106</v>
          </cell>
          <cell r="E1649">
            <v>228906</v>
          </cell>
          <cell r="F1649" t="b">
            <v>1</v>
          </cell>
          <cell r="G1649">
            <v>2215.3526902795402</v>
          </cell>
          <cell r="H1649">
            <v>988.59490148070904</v>
          </cell>
          <cell r="I1649">
            <v>21</v>
          </cell>
          <cell r="J1649">
            <v>3.9760792874620199E-5</v>
          </cell>
          <cell r="K1649">
            <v>3273</v>
          </cell>
          <cell r="L1649">
            <v>5.3471945840085899</v>
          </cell>
          <cell r="M1649">
            <v>2734</v>
          </cell>
          <cell r="N1649">
            <v>3.9715565504213398E-4</v>
          </cell>
          <cell r="O1649">
            <v>2764</v>
          </cell>
          <cell r="Q1649">
            <v>3330</v>
          </cell>
        </row>
        <row r="1650">
          <cell r="B1650" t="str">
            <v>LAS GALLINAS A 1106685656</v>
          </cell>
          <cell r="C1650">
            <v>42991106</v>
          </cell>
          <cell r="D1650" t="str">
            <v>LAS GALLINAS A 1106</v>
          </cell>
          <cell r="E1650">
            <v>685656</v>
          </cell>
          <cell r="F1650" t="b">
            <v>0</v>
          </cell>
          <cell r="G1650">
            <v>5880.2293697019304</v>
          </cell>
          <cell r="H1650">
            <v>1923.4164539042599</v>
          </cell>
          <cell r="I1650">
            <v>43</v>
          </cell>
          <cell r="J1650">
            <v>3.4110576401618198E-5</v>
          </cell>
          <cell r="K1650">
            <v>3369</v>
          </cell>
          <cell r="L1650">
            <v>6.5329820250717596E-2</v>
          </cell>
          <cell r="M1650">
            <v>3449</v>
          </cell>
          <cell r="N1650">
            <v>2.2324763021694299E-6</v>
          </cell>
          <cell r="O1650">
            <v>3488</v>
          </cell>
          <cell r="Q1650">
            <v>2845</v>
          </cell>
        </row>
        <row r="1651">
          <cell r="B1651" t="str">
            <v>LAS GALLINAS A 1106685852</v>
          </cell>
          <cell r="C1651">
            <v>42991106</v>
          </cell>
          <cell r="D1651" t="str">
            <v>LAS GALLINAS A 1106</v>
          </cell>
          <cell r="E1651">
            <v>685852</v>
          </cell>
          <cell r="F1651" t="b">
            <v>1</v>
          </cell>
          <cell r="G1651">
            <v>222.93053811173201</v>
          </cell>
          <cell r="H1651">
            <v>104.933135520443</v>
          </cell>
          <cell r="I1651">
            <v>3</v>
          </cell>
          <cell r="J1651">
            <v>1.12574378969535E-4</v>
          </cell>
          <cell r="K1651">
            <v>1352</v>
          </cell>
          <cell r="L1651">
            <v>15.9116006201548</v>
          </cell>
          <cell r="M1651">
            <v>2517</v>
          </cell>
          <cell r="N1651">
            <v>1.5648232128468501E-3</v>
          </cell>
          <cell r="O1651">
            <v>2544</v>
          </cell>
          <cell r="Q1651">
            <v>3611</v>
          </cell>
        </row>
        <row r="1652">
          <cell r="B1652" t="str">
            <v>LAS GALLINAS A 1106CB</v>
          </cell>
          <cell r="C1652">
            <v>42991106</v>
          </cell>
          <cell r="D1652" t="str">
            <v>LAS GALLINAS A 1106</v>
          </cell>
          <cell r="E1652" t="str">
            <v>CB</v>
          </cell>
          <cell r="F1652" t="b">
            <v>1</v>
          </cell>
          <cell r="G1652">
            <v>16165.561819986</v>
          </cell>
          <cell r="H1652">
            <v>153.74680750578801</v>
          </cell>
          <cell r="I1652">
            <v>111</v>
          </cell>
          <cell r="J1652">
            <v>7.0206978168104605E-5</v>
          </cell>
          <cell r="K1652">
            <v>2463</v>
          </cell>
          <cell r="L1652">
            <v>11.080987395365399</v>
          </cell>
          <cell r="M1652">
            <v>2607</v>
          </cell>
          <cell r="N1652">
            <v>1.5644163548328099E-3</v>
          </cell>
          <cell r="O1652">
            <v>2545</v>
          </cell>
          <cell r="P1652">
            <v>0.1</v>
          </cell>
          <cell r="Q1652">
            <v>1466</v>
          </cell>
        </row>
        <row r="1653">
          <cell r="B1653" t="str">
            <v>LAS GALLINAS A 1107554</v>
          </cell>
          <cell r="C1653">
            <v>42991107</v>
          </cell>
          <cell r="D1653" t="str">
            <v>LAS GALLINAS A 1107</v>
          </cell>
          <cell r="E1653">
            <v>554</v>
          </cell>
          <cell r="F1653" t="b">
            <v>1</v>
          </cell>
          <cell r="G1653">
            <v>4453.2978125063701</v>
          </cell>
          <cell r="H1653">
            <v>52.9857185924973</v>
          </cell>
          <cell r="I1653">
            <v>35</v>
          </cell>
          <cell r="J1653">
            <v>6.3329779443259098E-5</v>
          </cell>
          <cell r="K1653">
            <v>2667</v>
          </cell>
          <cell r="L1653">
            <v>6.51877657164147E-2</v>
          </cell>
          <cell r="M1653">
            <v>3524</v>
          </cell>
          <cell r="N1653">
            <v>4.1302774389470199E-6</v>
          </cell>
          <cell r="O1653">
            <v>3329</v>
          </cell>
          <cell r="Q1653">
            <v>2848</v>
          </cell>
        </row>
        <row r="1654">
          <cell r="B1654" t="str">
            <v>LAS POSITAS 2108MR182</v>
          </cell>
          <cell r="C1654">
            <v>14402108</v>
          </cell>
          <cell r="D1654" t="str">
            <v>LAS POSITAS 2108</v>
          </cell>
          <cell r="E1654" t="str">
            <v>MR182</v>
          </cell>
          <cell r="F1654" t="b">
            <v>0</v>
          </cell>
          <cell r="G1654">
            <v>11548.6883931048</v>
          </cell>
          <cell r="H1654">
            <v>10768.7758603456</v>
          </cell>
          <cell r="I1654">
            <v>56</v>
          </cell>
          <cell r="J1654">
            <v>6.1377071948040101E-5</v>
          </cell>
          <cell r="K1654">
            <v>2738</v>
          </cell>
          <cell r="L1654">
            <v>1819.61372312702</v>
          </cell>
          <cell r="M1654">
            <v>502</v>
          </cell>
          <cell r="N1654">
            <v>9.3921084854702797E-2</v>
          </cell>
          <cell r="O1654">
            <v>803</v>
          </cell>
          <cell r="P1654">
            <v>0.09</v>
          </cell>
          <cell r="Q1654">
            <v>1515</v>
          </cell>
        </row>
        <row r="1655">
          <cell r="B1655" t="str">
            <v>LAS POSITAS 2108MR190</v>
          </cell>
          <cell r="C1655">
            <v>14402108</v>
          </cell>
          <cell r="D1655" t="str">
            <v>LAS POSITAS 2108</v>
          </cell>
          <cell r="E1655" t="str">
            <v>MR190</v>
          </cell>
          <cell r="F1655" t="b">
            <v>0</v>
          </cell>
          <cell r="G1655">
            <v>18265.303045668501</v>
          </cell>
          <cell r="H1655">
            <v>1336.9263983640701</v>
          </cell>
          <cell r="I1655">
            <v>130</v>
          </cell>
          <cell r="J1655">
            <v>5.6319889146775901E-5</v>
          </cell>
          <cell r="K1655">
            <v>2880</v>
          </cell>
          <cell r="L1655">
            <v>303.84426507710799</v>
          </cell>
          <cell r="M1655">
            <v>1444</v>
          </cell>
          <cell r="N1655">
            <v>1.2744124156593E-2</v>
          </cell>
          <cell r="O1655">
            <v>1852</v>
          </cell>
          <cell r="P1655">
            <v>0.03</v>
          </cell>
          <cell r="Q1655">
            <v>2386</v>
          </cell>
        </row>
        <row r="1656">
          <cell r="B1656" t="str">
            <v>LAS PULGAS 0401104588</v>
          </cell>
          <cell r="C1656">
            <v>24120401</v>
          </cell>
          <cell r="D1656" t="str">
            <v>LAS PULGAS 0401</v>
          </cell>
          <cell r="E1656">
            <v>104588</v>
          </cell>
          <cell r="F1656" t="b">
            <v>1</v>
          </cell>
          <cell r="G1656">
            <v>1238.83589980581</v>
          </cell>
          <cell r="H1656">
            <v>581.41137400596597</v>
          </cell>
          <cell r="I1656">
            <v>11</v>
          </cell>
          <cell r="J1656">
            <v>2.8291087801335302E-5</v>
          </cell>
          <cell r="K1656">
            <v>3451</v>
          </cell>
          <cell r="L1656">
            <v>6.5731044520031298E-2</v>
          </cell>
          <cell r="M1656">
            <v>3301</v>
          </cell>
          <cell r="N1656">
            <v>1.86530936921093E-6</v>
          </cell>
          <cell r="O1656">
            <v>3520</v>
          </cell>
          <cell r="Q1656">
            <v>2924</v>
          </cell>
        </row>
        <row r="1657">
          <cell r="B1657" t="str">
            <v>LAURELES 111110141</v>
          </cell>
          <cell r="C1657">
            <v>182371111</v>
          </cell>
          <cell r="D1657" t="str">
            <v>LAURELES 1111</v>
          </cell>
          <cell r="E1657">
            <v>10141</v>
          </cell>
          <cell r="F1657" t="b">
            <v>0</v>
          </cell>
          <cell r="G1657">
            <v>4694.7774786464697</v>
          </cell>
          <cell r="H1657">
            <v>4694.7774786464697</v>
          </cell>
          <cell r="I1657">
            <v>21</v>
          </cell>
          <cell r="J1657">
            <v>5.6214257970818102E-5</v>
          </cell>
          <cell r="K1657">
            <v>2882</v>
          </cell>
          <cell r="L1657">
            <v>1.1979207914079499</v>
          </cell>
          <cell r="M1657">
            <v>2879</v>
          </cell>
          <cell r="N1657">
            <v>6.7840253494228796E-5</v>
          </cell>
          <cell r="O1657">
            <v>2892</v>
          </cell>
          <cell r="P1657">
            <v>4.6100000000000003</v>
          </cell>
          <cell r="Q1657">
            <v>512</v>
          </cell>
        </row>
        <row r="1658">
          <cell r="B1658" t="str">
            <v>LAURELES 11112020</v>
          </cell>
          <cell r="C1658">
            <v>182371111</v>
          </cell>
          <cell r="D1658" t="str">
            <v>LAURELES 1111</v>
          </cell>
          <cell r="E1658">
            <v>2020</v>
          </cell>
          <cell r="F1658" t="b">
            <v>0</v>
          </cell>
          <cell r="G1658">
            <v>55275.257191422199</v>
          </cell>
          <cell r="H1658">
            <v>55275.257191422199</v>
          </cell>
          <cell r="I1658">
            <v>281</v>
          </cell>
          <cell r="J1658">
            <v>9.1433863952091593E-5</v>
          </cell>
          <cell r="K1658">
            <v>1861</v>
          </cell>
          <cell r="L1658">
            <v>43.132676769329699</v>
          </cell>
          <cell r="M1658">
            <v>2260</v>
          </cell>
          <cell r="N1658">
            <v>5.3759956977428702E-3</v>
          </cell>
          <cell r="O1658">
            <v>2187</v>
          </cell>
          <cell r="P1658">
            <v>0.23</v>
          </cell>
          <cell r="Q1658">
            <v>1114</v>
          </cell>
        </row>
        <row r="1659">
          <cell r="B1659" t="str">
            <v>LAURELES 11112028</v>
          </cell>
          <cell r="C1659">
            <v>182371111</v>
          </cell>
          <cell r="D1659" t="str">
            <v>LAURELES 1111</v>
          </cell>
          <cell r="E1659">
            <v>2028</v>
          </cell>
          <cell r="F1659" t="b">
            <v>0</v>
          </cell>
          <cell r="G1659">
            <v>14061.784669782901</v>
          </cell>
          <cell r="H1659">
            <v>14048.068642554301</v>
          </cell>
          <cell r="I1659">
            <v>107</v>
          </cell>
          <cell r="J1659">
            <v>9.4212931765120394E-5</v>
          </cell>
          <cell r="K1659">
            <v>1788</v>
          </cell>
          <cell r="L1659">
            <v>6.6419868719803099E-2</v>
          </cell>
          <cell r="M1659">
            <v>3114</v>
          </cell>
          <cell r="N1659">
            <v>6.2584619047691899E-6</v>
          </cell>
          <cell r="O1659">
            <v>3199</v>
          </cell>
          <cell r="P1659">
            <v>0.05</v>
          </cell>
          <cell r="Q1659">
            <v>2036</v>
          </cell>
        </row>
        <row r="1660">
          <cell r="B1660" t="str">
            <v>LAURELES 1111432</v>
          </cell>
          <cell r="C1660">
            <v>182371111</v>
          </cell>
          <cell r="D1660" t="str">
            <v>LAURELES 1111</v>
          </cell>
          <cell r="E1660">
            <v>432</v>
          </cell>
          <cell r="F1660" t="b">
            <v>0</v>
          </cell>
          <cell r="G1660">
            <v>79373.0606867022</v>
          </cell>
          <cell r="H1660">
            <v>79373.0606867022</v>
          </cell>
          <cell r="I1660">
            <v>320</v>
          </cell>
          <cell r="J1660">
            <v>6.1722622486758201E-5</v>
          </cell>
          <cell r="K1660">
            <v>2728</v>
          </cell>
          <cell r="L1660">
            <v>74.795186855641006</v>
          </cell>
          <cell r="M1660">
            <v>2069</v>
          </cell>
          <cell r="N1660">
            <v>4.65013972855686E-3</v>
          </cell>
          <cell r="O1660">
            <v>2223</v>
          </cell>
          <cell r="P1660">
            <v>0.19</v>
          </cell>
          <cell r="Q1660">
            <v>1170</v>
          </cell>
        </row>
        <row r="1661">
          <cell r="B1661" t="str">
            <v>LAURELES 11116421</v>
          </cell>
          <cell r="C1661">
            <v>182371111</v>
          </cell>
          <cell r="D1661" t="str">
            <v>LAURELES 1111</v>
          </cell>
          <cell r="E1661">
            <v>6421</v>
          </cell>
          <cell r="F1661" t="b">
            <v>0</v>
          </cell>
          <cell r="G1661">
            <v>2777.3682492090002</v>
          </cell>
          <cell r="H1661">
            <v>2777.3682492090002</v>
          </cell>
          <cell r="I1661">
            <v>20</v>
          </cell>
          <cell r="J1661">
            <v>5.7664634368848001E-5</v>
          </cell>
          <cell r="K1661">
            <v>2846</v>
          </cell>
          <cell r="L1661">
            <v>26.200416763021199</v>
          </cell>
          <cell r="M1661">
            <v>2374</v>
          </cell>
          <cell r="N1661">
            <v>1.8044410515489001E-3</v>
          </cell>
          <cell r="O1661">
            <v>2504</v>
          </cell>
          <cell r="P1661">
            <v>0.14000000000000001</v>
          </cell>
          <cell r="Q1661">
            <v>1307</v>
          </cell>
        </row>
        <row r="1662">
          <cell r="B1662" t="str">
            <v>LAURELES 11116617</v>
          </cell>
          <cell r="C1662">
            <v>182371111</v>
          </cell>
          <cell r="D1662" t="str">
            <v>LAURELES 1111</v>
          </cell>
          <cell r="E1662">
            <v>6617</v>
          </cell>
          <cell r="F1662" t="b">
            <v>0</v>
          </cell>
          <cell r="G1662">
            <v>2923.6770447220301</v>
          </cell>
          <cell r="H1662">
            <v>2923.6770447220301</v>
          </cell>
          <cell r="I1662">
            <v>13</v>
          </cell>
          <cell r="J1662">
            <v>7.8081722536948105E-5</v>
          </cell>
          <cell r="K1662">
            <v>2257</v>
          </cell>
          <cell r="L1662">
            <v>6.8388089666765697E-2</v>
          </cell>
          <cell r="M1662">
            <v>2946</v>
          </cell>
          <cell r="N1662">
            <v>5.3040234688852303E-6</v>
          </cell>
          <cell r="O1662">
            <v>3250</v>
          </cell>
          <cell r="P1662">
            <v>1.03</v>
          </cell>
          <cell r="Q1662">
            <v>726</v>
          </cell>
        </row>
        <row r="1663">
          <cell r="B1663" t="str">
            <v>LAURELES 1111CB</v>
          </cell>
          <cell r="C1663">
            <v>182371111</v>
          </cell>
          <cell r="D1663" t="str">
            <v>LAURELES 1111</v>
          </cell>
          <cell r="E1663" t="str">
            <v>CB</v>
          </cell>
          <cell r="F1663" t="b">
            <v>0</v>
          </cell>
          <cell r="G1663">
            <v>13124.8359687374</v>
          </cell>
          <cell r="H1663">
            <v>11515.531213177799</v>
          </cell>
          <cell r="I1663">
            <v>82</v>
          </cell>
          <cell r="J1663">
            <v>7.3715876779471395E-5</v>
          </cell>
          <cell r="K1663">
            <v>2370</v>
          </cell>
          <cell r="L1663">
            <v>185.60357038231501</v>
          </cell>
          <cell r="M1663">
            <v>1669</v>
          </cell>
          <cell r="N1663">
            <v>1.10750048268919E-2</v>
          </cell>
          <cell r="O1663">
            <v>1916</v>
          </cell>
          <cell r="P1663">
            <v>7.0000000000000007E-2</v>
          </cell>
          <cell r="Q1663">
            <v>1709</v>
          </cell>
        </row>
        <row r="1664">
          <cell r="B1664" t="str">
            <v>LAURELES 11122142</v>
          </cell>
          <cell r="C1664">
            <v>182371112</v>
          </cell>
          <cell r="D1664" t="str">
            <v>LAURELES 1112</v>
          </cell>
          <cell r="E1664">
            <v>2142</v>
          </cell>
          <cell r="F1664" t="b">
            <v>1</v>
          </cell>
          <cell r="G1664">
            <v>2588.0177052362101</v>
          </cell>
          <cell r="H1664">
            <v>151.88505870047101</v>
          </cell>
          <cell r="I1664">
            <v>26</v>
          </cell>
          <cell r="J1664">
            <v>4.02933547565435E-5</v>
          </cell>
          <cell r="K1664">
            <v>3261</v>
          </cell>
          <cell r="L1664">
            <v>6.5245830095731205E-2</v>
          </cell>
          <cell r="M1664">
            <v>3480</v>
          </cell>
          <cell r="N1664">
            <v>2.63010375220877E-6</v>
          </cell>
          <cell r="O1664">
            <v>3451</v>
          </cell>
          <cell r="P1664">
            <v>0.08</v>
          </cell>
          <cell r="Q1664">
            <v>1615</v>
          </cell>
        </row>
        <row r="1665">
          <cell r="B1665" t="str">
            <v>LAURELES 11122768</v>
          </cell>
          <cell r="C1665">
            <v>182371112</v>
          </cell>
          <cell r="D1665" t="str">
            <v>LAURELES 1112</v>
          </cell>
          <cell r="E1665">
            <v>2768</v>
          </cell>
          <cell r="F1665" t="b">
            <v>0</v>
          </cell>
          <cell r="G1665">
            <v>12969.969470898701</v>
          </cell>
          <cell r="H1665">
            <v>10109.724899969</v>
          </cell>
          <cell r="I1665">
            <v>92</v>
          </cell>
          <cell r="J1665">
            <v>7.5186604293697203E-5</v>
          </cell>
          <cell r="K1665">
            <v>2326</v>
          </cell>
          <cell r="L1665">
            <v>22.270061879378201</v>
          </cell>
          <cell r="M1665">
            <v>2424</v>
          </cell>
          <cell r="N1665">
            <v>1.66472500038375E-3</v>
          </cell>
          <cell r="O1665">
            <v>2527</v>
          </cell>
          <cell r="P1665">
            <v>0.05</v>
          </cell>
          <cell r="Q1665">
            <v>2021</v>
          </cell>
        </row>
        <row r="1666">
          <cell r="B1666" t="str">
            <v>LAURELES 1112438</v>
          </cell>
          <cell r="C1666">
            <v>182371112</v>
          </cell>
          <cell r="D1666" t="str">
            <v>LAURELES 1112</v>
          </cell>
          <cell r="E1666">
            <v>438</v>
          </cell>
          <cell r="F1666" t="b">
            <v>0</v>
          </cell>
          <cell r="G1666">
            <v>9219.1150509869894</v>
          </cell>
          <cell r="H1666">
            <v>8226.4087993545108</v>
          </cell>
          <cell r="I1666">
            <v>48</v>
          </cell>
          <cell r="J1666">
            <v>7.1249500600041504E-5</v>
          </cell>
          <cell r="K1666">
            <v>2440</v>
          </cell>
          <cell r="L1666">
            <v>29.804996528686001</v>
          </cell>
          <cell r="M1666">
            <v>2347</v>
          </cell>
          <cell r="N1666">
            <v>2.2240577935925799E-3</v>
          </cell>
          <cell r="O1666">
            <v>2449</v>
          </cell>
          <cell r="P1666">
            <v>0.05</v>
          </cell>
          <cell r="Q1666">
            <v>2035</v>
          </cell>
        </row>
        <row r="1667">
          <cell r="B1667" t="str">
            <v>LAURELES 1112562376</v>
          </cell>
          <cell r="C1667">
            <v>182371112</v>
          </cell>
          <cell r="D1667" t="str">
            <v>LAURELES 1112</v>
          </cell>
          <cell r="E1667">
            <v>562376</v>
          </cell>
          <cell r="F1667" t="b">
            <v>0</v>
          </cell>
          <cell r="G1667">
            <v>12962.1788914392</v>
          </cell>
          <cell r="H1667">
            <v>12746.1038700441</v>
          </cell>
          <cell r="I1667">
            <v>82</v>
          </cell>
          <cell r="J1667">
            <v>6.0914177083759501E-5</v>
          </cell>
          <cell r="K1667">
            <v>2752</v>
          </cell>
          <cell r="L1667">
            <v>14.0411966951563</v>
          </cell>
          <cell r="M1667">
            <v>2548</v>
          </cell>
          <cell r="N1667">
            <v>5.21505210795513E-4</v>
          </cell>
          <cell r="O1667">
            <v>2730</v>
          </cell>
          <cell r="Q1667">
            <v>2872</v>
          </cell>
        </row>
        <row r="1668">
          <cell r="B1668" t="str">
            <v>LAURELES 111268454</v>
          </cell>
          <cell r="C1668">
            <v>182371112</v>
          </cell>
          <cell r="D1668" t="str">
            <v>LAURELES 1112</v>
          </cell>
          <cell r="E1668">
            <v>68454</v>
          </cell>
          <cell r="F1668" t="b">
            <v>0</v>
          </cell>
          <cell r="G1668">
            <v>17728.979831959001</v>
          </cell>
          <cell r="H1668">
            <v>13589.215804313701</v>
          </cell>
          <cell r="I1668">
            <v>142</v>
          </cell>
          <cell r="J1668">
            <v>6.6560293394296596E-5</v>
          </cell>
          <cell r="K1668">
            <v>2571</v>
          </cell>
          <cell r="L1668">
            <v>6.6015668213367407E-2</v>
          </cell>
          <cell r="M1668">
            <v>3214</v>
          </cell>
          <cell r="N1668">
            <v>4.3911880824054596E-6</v>
          </cell>
          <cell r="O1668">
            <v>3304</v>
          </cell>
          <cell r="P1668">
            <v>0.14000000000000001</v>
          </cell>
          <cell r="Q1668">
            <v>1311</v>
          </cell>
        </row>
        <row r="1669">
          <cell r="B1669" t="str">
            <v>LAURELES 1112CB</v>
          </cell>
          <cell r="C1669">
            <v>182371112</v>
          </cell>
          <cell r="D1669" t="str">
            <v>LAURELES 1112</v>
          </cell>
          <cell r="E1669" t="str">
            <v>CB</v>
          </cell>
          <cell r="F1669" t="b">
            <v>1</v>
          </cell>
          <cell r="G1669">
            <v>3818.0633908413602</v>
          </cell>
          <cell r="H1669">
            <v>493.18149787604398</v>
          </cell>
          <cell r="I1669">
            <v>38</v>
          </cell>
          <cell r="J1669">
            <v>6.4589039108173705E-5</v>
          </cell>
          <cell r="K1669">
            <v>2622</v>
          </cell>
          <cell r="L1669">
            <v>6.5214617471945902E-2</v>
          </cell>
          <cell r="M1669">
            <v>3503</v>
          </cell>
          <cell r="N1669">
            <v>4.2137292396496699E-6</v>
          </cell>
          <cell r="O1669">
            <v>3319</v>
          </cell>
          <cell r="P1669">
            <v>0.01</v>
          </cell>
          <cell r="Q1669">
            <v>2579</v>
          </cell>
        </row>
        <row r="1670">
          <cell r="B1670" t="str">
            <v>LAYTONVILLE 11011760</v>
          </cell>
          <cell r="C1670">
            <v>42681101</v>
          </cell>
          <cell r="D1670" t="str">
            <v>LAYTONVILLE 1101</v>
          </cell>
          <cell r="E1670">
            <v>1760</v>
          </cell>
          <cell r="F1670" t="b">
            <v>0</v>
          </cell>
          <cell r="G1670">
            <v>20336.588271321802</v>
          </cell>
          <cell r="H1670">
            <v>15610.272049368399</v>
          </cell>
          <cell r="I1670">
            <v>73</v>
          </cell>
          <cell r="J1670">
            <v>2.6451989423818101E-4</v>
          </cell>
          <cell r="K1670">
            <v>183</v>
          </cell>
          <cell r="L1670">
            <v>220.07653521492199</v>
          </cell>
          <cell r="M1670">
            <v>1605</v>
          </cell>
          <cell r="N1670">
            <v>4.8043335862838397E-2</v>
          </cell>
          <cell r="O1670">
            <v>1196</v>
          </cell>
          <cell r="P1670">
            <v>0</v>
          </cell>
          <cell r="Q1670">
            <v>2647</v>
          </cell>
        </row>
        <row r="1671">
          <cell r="B1671" t="str">
            <v>LAYTONVILLE 1101402</v>
          </cell>
          <cell r="C1671">
            <v>42681101</v>
          </cell>
          <cell r="D1671" t="str">
            <v>LAYTONVILLE 1101</v>
          </cell>
          <cell r="E1671">
            <v>402</v>
          </cell>
          <cell r="F1671" t="b">
            <v>0</v>
          </cell>
          <cell r="G1671">
            <v>37926.292515010602</v>
          </cell>
          <cell r="H1671">
            <v>37584.613815686702</v>
          </cell>
          <cell r="I1671">
            <v>151</v>
          </cell>
          <cell r="J1671">
            <v>1.6620436376827899E-4</v>
          </cell>
          <cell r="K1671">
            <v>581</v>
          </cell>
          <cell r="L1671">
            <v>293.76918130058601</v>
          </cell>
          <cell r="M1671">
            <v>1458</v>
          </cell>
          <cell r="N1671">
            <v>4.0695401133886297E-2</v>
          </cell>
          <cell r="O1671">
            <v>1293</v>
          </cell>
          <cell r="P1671">
            <v>7.0000000000000007E-2</v>
          </cell>
          <cell r="Q1671">
            <v>1764</v>
          </cell>
        </row>
        <row r="1672">
          <cell r="B1672" t="str">
            <v>LAYTONVILLE 1101518</v>
          </cell>
          <cell r="C1672">
            <v>42681101</v>
          </cell>
          <cell r="D1672" t="str">
            <v>LAYTONVILLE 1101</v>
          </cell>
          <cell r="E1672">
            <v>518</v>
          </cell>
          <cell r="F1672" t="b">
            <v>0</v>
          </cell>
          <cell r="G1672">
            <v>36303.823811783201</v>
          </cell>
          <cell r="H1672">
            <v>4840.0159230157096</v>
          </cell>
          <cell r="I1672">
            <v>165</v>
          </cell>
          <cell r="J1672">
            <v>1.5639894432175201E-4</v>
          </cell>
          <cell r="K1672">
            <v>680</v>
          </cell>
          <cell r="L1672">
            <v>133.42318815479399</v>
          </cell>
          <cell r="M1672">
            <v>1837</v>
          </cell>
          <cell r="N1672">
            <v>2.2370101769285701E-2</v>
          </cell>
          <cell r="O1672">
            <v>1623</v>
          </cell>
          <cell r="P1672">
            <v>0.31</v>
          </cell>
          <cell r="Q1672">
            <v>1002</v>
          </cell>
        </row>
        <row r="1673">
          <cell r="B1673" t="str">
            <v>LAYTONVILLE 110189606</v>
          </cell>
          <cell r="C1673">
            <v>42681101</v>
          </cell>
          <cell r="D1673" t="str">
            <v>LAYTONVILLE 1101</v>
          </cell>
          <cell r="E1673">
            <v>89606</v>
          </cell>
          <cell r="F1673" t="b">
            <v>0</v>
          </cell>
          <cell r="G1673">
            <v>19260.546763338902</v>
          </cell>
          <cell r="H1673">
            <v>18716.194579631101</v>
          </cell>
          <cell r="I1673">
            <v>100</v>
          </cell>
          <cell r="J1673">
            <v>1.8081721052057E-4</v>
          </cell>
          <cell r="K1673">
            <v>506</v>
          </cell>
          <cell r="L1673">
            <v>280.30085486924798</v>
          </cell>
          <cell r="M1673">
            <v>1471</v>
          </cell>
          <cell r="N1673">
            <v>3.6225896761602601E-2</v>
          </cell>
          <cell r="O1673">
            <v>1350</v>
          </cell>
          <cell r="P1673">
            <v>2.6</v>
          </cell>
          <cell r="Q1673">
            <v>595</v>
          </cell>
        </row>
        <row r="1674">
          <cell r="B1674" t="str">
            <v>LAYTONVILLE 1101CB</v>
          </cell>
          <cell r="C1674">
            <v>42681101</v>
          </cell>
          <cell r="D1674" t="str">
            <v>LAYTONVILLE 1101</v>
          </cell>
          <cell r="E1674" t="str">
            <v>CB</v>
          </cell>
          <cell r="F1674" t="b">
            <v>0</v>
          </cell>
          <cell r="G1674">
            <v>14777.823993161501</v>
          </cell>
          <cell r="H1674">
            <v>9580.0030374171802</v>
          </cell>
          <cell r="I1674">
            <v>90</v>
          </cell>
          <cell r="J1674">
            <v>1.9434197650601399E-4</v>
          </cell>
          <cell r="K1674">
            <v>422</v>
          </cell>
          <cell r="L1674">
            <v>250.18738116198699</v>
          </cell>
          <cell r="M1674">
            <v>1539</v>
          </cell>
          <cell r="N1674">
            <v>4.0115562193853101E-2</v>
          </cell>
          <cell r="O1674">
            <v>1304</v>
          </cell>
          <cell r="P1674">
            <v>6.07</v>
          </cell>
          <cell r="Q1674">
            <v>474</v>
          </cell>
        </row>
        <row r="1675">
          <cell r="B1675" t="str">
            <v>LAYTONVILLE 11022502</v>
          </cell>
          <cell r="C1675">
            <v>42681102</v>
          </cell>
          <cell r="D1675" t="str">
            <v>LAYTONVILLE 1102</v>
          </cell>
          <cell r="E1675">
            <v>2502</v>
          </cell>
          <cell r="F1675" t="b">
            <v>0</v>
          </cell>
          <cell r="G1675">
            <v>28650.078871180602</v>
          </cell>
          <cell r="H1675">
            <v>28650.078871180602</v>
          </cell>
          <cell r="I1675">
            <v>80</v>
          </cell>
          <cell r="J1675">
            <v>1.19174208800988E-4</v>
          </cell>
          <cell r="K1675">
            <v>1201</v>
          </cell>
          <cell r="L1675">
            <v>1243.1177039868701</v>
          </cell>
          <cell r="M1675">
            <v>705</v>
          </cell>
          <cell r="N1675">
            <v>0.13859211708161501</v>
          </cell>
          <cell r="O1675">
            <v>574</v>
          </cell>
          <cell r="P1675">
            <v>0.04</v>
          </cell>
          <cell r="Q1675">
            <v>2183</v>
          </cell>
        </row>
        <row r="1676">
          <cell r="B1676" t="str">
            <v>LAYTONVILLE 110237586</v>
          </cell>
          <cell r="C1676">
            <v>42681102</v>
          </cell>
          <cell r="D1676" t="str">
            <v>LAYTONVILLE 1102</v>
          </cell>
          <cell r="E1676">
            <v>37586</v>
          </cell>
          <cell r="F1676" t="b">
            <v>0</v>
          </cell>
          <cell r="G1676">
            <v>22457.027839403501</v>
          </cell>
          <cell r="H1676">
            <v>22457.027839403501</v>
          </cell>
          <cell r="I1676">
            <v>72</v>
          </cell>
          <cell r="J1676">
            <v>1.3606500703774901E-4</v>
          </cell>
          <cell r="K1676">
            <v>919</v>
          </cell>
          <cell r="L1676">
            <v>959.20445646548501</v>
          </cell>
          <cell r="M1676">
            <v>854</v>
          </cell>
          <cell r="N1676">
            <v>0.111370168488093</v>
          </cell>
          <cell r="O1676">
            <v>706</v>
          </cell>
          <cell r="P1676">
            <v>7.0000000000000007E-2</v>
          </cell>
          <cell r="Q1676">
            <v>1736</v>
          </cell>
        </row>
        <row r="1677">
          <cell r="B1677" t="str">
            <v>LAYTONVILLE 1102500</v>
          </cell>
          <cell r="C1677">
            <v>42681102</v>
          </cell>
          <cell r="D1677" t="str">
            <v>LAYTONVILLE 1102</v>
          </cell>
          <cell r="E1677">
            <v>500</v>
          </cell>
          <cell r="F1677" t="b">
            <v>0</v>
          </cell>
          <cell r="G1677">
            <v>47144.6891008811</v>
          </cell>
          <cell r="H1677">
            <v>34375.745208702901</v>
          </cell>
          <cell r="I1677">
            <v>214</v>
          </cell>
          <cell r="J1677">
            <v>1.8228575310168401E-4</v>
          </cell>
          <cell r="K1677">
            <v>495</v>
          </cell>
          <cell r="L1677">
            <v>1298.67870436815</v>
          </cell>
          <cell r="M1677">
            <v>684</v>
          </cell>
          <cell r="N1677">
            <v>0.19575729675183201</v>
          </cell>
          <cell r="O1677">
            <v>342</v>
          </cell>
          <cell r="P1677">
            <v>2.86</v>
          </cell>
          <cell r="Q1677">
            <v>574</v>
          </cell>
        </row>
        <row r="1678">
          <cell r="B1678" t="str">
            <v>LAYTONVILLE 1102572</v>
          </cell>
          <cell r="C1678">
            <v>42681102</v>
          </cell>
          <cell r="D1678" t="str">
            <v>LAYTONVILLE 1102</v>
          </cell>
          <cell r="E1678">
            <v>572</v>
          </cell>
          <cell r="F1678" t="b">
            <v>0</v>
          </cell>
          <cell r="G1678">
            <v>34429.322500643699</v>
          </cell>
          <cell r="H1678">
            <v>34429.322500643699</v>
          </cell>
          <cell r="I1678">
            <v>155</v>
          </cell>
          <cell r="J1678">
            <v>2.0811748078391199E-4</v>
          </cell>
          <cell r="K1678">
            <v>372</v>
          </cell>
          <cell r="L1678">
            <v>588.46421772437498</v>
          </cell>
          <cell r="M1678">
            <v>1115</v>
          </cell>
          <cell r="N1678">
            <v>0.12096956804551599</v>
          </cell>
          <cell r="O1678">
            <v>640</v>
          </cell>
          <cell r="P1678">
            <v>5.0599999999999996</v>
          </cell>
          <cell r="Q1678">
            <v>497</v>
          </cell>
        </row>
        <row r="1679">
          <cell r="B1679" t="str">
            <v>LAYTONVILLE 110264908</v>
          </cell>
          <cell r="C1679">
            <v>42681102</v>
          </cell>
          <cell r="D1679" t="str">
            <v>LAYTONVILLE 1102</v>
          </cell>
          <cell r="E1679">
            <v>64908</v>
          </cell>
          <cell r="F1679" t="b">
            <v>0</v>
          </cell>
          <cell r="G1679">
            <v>10254.770742745901</v>
          </cell>
          <cell r="H1679">
            <v>6238.0238676953204</v>
          </cell>
          <cell r="I1679">
            <v>84</v>
          </cell>
          <cell r="J1679">
            <v>3.5802718308072399E-4</v>
          </cell>
          <cell r="K1679">
            <v>84</v>
          </cell>
          <cell r="L1679">
            <v>246.132502114999</v>
          </cell>
          <cell r="M1679">
            <v>1550</v>
          </cell>
          <cell r="N1679">
            <v>6.6995149395835202E-2</v>
          </cell>
          <cell r="O1679">
            <v>1003</v>
          </cell>
          <cell r="P1679">
            <v>0.84</v>
          </cell>
          <cell r="Q1679">
            <v>767</v>
          </cell>
        </row>
        <row r="1680">
          <cell r="B1680" t="str">
            <v>LAYTONVILLE 1102682</v>
          </cell>
          <cell r="C1680">
            <v>42681102</v>
          </cell>
          <cell r="D1680" t="str">
            <v>LAYTONVILLE 1102</v>
          </cell>
          <cell r="E1680">
            <v>682</v>
          </cell>
          <cell r="F1680" t="b">
            <v>0</v>
          </cell>
          <cell r="G1680">
            <v>23844.534928167701</v>
          </cell>
          <cell r="H1680">
            <v>23844.534928167701</v>
          </cell>
          <cell r="I1680">
            <v>97</v>
          </cell>
          <cell r="J1680">
            <v>1.6348755663401701E-4</v>
          </cell>
          <cell r="K1680">
            <v>605</v>
          </cell>
          <cell r="L1680">
            <v>167.41242317928101</v>
          </cell>
          <cell r="M1680">
            <v>1727</v>
          </cell>
          <cell r="N1680">
            <v>2.7282227394958201E-2</v>
          </cell>
          <cell r="O1680">
            <v>1508</v>
          </cell>
          <cell r="P1680">
            <v>2.58</v>
          </cell>
          <cell r="Q1680">
            <v>596</v>
          </cell>
        </row>
        <row r="1681">
          <cell r="B1681" t="str">
            <v>LAYTONVILLE 110268436</v>
          </cell>
          <cell r="C1681">
            <v>42681102</v>
          </cell>
          <cell r="D1681" t="str">
            <v>LAYTONVILLE 1102</v>
          </cell>
          <cell r="E1681">
            <v>68436</v>
          </cell>
          <cell r="F1681" t="b">
            <v>0</v>
          </cell>
          <cell r="G1681">
            <v>14664.971455123101</v>
          </cell>
          <cell r="H1681">
            <v>14664.971455123101</v>
          </cell>
          <cell r="I1681">
            <v>45</v>
          </cell>
          <cell r="J1681">
            <v>1.15812272016164E-4</v>
          </cell>
          <cell r="K1681">
            <v>1278</v>
          </cell>
          <cell r="L1681">
            <v>1690.8360473474099</v>
          </cell>
          <cell r="M1681">
            <v>525</v>
          </cell>
          <cell r="N1681">
            <v>0.14626574672013901</v>
          </cell>
          <cell r="O1681">
            <v>543</v>
          </cell>
          <cell r="P1681">
            <v>3.52</v>
          </cell>
          <cell r="Q1681">
            <v>544</v>
          </cell>
        </row>
        <row r="1682">
          <cell r="B1682" t="str">
            <v>LAYTONVILLE 1102CB</v>
          </cell>
          <cell r="C1682">
            <v>42681102</v>
          </cell>
          <cell r="D1682" t="str">
            <v>LAYTONVILLE 1102</v>
          </cell>
          <cell r="E1682" t="str">
            <v>CB</v>
          </cell>
          <cell r="F1682" t="b">
            <v>0</v>
          </cell>
          <cell r="G1682">
            <v>20899.9329227341</v>
          </cell>
          <cell r="H1682">
            <v>19267.370200695299</v>
          </cell>
          <cell r="I1682">
            <v>95</v>
          </cell>
          <cell r="J1682">
            <v>2.07169346013156E-4</v>
          </cell>
          <cell r="K1682">
            <v>375</v>
          </cell>
          <cell r="L1682">
            <v>574.88982219479101</v>
          </cell>
          <cell r="M1682">
            <v>1127</v>
          </cell>
          <cell r="N1682">
            <v>9.5781590025772703E-2</v>
          </cell>
          <cell r="O1682">
            <v>786</v>
          </cell>
          <cell r="P1682">
            <v>5.57</v>
          </cell>
          <cell r="Q1682">
            <v>485</v>
          </cell>
        </row>
        <row r="1683">
          <cell r="B1683" t="str">
            <v>LINCOLN 1101186060</v>
          </cell>
          <cell r="C1683">
            <v>153701101</v>
          </cell>
          <cell r="D1683" t="str">
            <v>LINCOLN 1101</v>
          </cell>
          <cell r="E1683">
            <v>186060</v>
          </cell>
          <cell r="F1683" t="b">
            <v>0</v>
          </cell>
          <cell r="G1683">
            <v>24068.764991272099</v>
          </cell>
          <cell r="H1683">
            <v>17542.596341812699</v>
          </cell>
          <cell r="I1683">
            <v>161</v>
          </cell>
          <cell r="J1683">
            <v>1.17156644089122E-4</v>
          </cell>
          <cell r="K1683">
            <v>1242</v>
          </cell>
          <cell r="L1683">
            <v>1235.1524143750801</v>
          </cell>
          <cell r="M1683">
            <v>709</v>
          </cell>
          <cell r="N1683">
            <v>0.13732015406797801</v>
          </cell>
          <cell r="O1683">
            <v>577</v>
          </cell>
          <cell r="Q1683">
            <v>2791</v>
          </cell>
        </row>
        <row r="1684">
          <cell r="B1684" t="str">
            <v>LINCOLN 11012310</v>
          </cell>
          <cell r="C1684">
            <v>153701101</v>
          </cell>
          <cell r="D1684" t="str">
            <v>LINCOLN 1101</v>
          </cell>
          <cell r="E1684">
            <v>2310</v>
          </cell>
          <cell r="F1684" t="b">
            <v>0</v>
          </cell>
          <cell r="G1684">
            <v>4180.4549808744696</v>
          </cell>
          <cell r="H1684">
            <v>1304.6994282321</v>
          </cell>
          <cell r="I1684">
            <v>34</v>
          </cell>
          <cell r="J1684">
            <v>1.3670607201193499E-4</v>
          </cell>
          <cell r="K1684">
            <v>911</v>
          </cell>
          <cell r="L1684">
            <v>509.33319093242301</v>
          </cell>
          <cell r="M1684">
            <v>1192</v>
          </cell>
          <cell r="N1684">
            <v>3.2911476976352903E-2</v>
          </cell>
          <cell r="O1684">
            <v>1408</v>
          </cell>
          <cell r="P1684">
            <v>0.05</v>
          </cell>
          <cell r="Q1684">
            <v>1962</v>
          </cell>
        </row>
        <row r="1685">
          <cell r="B1685" t="str">
            <v>LINCOLN 110195756</v>
          </cell>
          <cell r="C1685">
            <v>153701101</v>
          </cell>
          <cell r="D1685" t="str">
            <v>LINCOLN 1101</v>
          </cell>
          <cell r="E1685">
            <v>95756</v>
          </cell>
          <cell r="F1685" t="b">
            <v>0</v>
          </cell>
          <cell r="G1685">
            <v>29109.909251421199</v>
          </cell>
          <cell r="H1685">
            <v>11950.380426363299</v>
          </cell>
          <cell r="I1685">
            <v>200</v>
          </cell>
          <cell r="J1685">
            <v>7.02483770208656E-5</v>
          </cell>
          <cell r="K1685">
            <v>2461</v>
          </cell>
          <cell r="L1685">
            <v>1033.0935179798801</v>
          </cell>
          <cell r="M1685">
            <v>805</v>
          </cell>
          <cell r="N1685">
            <v>8.0379330347278802E-2</v>
          </cell>
          <cell r="O1685">
            <v>893</v>
          </cell>
          <cell r="P1685">
            <v>0.03</v>
          </cell>
          <cell r="Q1685">
            <v>2343</v>
          </cell>
        </row>
        <row r="1686">
          <cell r="B1686" t="str">
            <v>LINCOLN 11042070</v>
          </cell>
          <cell r="C1686">
            <v>153701104</v>
          </cell>
          <cell r="D1686" t="str">
            <v>LINCOLN 1104</v>
          </cell>
          <cell r="E1686">
            <v>2070</v>
          </cell>
          <cell r="F1686" t="b">
            <v>0</v>
          </cell>
          <cell r="G1686">
            <v>46879.118776845302</v>
          </cell>
          <cell r="H1686">
            <v>28951.643338817499</v>
          </cell>
          <cell r="I1686">
            <v>303</v>
          </cell>
          <cell r="J1686">
            <v>7.9200712358317896E-5</v>
          </cell>
          <cell r="K1686">
            <v>2227</v>
          </cell>
          <cell r="L1686">
            <v>1863.8371857500599</v>
          </cell>
          <cell r="M1686">
            <v>485</v>
          </cell>
          <cell r="N1686">
            <v>0.14110680214711299</v>
          </cell>
          <cell r="O1686">
            <v>568</v>
          </cell>
          <cell r="P1686">
            <v>2.76</v>
          </cell>
          <cell r="Q1686">
            <v>584</v>
          </cell>
        </row>
        <row r="1687">
          <cell r="B1687" t="str">
            <v>LINCOLN 11042072</v>
          </cell>
          <cell r="C1687">
            <v>153701104</v>
          </cell>
          <cell r="D1687" t="str">
            <v>LINCOLN 1104</v>
          </cell>
          <cell r="E1687">
            <v>2072</v>
          </cell>
          <cell r="F1687" t="b">
            <v>1</v>
          </cell>
          <cell r="G1687">
            <v>27455.566449314501</v>
          </cell>
          <cell r="H1687">
            <v>501.46682916237199</v>
          </cell>
          <cell r="I1687">
            <v>193</v>
          </cell>
          <cell r="J1687">
            <v>9.36991161885617E-5</v>
          </cell>
          <cell r="K1687">
            <v>1804</v>
          </cell>
          <cell r="L1687">
            <v>181.657477716199</v>
          </cell>
          <cell r="M1687">
            <v>1679</v>
          </cell>
          <cell r="N1687">
            <v>2.11971433551487E-2</v>
          </cell>
          <cell r="O1687">
            <v>1647</v>
          </cell>
          <cell r="P1687">
            <v>0.03</v>
          </cell>
          <cell r="Q1687">
            <v>2308</v>
          </cell>
        </row>
        <row r="1688">
          <cell r="B1688" t="str">
            <v>LINCOLN 1104275986</v>
          </cell>
          <cell r="C1688">
            <v>153701104</v>
          </cell>
          <cell r="D1688" t="str">
            <v>LINCOLN 1104</v>
          </cell>
          <cell r="E1688">
            <v>275986</v>
          </cell>
          <cell r="F1688" t="b">
            <v>1</v>
          </cell>
          <cell r="G1688">
            <v>934.58830882025995</v>
          </cell>
          <cell r="H1688">
            <v>934.58830882025995</v>
          </cell>
          <cell r="I1688">
            <v>5</v>
          </cell>
          <cell r="J1688">
            <v>8.2973866665270101E-5</v>
          </cell>
          <cell r="K1688">
            <v>2131</v>
          </cell>
          <cell r="L1688">
            <v>2938.8625157869701</v>
          </cell>
          <cell r="M1688">
            <v>283</v>
          </cell>
          <cell r="N1688">
            <v>0.26526403321347097</v>
          </cell>
          <cell r="O1688">
            <v>185</v>
          </cell>
          <cell r="Q1688">
            <v>3473</v>
          </cell>
        </row>
        <row r="1689">
          <cell r="B1689" t="str">
            <v>LINCOLN 110451756</v>
          </cell>
          <cell r="C1689">
            <v>153701104</v>
          </cell>
          <cell r="D1689" t="str">
            <v>LINCOLN 1104</v>
          </cell>
          <cell r="E1689">
            <v>51756</v>
          </cell>
          <cell r="F1689" t="b">
            <v>0</v>
          </cell>
          <cell r="G1689">
            <v>56082.310214264799</v>
          </cell>
          <cell r="H1689">
            <v>17440.805784742501</v>
          </cell>
          <cell r="I1689">
            <v>264</v>
          </cell>
          <cell r="J1689">
            <v>8.4998332043211897E-5</v>
          </cell>
          <cell r="K1689">
            <v>2060</v>
          </cell>
          <cell r="L1689">
            <v>1131.9938510701299</v>
          </cell>
          <cell r="M1689">
            <v>763</v>
          </cell>
          <cell r="N1689">
            <v>0.112515586887456</v>
          </cell>
          <cell r="O1689">
            <v>693</v>
          </cell>
          <cell r="P1689">
            <v>1.1499999999999999</v>
          </cell>
          <cell r="Q1689">
            <v>707</v>
          </cell>
        </row>
        <row r="1690">
          <cell r="B1690" t="str">
            <v>LINCOLN 11045391</v>
          </cell>
          <cell r="C1690">
            <v>153701104</v>
          </cell>
          <cell r="D1690" t="str">
            <v>LINCOLN 1104</v>
          </cell>
          <cell r="E1690">
            <v>5391</v>
          </cell>
          <cell r="F1690" t="b">
            <v>0</v>
          </cell>
          <cell r="G1690">
            <v>1530.18286107107</v>
          </cell>
          <cell r="H1690">
            <v>1530.18286107107</v>
          </cell>
          <cell r="I1690">
            <v>7</v>
          </cell>
          <cell r="J1690">
            <v>4.9283826748640897E-5</v>
          </cell>
          <cell r="K1690">
            <v>3055</v>
          </cell>
          <cell r="L1690">
            <v>2595.0682841863299</v>
          </cell>
          <cell r="M1690">
            <v>333</v>
          </cell>
          <cell r="N1690">
            <v>0.128678856770093</v>
          </cell>
          <cell r="O1690">
            <v>610</v>
          </cell>
          <cell r="P1690">
            <v>2.85</v>
          </cell>
          <cell r="Q1690">
            <v>575</v>
          </cell>
        </row>
        <row r="1691">
          <cell r="B1691" t="str">
            <v>LINCOLN 1104685276</v>
          </cell>
          <cell r="C1691">
            <v>153701104</v>
          </cell>
          <cell r="D1691" t="str">
            <v>LINCOLN 1104</v>
          </cell>
          <cell r="E1691">
            <v>685276</v>
          </cell>
          <cell r="F1691" t="b">
            <v>0</v>
          </cell>
          <cell r="G1691">
            <v>34821.965579108299</v>
          </cell>
          <cell r="H1691">
            <v>10432.386883092</v>
          </cell>
          <cell r="I1691">
            <v>216</v>
          </cell>
          <cell r="J1691">
            <v>7.8085518759698306E-5</v>
          </cell>
          <cell r="K1691">
            <v>2256</v>
          </cell>
          <cell r="L1691">
            <v>3212.4400661755999</v>
          </cell>
          <cell r="M1691">
            <v>238</v>
          </cell>
          <cell r="N1691">
            <v>0.242082143397438</v>
          </cell>
          <cell r="O1691">
            <v>230</v>
          </cell>
          <cell r="Q1691">
            <v>2761</v>
          </cell>
        </row>
        <row r="1692">
          <cell r="B1692" t="str">
            <v>LLAGAS 21011451</v>
          </cell>
          <cell r="C1692">
            <v>83182101</v>
          </cell>
          <cell r="D1692" t="str">
            <v>LLAGAS 2101</v>
          </cell>
          <cell r="E1692">
            <v>1451</v>
          </cell>
          <cell r="F1692" t="b">
            <v>0</v>
          </cell>
          <cell r="G1692">
            <v>14799.055146381799</v>
          </cell>
          <cell r="H1692">
            <v>9963.2756971690596</v>
          </cell>
          <cell r="I1692">
            <v>61</v>
          </cell>
          <cell r="J1692">
            <v>7.7841420291709505E-5</v>
          </cell>
          <cell r="K1692">
            <v>2264</v>
          </cell>
          <cell r="L1692">
            <v>590.71092606847503</v>
          </cell>
          <cell r="M1692">
            <v>1112</v>
          </cell>
          <cell r="N1692">
            <v>3.38102806523587E-2</v>
          </cell>
          <cell r="O1692">
            <v>1392</v>
          </cell>
          <cell r="P1692">
            <v>7.0000000000000007E-2</v>
          </cell>
          <cell r="Q1692">
            <v>1693</v>
          </cell>
        </row>
        <row r="1693">
          <cell r="B1693" t="str">
            <v>LLAGAS 21014523</v>
          </cell>
          <cell r="C1693">
            <v>83182101</v>
          </cell>
          <cell r="D1693" t="str">
            <v>LLAGAS 2101</v>
          </cell>
          <cell r="E1693">
            <v>4523</v>
          </cell>
          <cell r="F1693" t="b">
            <v>0</v>
          </cell>
          <cell r="G1693">
            <v>4420.7891694413001</v>
          </cell>
          <cell r="H1693">
            <v>1471.05880339907</v>
          </cell>
          <cell r="I1693">
            <v>28</v>
          </cell>
          <cell r="J1693">
            <v>9.5344942954917695E-5</v>
          </cell>
          <cell r="K1693">
            <v>1750</v>
          </cell>
          <cell r="L1693">
            <v>593.44465915619196</v>
          </cell>
          <cell r="M1693">
            <v>1109</v>
          </cell>
          <cell r="N1693">
            <v>5.7805924260599099E-2</v>
          </cell>
          <cell r="O1693">
            <v>1080</v>
          </cell>
          <cell r="Q1693">
            <v>3449</v>
          </cell>
        </row>
        <row r="1694">
          <cell r="B1694" t="str">
            <v>LLAGAS 2101587857</v>
          </cell>
          <cell r="C1694">
            <v>83182101</v>
          </cell>
          <cell r="D1694" t="str">
            <v>LLAGAS 2101</v>
          </cell>
          <cell r="E1694">
            <v>587857</v>
          </cell>
          <cell r="F1694" t="b">
            <v>1</v>
          </cell>
          <cell r="G1694">
            <v>3120.9827944369699</v>
          </cell>
          <cell r="H1694">
            <v>171.86214639867799</v>
          </cell>
          <cell r="I1694">
            <v>28</v>
          </cell>
          <cell r="J1694">
            <v>8.5670288171968396E-5</v>
          </cell>
          <cell r="K1694">
            <v>2038</v>
          </cell>
          <cell r="L1694">
            <v>73.850539235664201</v>
          </cell>
          <cell r="M1694">
            <v>2073</v>
          </cell>
          <cell r="N1694">
            <v>1.1943563899814999E-2</v>
          </cell>
          <cell r="O1694">
            <v>1886</v>
          </cell>
          <cell r="Q1694">
            <v>3211</v>
          </cell>
        </row>
        <row r="1695">
          <cell r="B1695" t="str">
            <v>LLAGAS 2101783467</v>
          </cell>
          <cell r="C1695">
            <v>83182101</v>
          </cell>
          <cell r="D1695" t="str">
            <v>LLAGAS 2101</v>
          </cell>
          <cell r="E1695">
            <v>783467</v>
          </cell>
          <cell r="F1695" t="b">
            <v>0</v>
          </cell>
          <cell r="G1695">
            <v>16521.495708397299</v>
          </cell>
          <cell r="H1695">
            <v>16448.609645800901</v>
          </cell>
          <cell r="I1695">
            <v>61</v>
          </cell>
          <cell r="J1695">
            <v>8.0180227580397407E-5</v>
          </cell>
          <cell r="K1695">
            <v>2201</v>
          </cell>
          <cell r="L1695">
            <v>245.17824532778599</v>
          </cell>
          <cell r="M1695">
            <v>1554</v>
          </cell>
          <cell r="N1695">
            <v>2.0784801117557299E-2</v>
          </cell>
          <cell r="O1695">
            <v>1655</v>
          </cell>
          <cell r="Q1695">
            <v>3145</v>
          </cell>
        </row>
        <row r="1696">
          <cell r="B1696" t="str">
            <v>LLAGAS 2101984552</v>
          </cell>
          <cell r="C1696">
            <v>83182101</v>
          </cell>
          <cell r="D1696" t="str">
            <v>LLAGAS 2101</v>
          </cell>
          <cell r="E1696">
            <v>984552</v>
          </cell>
          <cell r="F1696" t="b">
            <v>0</v>
          </cell>
          <cell r="G1696">
            <v>9221.3481045059198</v>
          </cell>
          <cell r="H1696">
            <v>7304.6851583977004</v>
          </cell>
          <cell r="I1696">
            <v>53</v>
          </cell>
          <cell r="J1696">
            <v>7.8725229338127701E-5</v>
          </cell>
          <cell r="K1696">
            <v>2243</v>
          </cell>
          <cell r="L1696">
            <v>1388.93272186799</v>
          </cell>
          <cell r="M1696">
            <v>642</v>
          </cell>
          <cell r="N1696">
            <v>8.7511401049732096E-2</v>
          </cell>
          <cell r="O1696">
            <v>841</v>
          </cell>
          <cell r="Q1696">
            <v>3254</v>
          </cell>
        </row>
        <row r="1697">
          <cell r="B1697" t="str">
            <v>LLAGAS 2101XR244</v>
          </cell>
          <cell r="C1697">
            <v>83182101</v>
          </cell>
          <cell r="D1697" t="str">
            <v>LLAGAS 2101</v>
          </cell>
          <cell r="E1697" t="str">
            <v>XR244</v>
          </cell>
          <cell r="F1697" t="b">
            <v>1</v>
          </cell>
          <cell r="G1697">
            <v>22757.8316677119</v>
          </cell>
          <cell r="H1697">
            <v>0</v>
          </cell>
          <cell r="I1697">
            <v>157</v>
          </cell>
          <cell r="J1697">
            <v>6.3756563503697904E-5</v>
          </cell>
          <cell r="K1697">
            <v>2654</v>
          </cell>
          <cell r="L1697">
            <v>15.2590738933557</v>
          </cell>
          <cell r="M1697">
            <v>2527</v>
          </cell>
          <cell r="N1697">
            <v>1.28249813354016E-3</v>
          </cell>
          <cell r="O1697">
            <v>2585</v>
          </cell>
          <cell r="P1697">
            <v>0.59</v>
          </cell>
          <cell r="Q1697">
            <v>855</v>
          </cell>
        </row>
        <row r="1698">
          <cell r="B1698" t="str">
            <v>LLAGAS 2101XR264</v>
          </cell>
          <cell r="C1698">
            <v>83182101</v>
          </cell>
          <cell r="D1698" t="str">
            <v>LLAGAS 2101</v>
          </cell>
          <cell r="E1698" t="str">
            <v>XR264</v>
          </cell>
          <cell r="F1698" t="b">
            <v>1</v>
          </cell>
          <cell r="G1698">
            <v>33068.069386928997</v>
          </cell>
          <cell r="H1698">
            <v>0</v>
          </cell>
          <cell r="I1698">
            <v>258</v>
          </cell>
          <cell r="J1698">
            <v>7.9579546479635596E-5</v>
          </cell>
          <cell r="K1698">
            <v>2219</v>
          </cell>
          <cell r="L1698">
            <v>168.572157814203</v>
          </cell>
          <cell r="M1698">
            <v>1723</v>
          </cell>
          <cell r="N1698">
            <v>1.17261962513648E-2</v>
          </cell>
          <cell r="O1698">
            <v>1891</v>
          </cell>
          <cell r="P1698">
            <v>0.77</v>
          </cell>
          <cell r="Q1698">
            <v>783</v>
          </cell>
        </row>
        <row r="1699">
          <cell r="B1699" t="str">
            <v>LLAGAS 2104603392</v>
          </cell>
          <cell r="C1699">
            <v>83182104</v>
          </cell>
          <cell r="D1699" t="str">
            <v>LLAGAS 2104</v>
          </cell>
          <cell r="E1699">
            <v>603392</v>
          </cell>
          <cell r="F1699" t="b">
            <v>0</v>
          </cell>
          <cell r="G1699">
            <v>5227.4341376508</v>
          </cell>
          <cell r="H1699">
            <v>4685.9835245416098</v>
          </cell>
          <cell r="I1699">
            <v>17</v>
          </cell>
          <cell r="J1699">
            <v>5.2363057286985302E-5</v>
          </cell>
          <cell r="K1699">
            <v>2983</v>
          </cell>
          <cell r="L1699">
            <v>1917.7993579379799</v>
          </cell>
          <cell r="M1699">
            <v>469</v>
          </cell>
          <cell r="N1699">
            <v>9.6621383003892905E-2</v>
          </cell>
          <cell r="O1699">
            <v>783</v>
          </cell>
          <cell r="Q1699">
            <v>3382</v>
          </cell>
        </row>
        <row r="1700">
          <cell r="B1700" t="str">
            <v>LLAGAS 2105154256</v>
          </cell>
          <cell r="C1700">
            <v>83182105</v>
          </cell>
          <cell r="D1700" t="str">
            <v>LLAGAS 2105</v>
          </cell>
          <cell r="E1700">
            <v>154256</v>
          </cell>
          <cell r="F1700" t="b">
            <v>1</v>
          </cell>
          <cell r="G1700">
            <v>446.52284890189202</v>
          </cell>
          <cell r="H1700">
            <v>430.60881949166702</v>
          </cell>
          <cell r="I1700">
            <v>2</v>
          </cell>
          <cell r="J1700">
            <v>1.17048199172131E-4</v>
          </cell>
          <cell r="K1700">
            <v>1248</v>
          </cell>
          <cell r="L1700">
            <v>293.42396640777503</v>
          </cell>
          <cell r="M1700">
            <v>1459</v>
          </cell>
          <cell r="N1700">
            <v>2.3318194686429601E-2</v>
          </cell>
          <cell r="O1700">
            <v>1593</v>
          </cell>
          <cell r="Q1700">
            <v>3510</v>
          </cell>
        </row>
        <row r="1701">
          <cell r="B1701" t="str">
            <v>LLAGAS 2105534019</v>
          </cell>
          <cell r="C1701">
            <v>83182105</v>
          </cell>
          <cell r="D1701" t="str">
            <v>LLAGAS 2105</v>
          </cell>
          <cell r="E1701">
            <v>534019</v>
          </cell>
          <cell r="F1701" t="b">
            <v>0</v>
          </cell>
          <cell r="G1701">
            <v>1193.5001127508001</v>
          </cell>
          <cell r="H1701">
            <v>1147.9573166791499</v>
          </cell>
          <cell r="I1701">
            <v>5</v>
          </cell>
          <cell r="J1701">
            <v>1.11097613989841E-4</v>
          </cell>
          <cell r="K1701">
            <v>1391</v>
          </cell>
          <cell r="L1701">
            <v>269.54944409429999</v>
          </cell>
          <cell r="M1701">
            <v>1499</v>
          </cell>
          <cell r="N1701">
            <v>2.9893154784585801E-2</v>
          </cell>
          <cell r="O1701">
            <v>1463</v>
          </cell>
          <cell r="Q1701">
            <v>3519</v>
          </cell>
        </row>
        <row r="1702">
          <cell r="B1702" t="str">
            <v>LLAGAS 2105XR234</v>
          </cell>
          <cell r="C1702">
            <v>83182105</v>
          </cell>
          <cell r="D1702" t="str">
            <v>LLAGAS 2105</v>
          </cell>
          <cell r="E1702" t="str">
            <v>XR234</v>
          </cell>
          <cell r="F1702" t="b">
            <v>1</v>
          </cell>
          <cell r="G1702">
            <v>1908.9722459588299</v>
          </cell>
          <cell r="H1702">
            <v>4.1246457618599699</v>
          </cell>
          <cell r="I1702">
            <v>26</v>
          </cell>
          <cell r="J1702">
            <v>4.1932054864446398E-5</v>
          </cell>
          <cell r="K1702">
            <v>3226</v>
          </cell>
          <cell r="L1702">
            <v>7.3799213692545802</v>
          </cell>
          <cell r="M1702">
            <v>2680</v>
          </cell>
          <cell r="N1702">
            <v>4.5563269434974901E-4</v>
          </cell>
          <cell r="O1702">
            <v>2746</v>
          </cell>
          <cell r="P1702">
            <v>0.03</v>
          </cell>
          <cell r="Q1702">
            <v>2236</v>
          </cell>
        </row>
        <row r="1703">
          <cell r="B1703" t="str">
            <v>LLAGAS 2106338878</v>
          </cell>
          <cell r="C1703">
            <v>83182106</v>
          </cell>
          <cell r="D1703" t="str">
            <v>LLAGAS 2106</v>
          </cell>
          <cell r="E1703">
            <v>338878</v>
          </cell>
          <cell r="F1703" t="b">
            <v>0</v>
          </cell>
          <cell r="G1703">
            <v>7522.30541246947</v>
          </cell>
          <cell r="H1703">
            <v>3300.0011738181902</v>
          </cell>
          <cell r="I1703">
            <v>23</v>
          </cell>
          <cell r="J1703">
            <v>6.6372785161212503E-5</v>
          </cell>
          <cell r="K1703">
            <v>2579</v>
          </cell>
          <cell r="L1703">
            <v>72.112815570412806</v>
          </cell>
          <cell r="M1703">
            <v>2083</v>
          </cell>
          <cell r="N1703">
            <v>3.6202716141944401E-3</v>
          </cell>
          <cell r="O1703">
            <v>2285</v>
          </cell>
          <cell r="Q1703">
            <v>3067</v>
          </cell>
        </row>
        <row r="1704">
          <cell r="B1704" t="str">
            <v>LLAGAS 2107250129</v>
          </cell>
          <cell r="C1704">
            <v>83182107</v>
          </cell>
          <cell r="D1704" t="str">
            <v>LLAGAS 2107</v>
          </cell>
          <cell r="E1704">
            <v>250129</v>
          </cell>
          <cell r="F1704" t="b">
            <v>1</v>
          </cell>
          <cell r="G1704">
            <v>467.99890860086401</v>
          </cell>
          <cell r="H1704">
            <v>401.67280756749602</v>
          </cell>
          <cell r="I1704">
            <v>5</v>
          </cell>
          <cell r="J1704">
            <v>1.57453125575557E-4</v>
          </cell>
          <cell r="K1704">
            <v>668</v>
          </cell>
          <cell r="L1704">
            <v>6.6431909799575806E-2</v>
          </cell>
          <cell r="M1704">
            <v>2964</v>
          </cell>
          <cell r="N1704">
            <v>1.04599118358967E-5</v>
          </cell>
          <cell r="O1704">
            <v>3059</v>
          </cell>
          <cell r="Q1704">
            <v>3307</v>
          </cell>
        </row>
        <row r="1705">
          <cell r="B1705" t="str">
            <v>LLAGAS 2107870396</v>
          </cell>
          <cell r="C1705">
            <v>83182107</v>
          </cell>
          <cell r="D1705" t="str">
            <v>LLAGAS 2107</v>
          </cell>
          <cell r="E1705">
            <v>870396</v>
          </cell>
          <cell r="F1705" t="b">
            <v>0</v>
          </cell>
          <cell r="G1705">
            <v>4752.0973164587003</v>
          </cell>
          <cell r="H1705">
            <v>1326.4883659424099</v>
          </cell>
          <cell r="I1705">
            <v>40</v>
          </cell>
          <cell r="J1705">
            <v>7.7997246853556102E-5</v>
          </cell>
          <cell r="K1705">
            <v>2259</v>
          </cell>
          <cell r="L1705">
            <v>529.87354465126896</v>
          </cell>
          <cell r="M1705">
            <v>1173</v>
          </cell>
          <cell r="N1705">
            <v>3.6327474380040997E-2</v>
          </cell>
          <cell r="O1705">
            <v>1349</v>
          </cell>
          <cell r="Q1705">
            <v>3499</v>
          </cell>
        </row>
        <row r="1706">
          <cell r="B1706" t="str">
            <v>LLAGAS 2107XR178</v>
          </cell>
          <cell r="C1706">
            <v>83182107</v>
          </cell>
          <cell r="D1706" t="str">
            <v>LLAGAS 2107</v>
          </cell>
          <cell r="E1706" t="str">
            <v>XR178</v>
          </cell>
          <cell r="F1706" t="b">
            <v>0</v>
          </cell>
          <cell r="G1706">
            <v>20866.192793775699</v>
          </cell>
          <cell r="H1706">
            <v>9493.9491348677693</v>
          </cell>
          <cell r="I1706">
            <v>138</v>
          </cell>
          <cell r="J1706">
            <v>8.7818442085810307E-5</v>
          </cell>
          <cell r="K1706">
            <v>1989</v>
          </cell>
          <cell r="L1706">
            <v>483.512814182086</v>
          </cell>
          <cell r="M1706">
            <v>1211</v>
          </cell>
          <cell r="N1706">
            <v>4.68300337699942E-2</v>
          </cell>
          <cell r="O1706">
            <v>1215</v>
          </cell>
          <cell r="P1706">
            <v>0.94</v>
          </cell>
          <cell r="Q1706">
            <v>744</v>
          </cell>
        </row>
        <row r="1707">
          <cell r="B1707" t="str">
            <v>LLAGAS 2107XR188</v>
          </cell>
          <cell r="C1707">
            <v>83182107</v>
          </cell>
          <cell r="D1707" t="str">
            <v>LLAGAS 2107</v>
          </cell>
          <cell r="E1707" t="str">
            <v>XR188</v>
          </cell>
          <cell r="F1707" t="b">
            <v>1</v>
          </cell>
          <cell r="G1707">
            <v>5000.7033946846404</v>
          </cell>
          <cell r="H1707">
            <v>608.15104624218202</v>
          </cell>
          <cell r="I1707">
            <v>43</v>
          </cell>
          <cell r="J1707">
            <v>1.02658514195008E-4</v>
          </cell>
          <cell r="K1707">
            <v>1579</v>
          </cell>
          <cell r="L1707">
            <v>145.353106584833</v>
          </cell>
          <cell r="M1707">
            <v>1791</v>
          </cell>
          <cell r="N1707">
            <v>2.55962266245277E-2</v>
          </cell>
          <cell r="O1707">
            <v>1544</v>
          </cell>
          <cell r="P1707">
            <v>0.05</v>
          </cell>
          <cell r="Q1707">
            <v>1999</v>
          </cell>
        </row>
        <row r="1708">
          <cell r="B1708" t="str">
            <v>LOGAN CREEK 2102795010</v>
          </cell>
          <cell r="C1708">
            <v>103142102</v>
          </cell>
          <cell r="D1708" t="str">
            <v>LOGAN CREEK 2102</v>
          </cell>
          <cell r="E1708">
            <v>795010</v>
          </cell>
          <cell r="F1708" t="b">
            <v>0</v>
          </cell>
          <cell r="G1708">
            <v>6022.8067772392897</v>
          </cell>
          <cell r="H1708">
            <v>5964.9275849780097</v>
          </cell>
          <cell r="I1708">
            <v>12</v>
          </cell>
          <cell r="J1708">
            <v>3.8041870456336998E-5</v>
          </cell>
          <cell r="K1708">
            <v>3300</v>
          </cell>
          <cell r="L1708">
            <v>5006.5634672360602</v>
          </cell>
          <cell r="M1708">
            <v>76</v>
          </cell>
          <cell r="N1708">
            <v>0.18504913874484299</v>
          </cell>
          <cell r="O1708">
            <v>388</v>
          </cell>
          <cell r="Q1708">
            <v>3401</v>
          </cell>
        </row>
        <row r="1709">
          <cell r="B1709" t="str">
            <v>LONE TREE 210521210</v>
          </cell>
          <cell r="C1709">
            <v>13232105</v>
          </cell>
          <cell r="D1709" t="str">
            <v>LONE TREE 2105</v>
          </cell>
          <cell r="E1709">
            <v>21210</v>
          </cell>
          <cell r="F1709" t="b">
            <v>0</v>
          </cell>
          <cell r="G1709">
            <v>26056.9930876832</v>
          </cell>
          <cell r="H1709">
            <v>20686.237698961901</v>
          </cell>
          <cell r="I1709">
            <v>111</v>
          </cell>
          <cell r="J1709">
            <v>5.4908290175657303E-5</v>
          </cell>
          <cell r="K1709">
            <v>2916</v>
          </cell>
          <cell r="L1709">
            <v>4309.2408166145997</v>
          </cell>
          <cell r="M1709">
            <v>126</v>
          </cell>
          <cell r="N1709">
            <v>0.20895786310870401</v>
          </cell>
          <cell r="O1709">
            <v>310</v>
          </cell>
          <cell r="P1709">
            <v>0.06</v>
          </cell>
          <cell r="Q1709">
            <v>1808</v>
          </cell>
        </row>
        <row r="1710">
          <cell r="B1710" t="str">
            <v>LOS COCHES 1101625902</v>
          </cell>
          <cell r="C1710">
            <v>182151101</v>
          </cell>
          <cell r="D1710" t="str">
            <v>LOS COCHES 1101</v>
          </cell>
          <cell r="E1710">
            <v>625902</v>
          </cell>
          <cell r="F1710" t="b">
            <v>0</v>
          </cell>
          <cell r="G1710">
            <v>9066.5476554102206</v>
          </cell>
          <cell r="H1710">
            <v>4214.4265944650397</v>
          </cell>
          <cell r="I1710">
            <v>26</v>
          </cell>
          <cell r="J1710">
            <v>5.2521019567749399E-5</v>
          </cell>
          <cell r="K1710">
            <v>2981</v>
          </cell>
          <cell r="L1710">
            <v>97.958785884965593</v>
          </cell>
          <cell r="M1710">
            <v>1969</v>
          </cell>
          <cell r="N1710">
            <v>8.9146746979194402E-3</v>
          </cell>
          <cell r="O1710">
            <v>2006</v>
          </cell>
          <cell r="Q1710">
            <v>2735</v>
          </cell>
        </row>
        <row r="1711">
          <cell r="B1711" t="str">
            <v>LOS GATOS 1101184035</v>
          </cell>
          <cell r="C1711">
            <v>82021101</v>
          </cell>
          <cell r="D1711" t="str">
            <v>LOS GATOS 1101</v>
          </cell>
          <cell r="E1711">
            <v>184035</v>
          </cell>
          <cell r="F1711" t="b">
            <v>1</v>
          </cell>
          <cell r="G1711">
            <v>995.77745856671299</v>
          </cell>
          <cell r="H1711">
            <v>905.93599115277095</v>
          </cell>
          <cell r="I1711">
            <v>9</v>
          </cell>
          <cell r="J1711">
            <v>9.1457030470741695E-5</v>
          </cell>
          <cell r="K1711">
            <v>1859</v>
          </cell>
          <cell r="L1711">
            <v>6.6289140946335201E-2</v>
          </cell>
          <cell r="M1711">
            <v>3152</v>
          </cell>
          <cell r="N1711">
            <v>6.0720745934605601E-6</v>
          </cell>
          <cell r="O1711">
            <v>3203</v>
          </cell>
          <cell r="Q1711">
            <v>3118</v>
          </cell>
        </row>
        <row r="1712">
          <cell r="B1712" t="str">
            <v>LOS GATOS 1101206248</v>
          </cell>
          <cell r="C1712">
            <v>82021101</v>
          </cell>
          <cell r="D1712" t="str">
            <v>LOS GATOS 1101</v>
          </cell>
          <cell r="E1712">
            <v>206248</v>
          </cell>
          <cell r="F1712" t="b">
            <v>1</v>
          </cell>
          <cell r="G1712">
            <v>893.30869956243805</v>
          </cell>
          <cell r="H1712">
            <v>83.003927623963506</v>
          </cell>
          <cell r="I1712">
            <v>10</v>
          </cell>
          <cell r="J1712">
            <v>3.8949678310018501E-5</v>
          </cell>
          <cell r="K1712">
            <v>3288</v>
          </cell>
          <cell r="L1712">
            <v>6.5403974056243902E-2</v>
          </cell>
          <cell r="M1712">
            <v>3414</v>
          </cell>
          <cell r="N1712">
            <v>2.5435239181142902E-6</v>
          </cell>
          <cell r="O1712">
            <v>3461</v>
          </cell>
          <cell r="Q1712">
            <v>3179</v>
          </cell>
        </row>
        <row r="1713">
          <cell r="B1713" t="str">
            <v>LOS GATOS 1101502026</v>
          </cell>
          <cell r="C1713">
            <v>82021101</v>
          </cell>
          <cell r="D1713" t="str">
            <v>LOS GATOS 1101</v>
          </cell>
          <cell r="E1713">
            <v>502026</v>
          </cell>
          <cell r="F1713" t="b">
            <v>1</v>
          </cell>
          <cell r="G1713">
            <v>1729.63854636721</v>
          </cell>
          <cell r="H1713">
            <v>180.53929069447</v>
          </cell>
          <cell r="I1713">
            <v>17</v>
          </cell>
          <cell r="J1713">
            <v>5.2047943320169799E-5</v>
          </cell>
          <cell r="K1713">
            <v>2992</v>
          </cell>
          <cell r="L1713">
            <v>6.5373740652028195E-2</v>
          </cell>
          <cell r="M1713">
            <v>3427</v>
          </cell>
          <cell r="N1713">
            <v>3.40236043548835E-6</v>
          </cell>
          <cell r="O1713">
            <v>3374</v>
          </cell>
          <cell r="Q1713">
            <v>3302</v>
          </cell>
        </row>
        <row r="1714">
          <cell r="B1714" t="str">
            <v>LOS GATOS 110160052</v>
          </cell>
          <cell r="C1714">
            <v>82021101</v>
          </cell>
          <cell r="D1714" t="str">
            <v>LOS GATOS 1101</v>
          </cell>
          <cell r="E1714">
            <v>60052</v>
          </cell>
          <cell r="F1714" t="b">
            <v>0</v>
          </cell>
          <cell r="G1714">
            <v>3169.0096736321698</v>
          </cell>
          <cell r="H1714">
            <v>3169.0096736321698</v>
          </cell>
          <cell r="I1714">
            <v>28</v>
          </cell>
          <cell r="J1714">
            <v>1.17481333940564E-4</v>
          </cell>
          <cell r="K1714">
            <v>1236</v>
          </cell>
          <cell r="L1714">
            <v>6.6431588658315902E-2</v>
          </cell>
          <cell r="M1714">
            <v>3001</v>
          </cell>
          <cell r="N1714">
            <v>7.8044729774258595E-6</v>
          </cell>
          <cell r="O1714">
            <v>3131</v>
          </cell>
          <cell r="P1714">
            <v>0.05</v>
          </cell>
          <cell r="Q1714">
            <v>1976</v>
          </cell>
        </row>
        <row r="1715">
          <cell r="B1715" t="str">
            <v>LOS GATOS 110160136</v>
          </cell>
          <cell r="C1715">
            <v>82021101</v>
          </cell>
          <cell r="D1715" t="str">
            <v>LOS GATOS 1101</v>
          </cell>
          <cell r="E1715">
            <v>60136</v>
          </cell>
          <cell r="F1715" t="b">
            <v>1</v>
          </cell>
          <cell r="G1715">
            <v>6522.6172317498203</v>
          </cell>
          <cell r="H1715">
            <v>0</v>
          </cell>
          <cell r="I1715">
            <v>57</v>
          </cell>
          <cell r="J1715">
            <v>3.4156459294440299E-5</v>
          </cell>
          <cell r="K1715">
            <v>3367</v>
          </cell>
          <cell r="L1715">
            <v>6.5146990120410905E-2</v>
          </cell>
          <cell r="M1715">
            <v>3622</v>
          </cell>
          <cell r="N1715">
            <v>2.2251905162031098E-6</v>
          </cell>
          <cell r="O1715">
            <v>3489</v>
          </cell>
          <cell r="Q1715">
            <v>2829</v>
          </cell>
        </row>
        <row r="1716">
          <cell r="B1716" t="str">
            <v>LOS GATOS 1101950286</v>
          </cell>
          <cell r="C1716">
            <v>82021101</v>
          </cell>
          <cell r="D1716" t="str">
            <v>LOS GATOS 1101</v>
          </cell>
          <cell r="E1716">
            <v>950286</v>
          </cell>
          <cell r="F1716" t="b">
            <v>0</v>
          </cell>
          <cell r="G1716">
            <v>1710.79952677048</v>
          </cell>
          <cell r="H1716">
            <v>1710.79952677048</v>
          </cell>
          <cell r="I1716">
            <v>17</v>
          </cell>
          <cell r="J1716">
            <v>4.91103161467061E-5</v>
          </cell>
          <cell r="K1716">
            <v>3061</v>
          </cell>
          <cell r="L1716">
            <v>6.6431909799575806E-2</v>
          </cell>
          <cell r="M1716">
            <v>2974</v>
          </cell>
          <cell r="N1716">
            <v>3.26249209248663E-6</v>
          </cell>
          <cell r="O1716">
            <v>3385</v>
          </cell>
          <cell r="Q1716">
            <v>3046</v>
          </cell>
        </row>
        <row r="1717">
          <cell r="B1717" t="str">
            <v>LOS GATOS 1101CB</v>
          </cell>
          <cell r="C1717">
            <v>82021101</v>
          </cell>
          <cell r="D1717" t="str">
            <v>LOS GATOS 1101</v>
          </cell>
          <cell r="E1717" t="str">
            <v>CB</v>
          </cell>
          <cell r="F1717" t="b">
            <v>1</v>
          </cell>
          <cell r="G1717">
            <v>3679.7789869892499</v>
          </cell>
          <cell r="H1717">
            <v>47.652367837477797</v>
          </cell>
          <cell r="I1717">
            <v>34</v>
          </cell>
          <cell r="J1717">
            <v>4.81232606640939E-5</v>
          </cell>
          <cell r="K1717">
            <v>3090</v>
          </cell>
          <cell r="L1717">
            <v>6.51847818756804E-2</v>
          </cell>
          <cell r="M1717">
            <v>3530</v>
          </cell>
          <cell r="N1717">
            <v>3.1364358949218299E-6</v>
          </cell>
          <cell r="O1717">
            <v>3396</v>
          </cell>
          <cell r="P1717">
            <v>0.03</v>
          </cell>
          <cell r="Q1717">
            <v>2233</v>
          </cell>
        </row>
        <row r="1718">
          <cell r="B1718" t="str">
            <v>LOS GATOS 1101LB40</v>
          </cell>
          <cell r="C1718">
            <v>82021101</v>
          </cell>
          <cell r="D1718" t="str">
            <v>LOS GATOS 1101</v>
          </cell>
          <cell r="E1718" t="str">
            <v>LB40</v>
          </cell>
          <cell r="F1718" t="b">
            <v>0</v>
          </cell>
          <cell r="G1718">
            <v>14924.9201274646</v>
          </cell>
          <cell r="H1718">
            <v>13714.1211562793</v>
          </cell>
          <cell r="I1718">
            <v>131</v>
          </cell>
          <cell r="J1718">
            <v>7.5710452043869898E-5</v>
          </cell>
          <cell r="K1718">
            <v>2314</v>
          </cell>
          <cell r="L1718">
            <v>4.7844390119083702</v>
          </cell>
          <cell r="M1718">
            <v>2761</v>
          </cell>
          <cell r="N1718">
            <v>3.2354414020325801E-4</v>
          </cell>
          <cell r="O1718">
            <v>2787</v>
          </cell>
          <cell r="P1718">
            <v>0.15</v>
          </cell>
          <cell r="Q1718">
            <v>1298</v>
          </cell>
        </row>
        <row r="1719">
          <cell r="B1719" t="str">
            <v>LOS GATOS 1102526868</v>
          </cell>
          <cell r="C1719">
            <v>82021102</v>
          </cell>
          <cell r="D1719" t="str">
            <v>LOS GATOS 1102</v>
          </cell>
          <cell r="E1719">
            <v>526868</v>
          </cell>
          <cell r="F1719" t="b">
            <v>0</v>
          </cell>
          <cell r="G1719">
            <v>2061.1443452540102</v>
          </cell>
          <cell r="H1719">
            <v>1780.51654809703</v>
          </cell>
          <cell r="I1719">
            <v>20</v>
          </cell>
          <cell r="J1719">
            <v>5.6771582421788399E-5</v>
          </cell>
          <cell r="K1719">
            <v>2867</v>
          </cell>
          <cell r="L1719">
            <v>6.6239171847701006E-2</v>
          </cell>
          <cell r="M1719">
            <v>3165</v>
          </cell>
          <cell r="N1719">
            <v>3.7613694080036601E-6</v>
          </cell>
          <cell r="O1719">
            <v>3349</v>
          </cell>
          <cell r="Q1719">
            <v>2663</v>
          </cell>
        </row>
        <row r="1720">
          <cell r="B1720" t="str">
            <v>LOS GATOS 1102CB</v>
          </cell>
          <cell r="C1720">
            <v>82021102</v>
          </cell>
          <cell r="D1720" t="str">
            <v>LOS GATOS 1102</v>
          </cell>
          <cell r="E1720" t="str">
            <v>CB</v>
          </cell>
          <cell r="F1720" t="b">
            <v>1</v>
          </cell>
          <cell r="G1720">
            <v>7506.1649675971303</v>
          </cell>
          <cell r="H1720">
            <v>0</v>
          </cell>
          <cell r="I1720">
            <v>70</v>
          </cell>
          <cell r="J1720">
            <v>3.0936387903628702E-5</v>
          </cell>
          <cell r="K1720">
            <v>3418</v>
          </cell>
          <cell r="L1720">
            <v>6.5146990120410905E-2</v>
          </cell>
          <cell r="M1720">
            <v>3616</v>
          </cell>
          <cell r="N1720">
            <v>2.0154125571188899E-6</v>
          </cell>
          <cell r="O1720">
            <v>3509</v>
          </cell>
          <cell r="P1720">
            <v>0.05</v>
          </cell>
          <cell r="Q1720">
            <v>2064</v>
          </cell>
        </row>
        <row r="1721">
          <cell r="B1721" t="str">
            <v>LOS GATOS 110660116</v>
          </cell>
          <cell r="C1721">
            <v>82021106</v>
          </cell>
          <cell r="D1721" t="str">
            <v>LOS GATOS 1106</v>
          </cell>
          <cell r="E1721">
            <v>60116</v>
          </cell>
          <cell r="F1721" t="b">
            <v>0</v>
          </cell>
          <cell r="G1721">
            <v>19634.1928033105</v>
          </cell>
          <cell r="H1721">
            <v>19634.1928033105</v>
          </cell>
          <cell r="I1721">
            <v>151</v>
          </cell>
          <cell r="J1721">
            <v>2.0010939731838101E-4</v>
          </cell>
          <cell r="K1721">
            <v>397</v>
          </cell>
          <cell r="L1721">
            <v>4.94680389093421</v>
          </cell>
          <cell r="M1721">
            <v>2757</v>
          </cell>
          <cell r="N1721">
            <v>9.5504793935836496E-4</v>
          </cell>
          <cell r="O1721">
            <v>2646</v>
          </cell>
          <cell r="P1721">
            <v>0.89</v>
          </cell>
          <cell r="Q1721">
            <v>751</v>
          </cell>
        </row>
        <row r="1722">
          <cell r="B1722" t="str">
            <v>LOS GATOS 1106697500</v>
          </cell>
          <cell r="C1722">
            <v>82021106</v>
          </cell>
          <cell r="D1722" t="str">
            <v>LOS GATOS 1106</v>
          </cell>
          <cell r="E1722">
            <v>697500</v>
          </cell>
          <cell r="F1722" t="b">
            <v>0</v>
          </cell>
          <cell r="G1722">
            <v>10836.647378920599</v>
          </cell>
          <cell r="H1722">
            <v>10836.647378920599</v>
          </cell>
          <cell r="I1722">
            <v>74</v>
          </cell>
          <cell r="J1722">
            <v>1.7367993274780701E-4</v>
          </cell>
          <cell r="K1722">
            <v>536</v>
          </cell>
          <cell r="L1722">
            <v>8.0975243543192494</v>
          </cell>
          <cell r="M1722">
            <v>2667</v>
          </cell>
          <cell r="N1722">
            <v>1.9029435446207301E-3</v>
          </cell>
          <cell r="O1722">
            <v>2489</v>
          </cell>
          <cell r="Q1722">
            <v>3178</v>
          </cell>
        </row>
        <row r="1723">
          <cell r="B1723" t="str">
            <v>LOS GATOS 1106CB</v>
          </cell>
          <cell r="C1723">
            <v>82021106</v>
          </cell>
          <cell r="D1723" t="str">
            <v>LOS GATOS 1106</v>
          </cell>
          <cell r="E1723" t="str">
            <v>CB</v>
          </cell>
          <cell r="F1723" t="b">
            <v>1</v>
          </cell>
          <cell r="G1723">
            <v>1170.6002670308901</v>
          </cell>
          <cell r="H1723">
            <v>164.25231019796701</v>
          </cell>
          <cell r="I1723">
            <v>11</v>
          </cell>
          <cell r="J1723">
            <v>4.0345801789953801E-5</v>
          </cell>
          <cell r="K1723">
            <v>3259</v>
          </cell>
          <cell r="L1723">
            <v>6.5497422760183097E-2</v>
          </cell>
          <cell r="M1723">
            <v>3371</v>
          </cell>
          <cell r="N1723">
            <v>2.65102842622662E-6</v>
          </cell>
          <cell r="O1723">
            <v>3448</v>
          </cell>
          <cell r="P1723">
            <v>0.27</v>
          </cell>
          <cell r="Q1723">
            <v>1059</v>
          </cell>
        </row>
        <row r="1724">
          <cell r="B1724" t="str">
            <v>LOS GATOS 1106LA42</v>
          </cell>
          <cell r="C1724">
            <v>82021106</v>
          </cell>
          <cell r="D1724" t="str">
            <v>LOS GATOS 1106</v>
          </cell>
          <cell r="E1724" t="str">
            <v>LA42</v>
          </cell>
          <cell r="F1724" t="b">
            <v>0</v>
          </cell>
          <cell r="G1724">
            <v>4459.4554471551601</v>
          </cell>
          <cell r="H1724">
            <v>4459.4554471551601</v>
          </cell>
          <cell r="I1724">
            <v>35</v>
          </cell>
          <cell r="J1724">
            <v>2.17518404159428E-4</v>
          </cell>
          <cell r="K1724">
            <v>329</v>
          </cell>
          <cell r="L1724">
            <v>6.6431229729116206E-2</v>
          </cell>
          <cell r="M1724">
            <v>3062</v>
          </cell>
          <cell r="N1724">
            <v>1.44500150770257E-5</v>
          </cell>
          <cell r="O1724">
            <v>3015</v>
          </cell>
          <cell r="P1724">
            <v>0.48</v>
          </cell>
          <cell r="Q1724">
            <v>904</v>
          </cell>
        </row>
        <row r="1725">
          <cell r="B1725" t="str">
            <v>LOS GATOS 1106LA46</v>
          </cell>
          <cell r="C1725">
            <v>82021106</v>
          </cell>
          <cell r="D1725" t="str">
            <v>LOS GATOS 1106</v>
          </cell>
          <cell r="E1725" t="str">
            <v>LA46</v>
          </cell>
          <cell r="F1725" t="b">
            <v>0</v>
          </cell>
          <cell r="G1725">
            <v>2411.7924563820002</v>
          </cell>
          <cell r="H1725">
            <v>2411.7924563820002</v>
          </cell>
          <cell r="I1725">
            <v>20</v>
          </cell>
          <cell r="J1725">
            <v>1.7602464940864499E-4</v>
          </cell>
          <cell r="K1725">
            <v>522</v>
          </cell>
          <cell r="L1725">
            <v>6.6431229729116206E-2</v>
          </cell>
          <cell r="M1725">
            <v>3058</v>
          </cell>
          <cell r="N1725">
            <v>1.16935339228529E-5</v>
          </cell>
          <cell r="O1725">
            <v>3037</v>
          </cell>
          <cell r="P1725">
            <v>19.55</v>
          </cell>
          <cell r="Q1725">
            <v>311</v>
          </cell>
        </row>
        <row r="1726">
          <cell r="B1726" t="str">
            <v>LOS GATOS 1106LA64</v>
          </cell>
          <cell r="C1726">
            <v>82021106</v>
          </cell>
          <cell r="D1726" t="str">
            <v>LOS GATOS 1106</v>
          </cell>
          <cell r="E1726" t="str">
            <v>LA64</v>
          </cell>
          <cell r="F1726" t="b">
            <v>0</v>
          </cell>
          <cell r="G1726">
            <v>20425.5787664583</v>
          </cell>
          <cell r="H1726">
            <v>20425.5787664583</v>
          </cell>
          <cell r="I1726">
            <v>152</v>
          </cell>
          <cell r="J1726">
            <v>2.4136766844668701E-4</v>
          </cell>
          <cell r="K1726">
            <v>243</v>
          </cell>
          <cell r="L1726">
            <v>12.4216873528578</v>
          </cell>
          <cell r="M1726">
            <v>2580</v>
          </cell>
          <cell r="N1726">
            <v>2.9683956262721201E-3</v>
          </cell>
          <cell r="O1726">
            <v>2356</v>
          </cell>
          <cell r="P1726">
            <v>0.94</v>
          </cell>
          <cell r="Q1726">
            <v>741</v>
          </cell>
        </row>
        <row r="1727">
          <cell r="B1727" t="str">
            <v>LOS GATOS 1106LB44</v>
          </cell>
          <cell r="C1727">
            <v>82021106</v>
          </cell>
          <cell r="D1727" t="str">
            <v>LOS GATOS 1106</v>
          </cell>
          <cell r="E1727" t="str">
            <v>LB44</v>
          </cell>
          <cell r="F1727" t="b">
            <v>0</v>
          </cell>
          <cell r="G1727">
            <v>31139.872612353702</v>
          </cell>
          <cell r="H1727">
            <v>31139.872612353702</v>
          </cell>
          <cell r="I1727">
            <v>213</v>
          </cell>
          <cell r="J1727">
            <v>1.4638886947034201E-4</v>
          </cell>
          <cell r="K1727">
            <v>783</v>
          </cell>
          <cell r="L1727">
            <v>100.851621353764</v>
          </cell>
          <cell r="M1727">
            <v>1950</v>
          </cell>
          <cell r="N1727">
            <v>1.2498918349547E-2</v>
          </cell>
          <cell r="O1727">
            <v>1864</v>
          </cell>
          <cell r="P1727">
            <v>1.29</v>
          </cell>
          <cell r="Q1727">
            <v>690</v>
          </cell>
        </row>
        <row r="1728">
          <cell r="B1728" t="str">
            <v>LOS GATOS 1106LB48</v>
          </cell>
          <cell r="C1728">
            <v>82021106</v>
          </cell>
          <cell r="D1728" t="str">
            <v>LOS GATOS 1106</v>
          </cell>
          <cell r="E1728" t="str">
            <v>LB48</v>
          </cell>
          <cell r="F1728" t="b">
            <v>0</v>
          </cell>
          <cell r="G1728">
            <v>23668.374035717501</v>
          </cell>
          <cell r="H1728">
            <v>23668.374035717501</v>
          </cell>
          <cell r="I1728">
            <v>142</v>
          </cell>
          <cell r="J1728">
            <v>1.4120265673932001E-4</v>
          </cell>
          <cell r="K1728">
            <v>849</v>
          </cell>
          <cell r="L1728">
            <v>89.797969889126094</v>
          </cell>
          <cell r="M1728">
            <v>2000</v>
          </cell>
          <cell r="N1728">
            <v>1.2757338253069499E-2</v>
          </cell>
          <cell r="O1728">
            <v>1851</v>
          </cell>
          <cell r="P1728">
            <v>0.79</v>
          </cell>
          <cell r="Q1728">
            <v>776</v>
          </cell>
        </row>
        <row r="1729">
          <cell r="B1729" t="str">
            <v>LOS GATOS 110712041</v>
          </cell>
          <cell r="C1729">
            <v>82021107</v>
          </cell>
          <cell r="D1729" t="str">
            <v>LOS GATOS 1107</v>
          </cell>
          <cell r="E1729">
            <v>12041</v>
          </cell>
          <cell r="F1729" t="b">
            <v>0</v>
          </cell>
          <cell r="G1729">
            <v>10143.785134662299</v>
          </cell>
          <cell r="H1729">
            <v>10143.785134662299</v>
          </cell>
          <cell r="I1729">
            <v>65</v>
          </cell>
          <cell r="J1729">
            <v>1.3198250089772E-4</v>
          </cell>
          <cell r="K1729">
            <v>985</v>
          </cell>
          <cell r="L1729">
            <v>5.1865841046046199</v>
          </cell>
          <cell r="M1729">
            <v>2743</v>
          </cell>
          <cell r="N1729">
            <v>5.9296744491201697E-4</v>
          </cell>
          <cell r="O1729">
            <v>2710</v>
          </cell>
          <cell r="P1729">
            <v>30.78</v>
          </cell>
          <cell r="Q1729">
            <v>234</v>
          </cell>
        </row>
        <row r="1730">
          <cell r="B1730" t="str">
            <v>LOS GATOS 110760024</v>
          </cell>
          <cell r="C1730">
            <v>82021107</v>
          </cell>
          <cell r="D1730" t="str">
            <v>LOS GATOS 1107</v>
          </cell>
          <cell r="E1730">
            <v>60024</v>
          </cell>
          <cell r="F1730" t="b">
            <v>0</v>
          </cell>
          <cell r="G1730">
            <v>6398.0406892177698</v>
          </cell>
          <cell r="H1730">
            <v>6398.0406892177698</v>
          </cell>
          <cell r="I1730">
            <v>27</v>
          </cell>
          <cell r="J1730">
            <v>8.4330334815334597E-5</v>
          </cell>
          <cell r="K1730">
            <v>2081</v>
          </cell>
          <cell r="L1730">
            <v>118.047139608693</v>
          </cell>
          <cell r="M1730">
            <v>1880</v>
          </cell>
          <cell r="N1730">
            <v>1.0381130113777901E-2</v>
          </cell>
          <cell r="O1730">
            <v>1942</v>
          </cell>
          <cell r="P1730">
            <v>22.82</v>
          </cell>
          <cell r="Q1730">
            <v>292</v>
          </cell>
        </row>
        <row r="1731">
          <cell r="B1731" t="str">
            <v>LOS GATOS 110760092</v>
          </cell>
          <cell r="C1731">
            <v>82021107</v>
          </cell>
          <cell r="D1731" t="str">
            <v>LOS GATOS 1107</v>
          </cell>
          <cell r="E1731">
            <v>60092</v>
          </cell>
          <cell r="F1731" t="b">
            <v>0</v>
          </cell>
          <cell r="G1731">
            <v>15629.1335963806</v>
          </cell>
          <cell r="H1731">
            <v>15629.1335963806</v>
          </cell>
          <cell r="I1731">
            <v>108</v>
          </cell>
          <cell r="J1731">
            <v>1.97311475161445E-4</v>
          </cell>
          <cell r="K1731">
            <v>408</v>
          </cell>
          <cell r="L1731">
            <v>2.9278922649779902</v>
          </cell>
          <cell r="M1731">
            <v>2813</v>
          </cell>
          <cell r="N1731">
            <v>3.8814013055436499E-4</v>
          </cell>
          <cell r="O1731">
            <v>2767</v>
          </cell>
          <cell r="P1731">
            <v>0.39</v>
          </cell>
          <cell r="Q1731">
            <v>951</v>
          </cell>
        </row>
        <row r="1732">
          <cell r="B1732" t="str">
            <v>LOS GATOS 110760114</v>
          </cell>
          <cell r="C1732">
            <v>82021107</v>
          </cell>
          <cell r="D1732" t="str">
            <v>LOS GATOS 1107</v>
          </cell>
          <cell r="E1732">
            <v>60114</v>
          </cell>
          <cell r="F1732" t="b">
            <v>0</v>
          </cell>
          <cell r="G1732">
            <v>39130.988185018898</v>
          </cell>
          <cell r="H1732">
            <v>39130.988185018898</v>
          </cell>
          <cell r="I1732">
            <v>220</v>
          </cell>
          <cell r="J1732">
            <v>1.4614363455670799E-4</v>
          </cell>
          <cell r="K1732">
            <v>787</v>
          </cell>
          <cell r="L1732">
            <v>173.29355695288299</v>
          </cell>
          <cell r="M1732">
            <v>1702</v>
          </cell>
          <cell r="N1732">
            <v>1.6971170433673601E-2</v>
          </cell>
          <cell r="O1732">
            <v>1738</v>
          </cell>
          <cell r="P1732">
            <v>112.13</v>
          </cell>
          <cell r="Q1732">
            <v>13</v>
          </cell>
        </row>
        <row r="1733">
          <cell r="B1733" t="str">
            <v>LOS GATOS 110760118</v>
          </cell>
          <cell r="C1733">
            <v>82021107</v>
          </cell>
          <cell r="D1733" t="str">
            <v>LOS GATOS 1107</v>
          </cell>
          <cell r="E1733">
            <v>60118</v>
          </cell>
          <cell r="F1733" t="b">
            <v>0</v>
          </cell>
          <cell r="G1733">
            <v>44902.947814163999</v>
          </cell>
          <cell r="H1733">
            <v>44902.947814163999</v>
          </cell>
          <cell r="I1733">
            <v>323</v>
          </cell>
          <cell r="J1733">
            <v>1.7204306945278801E-4</v>
          </cell>
          <cell r="K1733">
            <v>550</v>
          </cell>
          <cell r="L1733">
            <v>26.0465074640667</v>
          </cell>
          <cell r="M1733">
            <v>2376</v>
          </cell>
          <cell r="N1733">
            <v>4.5775276872769598E-3</v>
          </cell>
          <cell r="O1733">
            <v>2227</v>
          </cell>
          <cell r="P1733">
            <v>45.32</v>
          </cell>
          <cell r="Q1733">
            <v>149</v>
          </cell>
        </row>
        <row r="1734">
          <cell r="B1734" t="str">
            <v>LOS GATOS 1107CB</v>
          </cell>
          <cell r="C1734">
            <v>82021107</v>
          </cell>
          <cell r="D1734" t="str">
            <v>LOS GATOS 1107</v>
          </cell>
          <cell r="E1734" t="str">
            <v>CB</v>
          </cell>
          <cell r="F1734" t="b">
            <v>0</v>
          </cell>
          <cell r="G1734">
            <v>25409.854618428701</v>
          </cell>
          <cell r="H1734">
            <v>24616.647628737501</v>
          </cell>
          <cell r="I1734">
            <v>192</v>
          </cell>
          <cell r="J1734">
            <v>1.22118371194801E-4</v>
          </cell>
          <cell r="K1734">
            <v>1146</v>
          </cell>
          <cell r="L1734">
            <v>9.4761624320995796</v>
          </cell>
          <cell r="M1734">
            <v>2636</v>
          </cell>
          <cell r="N1734">
            <v>1.1504197849060401E-3</v>
          </cell>
          <cell r="O1734">
            <v>2606</v>
          </cell>
          <cell r="P1734">
            <v>0.14000000000000001</v>
          </cell>
          <cell r="Q1734">
            <v>1327</v>
          </cell>
        </row>
        <row r="1735">
          <cell r="B1735" t="str">
            <v>LOS GATOS 1107LA60</v>
          </cell>
          <cell r="C1735">
            <v>82021107</v>
          </cell>
          <cell r="D1735" t="str">
            <v>LOS GATOS 1107</v>
          </cell>
          <cell r="E1735" t="str">
            <v>LA60</v>
          </cell>
          <cell r="F1735" t="b">
            <v>0</v>
          </cell>
          <cell r="G1735">
            <v>13957.172886832101</v>
          </cell>
          <cell r="H1735">
            <v>13957.172886832101</v>
          </cell>
          <cell r="I1735">
            <v>61</v>
          </cell>
          <cell r="J1735">
            <v>1.00537327062872E-4</v>
          </cell>
          <cell r="K1735">
            <v>1636</v>
          </cell>
          <cell r="L1735">
            <v>81.905356215349101</v>
          </cell>
          <cell r="M1735">
            <v>2041</v>
          </cell>
          <cell r="N1735">
            <v>6.1262545073137104E-3</v>
          </cell>
          <cell r="O1735">
            <v>2148</v>
          </cell>
          <cell r="P1735">
            <v>41.93</v>
          </cell>
          <cell r="Q1735">
            <v>173</v>
          </cell>
        </row>
        <row r="1736">
          <cell r="B1736" t="str">
            <v>LOS GATOS 1108CB</v>
          </cell>
          <cell r="C1736">
            <v>82021108</v>
          </cell>
          <cell r="D1736" t="str">
            <v>LOS GATOS 1108</v>
          </cell>
          <cell r="E1736" t="str">
            <v>CB</v>
          </cell>
          <cell r="F1736" t="b">
            <v>1</v>
          </cell>
          <cell r="G1736">
            <v>1166.66572373025</v>
          </cell>
          <cell r="H1736">
            <v>0</v>
          </cell>
          <cell r="I1736">
            <v>15</v>
          </cell>
          <cell r="J1736">
            <v>3.1212257843955197E-5</v>
          </cell>
          <cell r="K1736">
            <v>3412</v>
          </cell>
          <cell r="L1736">
            <v>6.5146990120410905E-2</v>
          </cell>
          <cell r="M1736">
            <v>3617</v>
          </cell>
          <cell r="N1736">
            <v>2.03338465339586E-6</v>
          </cell>
          <cell r="O1736">
            <v>3508</v>
          </cell>
          <cell r="Q1736">
            <v>3022</v>
          </cell>
        </row>
        <row r="1737">
          <cell r="B1737" t="str">
            <v>LOS GATOS 1108LB86</v>
          </cell>
          <cell r="C1737">
            <v>82021108</v>
          </cell>
          <cell r="D1737" t="str">
            <v>LOS GATOS 1108</v>
          </cell>
          <cell r="E1737" t="str">
            <v>LB86</v>
          </cell>
          <cell r="F1737" t="b">
            <v>0</v>
          </cell>
          <cell r="G1737">
            <v>8620.4874954571696</v>
          </cell>
          <cell r="H1737">
            <v>7270.7679308898796</v>
          </cell>
          <cell r="I1737">
            <v>69</v>
          </cell>
          <cell r="J1737">
            <v>8.9583602943278393E-5</v>
          </cell>
          <cell r="K1737">
            <v>1927</v>
          </cell>
          <cell r="L1737">
            <v>6.6208390751620605E-2</v>
          </cell>
          <cell r="M1737">
            <v>3169</v>
          </cell>
          <cell r="N1737">
            <v>5.9457995626703696E-6</v>
          </cell>
          <cell r="O1737">
            <v>3212</v>
          </cell>
          <cell r="P1737">
            <v>0.13</v>
          </cell>
          <cell r="Q1737">
            <v>1335</v>
          </cell>
        </row>
        <row r="1738">
          <cell r="B1738" t="str">
            <v>LOS MOLINOS 1101297862</v>
          </cell>
          <cell r="C1738">
            <v>103481101</v>
          </cell>
          <cell r="D1738" t="str">
            <v>LOS MOLINOS 1101</v>
          </cell>
          <cell r="E1738">
            <v>297862</v>
          </cell>
          <cell r="F1738" t="b">
            <v>1</v>
          </cell>
          <cell r="G1738">
            <v>519.22624481549099</v>
          </cell>
          <cell r="H1738">
            <v>503.22416135925999</v>
          </cell>
          <cell r="I1738">
            <v>4</v>
          </cell>
          <cell r="J1738">
            <v>7.9186846051015796E-5</v>
          </cell>
          <cell r="K1738">
            <v>2228</v>
          </cell>
          <cell r="L1738">
            <v>3345.0840247116598</v>
          </cell>
          <cell r="M1738">
            <v>219</v>
          </cell>
          <cell r="N1738">
            <v>8.9566991102422E-2</v>
          </cell>
          <cell r="O1738">
            <v>825</v>
          </cell>
          <cell r="Q1738">
            <v>3575</v>
          </cell>
        </row>
        <row r="1739">
          <cell r="B1739" t="str">
            <v>LOS OSITOS 2102148504</v>
          </cell>
          <cell r="C1739">
            <v>182082102</v>
          </cell>
          <cell r="D1739" t="str">
            <v>LOS OSITOS 2102</v>
          </cell>
          <cell r="E1739">
            <v>148504</v>
          </cell>
          <cell r="F1739" t="b">
            <v>1</v>
          </cell>
          <cell r="G1739">
            <v>3218.0268218968799</v>
          </cell>
          <cell r="H1739">
            <v>275.76023140656298</v>
          </cell>
          <cell r="I1739">
            <v>14</v>
          </cell>
          <cell r="J1739">
            <v>6.4052561076375806E-5</v>
          </cell>
          <cell r="K1739">
            <v>2643</v>
          </cell>
          <cell r="L1739">
            <v>71.398766107325002</v>
          </cell>
          <cell r="M1739">
            <v>2086</v>
          </cell>
          <cell r="N1739">
            <v>4.9962623052738301E-3</v>
          </cell>
          <cell r="O1739">
            <v>2205</v>
          </cell>
          <cell r="Q1739">
            <v>3134</v>
          </cell>
        </row>
        <row r="1740">
          <cell r="B1740" t="str">
            <v>LOS OSITOS 2102258878</v>
          </cell>
          <cell r="C1740">
            <v>182082102</v>
          </cell>
          <cell r="D1740" t="str">
            <v>LOS OSITOS 2102</v>
          </cell>
          <cell r="E1740">
            <v>258878</v>
          </cell>
          <cell r="F1740" t="b">
            <v>0</v>
          </cell>
          <cell r="G1740">
            <v>7396.92929578434</v>
          </cell>
          <cell r="H1740">
            <v>5357.1762545209604</v>
          </cell>
          <cell r="I1740">
            <v>26</v>
          </cell>
          <cell r="J1740">
            <v>3.9952707766133197E-5</v>
          </cell>
          <cell r="K1740">
            <v>3270</v>
          </cell>
          <cell r="L1740">
            <v>107.508409350818</v>
          </cell>
          <cell r="M1740">
            <v>1921</v>
          </cell>
          <cell r="N1740">
            <v>7.2140649849259204E-3</v>
          </cell>
          <cell r="O1740">
            <v>2085</v>
          </cell>
          <cell r="Q1740">
            <v>3114</v>
          </cell>
        </row>
        <row r="1741">
          <cell r="B1741" t="str">
            <v>LOS OSITOS 2102624200</v>
          </cell>
          <cell r="C1741">
            <v>182082102</v>
          </cell>
          <cell r="D1741" t="str">
            <v>LOS OSITOS 2102</v>
          </cell>
          <cell r="E1741">
            <v>624200</v>
          </cell>
          <cell r="F1741" t="b">
            <v>0</v>
          </cell>
          <cell r="G1741">
            <v>3744.0071145429902</v>
          </cell>
          <cell r="H1741">
            <v>2491.85802213426</v>
          </cell>
          <cell r="I1741">
            <v>6</v>
          </cell>
          <cell r="J1741">
            <v>9.1262399109837103E-6</v>
          </cell>
          <cell r="K1741">
            <v>3614</v>
          </cell>
          <cell r="L1741">
            <v>78.163195549199898</v>
          </cell>
          <cell r="M1741">
            <v>2058</v>
          </cell>
          <cell r="N1741">
            <v>1.14322364276393E-3</v>
          </cell>
          <cell r="O1741">
            <v>2609</v>
          </cell>
          <cell r="Q1741">
            <v>3383</v>
          </cell>
        </row>
        <row r="1742">
          <cell r="B1742" t="str">
            <v>LOS OSITOS 2103220608</v>
          </cell>
          <cell r="C1742">
            <v>182082103</v>
          </cell>
          <cell r="D1742" t="str">
            <v>LOS OSITOS 2103</v>
          </cell>
          <cell r="E1742">
            <v>220608</v>
          </cell>
          <cell r="F1742" t="b">
            <v>0</v>
          </cell>
          <cell r="G1742">
            <v>3563.34517280914</v>
          </cell>
          <cell r="H1742">
            <v>1678.7883060870699</v>
          </cell>
          <cell r="I1742">
            <v>10</v>
          </cell>
          <cell r="J1742">
            <v>2.1846115133586002E-5</v>
          </cell>
          <cell r="K1742">
            <v>3522</v>
          </cell>
          <cell r="L1742">
            <v>416.46174219623202</v>
          </cell>
          <cell r="M1742">
            <v>1275</v>
          </cell>
          <cell r="N1742">
            <v>9.4489906078841293E-3</v>
          </cell>
          <cell r="O1742">
            <v>1986</v>
          </cell>
          <cell r="Q1742">
            <v>2941</v>
          </cell>
        </row>
        <row r="1743">
          <cell r="B1743" t="str">
            <v>LOS OSITOS 2103258688</v>
          </cell>
          <cell r="C1743">
            <v>182082103</v>
          </cell>
          <cell r="D1743" t="str">
            <v>LOS OSITOS 2103</v>
          </cell>
          <cell r="E1743">
            <v>258688</v>
          </cell>
          <cell r="F1743" t="b">
            <v>0</v>
          </cell>
          <cell r="G1743">
            <v>5700.7116905254297</v>
          </cell>
          <cell r="H1743">
            <v>1727.29510383209</v>
          </cell>
          <cell r="I1743">
            <v>17</v>
          </cell>
          <cell r="J1743">
            <v>1.3020552427512999E-5</v>
          </cell>
          <cell r="K1743">
            <v>3601</v>
          </cell>
          <cell r="L1743">
            <v>51.849743830682897</v>
          </cell>
          <cell r="M1743">
            <v>2202</v>
          </cell>
          <cell r="N1743">
            <v>3.28821819097673E-3</v>
          </cell>
          <cell r="O1743">
            <v>2317</v>
          </cell>
          <cell r="Q1743">
            <v>3463</v>
          </cell>
        </row>
        <row r="1744">
          <cell r="B1744" t="str">
            <v>LOS OSITOS 21033010</v>
          </cell>
          <cell r="C1744">
            <v>182082103</v>
          </cell>
          <cell r="D1744" t="str">
            <v>LOS OSITOS 2103</v>
          </cell>
          <cell r="E1744">
            <v>3010</v>
          </cell>
          <cell r="F1744" t="b">
            <v>0</v>
          </cell>
          <cell r="G1744">
            <v>50085.859830204303</v>
          </cell>
          <cell r="H1744">
            <v>50061.440041186397</v>
          </cell>
          <cell r="I1744">
            <v>229</v>
          </cell>
          <cell r="J1744">
            <v>6.2602156753506505E-5</v>
          </cell>
          <cell r="K1744">
            <v>2699</v>
          </cell>
          <cell r="L1744">
            <v>457.26914975654398</v>
          </cell>
          <cell r="M1744">
            <v>1239</v>
          </cell>
          <cell r="N1744">
            <v>2.72814243982685E-2</v>
          </cell>
          <cell r="O1744">
            <v>1509</v>
          </cell>
          <cell r="P1744">
            <v>0.11</v>
          </cell>
          <cell r="Q1744">
            <v>1434</v>
          </cell>
        </row>
        <row r="1745">
          <cell r="B1745" t="str">
            <v>LOS OSITOS 2103695270</v>
          </cell>
          <cell r="C1745">
            <v>182082103</v>
          </cell>
          <cell r="D1745" t="str">
            <v>LOS OSITOS 2103</v>
          </cell>
          <cell r="E1745">
            <v>695270</v>
          </cell>
          <cell r="F1745" t="b">
            <v>0</v>
          </cell>
          <cell r="G1745">
            <v>1764.2136907213301</v>
          </cell>
          <cell r="H1745">
            <v>1116.19921328737</v>
          </cell>
          <cell r="I1745">
            <v>12</v>
          </cell>
          <cell r="J1745">
            <v>6.65902070977608E-5</v>
          </cell>
          <cell r="K1745">
            <v>2569</v>
          </cell>
          <cell r="L1745">
            <v>184.78619128217301</v>
          </cell>
          <cell r="M1745">
            <v>1675</v>
          </cell>
          <cell r="N1745">
            <v>9.1989864297506996E-3</v>
          </cell>
          <cell r="O1745">
            <v>1994</v>
          </cell>
          <cell r="Q1745">
            <v>3425</v>
          </cell>
        </row>
        <row r="1746">
          <cell r="B1746" t="str">
            <v>LOS OSITOS 21037062</v>
          </cell>
          <cell r="C1746">
            <v>182082103</v>
          </cell>
          <cell r="D1746" t="str">
            <v>LOS OSITOS 2103</v>
          </cell>
          <cell r="E1746">
            <v>7062</v>
          </cell>
          <cell r="F1746" t="b">
            <v>0</v>
          </cell>
          <cell r="G1746">
            <v>19664.1429371593</v>
          </cell>
          <cell r="H1746">
            <v>19664.1429371593</v>
          </cell>
          <cell r="I1746">
            <v>53</v>
          </cell>
          <cell r="J1746">
            <v>5.2216118092474001E-5</v>
          </cell>
          <cell r="K1746">
            <v>2986</v>
          </cell>
          <cell r="L1746">
            <v>685.29036540764798</v>
          </cell>
          <cell r="M1746">
            <v>1034</v>
          </cell>
          <cell r="N1746">
            <v>3.5805261528204999E-2</v>
          </cell>
          <cell r="O1746">
            <v>1359</v>
          </cell>
          <cell r="P1746">
            <v>0.1</v>
          </cell>
          <cell r="Q1746">
            <v>1452</v>
          </cell>
        </row>
        <row r="1747">
          <cell r="B1747" t="str">
            <v>LOW GAP 11012094</v>
          </cell>
          <cell r="C1747">
            <v>192411101</v>
          </cell>
          <cell r="D1747" t="str">
            <v>LOW GAP 1101</v>
          </cell>
          <cell r="E1747">
            <v>2094</v>
          </cell>
          <cell r="F1747" t="b">
            <v>0</v>
          </cell>
          <cell r="G1747">
            <v>27452.3558001704</v>
          </cell>
          <cell r="H1747">
            <v>25248.629520420702</v>
          </cell>
          <cell r="I1747">
            <v>139</v>
          </cell>
          <cell r="J1747">
            <v>2.1403877627048799E-4</v>
          </cell>
          <cell r="K1747">
            <v>343</v>
          </cell>
          <cell r="L1747">
            <v>379.78532730738698</v>
          </cell>
          <cell r="M1747">
            <v>1321</v>
          </cell>
          <cell r="N1747">
            <v>6.2103113272817603E-2</v>
          </cell>
          <cell r="O1747">
            <v>1042</v>
          </cell>
          <cell r="P1747">
            <v>3.85</v>
          </cell>
          <cell r="Q1747">
            <v>533</v>
          </cell>
        </row>
        <row r="1748">
          <cell r="B1748" t="str">
            <v>LOW GAP 110137498</v>
          </cell>
          <cell r="C1748">
            <v>192411101</v>
          </cell>
          <cell r="D1748" t="str">
            <v>LOW GAP 1101</v>
          </cell>
          <cell r="E1748">
            <v>37498</v>
          </cell>
          <cell r="F1748" t="b">
            <v>0</v>
          </cell>
          <cell r="G1748">
            <v>26197.741536715901</v>
          </cell>
          <cell r="H1748">
            <v>26197.741536715901</v>
          </cell>
          <cell r="I1748">
            <v>129</v>
          </cell>
          <cell r="J1748">
            <v>1.80723452322408E-4</v>
          </cell>
          <cell r="K1748">
            <v>507</v>
          </cell>
          <cell r="L1748">
            <v>890.63688501353897</v>
          </cell>
          <cell r="M1748">
            <v>887</v>
          </cell>
          <cell r="N1748">
            <v>0.16072532453007299</v>
          </cell>
          <cell r="O1748">
            <v>466</v>
          </cell>
          <cell r="P1748">
            <v>7.0000000000000007E-2</v>
          </cell>
          <cell r="Q1748">
            <v>1723</v>
          </cell>
        </row>
        <row r="1749">
          <cell r="B1749" t="str">
            <v>LOW GAP 11014086</v>
          </cell>
          <cell r="C1749">
            <v>192411101</v>
          </cell>
          <cell r="D1749" t="str">
            <v>LOW GAP 1101</v>
          </cell>
          <cell r="E1749">
            <v>4086</v>
          </cell>
          <cell r="F1749" t="b">
            <v>0</v>
          </cell>
          <cell r="G1749">
            <v>18494.2050549704</v>
          </cell>
          <cell r="H1749">
            <v>18494.2050549704</v>
          </cell>
          <cell r="I1749">
            <v>66</v>
          </cell>
          <cell r="J1749">
            <v>1.27865446074793E-4</v>
          </cell>
          <cell r="K1749">
            <v>1052</v>
          </cell>
          <cell r="L1749">
            <v>634.82875195986196</v>
          </cell>
          <cell r="M1749">
            <v>1073</v>
          </cell>
          <cell r="N1749">
            <v>7.2098001604423798E-2</v>
          </cell>
          <cell r="O1749">
            <v>964</v>
          </cell>
          <cell r="P1749">
            <v>0.12</v>
          </cell>
          <cell r="Q1749">
            <v>1393</v>
          </cell>
        </row>
        <row r="1750">
          <cell r="B1750" t="str">
            <v>LOW GAP 11014160</v>
          </cell>
          <cell r="C1750">
            <v>192411101</v>
          </cell>
          <cell r="D1750" t="str">
            <v>LOW GAP 1101</v>
          </cell>
          <cell r="E1750">
            <v>4160</v>
          </cell>
          <cell r="F1750" t="b">
            <v>0</v>
          </cell>
          <cell r="G1750">
            <v>34990.355906935998</v>
          </cell>
          <cell r="H1750">
            <v>34990.355906935998</v>
          </cell>
          <cell r="I1750">
            <v>194</v>
          </cell>
          <cell r="J1750">
            <v>1.53670008194004E-4</v>
          </cell>
          <cell r="K1750">
            <v>716</v>
          </cell>
          <cell r="L1750">
            <v>332.52987425032899</v>
          </cell>
          <cell r="M1750">
            <v>1395</v>
          </cell>
          <cell r="N1750">
            <v>4.7994109814807499E-2</v>
          </cell>
          <cell r="O1750">
            <v>1197</v>
          </cell>
          <cell r="P1750">
            <v>0.11</v>
          </cell>
          <cell r="Q1750">
            <v>1435</v>
          </cell>
        </row>
        <row r="1751">
          <cell r="B1751" t="str">
            <v>LOW GAP 110186816</v>
          </cell>
          <cell r="C1751">
            <v>192411101</v>
          </cell>
          <cell r="D1751" t="str">
            <v>LOW GAP 1101</v>
          </cell>
          <cell r="E1751">
            <v>86816</v>
          </cell>
          <cell r="F1751" t="b">
            <v>0</v>
          </cell>
          <cell r="G1751">
            <v>7103.5026271945098</v>
          </cell>
          <cell r="H1751">
            <v>7103.5026271945098</v>
          </cell>
          <cell r="I1751">
            <v>51</v>
          </cell>
          <cell r="J1751">
            <v>2.3289329107558599E-4</v>
          </cell>
          <cell r="K1751">
            <v>272</v>
          </cell>
          <cell r="L1751">
            <v>393.45623761717297</v>
          </cell>
          <cell r="M1751">
            <v>1304</v>
          </cell>
          <cell r="N1751">
            <v>9.0318540299543698E-2</v>
          </cell>
          <cell r="O1751">
            <v>821</v>
          </cell>
          <cell r="P1751">
            <v>6.82</v>
          </cell>
          <cell r="Q1751">
            <v>458</v>
          </cell>
        </row>
        <row r="1752">
          <cell r="B1752" t="str">
            <v>LOW GAP 1101CB</v>
          </cell>
          <cell r="C1752">
            <v>192411101</v>
          </cell>
          <cell r="D1752" t="str">
            <v>LOW GAP 1101</v>
          </cell>
          <cell r="E1752" t="str">
            <v>CB</v>
          </cell>
          <cell r="F1752" t="b">
            <v>0</v>
          </cell>
          <cell r="G1752">
            <v>3490.25088628921</v>
          </cell>
          <cell r="H1752">
            <v>3490.25088628921</v>
          </cell>
          <cell r="I1752">
            <v>23</v>
          </cell>
          <cell r="J1752">
            <v>2.0947474315661201E-4</v>
          </cell>
          <cell r="K1752">
            <v>361</v>
          </cell>
          <cell r="L1752">
            <v>222.197033142344</v>
          </cell>
          <cell r="M1752">
            <v>1600</v>
          </cell>
          <cell r="N1752">
            <v>3.4029149388576603E-2</v>
          </cell>
          <cell r="O1752">
            <v>1385</v>
          </cell>
          <cell r="P1752">
            <v>9.67</v>
          </cell>
          <cell r="Q1752">
            <v>405</v>
          </cell>
        </row>
        <row r="1753">
          <cell r="B1753" t="str">
            <v>LOYOLA 110260082</v>
          </cell>
          <cell r="C1753">
            <v>82161102</v>
          </cell>
          <cell r="D1753" t="str">
            <v>LOYOLA 1102</v>
          </cell>
          <cell r="E1753">
            <v>60082</v>
          </cell>
          <cell r="F1753" t="b">
            <v>1</v>
          </cell>
          <cell r="G1753">
            <v>6614.3058264265201</v>
          </cell>
          <cell r="H1753">
            <v>0</v>
          </cell>
          <cell r="I1753">
            <v>57</v>
          </cell>
          <cell r="J1753">
            <v>1.17351053469454E-4</v>
          </cell>
          <cell r="K1753">
            <v>1238</v>
          </cell>
          <cell r="L1753">
            <v>6.5169532570922506E-2</v>
          </cell>
          <cell r="M1753">
            <v>3546</v>
          </cell>
          <cell r="N1753">
            <v>7.6477375536758398E-6</v>
          </cell>
          <cell r="O1753">
            <v>3137</v>
          </cell>
          <cell r="Q1753">
            <v>2780</v>
          </cell>
        </row>
        <row r="1754">
          <cell r="B1754" t="str">
            <v>LOYOLA 1102725939</v>
          </cell>
          <cell r="C1754">
            <v>82161102</v>
          </cell>
          <cell r="D1754" t="str">
            <v>LOYOLA 1102</v>
          </cell>
          <cell r="E1754">
            <v>725939</v>
          </cell>
          <cell r="F1754" t="b">
            <v>1</v>
          </cell>
          <cell r="G1754">
            <v>1338.45712714663</v>
          </cell>
          <cell r="H1754">
            <v>150.535515185089</v>
          </cell>
          <cell r="I1754">
            <v>14</v>
          </cell>
          <cell r="J1754">
            <v>1.66396904835262E-4</v>
          </cell>
          <cell r="K1754">
            <v>579</v>
          </cell>
          <cell r="L1754">
            <v>36.243362658248699</v>
          </cell>
          <cell r="M1754">
            <v>2303</v>
          </cell>
          <cell r="N1754">
            <v>8.6107908569479502E-3</v>
          </cell>
          <cell r="O1754">
            <v>2023</v>
          </cell>
          <cell r="Q1754">
            <v>3249</v>
          </cell>
        </row>
        <row r="1755">
          <cell r="B1755" t="str">
            <v>LUCERNE 11031280</v>
          </cell>
          <cell r="C1755">
            <v>43351103</v>
          </cell>
          <cell r="D1755" t="str">
            <v>LUCERNE 1103</v>
          </cell>
          <cell r="E1755">
            <v>1280</v>
          </cell>
          <cell r="F1755" t="b">
            <v>0</v>
          </cell>
          <cell r="G1755">
            <v>37796.6984679046</v>
          </cell>
          <cell r="H1755">
            <v>12933.817401804499</v>
          </cell>
          <cell r="I1755">
            <v>238</v>
          </cell>
          <cell r="J1755">
            <v>1.15617559382341E-4</v>
          </cell>
          <cell r="K1755">
            <v>1283</v>
          </cell>
          <cell r="L1755">
            <v>1326.8731933718</v>
          </cell>
          <cell r="M1755">
            <v>670</v>
          </cell>
          <cell r="N1755">
            <v>0.151195455027621</v>
          </cell>
          <cell r="O1755">
            <v>512</v>
          </cell>
          <cell r="P1755">
            <v>0.03</v>
          </cell>
          <cell r="Q1755">
            <v>2282</v>
          </cell>
        </row>
        <row r="1756">
          <cell r="B1756" t="str">
            <v>LUCERNE 11031663</v>
          </cell>
          <cell r="C1756">
            <v>43351103</v>
          </cell>
          <cell r="D1756" t="str">
            <v>LUCERNE 1103</v>
          </cell>
          <cell r="E1756">
            <v>1663</v>
          </cell>
          <cell r="F1756" t="b">
            <v>0</v>
          </cell>
          <cell r="G1756">
            <v>1947.6462350208101</v>
          </cell>
          <cell r="H1756">
            <v>1947.6462350208101</v>
          </cell>
          <cell r="I1756">
            <v>17</v>
          </cell>
          <cell r="J1756">
            <v>9.1108733613509603E-5</v>
          </cell>
          <cell r="K1756">
            <v>1877</v>
          </cell>
          <cell r="L1756">
            <v>6.6431607551183297E-2</v>
          </cell>
          <cell r="M1756">
            <v>3000</v>
          </cell>
          <cell r="N1756">
            <v>6.0524996358979698E-6</v>
          </cell>
          <cell r="O1756">
            <v>3205</v>
          </cell>
          <cell r="P1756">
            <v>0.08</v>
          </cell>
          <cell r="Q1756">
            <v>1656</v>
          </cell>
        </row>
        <row r="1757">
          <cell r="B1757" t="str">
            <v>LUCERNE 11034200</v>
          </cell>
          <cell r="C1757">
            <v>43351103</v>
          </cell>
          <cell r="D1757" t="str">
            <v>LUCERNE 1103</v>
          </cell>
          <cell r="E1757">
            <v>4200</v>
          </cell>
          <cell r="F1757" t="b">
            <v>0</v>
          </cell>
          <cell r="G1757">
            <v>7940.3443704009296</v>
          </cell>
          <cell r="H1757">
            <v>6495.7462183048401</v>
          </cell>
          <cell r="I1757">
            <v>37</v>
          </cell>
          <cell r="J1757">
            <v>1.10574450789843E-4</v>
          </cell>
          <cell r="K1757">
            <v>1400</v>
          </cell>
          <cell r="L1757">
            <v>2908.2308778250699</v>
          </cell>
          <cell r="M1757">
            <v>287</v>
          </cell>
          <cell r="N1757">
            <v>0.19926754718074799</v>
          </cell>
          <cell r="O1757">
            <v>329</v>
          </cell>
          <cell r="P1757">
            <v>0.05</v>
          </cell>
          <cell r="Q1757">
            <v>1995</v>
          </cell>
        </row>
        <row r="1758">
          <cell r="B1758" t="str">
            <v>LUCERNE 11034624</v>
          </cell>
          <cell r="C1758">
            <v>43351103</v>
          </cell>
          <cell r="D1758" t="str">
            <v>LUCERNE 1103</v>
          </cell>
          <cell r="E1758">
            <v>4624</v>
          </cell>
          <cell r="F1758" t="b">
            <v>1</v>
          </cell>
          <cell r="G1758">
            <v>6101.7646760166299</v>
          </cell>
          <cell r="H1758">
            <v>50.672441555326699</v>
          </cell>
          <cell r="I1758">
            <v>42</v>
          </cell>
          <cell r="J1758">
            <v>1.25479405423469E-4</v>
          </cell>
          <cell r="K1758">
            <v>1090</v>
          </cell>
          <cell r="L1758">
            <v>117.197484710734</v>
          </cell>
          <cell r="M1758">
            <v>1886</v>
          </cell>
          <cell r="N1758">
            <v>1.3291779141484401E-2</v>
          </cell>
          <cell r="O1758">
            <v>1836</v>
          </cell>
          <cell r="P1758">
            <v>0.02</v>
          </cell>
          <cell r="Q1758">
            <v>2483</v>
          </cell>
        </row>
        <row r="1759">
          <cell r="B1759" t="str">
            <v>LUCERNE 1103630</v>
          </cell>
          <cell r="C1759">
            <v>43351103</v>
          </cell>
          <cell r="D1759" t="str">
            <v>LUCERNE 1103</v>
          </cell>
          <cell r="E1759">
            <v>630</v>
          </cell>
          <cell r="F1759" t="b">
            <v>0</v>
          </cell>
          <cell r="G1759">
            <v>21891.424363185</v>
          </cell>
          <cell r="H1759">
            <v>20012.261541782402</v>
          </cell>
          <cell r="I1759">
            <v>154</v>
          </cell>
          <cell r="J1759">
            <v>9.5266120879862495E-5</v>
          </cell>
          <cell r="K1759">
            <v>1756</v>
          </cell>
          <cell r="L1759">
            <v>292.79218216712002</v>
          </cell>
          <cell r="M1759">
            <v>1460</v>
          </cell>
          <cell r="N1759">
            <v>2.1528597448398801E-2</v>
          </cell>
          <cell r="O1759">
            <v>1639</v>
          </cell>
          <cell r="P1759">
            <v>0.13</v>
          </cell>
          <cell r="Q1759">
            <v>1357</v>
          </cell>
        </row>
        <row r="1760">
          <cell r="B1760" t="str">
            <v>LUCERNE 1103CB</v>
          </cell>
          <cell r="C1760">
            <v>43351103</v>
          </cell>
          <cell r="D1760" t="str">
            <v>LUCERNE 1103</v>
          </cell>
          <cell r="E1760" t="str">
            <v>CB</v>
          </cell>
          <cell r="F1760" t="b">
            <v>0</v>
          </cell>
          <cell r="G1760">
            <v>7158.5649693263003</v>
          </cell>
          <cell r="H1760">
            <v>3619.1596719407098</v>
          </cell>
          <cell r="I1760">
            <v>59</v>
          </cell>
          <cell r="J1760">
            <v>1.8211216002670999E-4</v>
          </cell>
          <cell r="K1760">
            <v>497</v>
          </cell>
          <cell r="L1760">
            <v>299.72052733583001</v>
          </cell>
          <cell r="M1760">
            <v>1447</v>
          </cell>
          <cell r="N1760">
            <v>0.107894263151215</v>
          </cell>
          <cell r="O1760">
            <v>719</v>
          </cell>
          <cell r="P1760">
            <v>0.1</v>
          </cell>
          <cell r="Q1760">
            <v>1483</v>
          </cell>
        </row>
        <row r="1761">
          <cell r="B1761" t="str">
            <v>LUCERNE 11062327</v>
          </cell>
          <cell r="C1761">
            <v>43351106</v>
          </cell>
          <cell r="D1761" t="str">
            <v>LUCERNE 1106</v>
          </cell>
          <cell r="E1761">
            <v>2327</v>
          </cell>
          <cell r="F1761" t="b">
            <v>0</v>
          </cell>
          <cell r="G1761">
            <v>2038.9697887734801</v>
          </cell>
          <cell r="H1761">
            <v>1914.8889720295001</v>
          </cell>
          <cell r="I1761">
            <v>20</v>
          </cell>
          <cell r="J1761">
            <v>1.33259923313744E-4</v>
          </cell>
          <cell r="K1761">
            <v>953</v>
          </cell>
          <cell r="L1761">
            <v>15.518933189026701</v>
          </cell>
          <cell r="M1761">
            <v>2523</v>
          </cell>
          <cell r="N1761">
            <v>2.2381192749155502E-3</v>
          </cell>
          <cell r="O1761">
            <v>2445</v>
          </cell>
          <cell r="P1761">
            <v>0.08</v>
          </cell>
          <cell r="Q1761">
            <v>1640</v>
          </cell>
        </row>
        <row r="1762">
          <cell r="B1762" t="str">
            <v>LUCERNE 11062355</v>
          </cell>
          <cell r="C1762">
            <v>43351106</v>
          </cell>
          <cell r="D1762" t="str">
            <v>LUCERNE 1106</v>
          </cell>
          <cell r="E1762">
            <v>2355</v>
          </cell>
          <cell r="F1762" t="b">
            <v>1</v>
          </cell>
          <cell r="G1762">
            <v>1676.48355440266</v>
          </cell>
          <cell r="H1762">
            <v>644.35984504772296</v>
          </cell>
          <cell r="I1762">
            <v>13</v>
          </cell>
          <cell r="J1762">
            <v>4.9957123687468399E-5</v>
          </cell>
          <cell r="K1762">
            <v>3038</v>
          </cell>
          <cell r="L1762">
            <v>6.5642550207882996E-2</v>
          </cell>
          <cell r="M1762">
            <v>3325</v>
          </cell>
          <cell r="N1762">
            <v>3.2963118850800098E-6</v>
          </cell>
          <cell r="O1762">
            <v>3382</v>
          </cell>
          <cell r="P1762">
            <v>0.06</v>
          </cell>
          <cell r="Q1762">
            <v>1797</v>
          </cell>
        </row>
        <row r="1763">
          <cell r="B1763" t="str">
            <v>LUCERNE 110638436</v>
          </cell>
          <cell r="C1763">
            <v>43351106</v>
          </cell>
          <cell r="D1763" t="str">
            <v>LUCERNE 1106</v>
          </cell>
          <cell r="E1763">
            <v>38436</v>
          </cell>
          <cell r="F1763" t="b">
            <v>0</v>
          </cell>
          <cell r="G1763">
            <v>7699.8875662748696</v>
          </cell>
          <cell r="H1763">
            <v>7253.5317755015503</v>
          </cell>
          <cell r="I1763">
            <v>62</v>
          </cell>
          <cell r="J1763">
            <v>1.13036624996663E-4</v>
          </cell>
          <cell r="K1763">
            <v>1342</v>
          </cell>
          <cell r="L1763">
            <v>129.16733031051999</v>
          </cell>
          <cell r="M1763">
            <v>1847</v>
          </cell>
          <cell r="N1763">
            <v>1.9424452572568401E-2</v>
          </cell>
          <cell r="O1763">
            <v>1681</v>
          </cell>
          <cell r="P1763">
            <v>0.17</v>
          </cell>
          <cell r="Q1763">
            <v>1243</v>
          </cell>
        </row>
        <row r="1764">
          <cell r="B1764" t="str">
            <v>LUCERNE 110638632</v>
          </cell>
          <cell r="C1764">
            <v>43351106</v>
          </cell>
          <cell r="D1764" t="str">
            <v>LUCERNE 1106</v>
          </cell>
          <cell r="E1764">
            <v>38632</v>
          </cell>
          <cell r="F1764" t="b">
            <v>0</v>
          </cell>
          <cell r="G1764">
            <v>7538.4158144011499</v>
          </cell>
          <cell r="H1764">
            <v>7535.3677562927496</v>
          </cell>
          <cell r="I1764">
            <v>58</v>
          </cell>
          <cell r="J1764">
            <v>1.83408334123669E-4</v>
          </cell>
          <cell r="K1764">
            <v>485</v>
          </cell>
          <cell r="L1764">
            <v>125.72498312592801</v>
          </cell>
          <cell r="M1764">
            <v>1857</v>
          </cell>
          <cell r="N1764">
            <v>1.02453541757729E-2</v>
          </cell>
          <cell r="O1764">
            <v>1948</v>
          </cell>
          <cell r="P1764">
            <v>0.22</v>
          </cell>
          <cell r="Q1764">
            <v>1128</v>
          </cell>
        </row>
        <row r="1765">
          <cell r="B1765" t="str">
            <v>LUCERNE 110647198</v>
          </cell>
          <cell r="C1765">
            <v>43351106</v>
          </cell>
          <cell r="D1765" t="str">
            <v>LUCERNE 1106</v>
          </cell>
          <cell r="E1765">
            <v>47198</v>
          </cell>
          <cell r="F1765" t="b">
            <v>0</v>
          </cell>
          <cell r="G1765">
            <v>9365.2067198321602</v>
          </cell>
          <cell r="H1765">
            <v>4939.4620251620599</v>
          </cell>
          <cell r="I1765">
            <v>70</v>
          </cell>
          <cell r="J1765">
            <v>1.0691662298216E-4</v>
          </cell>
          <cell r="K1765">
            <v>1477</v>
          </cell>
          <cell r="L1765">
            <v>39.339668077354801</v>
          </cell>
          <cell r="M1765">
            <v>2280</v>
          </cell>
          <cell r="N1765">
            <v>5.6207124744534097E-3</v>
          </cell>
          <cell r="O1765">
            <v>2173</v>
          </cell>
          <cell r="P1765">
            <v>0.04</v>
          </cell>
          <cell r="Q1765">
            <v>2116</v>
          </cell>
        </row>
        <row r="1766">
          <cell r="B1766" t="str">
            <v>LUCERNE 1106526</v>
          </cell>
          <cell r="C1766">
            <v>43351106</v>
          </cell>
          <cell r="D1766" t="str">
            <v>LUCERNE 1106</v>
          </cell>
          <cell r="E1766">
            <v>526</v>
          </cell>
          <cell r="F1766" t="b">
            <v>0</v>
          </cell>
          <cell r="G1766">
            <v>17461.301231637601</v>
          </cell>
          <cell r="H1766">
            <v>16256.6321327352</v>
          </cell>
          <cell r="I1766">
            <v>100</v>
          </cell>
          <cell r="J1766">
            <v>1.12521329430485E-4</v>
          </cell>
          <cell r="K1766">
            <v>1356</v>
          </cell>
          <cell r="L1766">
            <v>2700.1810164665699</v>
          </cell>
          <cell r="M1766">
            <v>312</v>
          </cell>
          <cell r="N1766">
            <v>0.25318001383033301</v>
          </cell>
          <cell r="O1766">
            <v>210</v>
          </cell>
          <cell r="P1766">
            <v>7.0000000000000007E-2</v>
          </cell>
          <cell r="Q1766">
            <v>1679</v>
          </cell>
        </row>
        <row r="1767">
          <cell r="B1767" t="str">
            <v>LUCERNE 1106664</v>
          </cell>
          <cell r="C1767">
            <v>43351106</v>
          </cell>
          <cell r="D1767" t="str">
            <v>LUCERNE 1106</v>
          </cell>
          <cell r="E1767">
            <v>664</v>
          </cell>
          <cell r="F1767" t="b">
            <v>0</v>
          </cell>
          <cell r="G1767">
            <v>17972.9054458092</v>
          </cell>
          <cell r="H1767">
            <v>15503.1918991689</v>
          </cell>
          <cell r="I1767">
            <v>140</v>
          </cell>
          <cell r="J1767">
            <v>1.3278443907768E-4</v>
          </cell>
          <cell r="K1767">
            <v>964</v>
          </cell>
          <cell r="L1767">
            <v>291.18608758256698</v>
          </cell>
          <cell r="M1767">
            <v>1461</v>
          </cell>
          <cell r="N1767">
            <v>5.0043053046363903E-2</v>
          </cell>
          <cell r="O1767">
            <v>1177</v>
          </cell>
          <cell r="P1767">
            <v>0.12</v>
          </cell>
          <cell r="Q1767">
            <v>1389</v>
          </cell>
        </row>
        <row r="1768">
          <cell r="B1768" t="str">
            <v>LUCERNE 110676850</v>
          </cell>
          <cell r="C1768">
            <v>43351106</v>
          </cell>
          <cell r="D1768" t="str">
            <v>LUCERNE 1106</v>
          </cell>
          <cell r="E1768">
            <v>76850</v>
          </cell>
          <cell r="F1768" t="b">
            <v>0</v>
          </cell>
          <cell r="G1768">
            <v>5941.1146210952402</v>
          </cell>
          <cell r="H1768">
            <v>3458.1260863733901</v>
          </cell>
          <cell r="I1768">
            <v>51</v>
          </cell>
          <cell r="J1768">
            <v>1.2907271886041199E-4</v>
          </cell>
          <cell r="K1768">
            <v>1026</v>
          </cell>
          <cell r="L1768">
            <v>65.463166070891802</v>
          </cell>
          <cell r="M1768">
            <v>2120</v>
          </cell>
          <cell r="N1768">
            <v>7.2690590230315702E-3</v>
          </cell>
          <cell r="O1768">
            <v>2082</v>
          </cell>
          <cell r="P1768">
            <v>0.04</v>
          </cell>
          <cell r="Q1768">
            <v>2220</v>
          </cell>
        </row>
        <row r="1769">
          <cell r="B1769" t="str">
            <v>LUCERNE 1106CB</v>
          </cell>
          <cell r="C1769">
            <v>43351106</v>
          </cell>
          <cell r="D1769" t="str">
            <v>LUCERNE 1106</v>
          </cell>
          <cell r="E1769" t="str">
            <v>CB</v>
          </cell>
          <cell r="F1769" t="b">
            <v>0</v>
          </cell>
          <cell r="G1769">
            <v>5806.4034898376503</v>
          </cell>
          <cell r="H1769">
            <v>3043.2971063550199</v>
          </cell>
          <cell r="I1769">
            <v>48</v>
          </cell>
          <cell r="J1769">
            <v>1.49934314473891E-4</v>
          </cell>
          <cell r="K1769">
            <v>737</v>
          </cell>
          <cell r="L1769">
            <v>3.69367958130956</v>
          </cell>
          <cell r="M1769">
            <v>2784</v>
          </cell>
          <cell r="N1769">
            <v>6.9406714699290399E-4</v>
          </cell>
          <cell r="O1769">
            <v>2687</v>
          </cell>
          <cell r="P1769">
            <v>0.04</v>
          </cell>
          <cell r="Q1769">
            <v>2177</v>
          </cell>
        </row>
        <row r="1770">
          <cell r="B1770" t="str">
            <v>MADISON 1105495270</v>
          </cell>
          <cell r="C1770">
            <v>63171105</v>
          </cell>
          <cell r="D1770" t="str">
            <v>MADISON 1105</v>
          </cell>
          <cell r="E1770">
            <v>495270</v>
          </cell>
          <cell r="F1770" t="b">
            <v>1</v>
          </cell>
          <cell r="G1770">
            <v>13307.702097826101</v>
          </cell>
          <cell r="H1770">
            <v>863.31943726035399</v>
          </cell>
          <cell r="I1770">
            <v>50</v>
          </cell>
          <cell r="J1770">
            <v>9.0841423952952002E-5</v>
          </cell>
          <cell r="K1770">
            <v>1888</v>
          </cell>
          <cell r="L1770">
            <v>589.96672976952004</v>
          </cell>
          <cell r="M1770">
            <v>1113</v>
          </cell>
          <cell r="N1770">
            <v>3.3688183043541001E-2</v>
          </cell>
          <cell r="O1770">
            <v>1397</v>
          </cell>
          <cell r="Q1770">
            <v>2953</v>
          </cell>
        </row>
        <row r="1771">
          <cell r="B1771" t="str">
            <v>MADISON 2101117644</v>
          </cell>
          <cell r="C1771">
            <v>63172101</v>
          </cell>
          <cell r="D1771" t="str">
            <v>MADISON 2101</v>
          </cell>
          <cell r="E1771">
            <v>117644</v>
          </cell>
          <cell r="F1771" t="b">
            <v>0</v>
          </cell>
          <cell r="G1771">
            <v>3757.3781567578799</v>
          </cell>
          <cell r="H1771">
            <v>1080.3525171669301</v>
          </cell>
          <cell r="I1771">
            <v>12</v>
          </cell>
          <cell r="J1771">
            <v>9.3021259393329505E-5</v>
          </cell>
          <cell r="K1771">
            <v>1820</v>
          </cell>
          <cell r="L1771">
            <v>2949.3644506983001</v>
          </cell>
          <cell r="M1771">
            <v>280</v>
          </cell>
          <cell r="N1771">
            <v>0.23987070602101401</v>
          </cell>
          <cell r="O1771">
            <v>236</v>
          </cell>
          <cell r="Q1771">
            <v>3416</v>
          </cell>
        </row>
        <row r="1772">
          <cell r="B1772" t="str">
            <v>MADISON 210113372</v>
          </cell>
          <cell r="C1772">
            <v>63172101</v>
          </cell>
          <cell r="D1772" t="str">
            <v>MADISON 2101</v>
          </cell>
          <cell r="E1772">
            <v>13372</v>
          </cell>
          <cell r="F1772" t="b">
            <v>0</v>
          </cell>
          <cell r="G1772">
            <v>6191.0561427398097</v>
          </cell>
          <cell r="H1772">
            <v>6152.1597228848004</v>
          </cell>
          <cell r="I1772">
            <v>5</v>
          </cell>
          <cell r="J1772">
            <v>3.5403064733448697E-5</v>
          </cell>
          <cell r="K1772">
            <v>3342</v>
          </cell>
          <cell r="L1772">
            <v>4181.88959536319</v>
          </cell>
          <cell r="M1772">
            <v>139</v>
          </cell>
          <cell r="N1772">
            <v>0.17013834719366</v>
          </cell>
          <cell r="O1772">
            <v>436</v>
          </cell>
          <cell r="P1772">
            <v>1.32</v>
          </cell>
          <cell r="Q1772">
            <v>686</v>
          </cell>
        </row>
        <row r="1773">
          <cell r="B1773" t="str">
            <v>MADISON 21011606</v>
          </cell>
          <cell r="C1773">
            <v>63172101</v>
          </cell>
          <cell r="D1773" t="str">
            <v>MADISON 2101</v>
          </cell>
          <cell r="E1773">
            <v>1606</v>
          </cell>
          <cell r="F1773" t="b">
            <v>1</v>
          </cell>
          <cell r="G1773">
            <v>42761.0947534308</v>
          </cell>
          <cell r="H1773">
            <v>254.35305978666301</v>
          </cell>
          <cell r="I1773">
            <v>280</v>
          </cell>
          <cell r="J1773">
            <v>7.0898338023284803E-5</v>
          </cell>
          <cell r="K1773">
            <v>2446</v>
          </cell>
          <cell r="L1773">
            <v>1248.3016831156201</v>
          </cell>
          <cell r="M1773">
            <v>701</v>
          </cell>
          <cell r="N1773">
            <v>7.4510679113403894E-2</v>
          </cell>
          <cell r="O1773">
            <v>941</v>
          </cell>
          <cell r="P1773">
            <v>0.02</v>
          </cell>
          <cell r="Q1773">
            <v>2551</v>
          </cell>
        </row>
        <row r="1774">
          <cell r="B1774" t="str">
            <v>MADISON 2101351038</v>
          </cell>
          <cell r="C1774">
            <v>63172101</v>
          </cell>
          <cell r="D1774" t="str">
            <v>MADISON 2101</v>
          </cell>
          <cell r="E1774">
            <v>351038</v>
          </cell>
          <cell r="F1774" t="b">
            <v>0</v>
          </cell>
          <cell r="G1774">
            <v>22506.966183053999</v>
          </cell>
          <cell r="H1774">
            <v>2661.6552487538102</v>
          </cell>
          <cell r="I1774">
            <v>130</v>
          </cell>
          <cell r="J1774">
            <v>7.0208803564558199E-5</v>
          </cell>
          <cell r="K1774">
            <v>2462</v>
          </cell>
          <cell r="L1774">
            <v>1068.3127471477101</v>
          </cell>
          <cell r="M1774">
            <v>787</v>
          </cell>
          <cell r="N1774">
            <v>6.13155987601674E-2</v>
          </cell>
          <cell r="O1774">
            <v>1051</v>
          </cell>
          <cell r="Q1774">
            <v>3029</v>
          </cell>
        </row>
        <row r="1775">
          <cell r="B1775" t="str">
            <v>MADISON 2101725408</v>
          </cell>
          <cell r="C1775">
            <v>63172101</v>
          </cell>
          <cell r="D1775" t="str">
            <v>MADISON 2101</v>
          </cell>
          <cell r="E1775">
            <v>725408</v>
          </cell>
          <cell r="F1775" t="b">
            <v>0</v>
          </cell>
          <cell r="G1775">
            <v>2105.6405731605701</v>
          </cell>
          <cell r="H1775">
            <v>1530.18971326222</v>
          </cell>
          <cell r="I1775">
            <v>9</v>
          </cell>
          <cell r="J1775">
            <v>9.3020679034654799E-5</v>
          </cell>
          <cell r="K1775">
            <v>1821</v>
          </cell>
          <cell r="L1775">
            <v>2838.0742535244499</v>
          </cell>
          <cell r="M1775">
            <v>294</v>
          </cell>
          <cell r="N1775">
            <v>0.23427245222811</v>
          </cell>
          <cell r="O1775">
            <v>250</v>
          </cell>
          <cell r="Q1775">
            <v>3511</v>
          </cell>
        </row>
        <row r="1776">
          <cell r="B1776" t="str">
            <v>MADISON 2101745850</v>
          </cell>
          <cell r="C1776">
            <v>63172101</v>
          </cell>
          <cell r="D1776" t="str">
            <v>MADISON 2101</v>
          </cell>
          <cell r="E1776">
            <v>745850</v>
          </cell>
          <cell r="F1776" t="b">
            <v>1</v>
          </cell>
          <cell r="G1776">
            <v>1558.6922895507</v>
          </cell>
          <cell r="H1776">
            <v>771.47013727106105</v>
          </cell>
          <cell r="I1776">
            <v>7</v>
          </cell>
          <cell r="J1776">
            <v>5.3175663197180202E-5</v>
          </cell>
          <cell r="K1776">
            <v>2960</v>
          </cell>
          <cell r="L1776">
            <v>3897.9707667737898</v>
          </cell>
          <cell r="M1776">
            <v>158</v>
          </cell>
          <cell r="N1776">
            <v>0.193691167518077</v>
          </cell>
          <cell r="O1776">
            <v>356</v>
          </cell>
          <cell r="Q1776">
            <v>3539</v>
          </cell>
        </row>
        <row r="1777">
          <cell r="B1777" t="str">
            <v>MADISON 2101760730</v>
          </cell>
          <cell r="C1777">
            <v>63172101</v>
          </cell>
          <cell r="D1777" t="str">
            <v>MADISON 2101</v>
          </cell>
          <cell r="E1777">
            <v>760730</v>
          </cell>
          <cell r="F1777" t="b">
            <v>1</v>
          </cell>
          <cell r="G1777">
            <v>4317.2274677728401</v>
          </cell>
          <cell r="H1777">
            <v>964.21002100415899</v>
          </cell>
          <cell r="I1777">
            <v>17</v>
          </cell>
          <cell r="J1777">
            <v>7.5659913016031202E-5</v>
          </cell>
          <cell r="K1777">
            <v>2318</v>
          </cell>
          <cell r="L1777">
            <v>407.70925563037798</v>
          </cell>
          <cell r="M1777">
            <v>1289</v>
          </cell>
          <cell r="N1777">
            <v>3.20955559713317E-2</v>
          </cell>
          <cell r="O1777">
            <v>1427</v>
          </cell>
          <cell r="Q1777">
            <v>3530</v>
          </cell>
        </row>
        <row r="1778">
          <cell r="B1778" t="str">
            <v>MADISON 21017702</v>
          </cell>
          <cell r="C1778">
            <v>63172101</v>
          </cell>
          <cell r="D1778" t="str">
            <v>MADISON 2101</v>
          </cell>
          <cell r="E1778">
            <v>7702</v>
          </cell>
          <cell r="F1778" t="b">
            <v>1</v>
          </cell>
          <cell r="G1778">
            <v>30606.570833648198</v>
          </cell>
          <cell r="H1778">
            <v>0</v>
          </cell>
          <cell r="I1778">
            <v>168</v>
          </cell>
          <cell r="J1778">
            <v>8.5205772815111596E-5</v>
          </cell>
          <cell r="K1778">
            <v>2051</v>
          </cell>
          <cell r="L1778">
            <v>328.439662204461</v>
          </cell>
          <cell r="M1778">
            <v>1400</v>
          </cell>
          <cell r="N1778">
            <v>1.88927812934877E-2</v>
          </cell>
          <cell r="O1778">
            <v>1690</v>
          </cell>
          <cell r="P1778">
            <v>0.04</v>
          </cell>
          <cell r="Q1778">
            <v>2103</v>
          </cell>
        </row>
        <row r="1779">
          <cell r="B1779" t="str">
            <v>MAPLE CREEK 1101555034</v>
          </cell>
          <cell r="C1779">
            <v>192101101</v>
          </cell>
          <cell r="D1779" t="str">
            <v>MAPLE CREEK 1101</v>
          </cell>
          <cell r="E1779">
            <v>555034</v>
          </cell>
          <cell r="F1779" t="b">
            <v>0</v>
          </cell>
          <cell r="G1779">
            <v>4077.2208037965802</v>
          </cell>
          <cell r="H1779">
            <v>2404.9179453823199</v>
          </cell>
          <cell r="I1779">
            <v>8</v>
          </cell>
          <cell r="J1779">
            <v>3.1076312838454798E-4</v>
          </cell>
          <cell r="K1779">
            <v>117</v>
          </cell>
          <cell r="L1779">
            <v>13.913021603055901</v>
          </cell>
          <cell r="M1779">
            <v>2553</v>
          </cell>
          <cell r="N1779">
            <v>3.0460528623549601E-3</v>
          </cell>
          <cell r="O1779">
            <v>2344</v>
          </cell>
          <cell r="Q1779">
            <v>3508</v>
          </cell>
        </row>
        <row r="1780">
          <cell r="B1780" t="str">
            <v>MAPLE CREEK 1101CB</v>
          </cell>
          <cell r="C1780">
            <v>192101101</v>
          </cell>
          <cell r="D1780" t="str">
            <v>MAPLE CREEK 1101</v>
          </cell>
          <cell r="E1780" t="str">
            <v>CB</v>
          </cell>
          <cell r="F1780" t="b">
            <v>0</v>
          </cell>
          <cell r="G1780">
            <v>19709.104576338599</v>
          </cell>
          <cell r="H1780">
            <v>14267.671525326199</v>
          </cell>
          <cell r="I1780">
            <v>60</v>
          </cell>
          <cell r="J1780">
            <v>2.1269839765279401E-4</v>
          </cell>
          <cell r="K1780">
            <v>346</v>
          </cell>
          <cell r="L1780">
            <v>1.2563290502598401</v>
          </cell>
          <cell r="M1780">
            <v>2877</v>
          </cell>
          <cell r="N1780">
            <v>2.3783712174643801E-4</v>
          </cell>
          <cell r="O1780">
            <v>2816</v>
          </cell>
          <cell r="P1780">
            <v>0.11</v>
          </cell>
          <cell r="Q1780">
            <v>1433</v>
          </cell>
        </row>
        <row r="1781">
          <cell r="B1781" t="str">
            <v>MARIPOSA 210110070</v>
          </cell>
          <cell r="C1781">
            <v>254452101</v>
          </cell>
          <cell r="D1781" t="str">
            <v>MARIPOSA 2101</v>
          </cell>
          <cell r="E1781">
            <v>10070</v>
          </cell>
          <cell r="F1781" t="b">
            <v>0</v>
          </cell>
          <cell r="G1781">
            <v>42054.456997578702</v>
          </cell>
          <cell r="H1781">
            <v>42054.456997578702</v>
          </cell>
          <cell r="I1781">
            <v>249</v>
          </cell>
          <cell r="J1781">
            <v>5.9269486325408002E-5</v>
          </cell>
          <cell r="K1781">
            <v>2796</v>
          </cell>
          <cell r="L1781">
            <v>3802.6517607257301</v>
          </cell>
          <cell r="M1781">
            <v>169</v>
          </cell>
          <cell r="N1781">
            <v>0.26439772600245098</v>
          </cell>
          <cell r="O1781">
            <v>187</v>
          </cell>
          <cell r="P1781">
            <v>0.16</v>
          </cell>
          <cell r="Q1781">
            <v>1265</v>
          </cell>
        </row>
        <row r="1782">
          <cell r="B1782" t="str">
            <v>MARIPOSA 210110170</v>
          </cell>
          <cell r="C1782">
            <v>254452101</v>
          </cell>
          <cell r="D1782" t="str">
            <v>MARIPOSA 2101</v>
          </cell>
          <cell r="E1782">
            <v>10170</v>
          </cell>
          <cell r="F1782" t="b">
            <v>0</v>
          </cell>
          <cell r="G1782">
            <v>26253.322100518999</v>
          </cell>
          <cell r="H1782">
            <v>26253.322100518999</v>
          </cell>
          <cell r="I1782">
            <v>149</v>
          </cell>
          <cell r="J1782">
            <v>4.82158595880482E-5</v>
          </cell>
          <cell r="K1782">
            <v>3089</v>
          </cell>
          <cell r="L1782">
            <v>256.17731011113801</v>
          </cell>
          <cell r="M1782">
            <v>1532</v>
          </cell>
          <cell r="N1782">
            <v>1.4293486108445001E-2</v>
          </cell>
          <cell r="O1782">
            <v>1809</v>
          </cell>
          <cell r="P1782">
            <v>83.16</v>
          </cell>
          <cell r="Q1782">
            <v>40</v>
          </cell>
        </row>
        <row r="1783">
          <cell r="B1783" t="str">
            <v>MARIPOSA 210110240</v>
          </cell>
          <cell r="C1783">
            <v>254452101</v>
          </cell>
          <cell r="D1783" t="str">
            <v>MARIPOSA 2101</v>
          </cell>
          <cell r="E1783">
            <v>10240</v>
          </cell>
          <cell r="F1783" t="b">
            <v>0</v>
          </cell>
          <cell r="G1783">
            <v>34689.0589646917</v>
          </cell>
          <cell r="H1783">
            <v>34689.0589646917</v>
          </cell>
          <cell r="I1783">
            <v>189</v>
          </cell>
          <cell r="J1783">
            <v>7.4292132921982502E-5</v>
          </cell>
          <cell r="K1783">
            <v>2350</v>
          </cell>
          <cell r="L1783">
            <v>1439.76118329269</v>
          </cell>
          <cell r="M1783">
            <v>619</v>
          </cell>
          <cell r="N1783">
            <v>0.114309329556358</v>
          </cell>
          <cell r="O1783">
            <v>679</v>
          </cell>
          <cell r="P1783">
            <v>0.31</v>
          </cell>
          <cell r="Q1783">
            <v>1009</v>
          </cell>
        </row>
        <row r="1784">
          <cell r="B1784" t="str">
            <v>MARIPOSA 210110990</v>
          </cell>
          <cell r="C1784">
            <v>254452101</v>
          </cell>
          <cell r="D1784" t="str">
            <v>MARIPOSA 2101</v>
          </cell>
          <cell r="E1784">
            <v>10990</v>
          </cell>
          <cell r="F1784" t="b">
            <v>0</v>
          </cell>
          <cell r="G1784">
            <v>64432.509200624503</v>
          </cell>
          <cell r="H1784">
            <v>64432.509200624503</v>
          </cell>
          <cell r="I1784">
            <v>390</v>
          </cell>
          <cell r="J1784">
            <v>6.2843079864326206E-5</v>
          </cell>
          <cell r="K1784">
            <v>2688</v>
          </cell>
          <cell r="L1784">
            <v>4452.3041256287897</v>
          </cell>
          <cell r="M1784">
            <v>112</v>
          </cell>
          <cell r="N1784">
            <v>0.25970899050190999</v>
          </cell>
          <cell r="O1784">
            <v>199</v>
          </cell>
          <cell r="P1784">
            <v>0.23</v>
          </cell>
          <cell r="Q1784">
            <v>1118</v>
          </cell>
        </row>
        <row r="1785">
          <cell r="B1785" t="str">
            <v>MARIPOSA 2101309438</v>
          </cell>
          <cell r="C1785">
            <v>254452101</v>
          </cell>
          <cell r="D1785" t="str">
            <v>MARIPOSA 2101</v>
          </cell>
          <cell r="E1785">
            <v>309438</v>
          </cell>
          <cell r="F1785" t="b">
            <v>0</v>
          </cell>
          <cell r="G1785">
            <v>13011.730913834101</v>
          </cell>
          <cell r="H1785">
            <v>5938.63218264428</v>
          </cell>
          <cell r="I1785">
            <v>93</v>
          </cell>
          <cell r="J1785">
            <v>1.0698096054012701E-4</v>
          </cell>
          <cell r="K1785">
            <v>1474</v>
          </cell>
          <cell r="L1785">
            <v>1153.72997125334</v>
          </cell>
          <cell r="M1785">
            <v>754</v>
          </cell>
          <cell r="N1785">
            <v>0.12966059211707601</v>
          </cell>
          <cell r="O1785">
            <v>605</v>
          </cell>
          <cell r="Q1785">
            <v>3000</v>
          </cell>
        </row>
        <row r="1786">
          <cell r="B1786" t="str">
            <v>MARIPOSA 210135244</v>
          </cell>
          <cell r="C1786">
            <v>254452101</v>
          </cell>
          <cell r="D1786" t="str">
            <v>MARIPOSA 2101</v>
          </cell>
          <cell r="E1786">
            <v>35244</v>
          </cell>
          <cell r="F1786" t="b">
            <v>0</v>
          </cell>
          <cell r="G1786">
            <v>28098.7686255841</v>
          </cell>
          <cell r="H1786">
            <v>28098.7686255841</v>
          </cell>
          <cell r="I1786">
            <v>146</v>
          </cell>
          <cell r="J1786">
            <v>7.6076399699527905E-5</v>
          </cell>
          <cell r="K1786">
            <v>2306</v>
          </cell>
          <cell r="L1786">
            <v>1918.8042857416201</v>
          </cell>
          <cell r="M1786">
            <v>468</v>
          </cell>
          <cell r="N1786">
            <v>0.172855942744846</v>
          </cell>
          <cell r="O1786">
            <v>428</v>
          </cell>
          <cell r="P1786">
            <v>0.1</v>
          </cell>
          <cell r="Q1786">
            <v>1464</v>
          </cell>
        </row>
        <row r="1787">
          <cell r="B1787" t="str">
            <v>MARIPOSA 2101439030</v>
          </cell>
          <cell r="C1787">
            <v>254452101</v>
          </cell>
          <cell r="D1787" t="str">
            <v>MARIPOSA 2101</v>
          </cell>
          <cell r="E1787">
            <v>439030</v>
          </cell>
          <cell r="F1787" t="b">
            <v>0</v>
          </cell>
          <cell r="G1787">
            <v>31570.111522435702</v>
          </cell>
          <cell r="H1787">
            <v>31570.111522435702</v>
          </cell>
          <cell r="I1787">
            <v>200</v>
          </cell>
          <cell r="J1787">
            <v>4.68128871098731E-5</v>
          </cell>
          <cell r="K1787">
            <v>3117</v>
          </cell>
          <cell r="L1787">
            <v>247.390812432697</v>
          </cell>
          <cell r="M1787">
            <v>1548</v>
          </cell>
          <cell r="N1787">
            <v>1.6434049288657E-2</v>
          </cell>
          <cell r="O1787">
            <v>1756</v>
          </cell>
          <cell r="P1787">
            <v>0.34</v>
          </cell>
          <cell r="Q1787">
            <v>978</v>
          </cell>
        </row>
        <row r="1788">
          <cell r="B1788" t="str">
            <v>MARIPOSA 21014410</v>
          </cell>
          <cell r="C1788">
            <v>254452101</v>
          </cell>
          <cell r="D1788" t="str">
            <v>MARIPOSA 2101</v>
          </cell>
          <cell r="E1788">
            <v>4410</v>
          </cell>
          <cell r="F1788" t="b">
            <v>0</v>
          </cell>
          <cell r="G1788">
            <v>36702.380981011498</v>
          </cell>
          <cell r="H1788">
            <v>36702.380981011498</v>
          </cell>
          <cell r="I1788">
            <v>232</v>
          </cell>
          <cell r="J1788">
            <v>6.2010546132334002E-5</v>
          </cell>
          <cell r="K1788">
            <v>2720</v>
          </cell>
          <cell r="L1788">
            <v>1654.2524744776999</v>
          </cell>
          <cell r="M1788">
            <v>541</v>
          </cell>
          <cell r="N1788">
            <v>0.105478617080009</v>
          </cell>
          <cell r="O1788">
            <v>731</v>
          </cell>
          <cell r="P1788">
            <v>0.16</v>
          </cell>
          <cell r="Q1788">
            <v>1272</v>
          </cell>
        </row>
        <row r="1789">
          <cell r="B1789" t="str">
            <v>MARIPOSA 2101752630</v>
          </cell>
          <cell r="C1789">
            <v>254452101</v>
          </cell>
          <cell r="D1789" t="str">
            <v>MARIPOSA 2101</v>
          </cell>
          <cell r="E1789">
            <v>752630</v>
          </cell>
          <cell r="F1789" t="b">
            <v>0</v>
          </cell>
          <cell r="G1789">
            <v>30558.966252976799</v>
          </cell>
          <cell r="H1789">
            <v>30558.966252976799</v>
          </cell>
          <cell r="I1789">
            <v>154</v>
          </cell>
          <cell r="J1789">
            <v>6.4839883870936504E-5</v>
          </cell>
          <cell r="K1789">
            <v>2614</v>
          </cell>
          <cell r="L1789">
            <v>1699.6448706878</v>
          </cell>
          <cell r="M1789">
            <v>523</v>
          </cell>
          <cell r="N1789">
            <v>0.112047403519575</v>
          </cell>
          <cell r="O1789">
            <v>700</v>
          </cell>
          <cell r="Q1789">
            <v>2886</v>
          </cell>
        </row>
        <row r="1790">
          <cell r="B1790" t="str">
            <v>MARIPOSA 210190130</v>
          </cell>
          <cell r="C1790">
            <v>254452101</v>
          </cell>
          <cell r="D1790" t="str">
            <v>MARIPOSA 2101</v>
          </cell>
          <cell r="E1790">
            <v>90130</v>
          </cell>
          <cell r="F1790" t="b">
            <v>1</v>
          </cell>
          <cell r="G1790">
            <v>151.149940910369</v>
          </cell>
          <cell r="H1790">
            <v>151.149940910369</v>
          </cell>
          <cell r="I1790">
            <v>1</v>
          </cell>
          <cell r="J1790">
            <v>1.6254720685537899E-4</v>
          </cell>
          <cell r="K1790">
            <v>619</v>
          </cell>
          <cell r="L1790">
            <v>10411.546875</v>
          </cell>
          <cell r="M1790">
            <v>1</v>
          </cell>
          <cell r="N1790">
            <v>1.6923678635751001</v>
          </cell>
          <cell r="O1790">
            <v>3</v>
          </cell>
          <cell r="P1790">
            <v>2.44</v>
          </cell>
          <cell r="Q1790">
            <v>603</v>
          </cell>
        </row>
        <row r="1791">
          <cell r="B1791" t="str">
            <v>MARIPOSA 210190180</v>
          </cell>
          <cell r="C1791">
            <v>254452101</v>
          </cell>
          <cell r="D1791" t="str">
            <v>MARIPOSA 2101</v>
          </cell>
          <cell r="E1791">
            <v>90180</v>
          </cell>
          <cell r="F1791" t="b">
            <v>0</v>
          </cell>
          <cell r="G1791">
            <v>7976.0065993520502</v>
          </cell>
          <cell r="H1791">
            <v>7976.0065993520502</v>
          </cell>
          <cell r="I1791">
            <v>49</v>
          </cell>
          <cell r="J1791">
            <v>5.4502182268021999E-5</v>
          </cell>
          <cell r="K1791">
            <v>2932</v>
          </cell>
          <cell r="L1791">
            <v>3678.4222387720101</v>
          </cell>
          <cell r="M1791">
            <v>183</v>
          </cell>
          <cell r="N1791">
            <v>0.20688439618450999</v>
          </cell>
          <cell r="O1791">
            <v>313</v>
          </cell>
          <cell r="P1791">
            <v>0.02</v>
          </cell>
          <cell r="Q1791">
            <v>2514</v>
          </cell>
        </row>
        <row r="1792">
          <cell r="B1792" t="str">
            <v>MARIPOSA 21019400</v>
          </cell>
          <cell r="C1792">
            <v>254452101</v>
          </cell>
          <cell r="D1792" t="str">
            <v>MARIPOSA 2101</v>
          </cell>
          <cell r="E1792">
            <v>9400</v>
          </cell>
          <cell r="F1792" t="b">
            <v>0</v>
          </cell>
          <cell r="G1792">
            <v>101537.780001033</v>
          </cell>
          <cell r="H1792">
            <v>101537.780001033</v>
          </cell>
          <cell r="I1792">
            <v>667</v>
          </cell>
          <cell r="J1792">
            <v>6.68593965397746E-5</v>
          </cell>
          <cell r="K1792">
            <v>2561</v>
          </cell>
          <cell r="L1792">
            <v>1882.7941874822</v>
          </cell>
          <cell r="M1792">
            <v>479</v>
          </cell>
          <cell r="N1792">
            <v>0.11848633114691901</v>
          </cell>
          <cell r="O1792">
            <v>655</v>
          </cell>
          <cell r="P1792">
            <v>1.17</v>
          </cell>
          <cell r="Q1792">
            <v>705</v>
          </cell>
        </row>
        <row r="1793">
          <cell r="B1793" t="str">
            <v>MARIPOSA 210197142</v>
          </cell>
          <cell r="C1793">
            <v>254452101</v>
          </cell>
          <cell r="D1793" t="str">
            <v>MARIPOSA 2101</v>
          </cell>
          <cell r="E1793">
            <v>97142</v>
          </cell>
          <cell r="F1793" t="b">
            <v>0</v>
          </cell>
          <cell r="G1793">
            <v>7406.0615494739404</v>
          </cell>
          <cell r="H1793">
            <v>7406.0615494739404</v>
          </cell>
          <cell r="I1793">
            <v>40</v>
          </cell>
          <cell r="J1793">
            <v>1.0427841607452099E-4</v>
          </cell>
          <cell r="K1793">
            <v>1545</v>
          </cell>
          <cell r="L1793">
            <v>5130.9585015334096</v>
          </cell>
          <cell r="M1793">
            <v>66</v>
          </cell>
          <cell r="N1793">
            <v>0.47121698573295401</v>
          </cell>
          <cell r="O1793">
            <v>36</v>
          </cell>
          <cell r="P1793">
            <v>0.05</v>
          </cell>
          <cell r="Q1793">
            <v>1966</v>
          </cell>
        </row>
        <row r="1794">
          <cell r="B1794" t="str">
            <v>MARIPOSA 2101CB</v>
          </cell>
          <cell r="C1794">
            <v>254452101</v>
          </cell>
          <cell r="D1794" t="str">
            <v>MARIPOSA 2101</v>
          </cell>
          <cell r="E1794" t="str">
            <v>CB</v>
          </cell>
          <cell r="F1794" t="b">
            <v>0</v>
          </cell>
          <cell r="G1794">
            <v>4029.4321376099201</v>
          </cell>
          <cell r="H1794">
            <v>4029.4321376099201</v>
          </cell>
          <cell r="I1794">
            <v>34</v>
          </cell>
          <cell r="J1794">
            <v>1.7445735851223901E-4</v>
          </cell>
          <cell r="K1794">
            <v>532</v>
          </cell>
          <cell r="L1794">
            <v>2332.9064623812101</v>
          </cell>
          <cell r="M1794">
            <v>378</v>
          </cell>
          <cell r="N1794">
            <v>0.398365815289975</v>
          </cell>
          <cell r="O1794">
            <v>57</v>
          </cell>
          <cell r="P1794">
            <v>0.04</v>
          </cell>
          <cell r="Q1794">
            <v>2081</v>
          </cell>
        </row>
        <row r="1795">
          <cell r="B1795" t="str">
            <v>MARIPOSA 210210880</v>
          </cell>
          <cell r="C1795">
            <v>254452102</v>
          </cell>
          <cell r="D1795" t="str">
            <v>MARIPOSA 2102</v>
          </cell>
          <cell r="E1795">
            <v>10880</v>
          </cell>
          <cell r="F1795" t="b">
            <v>0</v>
          </cell>
          <cell r="G1795">
            <v>64212.575658864997</v>
          </cell>
          <cell r="H1795">
            <v>63861.646698372802</v>
          </cell>
          <cell r="I1795">
            <v>362</v>
          </cell>
          <cell r="J1795">
            <v>5.4718815373336002E-5</v>
          </cell>
          <cell r="K1795">
            <v>2925</v>
          </cell>
          <cell r="L1795">
            <v>5019.3026062991603</v>
          </cell>
          <cell r="M1795">
            <v>74</v>
          </cell>
          <cell r="N1795">
            <v>0.26369620733842197</v>
          </cell>
          <cell r="O1795">
            <v>188</v>
          </cell>
          <cell r="P1795">
            <v>0.25</v>
          </cell>
          <cell r="Q1795">
            <v>1077</v>
          </cell>
        </row>
        <row r="1796">
          <cell r="B1796" t="str">
            <v>MARIPOSA 21021960</v>
          </cell>
          <cell r="C1796">
            <v>254452102</v>
          </cell>
          <cell r="D1796" t="str">
            <v>MARIPOSA 2102</v>
          </cell>
          <cell r="E1796">
            <v>1960</v>
          </cell>
          <cell r="F1796" t="b">
            <v>0</v>
          </cell>
          <cell r="G1796">
            <v>39696.7204434546</v>
          </cell>
          <cell r="H1796">
            <v>39696.7204434546</v>
          </cell>
          <cell r="I1796">
            <v>223</v>
          </cell>
          <cell r="J1796">
            <v>4.4649897464697799E-5</v>
          </cell>
          <cell r="K1796">
            <v>3171</v>
          </cell>
          <cell r="L1796">
            <v>4411.9470510771398</v>
          </cell>
          <cell r="M1796">
            <v>113</v>
          </cell>
          <cell r="N1796">
            <v>0.17241628189791</v>
          </cell>
          <cell r="O1796">
            <v>429</v>
          </cell>
          <cell r="P1796">
            <v>0.42</v>
          </cell>
          <cell r="Q1796">
            <v>933</v>
          </cell>
        </row>
        <row r="1797">
          <cell r="B1797" t="str">
            <v>MARIPOSA 2102241564</v>
          </cell>
          <cell r="C1797">
            <v>254452102</v>
          </cell>
          <cell r="D1797" t="str">
            <v>MARIPOSA 2102</v>
          </cell>
          <cell r="E1797">
            <v>241564</v>
          </cell>
          <cell r="F1797" t="b">
            <v>0</v>
          </cell>
          <cell r="G1797">
            <v>1774.1525703070999</v>
          </cell>
          <cell r="H1797">
            <v>1146.9071915915099</v>
          </cell>
          <cell r="I1797">
            <v>14</v>
          </cell>
          <cell r="J1797">
            <v>1.2650006465264501E-4</v>
          </cell>
          <cell r="K1797">
            <v>1073</v>
          </cell>
          <cell r="L1797">
            <v>6191.5313160791902</v>
          </cell>
          <cell r="M1797">
            <v>26</v>
          </cell>
          <cell r="N1797">
            <v>0.77248403992745995</v>
          </cell>
          <cell r="O1797">
            <v>10</v>
          </cell>
          <cell r="Q1797">
            <v>2961</v>
          </cell>
        </row>
        <row r="1798">
          <cell r="B1798" t="str">
            <v>MARIPOSA 210237282</v>
          </cell>
          <cell r="C1798">
            <v>254452102</v>
          </cell>
          <cell r="D1798" t="str">
            <v>MARIPOSA 2102</v>
          </cell>
          <cell r="E1798">
            <v>37282</v>
          </cell>
          <cell r="F1798" t="b">
            <v>0</v>
          </cell>
          <cell r="G1798">
            <v>96262.893053710402</v>
          </cell>
          <cell r="H1798">
            <v>86430.768713738798</v>
          </cell>
          <cell r="I1798">
            <v>498</v>
          </cell>
          <cell r="J1798">
            <v>6.5438513591270498E-5</v>
          </cell>
          <cell r="K1798">
            <v>2602</v>
          </cell>
          <cell r="L1798">
            <v>4244.8756433646904</v>
          </cell>
          <cell r="M1798">
            <v>134</v>
          </cell>
          <cell r="N1798">
            <v>0.24522188653556801</v>
          </cell>
          <cell r="O1798">
            <v>223</v>
          </cell>
          <cell r="P1798">
            <v>0.36</v>
          </cell>
          <cell r="Q1798">
            <v>969</v>
          </cell>
        </row>
        <row r="1799">
          <cell r="B1799" t="str">
            <v>MARIPOSA 210237288</v>
          </cell>
          <cell r="C1799">
            <v>254452102</v>
          </cell>
          <cell r="D1799" t="str">
            <v>MARIPOSA 2102</v>
          </cell>
          <cell r="E1799">
            <v>37288</v>
          </cell>
          <cell r="F1799" t="b">
            <v>0</v>
          </cell>
          <cell r="G1799">
            <v>137232.35064563999</v>
          </cell>
          <cell r="H1799">
            <v>137232.35064563999</v>
          </cell>
          <cell r="I1799">
            <v>678</v>
          </cell>
          <cell r="J1799">
            <v>4.4383477283342099E-5</v>
          </cell>
          <cell r="K1799">
            <v>3179</v>
          </cell>
          <cell r="L1799">
            <v>4408.5685290029396</v>
          </cell>
          <cell r="M1799">
            <v>114</v>
          </cell>
          <cell r="N1799">
            <v>0.18717561424960399</v>
          </cell>
          <cell r="O1799">
            <v>379</v>
          </cell>
          <cell r="P1799">
            <v>0.6</v>
          </cell>
          <cell r="Q1799">
            <v>850</v>
          </cell>
        </row>
        <row r="1800">
          <cell r="B1800" t="str">
            <v>MARIPOSA 2102440236</v>
          </cell>
          <cell r="C1800">
            <v>254452102</v>
          </cell>
          <cell r="D1800" t="str">
            <v>MARIPOSA 2102</v>
          </cell>
          <cell r="E1800">
            <v>440236</v>
          </cell>
          <cell r="F1800" t="b">
            <v>0</v>
          </cell>
          <cell r="G1800">
            <v>6874.8042689189697</v>
          </cell>
          <cell r="H1800">
            <v>6874.8042689189697</v>
          </cell>
          <cell r="I1800">
            <v>38</v>
          </cell>
          <cell r="J1800">
            <v>1.6814403132134101E-4</v>
          </cell>
          <cell r="K1800">
            <v>575</v>
          </cell>
          <cell r="L1800">
            <v>3899.3651112059201</v>
          </cell>
          <cell r="M1800">
            <v>157</v>
          </cell>
          <cell r="N1800">
            <v>0.42049921099677401</v>
          </cell>
          <cell r="O1800">
            <v>50</v>
          </cell>
          <cell r="Q1800">
            <v>3110</v>
          </cell>
        </row>
        <row r="1801">
          <cell r="B1801" t="str">
            <v>MARIPOSA 2102527766</v>
          </cell>
          <cell r="C1801">
            <v>254452102</v>
          </cell>
          <cell r="D1801" t="str">
            <v>MARIPOSA 2102</v>
          </cell>
          <cell r="E1801">
            <v>527766</v>
          </cell>
          <cell r="F1801" t="b">
            <v>1</v>
          </cell>
          <cell r="G1801">
            <v>66.964897012276893</v>
          </cell>
          <cell r="H1801">
            <v>66.964897012276893</v>
          </cell>
          <cell r="I1801">
            <v>1</v>
          </cell>
          <cell r="J1801">
            <v>7.5879215728491504E-5</v>
          </cell>
          <cell r="K1801">
            <v>2310</v>
          </cell>
          <cell r="L1801">
            <v>6.6431909799575806E-2</v>
          </cell>
          <cell r="M1801">
            <v>2954</v>
          </cell>
          <cell r="N1801">
            <v>5.0408012149376998E-6</v>
          </cell>
          <cell r="O1801">
            <v>3264</v>
          </cell>
          <cell r="Q1801">
            <v>3285</v>
          </cell>
        </row>
        <row r="1802">
          <cell r="B1802" t="str">
            <v>MARIPOSA 2102594143</v>
          </cell>
          <cell r="C1802">
            <v>254452102</v>
          </cell>
          <cell r="D1802" t="str">
            <v>MARIPOSA 2102</v>
          </cell>
          <cell r="E1802">
            <v>594143</v>
          </cell>
          <cell r="F1802" t="b">
            <v>1</v>
          </cell>
          <cell r="G1802">
            <v>6633.0439546859598</v>
          </cell>
          <cell r="H1802">
            <v>814.56407010613498</v>
          </cell>
          <cell r="I1802">
            <v>60</v>
          </cell>
          <cell r="J1802">
            <v>9.5762423522197993E-5</v>
          </cell>
          <cell r="K1802">
            <v>1734</v>
          </cell>
          <cell r="L1802">
            <v>729.573677645251</v>
          </cell>
          <cell r="M1802">
            <v>990</v>
          </cell>
          <cell r="N1802">
            <v>0.13461450107460399</v>
          </cell>
          <cell r="O1802">
            <v>587</v>
          </cell>
          <cell r="Q1802">
            <v>3123</v>
          </cell>
        </row>
        <row r="1803">
          <cell r="B1803" t="str">
            <v>MARIPOSA 21029590</v>
          </cell>
          <cell r="C1803">
            <v>254452102</v>
          </cell>
          <cell r="D1803" t="str">
            <v>MARIPOSA 2102</v>
          </cell>
          <cell r="E1803">
            <v>9590</v>
          </cell>
          <cell r="F1803" t="b">
            <v>0</v>
          </cell>
          <cell r="G1803">
            <v>58387.070701442302</v>
          </cell>
          <cell r="H1803">
            <v>58387.070701442302</v>
          </cell>
          <cell r="I1803">
            <v>387</v>
          </cell>
          <cell r="J1803">
            <v>6.1764541425750601E-5</v>
          </cell>
          <cell r="K1803">
            <v>2727</v>
          </cell>
          <cell r="L1803">
            <v>2433.9635803138099</v>
          </cell>
          <cell r="M1803">
            <v>353</v>
          </cell>
          <cell r="N1803">
            <v>0.14399922228020801</v>
          </cell>
          <cell r="O1803">
            <v>551</v>
          </cell>
          <cell r="P1803">
            <v>0.28000000000000003</v>
          </cell>
          <cell r="Q1803">
            <v>1045</v>
          </cell>
        </row>
        <row r="1804">
          <cell r="B1804" t="str">
            <v>MARIPOSA 2102CB</v>
          </cell>
          <cell r="C1804">
            <v>254452102</v>
          </cell>
          <cell r="D1804" t="str">
            <v>MARIPOSA 2102</v>
          </cell>
          <cell r="E1804" t="str">
            <v>CB</v>
          </cell>
          <cell r="F1804" t="b">
            <v>0</v>
          </cell>
          <cell r="G1804">
            <v>8571.1083964416302</v>
          </cell>
          <cell r="H1804">
            <v>8453.5073706584808</v>
          </cell>
          <cell r="I1804">
            <v>31</v>
          </cell>
          <cell r="J1804">
            <v>1.1156167965964401E-4</v>
          </cell>
          <cell r="K1804">
            <v>1382</v>
          </cell>
          <cell r="L1804">
            <v>3466.6155038802799</v>
          </cell>
          <cell r="M1804">
            <v>205</v>
          </cell>
          <cell r="N1804">
            <v>0.47165130693121798</v>
          </cell>
          <cell r="O1804">
            <v>35</v>
          </cell>
          <cell r="P1804">
            <v>0.06</v>
          </cell>
          <cell r="Q1804">
            <v>1807</v>
          </cell>
        </row>
        <row r="1805">
          <cell r="B1805" t="str">
            <v>MARTELL 110111244</v>
          </cell>
          <cell r="C1805">
            <v>163011101</v>
          </cell>
          <cell r="D1805" t="str">
            <v>MARTELL 1101</v>
          </cell>
          <cell r="E1805">
            <v>11244</v>
          </cell>
          <cell r="F1805" t="b">
            <v>0</v>
          </cell>
          <cell r="G1805">
            <v>34513.287772076103</v>
          </cell>
          <cell r="H1805">
            <v>33294.145655909699</v>
          </cell>
          <cell r="I1805">
            <v>202</v>
          </cell>
          <cell r="J1805">
            <v>1.44163409999291E-4</v>
          </cell>
          <cell r="K1805">
            <v>812</v>
          </cell>
          <cell r="L1805">
            <v>70.275515396863895</v>
          </cell>
          <cell r="M1805">
            <v>2093</v>
          </cell>
          <cell r="N1805">
            <v>1.39901545264676E-2</v>
          </cell>
          <cell r="O1805">
            <v>1822</v>
          </cell>
          <cell r="P1805">
            <v>0.12</v>
          </cell>
          <cell r="Q1805">
            <v>1385</v>
          </cell>
        </row>
        <row r="1806">
          <cell r="B1806" t="str">
            <v>MARTELL 11016074</v>
          </cell>
          <cell r="C1806">
            <v>163011101</v>
          </cell>
          <cell r="D1806" t="str">
            <v>MARTELL 1101</v>
          </cell>
          <cell r="E1806">
            <v>6074</v>
          </cell>
          <cell r="F1806" t="b">
            <v>0</v>
          </cell>
          <cell r="G1806">
            <v>5923.6574163270097</v>
          </cell>
          <cell r="H1806">
            <v>5923.6574163270097</v>
          </cell>
          <cell r="I1806">
            <v>34</v>
          </cell>
          <cell r="J1806">
            <v>1.3034245089596901E-4</v>
          </cell>
          <cell r="K1806">
            <v>1003</v>
          </cell>
          <cell r="L1806">
            <v>156.78669678395099</v>
          </cell>
          <cell r="M1806">
            <v>1759</v>
          </cell>
          <cell r="N1806">
            <v>2.7131863298084601E-2</v>
          </cell>
          <cell r="O1806">
            <v>1511</v>
          </cell>
          <cell r="P1806">
            <v>1.63</v>
          </cell>
          <cell r="Q1806">
            <v>660</v>
          </cell>
        </row>
        <row r="1807">
          <cell r="B1807" t="str">
            <v>MARTELL 110191216</v>
          </cell>
          <cell r="C1807">
            <v>163011101</v>
          </cell>
          <cell r="D1807" t="str">
            <v>MARTELL 1101</v>
          </cell>
          <cell r="E1807">
            <v>91216</v>
          </cell>
          <cell r="F1807" t="b">
            <v>0</v>
          </cell>
          <cell r="G1807">
            <v>65291.636116355301</v>
          </cell>
          <cell r="H1807">
            <v>65291.636116355301</v>
          </cell>
          <cell r="I1807">
            <v>380</v>
          </cell>
          <cell r="J1807">
            <v>8.9695444137063499E-5</v>
          </cell>
          <cell r="K1807">
            <v>1922</v>
          </cell>
          <cell r="L1807">
            <v>143.74188258418201</v>
          </cell>
          <cell r="M1807">
            <v>1795</v>
          </cell>
          <cell r="N1807">
            <v>1.0587202639560001E-2</v>
          </cell>
          <cell r="O1807">
            <v>1936</v>
          </cell>
          <cell r="P1807">
            <v>0.25</v>
          </cell>
          <cell r="Q1807">
            <v>1085</v>
          </cell>
        </row>
        <row r="1808">
          <cell r="B1808" t="str">
            <v>MARTELL 110198374</v>
          </cell>
          <cell r="C1808">
            <v>163011101</v>
          </cell>
          <cell r="D1808" t="str">
            <v>MARTELL 1101</v>
          </cell>
          <cell r="E1808">
            <v>98374</v>
          </cell>
          <cell r="F1808" t="b">
            <v>0</v>
          </cell>
          <cell r="G1808">
            <v>6103.4021431505598</v>
          </cell>
          <cell r="H1808">
            <v>1330.8093277482701</v>
          </cell>
          <cell r="I1808">
            <v>46</v>
          </cell>
          <cell r="J1808">
            <v>1.19858280453152E-4</v>
          </cell>
          <cell r="K1808">
            <v>1189</v>
          </cell>
          <cell r="L1808">
            <v>56.1693803092218</v>
          </cell>
          <cell r="M1808">
            <v>2175</v>
          </cell>
          <cell r="N1808">
            <v>1.16164556834151E-2</v>
          </cell>
          <cell r="O1808">
            <v>1898</v>
          </cell>
          <cell r="P1808">
            <v>0.02</v>
          </cell>
          <cell r="Q1808">
            <v>2442</v>
          </cell>
        </row>
        <row r="1809">
          <cell r="B1809" t="str">
            <v>MARTELL 1101CB</v>
          </cell>
          <cell r="C1809">
            <v>163011101</v>
          </cell>
          <cell r="D1809" t="str">
            <v>MARTELL 1101</v>
          </cell>
          <cell r="E1809" t="str">
            <v>CB</v>
          </cell>
          <cell r="F1809" t="b">
            <v>0</v>
          </cell>
          <cell r="G1809">
            <v>21488.114635204001</v>
          </cell>
          <cell r="H1809">
            <v>9459.2641923901792</v>
          </cell>
          <cell r="I1809">
            <v>171</v>
          </cell>
          <cell r="J1809">
            <v>1.4623182960881199E-4</v>
          </cell>
          <cell r="K1809">
            <v>785</v>
          </cell>
          <cell r="L1809">
            <v>382.80276925420202</v>
          </cell>
          <cell r="M1809">
            <v>1314</v>
          </cell>
          <cell r="N1809">
            <v>6.7405287952027507E-2</v>
          </cell>
          <cell r="O1809">
            <v>999</v>
          </cell>
          <cell r="P1809">
            <v>0.05</v>
          </cell>
          <cell r="Q1809">
            <v>1971</v>
          </cell>
        </row>
        <row r="1810">
          <cell r="B1810" t="str">
            <v>MARTELL 110292172</v>
          </cell>
          <cell r="C1810">
            <v>163011102</v>
          </cell>
          <cell r="D1810" t="str">
            <v>MARTELL 1102</v>
          </cell>
          <cell r="E1810">
            <v>92172</v>
          </cell>
          <cell r="F1810" t="b">
            <v>1</v>
          </cell>
          <cell r="G1810">
            <v>5246.1470620881901</v>
          </cell>
          <cell r="H1810">
            <v>190.79470789901799</v>
          </cell>
          <cell r="I1810">
            <v>45</v>
          </cell>
          <cell r="J1810">
            <v>1.25969097603552E-4</v>
          </cell>
          <cell r="K1810">
            <v>1079</v>
          </cell>
          <cell r="L1810">
            <v>55.645808233462603</v>
          </cell>
          <cell r="M1810">
            <v>2177</v>
          </cell>
          <cell r="N1810">
            <v>7.8638180680931698E-3</v>
          </cell>
          <cell r="O1810">
            <v>2054</v>
          </cell>
          <cell r="P1810">
            <v>0.61</v>
          </cell>
          <cell r="Q1810">
            <v>846</v>
          </cell>
        </row>
        <row r="1811">
          <cell r="B1811" t="str">
            <v>MARTELL 110299214</v>
          </cell>
          <cell r="C1811">
            <v>163011102</v>
          </cell>
          <cell r="D1811" t="str">
            <v>MARTELL 1102</v>
          </cell>
          <cell r="E1811">
            <v>99214</v>
          </cell>
          <cell r="F1811" t="b">
            <v>0</v>
          </cell>
          <cell r="G1811">
            <v>3296.9506383551702</v>
          </cell>
          <cell r="H1811">
            <v>2953.53904855273</v>
          </cell>
          <cell r="I1811">
            <v>21</v>
          </cell>
          <cell r="J1811">
            <v>1.4798126903769999E-4</v>
          </cell>
          <cell r="K1811">
            <v>764</v>
          </cell>
          <cell r="L1811">
            <v>541.67697068085204</v>
          </cell>
          <cell r="M1811">
            <v>1157</v>
          </cell>
          <cell r="N1811">
            <v>4.0837502490189699E-2</v>
          </cell>
          <cell r="O1811">
            <v>1289</v>
          </cell>
          <cell r="P1811">
            <v>0.04</v>
          </cell>
          <cell r="Q1811">
            <v>2193</v>
          </cell>
        </row>
        <row r="1812">
          <cell r="B1812" t="str">
            <v>MARTELL 1102CB</v>
          </cell>
          <cell r="C1812">
            <v>163011102</v>
          </cell>
          <cell r="D1812" t="str">
            <v>MARTELL 1102</v>
          </cell>
          <cell r="E1812" t="str">
            <v>CB</v>
          </cell>
          <cell r="F1812" t="b">
            <v>0</v>
          </cell>
          <cell r="G1812">
            <v>10972.056063398901</v>
          </cell>
          <cell r="H1812">
            <v>9142.0743736405802</v>
          </cell>
          <cell r="I1812">
            <v>69</v>
          </cell>
          <cell r="J1812">
            <v>1.4428667054744399E-4</v>
          </cell>
          <cell r="K1812">
            <v>809</v>
          </cell>
          <cell r="L1812">
            <v>861.73389541142501</v>
          </cell>
          <cell r="M1812">
            <v>908</v>
          </cell>
          <cell r="N1812">
            <v>8.5670421131647106E-2</v>
          </cell>
          <cell r="O1812">
            <v>855</v>
          </cell>
          <cell r="P1812">
            <v>0.08</v>
          </cell>
          <cell r="Q1812">
            <v>1609</v>
          </cell>
        </row>
        <row r="1813">
          <cell r="B1813" t="str">
            <v>MARTELL 11033152</v>
          </cell>
          <cell r="C1813">
            <v>163011103</v>
          </cell>
          <cell r="D1813" t="str">
            <v>MARTELL 1103</v>
          </cell>
          <cell r="E1813">
            <v>3152</v>
          </cell>
          <cell r="F1813" t="b">
            <v>0</v>
          </cell>
          <cell r="G1813">
            <v>27364.603615806001</v>
          </cell>
          <cell r="H1813">
            <v>26923.325535269301</v>
          </cell>
          <cell r="I1813">
            <v>134</v>
          </cell>
          <cell r="J1813">
            <v>8.4437801744666294E-5</v>
          </cell>
          <cell r="K1813">
            <v>2079</v>
          </cell>
          <cell r="L1813">
            <v>1552.0849231203399</v>
          </cell>
          <cell r="M1813">
            <v>578</v>
          </cell>
          <cell r="N1813">
            <v>0.11955820649082199</v>
          </cell>
          <cell r="O1813">
            <v>648</v>
          </cell>
          <cell r="P1813">
            <v>0.08</v>
          </cell>
          <cell r="Q1813">
            <v>1624</v>
          </cell>
        </row>
        <row r="1814">
          <cell r="B1814" t="str">
            <v>MARTELL 110368192</v>
          </cell>
          <cell r="C1814">
            <v>163011103</v>
          </cell>
          <cell r="D1814" t="str">
            <v>MARTELL 1103</v>
          </cell>
          <cell r="E1814">
            <v>68192</v>
          </cell>
          <cell r="F1814" t="b">
            <v>0</v>
          </cell>
          <cell r="G1814">
            <v>10168.995794516501</v>
          </cell>
          <cell r="H1814">
            <v>4402.6894382823102</v>
          </cell>
          <cell r="I1814">
            <v>72</v>
          </cell>
          <cell r="J1814">
            <v>1.2081417483184599E-4</v>
          </cell>
          <cell r="K1814">
            <v>1168</v>
          </cell>
          <cell r="L1814">
            <v>238.56355308633201</v>
          </cell>
          <cell r="M1814">
            <v>1570</v>
          </cell>
          <cell r="N1814">
            <v>3.79724015817978E-2</v>
          </cell>
          <cell r="O1814">
            <v>1330</v>
          </cell>
          <cell r="P1814">
            <v>0.05</v>
          </cell>
          <cell r="Q1814">
            <v>1932</v>
          </cell>
        </row>
        <row r="1815">
          <cell r="B1815" t="str">
            <v>MARTELL 1103CB</v>
          </cell>
          <cell r="C1815">
            <v>163011103</v>
          </cell>
          <cell r="D1815" t="str">
            <v>MARTELL 1103</v>
          </cell>
          <cell r="E1815" t="str">
            <v>CB</v>
          </cell>
          <cell r="F1815" t="b">
            <v>0</v>
          </cell>
          <cell r="G1815">
            <v>10088.664938024</v>
          </cell>
          <cell r="H1815">
            <v>2844.86606138056</v>
          </cell>
          <cell r="I1815">
            <v>76</v>
          </cell>
          <cell r="J1815">
            <v>1.18616325284835E-4</v>
          </cell>
          <cell r="K1815">
            <v>1213</v>
          </cell>
          <cell r="L1815">
            <v>152.453672765768</v>
          </cell>
          <cell r="M1815">
            <v>1770</v>
          </cell>
          <cell r="N1815">
            <v>2.5924338069851401E-2</v>
          </cell>
          <cell r="O1815">
            <v>1536</v>
          </cell>
          <cell r="P1815">
            <v>0.01</v>
          </cell>
          <cell r="Q1815">
            <v>2606</v>
          </cell>
        </row>
        <row r="1816">
          <cell r="B1816" t="str">
            <v>MAXWELL 11053008</v>
          </cell>
          <cell r="C1816">
            <v>62881105</v>
          </cell>
          <cell r="D1816" t="str">
            <v>MAXWELL 1105</v>
          </cell>
          <cell r="E1816">
            <v>3008</v>
          </cell>
          <cell r="F1816" t="b">
            <v>0</v>
          </cell>
          <cell r="G1816">
            <v>24475.224988071099</v>
          </cell>
          <cell r="H1816">
            <v>13636.9493035909</v>
          </cell>
          <cell r="I1816">
            <v>55</v>
          </cell>
          <cell r="J1816">
            <v>6.8765698219352706E-5</v>
          </cell>
          <cell r="K1816">
            <v>2515</v>
          </cell>
          <cell r="L1816">
            <v>2119.50291921283</v>
          </cell>
          <cell r="M1816">
            <v>421</v>
          </cell>
          <cell r="N1816">
            <v>0.120203763695831</v>
          </cell>
          <cell r="O1816">
            <v>643</v>
          </cell>
          <cell r="P1816">
            <v>0.01</v>
          </cell>
          <cell r="Q1816">
            <v>2614</v>
          </cell>
        </row>
        <row r="1817">
          <cell r="B1817" t="str">
            <v>MC ARTHUR 11011488</v>
          </cell>
          <cell r="C1817">
            <v>103491101</v>
          </cell>
          <cell r="D1817" t="str">
            <v>MC ARTHUR 1101</v>
          </cell>
          <cell r="E1817">
            <v>1488</v>
          </cell>
          <cell r="F1817" t="b">
            <v>0</v>
          </cell>
          <cell r="G1817">
            <v>53867.327990170903</v>
          </cell>
          <cell r="H1817">
            <v>3970.6556881143702</v>
          </cell>
          <cell r="I1817">
            <v>217</v>
          </cell>
          <cell r="J1817">
            <v>3.78967193964421E-5</v>
          </cell>
          <cell r="K1817">
            <v>3301</v>
          </cell>
          <cell r="L1817">
            <v>226.84466454545199</v>
          </cell>
          <cell r="M1817">
            <v>1594</v>
          </cell>
          <cell r="N1817">
            <v>1.7140347243068801E-2</v>
          </cell>
          <cell r="O1817">
            <v>1736</v>
          </cell>
          <cell r="P1817">
            <v>0.01</v>
          </cell>
          <cell r="Q1817">
            <v>2597</v>
          </cell>
        </row>
        <row r="1818">
          <cell r="B1818" t="str">
            <v>MC ARTHUR 11011490</v>
          </cell>
          <cell r="C1818">
            <v>103491101</v>
          </cell>
          <cell r="D1818" t="str">
            <v>MC ARTHUR 1101</v>
          </cell>
          <cell r="E1818">
            <v>1490</v>
          </cell>
          <cell r="F1818" t="b">
            <v>0</v>
          </cell>
          <cell r="G1818">
            <v>24262.143012490302</v>
          </cell>
          <cell r="H1818">
            <v>16986.950312579</v>
          </cell>
          <cell r="I1818">
            <v>122</v>
          </cell>
          <cell r="J1818">
            <v>4.6732499860568599E-5</v>
          </cell>
          <cell r="K1818">
            <v>3120</v>
          </cell>
          <cell r="L1818">
            <v>1014.44441064132</v>
          </cell>
          <cell r="M1818">
            <v>820</v>
          </cell>
          <cell r="N1818">
            <v>4.9699644700244697E-2</v>
          </cell>
          <cell r="O1818">
            <v>1181</v>
          </cell>
          <cell r="P1818">
            <v>0.01</v>
          </cell>
          <cell r="Q1818">
            <v>2607</v>
          </cell>
        </row>
        <row r="1819">
          <cell r="B1819" t="str">
            <v>MC ARTHUR 11011544</v>
          </cell>
          <cell r="C1819">
            <v>103491101</v>
          </cell>
          <cell r="D1819" t="str">
            <v>MC ARTHUR 1101</v>
          </cell>
          <cell r="E1819">
            <v>1544</v>
          </cell>
          <cell r="F1819" t="b">
            <v>0</v>
          </cell>
          <cell r="G1819">
            <v>44972.286642991203</v>
          </cell>
          <cell r="H1819">
            <v>27291.008490904202</v>
          </cell>
          <cell r="I1819">
            <v>135</v>
          </cell>
          <cell r="J1819">
            <v>2.48638056333039E-5</v>
          </cell>
          <cell r="K1819">
            <v>3497</v>
          </cell>
          <cell r="L1819">
            <v>2130.6473731323599</v>
          </cell>
          <cell r="M1819">
            <v>417</v>
          </cell>
          <cell r="N1819">
            <v>4.4056109160606198E-2</v>
          </cell>
          <cell r="O1819">
            <v>1241</v>
          </cell>
          <cell r="P1819">
            <v>0</v>
          </cell>
          <cell r="Q1819">
            <v>2640</v>
          </cell>
        </row>
        <row r="1820">
          <cell r="B1820" t="str">
            <v>MC ARTHUR 11011546</v>
          </cell>
          <cell r="C1820">
            <v>103491101</v>
          </cell>
          <cell r="D1820" t="str">
            <v>MC ARTHUR 1101</v>
          </cell>
          <cell r="E1820">
            <v>1546</v>
          </cell>
          <cell r="F1820" t="b">
            <v>0</v>
          </cell>
          <cell r="G1820">
            <v>37312.908730346702</v>
          </cell>
          <cell r="H1820">
            <v>22193.9329072209</v>
          </cell>
          <cell r="I1820">
            <v>102</v>
          </cell>
          <cell r="J1820">
            <v>2.0489175925348999E-5</v>
          </cell>
          <cell r="K1820">
            <v>3539</v>
          </cell>
          <cell r="L1820">
            <v>794.38749503001497</v>
          </cell>
          <cell r="M1820">
            <v>945</v>
          </cell>
          <cell r="N1820">
            <v>1.9257918358040201E-2</v>
          </cell>
          <cell r="O1820">
            <v>1685</v>
          </cell>
          <cell r="P1820">
            <v>0.02</v>
          </cell>
          <cell r="Q1820">
            <v>2496</v>
          </cell>
        </row>
        <row r="1821">
          <cell r="B1821" t="str">
            <v>MC ARTHUR 110137344</v>
          </cell>
          <cell r="C1821">
            <v>103491101</v>
          </cell>
          <cell r="D1821" t="str">
            <v>MC ARTHUR 1101</v>
          </cell>
          <cell r="E1821">
            <v>37344</v>
          </cell>
          <cell r="F1821" t="b">
            <v>1</v>
          </cell>
          <cell r="G1821">
            <v>14261.5059134897</v>
          </cell>
          <cell r="H1821">
            <v>181.34057466707699</v>
          </cell>
          <cell r="I1821">
            <v>75</v>
          </cell>
          <cell r="J1821">
            <v>2.2098377949327099E-5</v>
          </cell>
          <cell r="K1821">
            <v>3519</v>
          </cell>
          <cell r="L1821">
            <v>310.27375517573199</v>
          </cell>
          <cell r="M1821">
            <v>1432</v>
          </cell>
          <cell r="N1821">
            <v>1.47677367282496E-2</v>
          </cell>
          <cell r="O1821">
            <v>1790</v>
          </cell>
          <cell r="P1821">
            <v>0.01</v>
          </cell>
          <cell r="Q1821">
            <v>2575</v>
          </cell>
        </row>
        <row r="1822">
          <cell r="B1822" t="str">
            <v>MC ARTHUR 110137388</v>
          </cell>
          <cell r="C1822">
            <v>103491101</v>
          </cell>
          <cell r="D1822" t="str">
            <v>MC ARTHUR 1101</v>
          </cell>
          <cell r="E1822">
            <v>37388</v>
          </cell>
          <cell r="F1822" t="b">
            <v>0</v>
          </cell>
          <cell r="G1822">
            <v>20103.568219648601</v>
          </cell>
          <cell r="H1822">
            <v>13050.406685116201</v>
          </cell>
          <cell r="I1822">
            <v>56</v>
          </cell>
          <cell r="J1822">
            <v>2.1125510270562802E-5</v>
          </cell>
          <cell r="K1822">
            <v>3533</v>
          </cell>
          <cell r="L1822">
            <v>2437.48804208815</v>
          </cell>
          <cell r="M1822">
            <v>352</v>
          </cell>
          <cell r="N1822">
            <v>4.6193409241595998E-2</v>
          </cell>
          <cell r="O1822">
            <v>1220</v>
          </cell>
          <cell r="P1822">
            <v>0</v>
          </cell>
          <cell r="Q1822">
            <v>2639</v>
          </cell>
        </row>
        <row r="1823">
          <cell r="B1823" t="str">
            <v>MC ARTHUR 110138998</v>
          </cell>
          <cell r="C1823">
            <v>103491101</v>
          </cell>
          <cell r="D1823" t="str">
            <v>MC ARTHUR 1101</v>
          </cell>
          <cell r="E1823">
            <v>38998</v>
          </cell>
          <cell r="F1823" t="b">
            <v>1</v>
          </cell>
          <cell r="G1823">
            <v>9317.0359011738492</v>
          </cell>
          <cell r="H1823">
            <v>189.497607627695</v>
          </cell>
          <cell r="I1823">
            <v>61</v>
          </cell>
          <cell r="J1823">
            <v>3.4999901538971902E-5</v>
          </cell>
          <cell r="K1823">
            <v>3353</v>
          </cell>
          <cell r="L1823">
            <v>912.91326529199398</v>
          </cell>
          <cell r="M1823">
            <v>879</v>
          </cell>
          <cell r="N1823">
            <v>4.6064241416095997E-2</v>
          </cell>
          <cell r="O1823">
            <v>1225</v>
          </cell>
          <cell r="P1823">
            <v>0.01</v>
          </cell>
          <cell r="Q1823">
            <v>2570</v>
          </cell>
        </row>
        <row r="1824">
          <cell r="B1824" t="str">
            <v>MC ARTHUR 1101501106</v>
          </cell>
          <cell r="C1824">
            <v>103491101</v>
          </cell>
          <cell r="D1824" t="str">
            <v>MC ARTHUR 1101</v>
          </cell>
          <cell r="E1824">
            <v>501106</v>
          </cell>
          <cell r="F1824" t="b">
            <v>0</v>
          </cell>
          <cell r="G1824">
            <v>16962.6838656246</v>
          </cell>
          <cell r="H1824">
            <v>16083.896007170701</v>
          </cell>
          <cell r="I1824">
            <v>86</v>
          </cell>
          <cell r="J1824">
            <v>2.2873662108698498E-5</v>
          </cell>
          <cell r="K1824">
            <v>3513</v>
          </cell>
          <cell r="L1824">
            <v>4753.3760402662801</v>
          </cell>
          <cell r="M1824">
            <v>97</v>
          </cell>
          <cell r="N1824">
            <v>0.11248148844270001</v>
          </cell>
          <cell r="O1824">
            <v>694</v>
          </cell>
          <cell r="Q1824">
            <v>2889</v>
          </cell>
        </row>
        <row r="1825">
          <cell r="B1825" t="str">
            <v>MC ARTHUR 110153120</v>
          </cell>
          <cell r="C1825">
            <v>103491101</v>
          </cell>
          <cell r="D1825" t="str">
            <v>MC ARTHUR 1101</v>
          </cell>
          <cell r="E1825">
            <v>53120</v>
          </cell>
          <cell r="F1825" t="b">
            <v>1</v>
          </cell>
          <cell r="G1825">
            <v>12732.0319853163</v>
          </cell>
          <cell r="H1825">
            <v>173.17659504625499</v>
          </cell>
          <cell r="I1825">
            <v>92</v>
          </cell>
          <cell r="J1825">
            <v>2.9816255801551399E-5</v>
          </cell>
          <cell r="K1825">
            <v>3429</v>
          </cell>
          <cell r="L1825">
            <v>159.009349528775</v>
          </cell>
          <cell r="M1825">
            <v>1750</v>
          </cell>
          <cell r="N1825">
            <v>4.18298305132678E-3</v>
          </cell>
          <cell r="O1825">
            <v>2248</v>
          </cell>
          <cell r="Q1825">
            <v>2793</v>
          </cell>
        </row>
        <row r="1826">
          <cell r="B1826" t="str">
            <v>MC ARTHUR 1101648698</v>
          </cell>
          <cell r="C1826">
            <v>103491101</v>
          </cell>
          <cell r="D1826" t="str">
            <v>MC ARTHUR 1101</v>
          </cell>
          <cell r="E1826">
            <v>648698</v>
          </cell>
          <cell r="F1826" t="b">
            <v>0</v>
          </cell>
          <cell r="G1826">
            <v>30462.369938331802</v>
          </cell>
          <cell r="H1826">
            <v>17135.045425837201</v>
          </cell>
          <cell r="I1826">
            <v>173</v>
          </cell>
          <cell r="J1826">
            <v>2.2209327874859001E-5</v>
          </cell>
          <cell r="K1826">
            <v>3516</v>
          </cell>
          <cell r="L1826">
            <v>1031.0161263944301</v>
          </cell>
          <cell r="M1826">
            <v>807</v>
          </cell>
          <cell r="N1826">
            <v>2.2254612004273502E-2</v>
          </cell>
          <cell r="O1826">
            <v>1626</v>
          </cell>
          <cell r="Q1826">
            <v>2707</v>
          </cell>
        </row>
        <row r="1827">
          <cell r="B1827" t="str">
            <v>MC ARTHUR 11021324</v>
          </cell>
          <cell r="C1827">
            <v>103491102</v>
          </cell>
          <cell r="D1827" t="str">
            <v>MC ARTHUR 1102</v>
          </cell>
          <cell r="E1827">
            <v>1324</v>
          </cell>
          <cell r="F1827" t="b">
            <v>0</v>
          </cell>
          <cell r="G1827">
            <v>38651.454890707697</v>
          </cell>
          <cell r="H1827">
            <v>1638.5898399479699</v>
          </cell>
          <cell r="I1827">
            <v>169</v>
          </cell>
          <cell r="J1827">
            <v>2.2049922609953501E-5</v>
          </cell>
          <cell r="K1827">
            <v>3520</v>
          </cell>
          <cell r="L1827">
            <v>325.23705851713601</v>
          </cell>
          <cell r="M1827">
            <v>1405</v>
          </cell>
          <cell r="N1827">
            <v>9.1756169958904805E-3</v>
          </cell>
          <cell r="O1827">
            <v>1996</v>
          </cell>
          <cell r="P1827">
            <v>0.02</v>
          </cell>
          <cell r="Q1827">
            <v>2488</v>
          </cell>
        </row>
        <row r="1828">
          <cell r="B1828" t="str">
            <v>MC ARTHUR 1102542920</v>
          </cell>
          <cell r="C1828">
            <v>103491102</v>
          </cell>
          <cell r="D1828" t="str">
            <v>MC ARTHUR 1102</v>
          </cell>
          <cell r="E1828">
            <v>542920</v>
          </cell>
          <cell r="F1828" t="b">
            <v>0</v>
          </cell>
          <cell r="G1828">
            <v>2484.2159961176799</v>
          </cell>
          <cell r="H1828">
            <v>2034.83193930722</v>
          </cell>
          <cell r="I1828">
            <v>10</v>
          </cell>
          <cell r="J1828">
            <v>2.94304999442829E-5</v>
          </cell>
          <cell r="K1828">
            <v>3433</v>
          </cell>
          <cell r="L1828">
            <v>2350.3357295901001</v>
          </cell>
          <cell r="M1828">
            <v>372</v>
          </cell>
          <cell r="N1828">
            <v>6.4427464443782306E-2</v>
          </cell>
          <cell r="O1828">
            <v>1024</v>
          </cell>
          <cell r="Q1828">
            <v>3478</v>
          </cell>
        </row>
        <row r="1829">
          <cell r="B1829" t="str">
            <v>MC KEE 1103XR028</v>
          </cell>
          <cell r="C1829">
            <v>83531103</v>
          </cell>
          <cell r="D1829" t="str">
            <v>MC KEE 1103</v>
          </cell>
          <cell r="E1829" t="str">
            <v>XR028</v>
          </cell>
          <cell r="F1829" t="b">
            <v>0</v>
          </cell>
          <cell r="G1829">
            <v>16732.966353388802</v>
          </cell>
          <cell r="H1829">
            <v>1226.57960902795</v>
          </cell>
          <cell r="I1829">
            <v>134</v>
          </cell>
          <cell r="J1829">
            <v>6.2050465299092202E-5</v>
          </cell>
          <cell r="K1829">
            <v>2717</v>
          </cell>
          <cell r="L1829">
            <v>31.864992527247999</v>
          </cell>
          <cell r="M1829">
            <v>2330</v>
          </cell>
          <cell r="N1829">
            <v>2.4946160693084499E-3</v>
          </cell>
          <cell r="O1829">
            <v>2415</v>
          </cell>
          <cell r="P1829">
            <v>0.03</v>
          </cell>
          <cell r="Q1829">
            <v>2231</v>
          </cell>
        </row>
        <row r="1830">
          <cell r="B1830" t="str">
            <v>MC KEE 1107XR010</v>
          </cell>
          <cell r="C1830">
            <v>83531107</v>
          </cell>
          <cell r="D1830" t="str">
            <v>MC KEE 1107</v>
          </cell>
          <cell r="E1830" t="str">
            <v>XR010</v>
          </cell>
          <cell r="F1830" t="b">
            <v>0</v>
          </cell>
          <cell r="G1830">
            <v>22011.392448809798</v>
          </cell>
          <cell r="H1830">
            <v>4483.0278297479699</v>
          </cell>
          <cell r="I1830">
            <v>160</v>
          </cell>
          <cell r="J1830">
            <v>7.8728864312474397E-5</v>
          </cell>
          <cell r="K1830">
            <v>2242</v>
          </cell>
          <cell r="L1830">
            <v>168.06526505937899</v>
          </cell>
          <cell r="M1830">
            <v>1726</v>
          </cell>
          <cell r="N1830">
            <v>1.44074295049721E-2</v>
          </cell>
          <cell r="O1830">
            <v>1804</v>
          </cell>
          <cell r="P1830">
            <v>0.05</v>
          </cell>
          <cell r="Q1830">
            <v>1996</v>
          </cell>
        </row>
        <row r="1831">
          <cell r="B1831" t="str">
            <v>MC KEE 1108976553</v>
          </cell>
          <cell r="C1831">
            <v>83531108</v>
          </cell>
          <cell r="D1831" t="str">
            <v>MC KEE 1108</v>
          </cell>
          <cell r="E1831">
            <v>976553</v>
          </cell>
          <cell r="F1831" t="b">
            <v>0</v>
          </cell>
          <cell r="G1831">
            <v>3112.5675516033698</v>
          </cell>
          <cell r="H1831">
            <v>1744.6034635218</v>
          </cell>
          <cell r="I1831">
            <v>20</v>
          </cell>
          <cell r="J1831">
            <v>6.6998643483707804E-5</v>
          </cell>
          <cell r="K1831">
            <v>2557</v>
          </cell>
          <cell r="L1831">
            <v>174.51734462415899</v>
          </cell>
          <cell r="M1831">
            <v>1699</v>
          </cell>
          <cell r="N1831">
            <v>1.2197037846897499E-2</v>
          </cell>
          <cell r="O1831">
            <v>1875</v>
          </cell>
          <cell r="Q1831">
            <v>3407</v>
          </cell>
        </row>
        <row r="1832">
          <cell r="B1832" t="str">
            <v>MC KEE 1111711900</v>
          </cell>
          <cell r="C1832">
            <v>83531111</v>
          </cell>
          <cell r="D1832" t="str">
            <v>MC KEE 1111</v>
          </cell>
          <cell r="E1832">
            <v>711900</v>
          </cell>
          <cell r="F1832" t="b">
            <v>0</v>
          </cell>
          <cell r="G1832">
            <v>20250.2666518312</v>
          </cell>
          <cell r="H1832">
            <v>14456.159394127901</v>
          </cell>
          <cell r="I1832">
            <v>116</v>
          </cell>
          <cell r="J1832">
            <v>7.6946009927383898E-5</v>
          </cell>
          <cell r="K1832">
            <v>2288</v>
          </cell>
          <cell r="L1832">
            <v>301.110956156295</v>
          </cell>
          <cell r="M1832">
            <v>1446</v>
          </cell>
          <cell r="N1832">
            <v>2.8347418011652602E-2</v>
          </cell>
          <cell r="O1832">
            <v>1492</v>
          </cell>
          <cell r="P1832">
            <v>0.24</v>
          </cell>
          <cell r="Q1832">
            <v>1097</v>
          </cell>
        </row>
        <row r="1833">
          <cell r="B1833" t="str">
            <v>MEADOW LANE 2106C558R</v>
          </cell>
          <cell r="C1833">
            <v>14302106</v>
          </cell>
          <cell r="D1833" t="str">
            <v>MEADOW LANE 2106</v>
          </cell>
          <cell r="E1833" t="str">
            <v>C558R</v>
          </cell>
          <cell r="F1833" t="b">
            <v>0</v>
          </cell>
          <cell r="G1833">
            <v>23093.6755266398</v>
          </cell>
          <cell r="H1833">
            <v>1942.50320720024</v>
          </cell>
          <cell r="I1833">
            <v>180</v>
          </cell>
          <cell r="J1833">
            <v>4.74162755221967E-5</v>
          </cell>
          <cell r="K1833">
            <v>3106</v>
          </cell>
          <cell r="L1833">
            <v>10.0864415354622</v>
          </cell>
          <cell r="M1833">
            <v>2623</v>
          </cell>
          <cell r="N1833">
            <v>5.9157700186305803E-4</v>
          </cell>
          <cell r="O1833">
            <v>2711</v>
          </cell>
          <cell r="P1833">
            <v>12.02</v>
          </cell>
          <cell r="Q1833">
            <v>377</v>
          </cell>
        </row>
        <row r="1834">
          <cell r="B1834" t="str">
            <v>MENDOCINO 110131322</v>
          </cell>
          <cell r="C1834">
            <v>42951101</v>
          </cell>
          <cell r="D1834" t="str">
            <v>MENDOCINO 1101</v>
          </cell>
          <cell r="E1834">
            <v>31322</v>
          </cell>
          <cell r="F1834" t="b">
            <v>0</v>
          </cell>
          <cell r="G1834">
            <v>46269.6304952141</v>
          </cell>
          <cell r="H1834">
            <v>9420.0140019199298</v>
          </cell>
          <cell r="I1834">
            <v>310</v>
          </cell>
          <cell r="J1834">
            <v>1.1583489262369299E-4</v>
          </cell>
          <cell r="K1834">
            <v>1276</v>
          </cell>
          <cell r="L1834">
            <v>412.25829474327401</v>
          </cell>
          <cell r="M1834">
            <v>1282</v>
          </cell>
          <cell r="N1834">
            <v>4.2370185245198498E-2</v>
          </cell>
          <cell r="O1834">
            <v>1265</v>
          </cell>
          <cell r="P1834">
            <v>0.05</v>
          </cell>
          <cell r="Q1834">
            <v>1992</v>
          </cell>
        </row>
        <row r="1835">
          <cell r="B1835" t="str">
            <v>MENDOCINO 110137462</v>
          </cell>
          <cell r="C1835">
            <v>42951101</v>
          </cell>
          <cell r="D1835" t="str">
            <v>MENDOCINO 1101</v>
          </cell>
          <cell r="E1835">
            <v>37462</v>
          </cell>
          <cell r="F1835" t="b">
            <v>0</v>
          </cell>
          <cell r="G1835">
            <v>7845.6326248414398</v>
          </cell>
          <cell r="H1835">
            <v>3795.8029514321602</v>
          </cell>
          <cell r="I1835">
            <v>63</v>
          </cell>
          <cell r="J1835">
            <v>1.4082727965802701E-4</v>
          </cell>
          <cell r="K1835">
            <v>857</v>
          </cell>
          <cell r="L1835">
            <v>230.025162647001</v>
          </cell>
          <cell r="M1835">
            <v>1586</v>
          </cell>
          <cell r="N1835">
            <v>3.2457066295873603E-2</v>
          </cell>
          <cell r="O1835">
            <v>1416</v>
          </cell>
          <cell r="P1835">
            <v>0.04</v>
          </cell>
          <cell r="Q1835">
            <v>2166</v>
          </cell>
        </row>
        <row r="1836">
          <cell r="B1836" t="str">
            <v>MENDOCINO 1101450</v>
          </cell>
          <cell r="C1836">
            <v>42951101</v>
          </cell>
          <cell r="D1836" t="str">
            <v>MENDOCINO 1101</v>
          </cell>
          <cell r="E1836">
            <v>450</v>
          </cell>
          <cell r="F1836" t="b">
            <v>0</v>
          </cell>
          <cell r="G1836">
            <v>30451.68052066</v>
          </cell>
          <cell r="H1836">
            <v>9311.1997301342908</v>
          </cell>
          <cell r="I1836">
            <v>208</v>
          </cell>
          <cell r="J1836">
            <v>1.2824845909493001E-4</v>
          </cell>
          <cell r="K1836">
            <v>1043</v>
          </cell>
          <cell r="L1836">
            <v>484.352039658867</v>
          </cell>
          <cell r="M1836">
            <v>1210</v>
          </cell>
          <cell r="N1836">
            <v>5.5437683471410502E-2</v>
          </cell>
          <cell r="O1836">
            <v>1115</v>
          </cell>
          <cell r="P1836">
            <v>0.04</v>
          </cell>
          <cell r="Q1836">
            <v>2211</v>
          </cell>
        </row>
        <row r="1837">
          <cell r="B1837" t="str">
            <v>MENDOCINO 110148750</v>
          </cell>
          <cell r="C1837">
            <v>42951101</v>
          </cell>
          <cell r="D1837" t="str">
            <v>MENDOCINO 1101</v>
          </cell>
          <cell r="E1837">
            <v>48750</v>
          </cell>
          <cell r="F1837" t="b">
            <v>0</v>
          </cell>
          <cell r="G1837">
            <v>28839.2375030326</v>
          </cell>
          <cell r="H1837">
            <v>28839.2375030326</v>
          </cell>
          <cell r="I1837">
            <v>165</v>
          </cell>
          <cell r="J1837">
            <v>9.9309864030642898E-5</v>
          </cell>
          <cell r="K1837">
            <v>1660</v>
          </cell>
          <cell r="L1837">
            <v>705.069672595474</v>
          </cell>
          <cell r="M1837">
            <v>1020</v>
          </cell>
          <cell r="N1837">
            <v>5.8620588583593002E-2</v>
          </cell>
          <cell r="O1837">
            <v>1073</v>
          </cell>
          <cell r="P1837">
            <v>19.059999999999999</v>
          </cell>
          <cell r="Q1837">
            <v>315</v>
          </cell>
        </row>
        <row r="1838">
          <cell r="B1838" t="str">
            <v>MENDOCINO 1101CB</v>
          </cell>
          <cell r="C1838">
            <v>42951101</v>
          </cell>
          <cell r="D1838" t="str">
            <v>MENDOCINO 1101</v>
          </cell>
          <cell r="E1838" t="str">
            <v>CB</v>
          </cell>
          <cell r="F1838" t="b">
            <v>0</v>
          </cell>
          <cell r="G1838">
            <v>6642.1904315137299</v>
          </cell>
          <cell r="H1838">
            <v>4240.0547690289304</v>
          </cell>
          <cell r="I1838">
            <v>54</v>
          </cell>
          <cell r="J1838">
            <v>1.2015920016822799E-4</v>
          </cell>
          <cell r="K1838">
            <v>1183</v>
          </cell>
          <cell r="L1838">
            <v>144.23080367426601</v>
          </cell>
          <cell r="M1838">
            <v>1793</v>
          </cell>
          <cell r="N1838">
            <v>1.8326996441568901E-2</v>
          </cell>
          <cell r="O1838">
            <v>1695</v>
          </cell>
          <cell r="P1838">
            <v>0.11</v>
          </cell>
          <cell r="Q1838">
            <v>1449</v>
          </cell>
        </row>
        <row r="1839">
          <cell r="B1839" t="str">
            <v>MENLO 110212249</v>
          </cell>
          <cell r="C1839">
            <v>24131102</v>
          </cell>
          <cell r="D1839" t="str">
            <v>MENLO 1102</v>
          </cell>
          <cell r="E1839">
            <v>12249</v>
          </cell>
          <cell r="F1839" t="b">
            <v>0</v>
          </cell>
          <cell r="G1839">
            <v>3869.51749825057</v>
          </cell>
          <cell r="H1839">
            <v>3869.51749825057</v>
          </cell>
          <cell r="I1839">
            <v>25</v>
          </cell>
          <cell r="J1839">
            <v>1.3960385724203601E-4</v>
          </cell>
          <cell r="K1839">
            <v>877</v>
          </cell>
          <cell r="L1839">
            <v>1383.6802598044701</v>
          </cell>
          <cell r="M1839">
            <v>645</v>
          </cell>
          <cell r="N1839">
            <v>0.14826041110497301</v>
          </cell>
          <cell r="O1839">
            <v>530</v>
          </cell>
          <cell r="P1839">
            <v>0.06</v>
          </cell>
          <cell r="Q1839">
            <v>1811</v>
          </cell>
        </row>
        <row r="1840">
          <cell r="B1840" t="str">
            <v>MENLO 11028896</v>
          </cell>
          <cell r="C1840">
            <v>24131102</v>
          </cell>
          <cell r="D1840" t="str">
            <v>MENLO 1102</v>
          </cell>
          <cell r="E1840">
            <v>8896</v>
          </cell>
          <cell r="F1840" t="b">
            <v>0</v>
          </cell>
          <cell r="G1840">
            <v>2488.0112479986301</v>
          </cell>
          <cell r="H1840">
            <v>1537.985713581</v>
          </cell>
          <cell r="I1840">
            <v>14</v>
          </cell>
          <cell r="J1840">
            <v>2.2996777676910599E-4</v>
          </cell>
          <cell r="K1840">
            <v>285</v>
          </cell>
          <cell r="L1840">
            <v>52.130209988149304</v>
          </cell>
          <cell r="M1840">
            <v>2200</v>
          </cell>
          <cell r="N1840">
            <v>1.10651221489777E-2</v>
          </cell>
          <cell r="O1840">
            <v>1917</v>
          </cell>
          <cell r="P1840">
            <v>2.98</v>
          </cell>
          <cell r="Q1840">
            <v>570</v>
          </cell>
        </row>
        <row r="1841">
          <cell r="B1841" t="str">
            <v>MENLO 11028952</v>
          </cell>
          <cell r="C1841">
            <v>24131102</v>
          </cell>
          <cell r="D1841" t="str">
            <v>MENLO 1102</v>
          </cell>
          <cell r="E1841">
            <v>8952</v>
          </cell>
          <cell r="F1841" t="b">
            <v>0</v>
          </cell>
          <cell r="G1841">
            <v>10739.4055746825</v>
          </cell>
          <cell r="H1841">
            <v>10739.4055746825</v>
          </cell>
          <cell r="I1841">
            <v>82</v>
          </cell>
          <cell r="J1841">
            <v>1.07202738768026E-4</v>
          </cell>
          <cell r="K1841">
            <v>1467</v>
          </cell>
          <cell r="L1841">
            <v>39.497270410778597</v>
          </cell>
          <cell r="M1841">
            <v>2277</v>
          </cell>
          <cell r="N1841">
            <v>3.0385844894575201E-3</v>
          </cell>
          <cell r="O1841">
            <v>2345</v>
          </cell>
          <cell r="P1841">
            <v>9.23</v>
          </cell>
          <cell r="Q1841">
            <v>411</v>
          </cell>
        </row>
        <row r="1842">
          <cell r="B1842" t="str">
            <v>MENLO 11029110</v>
          </cell>
          <cell r="C1842">
            <v>24131102</v>
          </cell>
          <cell r="D1842" t="str">
            <v>MENLO 1102</v>
          </cell>
          <cell r="E1842">
            <v>9110</v>
          </cell>
          <cell r="F1842" t="b">
            <v>0</v>
          </cell>
          <cell r="G1842">
            <v>15217.754449873501</v>
          </cell>
          <cell r="H1842">
            <v>1491.43733496546</v>
          </cell>
          <cell r="I1842">
            <v>138</v>
          </cell>
          <cell r="J1842">
            <v>1.45459976336191E-4</v>
          </cell>
          <cell r="K1842">
            <v>798</v>
          </cell>
          <cell r="L1842">
            <v>26.616689392096099</v>
          </cell>
          <cell r="M1842">
            <v>2370</v>
          </cell>
          <cell r="N1842">
            <v>4.0502444888018399E-3</v>
          </cell>
          <cell r="O1842">
            <v>2253</v>
          </cell>
          <cell r="P1842">
            <v>0.04</v>
          </cell>
          <cell r="Q1842">
            <v>2097</v>
          </cell>
        </row>
        <row r="1843">
          <cell r="B1843" t="str">
            <v>MENLO 1102W80</v>
          </cell>
          <cell r="C1843">
            <v>24131102</v>
          </cell>
          <cell r="D1843" t="str">
            <v>MENLO 1102</v>
          </cell>
          <cell r="E1843" t="str">
            <v>W80</v>
          </cell>
          <cell r="F1843" t="b">
            <v>0</v>
          </cell>
          <cell r="G1843">
            <v>30507.2398943761</v>
          </cell>
          <cell r="H1843">
            <v>30491.234478664901</v>
          </cell>
          <cell r="I1843">
            <v>129</v>
          </cell>
          <cell r="J1843">
            <v>1.2461151826365801E-4</v>
          </cell>
          <cell r="K1843">
            <v>1105</v>
          </cell>
          <cell r="L1843">
            <v>990.58787163863497</v>
          </cell>
          <cell r="M1843">
            <v>840</v>
          </cell>
          <cell r="N1843">
            <v>0.12598382887684101</v>
          </cell>
          <cell r="O1843">
            <v>620</v>
          </cell>
          <cell r="P1843">
            <v>0.26</v>
          </cell>
          <cell r="Q1843">
            <v>1062</v>
          </cell>
        </row>
        <row r="1844">
          <cell r="B1844" t="str">
            <v>MENLO 11031721</v>
          </cell>
          <cell r="C1844">
            <v>24131103</v>
          </cell>
          <cell r="D1844" t="str">
            <v>MENLO 1103</v>
          </cell>
          <cell r="E1844">
            <v>1721</v>
          </cell>
          <cell r="F1844" t="b">
            <v>0</v>
          </cell>
          <cell r="G1844">
            <v>10927.297294342899</v>
          </cell>
          <cell r="H1844">
            <v>10927.297294342899</v>
          </cell>
          <cell r="I1844">
            <v>52</v>
          </cell>
          <cell r="J1844">
            <v>1.63395238487282E-4</v>
          </cell>
          <cell r="K1844">
            <v>607</v>
          </cell>
          <cell r="L1844">
            <v>107.97688518465201</v>
          </cell>
          <cell r="M1844">
            <v>1918</v>
          </cell>
          <cell r="N1844">
            <v>1.7259855546543901E-2</v>
          </cell>
          <cell r="O1844">
            <v>1731</v>
          </cell>
          <cell r="P1844">
            <v>0.12</v>
          </cell>
          <cell r="Q1844">
            <v>1367</v>
          </cell>
        </row>
        <row r="1845">
          <cell r="B1845" t="str">
            <v>MENLO 11037902</v>
          </cell>
          <cell r="C1845">
            <v>24131103</v>
          </cell>
          <cell r="D1845" t="str">
            <v>MENLO 1103</v>
          </cell>
          <cell r="E1845">
            <v>7902</v>
          </cell>
          <cell r="F1845" t="b">
            <v>0</v>
          </cell>
          <cell r="G1845">
            <v>26218.9532384257</v>
          </cell>
          <cell r="H1845">
            <v>18823.955423847001</v>
          </cell>
          <cell r="I1845">
            <v>143</v>
          </cell>
          <cell r="J1845">
            <v>1.87040276341576E-4</v>
          </cell>
          <cell r="K1845">
            <v>461</v>
          </cell>
          <cell r="L1845">
            <v>146.56823344895301</v>
          </cell>
          <cell r="M1845">
            <v>1787</v>
          </cell>
          <cell r="N1845">
            <v>4.3162326448417401E-2</v>
          </cell>
          <cell r="O1845">
            <v>1253</v>
          </cell>
          <cell r="P1845">
            <v>0.06</v>
          </cell>
          <cell r="Q1845">
            <v>1892</v>
          </cell>
        </row>
        <row r="1846">
          <cell r="B1846" t="str">
            <v>MENLO 11038512</v>
          </cell>
          <cell r="C1846">
            <v>24131103</v>
          </cell>
          <cell r="D1846" t="str">
            <v>MENLO 1103</v>
          </cell>
          <cell r="E1846">
            <v>8512</v>
          </cell>
          <cell r="F1846" t="b">
            <v>0</v>
          </cell>
          <cell r="G1846">
            <v>39804.531270616499</v>
          </cell>
          <cell r="H1846">
            <v>39804.531270616499</v>
          </cell>
          <cell r="I1846">
            <v>228</v>
          </cell>
          <cell r="J1846">
            <v>1.5984642901197899E-4</v>
          </cell>
          <cell r="K1846">
            <v>643</v>
          </cell>
          <cell r="L1846">
            <v>38.959772318410401</v>
          </cell>
          <cell r="M1846">
            <v>2284</v>
          </cell>
          <cell r="N1846">
            <v>6.6372045028970702E-3</v>
          </cell>
          <cell r="O1846">
            <v>2112</v>
          </cell>
          <cell r="P1846">
            <v>8.94</v>
          </cell>
          <cell r="Q1846">
            <v>418</v>
          </cell>
        </row>
        <row r="1847">
          <cell r="B1847" t="str">
            <v>MENLO 11038982</v>
          </cell>
          <cell r="C1847">
            <v>24131103</v>
          </cell>
          <cell r="D1847" t="str">
            <v>MENLO 1103</v>
          </cell>
          <cell r="E1847">
            <v>8982</v>
          </cell>
          <cell r="F1847" t="b">
            <v>0</v>
          </cell>
          <cell r="G1847">
            <v>7434.3823081276396</v>
          </cell>
          <cell r="H1847">
            <v>7434.3823081276396</v>
          </cell>
          <cell r="I1847">
            <v>50</v>
          </cell>
          <cell r="J1847">
            <v>1.4907235417922399E-4</v>
          </cell>
          <cell r="K1847">
            <v>751</v>
          </cell>
          <cell r="L1847">
            <v>11.9524998984391</v>
          </cell>
          <cell r="M1847">
            <v>2587</v>
          </cell>
          <cell r="N1847">
            <v>1.39280162535643E-3</v>
          </cell>
          <cell r="O1847">
            <v>2574</v>
          </cell>
          <cell r="P1847">
            <v>0.08</v>
          </cell>
          <cell r="Q1847">
            <v>1625</v>
          </cell>
        </row>
        <row r="1848">
          <cell r="B1848" t="str">
            <v>MERCED FALLS 110222774</v>
          </cell>
          <cell r="C1848">
            <v>252811102</v>
          </cell>
          <cell r="D1848" t="str">
            <v>MERCED FALLS 1102</v>
          </cell>
          <cell r="E1848">
            <v>22774</v>
          </cell>
          <cell r="F1848" t="b">
            <v>0</v>
          </cell>
          <cell r="G1848">
            <v>5970.2452773824298</v>
          </cell>
          <cell r="H1848">
            <v>1624.12467869741</v>
          </cell>
          <cell r="I1848">
            <v>27</v>
          </cell>
          <cell r="J1848">
            <v>3.90017174949106E-5</v>
          </cell>
          <cell r="K1848">
            <v>3287</v>
          </cell>
          <cell r="L1848">
            <v>127.21201497095601</v>
          </cell>
          <cell r="M1848">
            <v>1851</v>
          </cell>
          <cell r="N1848">
            <v>4.0150509797416299E-3</v>
          </cell>
          <cell r="O1848">
            <v>2255</v>
          </cell>
          <cell r="P1848">
            <v>0.01</v>
          </cell>
          <cell r="Q1848">
            <v>2610</v>
          </cell>
        </row>
        <row r="1849">
          <cell r="B1849" t="str">
            <v>MERCED FALLS 110238748</v>
          </cell>
          <cell r="C1849">
            <v>252811102</v>
          </cell>
          <cell r="D1849" t="str">
            <v>MERCED FALLS 1102</v>
          </cell>
          <cell r="E1849">
            <v>38748</v>
          </cell>
          <cell r="F1849" t="b">
            <v>0</v>
          </cell>
          <cell r="G1849">
            <v>24704.618630213001</v>
          </cell>
          <cell r="H1849">
            <v>24704.618630213001</v>
          </cell>
          <cell r="I1849">
            <v>178</v>
          </cell>
          <cell r="J1849">
            <v>7.1783500898985904E-5</v>
          </cell>
          <cell r="K1849">
            <v>2426</v>
          </cell>
          <cell r="L1849">
            <v>1618.53710261929</v>
          </cell>
          <cell r="M1849">
            <v>554</v>
          </cell>
          <cell r="N1849">
            <v>0.11191855201784601</v>
          </cell>
          <cell r="O1849">
            <v>702</v>
          </cell>
          <cell r="P1849">
            <v>0.01</v>
          </cell>
          <cell r="Q1849">
            <v>2604</v>
          </cell>
        </row>
        <row r="1850">
          <cell r="B1850" t="str">
            <v>MERCED FALLS 1102482838</v>
          </cell>
          <cell r="C1850">
            <v>252811102</v>
          </cell>
          <cell r="D1850" t="str">
            <v>MERCED FALLS 1102</v>
          </cell>
          <cell r="E1850">
            <v>482838</v>
          </cell>
          <cell r="F1850" t="b">
            <v>0</v>
          </cell>
          <cell r="G1850">
            <v>17714.344979880199</v>
          </cell>
          <cell r="H1850">
            <v>14284.2610402924</v>
          </cell>
          <cell r="I1850">
            <v>52</v>
          </cell>
          <cell r="J1850">
            <v>6.1568716300826004E-5</v>
          </cell>
          <cell r="K1850">
            <v>2730</v>
          </cell>
          <cell r="L1850">
            <v>318.00886443945001</v>
          </cell>
          <cell r="M1850">
            <v>1421</v>
          </cell>
          <cell r="N1850">
            <v>1.8057359721460501E-2</v>
          </cell>
          <cell r="O1850">
            <v>1705</v>
          </cell>
          <cell r="Q1850">
            <v>3180</v>
          </cell>
        </row>
        <row r="1851">
          <cell r="B1851" t="str">
            <v>MERCED FALLS 110285002</v>
          </cell>
          <cell r="C1851">
            <v>252811102</v>
          </cell>
          <cell r="D1851" t="str">
            <v>MERCED FALLS 1102</v>
          </cell>
          <cell r="E1851">
            <v>85002</v>
          </cell>
          <cell r="F1851" t="b">
            <v>0</v>
          </cell>
          <cell r="G1851">
            <v>57093.510418943901</v>
          </cell>
          <cell r="H1851">
            <v>57093.510418943901</v>
          </cell>
          <cell r="I1851">
            <v>394</v>
          </cell>
          <cell r="J1851">
            <v>7.62645740005748E-5</v>
          </cell>
          <cell r="K1851">
            <v>2302</v>
          </cell>
          <cell r="L1851">
            <v>729.16389222105897</v>
          </cell>
          <cell r="M1851">
            <v>992</v>
          </cell>
          <cell r="N1851">
            <v>5.50258675390553E-2</v>
          </cell>
          <cell r="O1851">
            <v>1122</v>
          </cell>
          <cell r="P1851">
            <v>0.87</v>
          </cell>
          <cell r="Q1851">
            <v>759</v>
          </cell>
        </row>
        <row r="1852">
          <cell r="B1852" t="str">
            <v>MERCED FALLS 110287352</v>
          </cell>
          <cell r="C1852">
            <v>252811102</v>
          </cell>
          <cell r="D1852" t="str">
            <v>MERCED FALLS 1102</v>
          </cell>
          <cell r="E1852">
            <v>87352</v>
          </cell>
          <cell r="F1852" t="b">
            <v>0</v>
          </cell>
          <cell r="G1852">
            <v>42830.740397123802</v>
          </cell>
          <cell r="H1852">
            <v>42830.740397123802</v>
          </cell>
          <cell r="I1852">
            <v>215</v>
          </cell>
          <cell r="J1852">
            <v>7.6528911270376605E-5</v>
          </cell>
          <cell r="K1852">
            <v>2294</v>
          </cell>
          <cell r="L1852">
            <v>2120.5794943310202</v>
          </cell>
          <cell r="M1852">
            <v>420</v>
          </cell>
          <cell r="N1852">
            <v>0.14861554315366299</v>
          </cell>
          <cell r="O1852">
            <v>527</v>
          </cell>
          <cell r="P1852">
            <v>0.03</v>
          </cell>
          <cell r="Q1852">
            <v>2333</v>
          </cell>
        </row>
        <row r="1853">
          <cell r="B1853" t="str">
            <v>MERCED FALLS 11029460</v>
          </cell>
          <cell r="C1853">
            <v>252811102</v>
          </cell>
          <cell r="D1853" t="str">
            <v>MERCED FALLS 1102</v>
          </cell>
          <cell r="E1853">
            <v>9460</v>
          </cell>
          <cell r="F1853" t="b">
            <v>0</v>
          </cell>
          <cell r="G1853">
            <v>18052.532151661799</v>
          </cell>
          <cell r="H1853">
            <v>17926.1920259943</v>
          </cell>
          <cell r="I1853">
            <v>91</v>
          </cell>
          <cell r="J1853">
            <v>8.3561249564891005E-5</v>
          </cell>
          <cell r="K1853">
            <v>2112</v>
          </cell>
          <cell r="L1853">
            <v>856.97098232732003</v>
          </cell>
          <cell r="M1853">
            <v>910</v>
          </cell>
          <cell r="N1853">
            <v>7.3013873167520907E-2</v>
          </cell>
          <cell r="O1853">
            <v>957</v>
          </cell>
          <cell r="P1853">
            <v>0.01</v>
          </cell>
          <cell r="Q1853">
            <v>2611</v>
          </cell>
        </row>
        <row r="1854">
          <cell r="B1854" t="str">
            <v>MERCED FALLS 11029470</v>
          </cell>
          <cell r="C1854">
            <v>252811102</v>
          </cell>
          <cell r="D1854" t="str">
            <v>MERCED FALLS 1102</v>
          </cell>
          <cell r="E1854">
            <v>9470</v>
          </cell>
          <cell r="F1854" t="b">
            <v>0</v>
          </cell>
          <cell r="G1854">
            <v>36749.597562294497</v>
          </cell>
          <cell r="H1854">
            <v>36749.597562294497</v>
          </cell>
          <cell r="I1854">
            <v>277</v>
          </cell>
          <cell r="J1854">
            <v>8.8658418692564306E-5</v>
          </cell>
          <cell r="K1854">
            <v>1964</v>
          </cell>
          <cell r="L1854">
            <v>1395.49920909973</v>
          </cell>
          <cell r="M1854">
            <v>639</v>
          </cell>
          <cell r="N1854">
            <v>0.114741031185387</v>
          </cell>
          <cell r="O1854">
            <v>676</v>
          </cell>
          <cell r="P1854">
            <v>0.01</v>
          </cell>
          <cell r="Q1854">
            <v>2586</v>
          </cell>
        </row>
        <row r="1855">
          <cell r="B1855" t="str">
            <v>MESA 11016111</v>
          </cell>
          <cell r="C1855">
            <v>182821101</v>
          </cell>
          <cell r="D1855" t="str">
            <v>MESA 1101</v>
          </cell>
          <cell r="E1855">
            <v>6111</v>
          </cell>
          <cell r="F1855" t="b">
            <v>0</v>
          </cell>
          <cell r="G1855">
            <v>41513.548580394599</v>
          </cell>
          <cell r="H1855">
            <v>39023.901511778196</v>
          </cell>
          <cell r="I1855">
            <v>202</v>
          </cell>
          <cell r="J1855">
            <v>4.9757475881051502E-5</v>
          </cell>
          <cell r="K1855">
            <v>3042</v>
          </cell>
          <cell r="L1855">
            <v>1337.45604119789</v>
          </cell>
          <cell r="M1855">
            <v>665</v>
          </cell>
          <cell r="N1855">
            <v>7.1153038042539099E-2</v>
          </cell>
          <cell r="O1855">
            <v>971</v>
          </cell>
          <cell r="P1855">
            <v>9.09</v>
          </cell>
          <cell r="Q1855">
            <v>413</v>
          </cell>
        </row>
        <row r="1856">
          <cell r="B1856" t="str">
            <v>MESA 11016113</v>
          </cell>
          <cell r="C1856">
            <v>182821101</v>
          </cell>
          <cell r="D1856" t="str">
            <v>MESA 1101</v>
          </cell>
          <cell r="E1856">
            <v>6113</v>
          </cell>
          <cell r="F1856" t="b">
            <v>0</v>
          </cell>
          <cell r="G1856">
            <v>15649.5972152348</v>
          </cell>
          <cell r="H1856">
            <v>2800.3205330838</v>
          </cell>
          <cell r="I1856">
            <v>100</v>
          </cell>
          <cell r="J1856">
            <v>5.0937450923811403E-5</v>
          </cell>
          <cell r="K1856">
            <v>3015</v>
          </cell>
          <cell r="L1856">
            <v>1017.98760115116</v>
          </cell>
          <cell r="M1856">
            <v>816</v>
          </cell>
          <cell r="N1856">
            <v>4.2268020005053801E-2</v>
          </cell>
          <cell r="O1856">
            <v>1270</v>
          </cell>
          <cell r="P1856">
            <v>0.86</v>
          </cell>
          <cell r="Q1856">
            <v>762</v>
          </cell>
        </row>
        <row r="1857">
          <cell r="B1857" t="str">
            <v>MESA 1101CB</v>
          </cell>
          <cell r="C1857">
            <v>182821101</v>
          </cell>
          <cell r="D1857" t="str">
            <v>MESA 1101</v>
          </cell>
          <cell r="E1857" t="str">
            <v>CB</v>
          </cell>
          <cell r="F1857" t="b">
            <v>0</v>
          </cell>
          <cell r="G1857">
            <v>40952.416764574897</v>
          </cell>
          <cell r="H1857">
            <v>22299.683070791601</v>
          </cell>
          <cell r="I1857">
            <v>230</v>
          </cell>
          <cell r="J1857">
            <v>5.1221377316621703E-5</v>
          </cell>
          <cell r="K1857">
            <v>3009</v>
          </cell>
          <cell r="L1857">
            <v>603.25324546798402</v>
          </cell>
          <cell r="M1857">
            <v>1096</v>
          </cell>
          <cell r="N1857">
            <v>4.2366987238682499E-2</v>
          </cell>
          <cell r="O1857">
            <v>1266</v>
          </cell>
          <cell r="P1857">
            <v>0.03</v>
          </cell>
          <cell r="Q1857">
            <v>2242</v>
          </cell>
        </row>
        <row r="1858">
          <cell r="B1858" t="str">
            <v>MESA 1101M86</v>
          </cell>
          <cell r="C1858">
            <v>182821101</v>
          </cell>
          <cell r="D1858" t="str">
            <v>MESA 1101</v>
          </cell>
          <cell r="E1858" t="str">
            <v>M86</v>
          </cell>
          <cell r="F1858" t="b">
            <v>0</v>
          </cell>
          <cell r="G1858">
            <v>33517.8053813558</v>
          </cell>
          <cell r="H1858">
            <v>20500.871644145402</v>
          </cell>
          <cell r="I1858">
            <v>217</v>
          </cell>
          <cell r="J1858">
            <v>4.9333443198688798E-5</v>
          </cell>
          <cell r="K1858">
            <v>3053</v>
          </cell>
          <cell r="L1858">
            <v>762.68690934478502</v>
          </cell>
          <cell r="M1858">
            <v>961</v>
          </cell>
          <cell r="N1858">
            <v>4.1843639992123302E-2</v>
          </cell>
          <cell r="O1858">
            <v>1277</v>
          </cell>
          <cell r="P1858">
            <v>0.04</v>
          </cell>
          <cell r="Q1858">
            <v>2086</v>
          </cell>
        </row>
        <row r="1859">
          <cell r="B1859" t="str">
            <v>MESA 1103126697</v>
          </cell>
          <cell r="C1859">
            <v>182821103</v>
          </cell>
          <cell r="D1859" t="str">
            <v>MESA 1103</v>
          </cell>
          <cell r="E1859">
            <v>126697</v>
          </cell>
          <cell r="F1859" t="b">
            <v>0</v>
          </cell>
          <cell r="G1859">
            <v>1766.12229538629</v>
          </cell>
          <cell r="H1859">
            <v>1641.86304126557</v>
          </cell>
          <cell r="I1859">
            <v>10</v>
          </cell>
          <cell r="J1859">
            <v>6.1082118372723904E-5</v>
          </cell>
          <cell r="K1859">
            <v>2745</v>
          </cell>
          <cell r="L1859">
            <v>1011.37612988054</v>
          </cell>
          <cell r="M1859">
            <v>827</v>
          </cell>
          <cell r="N1859">
            <v>6.5061985941556905E-2</v>
          </cell>
          <cell r="O1859">
            <v>1020</v>
          </cell>
          <cell r="Q1859">
            <v>3433</v>
          </cell>
        </row>
        <row r="1860">
          <cell r="B1860" t="str">
            <v>MESA 1103737698</v>
          </cell>
          <cell r="C1860">
            <v>182821103</v>
          </cell>
          <cell r="D1860" t="str">
            <v>MESA 1103</v>
          </cell>
          <cell r="E1860">
            <v>737698</v>
          </cell>
          <cell r="F1860" t="b">
            <v>1</v>
          </cell>
          <cell r="G1860">
            <v>340.82510946684602</v>
          </cell>
          <cell r="H1860">
            <v>324.86188908057602</v>
          </cell>
          <cell r="I1860">
            <v>3</v>
          </cell>
          <cell r="J1860">
            <v>4.54588177187057E-5</v>
          </cell>
          <cell r="K1860">
            <v>3153</v>
          </cell>
          <cell r="L1860">
            <v>1051.0501098632801</v>
          </cell>
          <cell r="M1860">
            <v>795</v>
          </cell>
          <cell r="N1860">
            <v>5.07485284560696E-2</v>
          </cell>
          <cell r="O1860">
            <v>1169</v>
          </cell>
          <cell r="Q1860">
            <v>3626</v>
          </cell>
        </row>
        <row r="1861">
          <cell r="B1861" t="str">
            <v>MESA 1103854149</v>
          </cell>
          <cell r="C1861">
            <v>182821103</v>
          </cell>
          <cell r="D1861" t="str">
            <v>MESA 1103</v>
          </cell>
          <cell r="E1861">
            <v>854149</v>
          </cell>
          <cell r="F1861" t="b">
            <v>0</v>
          </cell>
          <cell r="G1861">
            <v>1703.8848181250801</v>
          </cell>
          <cell r="H1861">
            <v>1563.4442839604901</v>
          </cell>
          <cell r="I1861">
            <v>12</v>
          </cell>
          <cell r="J1861">
            <v>3.9219469954332399E-5</v>
          </cell>
          <cell r="K1861">
            <v>3281</v>
          </cell>
          <cell r="L1861">
            <v>2116.0058763672901</v>
          </cell>
          <cell r="M1861">
            <v>424</v>
          </cell>
          <cell r="N1861">
            <v>9.4332911827908497E-2</v>
          </cell>
          <cell r="O1861">
            <v>799</v>
          </cell>
          <cell r="Q1861">
            <v>3095</v>
          </cell>
        </row>
        <row r="1862">
          <cell r="B1862" t="str">
            <v>MESA 1103M72</v>
          </cell>
          <cell r="C1862">
            <v>182821103</v>
          </cell>
          <cell r="D1862" t="str">
            <v>MESA 1103</v>
          </cell>
          <cell r="E1862" t="str">
            <v>M72</v>
          </cell>
          <cell r="F1862" t="b">
            <v>0</v>
          </cell>
          <cell r="G1862">
            <v>24045.3967650745</v>
          </cell>
          <cell r="H1862">
            <v>13551.8370891455</v>
          </cell>
          <cell r="I1862">
            <v>180</v>
          </cell>
          <cell r="J1862">
            <v>5.9995680198231301E-5</v>
          </cell>
          <cell r="K1862">
            <v>2776</v>
          </cell>
          <cell r="L1862">
            <v>772.20650469966995</v>
          </cell>
          <cell r="M1862">
            <v>958</v>
          </cell>
          <cell r="N1862">
            <v>5.02237174323312E-2</v>
          </cell>
          <cell r="O1862">
            <v>1175</v>
          </cell>
          <cell r="P1862">
            <v>0.09</v>
          </cell>
          <cell r="Q1862">
            <v>1574</v>
          </cell>
        </row>
        <row r="1863">
          <cell r="B1863" t="str">
            <v>MIDDLETOWN 1101118494</v>
          </cell>
          <cell r="C1863">
            <v>43141101</v>
          </cell>
          <cell r="D1863" t="str">
            <v>MIDDLETOWN 1101</v>
          </cell>
          <cell r="E1863">
            <v>118494</v>
          </cell>
          <cell r="F1863" t="b">
            <v>0</v>
          </cell>
          <cell r="G1863">
            <v>1737.5090414026199</v>
          </cell>
          <cell r="H1863">
            <v>1714.9565259677099</v>
          </cell>
          <cell r="I1863">
            <v>12</v>
          </cell>
          <cell r="J1863">
            <v>1.2541819736118899E-4</v>
          </cell>
          <cell r="K1863">
            <v>1091</v>
          </cell>
          <cell r="L1863">
            <v>4982.7835276141795</v>
          </cell>
          <cell r="M1863">
            <v>79</v>
          </cell>
          <cell r="N1863">
            <v>0.58091932138282898</v>
          </cell>
          <cell r="O1863">
            <v>23</v>
          </cell>
          <cell r="Q1863">
            <v>3276</v>
          </cell>
        </row>
        <row r="1864">
          <cell r="B1864" t="str">
            <v>MIDDLETOWN 11011314</v>
          </cell>
          <cell r="C1864">
            <v>43141101</v>
          </cell>
          <cell r="D1864" t="str">
            <v>MIDDLETOWN 1101</v>
          </cell>
          <cell r="E1864">
            <v>1314</v>
          </cell>
          <cell r="F1864" t="b">
            <v>0</v>
          </cell>
          <cell r="G1864">
            <v>1489.21900800771</v>
          </cell>
          <cell r="H1864">
            <v>1489.21900800771</v>
          </cell>
          <cell r="I1864">
            <v>13</v>
          </cell>
          <cell r="J1864">
            <v>1.44082552511603E-4</v>
          </cell>
          <cell r="K1864">
            <v>813</v>
          </cell>
          <cell r="L1864">
            <v>554.637982897553</v>
          </cell>
          <cell r="M1864">
            <v>1141</v>
          </cell>
          <cell r="N1864">
            <v>7.8235399108929599E-2</v>
          </cell>
          <cell r="O1864">
            <v>915</v>
          </cell>
          <cell r="P1864">
            <v>7.88</v>
          </cell>
          <cell r="Q1864">
            <v>439</v>
          </cell>
        </row>
        <row r="1865">
          <cell r="B1865" t="str">
            <v>MIDDLETOWN 11011325</v>
          </cell>
          <cell r="C1865">
            <v>43141101</v>
          </cell>
          <cell r="D1865" t="str">
            <v>MIDDLETOWN 1101</v>
          </cell>
          <cell r="E1865">
            <v>1325</v>
          </cell>
          <cell r="F1865" t="b">
            <v>0</v>
          </cell>
          <cell r="G1865">
            <v>13829.549861083</v>
          </cell>
          <cell r="H1865">
            <v>13829.549861083</v>
          </cell>
          <cell r="I1865">
            <v>80</v>
          </cell>
          <cell r="J1865">
            <v>1.27925093102021E-4</v>
          </cell>
          <cell r="K1865">
            <v>1047</v>
          </cell>
          <cell r="L1865">
            <v>449.22316876142702</v>
          </cell>
          <cell r="M1865">
            <v>1249</v>
          </cell>
          <cell r="N1865">
            <v>6.3613444063641306E-2</v>
          </cell>
          <cell r="O1865">
            <v>1029</v>
          </cell>
          <cell r="P1865">
            <v>12.01</v>
          </cell>
          <cell r="Q1865">
            <v>378</v>
          </cell>
        </row>
        <row r="1866">
          <cell r="B1866" t="str">
            <v>MIDDLETOWN 1101439572</v>
          </cell>
          <cell r="C1866">
            <v>43141101</v>
          </cell>
          <cell r="D1866" t="str">
            <v>MIDDLETOWN 1101</v>
          </cell>
          <cell r="E1866">
            <v>439572</v>
          </cell>
          <cell r="F1866" t="b">
            <v>0</v>
          </cell>
          <cell r="G1866">
            <v>2069.8544956740202</v>
          </cell>
          <cell r="H1866">
            <v>1977.39781319434</v>
          </cell>
          <cell r="I1866">
            <v>18</v>
          </cell>
          <cell r="J1866">
            <v>1.2276923027659101E-4</v>
          </cell>
          <cell r="K1866">
            <v>1136</v>
          </cell>
          <cell r="L1866">
            <v>1750.9685701723399</v>
          </cell>
          <cell r="M1866">
            <v>514</v>
          </cell>
          <cell r="N1866">
            <v>0.16479437287752399</v>
          </cell>
          <cell r="O1866">
            <v>450</v>
          </cell>
          <cell r="Q1866">
            <v>3004</v>
          </cell>
        </row>
        <row r="1867">
          <cell r="B1867" t="str">
            <v>MIDDLETOWN 11014646</v>
          </cell>
          <cell r="C1867">
            <v>43141101</v>
          </cell>
          <cell r="D1867" t="str">
            <v>MIDDLETOWN 1101</v>
          </cell>
          <cell r="E1867">
            <v>4646</v>
          </cell>
          <cell r="F1867" t="b">
            <v>0</v>
          </cell>
          <cell r="G1867">
            <v>29868.2950802622</v>
          </cell>
          <cell r="H1867">
            <v>29868.2950802622</v>
          </cell>
          <cell r="I1867">
            <v>165</v>
          </cell>
          <cell r="J1867">
            <v>1.04868146525227E-4</v>
          </cell>
          <cell r="K1867">
            <v>1531</v>
          </cell>
          <cell r="L1867">
            <v>2139.2524133739198</v>
          </cell>
          <cell r="M1867">
            <v>415</v>
          </cell>
          <cell r="N1867">
            <v>0.19982547991757299</v>
          </cell>
          <cell r="O1867">
            <v>328</v>
          </cell>
          <cell r="P1867">
            <v>36.869999999999997</v>
          </cell>
          <cell r="Q1867">
            <v>205</v>
          </cell>
        </row>
        <row r="1868">
          <cell r="B1868" t="str">
            <v>MIDDLETOWN 1101481876</v>
          </cell>
          <cell r="C1868">
            <v>43141101</v>
          </cell>
          <cell r="D1868" t="str">
            <v>MIDDLETOWN 1101</v>
          </cell>
          <cell r="E1868">
            <v>481876</v>
          </cell>
          <cell r="F1868" t="b">
            <v>0</v>
          </cell>
          <cell r="G1868">
            <v>2559.03748206303</v>
          </cell>
          <cell r="H1868">
            <v>1373.1161931793099</v>
          </cell>
          <cell r="I1868">
            <v>14</v>
          </cell>
          <cell r="J1868">
            <v>8.3174858705855703E-5</v>
          </cell>
          <cell r="K1868">
            <v>2127</v>
          </cell>
          <cell r="L1868">
            <v>5568.7809237118099</v>
          </cell>
          <cell r="M1868">
            <v>46</v>
          </cell>
          <cell r="N1868">
            <v>0.46768709582264301</v>
          </cell>
          <cell r="O1868">
            <v>38</v>
          </cell>
          <cell r="Q1868">
            <v>2766</v>
          </cell>
        </row>
        <row r="1869">
          <cell r="B1869" t="str">
            <v>MIDDLETOWN 110148212</v>
          </cell>
          <cell r="C1869">
            <v>43141101</v>
          </cell>
          <cell r="D1869" t="str">
            <v>MIDDLETOWN 1101</v>
          </cell>
          <cell r="E1869">
            <v>48212</v>
          </cell>
          <cell r="F1869" t="b">
            <v>0</v>
          </cell>
          <cell r="G1869">
            <v>17385.813734695301</v>
          </cell>
          <cell r="H1869">
            <v>17215.2669466521</v>
          </cell>
          <cell r="I1869">
            <v>110</v>
          </cell>
          <cell r="J1869">
            <v>1.44821436690647E-4</v>
          </cell>
          <cell r="K1869">
            <v>804</v>
          </cell>
          <cell r="L1869">
            <v>1204.0223885937801</v>
          </cell>
          <cell r="M1869">
            <v>729</v>
          </cell>
          <cell r="N1869">
            <v>0.16029749815409</v>
          </cell>
          <cell r="O1869">
            <v>468</v>
          </cell>
          <cell r="P1869">
            <v>18.57</v>
          </cell>
          <cell r="Q1869">
            <v>319</v>
          </cell>
        </row>
        <row r="1870">
          <cell r="B1870" t="str">
            <v>MIDDLETOWN 1101548</v>
          </cell>
          <cell r="C1870">
            <v>43141101</v>
          </cell>
          <cell r="D1870" t="str">
            <v>MIDDLETOWN 1101</v>
          </cell>
          <cell r="E1870">
            <v>548</v>
          </cell>
          <cell r="F1870" t="b">
            <v>0</v>
          </cell>
          <cell r="G1870">
            <v>45554.629029877397</v>
          </cell>
          <cell r="H1870">
            <v>44099.778858480902</v>
          </cell>
          <cell r="I1870">
            <v>298</v>
          </cell>
          <cell r="J1870">
            <v>2.20526986429996E-4</v>
          </cell>
          <cell r="K1870">
            <v>318</v>
          </cell>
          <cell r="L1870">
            <v>593.83519012622696</v>
          </cell>
          <cell r="M1870">
            <v>1108</v>
          </cell>
          <cell r="N1870">
            <v>0.15935492646737101</v>
          </cell>
          <cell r="O1870">
            <v>474</v>
          </cell>
          <cell r="P1870">
            <v>94.8</v>
          </cell>
          <cell r="Q1870">
            <v>26</v>
          </cell>
        </row>
        <row r="1871">
          <cell r="B1871" t="str">
            <v>MIDDLETOWN 1101612</v>
          </cell>
          <cell r="C1871">
            <v>43141101</v>
          </cell>
          <cell r="D1871" t="str">
            <v>MIDDLETOWN 1101</v>
          </cell>
          <cell r="E1871">
            <v>612</v>
          </cell>
          <cell r="F1871" t="b">
            <v>0</v>
          </cell>
          <cell r="G1871">
            <v>6362.70018506824</v>
          </cell>
          <cell r="H1871">
            <v>6362.70018506824</v>
          </cell>
          <cell r="I1871">
            <v>25</v>
          </cell>
          <cell r="J1871">
            <v>8.4863320735166701E-5</v>
          </cell>
          <cell r="K1871">
            <v>2067</v>
          </cell>
          <cell r="L1871">
            <v>719.60483444546503</v>
          </cell>
          <cell r="M1871">
            <v>1000</v>
          </cell>
          <cell r="N1871">
            <v>5.2130116316081297E-2</v>
          </cell>
          <cell r="O1871">
            <v>1156</v>
          </cell>
          <cell r="P1871">
            <v>0.42</v>
          </cell>
          <cell r="Q1871">
            <v>931</v>
          </cell>
        </row>
        <row r="1872">
          <cell r="B1872" t="str">
            <v>MIDDLETOWN 1101614</v>
          </cell>
          <cell r="C1872">
            <v>43141101</v>
          </cell>
          <cell r="D1872" t="str">
            <v>MIDDLETOWN 1101</v>
          </cell>
          <cell r="E1872">
            <v>614</v>
          </cell>
          <cell r="F1872" t="b">
            <v>0</v>
          </cell>
          <cell r="G1872">
            <v>2222.7418943770399</v>
          </cell>
          <cell r="H1872">
            <v>2222.7418943770399</v>
          </cell>
          <cell r="I1872">
            <v>18</v>
          </cell>
          <cell r="J1872">
            <v>1.3750791590104599E-4</v>
          </cell>
          <cell r="K1872">
            <v>902</v>
          </cell>
          <cell r="L1872">
            <v>52.910651172442797</v>
          </cell>
          <cell r="M1872">
            <v>2196</v>
          </cell>
          <cell r="N1872">
            <v>7.6984259841238701E-3</v>
          </cell>
          <cell r="O1872">
            <v>2060</v>
          </cell>
          <cell r="P1872">
            <v>47.35</v>
          </cell>
          <cell r="Q1872">
            <v>134</v>
          </cell>
        </row>
        <row r="1873">
          <cell r="B1873" t="str">
            <v>MIDDLETOWN 1101644756</v>
          </cell>
          <cell r="C1873">
            <v>43141101</v>
          </cell>
          <cell r="D1873" t="str">
            <v>MIDDLETOWN 1101</v>
          </cell>
          <cell r="E1873">
            <v>644756</v>
          </cell>
          <cell r="F1873" t="b">
            <v>0</v>
          </cell>
          <cell r="G1873">
            <v>31848.175271153701</v>
          </cell>
          <cell r="H1873">
            <v>27875.893239098899</v>
          </cell>
          <cell r="I1873">
            <v>163</v>
          </cell>
          <cell r="J1873">
            <v>1.15771826568999E-4</v>
          </cell>
          <cell r="K1873">
            <v>1279</v>
          </cell>
          <cell r="L1873">
            <v>1915.48248323391</v>
          </cell>
          <cell r="M1873">
            <v>470</v>
          </cell>
          <cell r="N1873">
            <v>0.206363231037412</v>
          </cell>
          <cell r="O1873">
            <v>314</v>
          </cell>
          <cell r="Q1873">
            <v>3049</v>
          </cell>
        </row>
        <row r="1874">
          <cell r="B1874" t="str">
            <v>MIDDLETOWN 1101932140</v>
          </cell>
          <cell r="C1874">
            <v>43141101</v>
          </cell>
          <cell r="D1874" t="str">
            <v>MIDDLETOWN 1101</v>
          </cell>
          <cell r="E1874">
            <v>932140</v>
          </cell>
          <cell r="F1874" t="b">
            <v>1</v>
          </cell>
          <cell r="G1874">
            <v>1542.2381781328299</v>
          </cell>
          <cell r="H1874">
            <v>861.70567040211199</v>
          </cell>
          <cell r="I1874">
            <v>15</v>
          </cell>
          <cell r="J1874">
            <v>1.4684923759584001E-4</v>
          </cell>
          <cell r="K1874">
            <v>774</v>
          </cell>
          <cell r="L1874">
            <v>6.5835635182836805E-2</v>
          </cell>
          <cell r="M1874">
            <v>3258</v>
          </cell>
          <cell r="N1874">
            <v>9.6689775180469994E-6</v>
          </cell>
          <cell r="O1874">
            <v>3073</v>
          </cell>
          <cell r="Q1874">
            <v>2908</v>
          </cell>
        </row>
        <row r="1875">
          <cell r="B1875" t="str">
            <v>MIDDLETOWN 1101CB</v>
          </cell>
          <cell r="C1875">
            <v>43141101</v>
          </cell>
          <cell r="D1875" t="str">
            <v>MIDDLETOWN 1101</v>
          </cell>
          <cell r="E1875" t="str">
            <v>CB</v>
          </cell>
          <cell r="F1875" t="b">
            <v>0</v>
          </cell>
          <cell r="G1875">
            <v>22365.461526082101</v>
          </cell>
          <cell r="H1875">
            <v>7612.1603822294801</v>
          </cell>
          <cell r="I1875">
            <v>146</v>
          </cell>
          <cell r="J1875">
            <v>1.4565321025781399E-4</v>
          </cell>
          <cell r="K1875">
            <v>795</v>
          </cell>
          <cell r="L1875">
            <v>2568.61584939985</v>
          </cell>
          <cell r="M1875">
            <v>335</v>
          </cell>
          <cell r="N1875">
            <v>0.36174231478345797</v>
          </cell>
          <cell r="O1875">
            <v>86</v>
          </cell>
          <cell r="P1875">
            <v>14.97</v>
          </cell>
          <cell r="Q1875">
            <v>351</v>
          </cell>
        </row>
        <row r="1876">
          <cell r="B1876" t="str">
            <v>MIDDLETOWN 11021312</v>
          </cell>
          <cell r="C1876">
            <v>43141102</v>
          </cell>
          <cell r="D1876" t="str">
            <v>MIDDLETOWN 1102</v>
          </cell>
          <cell r="E1876">
            <v>1312</v>
          </cell>
          <cell r="F1876" t="b">
            <v>0</v>
          </cell>
          <cell r="G1876">
            <v>15822.879483861299</v>
          </cell>
          <cell r="H1876">
            <v>15822.879483861299</v>
          </cell>
          <cell r="I1876">
            <v>120</v>
          </cell>
          <cell r="J1876">
            <v>1.35256142810157E-4</v>
          </cell>
          <cell r="K1876">
            <v>925</v>
          </cell>
          <cell r="L1876">
            <v>772.61533676165698</v>
          </cell>
          <cell r="M1876">
            <v>957</v>
          </cell>
          <cell r="N1876">
            <v>7.7576921326412696E-2</v>
          </cell>
          <cell r="O1876">
            <v>920</v>
          </cell>
          <cell r="P1876">
            <v>0.15</v>
          </cell>
          <cell r="Q1876">
            <v>1291</v>
          </cell>
        </row>
        <row r="1877">
          <cell r="B1877" t="str">
            <v>MIDDLETOWN 1102302610</v>
          </cell>
          <cell r="C1877">
            <v>43141102</v>
          </cell>
          <cell r="D1877" t="str">
            <v>MIDDLETOWN 1102</v>
          </cell>
          <cell r="E1877">
            <v>302610</v>
          </cell>
          <cell r="F1877" t="b">
            <v>0</v>
          </cell>
          <cell r="G1877">
            <v>9188.9356736224199</v>
          </cell>
          <cell r="H1877">
            <v>7571.5921334295999</v>
          </cell>
          <cell r="I1877">
            <v>53</v>
          </cell>
          <cell r="J1877">
            <v>2.10107672291297E-4</v>
          </cell>
          <cell r="K1877">
            <v>357</v>
          </cell>
          <cell r="L1877">
            <v>4327.9370945657902</v>
          </cell>
          <cell r="M1877">
            <v>121</v>
          </cell>
          <cell r="N1877">
            <v>0.91632033534261803</v>
          </cell>
          <cell r="O1877">
            <v>8</v>
          </cell>
          <cell r="Q1877">
            <v>3061</v>
          </cell>
        </row>
        <row r="1878">
          <cell r="B1878" t="str">
            <v>MIDDLETOWN 1102414</v>
          </cell>
          <cell r="C1878">
            <v>43141102</v>
          </cell>
          <cell r="D1878" t="str">
            <v>MIDDLETOWN 1102</v>
          </cell>
          <cell r="E1878">
            <v>414</v>
          </cell>
          <cell r="F1878" t="b">
            <v>0</v>
          </cell>
          <cell r="G1878">
            <v>18899.455027186301</v>
          </cell>
          <cell r="H1878">
            <v>9544.4246613972191</v>
          </cell>
          <cell r="I1878">
            <v>114</v>
          </cell>
          <cell r="J1878">
            <v>1.4585672950520899E-4</v>
          </cell>
          <cell r="K1878">
            <v>791</v>
          </cell>
          <cell r="L1878">
            <v>3081.1570258802299</v>
          </cell>
          <cell r="M1878">
            <v>259</v>
          </cell>
          <cell r="N1878">
            <v>0.36434456002430698</v>
          </cell>
          <cell r="O1878">
            <v>82</v>
          </cell>
          <cell r="P1878">
            <v>1.22</v>
          </cell>
          <cell r="Q1878">
            <v>699</v>
          </cell>
        </row>
        <row r="1879">
          <cell r="B1879" t="str">
            <v>MIDDLETOWN 1102514</v>
          </cell>
          <cell r="C1879">
            <v>43141102</v>
          </cell>
          <cell r="D1879" t="str">
            <v>MIDDLETOWN 1102</v>
          </cell>
          <cell r="E1879">
            <v>514</v>
          </cell>
          <cell r="F1879" t="b">
            <v>0</v>
          </cell>
          <cell r="G1879">
            <v>8494.8760420642102</v>
          </cell>
          <cell r="H1879">
            <v>5391.2208031310602</v>
          </cell>
          <cell r="I1879">
            <v>71</v>
          </cell>
          <cell r="J1879">
            <v>1.4872990807265801E-4</v>
          </cell>
          <cell r="K1879">
            <v>755</v>
          </cell>
          <cell r="L1879">
            <v>482.28088243554203</v>
          </cell>
          <cell r="M1879">
            <v>1214</v>
          </cell>
          <cell r="N1879">
            <v>7.7301531158449593E-2</v>
          </cell>
          <cell r="O1879">
            <v>924</v>
          </cell>
          <cell r="P1879">
            <v>0.09</v>
          </cell>
          <cell r="Q1879">
            <v>1537</v>
          </cell>
        </row>
        <row r="1880">
          <cell r="B1880" t="str">
            <v>MIDDLETOWN 1102878</v>
          </cell>
          <cell r="C1880">
            <v>43141102</v>
          </cell>
          <cell r="D1880" t="str">
            <v>MIDDLETOWN 1102</v>
          </cell>
          <cell r="E1880">
            <v>878</v>
          </cell>
          <cell r="F1880" t="b">
            <v>0</v>
          </cell>
          <cell r="G1880">
            <v>9206.6572132508409</v>
          </cell>
          <cell r="H1880">
            <v>5430.6653970136304</v>
          </cell>
          <cell r="I1880">
            <v>49</v>
          </cell>
          <cell r="J1880">
            <v>1.7681129952507E-4</v>
          </cell>
          <cell r="K1880">
            <v>519</v>
          </cell>
          <cell r="L1880">
            <v>2682.7456306783101</v>
          </cell>
          <cell r="M1880">
            <v>315</v>
          </cell>
          <cell r="N1880">
            <v>0.31109269861470601</v>
          </cell>
          <cell r="O1880">
            <v>125</v>
          </cell>
          <cell r="P1880">
            <v>0.63</v>
          </cell>
          <cell r="Q1880">
            <v>834</v>
          </cell>
        </row>
        <row r="1881">
          <cell r="B1881" t="str">
            <v>MIDDLETOWN 1102998</v>
          </cell>
          <cell r="C1881">
            <v>43141102</v>
          </cell>
          <cell r="D1881" t="str">
            <v>MIDDLETOWN 1102</v>
          </cell>
          <cell r="E1881">
            <v>998</v>
          </cell>
          <cell r="F1881" t="b">
            <v>0</v>
          </cell>
          <cell r="G1881">
            <v>27408.003054353801</v>
          </cell>
          <cell r="H1881">
            <v>23900.855024518001</v>
          </cell>
          <cell r="I1881">
            <v>205</v>
          </cell>
          <cell r="J1881">
            <v>1.16191051924166E-4</v>
          </cell>
          <cell r="K1881">
            <v>1266</v>
          </cell>
          <cell r="L1881">
            <v>2601.6522358721199</v>
          </cell>
          <cell r="M1881">
            <v>329</v>
          </cell>
          <cell r="N1881">
            <v>0.27124103222414497</v>
          </cell>
          <cell r="O1881">
            <v>176</v>
          </cell>
          <cell r="P1881">
            <v>9.39</v>
          </cell>
          <cell r="Q1881">
            <v>410</v>
          </cell>
        </row>
        <row r="1882">
          <cell r="B1882" t="str">
            <v>MIDDLETOWN 1102CB</v>
          </cell>
          <cell r="C1882">
            <v>43141102</v>
          </cell>
          <cell r="D1882" t="str">
            <v>MIDDLETOWN 1102</v>
          </cell>
          <cell r="E1882" t="str">
            <v>CB</v>
          </cell>
          <cell r="F1882" t="b">
            <v>1</v>
          </cell>
          <cell r="G1882">
            <v>1420.4117020767201</v>
          </cell>
          <cell r="H1882">
            <v>752.03362013646301</v>
          </cell>
          <cell r="I1882">
            <v>12</v>
          </cell>
          <cell r="J1882">
            <v>3.2055758735320201E-4</v>
          </cell>
          <cell r="K1882">
            <v>109</v>
          </cell>
          <cell r="L1882">
            <v>1676.5244166063701</v>
          </cell>
          <cell r="M1882">
            <v>530</v>
          </cell>
          <cell r="N1882">
            <v>0.72480622708457398</v>
          </cell>
          <cell r="O1882">
            <v>13</v>
          </cell>
          <cell r="P1882">
            <v>0.71</v>
          </cell>
          <cell r="Q1882">
            <v>802</v>
          </cell>
        </row>
        <row r="1883">
          <cell r="B1883" t="str">
            <v>MIDDLETOWN 1103830</v>
          </cell>
          <cell r="C1883">
            <v>43141103</v>
          </cell>
          <cell r="D1883" t="str">
            <v>MIDDLETOWN 1103</v>
          </cell>
          <cell r="E1883">
            <v>830</v>
          </cell>
          <cell r="F1883" t="b">
            <v>0</v>
          </cell>
          <cell r="G1883">
            <v>62803.217485777801</v>
          </cell>
          <cell r="H1883">
            <v>44622.1036350863</v>
          </cell>
          <cell r="I1883">
            <v>212</v>
          </cell>
          <cell r="J1883">
            <v>1.5678942388140299E-4</v>
          </cell>
          <cell r="K1883">
            <v>675</v>
          </cell>
          <cell r="L1883">
            <v>4619.52280920463</v>
          </cell>
          <cell r="M1883">
            <v>102</v>
          </cell>
          <cell r="N1883">
            <v>0.71617523524972704</v>
          </cell>
          <cell r="O1883">
            <v>14</v>
          </cell>
          <cell r="P1883">
            <v>0.14000000000000001</v>
          </cell>
          <cell r="Q1883">
            <v>1322</v>
          </cell>
        </row>
        <row r="1884">
          <cell r="B1884" t="str">
            <v>MIDDLETOWN 1103CB</v>
          </cell>
          <cell r="C1884">
            <v>43141103</v>
          </cell>
          <cell r="D1884" t="str">
            <v>MIDDLETOWN 1103</v>
          </cell>
          <cell r="E1884" t="str">
            <v>CB</v>
          </cell>
          <cell r="F1884" t="b">
            <v>1</v>
          </cell>
          <cell r="G1884">
            <v>289.83985422131599</v>
          </cell>
          <cell r="H1884">
            <v>85.2366132613882</v>
          </cell>
          <cell r="I1884">
            <v>4</v>
          </cell>
          <cell r="J1884">
            <v>3.5400819979258802E-4</v>
          </cell>
          <cell r="K1884">
            <v>88</v>
          </cell>
          <cell r="L1884">
            <v>3206.0203590440201</v>
          </cell>
          <cell r="M1884">
            <v>240</v>
          </cell>
          <cell r="N1884">
            <v>1.30064582640474</v>
          </cell>
          <cell r="O1884">
            <v>5</v>
          </cell>
          <cell r="P1884">
            <v>0.28999999999999998</v>
          </cell>
          <cell r="Q1884">
            <v>1032</v>
          </cell>
        </row>
        <row r="1885">
          <cell r="B1885" t="str">
            <v>MILPITAS 110598568</v>
          </cell>
          <cell r="C1885">
            <v>82831105</v>
          </cell>
          <cell r="D1885" t="str">
            <v>MILPITAS 1105</v>
          </cell>
          <cell r="E1885">
            <v>98568</v>
          </cell>
          <cell r="F1885" t="b">
            <v>1</v>
          </cell>
          <cell r="G1885">
            <v>2444.49260617561</v>
          </cell>
          <cell r="H1885">
            <v>168.14213218924201</v>
          </cell>
          <cell r="I1885">
            <v>7</v>
          </cell>
          <cell r="J1885">
            <v>7.0182498997642794E-5</v>
          </cell>
          <cell r="K1885">
            <v>2465</v>
          </cell>
          <cell r="L1885">
            <v>834.76151797187595</v>
          </cell>
          <cell r="M1885">
            <v>919</v>
          </cell>
          <cell r="N1885">
            <v>8.3995395476482604E-2</v>
          </cell>
          <cell r="O1885">
            <v>872</v>
          </cell>
          <cell r="Q1885">
            <v>3457</v>
          </cell>
        </row>
        <row r="1886">
          <cell r="B1886" t="str">
            <v>MILPITAS 1108342498</v>
          </cell>
          <cell r="C1886">
            <v>82831108</v>
          </cell>
          <cell r="D1886" t="str">
            <v>MILPITAS 1108</v>
          </cell>
          <cell r="E1886">
            <v>342498</v>
          </cell>
          <cell r="F1886" t="b">
            <v>1</v>
          </cell>
          <cell r="G1886">
            <v>1151.7335859049499</v>
          </cell>
          <cell r="H1886">
            <v>49.007247501488997</v>
          </cell>
          <cell r="I1886">
            <v>9</v>
          </cell>
          <cell r="J1886">
            <v>7.9908285745962802E-5</v>
          </cell>
          <cell r="K1886">
            <v>2207</v>
          </cell>
          <cell r="L1886">
            <v>500.27619541172601</v>
          </cell>
          <cell r="M1886">
            <v>1198</v>
          </cell>
          <cell r="N1886">
            <v>3.3721797911251197E-2</v>
          </cell>
          <cell r="O1886">
            <v>1396</v>
          </cell>
          <cell r="Q1886">
            <v>3521</v>
          </cell>
        </row>
        <row r="1887">
          <cell r="B1887" t="str">
            <v>MILPITAS 110962157</v>
          </cell>
          <cell r="C1887">
            <v>82831109</v>
          </cell>
          <cell r="D1887" t="str">
            <v>MILPITAS 1109</v>
          </cell>
          <cell r="E1887">
            <v>62157</v>
          </cell>
          <cell r="F1887" t="b">
            <v>1</v>
          </cell>
          <cell r="G1887">
            <v>72.101477183319105</v>
          </cell>
          <cell r="H1887">
            <v>72.101477183319105</v>
          </cell>
          <cell r="I1887">
            <v>3</v>
          </cell>
          <cell r="J1887">
            <v>1.3140605005901299E-4</v>
          </cell>
          <cell r="K1887">
            <v>991</v>
          </cell>
          <cell r="L1887">
            <v>794.50949270623596</v>
          </cell>
          <cell r="M1887">
            <v>944</v>
          </cell>
          <cell r="N1887">
            <v>0.102570019797133</v>
          </cell>
          <cell r="O1887">
            <v>747</v>
          </cell>
          <cell r="P1887">
            <v>0.04</v>
          </cell>
          <cell r="Q1887">
            <v>2185</v>
          </cell>
        </row>
        <row r="1888">
          <cell r="B1888" t="str">
            <v>MILPITAS 1109XR044</v>
          </cell>
          <cell r="C1888">
            <v>82831109</v>
          </cell>
          <cell r="D1888" t="str">
            <v>MILPITAS 1109</v>
          </cell>
          <cell r="E1888" t="str">
            <v>XR044</v>
          </cell>
          <cell r="F1888" t="b">
            <v>1</v>
          </cell>
          <cell r="G1888">
            <v>3013.9348593270001</v>
          </cell>
          <cell r="H1888">
            <v>677.80181323905299</v>
          </cell>
          <cell r="I1888">
            <v>18</v>
          </cell>
          <cell r="J1888">
            <v>1.08545051957395E-4</v>
          </cell>
          <cell r="K1888">
            <v>1434</v>
          </cell>
          <cell r="L1888">
            <v>79.582873031964795</v>
          </cell>
          <cell r="M1888">
            <v>2050</v>
          </cell>
          <cell r="N1888">
            <v>1.14363474614574E-2</v>
          </cell>
          <cell r="O1888">
            <v>1905</v>
          </cell>
          <cell r="P1888">
            <v>0.02</v>
          </cell>
          <cell r="Q1888">
            <v>2555</v>
          </cell>
        </row>
        <row r="1889">
          <cell r="B1889" t="str">
            <v>MILPITAS 1109XR082</v>
          </cell>
          <cell r="C1889">
            <v>82831109</v>
          </cell>
          <cell r="D1889" t="str">
            <v>MILPITAS 1109</v>
          </cell>
          <cell r="E1889" t="str">
            <v>XR082</v>
          </cell>
          <cell r="F1889" t="b">
            <v>0</v>
          </cell>
          <cell r="G1889">
            <v>32889.548416135403</v>
          </cell>
          <cell r="H1889">
            <v>31674.502543236398</v>
          </cell>
          <cell r="I1889">
            <v>186</v>
          </cell>
          <cell r="J1889">
            <v>6.2382694640320701E-5</v>
          </cell>
          <cell r="K1889">
            <v>2710</v>
          </cell>
          <cell r="L1889">
            <v>716.13952969594095</v>
          </cell>
          <cell r="M1889">
            <v>1007</v>
          </cell>
          <cell r="N1889">
            <v>4.6132811713181197E-2</v>
          </cell>
          <cell r="O1889">
            <v>1222</v>
          </cell>
          <cell r="P1889">
            <v>0.21</v>
          </cell>
          <cell r="Q1889">
            <v>1151</v>
          </cell>
        </row>
        <row r="1890">
          <cell r="B1890" t="str">
            <v>MILPITAS 1109XR374</v>
          </cell>
          <cell r="C1890">
            <v>82831109</v>
          </cell>
          <cell r="D1890" t="str">
            <v>MILPITAS 1109</v>
          </cell>
          <cell r="E1890" t="str">
            <v>XR374</v>
          </cell>
          <cell r="F1890" t="b">
            <v>1</v>
          </cell>
          <cell r="G1890">
            <v>4853.8507704979902</v>
          </cell>
          <cell r="H1890">
            <v>763.90316321032799</v>
          </cell>
          <cell r="I1890">
            <v>29</v>
          </cell>
          <cell r="J1890">
            <v>5.5867567035810198E-5</v>
          </cell>
          <cell r="K1890">
            <v>2893</v>
          </cell>
          <cell r="L1890">
            <v>52.1031859437281</v>
          </cell>
          <cell r="M1890">
            <v>2201</v>
          </cell>
          <cell r="N1890">
            <v>2.53095769513133E-3</v>
          </cell>
          <cell r="O1890">
            <v>2406</v>
          </cell>
          <cell r="P1890">
            <v>0.04</v>
          </cell>
          <cell r="Q1890">
            <v>2155</v>
          </cell>
        </row>
        <row r="1891">
          <cell r="B1891" t="str">
            <v>MILPITAS 1109XR524</v>
          </cell>
          <cell r="C1891">
            <v>82831109</v>
          </cell>
          <cell r="D1891" t="str">
            <v>MILPITAS 1109</v>
          </cell>
          <cell r="E1891" t="str">
            <v>XR524</v>
          </cell>
          <cell r="F1891" t="b">
            <v>0</v>
          </cell>
          <cell r="G1891">
            <v>17990.1420251743</v>
          </cell>
          <cell r="H1891">
            <v>17523.666573685099</v>
          </cell>
          <cell r="I1891">
            <v>59</v>
          </cell>
          <cell r="J1891">
            <v>7.3649513931166801E-5</v>
          </cell>
          <cell r="K1891">
            <v>2373</v>
          </cell>
          <cell r="L1891">
            <v>1425.91424410642</v>
          </cell>
          <cell r="M1891">
            <v>629</v>
          </cell>
          <cell r="N1891">
            <v>9.4429931079707E-2</v>
          </cell>
          <cell r="O1891">
            <v>797</v>
          </cell>
          <cell r="P1891">
            <v>0.13</v>
          </cell>
          <cell r="Q1891">
            <v>1349</v>
          </cell>
        </row>
        <row r="1892">
          <cell r="B1892" t="str">
            <v>MIRABEL 1101116</v>
          </cell>
          <cell r="C1892">
            <v>42091101</v>
          </cell>
          <cell r="D1892" t="str">
            <v>MIRABEL 1101</v>
          </cell>
          <cell r="E1892">
            <v>116</v>
          </cell>
          <cell r="F1892" t="b">
            <v>0</v>
          </cell>
          <cell r="G1892">
            <v>17433.647693868199</v>
          </cell>
          <cell r="H1892">
            <v>16625.880847870099</v>
          </cell>
          <cell r="I1892">
            <v>112</v>
          </cell>
          <cell r="J1892">
            <v>1.78610825264718E-4</v>
          </cell>
          <cell r="K1892">
            <v>515</v>
          </cell>
          <cell r="L1892">
            <v>262.50158526772401</v>
          </cell>
          <cell r="M1892">
            <v>1515</v>
          </cell>
          <cell r="N1892">
            <v>3.9363220824275701E-2</v>
          </cell>
          <cell r="O1892">
            <v>1313</v>
          </cell>
          <cell r="P1892">
            <v>33.71</v>
          </cell>
          <cell r="Q1892">
            <v>220</v>
          </cell>
        </row>
        <row r="1893">
          <cell r="B1893" t="str">
            <v>MIRABEL 1101201156</v>
          </cell>
          <cell r="C1893">
            <v>42091101</v>
          </cell>
          <cell r="D1893" t="str">
            <v>MIRABEL 1101</v>
          </cell>
          <cell r="E1893">
            <v>201156</v>
          </cell>
          <cell r="F1893" t="b">
            <v>0</v>
          </cell>
          <cell r="G1893">
            <v>2780.2157730130898</v>
          </cell>
          <cell r="H1893">
            <v>2335.0863379866</v>
          </cell>
          <cell r="I1893">
            <v>26</v>
          </cell>
          <cell r="J1893">
            <v>1.3200262009587001E-4</v>
          </cell>
          <cell r="K1893">
            <v>983</v>
          </cell>
          <cell r="L1893">
            <v>11.0364092834934</v>
          </cell>
          <cell r="M1893">
            <v>2609</v>
          </cell>
          <cell r="N1893">
            <v>1.4632475617685401E-3</v>
          </cell>
          <cell r="O1893">
            <v>2565</v>
          </cell>
          <cell r="Q1893">
            <v>2996</v>
          </cell>
        </row>
        <row r="1894">
          <cell r="B1894" t="str">
            <v>MIRABEL 1101228</v>
          </cell>
          <cell r="C1894">
            <v>42091101</v>
          </cell>
          <cell r="D1894" t="str">
            <v>MIRABEL 1101</v>
          </cell>
          <cell r="E1894">
            <v>228</v>
          </cell>
          <cell r="F1894" t="b">
            <v>0</v>
          </cell>
          <cell r="G1894">
            <v>15665.253401882101</v>
          </cell>
          <cell r="H1894">
            <v>3403.0120207104301</v>
          </cell>
          <cell r="I1894">
            <v>123</v>
          </cell>
          <cell r="J1894">
            <v>1.41131872511353E-4</v>
          </cell>
          <cell r="K1894">
            <v>851</v>
          </cell>
          <cell r="L1894">
            <v>47.119686946993703</v>
          </cell>
          <cell r="M1894">
            <v>2230</v>
          </cell>
          <cell r="N1894">
            <v>6.8367022417450797E-3</v>
          </cell>
          <cell r="O1894">
            <v>2100</v>
          </cell>
          <cell r="P1894">
            <v>1.03</v>
          </cell>
          <cell r="Q1894">
            <v>725</v>
          </cell>
        </row>
        <row r="1895">
          <cell r="B1895" t="str">
            <v>MIRABEL 1101253331</v>
          </cell>
          <cell r="C1895">
            <v>42091101</v>
          </cell>
          <cell r="D1895" t="str">
            <v>MIRABEL 1101</v>
          </cell>
          <cell r="E1895">
            <v>253331</v>
          </cell>
          <cell r="F1895" t="b">
            <v>1</v>
          </cell>
          <cell r="G1895">
            <v>639.83942675141395</v>
          </cell>
          <cell r="H1895">
            <v>107.658448522215</v>
          </cell>
          <cell r="I1895">
            <v>5</v>
          </cell>
          <cell r="J1895">
            <v>1.5549631643807499E-4</v>
          </cell>
          <cell r="K1895">
            <v>688</v>
          </cell>
          <cell r="L1895">
            <v>63.345330362923903</v>
          </cell>
          <cell r="M1895">
            <v>2134</v>
          </cell>
          <cell r="N1895">
            <v>9.0170616434178293E-3</v>
          </cell>
          <cell r="O1895">
            <v>2001</v>
          </cell>
          <cell r="Q1895">
            <v>3284</v>
          </cell>
        </row>
        <row r="1896">
          <cell r="B1896" t="str">
            <v>MIRABEL 1101298</v>
          </cell>
          <cell r="C1896">
            <v>42091101</v>
          </cell>
          <cell r="D1896" t="str">
            <v>MIRABEL 1101</v>
          </cell>
          <cell r="E1896">
            <v>298</v>
          </cell>
          <cell r="F1896" t="b">
            <v>0</v>
          </cell>
          <cell r="G1896">
            <v>20337.804110658799</v>
          </cell>
          <cell r="H1896">
            <v>20253.832314351799</v>
          </cell>
          <cell r="I1896">
            <v>123</v>
          </cell>
          <cell r="J1896">
            <v>1.6851549800066501E-4</v>
          </cell>
          <cell r="K1896">
            <v>572</v>
          </cell>
          <cell r="L1896">
            <v>115.627972910591</v>
          </cell>
          <cell r="M1896">
            <v>1892</v>
          </cell>
          <cell r="N1896">
            <v>1.7237566063932199E-2</v>
          </cell>
          <cell r="O1896">
            <v>1732</v>
          </cell>
          <cell r="P1896">
            <v>85.76</v>
          </cell>
          <cell r="Q1896">
            <v>39</v>
          </cell>
        </row>
        <row r="1897">
          <cell r="B1897" t="str">
            <v>MIRABEL 11014859</v>
          </cell>
          <cell r="C1897">
            <v>42091101</v>
          </cell>
          <cell r="D1897" t="str">
            <v>MIRABEL 1101</v>
          </cell>
          <cell r="E1897">
            <v>4859</v>
          </cell>
          <cell r="F1897" t="b">
            <v>0</v>
          </cell>
          <cell r="G1897">
            <v>3008.5895105193299</v>
          </cell>
          <cell r="H1897">
            <v>3008.5895105193299</v>
          </cell>
          <cell r="I1897">
            <v>22</v>
          </cell>
          <cell r="J1897">
            <v>1.5733066902612301E-4</v>
          </cell>
          <cell r="K1897">
            <v>670</v>
          </cell>
          <cell r="L1897">
            <v>65.971475951547902</v>
          </cell>
          <cell r="M1897">
            <v>2116</v>
          </cell>
          <cell r="N1897">
            <v>8.5571992191763608E-3</v>
          </cell>
          <cell r="O1897">
            <v>2026</v>
          </cell>
          <cell r="P1897">
            <v>30.63</v>
          </cell>
          <cell r="Q1897">
            <v>236</v>
          </cell>
        </row>
        <row r="1898">
          <cell r="B1898" t="str">
            <v>MIRABEL 1101688780</v>
          </cell>
          <cell r="C1898">
            <v>42091101</v>
          </cell>
          <cell r="D1898" t="str">
            <v>MIRABEL 1101</v>
          </cell>
          <cell r="E1898">
            <v>688780</v>
          </cell>
          <cell r="F1898" t="b">
            <v>1</v>
          </cell>
          <cell r="G1898">
            <v>2079.7156381126802</v>
          </cell>
          <cell r="H1898">
            <v>922.89584729636897</v>
          </cell>
          <cell r="I1898">
            <v>14</v>
          </cell>
          <cell r="J1898">
            <v>1.92745610028006E-4</v>
          </cell>
          <cell r="K1898">
            <v>430</v>
          </cell>
          <cell r="L1898">
            <v>228.66648564928499</v>
          </cell>
          <cell r="M1898">
            <v>1589</v>
          </cell>
          <cell r="N1898">
            <v>2.9456238058714598E-2</v>
          </cell>
          <cell r="O1898">
            <v>1475</v>
          </cell>
          <cell r="Q1898">
            <v>2839</v>
          </cell>
        </row>
        <row r="1899">
          <cell r="B1899" t="str">
            <v>MIRABEL 1101781318</v>
          </cell>
          <cell r="C1899">
            <v>42091101</v>
          </cell>
          <cell r="D1899" t="str">
            <v>MIRABEL 1101</v>
          </cell>
          <cell r="E1899">
            <v>781318</v>
          </cell>
          <cell r="F1899" t="b">
            <v>1</v>
          </cell>
          <cell r="G1899">
            <v>172.13770954059501</v>
          </cell>
          <cell r="H1899">
            <v>172.13770954059501</v>
          </cell>
          <cell r="I1899">
            <v>3</v>
          </cell>
          <cell r="J1899">
            <v>3.8200846271744599E-4</v>
          </cell>
          <cell r="K1899">
            <v>74</v>
          </cell>
          <cell r="L1899">
            <v>6.6431380861030107E-2</v>
          </cell>
          <cell r="M1899">
            <v>3034</v>
          </cell>
          <cell r="N1899">
            <v>2.5377349678919299E-5</v>
          </cell>
          <cell r="O1899">
            <v>2949</v>
          </cell>
          <cell r="Q1899">
            <v>3210</v>
          </cell>
        </row>
        <row r="1900">
          <cell r="B1900" t="str">
            <v>MIRABEL 1101CB</v>
          </cell>
          <cell r="C1900">
            <v>42091101</v>
          </cell>
          <cell r="D1900" t="str">
            <v>MIRABEL 1101</v>
          </cell>
          <cell r="E1900" t="str">
            <v>CB</v>
          </cell>
          <cell r="F1900" t="b">
            <v>1</v>
          </cell>
          <cell r="G1900">
            <v>8192.7884906313902</v>
          </cell>
          <cell r="H1900">
            <v>792.34478947594005</v>
          </cell>
          <cell r="I1900">
            <v>70</v>
          </cell>
          <cell r="J1900">
            <v>1.6302978097435E-4</v>
          </cell>
          <cell r="K1900">
            <v>612</v>
          </cell>
          <cell r="L1900">
            <v>5.4891995280715298</v>
          </cell>
          <cell r="M1900">
            <v>2729</v>
          </cell>
          <cell r="N1900">
            <v>5.9471343536099104E-4</v>
          </cell>
          <cell r="O1900">
            <v>2709</v>
          </cell>
          <cell r="P1900">
            <v>0.06</v>
          </cell>
          <cell r="Q1900">
            <v>1815</v>
          </cell>
        </row>
        <row r="1901">
          <cell r="B1901" t="str">
            <v>MIRABEL 11021139</v>
          </cell>
          <cell r="C1901">
            <v>42091102</v>
          </cell>
          <cell r="D1901" t="str">
            <v>MIRABEL 1102</v>
          </cell>
          <cell r="E1901">
            <v>1139</v>
          </cell>
          <cell r="F1901" t="b">
            <v>0</v>
          </cell>
          <cell r="G1901">
            <v>3291.1127531327902</v>
          </cell>
          <cell r="H1901">
            <v>3291.1127531327902</v>
          </cell>
          <cell r="I1901">
            <v>25</v>
          </cell>
          <cell r="J1901">
            <v>2.1660736892954399E-4</v>
          </cell>
          <cell r="K1901">
            <v>335</v>
          </cell>
          <cell r="L1901">
            <v>5.7709992207543497</v>
          </cell>
          <cell r="M1901">
            <v>2718</v>
          </cell>
          <cell r="N1901">
            <v>1.1070900417595501E-3</v>
          </cell>
          <cell r="O1901">
            <v>2616</v>
          </cell>
          <cell r="P1901">
            <v>19.12</v>
          </cell>
          <cell r="Q1901">
            <v>313</v>
          </cell>
        </row>
        <row r="1902">
          <cell r="B1902" t="str">
            <v>MIRABEL 110213597</v>
          </cell>
          <cell r="C1902">
            <v>42091102</v>
          </cell>
          <cell r="D1902" t="str">
            <v>MIRABEL 1102</v>
          </cell>
          <cell r="E1902">
            <v>13597</v>
          </cell>
          <cell r="F1902" t="b">
            <v>1</v>
          </cell>
          <cell r="G1902">
            <v>751.81596492147105</v>
          </cell>
          <cell r="H1902">
            <v>751.81596492147105</v>
          </cell>
          <cell r="I1902">
            <v>6</v>
          </cell>
          <cell r="J1902">
            <v>1.4115634985500901E-4</v>
          </cell>
          <cell r="K1902">
            <v>850</v>
          </cell>
          <cell r="L1902">
            <v>23.8354620933899</v>
          </cell>
          <cell r="M1902">
            <v>2404</v>
          </cell>
          <cell r="N1902">
            <v>3.7121842334720198E-3</v>
          </cell>
          <cell r="O1902">
            <v>2275</v>
          </cell>
          <cell r="P1902">
            <v>8.42</v>
          </cell>
          <cell r="Q1902">
            <v>427</v>
          </cell>
        </row>
        <row r="1903">
          <cell r="B1903" t="str">
            <v>MIRABEL 11022043</v>
          </cell>
          <cell r="C1903">
            <v>42091102</v>
          </cell>
          <cell r="D1903" t="str">
            <v>MIRABEL 1102</v>
          </cell>
          <cell r="E1903">
            <v>2043</v>
          </cell>
          <cell r="F1903" t="b">
            <v>1</v>
          </cell>
          <cell r="G1903">
            <v>902.22380418133901</v>
          </cell>
          <cell r="H1903">
            <v>902.22380418133901</v>
          </cell>
          <cell r="I1903">
            <v>8</v>
          </cell>
          <cell r="J1903">
            <v>2.08370247491984E-4</v>
          </cell>
          <cell r="K1903">
            <v>369</v>
          </cell>
          <cell r="L1903">
            <v>6.6431380861030107E-2</v>
          </cell>
          <cell r="M1903">
            <v>3028</v>
          </cell>
          <cell r="N1903">
            <v>1.38423232712471E-5</v>
          </cell>
          <cell r="O1903">
            <v>3020</v>
          </cell>
          <cell r="P1903">
            <v>28.28</v>
          </cell>
          <cell r="Q1903">
            <v>251</v>
          </cell>
        </row>
        <row r="1904">
          <cell r="B1904" t="str">
            <v>MIRABEL 1102332</v>
          </cell>
          <cell r="C1904">
            <v>42091102</v>
          </cell>
          <cell r="D1904" t="str">
            <v>MIRABEL 1102</v>
          </cell>
          <cell r="E1904">
            <v>332</v>
          </cell>
          <cell r="F1904" t="b">
            <v>0</v>
          </cell>
          <cell r="G1904">
            <v>9174.8237783758195</v>
          </cell>
          <cell r="H1904">
            <v>9174.8237783758195</v>
          </cell>
          <cell r="I1904">
            <v>67</v>
          </cell>
          <cell r="J1904">
            <v>2.2781008032216499E-4</v>
          </cell>
          <cell r="K1904">
            <v>292</v>
          </cell>
          <cell r="L1904">
            <v>15.321184205878399</v>
          </cell>
          <cell r="M1904">
            <v>2526</v>
          </cell>
          <cell r="N1904">
            <v>4.35731257721982E-3</v>
          </cell>
          <cell r="O1904">
            <v>2238</v>
          </cell>
          <cell r="P1904">
            <v>30.76</v>
          </cell>
          <cell r="Q1904">
            <v>235</v>
          </cell>
        </row>
        <row r="1905">
          <cell r="B1905" t="str">
            <v>MIRABEL 1102334</v>
          </cell>
          <cell r="C1905">
            <v>42091102</v>
          </cell>
          <cell r="D1905" t="str">
            <v>MIRABEL 1102</v>
          </cell>
          <cell r="E1905">
            <v>334</v>
          </cell>
          <cell r="F1905" t="b">
            <v>0</v>
          </cell>
          <cell r="G1905">
            <v>14855.851360787299</v>
          </cell>
          <cell r="H1905">
            <v>9584.4637133830493</v>
          </cell>
          <cell r="I1905">
            <v>84</v>
          </cell>
          <cell r="J1905">
            <v>1.3014054583896799E-4</v>
          </cell>
          <cell r="K1905">
            <v>1009</v>
          </cell>
          <cell r="L1905">
            <v>232.814239331815</v>
          </cell>
          <cell r="M1905">
            <v>1581</v>
          </cell>
          <cell r="N1905">
            <v>3.7895862281297897E-2</v>
          </cell>
          <cell r="O1905">
            <v>1331</v>
          </cell>
          <cell r="P1905">
            <v>0.12</v>
          </cell>
          <cell r="Q1905">
            <v>1407</v>
          </cell>
        </row>
        <row r="1906">
          <cell r="B1906" t="str">
            <v>MIRABEL 110238514</v>
          </cell>
          <cell r="C1906">
            <v>42091102</v>
          </cell>
          <cell r="D1906" t="str">
            <v>MIRABEL 1102</v>
          </cell>
          <cell r="E1906">
            <v>38514</v>
          </cell>
          <cell r="F1906" t="b">
            <v>0</v>
          </cell>
          <cell r="G1906">
            <v>17257.247272192999</v>
          </cell>
          <cell r="H1906">
            <v>17257.247272192999</v>
          </cell>
          <cell r="I1906">
            <v>102</v>
          </cell>
          <cell r="J1906">
            <v>2.1556216205059899E-4</v>
          </cell>
          <cell r="K1906">
            <v>338</v>
          </cell>
          <cell r="L1906">
            <v>24.5362889943098</v>
          </cell>
          <cell r="M1906">
            <v>2394</v>
          </cell>
          <cell r="N1906">
            <v>4.6099139465195799E-3</v>
          </cell>
          <cell r="O1906">
            <v>2225</v>
          </cell>
          <cell r="P1906">
            <v>0.75</v>
          </cell>
          <cell r="Q1906">
            <v>788</v>
          </cell>
        </row>
        <row r="1907">
          <cell r="B1907" t="str">
            <v>MIRABEL 1102503000</v>
          </cell>
          <cell r="C1907">
            <v>42091102</v>
          </cell>
          <cell r="D1907" t="str">
            <v>MIRABEL 1102</v>
          </cell>
          <cell r="E1907">
            <v>503000</v>
          </cell>
          <cell r="F1907" t="b">
            <v>0</v>
          </cell>
          <cell r="G1907">
            <v>7554.2207743116496</v>
          </cell>
          <cell r="H1907">
            <v>7373.1309885546598</v>
          </cell>
          <cell r="I1907">
            <v>54</v>
          </cell>
          <cell r="J1907">
            <v>1.7003665231674799E-4</v>
          </cell>
          <cell r="K1907">
            <v>564</v>
          </cell>
          <cell r="L1907">
            <v>3.5877458715328499</v>
          </cell>
          <cell r="M1907">
            <v>2787</v>
          </cell>
          <cell r="N1907">
            <v>1.1185400511238501E-3</v>
          </cell>
          <cell r="O1907">
            <v>2613</v>
          </cell>
          <cell r="Q1907">
            <v>2789</v>
          </cell>
        </row>
        <row r="1908">
          <cell r="B1908" t="str">
            <v>MIRABEL 1102524356</v>
          </cell>
          <cell r="C1908">
            <v>42091102</v>
          </cell>
          <cell r="D1908" t="str">
            <v>MIRABEL 1102</v>
          </cell>
          <cell r="E1908">
            <v>524356</v>
          </cell>
          <cell r="F1908" t="b">
            <v>0</v>
          </cell>
          <cell r="G1908">
            <v>4107.6805226397501</v>
          </cell>
          <cell r="H1908">
            <v>2088.1165687395301</v>
          </cell>
          <cell r="I1908">
            <v>29</v>
          </cell>
          <cell r="J1908">
            <v>1.0420752927341799E-4</v>
          </cell>
          <cell r="K1908">
            <v>1547</v>
          </cell>
          <cell r="L1908">
            <v>511.08457907684101</v>
          </cell>
          <cell r="M1908">
            <v>1190</v>
          </cell>
          <cell r="N1908">
            <v>3.0871694906440698E-2</v>
          </cell>
          <cell r="O1908">
            <v>1445</v>
          </cell>
          <cell r="Q1908">
            <v>2991</v>
          </cell>
        </row>
        <row r="1909">
          <cell r="B1909" t="str">
            <v>MIRABEL 110257840</v>
          </cell>
          <cell r="C1909">
            <v>42091102</v>
          </cell>
          <cell r="D1909" t="str">
            <v>MIRABEL 1102</v>
          </cell>
          <cell r="E1909">
            <v>57840</v>
          </cell>
          <cell r="F1909" t="b">
            <v>0</v>
          </cell>
          <cell r="G1909">
            <v>4238.9330689785902</v>
          </cell>
          <cell r="H1909">
            <v>4238.9330689785902</v>
          </cell>
          <cell r="I1909">
            <v>29</v>
          </cell>
          <cell r="J1909">
            <v>2.9837344482075401E-4</v>
          </cell>
          <cell r="K1909">
            <v>131</v>
          </cell>
          <cell r="L1909">
            <v>7.4430277723976204</v>
          </cell>
          <cell r="M1909">
            <v>2678</v>
          </cell>
          <cell r="N1909">
            <v>1.8331246337015899E-3</v>
          </cell>
          <cell r="O1909">
            <v>2497</v>
          </cell>
          <cell r="P1909">
            <v>0.36</v>
          </cell>
          <cell r="Q1909">
            <v>971</v>
          </cell>
        </row>
        <row r="1910">
          <cell r="B1910" t="str">
            <v>MIRABEL 11027347</v>
          </cell>
          <cell r="C1910">
            <v>42091102</v>
          </cell>
          <cell r="D1910" t="str">
            <v>MIRABEL 1102</v>
          </cell>
          <cell r="E1910">
            <v>7347</v>
          </cell>
          <cell r="F1910" t="b">
            <v>0</v>
          </cell>
          <cell r="G1910">
            <v>1315.37576732873</v>
          </cell>
          <cell r="H1910">
            <v>1315.37576732873</v>
          </cell>
          <cell r="I1910">
            <v>10</v>
          </cell>
          <cell r="J1910">
            <v>1.3644124628626699E-4</v>
          </cell>
          <cell r="K1910">
            <v>913</v>
          </cell>
          <cell r="L1910">
            <v>4.8202379141054701</v>
          </cell>
          <cell r="M1910">
            <v>2760</v>
          </cell>
          <cell r="N1910">
            <v>6.5863587893986097E-4</v>
          </cell>
          <cell r="O1910">
            <v>2695</v>
          </cell>
          <cell r="P1910">
            <v>43.48</v>
          </cell>
          <cell r="Q1910">
            <v>167</v>
          </cell>
        </row>
        <row r="1911">
          <cell r="B1911" t="str">
            <v>MIRABEL 11027401</v>
          </cell>
          <cell r="C1911">
            <v>42091102</v>
          </cell>
          <cell r="D1911" t="str">
            <v>MIRABEL 1102</v>
          </cell>
          <cell r="E1911">
            <v>7401</v>
          </cell>
          <cell r="F1911" t="b">
            <v>0</v>
          </cell>
          <cell r="G1911">
            <v>1710.0335816248601</v>
          </cell>
          <cell r="H1911">
            <v>1710.0335816248601</v>
          </cell>
          <cell r="I1911">
            <v>12</v>
          </cell>
          <cell r="J1911">
            <v>2.3872671287487399E-4</v>
          </cell>
          <cell r="K1911">
            <v>251</v>
          </cell>
          <cell r="L1911">
            <v>6.6431380861030107E-2</v>
          </cell>
          <cell r="M1911">
            <v>3026</v>
          </cell>
          <cell r="N1911">
            <v>1.58589451846925E-5</v>
          </cell>
          <cell r="O1911">
            <v>2997</v>
          </cell>
          <cell r="P1911">
            <v>5.59</v>
          </cell>
          <cell r="Q1911">
            <v>483</v>
          </cell>
        </row>
        <row r="1912">
          <cell r="B1912" t="str">
            <v>MIRABEL 1102841</v>
          </cell>
          <cell r="C1912">
            <v>42091102</v>
          </cell>
          <cell r="D1912" t="str">
            <v>MIRABEL 1102</v>
          </cell>
          <cell r="E1912">
            <v>841</v>
          </cell>
          <cell r="F1912" t="b">
            <v>0</v>
          </cell>
          <cell r="G1912">
            <v>1307.0395766721399</v>
          </cell>
          <cell r="H1912">
            <v>1307.0395766721399</v>
          </cell>
          <cell r="I1912">
            <v>12</v>
          </cell>
          <cell r="J1912">
            <v>2.23521183822109E-4</v>
          </cell>
          <cell r="K1912">
            <v>305</v>
          </cell>
          <cell r="L1912">
            <v>6.6431380861030107E-2</v>
          </cell>
          <cell r="M1912">
            <v>3027</v>
          </cell>
          <cell r="N1912">
            <v>1.48488208929949E-5</v>
          </cell>
          <cell r="O1912">
            <v>3010</v>
          </cell>
          <cell r="P1912">
            <v>0.34</v>
          </cell>
          <cell r="Q1912">
            <v>982</v>
          </cell>
        </row>
        <row r="1913">
          <cell r="B1913" t="str">
            <v>MIRABEL 110286326</v>
          </cell>
          <cell r="C1913">
            <v>42091102</v>
          </cell>
          <cell r="D1913" t="str">
            <v>MIRABEL 1102</v>
          </cell>
          <cell r="E1913">
            <v>86326</v>
          </cell>
          <cell r="F1913" t="b">
            <v>0</v>
          </cell>
          <cell r="G1913">
            <v>1145.9959879656201</v>
          </cell>
          <cell r="H1913">
            <v>1133.0955485008301</v>
          </cell>
          <cell r="I1913">
            <v>5</v>
          </cell>
          <cell r="J1913">
            <v>8.4164222547163494E-5</v>
          </cell>
          <cell r="K1913">
            <v>2088</v>
          </cell>
          <cell r="L1913">
            <v>38.159563559067799</v>
          </cell>
          <cell r="M1913">
            <v>2289</v>
          </cell>
          <cell r="N1913">
            <v>6.5228062443256699E-3</v>
          </cell>
          <cell r="O1913">
            <v>2121</v>
          </cell>
          <cell r="Q1913">
            <v>3481</v>
          </cell>
        </row>
        <row r="1914">
          <cell r="B1914" t="str">
            <v>MIRABEL 1102CB</v>
          </cell>
          <cell r="C1914">
            <v>42091102</v>
          </cell>
          <cell r="D1914" t="str">
            <v>MIRABEL 1102</v>
          </cell>
          <cell r="E1914" t="str">
            <v>CB</v>
          </cell>
          <cell r="F1914" t="b">
            <v>1</v>
          </cell>
          <cell r="G1914">
            <v>10759.640985115801</v>
          </cell>
          <cell r="H1914">
            <v>358.85566272717199</v>
          </cell>
          <cell r="I1914">
            <v>85</v>
          </cell>
          <cell r="J1914">
            <v>1.4250615179532401E-4</v>
          </cell>
          <cell r="K1914">
            <v>833</v>
          </cell>
          <cell r="L1914">
            <v>6.5166327505962698E-2</v>
          </cell>
          <cell r="M1914">
            <v>3549</v>
          </cell>
          <cell r="N1914">
            <v>9.2860386491516202E-6</v>
          </cell>
          <cell r="O1914">
            <v>3086</v>
          </cell>
          <cell r="P1914">
            <v>0.26</v>
          </cell>
          <cell r="Q1914">
            <v>1071</v>
          </cell>
        </row>
        <row r="1915">
          <cell r="B1915" t="str">
            <v>MIWUK 170110600</v>
          </cell>
          <cell r="C1915">
            <v>163661701</v>
          </cell>
          <cell r="D1915" t="str">
            <v>MIWUK 1701</v>
          </cell>
          <cell r="E1915">
            <v>10600</v>
          </cell>
          <cell r="F1915" t="b">
            <v>0</v>
          </cell>
          <cell r="G1915">
            <v>21367.068809303299</v>
          </cell>
          <cell r="H1915">
            <v>21367.068809303299</v>
          </cell>
          <cell r="I1915">
            <v>161</v>
          </cell>
          <cell r="J1915">
            <v>7.3663395489336405E-5</v>
          </cell>
          <cell r="K1915">
            <v>2371</v>
          </cell>
          <cell r="L1915">
            <v>8.3350012624939396</v>
          </cell>
          <cell r="M1915">
            <v>2662</v>
          </cell>
          <cell r="N1915">
            <v>6.83001236129674E-4</v>
          </cell>
          <cell r="O1915">
            <v>2690</v>
          </cell>
          <cell r="P1915">
            <v>276.94</v>
          </cell>
          <cell r="Q1915">
            <v>1</v>
          </cell>
        </row>
        <row r="1916">
          <cell r="B1916" t="str">
            <v>MIWUK 170111800</v>
          </cell>
          <cell r="C1916">
            <v>163661701</v>
          </cell>
          <cell r="D1916" t="str">
            <v>MIWUK 1701</v>
          </cell>
          <cell r="E1916">
            <v>11800</v>
          </cell>
          <cell r="F1916" t="b">
            <v>0</v>
          </cell>
          <cell r="G1916">
            <v>15325.446792848799</v>
          </cell>
          <cell r="H1916">
            <v>15325.446792848799</v>
          </cell>
          <cell r="I1916">
            <v>116</v>
          </cell>
          <cell r="J1916">
            <v>9.1187604351128704E-5</v>
          </cell>
          <cell r="K1916">
            <v>1873</v>
          </cell>
          <cell r="L1916">
            <v>242.093026945752</v>
          </cell>
          <cell r="M1916">
            <v>1561</v>
          </cell>
          <cell r="N1916">
            <v>1.1865640523237001E-2</v>
          </cell>
          <cell r="O1916">
            <v>1887</v>
          </cell>
          <cell r="P1916">
            <v>49.43</v>
          </cell>
          <cell r="Q1916">
            <v>123</v>
          </cell>
        </row>
        <row r="1917">
          <cell r="B1917" t="str">
            <v>MIWUK 170153038</v>
          </cell>
          <cell r="C1917">
            <v>163661701</v>
          </cell>
          <cell r="D1917" t="str">
            <v>MIWUK 1701</v>
          </cell>
          <cell r="E1917">
            <v>53038</v>
          </cell>
          <cell r="F1917" t="b">
            <v>0</v>
          </cell>
          <cell r="G1917">
            <v>10729.355460065901</v>
          </cell>
          <cell r="H1917">
            <v>10729.355460065901</v>
          </cell>
          <cell r="I1917">
            <v>62</v>
          </cell>
          <cell r="J1917">
            <v>6.9808908116757498E-5</v>
          </cell>
          <cell r="K1917">
            <v>2481</v>
          </cell>
          <cell r="L1917">
            <v>8.8863586347630292</v>
          </cell>
          <cell r="M1917">
            <v>2645</v>
          </cell>
          <cell r="N1917">
            <v>5.5180785280406898E-4</v>
          </cell>
          <cell r="O1917">
            <v>2719</v>
          </cell>
          <cell r="P1917">
            <v>0.63</v>
          </cell>
          <cell r="Q1917">
            <v>833</v>
          </cell>
        </row>
        <row r="1918">
          <cell r="B1918" t="str">
            <v>MIWUK 170179118</v>
          </cell>
          <cell r="C1918">
            <v>163661701</v>
          </cell>
          <cell r="D1918" t="str">
            <v>MIWUK 1701</v>
          </cell>
          <cell r="E1918">
            <v>79118</v>
          </cell>
          <cell r="F1918" t="b">
            <v>1</v>
          </cell>
          <cell r="G1918">
            <v>31.156363681287999</v>
          </cell>
          <cell r="H1918">
            <v>31.156363681287999</v>
          </cell>
          <cell r="I1918">
            <v>2</v>
          </cell>
          <cell r="J1918">
            <v>1.5410723426611999E-4</v>
          </cell>
          <cell r="K1918">
            <v>704</v>
          </cell>
          <cell r="L1918">
            <v>6.6431229729116206E-2</v>
          </cell>
          <cell r="M1918">
            <v>3084</v>
          </cell>
          <cell r="N1918">
            <v>1.02375330824514E-5</v>
          </cell>
          <cell r="O1918">
            <v>3063</v>
          </cell>
          <cell r="P1918">
            <v>13.07</v>
          </cell>
          <cell r="Q1918">
            <v>367</v>
          </cell>
        </row>
        <row r="1919">
          <cell r="B1919" t="str">
            <v>MIWUK 17018050</v>
          </cell>
          <cell r="C1919">
            <v>163661701</v>
          </cell>
          <cell r="D1919" t="str">
            <v>MIWUK 1701</v>
          </cell>
          <cell r="E1919">
            <v>8050</v>
          </cell>
          <cell r="F1919" t="b">
            <v>0</v>
          </cell>
          <cell r="G1919">
            <v>19488.304518601701</v>
          </cell>
          <cell r="H1919">
            <v>19488.304518601701</v>
          </cell>
          <cell r="I1919">
            <v>137</v>
          </cell>
          <cell r="J1919">
            <v>6.4562167177016299E-5</v>
          </cell>
          <cell r="K1919">
            <v>2624</v>
          </cell>
          <cell r="L1919">
            <v>296.26602579352999</v>
          </cell>
          <cell r="M1919">
            <v>1454</v>
          </cell>
          <cell r="N1919">
            <v>2.43114578128205E-2</v>
          </cell>
          <cell r="O1919">
            <v>1569</v>
          </cell>
          <cell r="P1919">
            <v>82.85</v>
          </cell>
          <cell r="Q1919">
            <v>41</v>
          </cell>
        </row>
        <row r="1920">
          <cell r="B1920" t="str">
            <v>MIWUK 170193062</v>
          </cell>
          <cell r="C1920">
            <v>163661701</v>
          </cell>
          <cell r="D1920" t="str">
            <v>MIWUK 1701</v>
          </cell>
          <cell r="E1920">
            <v>93062</v>
          </cell>
          <cell r="F1920" t="b">
            <v>0</v>
          </cell>
          <cell r="G1920">
            <v>13326.255928608</v>
          </cell>
          <cell r="H1920">
            <v>13326.255928608</v>
          </cell>
          <cell r="I1920">
            <v>84</v>
          </cell>
          <cell r="J1920">
            <v>5.3764468057237E-5</v>
          </cell>
          <cell r="K1920">
            <v>2946</v>
          </cell>
          <cell r="L1920">
            <v>519.65338028726705</v>
          </cell>
          <cell r="M1920">
            <v>1183</v>
          </cell>
          <cell r="N1920">
            <v>3.4300694412662501E-2</v>
          </cell>
          <cell r="O1920">
            <v>1382</v>
          </cell>
          <cell r="P1920">
            <v>47.16</v>
          </cell>
          <cell r="Q1920">
            <v>137</v>
          </cell>
        </row>
        <row r="1921">
          <cell r="B1921" t="str">
            <v>MIWUK 1701953336</v>
          </cell>
          <cell r="C1921">
            <v>163661701</v>
          </cell>
          <cell r="D1921" t="str">
            <v>MIWUK 1701</v>
          </cell>
          <cell r="E1921">
            <v>953336</v>
          </cell>
          <cell r="F1921" t="b">
            <v>0</v>
          </cell>
          <cell r="G1921">
            <v>19079.613635157701</v>
          </cell>
          <cell r="H1921">
            <v>19079.613635157701</v>
          </cell>
          <cell r="I1921">
            <v>132</v>
          </cell>
          <cell r="J1921">
            <v>9.9440421970277998E-5</v>
          </cell>
          <cell r="K1921">
            <v>1658</v>
          </cell>
          <cell r="L1921">
            <v>31.405707224676298</v>
          </cell>
          <cell r="M1921">
            <v>2336</v>
          </cell>
          <cell r="N1921">
            <v>3.81675019092722E-3</v>
          </cell>
          <cell r="O1921">
            <v>2267</v>
          </cell>
          <cell r="Q1921">
            <v>2724</v>
          </cell>
        </row>
        <row r="1922">
          <cell r="B1922" t="str">
            <v>MIWUK 1701CB</v>
          </cell>
          <cell r="C1922">
            <v>163661701</v>
          </cell>
          <cell r="D1922" t="str">
            <v>MIWUK 1701</v>
          </cell>
          <cell r="E1922" t="str">
            <v>CB</v>
          </cell>
          <cell r="F1922" t="b">
            <v>0</v>
          </cell>
          <cell r="G1922">
            <v>26145.298182643401</v>
          </cell>
          <cell r="H1922">
            <v>26145.298182643401</v>
          </cell>
          <cell r="I1922">
            <v>187</v>
          </cell>
          <cell r="J1922">
            <v>8.1435110018293502E-5</v>
          </cell>
          <cell r="K1922">
            <v>2170</v>
          </cell>
          <cell r="L1922">
            <v>64.141348946871702</v>
          </cell>
          <cell r="M1922">
            <v>2128</v>
          </cell>
          <cell r="N1922">
            <v>2.9900681309674498E-3</v>
          </cell>
          <cell r="O1922">
            <v>2353</v>
          </cell>
          <cell r="P1922">
            <v>197.3</v>
          </cell>
          <cell r="Q1922">
            <v>2</v>
          </cell>
        </row>
        <row r="1923">
          <cell r="B1923" t="str">
            <v>MIWUK 17021808</v>
          </cell>
          <cell r="C1923">
            <v>163661702</v>
          </cell>
          <cell r="D1923" t="str">
            <v>MIWUK 1702</v>
          </cell>
          <cell r="E1923">
            <v>1808</v>
          </cell>
          <cell r="F1923" t="b">
            <v>0</v>
          </cell>
          <cell r="G1923">
            <v>2949.8139390165302</v>
          </cell>
          <cell r="H1923">
            <v>2949.8139390165302</v>
          </cell>
          <cell r="I1923">
            <v>27</v>
          </cell>
          <cell r="J1923">
            <v>9.0273092508949795E-5</v>
          </cell>
          <cell r="K1923">
            <v>1905</v>
          </cell>
          <cell r="L1923">
            <v>7.9904773865983403</v>
          </cell>
          <cell r="M1923">
            <v>2670</v>
          </cell>
          <cell r="N1923">
            <v>9.0928529025285497E-4</v>
          </cell>
          <cell r="O1923">
            <v>2655</v>
          </cell>
          <cell r="P1923">
            <v>46.07</v>
          </cell>
          <cell r="Q1923">
            <v>145</v>
          </cell>
        </row>
        <row r="1924">
          <cell r="B1924" t="str">
            <v>MIWUK 170219772</v>
          </cell>
          <cell r="C1924">
            <v>163661702</v>
          </cell>
          <cell r="D1924" t="str">
            <v>MIWUK 1702</v>
          </cell>
          <cell r="E1924">
            <v>19772</v>
          </cell>
          <cell r="F1924" t="b">
            <v>0</v>
          </cell>
          <cell r="G1924">
            <v>6198.5937904535904</v>
          </cell>
          <cell r="H1924">
            <v>6198.5937904535904</v>
          </cell>
          <cell r="I1924">
            <v>41</v>
          </cell>
          <cell r="J1924">
            <v>7.7179143994637693E-5</v>
          </cell>
          <cell r="K1924">
            <v>2283</v>
          </cell>
          <cell r="L1924">
            <v>525.95614002728905</v>
          </cell>
          <cell r="M1924">
            <v>1177</v>
          </cell>
          <cell r="N1924">
            <v>4.7282573701160402E-2</v>
          </cell>
          <cell r="O1924">
            <v>1207</v>
          </cell>
          <cell r="P1924">
            <v>48.67</v>
          </cell>
          <cell r="Q1924">
            <v>125</v>
          </cell>
        </row>
        <row r="1925">
          <cell r="B1925" t="str">
            <v>MIWUK 170236888</v>
          </cell>
          <cell r="C1925">
            <v>163661702</v>
          </cell>
          <cell r="D1925" t="str">
            <v>MIWUK 1702</v>
          </cell>
          <cell r="E1925">
            <v>36888</v>
          </cell>
          <cell r="F1925" t="b">
            <v>1</v>
          </cell>
          <cell r="G1925">
            <v>977.91209146243398</v>
          </cell>
          <cell r="H1925">
            <v>977.91209146243398</v>
          </cell>
          <cell r="I1925">
            <v>7</v>
          </cell>
          <cell r="J1925">
            <v>1.18038323437628E-4</v>
          </cell>
          <cell r="K1925">
            <v>1228</v>
          </cell>
          <cell r="L1925">
            <v>17.046529697786902</v>
          </cell>
          <cell r="M1925">
            <v>2504</v>
          </cell>
          <cell r="N1925">
            <v>2.37024095787766E-3</v>
          </cell>
          <cell r="O1925">
            <v>2426</v>
          </cell>
          <cell r="P1925">
            <v>28.15</v>
          </cell>
          <cell r="Q1925">
            <v>253</v>
          </cell>
        </row>
        <row r="1926">
          <cell r="B1926" t="str">
            <v>MIWUK 170238218</v>
          </cell>
          <cell r="C1926">
            <v>163661702</v>
          </cell>
          <cell r="D1926" t="str">
            <v>MIWUK 1702</v>
          </cell>
          <cell r="E1926">
            <v>38218</v>
          </cell>
          <cell r="F1926" t="b">
            <v>0</v>
          </cell>
          <cell r="G1926">
            <v>17605.056373927098</v>
          </cell>
          <cell r="H1926">
            <v>17605.056373927098</v>
          </cell>
          <cell r="I1926">
            <v>132</v>
          </cell>
          <cell r="J1926">
            <v>9.9008363714815601E-5</v>
          </cell>
          <cell r="K1926">
            <v>1668</v>
          </cell>
          <cell r="L1926">
            <v>8.17035774575651</v>
          </cell>
          <cell r="M1926">
            <v>2665</v>
          </cell>
          <cell r="N1926">
            <v>7.4696229192908604E-4</v>
          </cell>
          <cell r="O1926">
            <v>2678</v>
          </cell>
          <cell r="P1926">
            <v>94.05</v>
          </cell>
          <cell r="Q1926">
            <v>28</v>
          </cell>
        </row>
        <row r="1927">
          <cell r="B1927" t="str">
            <v>MIWUK 170247143</v>
          </cell>
          <cell r="C1927">
            <v>163661702</v>
          </cell>
          <cell r="D1927" t="str">
            <v>MIWUK 1702</v>
          </cell>
          <cell r="E1927">
            <v>47143</v>
          </cell>
          <cell r="F1927" t="b">
            <v>0</v>
          </cell>
          <cell r="G1927">
            <v>7882.6346189655796</v>
          </cell>
          <cell r="H1927">
            <v>7882.6346189655796</v>
          </cell>
          <cell r="I1927">
            <v>67</v>
          </cell>
          <cell r="J1927">
            <v>1.60519789718439E-4</v>
          </cell>
          <cell r="K1927">
            <v>638</v>
          </cell>
          <cell r="L1927">
            <v>2.9032278358936301</v>
          </cell>
          <cell r="M1927">
            <v>2815</v>
          </cell>
          <cell r="N1927">
            <v>5.2215947351179999E-4</v>
          </cell>
          <cell r="O1927">
            <v>2729</v>
          </cell>
          <cell r="P1927">
            <v>0.63</v>
          </cell>
          <cell r="Q1927">
            <v>837</v>
          </cell>
        </row>
        <row r="1928">
          <cell r="B1928" t="str">
            <v>MIWUK 1702531976</v>
          </cell>
          <cell r="C1928">
            <v>163661702</v>
          </cell>
          <cell r="D1928" t="str">
            <v>MIWUK 1702</v>
          </cell>
          <cell r="E1928">
            <v>531976</v>
          </cell>
          <cell r="F1928" t="b">
            <v>0</v>
          </cell>
          <cell r="G1928">
            <v>2102.4834504528499</v>
          </cell>
          <cell r="H1928">
            <v>2102.4834504528499</v>
          </cell>
          <cell r="I1928">
            <v>17</v>
          </cell>
          <cell r="J1928">
            <v>1.20780267881106E-4</v>
          </cell>
          <cell r="K1928">
            <v>1169</v>
          </cell>
          <cell r="L1928">
            <v>6.6431229729116206E-2</v>
          </cell>
          <cell r="M1928">
            <v>3080</v>
          </cell>
          <cell r="N1928">
            <v>8.0235817223539701E-6</v>
          </cell>
          <cell r="O1928">
            <v>3123</v>
          </cell>
          <cell r="Q1928">
            <v>3322</v>
          </cell>
        </row>
        <row r="1929">
          <cell r="B1929" t="str">
            <v>MIWUK 17028090</v>
          </cell>
          <cell r="C1929">
            <v>163661702</v>
          </cell>
          <cell r="D1929" t="str">
            <v>MIWUK 1702</v>
          </cell>
          <cell r="E1929">
            <v>8090</v>
          </cell>
          <cell r="F1929" t="b">
            <v>0</v>
          </cell>
          <cell r="G1929">
            <v>6501.5337750959397</v>
          </cell>
          <cell r="H1929">
            <v>6501.5337750959397</v>
          </cell>
          <cell r="I1929">
            <v>53</v>
          </cell>
          <cell r="J1929">
            <v>1.01620079356438E-4</v>
          </cell>
          <cell r="K1929">
            <v>1614</v>
          </cell>
          <cell r="L1929">
            <v>1.8605548414484201</v>
          </cell>
          <cell r="M1929">
            <v>2848</v>
          </cell>
          <cell r="N1929">
            <v>2.1162253503444699E-4</v>
          </cell>
          <cell r="O1929">
            <v>2829</v>
          </cell>
          <cell r="P1929">
            <v>58.21</v>
          </cell>
          <cell r="Q1929">
            <v>92</v>
          </cell>
        </row>
        <row r="1930">
          <cell r="B1930" t="str">
            <v>MIWUK 17028130</v>
          </cell>
          <cell r="C1930">
            <v>163661702</v>
          </cell>
          <cell r="D1930" t="str">
            <v>MIWUK 1702</v>
          </cell>
          <cell r="E1930">
            <v>8130</v>
          </cell>
          <cell r="F1930" t="b">
            <v>0</v>
          </cell>
          <cell r="G1930">
            <v>15961.135875529</v>
          </cell>
          <cell r="H1930">
            <v>15961.135875529</v>
          </cell>
          <cell r="I1930">
            <v>123</v>
          </cell>
          <cell r="J1930">
            <v>8.1183882337323795E-5</v>
          </cell>
          <cell r="K1930">
            <v>2179</v>
          </cell>
          <cell r="L1930">
            <v>72.500657745537396</v>
          </cell>
          <cell r="M1930">
            <v>2080</v>
          </cell>
          <cell r="N1930">
            <v>4.7601641234240799E-3</v>
          </cell>
          <cell r="O1930">
            <v>2217</v>
          </cell>
          <cell r="P1930">
            <v>65.59</v>
          </cell>
          <cell r="Q1930">
            <v>76</v>
          </cell>
        </row>
        <row r="1931">
          <cell r="B1931" t="str">
            <v>MIWUK 1702823548</v>
          </cell>
          <cell r="C1931">
            <v>163661702</v>
          </cell>
          <cell r="D1931" t="str">
            <v>MIWUK 1702</v>
          </cell>
          <cell r="E1931">
            <v>823548</v>
          </cell>
          <cell r="F1931" t="b">
            <v>0</v>
          </cell>
          <cell r="G1931">
            <v>31748.539902628301</v>
          </cell>
          <cell r="H1931">
            <v>31748.539902628301</v>
          </cell>
          <cell r="I1931">
            <v>231</v>
          </cell>
          <cell r="J1931">
            <v>6.0776400211828002E-5</v>
          </cell>
          <cell r="K1931">
            <v>2755</v>
          </cell>
          <cell r="L1931">
            <v>41.951815787940802</v>
          </cell>
          <cell r="M1931">
            <v>2266</v>
          </cell>
          <cell r="N1931">
            <v>2.5097893645901698E-3</v>
          </cell>
          <cell r="O1931">
            <v>2411</v>
          </cell>
          <cell r="Q1931">
            <v>2944</v>
          </cell>
        </row>
        <row r="1932">
          <cell r="B1932" t="str">
            <v>MIWUK 17029270</v>
          </cell>
          <cell r="C1932">
            <v>163661702</v>
          </cell>
          <cell r="D1932" t="str">
            <v>MIWUK 1702</v>
          </cell>
          <cell r="E1932">
            <v>9270</v>
          </cell>
          <cell r="F1932" t="b">
            <v>0</v>
          </cell>
          <cell r="G1932">
            <v>9370.6932647172998</v>
          </cell>
          <cell r="H1932">
            <v>9370.6932647172998</v>
          </cell>
          <cell r="I1932">
            <v>68</v>
          </cell>
          <cell r="J1932">
            <v>1.154665398047E-4</v>
          </cell>
          <cell r="K1932">
            <v>1288</v>
          </cell>
          <cell r="L1932">
            <v>6.0072059485698404</v>
          </cell>
          <cell r="M1932">
            <v>2714</v>
          </cell>
          <cell r="N1932">
            <v>4.5602298076232399E-4</v>
          </cell>
          <cell r="O1932">
            <v>2745</v>
          </cell>
          <cell r="P1932">
            <v>40.93</v>
          </cell>
          <cell r="Q1932">
            <v>182</v>
          </cell>
        </row>
        <row r="1933">
          <cell r="B1933" t="str">
            <v>MIWUK 1702CB</v>
          </cell>
          <cell r="C1933">
            <v>163661702</v>
          </cell>
          <cell r="D1933" t="str">
            <v>MIWUK 1702</v>
          </cell>
          <cell r="E1933" t="str">
            <v>CB</v>
          </cell>
          <cell r="F1933" t="b">
            <v>0</v>
          </cell>
          <cell r="G1933">
            <v>14569.4695553202</v>
          </cell>
          <cell r="H1933">
            <v>14569.4695553202</v>
          </cell>
          <cell r="I1933">
            <v>110</v>
          </cell>
          <cell r="J1933">
            <v>1.59140745014456E-4</v>
          </cell>
          <cell r="K1933">
            <v>650</v>
          </cell>
          <cell r="L1933">
            <v>17.572178900270298</v>
          </cell>
          <cell r="M1933">
            <v>2489</v>
          </cell>
          <cell r="N1933">
            <v>2.81608190566733E-3</v>
          </cell>
          <cell r="O1933">
            <v>2369</v>
          </cell>
          <cell r="P1933">
            <v>97.72</v>
          </cell>
          <cell r="Q1933">
            <v>22</v>
          </cell>
        </row>
        <row r="1934">
          <cell r="B1934" t="str">
            <v>MIWUK 1702S1547</v>
          </cell>
          <cell r="C1934">
            <v>163661702</v>
          </cell>
          <cell r="D1934" t="str">
            <v>MIWUK 1702</v>
          </cell>
          <cell r="E1934" t="str">
            <v>S1547</v>
          </cell>
          <cell r="F1934" t="b">
            <v>0</v>
          </cell>
          <cell r="G1934">
            <v>4459.8848280256898</v>
          </cell>
          <cell r="H1934">
            <v>4459.8848280256898</v>
          </cell>
          <cell r="I1934">
            <v>39</v>
          </cell>
          <cell r="J1934">
            <v>5.3113614950024501E-5</v>
          </cell>
          <cell r="K1934">
            <v>2964</v>
          </cell>
          <cell r="L1934">
            <v>14.6954393550528</v>
          </cell>
          <cell r="M1934">
            <v>2536</v>
          </cell>
          <cell r="N1934">
            <v>1.04873838708918E-3</v>
          </cell>
          <cell r="O1934">
            <v>2623</v>
          </cell>
          <cell r="P1934">
            <v>82.41</v>
          </cell>
          <cell r="Q1934">
            <v>44</v>
          </cell>
        </row>
        <row r="1935">
          <cell r="B1935" t="str">
            <v>MIWUK 1702S2247</v>
          </cell>
          <cell r="C1935">
            <v>163661702</v>
          </cell>
          <cell r="D1935" t="str">
            <v>MIWUK 1702</v>
          </cell>
          <cell r="E1935" t="str">
            <v>S2247</v>
          </cell>
          <cell r="F1935" t="b">
            <v>0</v>
          </cell>
          <cell r="G1935">
            <v>2394.0013592718501</v>
          </cell>
          <cell r="H1935">
            <v>2394.0013592718501</v>
          </cell>
          <cell r="I1935">
            <v>21</v>
          </cell>
          <cell r="J1935">
            <v>7.5117585116199001E-5</v>
          </cell>
          <cell r="K1935">
            <v>2331</v>
          </cell>
          <cell r="L1935">
            <v>9.1224842734495599</v>
          </cell>
          <cell r="M1935">
            <v>2641</v>
          </cell>
          <cell r="N1935">
            <v>4.9227907387652998E-4</v>
          </cell>
          <cell r="O1935">
            <v>2737</v>
          </cell>
          <cell r="P1935">
            <v>96.94</v>
          </cell>
          <cell r="Q1935">
            <v>23</v>
          </cell>
        </row>
        <row r="1936">
          <cell r="B1936" t="str">
            <v>MOLINO 1101152</v>
          </cell>
          <cell r="C1936">
            <v>42571101</v>
          </cell>
          <cell r="D1936" t="str">
            <v>MOLINO 1101</v>
          </cell>
          <cell r="E1936">
            <v>152</v>
          </cell>
          <cell r="F1936" t="b">
            <v>0</v>
          </cell>
          <cell r="G1936">
            <v>16493.229782154202</v>
          </cell>
          <cell r="H1936">
            <v>2668.6976984247599</v>
          </cell>
          <cell r="I1936">
            <v>125</v>
          </cell>
          <cell r="J1936">
            <v>1.19600274516532E-4</v>
          </cell>
          <cell r="K1936">
            <v>1193</v>
          </cell>
          <cell r="L1936">
            <v>103.04882576966401</v>
          </cell>
          <cell r="M1936">
            <v>1937</v>
          </cell>
          <cell r="N1936">
            <v>1.5257925251916901E-2</v>
          </cell>
          <cell r="O1936">
            <v>1774</v>
          </cell>
          <cell r="P1936">
            <v>2.09</v>
          </cell>
          <cell r="Q1936">
            <v>621</v>
          </cell>
        </row>
        <row r="1937">
          <cell r="B1937" t="str">
            <v>MOLINO 1101322</v>
          </cell>
          <cell r="C1937">
            <v>42571101</v>
          </cell>
          <cell r="D1937" t="str">
            <v>MOLINO 1101</v>
          </cell>
          <cell r="E1937">
            <v>322</v>
          </cell>
          <cell r="F1937" t="b">
            <v>0</v>
          </cell>
          <cell r="G1937">
            <v>23201.981262092198</v>
          </cell>
          <cell r="H1937">
            <v>22860.764564305198</v>
          </cell>
          <cell r="I1937">
            <v>167</v>
          </cell>
          <cell r="J1937">
            <v>1.3801866942252599E-4</v>
          </cell>
          <cell r="K1937">
            <v>893</v>
          </cell>
          <cell r="L1937">
            <v>458.14247865185303</v>
          </cell>
          <cell r="M1937">
            <v>1238</v>
          </cell>
          <cell r="N1937">
            <v>5.2976050206952903E-2</v>
          </cell>
          <cell r="O1937">
            <v>1146</v>
          </cell>
          <cell r="P1937">
            <v>35.69</v>
          </cell>
          <cell r="Q1937">
            <v>212</v>
          </cell>
        </row>
        <row r="1938">
          <cell r="B1938" t="str">
            <v>MOLINO 1101338</v>
          </cell>
          <cell r="C1938">
            <v>42571101</v>
          </cell>
          <cell r="D1938" t="str">
            <v>MOLINO 1101</v>
          </cell>
          <cell r="E1938">
            <v>338</v>
          </cell>
          <cell r="F1938" t="b">
            <v>0</v>
          </cell>
          <cell r="G1938">
            <v>23338.410728336399</v>
          </cell>
          <cell r="H1938">
            <v>12496.882949791499</v>
          </cell>
          <cell r="I1938">
            <v>176</v>
          </cell>
          <cell r="J1938">
            <v>1.01951464894227E-4</v>
          </cell>
          <cell r="K1938">
            <v>1604</v>
          </cell>
          <cell r="L1938">
            <v>593.38451856065205</v>
          </cell>
          <cell r="M1938">
            <v>1110</v>
          </cell>
          <cell r="N1938">
            <v>5.7909931176547497E-2</v>
          </cell>
          <cell r="O1938">
            <v>1079</v>
          </cell>
          <cell r="P1938">
            <v>7.05</v>
          </cell>
          <cell r="Q1938">
            <v>454</v>
          </cell>
        </row>
        <row r="1939">
          <cell r="B1939" t="str">
            <v>MOLINO 1101472660</v>
          </cell>
          <cell r="C1939">
            <v>42571101</v>
          </cell>
          <cell r="D1939" t="str">
            <v>MOLINO 1101</v>
          </cell>
          <cell r="E1939">
            <v>472660</v>
          </cell>
          <cell r="F1939" t="b">
            <v>0</v>
          </cell>
          <cell r="G1939">
            <v>2333.6936893674801</v>
          </cell>
          <cell r="H1939">
            <v>2333.6936893674801</v>
          </cell>
          <cell r="I1939">
            <v>18</v>
          </cell>
          <cell r="J1939">
            <v>1.1188647173791299E-4</v>
          </cell>
          <cell r="K1939">
            <v>1371</v>
          </cell>
          <cell r="L1939">
            <v>307.89949030979301</v>
          </cell>
          <cell r="M1939">
            <v>1436</v>
          </cell>
          <cell r="N1939">
            <v>2.4225552475262001E-2</v>
          </cell>
          <cell r="O1939">
            <v>1573</v>
          </cell>
          <cell r="Q1939">
            <v>3221</v>
          </cell>
        </row>
        <row r="1940">
          <cell r="B1940" t="str">
            <v>MOLINO 11015042</v>
          </cell>
          <cell r="C1940">
            <v>42571101</v>
          </cell>
          <cell r="D1940" t="str">
            <v>MOLINO 1101</v>
          </cell>
          <cell r="E1940">
            <v>5042</v>
          </cell>
          <cell r="F1940" t="b">
            <v>0</v>
          </cell>
          <cell r="G1940">
            <v>11222.6237120937</v>
          </cell>
          <cell r="H1940">
            <v>9737.3632988090994</v>
          </cell>
          <cell r="I1940">
            <v>90</v>
          </cell>
          <cell r="J1940">
            <v>1.2420447257884199E-4</v>
          </cell>
          <cell r="K1940">
            <v>1114</v>
          </cell>
          <cell r="L1940">
            <v>141.91933987008301</v>
          </cell>
          <cell r="M1940">
            <v>1803</v>
          </cell>
          <cell r="N1940">
            <v>1.7429746669766499E-2</v>
          </cell>
          <cell r="O1940">
            <v>1726</v>
          </cell>
          <cell r="P1940">
            <v>6.17</v>
          </cell>
          <cell r="Q1940">
            <v>471</v>
          </cell>
        </row>
        <row r="1941">
          <cell r="B1941" t="str">
            <v>MOLINO 1101600112</v>
          </cell>
          <cell r="C1941">
            <v>42571101</v>
          </cell>
          <cell r="D1941" t="str">
            <v>MOLINO 1101</v>
          </cell>
          <cell r="E1941">
            <v>600112</v>
          </cell>
          <cell r="F1941" t="b">
            <v>0</v>
          </cell>
          <cell r="G1941">
            <v>2016.20562478889</v>
          </cell>
          <cell r="H1941">
            <v>1283.9759044221601</v>
          </cell>
          <cell r="I1941">
            <v>18</v>
          </cell>
          <cell r="J1941">
            <v>1.65693645006588E-4</v>
          </cell>
          <cell r="K1941">
            <v>586</v>
          </cell>
          <cell r="L1941">
            <v>185.27977262986099</v>
          </cell>
          <cell r="M1941">
            <v>1671</v>
          </cell>
          <cell r="N1941">
            <v>4.5774019183877197E-2</v>
          </cell>
          <cell r="O1941">
            <v>1226</v>
          </cell>
          <cell r="Q1941">
            <v>3379</v>
          </cell>
        </row>
        <row r="1942">
          <cell r="B1942" t="str">
            <v>MOLINO 1101891</v>
          </cell>
          <cell r="C1942">
            <v>42571101</v>
          </cell>
          <cell r="D1942" t="str">
            <v>MOLINO 1101</v>
          </cell>
          <cell r="E1942">
            <v>891</v>
          </cell>
          <cell r="F1942" t="b">
            <v>0</v>
          </cell>
          <cell r="G1942">
            <v>5070.4899216803897</v>
          </cell>
          <cell r="H1942">
            <v>5070.4899216803897</v>
          </cell>
          <cell r="I1942">
            <v>41</v>
          </cell>
          <cell r="J1942">
            <v>1.24617175615418E-4</v>
          </cell>
          <cell r="K1942">
            <v>1104</v>
          </cell>
          <cell r="L1942">
            <v>268.56039882254601</v>
          </cell>
          <cell r="M1942">
            <v>1501</v>
          </cell>
          <cell r="N1942">
            <v>3.9389643757904297E-2</v>
          </cell>
          <cell r="O1942">
            <v>1312</v>
          </cell>
          <cell r="P1942">
            <v>2.7</v>
          </cell>
          <cell r="Q1942">
            <v>588</v>
          </cell>
        </row>
        <row r="1943">
          <cell r="B1943" t="str">
            <v>MOLINO 1102104</v>
          </cell>
          <cell r="C1943">
            <v>42571102</v>
          </cell>
          <cell r="D1943" t="str">
            <v>MOLINO 1102</v>
          </cell>
          <cell r="E1943">
            <v>104</v>
          </cell>
          <cell r="F1943" t="b">
            <v>0</v>
          </cell>
          <cell r="G1943">
            <v>34991.649994747502</v>
          </cell>
          <cell r="H1943">
            <v>34991.649994747502</v>
          </cell>
          <cell r="I1943">
            <v>235</v>
          </cell>
          <cell r="J1943">
            <v>1.4639382299061701E-4</v>
          </cell>
          <cell r="K1943">
            <v>782</v>
          </cell>
          <cell r="L1943">
            <v>473.32976953075899</v>
          </cell>
          <cell r="M1943">
            <v>1220</v>
          </cell>
          <cell r="N1943">
            <v>8.4331755953792706E-2</v>
          </cell>
          <cell r="O1943">
            <v>868</v>
          </cell>
          <cell r="P1943">
            <v>67.59</v>
          </cell>
          <cell r="Q1943">
            <v>72</v>
          </cell>
        </row>
        <row r="1944">
          <cell r="B1944" t="str">
            <v>MOLINO 1102111666</v>
          </cell>
          <cell r="C1944">
            <v>42571102</v>
          </cell>
          <cell r="D1944" t="str">
            <v>MOLINO 1102</v>
          </cell>
          <cell r="E1944">
            <v>111666</v>
          </cell>
          <cell r="F1944" t="b">
            <v>1</v>
          </cell>
          <cell r="G1944">
            <v>1605.55481819037</v>
          </cell>
          <cell r="H1944">
            <v>182.602261450789</v>
          </cell>
          <cell r="I1944">
            <v>13</v>
          </cell>
          <cell r="J1944">
            <v>1.05844058942658E-4</v>
          </cell>
          <cell r="K1944">
            <v>1499</v>
          </cell>
          <cell r="L1944">
            <v>6.5249665112753E-2</v>
          </cell>
          <cell r="M1944">
            <v>3479</v>
          </cell>
          <cell r="N1944">
            <v>6.9213543639152903E-6</v>
          </cell>
          <cell r="O1944">
            <v>3169</v>
          </cell>
          <cell r="Q1944">
            <v>2676</v>
          </cell>
        </row>
        <row r="1945">
          <cell r="B1945" t="str">
            <v>MOLINO 1102178</v>
          </cell>
          <cell r="C1945">
            <v>42571102</v>
          </cell>
          <cell r="D1945" t="str">
            <v>MOLINO 1102</v>
          </cell>
          <cell r="E1945">
            <v>178</v>
          </cell>
          <cell r="F1945" t="b">
            <v>0</v>
          </cell>
          <cell r="G1945">
            <v>21896.762977783001</v>
          </cell>
          <cell r="H1945">
            <v>19626.440967765</v>
          </cell>
          <cell r="I1945">
            <v>182</v>
          </cell>
          <cell r="J1945">
            <v>1.4980483681747501E-4</v>
          </cell>
          <cell r="K1945">
            <v>741</v>
          </cell>
          <cell r="L1945">
            <v>376.37719410308199</v>
          </cell>
          <cell r="M1945">
            <v>1328</v>
          </cell>
          <cell r="N1945">
            <v>4.72272450376661E-2</v>
          </cell>
          <cell r="O1945">
            <v>1208</v>
          </cell>
          <cell r="P1945">
            <v>24.56</v>
          </cell>
          <cell r="Q1945">
            <v>276</v>
          </cell>
        </row>
        <row r="1946">
          <cell r="B1946" t="str">
            <v>MOLINO 1102189602</v>
          </cell>
          <cell r="C1946">
            <v>42571102</v>
          </cell>
          <cell r="D1946" t="str">
            <v>MOLINO 1102</v>
          </cell>
          <cell r="E1946">
            <v>189602</v>
          </cell>
          <cell r="F1946" t="b">
            <v>0</v>
          </cell>
          <cell r="G1946">
            <v>1011.22081482046</v>
          </cell>
          <cell r="H1946">
            <v>1011.22081482046</v>
          </cell>
          <cell r="I1946">
            <v>9</v>
          </cell>
          <cell r="J1946">
            <v>1.0514139204234201E-4</v>
          </cell>
          <cell r="K1946">
            <v>1518</v>
          </cell>
          <cell r="L1946">
            <v>134.76186556975301</v>
          </cell>
          <cell r="M1946">
            <v>1833</v>
          </cell>
          <cell r="N1946">
            <v>1.09018573038347E-2</v>
          </cell>
          <cell r="O1946">
            <v>1923</v>
          </cell>
          <cell r="Q1946">
            <v>3183</v>
          </cell>
        </row>
        <row r="1947">
          <cell r="B1947" t="str">
            <v>MOLINO 1102318</v>
          </cell>
          <cell r="C1947">
            <v>42571102</v>
          </cell>
          <cell r="D1947" t="str">
            <v>MOLINO 1102</v>
          </cell>
          <cell r="E1947">
            <v>318</v>
          </cell>
          <cell r="F1947" t="b">
            <v>0</v>
          </cell>
          <cell r="G1947">
            <v>31114.0365262017</v>
          </cell>
          <cell r="H1947">
            <v>31114.0365262017</v>
          </cell>
          <cell r="I1947">
            <v>228</v>
          </cell>
          <cell r="J1947">
            <v>1.16686132442785E-4</v>
          </cell>
          <cell r="K1947">
            <v>1256</v>
          </cell>
          <cell r="L1947">
            <v>178.67421266067501</v>
          </cell>
          <cell r="M1947">
            <v>1688</v>
          </cell>
          <cell r="N1947">
            <v>2.00970338842427E-2</v>
          </cell>
          <cell r="O1947">
            <v>1669</v>
          </cell>
          <cell r="P1947">
            <v>88.23</v>
          </cell>
          <cell r="Q1947">
            <v>35</v>
          </cell>
        </row>
        <row r="1948">
          <cell r="B1948" t="str">
            <v>MOLINO 1102344</v>
          </cell>
          <cell r="C1948">
            <v>42571102</v>
          </cell>
          <cell r="D1948" t="str">
            <v>MOLINO 1102</v>
          </cell>
          <cell r="E1948">
            <v>344</v>
          </cell>
          <cell r="F1948" t="b">
            <v>0</v>
          </cell>
          <cell r="G1948">
            <v>9676.0468723208596</v>
          </cell>
          <cell r="H1948">
            <v>2427.24525466248</v>
          </cell>
          <cell r="I1948">
            <v>77</v>
          </cell>
          <cell r="J1948">
            <v>1.04030222541655E-4</v>
          </cell>
          <cell r="K1948">
            <v>1551</v>
          </cell>
          <cell r="L1948">
            <v>64.320325802813798</v>
          </cell>
          <cell r="M1948">
            <v>2126</v>
          </cell>
          <cell r="N1948">
            <v>6.6172148294159202E-3</v>
          </cell>
          <cell r="O1948">
            <v>2115</v>
          </cell>
          <cell r="P1948">
            <v>1.32</v>
          </cell>
          <cell r="Q1948">
            <v>687</v>
          </cell>
        </row>
        <row r="1949">
          <cell r="B1949" t="str">
            <v>MOLINO 1102396</v>
          </cell>
          <cell r="C1949">
            <v>42571102</v>
          </cell>
          <cell r="D1949" t="str">
            <v>MOLINO 1102</v>
          </cell>
          <cell r="E1949">
            <v>396</v>
          </cell>
          <cell r="F1949" t="b">
            <v>0</v>
          </cell>
          <cell r="G1949">
            <v>25908.189529416901</v>
          </cell>
          <cell r="H1949">
            <v>25908.189529416901</v>
          </cell>
          <cell r="I1949">
            <v>182</v>
          </cell>
          <cell r="J1949">
            <v>1.38619605982407E-4</v>
          </cell>
          <cell r="K1949">
            <v>887</v>
          </cell>
          <cell r="L1949">
            <v>571.55325673240395</v>
          </cell>
          <cell r="M1949">
            <v>1129</v>
          </cell>
          <cell r="N1949">
            <v>9.3950568270501897E-2</v>
          </cell>
          <cell r="O1949">
            <v>802</v>
          </cell>
          <cell r="P1949">
            <v>46.49</v>
          </cell>
          <cell r="Q1949">
            <v>141</v>
          </cell>
        </row>
        <row r="1950">
          <cell r="B1950" t="str">
            <v>MOLINO 110241392</v>
          </cell>
          <cell r="C1950">
            <v>42571102</v>
          </cell>
          <cell r="D1950" t="str">
            <v>MOLINO 1102</v>
          </cell>
          <cell r="E1950">
            <v>41392</v>
          </cell>
          <cell r="F1950" t="b">
            <v>0</v>
          </cell>
          <cell r="G1950">
            <v>23588.4350344331</v>
          </cell>
          <cell r="H1950">
            <v>7062.7077113742198</v>
          </cell>
          <cell r="I1950">
            <v>171</v>
          </cell>
          <cell r="J1950">
            <v>1.1368243017200501E-4</v>
          </cell>
          <cell r="K1950">
            <v>1327</v>
          </cell>
          <cell r="L1950">
            <v>289.74068118619402</v>
          </cell>
          <cell r="M1950">
            <v>1465</v>
          </cell>
          <cell r="N1950">
            <v>2.9695771675430398E-2</v>
          </cell>
          <cell r="O1950">
            <v>1468</v>
          </cell>
          <cell r="P1950">
            <v>3.21</v>
          </cell>
          <cell r="Q1950">
            <v>554</v>
          </cell>
        </row>
        <row r="1951">
          <cell r="B1951" t="str">
            <v>MOLINO 110251788</v>
          </cell>
          <cell r="C1951">
            <v>42571102</v>
          </cell>
          <cell r="D1951" t="str">
            <v>MOLINO 1102</v>
          </cell>
          <cell r="E1951">
            <v>51788</v>
          </cell>
          <cell r="F1951" t="b">
            <v>0</v>
          </cell>
          <cell r="G1951">
            <v>20901.694533651</v>
          </cell>
          <cell r="H1951">
            <v>8188.5747586265497</v>
          </cell>
          <cell r="I1951">
            <v>153</v>
          </cell>
          <cell r="J1951">
            <v>1.2561378560492701E-4</v>
          </cell>
          <cell r="K1951">
            <v>1087</v>
          </cell>
          <cell r="L1951">
            <v>89.163859192020098</v>
          </cell>
          <cell r="M1951">
            <v>2005</v>
          </cell>
          <cell r="N1951">
            <v>1.1264302139873599E-2</v>
          </cell>
          <cell r="O1951">
            <v>1911</v>
          </cell>
          <cell r="P1951">
            <v>0.7</v>
          </cell>
          <cell r="Q1951">
            <v>807</v>
          </cell>
        </row>
        <row r="1952">
          <cell r="B1952" t="str">
            <v>MOLINO 1102658</v>
          </cell>
          <cell r="C1952">
            <v>42571102</v>
          </cell>
          <cell r="D1952" t="str">
            <v>MOLINO 1102</v>
          </cell>
          <cell r="E1952">
            <v>658</v>
          </cell>
          <cell r="F1952" t="b">
            <v>0</v>
          </cell>
          <cell r="G1952">
            <v>17510.519957617002</v>
          </cell>
          <cell r="H1952">
            <v>17510.519957617002</v>
          </cell>
          <cell r="I1952">
            <v>107</v>
          </cell>
          <cell r="J1952">
            <v>1.43545810103298E-4</v>
          </cell>
          <cell r="K1952">
            <v>818</v>
          </cell>
          <cell r="L1952">
            <v>343.94346613491098</v>
          </cell>
          <cell r="M1952">
            <v>1381</v>
          </cell>
          <cell r="N1952">
            <v>4.5341296900423801E-2</v>
          </cell>
          <cell r="O1952">
            <v>1229</v>
          </cell>
          <cell r="P1952">
            <v>50.23</v>
          </cell>
          <cell r="Q1952">
            <v>119</v>
          </cell>
        </row>
        <row r="1953">
          <cell r="B1953" t="str">
            <v>MOLINO 110266006</v>
          </cell>
          <cell r="C1953">
            <v>42571102</v>
          </cell>
          <cell r="D1953" t="str">
            <v>MOLINO 1102</v>
          </cell>
          <cell r="E1953">
            <v>66006</v>
          </cell>
          <cell r="F1953" t="b">
            <v>0</v>
          </cell>
          <cell r="G1953">
            <v>14550.705563426</v>
          </cell>
          <cell r="H1953">
            <v>14550.705563426</v>
          </cell>
          <cell r="I1953">
            <v>98</v>
          </cell>
          <cell r="J1953">
            <v>1.6118746093197E-4</v>
          </cell>
          <cell r="K1953">
            <v>629</v>
          </cell>
          <cell r="L1953">
            <v>1078.23989428799</v>
          </cell>
          <cell r="M1953">
            <v>782</v>
          </cell>
          <cell r="N1953">
            <v>0.14746810251779</v>
          </cell>
          <cell r="O1953">
            <v>534</v>
          </cell>
          <cell r="P1953">
            <v>51.49</v>
          </cell>
          <cell r="Q1953">
            <v>116</v>
          </cell>
        </row>
        <row r="1954">
          <cell r="B1954" t="str">
            <v>MOLINO 11026917</v>
          </cell>
          <cell r="C1954">
            <v>42571102</v>
          </cell>
          <cell r="D1954" t="str">
            <v>MOLINO 1102</v>
          </cell>
          <cell r="E1954">
            <v>6917</v>
          </cell>
          <cell r="F1954" t="b">
            <v>0</v>
          </cell>
          <cell r="G1954">
            <v>11229.1016576438</v>
          </cell>
          <cell r="H1954">
            <v>11229.1016576438</v>
          </cell>
          <cell r="I1954">
            <v>58</v>
          </cell>
          <cell r="J1954">
            <v>1.1704993059018799E-4</v>
          </cell>
          <cell r="K1954">
            <v>1246</v>
          </cell>
          <cell r="L1954">
            <v>334.96737483608399</v>
          </cell>
          <cell r="M1954">
            <v>1393</v>
          </cell>
          <cell r="N1954">
            <v>3.19405688314644E-2</v>
          </cell>
          <cell r="O1954">
            <v>1430</v>
          </cell>
          <cell r="P1954">
            <v>28.69</v>
          </cell>
          <cell r="Q1954">
            <v>248</v>
          </cell>
        </row>
        <row r="1955">
          <cell r="B1955" t="str">
            <v>MOLINO 110279306</v>
          </cell>
          <cell r="C1955">
            <v>42571102</v>
          </cell>
          <cell r="D1955" t="str">
            <v>MOLINO 1102</v>
          </cell>
          <cell r="E1955">
            <v>79306</v>
          </cell>
          <cell r="F1955" t="b">
            <v>0</v>
          </cell>
          <cell r="G1955">
            <v>13157.010827418801</v>
          </cell>
          <cell r="H1955">
            <v>6087.9659218537699</v>
          </cell>
          <cell r="I1955">
            <v>73</v>
          </cell>
          <cell r="J1955">
            <v>1.1172514168471E-4</v>
          </cell>
          <cell r="K1955">
            <v>1374</v>
          </cell>
          <cell r="L1955">
            <v>1345.2862547664699</v>
          </cell>
          <cell r="M1955">
            <v>664</v>
          </cell>
          <cell r="N1955">
            <v>0.155507495875091</v>
          </cell>
          <cell r="O1955">
            <v>489</v>
          </cell>
          <cell r="P1955">
            <v>5.6</v>
          </cell>
          <cell r="Q1955">
            <v>482</v>
          </cell>
        </row>
        <row r="1956">
          <cell r="B1956" t="str">
            <v>MOLINO 1102982462</v>
          </cell>
          <cell r="C1956">
            <v>42571102</v>
          </cell>
          <cell r="D1956" t="str">
            <v>MOLINO 1102</v>
          </cell>
          <cell r="E1956">
            <v>982462</v>
          </cell>
          <cell r="F1956" t="b">
            <v>0</v>
          </cell>
          <cell r="G1956">
            <v>2320.5593148511698</v>
          </cell>
          <cell r="H1956">
            <v>2320.5593148511698</v>
          </cell>
          <cell r="I1956">
            <v>18</v>
          </cell>
          <cell r="J1956">
            <v>9.6289953237121303E-5</v>
          </cell>
          <cell r="K1956">
            <v>1726</v>
          </cell>
          <cell r="L1956">
            <v>75.337861824575398</v>
          </cell>
          <cell r="M1956">
            <v>2065</v>
          </cell>
          <cell r="N1956">
            <v>6.4269514196489599E-3</v>
          </cell>
          <cell r="O1956">
            <v>2133</v>
          </cell>
          <cell r="Q1956">
            <v>3100</v>
          </cell>
        </row>
        <row r="1957">
          <cell r="B1957" t="str">
            <v>MOLINO 1104368158</v>
          </cell>
          <cell r="C1957">
            <v>42571104</v>
          </cell>
          <cell r="D1957" t="str">
            <v>MOLINO 1104</v>
          </cell>
          <cell r="E1957">
            <v>368158</v>
          </cell>
          <cell r="F1957" t="b">
            <v>0</v>
          </cell>
          <cell r="G1957">
            <v>14121.5306774169</v>
          </cell>
          <cell r="H1957">
            <v>4484.8757935759904</v>
          </cell>
          <cell r="I1957">
            <v>105</v>
          </cell>
          <cell r="J1957">
            <v>1.00101973526551E-4</v>
          </cell>
          <cell r="K1957">
            <v>1644</v>
          </cell>
          <cell r="L1957">
            <v>219.11436776219</v>
          </cell>
          <cell r="M1957">
            <v>1607</v>
          </cell>
          <cell r="N1957">
            <v>1.98616599304118E-2</v>
          </cell>
          <cell r="O1957">
            <v>1673</v>
          </cell>
          <cell r="Q1957">
            <v>2756</v>
          </cell>
        </row>
        <row r="1958">
          <cell r="B1958" t="str">
            <v>MONROE 2103848530</v>
          </cell>
          <cell r="C1958">
            <v>43302103</v>
          </cell>
          <cell r="D1958" t="str">
            <v>MONROE 2103</v>
          </cell>
          <cell r="E1958">
            <v>848530</v>
          </cell>
          <cell r="F1958" t="b">
            <v>1</v>
          </cell>
          <cell r="G1958">
            <v>2567.2359441398298</v>
          </cell>
          <cell r="H1958">
            <v>715.37060884592302</v>
          </cell>
          <cell r="I1958">
            <v>17</v>
          </cell>
          <cell r="J1958">
            <v>9.0059025858542602E-5</v>
          </cell>
          <cell r="K1958">
            <v>1909</v>
          </cell>
          <cell r="L1958">
            <v>263.70593163872701</v>
          </cell>
          <cell r="M1958">
            <v>1513</v>
          </cell>
          <cell r="N1958">
            <v>2.1848858109854701E-2</v>
          </cell>
          <cell r="O1958">
            <v>1632</v>
          </cell>
          <cell r="Q1958">
            <v>3381</v>
          </cell>
        </row>
        <row r="1959">
          <cell r="B1959" t="str">
            <v>MONROE 210392868</v>
          </cell>
          <cell r="C1959">
            <v>43302103</v>
          </cell>
          <cell r="D1959" t="str">
            <v>MONROE 2103</v>
          </cell>
          <cell r="E1959">
            <v>92868</v>
          </cell>
          <cell r="F1959" t="b">
            <v>1</v>
          </cell>
          <cell r="G1959">
            <v>1050.35160720984</v>
          </cell>
          <cell r="H1959">
            <v>203.53627099801099</v>
          </cell>
          <cell r="I1959">
            <v>14</v>
          </cell>
          <cell r="J1959">
            <v>1.74492223147983E-4</v>
          </cell>
          <cell r="K1959">
            <v>531</v>
          </cell>
          <cell r="L1959">
            <v>6.5522288819975003E-2</v>
          </cell>
          <cell r="M1959">
            <v>3360</v>
          </cell>
          <cell r="N1959">
            <v>1.14428660958536E-5</v>
          </cell>
          <cell r="O1959">
            <v>3041</v>
          </cell>
          <cell r="P1959">
            <v>0.39</v>
          </cell>
          <cell r="Q1959">
            <v>955</v>
          </cell>
        </row>
        <row r="1960">
          <cell r="B1960" t="str">
            <v>MONROE 2107380760</v>
          </cell>
          <cell r="C1960">
            <v>43302107</v>
          </cell>
          <cell r="D1960" t="str">
            <v>MONROE 2107</v>
          </cell>
          <cell r="E1960">
            <v>380760</v>
          </cell>
          <cell r="F1960" t="b">
            <v>0</v>
          </cell>
          <cell r="G1960">
            <v>1136.5362442125199</v>
          </cell>
          <cell r="H1960">
            <v>1053.0261659417099</v>
          </cell>
          <cell r="I1960">
            <v>12</v>
          </cell>
          <cell r="J1960">
            <v>1.08119494226147E-4</v>
          </cell>
          <cell r="K1960">
            <v>1448</v>
          </cell>
          <cell r="L1960">
            <v>6.6113105204440095E-2</v>
          </cell>
          <cell r="M1960">
            <v>3186</v>
          </cell>
          <cell r="N1960">
            <v>7.1451197843640897E-6</v>
          </cell>
          <cell r="O1960">
            <v>3159</v>
          </cell>
          <cell r="Q1960">
            <v>3461</v>
          </cell>
        </row>
        <row r="1961">
          <cell r="B1961" t="str">
            <v>MONTE RIO 1111140</v>
          </cell>
          <cell r="C1961">
            <v>42811111</v>
          </cell>
          <cell r="D1961" t="str">
            <v>MONTE RIO 1111</v>
          </cell>
          <cell r="E1961">
            <v>140</v>
          </cell>
          <cell r="F1961" t="b">
            <v>0</v>
          </cell>
          <cell r="G1961">
            <v>13525.9250224016</v>
          </cell>
          <cell r="H1961">
            <v>13525.9250224016</v>
          </cell>
          <cell r="I1961">
            <v>96</v>
          </cell>
          <cell r="J1961">
            <v>2.5620028905092398E-4</v>
          </cell>
          <cell r="K1961">
            <v>201</v>
          </cell>
          <cell r="L1961">
            <v>19.147636709079499</v>
          </cell>
          <cell r="M1961">
            <v>2459</v>
          </cell>
          <cell r="N1961">
            <v>7.0376331594401501E-3</v>
          </cell>
          <cell r="O1961">
            <v>2090</v>
          </cell>
          <cell r="P1961">
            <v>16.37</v>
          </cell>
          <cell r="Q1961">
            <v>338</v>
          </cell>
        </row>
        <row r="1962">
          <cell r="B1962" t="str">
            <v>MONTE RIO 11111701</v>
          </cell>
          <cell r="C1962">
            <v>42811111</v>
          </cell>
          <cell r="D1962" t="str">
            <v>MONTE RIO 1111</v>
          </cell>
          <cell r="E1962">
            <v>1701</v>
          </cell>
          <cell r="F1962" t="b">
            <v>0</v>
          </cell>
          <cell r="G1962">
            <v>2248.9875596696202</v>
          </cell>
          <cell r="H1962">
            <v>2248.9875596696202</v>
          </cell>
          <cell r="I1962">
            <v>18</v>
          </cell>
          <cell r="J1962">
            <v>9.9080003565177294E-5</v>
          </cell>
          <cell r="K1962">
            <v>1666</v>
          </cell>
          <cell r="L1962">
            <v>2.70967666779136</v>
          </cell>
          <cell r="M1962">
            <v>2819</v>
          </cell>
          <cell r="N1962">
            <v>2.355589432975E-4</v>
          </cell>
          <cell r="O1962">
            <v>2818</v>
          </cell>
          <cell r="P1962">
            <v>29.59</v>
          </cell>
          <cell r="Q1962">
            <v>240</v>
          </cell>
        </row>
        <row r="1963">
          <cell r="B1963" t="str">
            <v>MONTE RIO 11111703</v>
          </cell>
          <cell r="C1963">
            <v>42811111</v>
          </cell>
          <cell r="D1963" t="str">
            <v>MONTE RIO 1111</v>
          </cell>
          <cell r="E1963">
            <v>1703</v>
          </cell>
          <cell r="F1963" t="b">
            <v>0</v>
          </cell>
          <cell r="G1963">
            <v>2213.99464872106</v>
          </cell>
          <cell r="H1963">
            <v>2213.99464872106</v>
          </cell>
          <cell r="I1963">
            <v>16</v>
          </cell>
          <cell r="J1963">
            <v>1.30160643720955E-4</v>
          </cell>
          <cell r="K1963">
            <v>1008</v>
          </cell>
          <cell r="L1963">
            <v>6.0137348500314003</v>
          </cell>
          <cell r="M1963">
            <v>2712</v>
          </cell>
          <cell r="N1963">
            <v>9.5446035070031598E-4</v>
          </cell>
          <cell r="O1963">
            <v>2647</v>
          </cell>
          <cell r="P1963">
            <v>43.57</v>
          </cell>
          <cell r="Q1963">
            <v>165</v>
          </cell>
        </row>
        <row r="1964">
          <cell r="B1964" t="str">
            <v>MONTE RIO 1111240</v>
          </cell>
          <cell r="C1964">
            <v>42811111</v>
          </cell>
          <cell r="D1964" t="str">
            <v>MONTE RIO 1111</v>
          </cell>
          <cell r="E1964">
            <v>240</v>
          </cell>
          <cell r="F1964" t="b">
            <v>0</v>
          </cell>
          <cell r="G1964">
            <v>4953.3762481641697</v>
          </cell>
          <cell r="H1964">
            <v>4953.3762481641697</v>
          </cell>
          <cell r="I1964">
            <v>42</v>
          </cell>
          <cell r="J1964">
            <v>2.00710530450686E-4</v>
          </cell>
          <cell r="K1964">
            <v>393</v>
          </cell>
          <cell r="L1964">
            <v>8.5625791088829502</v>
          </cell>
          <cell r="M1964">
            <v>2653</v>
          </cell>
          <cell r="N1964">
            <v>1.1133767431546499E-3</v>
          </cell>
          <cell r="O1964">
            <v>2614</v>
          </cell>
          <cell r="P1964">
            <v>27.15</v>
          </cell>
          <cell r="Q1964">
            <v>261</v>
          </cell>
        </row>
        <row r="1965">
          <cell r="B1965" t="str">
            <v>MONTE RIO 1111256</v>
          </cell>
          <cell r="C1965">
            <v>42811111</v>
          </cell>
          <cell r="D1965" t="str">
            <v>MONTE RIO 1111</v>
          </cell>
          <cell r="E1965">
            <v>256</v>
          </cell>
          <cell r="F1965" t="b">
            <v>0</v>
          </cell>
          <cell r="G1965">
            <v>2415.6318726556801</v>
          </cell>
          <cell r="H1965">
            <v>2415.6318726556801</v>
          </cell>
          <cell r="I1965">
            <v>17</v>
          </cell>
          <cell r="J1965">
            <v>2.3970531872370899E-4</v>
          </cell>
          <cell r="K1965">
            <v>247</v>
          </cell>
          <cell r="L1965">
            <v>1.46460977299174</v>
          </cell>
          <cell r="M1965">
            <v>2867</v>
          </cell>
          <cell r="N1965">
            <v>6.3627369685565003E-4</v>
          </cell>
          <cell r="O1965">
            <v>2699</v>
          </cell>
          <cell r="P1965">
            <v>24.25</v>
          </cell>
          <cell r="Q1965">
            <v>279</v>
          </cell>
        </row>
        <row r="1966">
          <cell r="B1966" t="str">
            <v>MONTE RIO 1111292</v>
          </cell>
          <cell r="C1966">
            <v>42811111</v>
          </cell>
          <cell r="D1966" t="str">
            <v>MONTE RIO 1111</v>
          </cell>
          <cell r="E1966">
            <v>292</v>
          </cell>
          <cell r="F1966" t="b">
            <v>0</v>
          </cell>
          <cell r="G1966">
            <v>31568.673870813898</v>
          </cell>
          <cell r="H1966">
            <v>25055.046538333099</v>
          </cell>
          <cell r="I1966">
            <v>165</v>
          </cell>
          <cell r="J1966">
            <v>1.1528283063438E-4</v>
          </cell>
          <cell r="K1966">
            <v>1294</v>
          </cell>
          <cell r="L1966">
            <v>534.96664509596098</v>
          </cell>
          <cell r="M1966">
            <v>1165</v>
          </cell>
          <cell r="N1966">
            <v>4.8056688122647198E-2</v>
          </cell>
          <cell r="O1966">
            <v>1195</v>
          </cell>
          <cell r="P1966">
            <v>0.1</v>
          </cell>
          <cell r="Q1966">
            <v>1486</v>
          </cell>
        </row>
        <row r="1967">
          <cell r="B1967" t="str">
            <v>MONTE RIO 111137520</v>
          </cell>
          <cell r="C1967">
            <v>42811111</v>
          </cell>
          <cell r="D1967" t="str">
            <v>MONTE RIO 1111</v>
          </cell>
          <cell r="E1967">
            <v>37520</v>
          </cell>
          <cell r="F1967" t="b">
            <v>0</v>
          </cell>
          <cell r="G1967">
            <v>3437.9631293253201</v>
          </cell>
          <cell r="H1967">
            <v>3437.9631293253201</v>
          </cell>
          <cell r="I1967">
            <v>20</v>
          </cell>
          <cell r="J1967">
            <v>2.4360411407542399E-4</v>
          </cell>
          <cell r="K1967">
            <v>236</v>
          </cell>
          <cell r="L1967">
            <v>45.265942912781703</v>
          </cell>
          <cell r="M1967">
            <v>2244</v>
          </cell>
          <cell r="N1967">
            <v>8.6845731323277001E-3</v>
          </cell>
          <cell r="O1967">
            <v>2018</v>
          </cell>
          <cell r="P1967">
            <v>30.52</v>
          </cell>
          <cell r="Q1967">
            <v>237</v>
          </cell>
        </row>
        <row r="1968">
          <cell r="B1968" t="str">
            <v>MONTE RIO 11113891</v>
          </cell>
          <cell r="C1968">
            <v>42811111</v>
          </cell>
          <cell r="D1968" t="str">
            <v>MONTE RIO 1111</v>
          </cell>
          <cell r="E1968">
            <v>3891</v>
          </cell>
          <cell r="F1968" t="b">
            <v>0</v>
          </cell>
          <cell r="G1968">
            <v>5583.0951473037703</v>
          </cell>
          <cell r="H1968">
            <v>5583.0951473037703</v>
          </cell>
          <cell r="I1968">
            <v>23</v>
          </cell>
          <cell r="J1968">
            <v>2.2659538676221401E-4</v>
          </cell>
          <cell r="K1968">
            <v>300</v>
          </cell>
          <cell r="L1968">
            <v>68.315071231343595</v>
          </cell>
          <cell r="M1968">
            <v>2101</v>
          </cell>
          <cell r="N1968">
            <v>1.08870737351921E-2</v>
          </cell>
          <cell r="O1968">
            <v>1926</v>
          </cell>
          <cell r="P1968">
            <v>21.8</v>
          </cell>
          <cell r="Q1968">
            <v>297</v>
          </cell>
        </row>
        <row r="1969">
          <cell r="B1969" t="str">
            <v>MONTE RIO 1111506</v>
          </cell>
          <cell r="C1969">
            <v>42811111</v>
          </cell>
          <cell r="D1969" t="str">
            <v>MONTE RIO 1111</v>
          </cell>
          <cell r="E1969">
            <v>506</v>
          </cell>
          <cell r="F1969" t="b">
            <v>0</v>
          </cell>
          <cell r="G1969">
            <v>2021.7881752061101</v>
          </cell>
          <cell r="H1969">
            <v>2021.7881752061101</v>
          </cell>
          <cell r="I1969">
            <v>18</v>
          </cell>
          <cell r="J1969">
            <v>1.68639972697645E-4</v>
          </cell>
          <cell r="K1969">
            <v>571</v>
          </cell>
          <cell r="L1969">
            <v>6.6431380861030107E-2</v>
          </cell>
          <cell r="M1969">
            <v>3019</v>
          </cell>
          <cell r="N1969">
            <v>1.1202986254671E-5</v>
          </cell>
          <cell r="O1969">
            <v>3047</v>
          </cell>
          <cell r="P1969">
            <v>19.11</v>
          </cell>
          <cell r="Q1969">
            <v>314</v>
          </cell>
        </row>
        <row r="1970">
          <cell r="B1970" t="str">
            <v>MONTE RIO 111153477</v>
          </cell>
          <cell r="C1970">
            <v>42811111</v>
          </cell>
          <cell r="D1970" t="str">
            <v>MONTE RIO 1111</v>
          </cell>
          <cell r="E1970">
            <v>53477</v>
          </cell>
          <cell r="F1970" t="b">
            <v>0</v>
          </cell>
          <cell r="G1970">
            <v>3295.7871162084498</v>
          </cell>
          <cell r="H1970">
            <v>3295.7871162084498</v>
          </cell>
          <cell r="I1970">
            <v>21</v>
          </cell>
          <cell r="J1970">
            <v>1.60652498293313E-4</v>
          </cell>
          <cell r="K1970">
            <v>635</v>
          </cell>
          <cell r="L1970">
            <v>22.722826636014101</v>
          </cell>
          <cell r="M1970">
            <v>2413</v>
          </cell>
          <cell r="N1970">
            <v>3.7529303844587099E-3</v>
          </cell>
          <cell r="O1970">
            <v>2272</v>
          </cell>
          <cell r="P1970">
            <v>34.99</v>
          </cell>
          <cell r="Q1970">
            <v>215</v>
          </cell>
        </row>
        <row r="1971">
          <cell r="B1971" t="str">
            <v>MONTE RIO 111159046</v>
          </cell>
          <cell r="C1971">
            <v>42811111</v>
          </cell>
          <cell r="D1971" t="str">
            <v>MONTE RIO 1111</v>
          </cell>
          <cell r="E1971">
            <v>59046</v>
          </cell>
          <cell r="F1971" t="b">
            <v>0</v>
          </cell>
          <cell r="G1971">
            <v>6015.5461654661103</v>
          </cell>
          <cell r="H1971">
            <v>5641.1575523382198</v>
          </cell>
          <cell r="I1971">
            <v>15</v>
          </cell>
          <cell r="J1971">
            <v>1.0508853010833199E-4</v>
          </cell>
          <cell r="K1971">
            <v>1522</v>
          </cell>
          <cell r="L1971">
            <v>101.90455116331501</v>
          </cell>
          <cell r="M1971">
            <v>1945</v>
          </cell>
          <cell r="N1971">
            <v>2.1245892275344999E-2</v>
          </cell>
          <cell r="O1971">
            <v>1645</v>
          </cell>
          <cell r="P1971">
            <v>0.25</v>
          </cell>
          <cell r="Q1971">
            <v>1078</v>
          </cell>
        </row>
        <row r="1972">
          <cell r="B1972" t="str">
            <v>MONTE RIO 111164758</v>
          </cell>
          <cell r="C1972">
            <v>42811111</v>
          </cell>
          <cell r="D1972" t="str">
            <v>MONTE RIO 1111</v>
          </cell>
          <cell r="E1972">
            <v>64758</v>
          </cell>
          <cell r="F1972" t="b">
            <v>0</v>
          </cell>
          <cell r="G1972">
            <v>16840.119681384502</v>
          </cell>
          <cell r="H1972">
            <v>16840.119681384502</v>
          </cell>
          <cell r="I1972">
            <v>97</v>
          </cell>
          <cell r="J1972">
            <v>2.5462830822060297E-4</v>
          </cell>
          <cell r="K1972">
            <v>207</v>
          </cell>
          <cell r="L1972">
            <v>41.268767283611098</v>
          </cell>
          <cell r="M1972">
            <v>2270</v>
          </cell>
          <cell r="N1972">
            <v>8.7917929728126808E-3</v>
          </cell>
          <cell r="O1972">
            <v>2014</v>
          </cell>
          <cell r="P1972">
            <v>58.76</v>
          </cell>
          <cell r="Q1972">
            <v>91</v>
          </cell>
        </row>
        <row r="1973">
          <cell r="B1973" t="str">
            <v>MONTE RIO 1111969182</v>
          </cell>
          <cell r="C1973">
            <v>42811111</v>
          </cell>
          <cell r="D1973" t="str">
            <v>MONTE RIO 1111</v>
          </cell>
          <cell r="E1973">
            <v>969182</v>
          </cell>
          <cell r="F1973" t="b">
            <v>0</v>
          </cell>
          <cell r="G1973">
            <v>8578.2653864168606</v>
          </cell>
          <cell r="H1973">
            <v>8578.2653864168606</v>
          </cell>
          <cell r="I1973">
            <v>64</v>
          </cell>
          <cell r="J1973">
            <v>2.32722569421639E-4</v>
          </cell>
          <cell r="K1973">
            <v>274</v>
          </cell>
          <cell r="L1973">
            <v>7.8722669678026298</v>
          </cell>
          <cell r="M1973">
            <v>2672</v>
          </cell>
          <cell r="N1973">
            <v>1.49373404695169E-3</v>
          </cell>
          <cell r="O1973">
            <v>2559</v>
          </cell>
          <cell r="Q1973">
            <v>2685</v>
          </cell>
        </row>
        <row r="1974">
          <cell r="B1974" t="str">
            <v>MONTE RIO 1111CB</v>
          </cell>
          <cell r="C1974">
            <v>42811111</v>
          </cell>
          <cell r="D1974" t="str">
            <v>MONTE RIO 1111</v>
          </cell>
          <cell r="E1974" t="str">
            <v>CB</v>
          </cell>
          <cell r="F1974" t="b">
            <v>1</v>
          </cell>
          <cell r="G1974">
            <v>408.90653540014898</v>
          </cell>
          <cell r="H1974">
            <v>408.90653540014898</v>
          </cell>
          <cell r="I1974">
            <v>4</v>
          </cell>
          <cell r="J1974">
            <v>1.7829803346103201E-4</v>
          </cell>
          <cell r="K1974">
            <v>516</v>
          </cell>
          <cell r="L1974">
            <v>6.6431380861030107E-2</v>
          </cell>
          <cell r="M1974">
            <v>3029</v>
          </cell>
          <cell r="N1974">
            <v>1.18445845676225E-5</v>
          </cell>
          <cell r="O1974">
            <v>3036</v>
          </cell>
          <cell r="P1974">
            <v>13.33</v>
          </cell>
          <cell r="Q1974">
            <v>366</v>
          </cell>
        </row>
        <row r="1975">
          <cell r="B1975" t="str">
            <v>MONTE RIO 1112120</v>
          </cell>
          <cell r="C1975">
            <v>42811112</v>
          </cell>
          <cell r="D1975" t="str">
            <v>MONTE RIO 1112</v>
          </cell>
          <cell r="E1975">
            <v>120</v>
          </cell>
          <cell r="F1975" t="b">
            <v>0</v>
          </cell>
          <cell r="G1975">
            <v>10326.186835992899</v>
          </cell>
          <cell r="H1975">
            <v>10326.186835992899</v>
          </cell>
          <cell r="I1975">
            <v>67</v>
          </cell>
          <cell r="J1975">
            <v>2.1508602250507199E-4</v>
          </cell>
          <cell r="K1975">
            <v>341</v>
          </cell>
          <cell r="L1975">
            <v>93.788047800415399</v>
          </cell>
          <cell r="M1975">
            <v>1989</v>
          </cell>
          <cell r="N1975">
            <v>2.6686764371550199E-2</v>
          </cell>
          <cell r="O1975">
            <v>1517</v>
          </cell>
          <cell r="P1975">
            <v>79.25</v>
          </cell>
          <cell r="Q1975">
            <v>50</v>
          </cell>
        </row>
        <row r="1976">
          <cell r="B1976" t="str">
            <v>MONTE RIO 111215401</v>
          </cell>
          <cell r="C1976">
            <v>42811112</v>
          </cell>
          <cell r="D1976" t="str">
            <v>MONTE RIO 1112</v>
          </cell>
          <cell r="E1976">
            <v>15401</v>
          </cell>
          <cell r="F1976" t="b">
            <v>0</v>
          </cell>
          <cell r="G1976">
            <v>1388.1732024610801</v>
          </cell>
          <cell r="H1976">
            <v>1388.1732024610801</v>
          </cell>
          <cell r="I1976">
            <v>11</v>
          </cell>
          <cell r="J1976">
            <v>1.9478982490413299E-4</v>
          </cell>
          <cell r="K1976">
            <v>418</v>
          </cell>
          <cell r="L1976">
            <v>6.5488943024598196</v>
          </cell>
          <cell r="M1976">
            <v>2694</v>
          </cell>
          <cell r="N1976">
            <v>6.4146330431202902E-4</v>
          </cell>
          <cell r="O1976">
            <v>2698</v>
          </cell>
          <cell r="P1976">
            <v>41.15</v>
          </cell>
          <cell r="Q1976">
            <v>179</v>
          </cell>
        </row>
        <row r="1977">
          <cell r="B1977" t="str">
            <v>MONTE RIO 1112212</v>
          </cell>
          <cell r="C1977">
            <v>42811112</v>
          </cell>
          <cell r="D1977" t="str">
            <v>MONTE RIO 1112</v>
          </cell>
          <cell r="E1977">
            <v>212</v>
          </cell>
          <cell r="F1977" t="b">
            <v>0</v>
          </cell>
          <cell r="G1977">
            <v>3618.1725168695102</v>
          </cell>
          <cell r="H1977">
            <v>3618.1725168695102</v>
          </cell>
          <cell r="I1977">
            <v>27</v>
          </cell>
          <cell r="J1977">
            <v>1.5405064523629601E-4</v>
          </cell>
          <cell r="K1977">
            <v>705</v>
          </cell>
          <cell r="L1977">
            <v>6.6431380861030107E-2</v>
          </cell>
          <cell r="M1977">
            <v>3024</v>
          </cell>
          <cell r="N1977">
            <v>1.02337970855798E-5</v>
          </cell>
          <cell r="O1977">
            <v>3064</v>
          </cell>
          <cell r="P1977">
            <v>26.95</v>
          </cell>
          <cell r="Q1977">
            <v>263</v>
          </cell>
        </row>
        <row r="1978">
          <cell r="B1978" t="str">
            <v>MONTE RIO 11125040</v>
          </cell>
          <cell r="C1978">
            <v>42811112</v>
          </cell>
          <cell r="D1978" t="str">
            <v>MONTE RIO 1112</v>
          </cell>
          <cell r="E1978">
            <v>5040</v>
          </cell>
          <cell r="F1978" t="b">
            <v>0</v>
          </cell>
          <cell r="G1978">
            <v>6507.5662137838699</v>
          </cell>
          <cell r="H1978">
            <v>6507.5662137838699</v>
          </cell>
          <cell r="I1978">
            <v>46</v>
          </cell>
          <cell r="J1978">
            <v>2.4059931250424899E-4</v>
          </cell>
          <cell r="K1978">
            <v>244</v>
          </cell>
          <cell r="L1978">
            <v>218.69821645993301</v>
          </cell>
          <cell r="M1978">
            <v>1609</v>
          </cell>
          <cell r="N1978">
            <v>5.5628122802257901E-2</v>
          </cell>
          <cell r="O1978">
            <v>1113</v>
          </cell>
          <cell r="P1978">
            <v>20.75</v>
          </cell>
          <cell r="Q1978">
            <v>304</v>
          </cell>
        </row>
        <row r="1979">
          <cell r="B1979" t="str">
            <v>MONTE RIO 111264682</v>
          </cell>
          <cell r="C1979">
            <v>42811112</v>
          </cell>
          <cell r="D1979" t="str">
            <v>MONTE RIO 1112</v>
          </cell>
          <cell r="E1979">
            <v>64682</v>
          </cell>
          <cell r="F1979" t="b">
            <v>0</v>
          </cell>
          <cell r="G1979">
            <v>2835.1135296316902</v>
          </cell>
          <cell r="H1979">
            <v>2835.1135296316902</v>
          </cell>
          <cell r="I1979">
            <v>22</v>
          </cell>
          <cell r="J1979">
            <v>2.2403309115113401E-4</v>
          </cell>
          <cell r="K1979">
            <v>304</v>
          </cell>
          <cell r="L1979">
            <v>6.6431188526756793E-2</v>
          </cell>
          <cell r="M1979">
            <v>3092</v>
          </cell>
          <cell r="N1979">
            <v>1.4882790650121701E-5</v>
          </cell>
          <cell r="O1979">
            <v>3009</v>
          </cell>
          <cell r="P1979">
            <v>46.82</v>
          </cell>
          <cell r="Q1979">
            <v>138</v>
          </cell>
        </row>
        <row r="1980">
          <cell r="B1980" t="str">
            <v>MONTE RIO 1112999</v>
          </cell>
          <cell r="C1980">
            <v>42811112</v>
          </cell>
          <cell r="D1980" t="str">
            <v>MONTE RIO 1112</v>
          </cell>
          <cell r="E1980">
            <v>999</v>
          </cell>
          <cell r="F1980" t="b">
            <v>0</v>
          </cell>
          <cell r="G1980">
            <v>1412.37549646194</v>
          </cell>
          <cell r="H1980">
            <v>1412.37549646194</v>
          </cell>
          <cell r="I1980">
            <v>7</v>
          </cell>
          <cell r="J1980">
            <v>1.5392311407984801E-4</v>
          </cell>
          <cell r="K1980">
            <v>709</v>
          </cell>
          <cell r="L1980">
            <v>122.312626187489</v>
          </cell>
          <cell r="M1980">
            <v>1863</v>
          </cell>
          <cell r="N1980">
            <v>1.07866149701554E-2</v>
          </cell>
          <cell r="O1980">
            <v>1929</v>
          </cell>
          <cell r="P1980">
            <v>28.44</v>
          </cell>
          <cell r="Q1980">
            <v>250</v>
          </cell>
        </row>
        <row r="1981">
          <cell r="B1981" t="str">
            <v>MONTE RIO 1112CB</v>
          </cell>
          <cell r="C1981">
            <v>42811112</v>
          </cell>
          <cell r="D1981" t="str">
            <v>MONTE RIO 1112</v>
          </cell>
          <cell r="E1981" t="str">
            <v>CB</v>
          </cell>
          <cell r="F1981" t="b">
            <v>0</v>
          </cell>
          <cell r="G1981">
            <v>5679.6302034888804</v>
          </cell>
          <cell r="H1981">
            <v>5679.6302034888804</v>
          </cell>
          <cell r="I1981">
            <v>43</v>
          </cell>
          <cell r="J1981">
            <v>1.52877722812686E-4</v>
          </cell>
          <cell r="K1981">
            <v>721</v>
          </cell>
          <cell r="L1981">
            <v>0.61919958240108097</v>
          </cell>
          <cell r="M1981">
            <v>2911</v>
          </cell>
          <cell r="N1981">
            <v>2.01206748677758E-4</v>
          </cell>
          <cell r="O1981">
            <v>2838</v>
          </cell>
          <cell r="P1981">
            <v>23.03</v>
          </cell>
          <cell r="Q1981">
            <v>289</v>
          </cell>
        </row>
        <row r="1982">
          <cell r="B1982" t="str">
            <v>MONTE RIO 11131067</v>
          </cell>
          <cell r="C1982">
            <v>42811113</v>
          </cell>
          <cell r="D1982" t="str">
            <v>MONTE RIO 1113</v>
          </cell>
          <cell r="E1982">
            <v>1067</v>
          </cell>
          <cell r="F1982" t="b">
            <v>0</v>
          </cell>
          <cell r="G1982">
            <v>1306.3843330064001</v>
          </cell>
          <cell r="H1982">
            <v>1306.3843330064001</v>
          </cell>
          <cell r="I1982">
            <v>11</v>
          </cell>
          <cell r="J1982">
            <v>3.7762184563854798E-4</v>
          </cell>
          <cell r="K1982">
            <v>75</v>
          </cell>
          <cell r="L1982">
            <v>25.996283067256201</v>
          </cell>
          <cell r="M1982">
            <v>2377</v>
          </cell>
          <cell r="N1982">
            <v>1.5999614473925901E-2</v>
          </cell>
          <cell r="O1982">
            <v>1760</v>
          </cell>
          <cell r="P1982">
            <v>0.39</v>
          </cell>
          <cell r="Q1982">
            <v>956</v>
          </cell>
        </row>
        <row r="1983">
          <cell r="B1983" t="str">
            <v>MONTE RIO 11131313</v>
          </cell>
          <cell r="C1983">
            <v>42811113</v>
          </cell>
          <cell r="D1983" t="str">
            <v>MONTE RIO 1113</v>
          </cell>
          <cell r="E1983">
            <v>1313</v>
          </cell>
          <cell r="F1983" t="b">
            <v>0</v>
          </cell>
          <cell r="G1983">
            <v>1996.4297801591399</v>
          </cell>
          <cell r="H1983">
            <v>1996.4297801591399</v>
          </cell>
          <cell r="I1983">
            <v>19</v>
          </cell>
          <cell r="J1983">
            <v>1.4421325785836999E-4</v>
          </cell>
          <cell r="K1983">
            <v>810</v>
          </cell>
          <cell r="L1983">
            <v>12.576448865142</v>
          </cell>
          <cell r="M1983">
            <v>2576</v>
          </cell>
          <cell r="N1983">
            <v>1.40574071806712E-3</v>
          </cell>
          <cell r="O1983">
            <v>2572</v>
          </cell>
          <cell r="P1983">
            <v>44.58</v>
          </cell>
          <cell r="Q1983">
            <v>156</v>
          </cell>
        </row>
        <row r="1984">
          <cell r="B1984" t="str">
            <v>MONTE RIO 1113180</v>
          </cell>
          <cell r="C1984">
            <v>42811113</v>
          </cell>
          <cell r="D1984" t="str">
            <v>MONTE RIO 1113</v>
          </cell>
          <cell r="E1984">
            <v>180</v>
          </cell>
          <cell r="F1984" t="b">
            <v>0</v>
          </cell>
          <cell r="G1984">
            <v>3158.1165346001999</v>
          </cell>
          <cell r="H1984">
            <v>3158.1165346001999</v>
          </cell>
          <cell r="I1984">
            <v>28</v>
          </cell>
          <cell r="J1984">
            <v>2.3286556617157199E-4</v>
          </cell>
          <cell r="K1984">
            <v>273</v>
          </cell>
          <cell r="L1984">
            <v>37.418877473857698</v>
          </cell>
          <cell r="M1984">
            <v>2293</v>
          </cell>
          <cell r="N1984">
            <v>8.6778866373399405E-3</v>
          </cell>
          <cell r="O1984">
            <v>2019</v>
          </cell>
          <cell r="P1984">
            <v>48.66</v>
          </cell>
          <cell r="Q1984">
            <v>126</v>
          </cell>
        </row>
        <row r="1985">
          <cell r="B1985" t="str">
            <v>MONTE RIO 11131989</v>
          </cell>
          <cell r="C1985">
            <v>42811113</v>
          </cell>
          <cell r="D1985" t="str">
            <v>MONTE RIO 1113</v>
          </cell>
          <cell r="E1985">
            <v>1989</v>
          </cell>
          <cell r="F1985" t="b">
            <v>0</v>
          </cell>
          <cell r="G1985">
            <v>1195.1935913366599</v>
          </cell>
          <cell r="H1985">
            <v>1195.1935913366599</v>
          </cell>
          <cell r="I1985">
            <v>9</v>
          </cell>
          <cell r="J1985">
            <v>1.4388135019139999E-4</v>
          </cell>
          <cell r="K1985">
            <v>816</v>
          </cell>
          <cell r="L1985">
            <v>55.527512090469997</v>
          </cell>
          <cell r="M1985">
            <v>2179</v>
          </cell>
          <cell r="N1985">
            <v>4.3486666142602097E-3</v>
          </cell>
          <cell r="O1985">
            <v>2239</v>
          </cell>
          <cell r="P1985">
            <v>44.54</v>
          </cell>
          <cell r="Q1985">
            <v>158</v>
          </cell>
        </row>
        <row r="1986">
          <cell r="B1986" t="str">
            <v>MONTE RIO 11131991</v>
          </cell>
          <cell r="C1986">
            <v>42811113</v>
          </cell>
          <cell r="D1986" t="str">
            <v>MONTE RIO 1113</v>
          </cell>
          <cell r="E1986">
            <v>1991</v>
          </cell>
          <cell r="F1986" t="b">
            <v>0</v>
          </cell>
          <cell r="G1986">
            <v>11465.3295437326</v>
          </cell>
          <cell r="H1986">
            <v>11465.3295437326</v>
          </cell>
          <cell r="I1986">
            <v>51</v>
          </cell>
          <cell r="J1986">
            <v>1.6331003244689999E-4</v>
          </cell>
          <cell r="K1986">
            <v>608</v>
          </cell>
          <cell r="L1986">
            <v>395.60463750601798</v>
          </cell>
          <cell r="M1986">
            <v>1299</v>
          </cell>
          <cell r="N1986">
            <v>5.5785733434352697E-2</v>
          </cell>
          <cell r="O1986">
            <v>1110</v>
          </cell>
          <cell r="P1986">
            <v>56.35</v>
          </cell>
          <cell r="Q1986">
            <v>99</v>
          </cell>
        </row>
        <row r="1987">
          <cell r="B1987" t="str">
            <v>MONTE RIO 1113202</v>
          </cell>
          <cell r="C1987">
            <v>42811113</v>
          </cell>
          <cell r="D1987" t="str">
            <v>MONTE RIO 1113</v>
          </cell>
          <cell r="E1987">
            <v>202</v>
          </cell>
          <cell r="F1987" t="b">
            <v>0</v>
          </cell>
          <cell r="G1987">
            <v>8481.1425291470696</v>
          </cell>
          <cell r="H1987">
            <v>8481.1425291470696</v>
          </cell>
          <cell r="I1987">
            <v>55</v>
          </cell>
          <cell r="J1987">
            <v>2.3688654999676599E-4</v>
          </cell>
          <cell r="K1987">
            <v>257</v>
          </cell>
          <cell r="L1987">
            <v>9.5740446107672899</v>
          </cell>
          <cell r="M1987">
            <v>2632</v>
          </cell>
          <cell r="N1987">
            <v>2.8292518258979499E-3</v>
          </cell>
          <cell r="O1987">
            <v>2366</v>
          </cell>
          <cell r="P1987">
            <v>77.47</v>
          </cell>
          <cell r="Q1987">
            <v>54</v>
          </cell>
        </row>
        <row r="1988">
          <cell r="B1988" t="str">
            <v>MONTE RIO 1113250</v>
          </cell>
          <cell r="C1988">
            <v>42811113</v>
          </cell>
          <cell r="D1988" t="str">
            <v>MONTE RIO 1113</v>
          </cell>
          <cell r="E1988">
            <v>250</v>
          </cell>
          <cell r="F1988" t="b">
            <v>0</v>
          </cell>
          <cell r="G1988">
            <v>1985.3413707116799</v>
          </cell>
          <cell r="H1988">
            <v>1985.3413707116799</v>
          </cell>
          <cell r="I1988">
            <v>14</v>
          </cell>
          <cell r="J1988">
            <v>1.6050277684241399E-4</v>
          </cell>
          <cell r="K1988">
            <v>639</v>
          </cell>
          <cell r="L1988">
            <v>6.6431380861030107E-2</v>
          </cell>
          <cell r="M1988">
            <v>3020</v>
          </cell>
          <cell r="N1988">
            <v>1.06624210976713E-5</v>
          </cell>
          <cell r="O1988">
            <v>3056</v>
          </cell>
          <cell r="P1988">
            <v>12.63</v>
          </cell>
          <cell r="Q1988">
            <v>371</v>
          </cell>
        </row>
        <row r="1989">
          <cell r="B1989" t="str">
            <v>MONTE RIO 1113320</v>
          </cell>
          <cell r="C1989">
            <v>42811113</v>
          </cell>
          <cell r="D1989" t="str">
            <v>MONTE RIO 1113</v>
          </cell>
          <cell r="E1989">
            <v>320</v>
          </cell>
          <cell r="F1989" t="b">
            <v>0</v>
          </cell>
          <cell r="G1989">
            <v>4467.4960423329303</v>
          </cell>
          <cell r="H1989">
            <v>4467.4960423329303</v>
          </cell>
          <cell r="I1989">
            <v>29</v>
          </cell>
          <cell r="J1989">
            <v>2.16984654328151E-4</v>
          </cell>
          <cell r="K1989">
            <v>331</v>
          </cell>
          <cell r="L1989">
            <v>31.2120599696024</v>
          </cell>
          <cell r="M1989">
            <v>2339</v>
          </cell>
          <cell r="N1989">
            <v>7.6924167237300001E-3</v>
          </cell>
          <cell r="O1989">
            <v>2061</v>
          </cell>
          <cell r="P1989">
            <v>49.68</v>
          </cell>
          <cell r="Q1989">
            <v>122</v>
          </cell>
        </row>
        <row r="1990">
          <cell r="B1990" t="str">
            <v>MONTE RIO 1113346</v>
          </cell>
          <cell r="C1990">
            <v>42811113</v>
          </cell>
          <cell r="D1990" t="str">
            <v>MONTE RIO 1113</v>
          </cell>
          <cell r="E1990">
            <v>346</v>
          </cell>
          <cell r="F1990" t="b">
            <v>0</v>
          </cell>
          <cell r="G1990">
            <v>16160.3416784579</v>
          </cell>
          <cell r="H1990">
            <v>16160.3416784579</v>
          </cell>
          <cell r="I1990">
            <v>101</v>
          </cell>
          <cell r="J1990">
            <v>1.5808896459930101E-4</v>
          </cell>
          <cell r="K1990">
            <v>662</v>
          </cell>
          <cell r="L1990">
            <v>67.660900427466899</v>
          </cell>
          <cell r="M1990">
            <v>2104</v>
          </cell>
          <cell r="N1990">
            <v>7.2159252548071899E-3</v>
          </cell>
          <cell r="O1990">
            <v>2084</v>
          </cell>
          <cell r="P1990">
            <v>0.97</v>
          </cell>
          <cell r="Q1990">
            <v>737</v>
          </cell>
        </row>
        <row r="1991">
          <cell r="B1991" t="str">
            <v>MONTE RIO 11133970</v>
          </cell>
          <cell r="C1991">
            <v>42811113</v>
          </cell>
          <cell r="D1991" t="str">
            <v>MONTE RIO 1113</v>
          </cell>
          <cell r="E1991">
            <v>3970</v>
          </cell>
          <cell r="F1991" t="b">
            <v>0</v>
          </cell>
          <cell r="G1991">
            <v>11750.7223742965</v>
          </cell>
          <cell r="H1991">
            <v>11750.7223742965</v>
          </cell>
          <cell r="I1991">
            <v>87</v>
          </cell>
          <cell r="J1991">
            <v>1.5476376718694099E-4</v>
          </cell>
          <cell r="K1991">
            <v>697</v>
          </cell>
          <cell r="L1991">
            <v>11.267929736224399</v>
          </cell>
          <cell r="M1991">
            <v>2601</v>
          </cell>
          <cell r="N1991">
            <v>2.3637981464308898E-3</v>
          </cell>
          <cell r="O1991">
            <v>2428</v>
          </cell>
          <cell r="P1991">
            <v>0.85</v>
          </cell>
          <cell r="Q1991">
            <v>765</v>
          </cell>
        </row>
        <row r="1992">
          <cell r="B1992" t="str">
            <v>MONTE RIO 1113477</v>
          </cell>
          <cell r="C1992">
            <v>42811113</v>
          </cell>
          <cell r="D1992" t="str">
            <v>MONTE RIO 1113</v>
          </cell>
          <cell r="E1992">
            <v>477</v>
          </cell>
          <cell r="F1992" t="b">
            <v>0</v>
          </cell>
          <cell r="G1992">
            <v>2946.6356440862</v>
          </cell>
          <cell r="H1992">
            <v>2946.6356440862</v>
          </cell>
          <cell r="I1992">
            <v>25</v>
          </cell>
          <cell r="J1992">
            <v>1.5507739423507299E-4</v>
          </cell>
          <cell r="K1992">
            <v>692</v>
          </cell>
          <cell r="L1992">
            <v>16.229374134925202</v>
          </cell>
          <cell r="M1992">
            <v>2513</v>
          </cell>
          <cell r="N1992">
            <v>2.5150113160763198E-3</v>
          </cell>
          <cell r="O1992">
            <v>2410</v>
          </cell>
          <cell r="P1992">
            <v>3.59</v>
          </cell>
          <cell r="Q1992">
            <v>539</v>
          </cell>
        </row>
        <row r="1993">
          <cell r="B1993" t="str">
            <v>MONTE RIO 11135024</v>
          </cell>
          <cell r="C1993">
            <v>42811113</v>
          </cell>
          <cell r="D1993" t="str">
            <v>MONTE RIO 1113</v>
          </cell>
          <cell r="E1993">
            <v>5024</v>
          </cell>
          <cell r="F1993" t="b">
            <v>1</v>
          </cell>
          <cell r="G1993">
            <v>526.61112544858497</v>
          </cell>
          <cell r="H1993">
            <v>526.61112544858497</v>
          </cell>
          <cell r="I1993">
            <v>4</v>
          </cell>
          <cell r="J1993">
            <v>1.7161156210931901E-4</v>
          </cell>
          <cell r="K1993">
            <v>552</v>
          </cell>
          <cell r="L1993">
            <v>35.719977449654401</v>
          </cell>
          <cell r="M1993">
            <v>2305</v>
          </cell>
          <cell r="N1993">
            <v>9.4858431116995202E-3</v>
          </cell>
          <cell r="O1993">
            <v>1984</v>
          </cell>
          <cell r="P1993">
            <v>11.71</v>
          </cell>
          <cell r="Q1993">
            <v>383</v>
          </cell>
        </row>
        <row r="1994">
          <cell r="B1994" t="str">
            <v>MONTE RIO 11135026</v>
          </cell>
          <cell r="C1994">
            <v>42811113</v>
          </cell>
          <cell r="D1994" t="str">
            <v>MONTE RIO 1113</v>
          </cell>
          <cell r="E1994">
            <v>5026</v>
          </cell>
          <cell r="F1994" t="b">
            <v>0</v>
          </cell>
          <cell r="G1994">
            <v>2967.0616468905801</v>
          </cell>
          <cell r="H1994">
            <v>2967.0616468905801</v>
          </cell>
          <cell r="I1994">
            <v>23</v>
          </cell>
          <cell r="J1994">
            <v>1.42531767778564E-4</v>
          </cell>
          <cell r="K1994">
            <v>832</v>
          </cell>
          <cell r="L1994">
            <v>6.6431380861030107E-2</v>
          </cell>
          <cell r="M1994">
            <v>3023</v>
          </cell>
          <cell r="N1994">
            <v>9.4685821500936997E-6</v>
          </cell>
          <cell r="O1994">
            <v>3080</v>
          </cell>
          <cell r="P1994">
            <v>0.35</v>
          </cell>
          <cell r="Q1994">
            <v>976</v>
          </cell>
        </row>
        <row r="1995">
          <cell r="B1995" t="str">
            <v>MONTE RIO 1113524</v>
          </cell>
          <cell r="C1995">
            <v>42811113</v>
          </cell>
          <cell r="D1995" t="str">
            <v>MONTE RIO 1113</v>
          </cell>
          <cell r="E1995">
            <v>524</v>
          </cell>
          <cell r="F1995" t="b">
            <v>0</v>
          </cell>
          <cell r="G1995">
            <v>10078.6837310419</v>
          </cell>
          <cell r="H1995">
            <v>10078.6837310419</v>
          </cell>
          <cell r="I1995">
            <v>76</v>
          </cell>
          <cell r="J1995">
            <v>2.61163225086174E-4</v>
          </cell>
          <cell r="K1995">
            <v>193</v>
          </cell>
          <cell r="L1995">
            <v>18.5187075951217</v>
          </cell>
          <cell r="M1995">
            <v>2467</v>
          </cell>
          <cell r="N1995">
            <v>3.6171110833004001E-3</v>
          </cell>
          <cell r="O1995">
            <v>2286</v>
          </cell>
          <cell r="P1995">
            <v>109.05</v>
          </cell>
          <cell r="Q1995">
            <v>15</v>
          </cell>
        </row>
        <row r="1996">
          <cell r="B1996" t="str">
            <v>MONTE RIO 1113532</v>
          </cell>
          <cell r="C1996">
            <v>42811113</v>
          </cell>
          <cell r="D1996" t="str">
            <v>MONTE RIO 1113</v>
          </cell>
          <cell r="E1996">
            <v>532</v>
          </cell>
          <cell r="F1996" t="b">
            <v>1</v>
          </cell>
          <cell r="G1996">
            <v>844.32605672808995</v>
          </cell>
          <cell r="H1996">
            <v>844.32605672808995</v>
          </cell>
          <cell r="I1996">
            <v>8</v>
          </cell>
          <cell r="J1996">
            <v>1.44872834425768E-4</v>
          </cell>
          <cell r="K1996">
            <v>803</v>
          </cell>
          <cell r="L1996">
            <v>6.6431380861030107E-2</v>
          </cell>
          <cell r="M1996">
            <v>3021</v>
          </cell>
          <cell r="N1996">
            <v>9.6241024401551996E-6</v>
          </cell>
          <cell r="O1996">
            <v>3075</v>
          </cell>
          <cell r="P1996">
            <v>27.34</v>
          </cell>
          <cell r="Q1996">
            <v>259</v>
          </cell>
        </row>
        <row r="1997">
          <cell r="B1997" t="str">
            <v>MONTE RIO 1113539938</v>
          </cell>
          <cell r="C1997">
            <v>42811113</v>
          </cell>
          <cell r="D1997" t="str">
            <v>MONTE RIO 1113</v>
          </cell>
          <cell r="E1997">
            <v>539938</v>
          </cell>
          <cell r="F1997" t="b">
            <v>0</v>
          </cell>
          <cell r="G1997">
            <v>4460.2370364718299</v>
          </cell>
          <cell r="H1997">
            <v>4460.2370364718299</v>
          </cell>
          <cell r="I1997">
            <v>26</v>
          </cell>
          <cell r="J1997">
            <v>2.1662700295564701E-4</v>
          </cell>
          <cell r="K1997">
            <v>334</v>
          </cell>
          <cell r="L1997">
            <v>141.76642977796001</v>
          </cell>
          <cell r="M1997">
            <v>1805</v>
          </cell>
          <cell r="N1997">
            <v>3.9354058277672001E-2</v>
          </cell>
          <cell r="O1997">
            <v>1314</v>
          </cell>
          <cell r="Q1997">
            <v>2851</v>
          </cell>
        </row>
        <row r="1998">
          <cell r="B1998" t="str">
            <v>MONTE RIO 1113652</v>
          </cell>
          <cell r="C1998">
            <v>42811113</v>
          </cell>
          <cell r="D1998" t="str">
            <v>MONTE RIO 1113</v>
          </cell>
          <cell r="E1998">
            <v>652</v>
          </cell>
          <cell r="F1998" t="b">
            <v>0</v>
          </cell>
          <cell r="G1998">
            <v>2607.8717113858602</v>
          </cell>
          <cell r="H1998">
            <v>2607.8717113858602</v>
          </cell>
          <cell r="I1998">
            <v>25</v>
          </cell>
          <cell r="J1998">
            <v>2.7854216721607302E-4</v>
          </cell>
          <cell r="K1998">
            <v>161</v>
          </cell>
          <cell r="L1998">
            <v>20.032418091400999</v>
          </cell>
          <cell r="M1998">
            <v>2448</v>
          </cell>
          <cell r="N1998">
            <v>5.3427369240272799E-3</v>
          </cell>
          <cell r="O1998">
            <v>2192</v>
          </cell>
          <cell r="P1998">
            <v>55.16</v>
          </cell>
          <cell r="Q1998">
            <v>104</v>
          </cell>
        </row>
        <row r="1999">
          <cell r="B1999" t="str">
            <v>MONTE RIO 1113678</v>
          </cell>
          <cell r="C1999">
            <v>42811113</v>
          </cell>
          <cell r="D1999" t="str">
            <v>MONTE RIO 1113</v>
          </cell>
          <cell r="E1999">
            <v>678</v>
          </cell>
          <cell r="F1999" t="b">
            <v>0</v>
          </cell>
          <cell r="G1999">
            <v>3004.0039510675801</v>
          </cell>
          <cell r="H1999">
            <v>3004.0039510675801</v>
          </cell>
          <cell r="I1999">
            <v>17</v>
          </cell>
          <cell r="J1999">
            <v>1.3325347433291201E-4</v>
          </cell>
          <cell r="K1999">
            <v>954</v>
          </cell>
          <cell r="L1999">
            <v>26.646067313760199</v>
          </cell>
          <cell r="M1999">
            <v>2369</v>
          </cell>
          <cell r="N1999">
            <v>2.1880224918547401E-3</v>
          </cell>
          <cell r="O1999">
            <v>2453</v>
          </cell>
          <cell r="P1999">
            <v>48.48</v>
          </cell>
          <cell r="Q1999">
            <v>128</v>
          </cell>
        </row>
        <row r="2000">
          <cell r="B2000" t="str">
            <v>MONTE RIO 11138299</v>
          </cell>
          <cell r="C2000">
            <v>42811113</v>
          </cell>
          <cell r="D2000" t="str">
            <v>MONTE RIO 1113</v>
          </cell>
          <cell r="E2000">
            <v>8299</v>
          </cell>
          <cell r="F2000" t="b">
            <v>0</v>
          </cell>
          <cell r="G2000">
            <v>1934.21690716383</v>
          </cell>
          <cell r="H2000">
            <v>1934.21690716383</v>
          </cell>
          <cell r="I2000">
            <v>13</v>
          </cell>
          <cell r="J2000">
            <v>1.37896311151472E-4</v>
          </cell>
          <cell r="K2000">
            <v>895</v>
          </cell>
          <cell r="L2000">
            <v>14.6935284062285</v>
          </cell>
          <cell r="M2000">
            <v>2537</v>
          </cell>
          <cell r="N2000">
            <v>1.71923149194688E-3</v>
          </cell>
          <cell r="O2000">
            <v>2514</v>
          </cell>
          <cell r="P2000">
            <v>62.52</v>
          </cell>
          <cell r="Q2000">
            <v>83</v>
          </cell>
        </row>
        <row r="2001">
          <cell r="B2001" t="str">
            <v>MONTE RIO 1113CB</v>
          </cell>
          <cell r="C2001">
            <v>42811113</v>
          </cell>
          <cell r="D2001" t="str">
            <v>MONTE RIO 1113</v>
          </cell>
          <cell r="E2001" t="str">
            <v>CB</v>
          </cell>
          <cell r="F2001" t="b">
            <v>0</v>
          </cell>
          <cell r="G2001">
            <v>7286.2365663084402</v>
          </cell>
          <cell r="H2001">
            <v>7286.2365663084402</v>
          </cell>
          <cell r="I2001">
            <v>49</v>
          </cell>
          <cell r="J2001">
            <v>2.12686730340768E-4</v>
          </cell>
          <cell r="K2001">
            <v>347</v>
          </cell>
          <cell r="L2001">
            <v>6.3725014126685098</v>
          </cell>
          <cell r="M2001">
            <v>2702</v>
          </cell>
          <cell r="N2001">
            <v>2.0136078205563899E-3</v>
          </cell>
          <cell r="O2001">
            <v>2477</v>
          </cell>
          <cell r="P2001">
            <v>46.29</v>
          </cell>
          <cell r="Q2001">
            <v>143</v>
          </cell>
        </row>
        <row r="2002">
          <cell r="B2002" t="str">
            <v>MONTEREY 04012642</v>
          </cell>
          <cell r="C2002">
            <v>182090401</v>
          </cell>
          <cell r="D2002" t="str">
            <v>MONTEREY 0401</v>
          </cell>
          <cell r="E2002">
            <v>2642</v>
          </cell>
          <cell r="F2002" t="b">
            <v>1</v>
          </cell>
          <cell r="G2002">
            <v>3637.2616469095201</v>
          </cell>
          <cell r="H2002">
            <v>0</v>
          </cell>
          <cell r="I2002">
            <v>28</v>
          </cell>
          <cell r="J2002">
            <v>1.20945563415781E-5</v>
          </cell>
          <cell r="K2002">
            <v>3609</v>
          </cell>
          <cell r="L2002">
            <v>6.5147589932388297E-2</v>
          </cell>
          <cell r="M2002">
            <v>3594</v>
          </cell>
          <cell r="N2002">
            <v>7.8793119695529899E-7</v>
          </cell>
          <cell r="O2002">
            <v>3612</v>
          </cell>
          <cell r="P2002">
            <v>0.02</v>
          </cell>
          <cell r="Q2002">
            <v>2511</v>
          </cell>
        </row>
        <row r="2003">
          <cell r="B2003" t="str">
            <v>MONTEREY 04022644</v>
          </cell>
          <cell r="C2003">
            <v>182090402</v>
          </cell>
          <cell r="D2003" t="str">
            <v>MONTEREY 0402</v>
          </cell>
          <cell r="E2003">
            <v>2644</v>
          </cell>
          <cell r="F2003" t="b">
            <v>0</v>
          </cell>
          <cell r="G2003">
            <v>2922.7748283743399</v>
          </cell>
          <cell r="H2003">
            <v>1828.12176923108</v>
          </cell>
          <cell r="I2003">
            <v>23</v>
          </cell>
          <cell r="J2003">
            <v>1.7251666628742999E-5</v>
          </cell>
          <cell r="K2003">
            <v>3567</v>
          </cell>
          <cell r="L2003">
            <v>6.5705957021557501E-2</v>
          </cell>
          <cell r="M2003">
            <v>3306</v>
          </cell>
          <cell r="N2003">
            <v>1.13545120267167E-6</v>
          </cell>
          <cell r="O2003">
            <v>3580</v>
          </cell>
          <cell r="P2003">
            <v>0.03</v>
          </cell>
          <cell r="Q2003">
            <v>2385</v>
          </cell>
        </row>
        <row r="2004">
          <cell r="B2004" t="str">
            <v>MONTICELLO 11011589</v>
          </cell>
          <cell r="C2004">
            <v>43051101</v>
          </cell>
          <cell r="D2004" t="str">
            <v>MONTICELLO 1101</v>
          </cell>
          <cell r="E2004">
            <v>1589</v>
          </cell>
          <cell r="F2004" t="b">
            <v>0</v>
          </cell>
          <cell r="G2004">
            <v>6873.0950661316701</v>
          </cell>
          <cell r="H2004">
            <v>6873.0950661316701</v>
          </cell>
          <cell r="I2004">
            <v>52</v>
          </cell>
          <cell r="J2004">
            <v>8.5040669826132398E-5</v>
          </cell>
          <cell r="K2004">
            <v>2058</v>
          </cell>
          <cell r="L2004">
            <v>184.959553659758</v>
          </cell>
          <cell r="M2004">
            <v>1673</v>
          </cell>
          <cell r="N2004">
            <v>1.7650266151495099E-2</v>
          </cell>
          <cell r="O2004">
            <v>1719</v>
          </cell>
          <cell r="P2004">
            <v>0.08</v>
          </cell>
          <cell r="Q2004">
            <v>1649</v>
          </cell>
        </row>
        <row r="2005">
          <cell r="B2005" t="str">
            <v>MONTICELLO 11011780</v>
          </cell>
          <cell r="C2005">
            <v>43051101</v>
          </cell>
          <cell r="D2005" t="str">
            <v>MONTICELLO 1101</v>
          </cell>
          <cell r="E2005">
            <v>1780</v>
          </cell>
          <cell r="F2005" t="b">
            <v>1</v>
          </cell>
          <cell r="G2005">
            <v>115.32972505125301</v>
          </cell>
          <cell r="H2005">
            <v>115.32972505125301</v>
          </cell>
          <cell r="I2005">
            <v>1</v>
          </cell>
          <cell r="J2005">
            <v>1.3488995318766599E-4</v>
          </cell>
          <cell r="K2005">
            <v>928</v>
          </cell>
          <cell r="L2005">
            <v>6.6430398573048693E-2</v>
          </cell>
          <cell r="M2005">
            <v>3113</v>
          </cell>
          <cell r="N2005">
            <v>8.9607933537565899E-6</v>
          </cell>
          <cell r="O2005">
            <v>3095</v>
          </cell>
          <cell r="P2005">
            <v>0.87</v>
          </cell>
          <cell r="Q2005">
            <v>761</v>
          </cell>
        </row>
        <row r="2006">
          <cell r="B2006" t="str">
            <v>MONTICELLO 110137384</v>
          </cell>
          <cell r="C2006">
            <v>43051101</v>
          </cell>
          <cell r="D2006" t="str">
            <v>MONTICELLO 1101</v>
          </cell>
          <cell r="E2006">
            <v>37384</v>
          </cell>
          <cell r="F2006" t="b">
            <v>0</v>
          </cell>
          <cell r="G2006">
            <v>15082.1186827074</v>
          </cell>
          <cell r="H2006">
            <v>15082.1186827074</v>
          </cell>
          <cell r="I2006">
            <v>71</v>
          </cell>
          <cell r="J2006">
            <v>6.7163206845829602E-5</v>
          </cell>
          <cell r="K2006">
            <v>2554</v>
          </cell>
          <cell r="L2006">
            <v>2257.65495864582</v>
          </cell>
          <cell r="M2006">
            <v>391</v>
          </cell>
          <cell r="N2006">
            <v>0.14323894509020399</v>
          </cell>
          <cell r="O2006">
            <v>557</v>
          </cell>
          <cell r="P2006">
            <v>0.13</v>
          </cell>
          <cell r="Q2006">
            <v>1350</v>
          </cell>
        </row>
        <row r="2007">
          <cell r="B2007" t="str">
            <v>MONTICELLO 11014360</v>
          </cell>
          <cell r="C2007">
            <v>43051101</v>
          </cell>
          <cell r="D2007" t="str">
            <v>MONTICELLO 1101</v>
          </cell>
          <cell r="E2007">
            <v>4360</v>
          </cell>
          <cell r="F2007" t="b">
            <v>0</v>
          </cell>
          <cell r="G2007">
            <v>14899.004343901501</v>
          </cell>
          <cell r="H2007">
            <v>12170.4858216545</v>
          </cell>
          <cell r="I2007">
            <v>76</v>
          </cell>
          <cell r="J2007">
            <v>4.8295009904857002E-5</v>
          </cell>
          <cell r="K2007">
            <v>3087</v>
          </cell>
          <cell r="L2007">
            <v>2072.14879616092</v>
          </cell>
          <cell r="M2007">
            <v>436</v>
          </cell>
          <cell r="N2007">
            <v>0.10100601791474299</v>
          </cell>
          <cell r="O2007">
            <v>757</v>
          </cell>
          <cell r="P2007">
            <v>0.1</v>
          </cell>
          <cell r="Q2007">
            <v>1496</v>
          </cell>
        </row>
        <row r="2008">
          <cell r="B2008" t="str">
            <v>MONTICELLO 110152910</v>
          </cell>
          <cell r="C2008">
            <v>43051101</v>
          </cell>
          <cell r="D2008" t="str">
            <v>MONTICELLO 1101</v>
          </cell>
          <cell r="E2008">
            <v>52910</v>
          </cell>
          <cell r="F2008" t="b">
            <v>0</v>
          </cell>
          <cell r="G2008">
            <v>5038.2048187267801</v>
          </cell>
          <cell r="H2008">
            <v>3510.8304949645599</v>
          </cell>
          <cell r="I2008">
            <v>41</v>
          </cell>
          <cell r="J2008">
            <v>5.3924363295131602E-5</v>
          </cell>
          <cell r="K2008">
            <v>2944</v>
          </cell>
          <cell r="L2008">
            <v>73.778152613065103</v>
          </cell>
          <cell r="M2008">
            <v>2074</v>
          </cell>
          <cell r="N2008">
            <v>3.68771655766665E-3</v>
          </cell>
          <cell r="O2008">
            <v>2278</v>
          </cell>
          <cell r="P2008">
            <v>0.81</v>
          </cell>
          <cell r="Q2008">
            <v>773</v>
          </cell>
        </row>
        <row r="2009">
          <cell r="B2009" t="str">
            <v>MONTICELLO 1101630</v>
          </cell>
          <cell r="C2009">
            <v>43051101</v>
          </cell>
          <cell r="D2009" t="str">
            <v>MONTICELLO 1101</v>
          </cell>
          <cell r="E2009">
            <v>630</v>
          </cell>
          <cell r="F2009" t="b">
            <v>0</v>
          </cell>
          <cell r="G2009">
            <v>31341.2102615271</v>
          </cell>
          <cell r="H2009">
            <v>30113.0466479198</v>
          </cell>
          <cell r="I2009">
            <v>93</v>
          </cell>
          <cell r="J2009">
            <v>5.6908490223968398E-5</v>
          </cell>
          <cell r="K2009">
            <v>2863</v>
          </cell>
          <cell r="L2009">
            <v>1625.0865642966701</v>
          </cell>
          <cell r="M2009">
            <v>552</v>
          </cell>
          <cell r="N2009">
            <v>0.105154715581115</v>
          </cell>
          <cell r="O2009">
            <v>732</v>
          </cell>
          <cell r="P2009">
            <v>0.15</v>
          </cell>
          <cell r="Q2009">
            <v>1293</v>
          </cell>
        </row>
        <row r="2010">
          <cell r="B2010" t="str">
            <v>MONTICELLO 1101654</v>
          </cell>
          <cell r="C2010">
            <v>43051101</v>
          </cell>
          <cell r="D2010" t="str">
            <v>MONTICELLO 1101</v>
          </cell>
          <cell r="E2010">
            <v>654</v>
          </cell>
          <cell r="F2010" t="b">
            <v>0</v>
          </cell>
          <cell r="G2010">
            <v>14047.931410454599</v>
          </cell>
          <cell r="H2010">
            <v>13220.1574455218</v>
          </cell>
          <cell r="I2010">
            <v>71</v>
          </cell>
          <cell r="J2010">
            <v>8.6927756263987594E-5</v>
          </cell>
          <cell r="K2010">
            <v>2013</v>
          </cell>
          <cell r="L2010">
            <v>576.64062868241297</v>
          </cell>
          <cell r="M2010">
            <v>1126</v>
          </cell>
          <cell r="N2010">
            <v>4.55465254234537E-2</v>
          </cell>
          <cell r="O2010">
            <v>1227</v>
          </cell>
          <cell r="P2010">
            <v>0.06</v>
          </cell>
          <cell r="Q2010">
            <v>1895</v>
          </cell>
        </row>
        <row r="2011">
          <cell r="B2011" t="str">
            <v>MONTICELLO 110165454</v>
          </cell>
          <cell r="C2011">
            <v>43051101</v>
          </cell>
          <cell r="D2011" t="str">
            <v>MONTICELLO 1101</v>
          </cell>
          <cell r="E2011">
            <v>65454</v>
          </cell>
          <cell r="F2011" t="b">
            <v>0</v>
          </cell>
          <cell r="G2011">
            <v>3114.2100708334401</v>
          </cell>
          <cell r="H2011">
            <v>2176.3171956775</v>
          </cell>
          <cell r="I2011">
            <v>23</v>
          </cell>
          <cell r="J2011">
            <v>6.0843731341225501E-5</v>
          </cell>
          <cell r="K2011">
            <v>2754</v>
          </cell>
          <cell r="L2011">
            <v>1192.01225183359</v>
          </cell>
          <cell r="M2011">
            <v>737</v>
          </cell>
          <cell r="N2011">
            <v>6.9593613864258094E-2</v>
          </cell>
          <cell r="O2011">
            <v>980</v>
          </cell>
          <cell r="P2011">
            <v>2.09</v>
          </cell>
          <cell r="Q2011">
            <v>622</v>
          </cell>
        </row>
        <row r="2012">
          <cell r="B2012" t="str">
            <v>MONTICELLO 1101666</v>
          </cell>
          <cell r="C2012">
            <v>43051101</v>
          </cell>
          <cell r="D2012" t="str">
            <v>MONTICELLO 1101</v>
          </cell>
          <cell r="E2012">
            <v>666</v>
          </cell>
          <cell r="F2012" t="b">
            <v>0</v>
          </cell>
          <cell r="G2012">
            <v>21923.706324533199</v>
          </cell>
          <cell r="H2012">
            <v>19462.335000821</v>
          </cell>
          <cell r="I2012">
            <v>90</v>
          </cell>
          <cell r="J2012">
            <v>5.9028643580758298E-5</v>
          </cell>
          <cell r="K2012">
            <v>2805</v>
          </cell>
          <cell r="L2012">
            <v>1514.7635128694999</v>
          </cell>
          <cell r="M2012">
            <v>588</v>
          </cell>
          <cell r="N2012">
            <v>9.2047581952386298E-2</v>
          </cell>
          <cell r="O2012">
            <v>815</v>
          </cell>
          <cell r="P2012">
            <v>0.87</v>
          </cell>
          <cell r="Q2012">
            <v>754</v>
          </cell>
        </row>
        <row r="2013">
          <cell r="B2013" t="str">
            <v>MONTICELLO 1101718</v>
          </cell>
          <cell r="C2013">
            <v>43051101</v>
          </cell>
          <cell r="D2013" t="str">
            <v>MONTICELLO 1101</v>
          </cell>
          <cell r="E2013">
            <v>718</v>
          </cell>
          <cell r="F2013" t="b">
            <v>0</v>
          </cell>
          <cell r="G2013">
            <v>47250.422549930801</v>
          </cell>
          <cell r="H2013">
            <v>43463.404119153201</v>
          </cell>
          <cell r="I2013">
            <v>247</v>
          </cell>
          <cell r="J2013">
            <v>6.3139122096112998E-5</v>
          </cell>
          <cell r="K2013">
            <v>2675</v>
          </cell>
          <cell r="L2013">
            <v>1440.3303517281399</v>
          </cell>
          <cell r="M2013">
            <v>618</v>
          </cell>
          <cell r="N2013">
            <v>9.9744434559323594E-2</v>
          </cell>
          <cell r="O2013">
            <v>766</v>
          </cell>
          <cell r="P2013">
            <v>0.18</v>
          </cell>
          <cell r="Q2013">
            <v>1211</v>
          </cell>
        </row>
        <row r="2014">
          <cell r="B2014" t="str">
            <v>MONTICELLO 1101720</v>
          </cell>
          <cell r="C2014">
            <v>43051101</v>
          </cell>
          <cell r="D2014" t="str">
            <v>MONTICELLO 1101</v>
          </cell>
          <cell r="E2014">
            <v>720</v>
          </cell>
          <cell r="F2014" t="b">
            <v>0</v>
          </cell>
          <cell r="G2014">
            <v>13087.774533563001</v>
          </cell>
          <cell r="H2014">
            <v>10923.657455357999</v>
          </cell>
          <cell r="I2014">
            <v>70</v>
          </cell>
          <cell r="J2014">
            <v>6.3429097177244596E-5</v>
          </cell>
          <cell r="K2014">
            <v>2663</v>
          </cell>
          <cell r="L2014">
            <v>2299.4315806575401</v>
          </cell>
          <cell r="M2014">
            <v>384</v>
          </cell>
          <cell r="N2014">
            <v>0.13529608347435099</v>
          </cell>
          <cell r="O2014">
            <v>584</v>
          </cell>
          <cell r="P2014">
            <v>2.79</v>
          </cell>
          <cell r="Q2014">
            <v>580</v>
          </cell>
        </row>
        <row r="2015">
          <cell r="B2015" t="str">
            <v>MONTICELLO 110193384</v>
          </cell>
          <cell r="C2015">
            <v>43051101</v>
          </cell>
          <cell r="D2015" t="str">
            <v>MONTICELLO 1101</v>
          </cell>
          <cell r="E2015">
            <v>93384</v>
          </cell>
          <cell r="F2015" t="b">
            <v>0</v>
          </cell>
          <cell r="G2015">
            <v>27406.032179394701</v>
          </cell>
          <cell r="H2015">
            <v>25967.219748544499</v>
          </cell>
          <cell r="I2015">
            <v>101</v>
          </cell>
          <cell r="J2015">
            <v>6.3629106800434893E-5</v>
          </cell>
          <cell r="K2015">
            <v>2660</v>
          </cell>
          <cell r="L2015">
            <v>1407.9794114409401</v>
          </cell>
          <cell r="M2015">
            <v>632</v>
          </cell>
          <cell r="N2015">
            <v>7.8583310407854795E-2</v>
          </cell>
          <cell r="O2015">
            <v>914</v>
          </cell>
          <cell r="P2015">
            <v>0.06</v>
          </cell>
          <cell r="Q2015">
            <v>1857</v>
          </cell>
        </row>
        <row r="2016">
          <cell r="B2016" t="str">
            <v>MONTICELLO 1101CB</v>
          </cell>
          <cell r="C2016">
            <v>43051101</v>
          </cell>
          <cell r="D2016" t="str">
            <v>MONTICELLO 1101</v>
          </cell>
          <cell r="E2016" t="str">
            <v>CB</v>
          </cell>
          <cell r="F2016" t="b">
            <v>1</v>
          </cell>
          <cell r="G2016">
            <v>859.90075846996103</v>
          </cell>
          <cell r="H2016">
            <v>859.90075846996103</v>
          </cell>
          <cell r="I2016">
            <v>5</v>
          </cell>
          <cell r="J2016">
            <v>1.08405271748779E-4</v>
          </cell>
          <cell r="K2016">
            <v>1440</v>
          </cell>
          <cell r="L2016">
            <v>866.065157868033</v>
          </cell>
          <cell r="M2016">
            <v>904</v>
          </cell>
          <cell r="N2016">
            <v>9.8273891594294102E-2</v>
          </cell>
          <cell r="O2016">
            <v>775</v>
          </cell>
          <cell r="P2016">
            <v>0.05</v>
          </cell>
          <cell r="Q2016">
            <v>1958</v>
          </cell>
        </row>
        <row r="2017">
          <cell r="B2017" t="str">
            <v>MORAGA 1101108540</v>
          </cell>
          <cell r="C2017">
            <v>13801101</v>
          </cell>
          <cell r="D2017" t="str">
            <v>MORAGA 1101</v>
          </cell>
          <cell r="E2017">
            <v>108540</v>
          </cell>
          <cell r="F2017" t="b">
            <v>0</v>
          </cell>
          <cell r="G2017">
            <v>7751.40899790208</v>
          </cell>
          <cell r="H2017">
            <v>7751.40899790208</v>
          </cell>
          <cell r="I2017">
            <v>44</v>
          </cell>
          <cell r="J2017">
            <v>1.05342566050901E-4</v>
          </cell>
          <cell r="K2017">
            <v>1511</v>
          </cell>
          <cell r="L2017">
            <v>10.868067180673901</v>
          </cell>
          <cell r="M2017">
            <v>2613</v>
          </cell>
          <cell r="N2017">
            <v>1.7169803383596E-3</v>
          </cell>
          <cell r="O2017">
            <v>2515</v>
          </cell>
          <cell r="P2017">
            <v>25</v>
          </cell>
          <cell r="Q2017">
            <v>274</v>
          </cell>
        </row>
        <row r="2018">
          <cell r="B2018" t="str">
            <v>MORAGA 1101669542</v>
          </cell>
          <cell r="C2018">
            <v>13801101</v>
          </cell>
          <cell r="D2018" t="str">
            <v>MORAGA 1101</v>
          </cell>
          <cell r="E2018">
            <v>669542</v>
          </cell>
          <cell r="F2018" t="b">
            <v>0</v>
          </cell>
          <cell r="G2018">
            <v>5668.7589384612302</v>
          </cell>
          <cell r="H2018">
            <v>5668.7589384612302</v>
          </cell>
          <cell r="I2018">
            <v>49</v>
          </cell>
          <cell r="J2018">
            <v>1.84734935197523E-4</v>
          </cell>
          <cell r="K2018">
            <v>476</v>
          </cell>
          <cell r="L2018">
            <v>4.4449109011505001</v>
          </cell>
          <cell r="M2018">
            <v>2769</v>
          </cell>
          <cell r="N2018">
            <v>8.3339602531227596E-4</v>
          </cell>
          <cell r="O2018">
            <v>2666</v>
          </cell>
          <cell r="Q2018">
            <v>2960</v>
          </cell>
        </row>
        <row r="2019">
          <cell r="B2019" t="str">
            <v>MORAGA 1101772781</v>
          </cell>
          <cell r="C2019">
            <v>13801101</v>
          </cell>
          <cell r="D2019" t="str">
            <v>MORAGA 1101</v>
          </cell>
          <cell r="E2019">
            <v>772781</v>
          </cell>
          <cell r="F2019" t="b">
            <v>0</v>
          </cell>
          <cell r="G2019">
            <v>2316.7744683083502</v>
          </cell>
          <cell r="H2019">
            <v>2316.7744683083502</v>
          </cell>
          <cell r="I2019">
            <v>12</v>
          </cell>
          <cell r="J2019">
            <v>1.7200913377261401E-4</v>
          </cell>
          <cell r="K2019">
            <v>551</v>
          </cell>
          <cell r="L2019">
            <v>85.343445228269701</v>
          </cell>
          <cell r="M2019">
            <v>2027</v>
          </cell>
          <cell r="N2019">
            <v>1.57662855906603E-2</v>
          </cell>
          <cell r="O2019">
            <v>1763</v>
          </cell>
          <cell r="Q2019">
            <v>3286</v>
          </cell>
        </row>
        <row r="2020">
          <cell r="B2020" t="str">
            <v>MORAGA 110183424</v>
          </cell>
          <cell r="C2020">
            <v>13801101</v>
          </cell>
          <cell r="D2020" t="str">
            <v>MORAGA 1101</v>
          </cell>
          <cell r="E2020">
            <v>83424</v>
          </cell>
          <cell r="F2020" t="b">
            <v>0</v>
          </cell>
          <cell r="G2020">
            <v>2603.9122173250698</v>
          </cell>
          <cell r="H2020">
            <v>2600.44856102521</v>
          </cell>
          <cell r="I2020">
            <v>7</v>
          </cell>
          <cell r="J2020">
            <v>1.89016929653007E-4</v>
          </cell>
          <cell r="K2020">
            <v>446</v>
          </cell>
          <cell r="L2020">
            <v>6.6248726380687004E-2</v>
          </cell>
          <cell r="M2020">
            <v>3161</v>
          </cell>
          <cell r="N2020">
            <v>1.25459730876998E-5</v>
          </cell>
          <cell r="O2020">
            <v>3030</v>
          </cell>
          <cell r="P2020">
            <v>8.82</v>
          </cell>
          <cell r="Q2020">
            <v>419</v>
          </cell>
        </row>
        <row r="2021">
          <cell r="B2021" t="str">
            <v>MORAGA 1101CB</v>
          </cell>
          <cell r="C2021">
            <v>13801101</v>
          </cell>
          <cell r="D2021" t="str">
            <v>MORAGA 1101</v>
          </cell>
          <cell r="E2021" t="str">
            <v>CB</v>
          </cell>
          <cell r="F2021" t="b">
            <v>0</v>
          </cell>
          <cell r="G2021">
            <v>14345.057296802101</v>
          </cell>
          <cell r="H2021">
            <v>13611.4013669914</v>
          </cell>
          <cell r="I2021">
            <v>92</v>
          </cell>
          <cell r="J2021">
            <v>1.17048965366448E-4</v>
          </cell>
          <cell r="K2021">
            <v>1247</v>
          </cell>
          <cell r="L2021">
            <v>67.285318630271405</v>
          </cell>
          <cell r="M2021">
            <v>2106</v>
          </cell>
          <cell r="N2021">
            <v>7.8811409431632298E-3</v>
          </cell>
          <cell r="O2021">
            <v>2053</v>
          </cell>
          <cell r="P2021">
            <v>0.43</v>
          </cell>
          <cell r="Q2021">
            <v>926</v>
          </cell>
        </row>
        <row r="2022">
          <cell r="B2022" t="str">
            <v>MORAGA 1102CB</v>
          </cell>
          <cell r="C2022">
            <v>13801102</v>
          </cell>
          <cell r="D2022" t="str">
            <v>MORAGA 1102</v>
          </cell>
          <cell r="E2022" t="str">
            <v>CB</v>
          </cell>
          <cell r="F2022" t="b">
            <v>0</v>
          </cell>
          <cell r="G2022">
            <v>14982.407597809</v>
          </cell>
          <cell r="H2022">
            <v>8539.8299840359305</v>
          </cell>
          <cell r="I2022">
            <v>130</v>
          </cell>
          <cell r="J2022">
            <v>9.08852197108711E-5</v>
          </cell>
          <cell r="K2022">
            <v>1886</v>
          </cell>
          <cell r="L2022">
            <v>25.775417707761001</v>
          </cell>
          <cell r="M2022">
            <v>2384</v>
          </cell>
          <cell r="N2022">
            <v>1.9722306594192902E-3</v>
          </cell>
          <cell r="O2022">
            <v>2480</v>
          </cell>
          <cell r="P2022">
            <v>0.62</v>
          </cell>
          <cell r="Q2022">
            <v>843</v>
          </cell>
        </row>
        <row r="2023">
          <cell r="B2023" t="str">
            <v>MORAGA 110381146</v>
          </cell>
          <cell r="C2023">
            <v>13801103</v>
          </cell>
          <cell r="D2023" t="str">
            <v>MORAGA 1103</v>
          </cell>
          <cell r="E2023">
            <v>81146</v>
          </cell>
          <cell r="F2023" t="b">
            <v>0</v>
          </cell>
          <cell r="G2023">
            <v>9033.4152027880391</v>
          </cell>
          <cell r="H2023">
            <v>1226.8592804810701</v>
          </cell>
          <cell r="I2023">
            <v>79</v>
          </cell>
          <cell r="J2023">
            <v>7.37822326611214E-5</v>
          </cell>
          <cell r="K2023">
            <v>2366</v>
          </cell>
          <cell r="L2023">
            <v>10.282031904045001</v>
          </cell>
          <cell r="M2023">
            <v>2621</v>
          </cell>
          <cell r="N2023">
            <v>4.5160812971435199E-4</v>
          </cell>
          <cell r="O2023">
            <v>2748</v>
          </cell>
          <cell r="P2023">
            <v>0.03</v>
          </cell>
          <cell r="Q2023">
            <v>2350</v>
          </cell>
        </row>
        <row r="2024">
          <cell r="B2024" t="str">
            <v>MORAGA 1103CB</v>
          </cell>
          <cell r="C2024">
            <v>13801103</v>
          </cell>
          <cell r="D2024" t="str">
            <v>MORAGA 1103</v>
          </cell>
          <cell r="E2024" t="str">
            <v>CB</v>
          </cell>
          <cell r="F2024" t="b">
            <v>0</v>
          </cell>
          <cell r="G2024">
            <v>10346.1129425166</v>
          </cell>
          <cell r="H2024">
            <v>2141.37084340301</v>
          </cell>
          <cell r="I2024">
            <v>82</v>
          </cell>
          <cell r="J2024">
            <v>8.1675836121931003E-5</v>
          </cell>
          <cell r="K2024">
            <v>2163</v>
          </cell>
          <cell r="L2024">
            <v>6.4363786915447099</v>
          </cell>
          <cell r="M2024">
            <v>2698</v>
          </cell>
          <cell r="N2024">
            <v>1.0058045031810601E-3</v>
          </cell>
          <cell r="O2024">
            <v>2631</v>
          </cell>
          <cell r="P2024">
            <v>0.06</v>
          </cell>
          <cell r="Q2024">
            <v>1846</v>
          </cell>
        </row>
        <row r="2025">
          <cell r="B2025" t="str">
            <v>MORAGA 1103E510R</v>
          </cell>
          <cell r="C2025">
            <v>13801103</v>
          </cell>
          <cell r="D2025" t="str">
            <v>MORAGA 1103</v>
          </cell>
          <cell r="E2025" t="str">
            <v>E510R</v>
          </cell>
          <cell r="F2025" t="b">
            <v>1</v>
          </cell>
          <cell r="G2025">
            <v>9824.4750186295296</v>
          </cell>
          <cell r="H2025">
            <v>807.83648473134099</v>
          </cell>
          <cell r="I2025">
            <v>84</v>
          </cell>
          <cell r="J2025">
            <v>6.4371332861074205E-5</v>
          </cell>
          <cell r="K2025">
            <v>2631</v>
          </cell>
          <cell r="L2025">
            <v>25.303035412822702</v>
          </cell>
          <cell r="M2025">
            <v>2388</v>
          </cell>
          <cell r="N2025">
            <v>1.7029385800773401E-3</v>
          </cell>
          <cell r="O2025">
            <v>2517</v>
          </cell>
          <cell r="P2025">
            <v>0.06</v>
          </cell>
          <cell r="Q2025">
            <v>1864</v>
          </cell>
        </row>
        <row r="2026">
          <cell r="B2026" t="str">
            <v>MORAGA 1104750618</v>
          </cell>
          <cell r="C2026">
            <v>13801104</v>
          </cell>
          <cell r="D2026" t="str">
            <v>MORAGA 1104</v>
          </cell>
          <cell r="E2026">
            <v>750618</v>
          </cell>
          <cell r="F2026" t="b">
            <v>0</v>
          </cell>
          <cell r="G2026">
            <v>1583.7148578542101</v>
          </cell>
          <cell r="H2026">
            <v>1538.3917155240599</v>
          </cell>
          <cell r="I2026">
            <v>13</v>
          </cell>
          <cell r="J2026">
            <v>5.3287224405861501E-5</v>
          </cell>
          <cell r="K2026">
            <v>2955</v>
          </cell>
          <cell r="L2026">
            <v>3.11046550123354</v>
          </cell>
          <cell r="M2026">
            <v>2807</v>
          </cell>
          <cell r="N2026">
            <v>1.8369541010290299E-4</v>
          </cell>
          <cell r="O2026">
            <v>2844</v>
          </cell>
          <cell r="Q2026">
            <v>2755</v>
          </cell>
        </row>
        <row r="2027">
          <cell r="B2027" t="str">
            <v>MORAGA 1104CB</v>
          </cell>
          <cell r="C2027">
            <v>13801104</v>
          </cell>
          <cell r="D2027" t="str">
            <v>MORAGA 1104</v>
          </cell>
          <cell r="E2027" t="str">
            <v>CB</v>
          </cell>
          <cell r="F2027" t="b">
            <v>0</v>
          </cell>
          <cell r="G2027">
            <v>25157.692285708901</v>
          </cell>
          <cell r="H2027">
            <v>15741.034417058199</v>
          </cell>
          <cell r="I2027">
            <v>214</v>
          </cell>
          <cell r="J2027">
            <v>7.9295296778990196E-5</v>
          </cell>
          <cell r="K2027">
            <v>2226</v>
          </cell>
          <cell r="L2027">
            <v>25.8955930917637</v>
          </cell>
          <cell r="M2027">
            <v>2379</v>
          </cell>
          <cell r="N2027">
            <v>1.81176834220853E-3</v>
          </cell>
          <cell r="O2027">
            <v>2502</v>
          </cell>
          <cell r="P2027">
            <v>0.19</v>
          </cell>
          <cell r="Q2027">
            <v>1192</v>
          </cell>
        </row>
        <row r="2028">
          <cell r="B2028" t="str">
            <v>MORAGA 1104N532R</v>
          </cell>
          <cell r="C2028">
            <v>13801104</v>
          </cell>
          <cell r="D2028" t="str">
            <v>MORAGA 1104</v>
          </cell>
          <cell r="E2028" t="str">
            <v>N532R</v>
          </cell>
          <cell r="F2028" t="b">
            <v>0</v>
          </cell>
          <cell r="G2028">
            <v>7429.2795537099601</v>
          </cell>
          <cell r="H2028">
            <v>5942.76202451274</v>
          </cell>
          <cell r="I2028">
            <v>65</v>
          </cell>
          <cell r="J2028">
            <v>9.0315450408804903E-5</v>
          </cell>
          <cell r="K2028">
            <v>1903</v>
          </cell>
          <cell r="L2028">
            <v>44.888477716703903</v>
          </cell>
          <cell r="M2028">
            <v>2247</v>
          </cell>
          <cell r="N2028">
            <v>4.2279774215804103E-3</v>
          </cell>
          <cell r="O2028">
            <v>2245</v>
          </cell>
          <cell r="P2028">
            <v>0.09</v>
          </cell>
          <cell r="Q2028">
            <v>1560</v>
          </cell>
        </row>
        <row r="2029">
          <cell r="B2029" t="str">
            <v>MORAGA 1105116034</v>
          </cell>
          <cell r="C2029">
            <v>13801105</v>
          </cell>
          <cell r="D2029" t="str">
            <v>MORAGA 1105</v>
          </cell>
          <cell r="E2029">
            <v>116034</v>
          </cell>
          <cell r="F2029" t="b">
            <v>1</v>
          </cell>
          <cell r="G2029">
            <v>4982.0058788891001</v>
          </cell>
          <cell r="H2029">
            <v>539.50911870541597</v>
          </cell>
          <cell r="I2029">
            <v>41</v>
          </cell>
          <cell r="J2029">
            <v>3.6154421916474197E-5</v>
          </cell>
          <cell r="K2029">
            <v>3332</v>
          </cell>
          <cell r="L2029">
            <v>6.5277913823764397E-2</v>
          </cell>
          <cell r="M2029">
            <v>3469</v>
          </cell>
          <cell r="N2029">
            <v>2.3640960662310001E-6</v>
          </cell>
          <cell r="O2029">
            <v>3476</v>
          </cell>
          <cell r="Q2029">
            <v>2713</v>
          </cell>
        </row>
        <row r="2030">
          <cell r="B2030" t="str">
            <v>MORAGA 110518396</v>
          </cell>
          <cell r="C2030">
            <v>13801105</v>
          </cell>
          <cell r="D2030" t="str">
            <v>MORAGA 1105</v>
          </cell>
          <cell r="E2030">
            <v>18396</v>
          </cell>
          <cell r="F2030" t="b">
            <v>1</v>
          </cell>
          <cell r="G2030">
            <v>1851.73267994208</v>
          </cell>
          <cell r="H2030">
            <v>293.28890890449799</v>
          </cell>
          <cell r="I2030">
            <v>16</v>
          </cell>
          <cell r="J2030">
            <v>3.5701669673926497E-5</v>
          </cell>
          <cell r="K2030">
            <v>3339</v>
          </cell>
          <cell r="L2030">
            <v>53.4956517755517</v>
          </cell>
          <cell r="M2030">
            <v>2191</v>
          </cell>
          <cell r="N2030">
            <v>3.8297894545356401E-3</v>
          </cell>
          <cell r="O2030">
            <v>2265</v>
          </cell>
          <cell r="P2030">
            <v>4.8</v>
          </cell>
          <cell r="Q2030">
            <v>506</v>
          </cell>
        </row>
        <row r="2031">
          <cell r="B2031" t="str">
            <v>MORAGA 110531512</v>
          </cell>
          <cell r="C2031">
            <v>13801105</v>
          </cell>
          <cell r="D2031" t="str">
            <v>MORAGA 1105</v>
          </cell>
          <cell r="E2031">
            <v>31512</v>
          </cell>
          <cell r="F2031" t="b">
            <v>1</v>
          </cell>
          <cell r="G2031">
            <v>3255.99308394527</v>
          </cell>
          <cell r="H2031">
            <v>0</v>
          </cell>
          <cell r="I2031">
            <v>29</v>
          </cell>
          <cell r="J2031">
            <v>2.8486417218589099E-5</v>
          </cell>
          <cell r="K2031">
            <v>3446</v>
          </cell>
          <cell r="L2031">
            <v>6.5148189744365495E-2</v>
          </cell>
          <cell r="M2031">
            <v>3589</v>
          </cell>
          <cell r="N2031">
            <v>1.85583851409381E-6</v>
          </cell>
          <cell r="O2031">
            <v>3521</v>
          </cell>
          <cell r="P2031">
            <v>6.49</v>
          </cell>
          <cell r="Q2031">
            <v>467</v>
          </cell>
        </row>
        <row r="2032">
          <cell r="B2032" t="str">
            <v>MORAGA 1105829530</v>
          </cell>
          <cell r="C2032">
            <v>13801105</v>
          </cell>
          <cell r="D2032" t="str">
            <v>MORAGA 1105</v>
          </cell>
          <cell r="E2032">
            <v>829530</v>
          </cell>
          <cell r="F2032" t="b">
            <v>0</v>
          </cell>
          <cell r="G2032">
            <v>4171.4476668314001</v>
          </cell>
          <cell r="H2032">
            <v>2687.7051070992802</v>
          </cell>
          <cell r="I2032">
            <v>32</v>
          </cell>
          <cell r="J2032">
            <v>7.4328721325400598E-5</v>
          </cell>
          <cell r="K2032">
            <v>2348</v>
          </cell>
          <cell r="L2032">
            <v>92.757266890441997</v>
          </cell>
          <cell r="M2032">
            <v>1991</v>
          </cell>
          <cell r="N2032">
            <v>4.7023663082746197E-3</v>
          </cell>
          <cell r="O2032">
            <v>2220</v>
          </cell>
          <cell r="Q2032">
            <v>3320</v>
          </cell>
        </row>
        <row r="2033">
          <cell r="B2033" t="str">
            <v>MORAGA 1105CB</v>
          </cell>
          <cell r="C2033">
            <v>13801105</v>
          </cell>
          <cell r="D2033" t="str">
            <v>MORAGA 1105</v>
          </cell>
          <cell r="E2033" t="str">
            <v>CB</v>
          </cell>
          <cell r="F2033" t="b">
            <v>0</v>
          </cell>
          <cell r="G2033">
            <v>17419.950571784801</v>
          </cell>
          <cell r="H2033">
            <v>9244.2641538707503</v>
          </cell>
          <cell r="I2033">
            <v>121</v>
          </cell>
          <cell r="J2033">
            <v>8.2773715397451201E-5</v>
          </cell>
          <cell r="K2033">
            <v>2137</v>
          </cell>
          <cell r="L2033">
            <v>22.498787168166899</v>
          </cell>
          <cell r="M2033">
            <v>2417</v>
          </cell>
          <cell r="N2033">
            <v>1.0780007053116699E-3</v>
          </cell>
          <cell r="O2033">
            <v>2619</v>
          </cell>
          <cell r="P2033">
            <v>36.92</v>
          </cell>
          <cell r="Q2033">
            <v>204</v>
          </cell>
        </row>
        <row r="2034">
          <cell r="B2034" t="str">
            <v>MORGAN HILL 2104152774</v>
          </cell>
          <cell r="C2034">
            <v>83242104</v>
          </cell>
          <cell r="D2034" t="str">
            <v>MORGAN HILL 2104</v>
          </cell>
          <cell r="E2034">
            <v>152774</v>
          </cell>
          <cell r="F2034" t="b">
            <v>0</v>
          </cell>
          <cell r="G2034">
            <v>12406.0754363416</v>
          </cell>
          <cell r="H2034">
            <v>10319.2603118633</v>
          </cell>
          <cell r="I2034">
            <v>84</v>
          </cell>
          <cell r="J2034">
            <v>6.2119786563903494E-5</v>
          </cell>
          <cell r="K2034">
            <v>2716</v>
          </cell>
          <cell r="L2034">
            <v>152.77822155134001</v>
          </cell>
          <cell r="M2034">
            <v>1769</v>
          </cell>
          <cell r="N2034">
            <v>8.1313715935189199E-3</v>
          </cell>
          <cell r="O2034">
            <v>2043</v>
          </cell>
          <cell r="Q2034">
            <v>2709</v>
          </cell>
        </row>
        <row r="2035">
          <cell r="B2035" t="str">
            <v>MORGAN HILL 2105345099</v>
          </cell>
          <cell r="C2035">
            <v>83242105</v>
          </cell>
          <cell r="D2035" t="str">
            <v>MORGAN HILL 2105</v>
          </cell>
          <cell r="E2035">
            <v>345099</v>
          </cell>
          <cell r="F2035" t="b">
            <v>1</v>
          </cell>
          <cell r="G2035">
            <v>497.39953073428597</v>
          </cell>
          <cell r="H2035">
            <v>293.32618546669897</v>
          </cell>
          <cell r="I2035">
            <v>5</v>
          </cell>
          <cell r="J2035">
            <v>2.4872480207704901E-5</v>
          </cell>
          <cell r="K2035">
            <v>3496</v>
          </cell>
          <cell r="L2035">
            <v>6.5403974056243902E-2</v>
          </cell>
          <cell r="M2035">
            <v>3416</v>
          </cell>
          <cell r="N2035">
            <v>1.6311996919322099E-6</v>
          </cell>
          <cell r="O2035">
            <v>3541</v>
          </cell>
          <cell r="Q2035">
            <v>3324</v>
          </cell>
        </row>
        <row r="2036">
          <cell r="B2036" t="str">
            <v>MORGAN HILL 2105375239</v>
          </cell>
          <cell r="C2036">
            <v>83242105</v>
          </cell>
          <cell r="D2036" t="str">
            <v>MORGAN HILL 2105</v>
          </cell>
          <cell r="E2036">
            <v>375239</v>
          </cell>
          <cell r="F2036" t="b">
            <v>1</v>
          </cell>
          <cell r="G2036">
            <v>343.54999442997001</v>
          </cell>
          <cell r="H2036">
            <v>145.16238001354401</v>
          </cell>
          <cell r="I2036">
            <v>4</v>
          </cell>
          <cell r="J2036">
            <v>2.5050796239156602E-5</v>
          </cell>
          <cell r="K2036">
            <v>3495</v>
          </cell>
          <cell r="L2036">
            <v>6.5468220040202099E-2</v>
          </cell>
          <cell r="M2036">
            <v>3385</v>
          </cell>
          <cell r="N2036">
            <v>1.64552456206419E-6</v>
          </cell>
          <cell r="O2036">
            <v>3540</v>
          </cell>
          <cell r="Q2036">
            <v>3299</v>
          </cell>
        </row>
        <row r="2037">
          <cell r="B2037" t="str">
            <v>MORGAN HILL 210542348</v>
          </cell>
          <cell r="C2037">
            <v>83242105</v>
          </cell>
          <cell r="D2037" t="str">
            <v>MORGAN HILL 2105</v>
          </cell>
          <cell r="E2037">
            <v>42348</v>
          </cell>
          <cell r="F2037" t="b">
            <v>0</v>
          </cell>
          <cell r="G2037">
            <v>5997.9979680525003</v>
          </cell>
          <cell r="H2037">
            <v>2160.8095681615901</v>
          </cell>
          <cell r="I2037">
            <v>53</v>
          </cell>
          <cell r="J2037">
            <v>6.8960774346775805E-5</v>
          </cell>
          <cell r="K2037">
            <v>2511</v>
          </cell>
          <cell r="L2037">
            <v>1015.3292288473</v>
          </cell>
          <cell r="M2037">
            <v>819</v>
          </cell>
          <cell r="N2037">
            <v>0.100365585346106</v>
          </cell>
          <cell r="O2037">
            <v>762</v>
          </cell>
          <cell r="P2037">
            <v>0.49</v>
          </cell>
          <cell r="Q2037">
            <v>895</v>
          </cell>
        </row>
        <row r="2038">
          <cell r="B2038" t="str">
            <v>MORGAN HILL 2105975388</v>
          </cell>
          <cell r="C2038">
            <v>83242105</v>
          </cell>
          <cell r="D2038" t="str">
            <v>MORGAN HILL 2105</v>
          </cell>
          <cell r="E2038">
            <v>975388</v>
          </cell>
          <cell r="F2038" t="b">
            <v>1</v>
          </cell>
          <cell r="G2038">
            <v>2101.0589197201002</v>
          </cell>
          <cell r="H2038">
            <v>775.22644985703903</v>
          </cell>
          <cell r="I2038">
            <v>18</v>
          </cell>
          <cell r="J2038">
            <v>4.0104730300406697E-5</v>
          </cell>
          <cell r="K2038">
            <v>3265</v>
          </cell>
          <cell r="L2038">
            <v>13.2566459543175</v>
          </cell>
          <cell r="M2038">
            <v>2567</v>
          </cell>
          <cell r="N2038">
            <v>1.00160382876566E-3</v>
          </cell>
          <cell r="O2038">
            <v>2635</v>
          </cell>
          <cell r="Q2038">
            <v>3242</v>
          </cell>
        </row>
        <row r="2039">
          <cell r="B2039" t="str">
            <v>MORGAN HILL 2105XR070</v>
          </cell>
          <cell r="C2039">
            <v>83242105</v>
          </cell>
          <cell r="D2039" t="str">
            <v>MORGAN HILL 2105</v>
          </cell>
          <cell r="E2039" t="str">
            <v>XR070</v>
          </cell>
          <cell r="F2039" t="b">
            <v>0</v>
          </cell>
          <cell r="G2039">
            <v>13972.8613976695</v>
          </cell>
          <cell r="H2039">
            <v>10519.5514339938</v>
          </cell>
          <cell r="I2039">
            <v>90</v>
          </cell>
          <cell r="J2039">
            <v>8.0053062831413806E-5</v>
          </cell>
          <cell r="K2039">
            <v>2203</v>
          </cell>
          <cell r="L2039">
            <v>1459.1171618185899</v>
          </cell>
          <cell r="M2039">
            <v>612</v>
          </cell>
          <cell r="N2039">
            <v>0.104734193936422</v>
          </cell>
          <cell r="O2039">
            <v>735</v>
          </cell>
          <cell r="P2039">
            <v>0.15</v>
          </cell>
          <cell r="Q2039">
            <v>1280</v>
          </cell>
        </row>
        <row r="2040">
          <cell r="B2040" t="str">
            <v>MORGAN HILL 2105XR152</v>
          </cell>
          <cell r="C2040">
            <v>83242105</v>
          </cell>
          <cell r="D2040" t="str">
            <v>MORGAN HILL 2105</v>
          </cell>
          <cell r="E2040" t="str">
            <v>XR152</v>
          </cell>
          <cell r="F2040" t="b">
            <v>0</v>
          </cell>
          <cell r="G2040">
            <v>20635.504793623601</v>
          </cell>
          <cell r="H2040">
            <v>14045.9027955235</v>
          </cell>
          <cell r="I2040">
            <v>156</v>
          </cell>
          <cell r="J2040">
            <v>8.0844171407079503E-5</v>
          </cell>
          <cell r="K2040">
            <v>2185</v>
          </cell>
          <cell r="L2040">
            <v>646.20647548197405</v>
          </cell>
          <cell r="M2040">
            <v>1069</v>
          </cell>
          <cell r="N2040">
            <v>5.4285496476387397E-2</v>
          </cell>
          <cell r="O2040">
            <v>1132</v>
          </cell>
          <cell r="P2040">
            <v>0.08</v>
          </cell>
          <cell r="Q2040">
            <v>1583</v>
          </cell>
        </row>
        <row r="2041">
          <cell r="B2041" t="str">
            <v>MORGAN HILL 2105XR176</v>
          </cell>
          <cell r="C2041">
            <v>83242105</v>
          </cell>
          <cell r="D2041" t="str">
            <v>MORGAN HILL 2105</v>
          </cell>
          <cell r="E2041" t="str">
            <v>XR176</v>
          </cell>
          <cell r="F2041" t="b">
            <v>0</v>
          </cell>
          <cell r="G2041">
            <v>44222.289793792501</v>
          </cell>
          <cell r="H2041">
            <v>36252.585192517603</v>
          </cell>
          <cell r="I2041">
            <v>309</v>
          </cell>
          <cell r="J2041">
            <v>8.4526148142473302E-5</v>
          </cell>
          <cell r="K2041">
            <v>2077</v>
          </cell>
          <cell r="L2041">
            <v>1005.22815441158</v>
          </cell>
          <cell r="M2041">
            <v>831</v>
          </cell>
          <cell r="N2041">
            <v>8.5689196290682695E-2</v>
          </cell>
          <cell r="O2041">
            <v>854</v>
          </cell>
          <cell r="P2041">
            <v>0.3</v>
          </cell>
          <cell r="Q2041">
            <v>1018</v>
          </cell>
        </row>
        <row r="2042">
          <cell r="B2042" t="str">
            <v>MORGAN HILL 2105XR268</v>
          </cell>
          <cell r="C2042">
            <v>83242105</v>
          </cell>
          <cell r="D2042" t="str">
            <v>MORGAN HILL 2105</v>
          </cell>
          <cell r="E2042" t="str">
            <v>XR268</v>
          </cell>
          <cell r="F2042" t="b">
            <v>0</v>
          </cell>
          <cell r="G2042">
            <v>12802.593650879</v>
          </cell>
          <cell r="H2042">
            <v>12802.593650879</v>
          </cell>
          <cell r="I2042">
            <v>61</v>
          </cell>
          <cell r="J2042">
            <v>1.1557080417005E-4</v>
          </cell>
          <cell r="K2042">
            <v>1284</v>
          </cell>
          <cell r="L2042">
            <v>557.54269477287198</v>
          </cell>
          <cell r="M2042">
            <v>1138</v>
          </cell>
          <cell r="N2042">
            <v>7.7595662212440394E-2</v>
          </cell>
          <cell r="O2042">
            <v>919</v>
          </cell>
          <cell r="P2042">
            <v>0.46</v>
          </cell>
          <cell r="Q2042">
            <v>913</v>
          </cell>
        </row>
        <row r="2043">
          <cell r="B2043" t="str">
            <v>MORGAN HILL 2105XR494</v>
          </cell>
          <cell r="C2043">
            <v>83242105</v>
          </cell>
          <cell r="D2043" t="str">
            <v>MORGAN HILL 2105</v>
          </cell>
          <cell r="E2043" t="str">
            <v>XR494</v>
          </cell>
          <cell r="F2043" t="b">
            <v>1</v>
          </cell>
          <cell r="G2043">
            <v>11814.5496388135</v>
          </cell>
          <cell r="H2043">
            <v>737.50515990983001</v>
          </cell>
          <cell r="I2043">
            <v>98</v>
          </cell>
          <cell r="J2043">
            <v>5.6427915728354297E-5</v>
          </cell>
          <cell r="K2043">
            <v>2877</v>
          </cell>
          <cell r="L2043">
            <v>82.046702677852295</v>
          </cell>
          <cell r="M2043">
            <v>2040</v>
          </cell>
          <cell r="N2043">
            <v>5.7504464664555098E-3</v>
          </cell>
          <cell r="O2043">
            <v>2165</v>
          </cell>
          <cell r="P2043">
            <v>0.04</v>
          </cell>
          <cell r="Q2043">
            <v>2167</v>
          </cell>
        </row>
        <row r="2044">
          <cell r="B2044" t="str">
            <v>MORGAN HILL 2105XR564</v>
          </cell>
          <cell r="C2044">
            <v>83242105</v>
          </cell>
          <cell r="D2044" t="str">
            <v>MORGAN HILL 2105</v>
          </cell>
          <cell r="E2044" t="str">
            <v>XR564</v>
          </cell>
          <cell r="F2044" t="b">
            <v>0</v>
          </cell>
          <cell r="G2044">
            <v>11653.800561690399</v>
          </cell>
          <cell r="H2044">
            <v>9126.85724415402</v>
          </cell>
          <cell r="I2044">
            <v>81</v>
          </cell>
          <cell r="J2044">
            <v>1.17301308159767E-4</v>
          </cell>
          <cell r="K2044">
            <v>1241</v>
          </cell>
          <cell r="L2044">
            <v>1539.4611828683201</v>
          </cell>
          <cell r="M2044">
            <v>583</v>
          </cell>
          <cell r="N2044">
            <v>0.16792358448792</v>
          </cell>
          <cell r="O2044">
            <v>444</v>
          </cell>
          <cell r="P2044">
            <v>0.06</v>
          </cell>
          <cell r="Q2044">
            <v>1891</v>
          </cell>
        </row>
        <row r="2045">
          <cell r="B2045" t="str">
            <v>MORGAN HILL 2105XR578</v>
          </cell>
          <cell r="C2045">
            <v>83242105</v>
          </cell>
          <cell r="D2045" t="str">
            <v>MORGAN HILL 2105</v>
          </cell>
          <cell r="E2045" t="str">
            <v>XR578</v>
          </cell>
          <cell r="F2045" t="b">
            <v>1</v>
          </cell>
          <cell r="G2045">
            <v>1108.6731683348501</v>
          </cell>
          <cell r="H2045">
            <v>261.06022077954702</v>
          </cell>
          <cell r="I2045">
            <v>12</v>
          </cell>
          <cell r="J2045">
            <v>5.1651873908061399E-5</v>
          </cell>
          <cell r="K2045">
            <v>3003</v>
          </cell>
          <cell r="L2045">
            <v>53.5212305871148</v>
          </cell>
          <cell r="M2045">
            <v>2190</v>
          </cell>
          <cell r="N2045">
            <v>5.0174403920573499E-3</v>
          </cell>
          <cell r="O2045">
            <v>2203</v>
          </cell>
          <cell r="P2045">
            <v>0.02</v>
          </cell>
          <cell r="Q2045">
            <v>2414</v>
          </cell>
        </row>
        <row r="2046">
          <cell r="B2046" t="str">
            <v>MORGAN HILL 2105XR602</v>
          </cell>
          <cell r="C2046">
            <v>83242105</v>
          </cell>
          <cell r="D2046" t="str">
            <v>MORGAN HILL 2105</v>
          </cell>
          <cell r="E2046" t="str">
            <v>XR602</v>
          </cell>
          <cell r="F2046" t="b">
            <v>1</v>
          </cell>
          <cell r="G2046">
            <v>1368.27783622174</v>
          </cell>
          <cell r="H2046">
            <v>391.36666132354901</v>
          </cell>
          <cell r="I2046">
            <v>13</v>
          </cell>
          <cell r="J2046">
            <v>8.4194728305402099E-5</v>
          </cell>
          <cell r="K2046">
            <v>2086</v>
          </cell>
          <cell r="L2046">
            <v>9.8269446165515806</v>
          </cell>
          <cell r="M2046">
            <v>2627</v>
          </cell>
          <cell r="N2046">
            <v>6.0529380840211697E-4</v>
          </cell>
          <cell r="O2046">
            <v>2706</v>
          </cell>
          <cell r="P2046">
            <v>0.03</v>
          </cell>
          <cell r="Q2046">
            <v>2240</v>
          </cell>
        </row>
        <row r="2047">
          <cell r="B2047" t="str">
            <v>MORGAN HILL 2106CB</v>
          </cell>
          <cell r="C2047">
            <v>83242106</v>
          </cell>
          <cell r="D2047" t="str">
            <v>MORGAN HILL 2106</v>
          </cell>
          <cell r="E2047" t="str">
            <v>CB</v>
          </cell>
          <cell r="F2047" t="b">
            <v>0</v>
          </cell>
          <cell r="G2047">
            <v>6247.2514366261203</v>
          </cell>
          <cell r="H2047">
            <v>1003.19797703545</v>
          </cell>
          <cell r="I2047">
            <v>47</v>
          </cell>
          <cell r="J2047">
            <v>4.8423594698972501E-5</v>
          </cell>
          <cell r="K2047">
            <v>3081</v>
          </cell>
          <cell r="L2047">
            <v>0.73811857069426301</v>
          </cell>
          <cell r="M2047">
            <v>2907</v>
          </cell>
          <cell r="N2047">
            <v>3.5183856084073902E-5</v>
          </cell>
          <cell r="O2047">
            <v>2919</v>
          </cell>
          <cell r="Q2047">
            <v>2772</v>
          </cell>
        </row>
        <row r="2048">
          <cell r="B2048" t="str">
            <v>MORGAN HILL 2109145998</v>
          </cell>
          <cell r="C2048">
            <v>83242109</v>
          </cell>
          <cell r="D2048" t="str">
            <v>MORGAN HILL 2109</v>
          </cell>
          <cell r="E2048">
            <v>145998</v>
          </cell>
          <cell r="F2048" t="b">
            <v>0</v>
          </cell>
          <cell r="G2048">
            <v>4112.6068926620901</v>
          </cell>
          <cell r="H2048">
            <v>4027.9660231469402</v>
          </cell>
          <cell r="I2048">
            <v>28</v>
          </cell>
          <cell r="J2048">
            <v>5.87874586861809E-5</v>
          </cell>
          <cell r="K2048">
            <v>2812</v>
          </cell>
          <cell r="L2048">
            <v>6.6294182200179394E-2</v>
          </cell>
          <cell r="M2048">
            <v>3151</v>
          </cell>
          <cell r="N2048">
            <v>3.8996820431340704E-6</v>
          </cell>
          <cell r="O2048">
            <v>3341</v>
          </cell>
          <cell r="Q2048">
            <v>2898</v>
          </cell>
        </row>
        <row r="2049">
          <cell r="B2049" t="str">
            <v>MORGAN HILL 2109XR246</v>
          </cell>
          <cell r="C2049">
            <v>83242109</v>
          </cell>
          <cell r="D2049" t="str">
            <v>MORGAN HILL 2109</v>
          </cell>
          <cell r="E2049" t="str">
            <v>XR246</v>
          </cell>
          <cell r="F2049" t="b">
            <v>1</v>
          </cell>
          <cell r="G2049">
            <v>6374.5348413114598</v>
          </cell>
          <cell r="H2049">
            <v>71.593249778761901</v>
          </cell>
          <cell r="I2049">
            <v>61</v>
          </cell>
          <cell r="J2049">
            <v>5.3027287724601501E-5</v>
          </cell>
          <cell r="K2049">
            <v>2967</v>
          </cell>
          <cell r="L2049">
            <v>6.51899590062925E-2</v>
          </cell>
          <cell r="M2049">
            <v>3521</v>
          </cell>
          <cell r="N2049">
            <v>3.4558924507438302E-6</v>
          </cell>
          <cell r="O2049">
            <v>3370</v>
          </cell>
          <cell r="Q2049">
            <v>3218</v>
          </cell>
        </row>
        <row r="2050">
          <cell r="B2050" t="str">
            <v>MORGAN HILL 2110654924</v>
          </cell>
          <cell r="C2050">
            <v>83242110</v>
          </cell>
          <cell r="D2050" t="str">
            <v>MORGAN HILL 2110</v>
          </cell>
          <cell r="E2050">
            <v>654924</v>
          </cell>
          <cell r="F2050" t="b">
            <v>0</v>
          </cell>
          <cell r="G2050">
            <v>8067.2123122864996</v>
          </cell>
          <cell r="H2050">
            <v>4423.0700685218098</v>
          </cell>
          <cell r="I2050">
            <v>61</v>
          </cell>
          <cell r="J2050">
            <v>8.0216779261703402E-5</v>
          </cell>
          <cell r="K2050">
            <v>2200</v>
          </cell>
          <cell r="L2050">
            <v>663.830258507709</v>
          </cell>
          <cell r="M2050">
            <v>1048</v>
          </cell>
          <cell r="N2050">
            <v>4.9343268679329401E-2</v>
          </cell>
          <cell r="O2050">
            <v>1184</v>
          </cell>
          <cell r="Q2050">
            <v>2692</v>
          </cell>
        </row>
        <row r="2051">
          <cell r="B2051" t="str">
            <v>MORGAN HILL 2110814616</v>
          </cell>
          <cell r="C2051">
            <v>83242110</v>
          </cell>
          <cell r="D2051" t="str">
            <v>MORGAN HILL 2110</v>
          </cell>
          <cell r="E2051">
            <v>814616</v>
          </cell>
          <cell r="F2051" t="b">
            <v>1</v>
          </cell>
          <cell r="G2051">
            <v>3902.69214436836</v>
          </cell>
          <cell r="H2051">
            <v>157.40148162527501</v>
          </cell>
          <cell r="I2051">
            <v>28</v>
          </cell>
          <cell r="J2051">
            <v>8.7257030145337894E-5</v>
          </cell>
          <cell r="K2051">
            <v>2006</v>
          </cell>
          <cell r="L2051">
            <v>602.33234869635498</v>
          </cell>
          <cell r="M2051">
            <v>1098</v>
          </cell>
          <cell r="N2051">
            <v>5.3408998522278102E-2</v>
          </cell>
          <cell r="O2051">
            <v>1141</v>
          </cell>
          <cell r="Q2051">
            <v>2683</v>
          </cell>
        </row>
        <row r="2052">
          <cell r="B2052" t="str">
            <v>MORGAN HILL 2110XR326</v>
          </cell>
          <cell r="C2052">
            <v>83242110</v>
          </cell>
          <cell r="D2052" t="str">
            <v>MORGAN HILL 2110</v>
          </cell>
          <cell r="E2052" t="str">
            <v>XR326</v>
          </cell>
          <cell r="F2052" t="b">
            <v>1</v>
          </cell>
          <cell r="G2052">
            <v>21948.0156132064</v>
          </cell>
          <cell r="H2052">
            <v>0</v>
          </cell>
          <cell r="I2052">
            <v>163</v>
          </cell>
          <cell r="J2052">
            <v>5.3862262819763301E-5</v>
          </cell>
          <cell r="K2052">
            <v>2945</v>
          </cell>
          <cell r="L2052">
            <v>6.5146990120410905E-2</v>
          </cell>
          <cell r="M2052">
            <v>3608</v>
          </cell>
          <cell r="N2052">
            <v>3.5089643037820901E-6</v>
          </cell>
          <cell r="O2052">
            <v>3366</v>
          </cell>
          <cell r="P2052">
            <v>0.04</v>
          </cell>
          <cell r="Q2052">
            <v>2188</v>
          </cell>
        </row>
        <row r="2053">
          <cell r="B2053" t="str">
            <v>MORGAN HILL 2111419718</v>
          </cell>
          <cell r="C2053">
            <v>83242111</v>
          </cell>
          <cell r="D2053" t="str">
            <v>MORGAN HILL 2111</v>
          </cell>
          <cell r="E2053">
            <v>419718</v>
          </cell>
          <cell r="F2053" t="b">
            <v>0</v>
          </cell>
          <cell r="G2053">
            <v>3649.8042301493601</v>
          </cell>
          <cell r="H2053">
            <v>3649.8042301493601</v>
          </cell>
          <cell r="I2053">
            <v>25</v>
          </cell>
          <cell r="J2053">
            <v>1.3422413076113999E-4</v>
          </cell>
          <cell r="K2053">
            <v>941</v>
          </cell>
          <cell r="L2053">
            <v>1.0173167439403501</v>
          </cell>
          <cell r="M2053">
            <v>2890</v>
          </cell>
          <cell r="N2053">
            <v>1.4689913861198501E-4</v>
          </cell>
          <cell r="O2053">
            <v>2858</v>
          </cell>
          <cell r="Q2053">
            <v>3248</v>
          </cell>
        </row>
        <row r="2054">
          <cell r="B2054" t="str">
            <v>MORGAN HILL 2111477914</v>
          </cell>
          <cell r="C2054">
            <v>83242111</v>
          </cell>
          <cell r="D2054" t="str">
            <v>MORGAN HILL 2111</v>
          </cell>
          <cell r="E2054">
            <v>477914</v>
          </cell>
          <cell r="F2054" t="b">
            <v>1</v>
          </cell>
          <cell r="G2054">
            <v>388.28831929898001</v>
          </cell>
          <cell r="H2054">
            <v>307.82905798506499</v>
          </cell>
          <cell r="I2054">
            <v>3</v>
          </cell>
          <cell r="J2054">
            <v>1.2284508435792899E-4</v>
          </cell>
          <cell r="K2054">
            <v>1135</v>
          </cell>
          <cell r="L2054">
            <v>285.163976820806</v>
          </cell>
          <cell r="M2054">
            <v>1467</v>
          </cell>
          <cell r="N2054">
            <v>1.7329145831969098E-2</v>
          </cell>
          <cell r="O2054">
            <v>1729</v>
          </cell>
          <cell r="Q2054">
            <v>3582</v>
          </cell>
        </row>
        <row r="2055">
          <cell r="B2055" t="str">
            <v>MORGAN HILL 2111940112</v>
          </cell>
          <cell r="C2055">
            <v>83242111</v>
          </cell>
          <cell r="D2055" t="str">
            <v>MORGAN HILL 2111</v>
          </cell>
          <cell r="E2055">
            <v>940112</v>
          </cell>
          <cell r="F2055" t="b">
            <v>1</v>
          </cell>
          <cell r="G2055">
            <v>489.73850478630402</v>
          </cell>
          <cell r="H2055">
            <v>455.02529330985999</v>
          </cell>
          <cell r="I2055">
            <v>2</v>
          </cell>
          <cell r="J2055">
            <v>5.8766807342180901E-5</v>
          </cell>
          <cell r="K2055">
            <v>2813</v>
          </cell>
          <cell r="L2055">
            <v>268.94892481341901</v>
          </cell>
          <cell r="M2055">
            <v>1500</v>
          </cell>
          <cell r="N2055">
            <v>2.3700659568388599E-2</v>
          </cell>
          <cell r="O2055">
            <v>1583</v>
          </cell>
          <cell r="Q2055">
            <v>3616</v>
          </cell>
        </row>
        <row r="2056">
          <cell r="B2056" t="str">
            <v>MORGAN HILL 2111CB</v>
          </cell>
          <cell r="C2056">
            <v>83242111</v>
          </cell>
          <cell r="D2056" t="str">
            <v>MORGAN HILL 2111</v>
          </cell>
          <cell r="E2056" t="str">
            <v>CB</v>
          </cell>
          <cell r="F2056" t="b">
            <v>1</v>
          </cell>
          <cell r="G2056">
            <v>3629.55446066481</v>
          </cell>
          <cell r="H2056">
            <v>353.00823908293597</v>
          </cell>
          <cell r="I2056">
            <v>38</v>
          </cell>
          <cell r="J2056">
            <v>5.0791718119095698E-5</v>
          </cell>
          <cell r="K2056">
            <v>3020</v>
          </cell>
          <cell r="L2056">
            <v>63.167996753399301</v>
          </cell>
          <cell r="M2056">
            <v>2135</v>
          </cell>
          <cell r="N2056">
            <v>4.3636005749904203E-3</v>
          </cell>
          <cell r="O2056">
            <v>2235</v>
          </cell>
          <cell r="P2056">
            <v>0.22</v>
          </cell>
          <cell r="Q2056">
            <v>1127</v>
          </cell>
        </row>
        <row r="2057">
          <cell r="B2057" t="str">
            <v>MORGAN HILL 2111XR186</v>
          </cell>
          <cell r="C2057">
            <v>83242111</v>
          </cell>
          <cell r="D2057" t="str">
            <v>MORGAN HILL 2111</v>
          </cell>
          <cell r="E2057" t="str">
            <v>XR186</v>
          </cell>
          <cell r="F2057" t="b">
            <v>0</v>
          </cell>
          <cell r="G2057">
            <v>25721.350486205902</v>
          </cell>
          <cell r="H2057">
            <v>4651.2538387840104</v>
          </cell>
          <cell r="I2057">
            <v>191</v>
          </cell>
          <cell r="J2057">
            <v>7.0622677800840007E-5</v>
          </cell>
          <cell r="K2057">
            <v>2453</v>
          </cell>
          <cell r="L2057">
            <v>451.67261844861702</v>
          </cell>
          <cell r="M2057">
            <v>1246</v>
          </cell>
          <cell r="N2057">
            <v>3.6035159057699502E-2</v>
          </cell>
          <cell r="O2057">
            <v>1353</v>
          </cell>
          <cell r="P2057">
            <v>0.23</v>
          </cell>
          <cell r="Q2057">
            <v>1109</v>
          </cell>
        </row>
        <row r="2058">
          <cell r="B2058" t="str">
            <v>MORGAN HILL 2111XR292</v>
          </cell>
          <cell r="C2058">
            <v>83242111</v>
          </cell>
          <cell r="D2058" t="str">
            <v>MORGAN HILL 2111</v>
          </cell>
          <cell r="E2058" t="str">
            <v>XR292</v>
          </cell>
          <cell r="F2058" t="b">
            <v>0</v>
          </cell>
          <cell r="G2058">
            <v>19536.814679201299</v>
          </cell>
          <cell r="H2058">
            <v>17975.922055343301</v>
          </cell>
          <cell r="I2058">
            <v>130</v>
          </cell>
          <cell r="J2058">
            <v>6.4726122844569102E-5</v>
          </cell>
          <cell r="K2058">
            <v>2615</v>
          </cell>
          <cell r="L2058">
            <v>181.51726232278801</v>
          </cell>
          <cell r="M2058">
            <v>1680</v>
          </cell>
          <cell r="N2058">
            <v>9.8996206401076696E-3</v>
          </cell>
          <cell r="O2058">
            <v>1962</v>
          </cell>
          <cell r="P2058">
            <v>0.15</v>
          </cell>
          <cell r="Q2058">
            <v>1292</v>
          </cell>
        </row>
        <row r="2059">
          <cell r="B2059" t="str">
            <v>MORGAN HILL 2111XR398</v>
          </cell>
          <cell r="C2059">
            <v>83242111</v>
          </cell>
          <cell r="D2059" t="str">
            <v>MORGAN HILL 2111</v>
          </cell>
          <cell r="E2059" t="str">
            <v>XR398</v>
          </cell>
          <cell r="F2059" t="b">
            <v>0</v>
          </cell>
          <cell r="G2059">
            <v>63835.514717926701</v>
          </cell>
          <cell r="H2059">
            <v>60665.529203835598</v>
          </cell>
          <cell r="I2059">
            <v>341</v>
          </cell>
          <cell r="J2059">
            <v>8.3662802861748302E-5</v>
          </cell>
          <cell r="K2059">
            <v>2103</v>
          </cell>
          <cell r="L2059">
            <v>945.24507529975403</v>
          </cell>
          <cell r="M2059">
            <v>864</v>
          </cell>
          <cell r="N2059">
            <v>8.0766028333942794E-2</v>
          </cell>
          <cell r="O2059">
            <v>891</v>
          </cell>
          <cell r="P2059">
            <v>0.67</v>
          </cell>
          <cell r="Q2059">
            <v>814</v>
          </cell>
        </row>
        <row r="2060">
          <cell r="B2060" t="str">
            <v>MORRO BAY 11013487</v>
          </cell>
          <cell r="C2060">
            <v>183011101</v>
          </cell>
          <cell r="D2060" t="str">
            <v>MORRO BAY 1101</v>
          </cell>
          <cell r="E2060">
            <v>3487</v>
          </cell>
          <cell r="F2060" t="b">
            <v>1</v>
          </cell>
          <cell r="G2060">
            <v>2909.5779610925301</v>
          </cell>
          <cell r="H2060">
            <v>0</v>
          </cell>
          <cell r="I2060">
            <v>20</v>
          </cell>
          <cell r="J2060">
            <v>1.9374499714785899E-5</v>
          </cell>
          <cell r="K2060">
            <v>3547</v>
          </cell>
          <cell r="L2060">
            <v>6.5146990120410905E-2</v>
          </cell>
          <cell r="M2060">
            <v>3626</v>
          </cell>
          <cell r="N2060">
            <v>1.2621903415070599E-6</v>
          </cell>
          <cell r="O2060">
            <v>3565</v>
          </cell>
          <cell r="Q2060">
            <v>3359</v>
          </cell>
        </row>
        <row r="2061">
          <cell r="B2061" t="str">
            <v>MORRO BAY 1101CB</v>
          </cell>
          <cell r="C2061">
            <v>183011101</v>
          </cell>
          <cell r="D2061" t="str">
            <v>MORRO BAY 1101</v>
          </cell>
          <cell r="E2061" t="str">
            <v>CB</v>
          </cell>
          <cell r="F2061" t="b">
            <v>1</v>
          </cell>
          <cell r="G2061">
            <v>3472.0335005428001</v>
          </cell>
          <cell r="H2061">
            <v>0</v>
          </cell>
          <cell r="I2061">
            <v>28</v>
          </cell>
          <cell r="J2061">
            <v>1.2295575430698499E-5</v>
          </cell>
          <cell r="K2061">
            <v>3606</v>
          </cell>
          <cell r="L2061">
            <v>6.5146990120410905E-2</v>
          </cell>
          <cell r="M2061">
            <v>3624</v>
          </cell>
          <cell r="N2061">
            <v>8.0101973110848802E-7</v>
          </cell>
          <cell r="O2061">
            <v>3610</v>
          </cell>
          <cell r="P2061">
            <v>0.02</v>
          </cell>
          <cell r="Q2061">
            <v>2412</v>
          </cell>
        </row>
        <row r="2062">
          <cell r="B2062" t="str">
            <v>MORRO BAY 1101V66</v>
          </cell>
          <cell r="C2062">
            <v>183011101</v>
          </cell>
          <cell r="D2062" t="str">
            <v>MORRO BAY 1101</v>
          </cell>
          <cell r="E2062" t="str">
            <v>V66</v>
          </cell>
          <cell r="F2062" t="b">
            <v>0</v>
          </cell>
          <cell r="G2062">
            <v>26099.454053356199</v>
          </cell>
          <cell r="H2062">
            <v>5840.0699637446696</v>
          </cell>
          <cell r="I2062">
            <v>151</v>
          </cell>
          <cell r="J2062">
            <v>5.4938684115768397E-5</v>
          </cell>
          <cell r="K2062">
            <v>2915</v>
          </cell>
          <cell r="L2062">
            <v>48.8235598015074</v>
          </cell>
          <cell r="M2062">
            <v>2216</v>
          </cell>
          <cell r="N2062">
            <v>2.5702828997080998E-3</v>
          </cell>
          <cell r="O2062">
            <v>2402</v>
          </cell>
          <cell r="P2062">
            <v>0.03</v>
          </cell>
          <cell r="Q2062">
            <v>2264</v>
          </cell>
        </row>
        <row r="2063">
          <cell r="B2063" t="str">
            <v>MORRO BAY 1101W04</v>
          </cell>
          <cell r="C2063">
            <v>183011101</v>
          </cell>
          <cell r="D2063" t="str">
            <v>MORRO BAY 1101</v>
          </cell>
          <cell r="E2063" t="str">
            <v>W04</v>
          </cell>
          <cell r="F2063" t="b">
            <v>1</v>
          </cell>
          <cell r="G2063">
            <v>3941.4804352301999</v>
          </cell>
          <cell r="H2063">
            <v>437.24412801648498</v>
          </cell>
          <cell r="I2063">
            <v>26</v>
          </cell>
          <cell r="J2063">
            <v>3.5980621805720102E-6</v>
          </cell>
          <cell r="K2063">
            <v>3634</v>
          </cell>
          <cell r="L2063">
            <v>6.5146990120410905E-2</v>
          </cell>
          <cell r="M2063">
            <v>3634</v>
          </cell>
          <cell r="N2063">
            <v>2.3440292133034901E-7</v>
          </cell>
          <cell r="O2063">
            <v>3634</v>
          </cell>
          <cell r="Q2063">
            <v>3060</v>
          </cell>
        </row>
        <row r="2064">
          <cell r="B2064" t="str">
            <v>MORRO BAY 1101W20</v>
          </cell>
          <cell r="C2064">
            <v>183011101</v>
          </cell>
          <cell r="D2064" t="str">
            <v>MORRO BAY 1101</v>
          </cell>
          <cell r="E2064" t="str">
            <v>W20</v>
          </cell>
          <cell r="F2064" t="b">
            <v>0</v>
          </cell>
          <cell r="G2064">
            <v>6313.36059208388</v>
          </cell>
          <cell r="H2064">
            <v>3551.7375521917102</v>
          </cell>
          <cell r="I2064">
            <v>48</v>
          </cell>
          <cell r="J2064">
            <v>4.0736354456782899E-5</v>
          </cell>
          <cell r="K2064">
            <v>3252</v>
          </cell>
          <cell r="L2064">
            <v>28.771792709516902</v>
          </cell>
          <cell r="M2064">
            <v>2351</v>
          </cell>
          <cell r="N2064">
            <v>2.1356550565528498E-3</v>
          </cell>
          <cell r="O2064">
            <v>2463</v>
          </cell>
          <cell r="P2064">
            <v>0.02</v>
          </cell>
          <cell r="Q2064">
            <v>2548</v>
          </cell>
        </row>
        <row r="2065">
          <cell r="B2065" t="str">
            <v>MORRO BAY 1102868170</v>
          </cell>
          <cell r="C2065">
            <v>183011102</v>
          </cell>
          <cell r="D2065" t="str">
            <v>MORRO BAY 1102</v>
          </cell>
          <cell r="E2065">
            <v>868170</v>
          </cell>
          <cell r="F2065" t="b">
            <v>0</v>
          </cell>
          <cell r="G2065">
            <v>15451.707116703499</v>
          </cell>
          <cell r="H2065">
            <v>14595.2194287853</v>
          </cell>
          <cell r="I2065">
            <v>59</v>
          </cell>
          <cell r="J2065">
            <v>3.8100276218469102E-5</v>
          </cell>
          <cell r="K2065">
            <v>3298</v>
          </cell>
          <cell r="L2065">
            <v>52.909749550208197</v>
          </cell>
          <cell r="M2065">
            <v>2197</v>
          </cell>
          <cell r="N2065">
            <v>2.0479383966325601E-3</v>
          </cell>
          <cell r="O2065">
            <v>2471</v>
          </cell>
          <cell r="Q2065">
            <v>2853</v>
          </cell>
        </row>
        <row r="2066">
          <cell r="B2066" t="str">
            <v>MORRO BAY 1102CB</v>
          </cell>
          <cell r="C2066">
            <v>183011102</v>
          </cell>
          <cell r="D2066" t="str">
            <v>MORRO BAY 1102</v>
          </cell>
          <cell r="E2066" t="str">
            <v>CB</v>
          </cell>
          <cell r="F2066" t="b">
            <v>0</v>
          </cell>
          <cell r="G2066">
            <v>8911.8997424348199</v>
          </cell>
          <cell r="H2066">
            <v>7279.8497564120898</v>
          </cell>
          <cell r="I2066">
            <v>36</v>
          </cell>
          <cell r="J2066">
            <v>3.3044328366334697E-5</v>
          </cell>
          <cell r="K2066">
            <v>3385</v>
          </cell>
          <cell r="L2066">
            <v>43.259167659820697</v>
          </cell>
          <cell r="M2066">
            <v>2258</v>
          </cell>
          <cell r="N2066">
            <v>2.5798503067510398E-3</v>
          </cell>
          <cell r="O2066">
            <v>2399</v>
          </cell>
          <cell r="P2066">
            <v>0.04</v>
          </cell>
          <cell r="Q2066">
            <v>2119</v>
          </cell>
        </row>
        <row r="2067">
          <cell r="B2067" t="str">
            <v>MORRO BAY 1102V80</v>
          </cell>
          <cell r="C2067">
            <v>183011102</v>
          </cell>
          <cell r="D2067" t="str">
            <v>MORRO BAY 1102</v>
          </cell>
          <cell r="E2067" t="str">
            <v>V80</v>
          </cell>
          <cell r="F2067" t="b">
            <v>1</v>
          </cell>
          <cell r="G2067">
            <v>3197.8947619872301</v>
          </cell>
          <cell r="H2067">
            <v>222.75189376570299</v>
          </cell>
          <cell r="I2067">
            <v>28</v>
          </cell>
          <cell r="J2067">
            <v>1.8566680799787199E-5</v>
          </cell>
          <cell r="K2067">
            <v>3557</v>
          </cell>
          <cell r="L2067">
            <v>6.5192880108952495E-2</v>
          </cell>
          <cell r="M2067">
            <v>3516</v>
          </cell>
          <cell r="N2067">
            <v>1.21209324012274E-6</v>
          </cell>
          <cell r="O2067">
            <v>3573</v>
          </cell>
          <cell r="Q2067">
            <v>2973</v>
          </cell>
        </row>
        <row r="2068">
          <cell r="B2068" t="str">
            <v>MORRO BAY 1102V84</v>
          </cell>
          <cell r="C2068">
            <v>183011102</v>
          </cell>
          <cell r="D2068" t="str">
            <v>MORRO BAY 1102</v>
          </cell>
          <cell r="E2068" t="str">
            <v>V84</v>
          </cell>
          <cell r="F2068" t="b">
            <v>1</v>
          </cell>
          <cell r="G2068">
            <v>15879.952102384799</v>
          </cell>
          <cell r="H2068">
            <v>369.78367936873798</v>
          </cell>
          <cell r="I2068">
            <v>126</v>
          </cell>
          <cell r="J2068">
            <v>7.2114933303284502E-6</v>
          </cell>
          <cell r="K2068">
            <v>3627</v>
          </cell>
          <cell r="L2068">
            <v>0.37922858979020801</v>
          </cell>
          <cell r="M2068">
            <v>2921</v>
          </cell>
          <cell r="N2068">
            <v>2.1832025988761199E-5</v>
          </cell>
          <cell r="O2068">
            <v>2959</v>
          </cell>
          <cell r="Q2068">
            <v>2861</v>
          </cell>
        </row>
        <row r="2069">
          <cell r="B2069" t="str">
            <v>MORRO BAY 1102W22</v>
          </cell>
          <cell r="C2069">
            <v>183011102</v>
          </cell>
          <cell r="D2069" t="str">
            <v>MORRO BAY 1102</v>
          </cell>
          <cell r="E2069" t="str">
            <v>W22</v>
          </cell>
          <cell r="F2069" t="b">
            <v>0</v>
          </cell>
          <cell r="G2069">
            <v>10106.459832111699</v>
          </cell>
          <cell r="H2069">
            <v>4174.22893922603</v>
          </cell>
          <cell r="I2069">
            <v>85</v>
          </cell>
          <cell r="J2069">
            <v>1.45099811106774E-5</v>
          </cell>
          <cell r="K2069">
            <v>3590</v>
          </cell>
          <cell r="L2069">
            <v>6.5660957992076802E-2</v>
          </cell>
          <cell r="M2069">
            <v>3323</v>
          </cell>
          <cell r="N2069">
            <v>9.5876999096966195E-7</v>
          </cell>
          <cell r="O2069">
            <v>3594</v>
          </cell>
          <cell r="P2069">
            <v>0.1</v>
          </cell>
          <cell r="Q2069">
            <v>1467</v>
          </cell>
        </row>
        <row r="2070">
          <cell r="B2070" t="str">
            <v>MORRO BAY 1102W34</v>
          </cell>
          <cell r="C2070">
            <v>183011102</v>
          </cell>
          <cell r="D2070" t="str">
            <v>MORRO BAY 1102</v>
          </cell>
          <cell r="E2070" t="str">
            <v>W34</v>
          </cell>
          <cell r="F2070" t="b">
            <v>0</v>
          </cell>
          <cell r="G2070">
            <v>15456.5207812966</v>
          </cell>
          <cell r="H2070">
            <v>12223.0154371073</v>
          </cell>
          <cell r="I2070">
            <v>112</v>
          </cell>
          <cell r="J2070">
            <v>3.8291189813069799E-5</v>
          </cell>
          <cell r="K2070">
            <v>3294</v>
          </cell>
          <cell r="L2070">
            <v>31.247070295004399</v>
          </cell>
          <cell r="M2070">
            <v>2337</v>
          </cell>
          <cell r="N2070">
            <v>1.25841056208229E-3</v>
          </cell>
          <cell r="O2070">
            <v>2590</v>
          </cell>
          <cell r="Q2070">
            <v>2657</v>
          </cell>
        </row>
        <row r="2071">
          <cell r="B2071" t="str">
            <v>MOUNTAIN QUARRIES 21011102</v>
          </cell>
          <cell r="C2071">
            <v>152282101</v>
          </cell>
          <cell r="D2071" t="str">
            <v>MOUNTAIN QUARRIES 2101</v>
          </cell>
          <cell r="E2071">
            <v>1102</v>
          </cell>
          <cell r="F2071" t="b">
            <v>0</v>
          </cell>
          <cell r="G2071">
            <v>69889.601505907704</v>
          </cell>
          <cell r="H2071">
            <v>69889.601505907704</v>
          </cell>
          <cell r="I2071">
            <v>431</v>
          </cell>
          <cell r="J2071">
            <v>1.08031852092306E-4</v>
          </cell>
          <cell r="K2071">
            <v>1451</v>
          </cell>
          <cell r="L2071">
            <v>1375.9558626352</v>
          </cell>
          <cell r="M2071">
            <v>650</v>
          </cell>
          <cell r="N2071">
            <v>0.14479063599129499</v>
          </cell>
          <cell r="O2071">
            <v>548</v>
          </cell>
          <cell r="P2071">
            <v>0.21</v>
          </cell>
          <cell r="Q2071">
            <v>1154</v>
          </cell>
        </row>
        <row r="2072">
          <cell r="B2072" t="str">
            <v>MOUNTAIN QUARRIES 21011130</v>
          </cell>
          <cell r="C2072">
            <v>152282101</v>
          </cell>
          <cell r="D2072" t="str">
            <v>MOUNTAIN QUARRIES 2101</v>
          </cell>
          <cell r="E2072">
            <v>1130</v>
          </cell>
          <cell r="F2072" t="b">
            <v>0</v>
          </cell>
          <cell r="G2072">
            <v>32234.929431376699</v>
          </cell>
          <cell r="H2072">
            <v>32234.929431376699</v>
          </cell>
          <cell r="I2072">
            <v>231</v>
          </cell>
          <cell r="J2072">
            <v>8.1216734487616496E-5</v>
          </cell>
          <cell r="K2072">
            <v>2177</v>
          </cell>
          <cell r="L2072">
            <v>401.38280332018701</v>
          </cell>
          <cell r="M2072">
            <v>1295</v>
          </cell>
          <cell r="N2072">
            <v>3.1834443730993499E-2</v>
          </cell>
          <cell r="O2072">
            <v>1433</v>
          </cell>
          <cell r="P2072">
            <v>0.19</v>
          </cell>
          <cell r="Q2072">
            <v>1198</v>
          </cell>
        </row>
        <row r="2073">
          <cell r="B2073" t="str">
            <v>MOUNTAIN QUARRIES 21011180</v>
          </cell>
          <cell r="C2073">
            <v>152282101</v>
          </cell>
          <cell r="D2073" t="str">
            <v>MOUNTAIN QUARRIES 2101</v>
          </cell>
          <cell r="E2073">
            <v>1180</v>
          </cell>
          <cell r="F2073" t="b">
            <v>0</v>
          </cell>
          <cell r="G2073">
            <v>20847.2085962899</v>
          </cell>
          <cell r="H2073">
            <v>20847.2085962899</v>
          </cell>
          <cell r="I2073">
            <v>141</v>
          </cell>
          <cell r="J2073">
            <v>1.25249293352087E-4</v>
          </cell>
          <cell r="K2073">
            <v>1094</v>
          </cell>
          <cell r="L2073">
            <v>118.904544140453</v>
          </cell>
          <cell r="M2073">
            <v>1874</v>
          </cell>
          <cell r="N2073">
            <v>2.0770918623991899E-2</v>
          </cell>
          <cell r="O2073">
            <v>1656</v>
          </cell>
          <cell r="P2073">
            <v>0.11</v>
          </cell>
          <cell r="Q2073">
            <v>1417</v>
          </cell>
        </row>
        <row r="2074">
          <cell r="B2074" t="str">
            <v>MOUNTAIN QUARRIES 21011184</v>
          </cell>
          <cell r="C2074">
            <v>152282101</v>
          </cell>
          <cell r="D2074" t="str">
            <v>MOUNTAIN QUARRIES 2101</v>
          </cell>
          <cell r="E2074">
            <v>1184</v>
          </cell>
          <cell r="F2074" t="b">
            <v>0</v>
          </cell>
          <cell r="G2074">
            <v>18935.634053086</v>
          </cell>
          <cell r="H2074">
            <v>18820.606832601901</v>
          </cell>
          <cell r="I2074">
            <v>136</v>
          </cell>
          <cell r="J2074">
            <v>1.6371531736534501E-4</v>
          </cell>
          <cell r="K2074">
            <v>603</v>
          </cell>
          <cell r="L2074">
            <v>34.786402501443497</v>
          </cell>
          <cell r="M2074">
            <v>2309</v>
          </cell>
          <cell r="N2074">
            <v>4.8402858443861102E-3</v>
          </cell>
          <cell r="O2074">
            <v>2212</v>
          </cell>
          <cell r="P2074">
            <v>54.38</v>
          </cell>
          <cell r="Q2074">
            <v>107</v>
          </cell>
        </row>
        <row r="2075">
          <cell r="B2075" t="str">
            <v>MOUNTAIN QUARRIES 21011346</v>
          </cell>
          <cell r="C2075">
            <v>152282101</v>
          </cell>
          <cell r="D2075" t="str">
            <v>MOUNTAIN QUARRIES 2101</v>
          </cell>
          <cell r="E2075">
            <v>1346</v>
          </cell>
          <cell r="F2075" t="b">
            <v>0</v>
          </cell>
          <cell r="G2075">
            <v>49591.662236873897</v>
          </cell>
          <cell r="H2075">
            <v>49591.662236873897</v>
          </cell>
          <cell r="I2075">
            <v>410</v>
          </cell>
          <cell r="J2075">
            <v>1.21990328328293E-4</v>
          </cell>
          <cell r="K2075">
            <v>1148</v>
          </cell>
          <cell r="L2075">
            <v>241.28512134109701</v>
          </cell>
          <cell r="M2075">
            <v>1564</v>
          </cell>
          <cell r="N2075">
            <v>3.5841047647752998E-2</v>
          </cell>
          <cell r="O2075">
            <v>1357</v>
          </cell>
          <cell r="P2075">
            <v>0.17</v>
          </cell>
          <cell r="Q2075">
            <v>1232</v>
          </cell>
        </row>
        <row r="2076">
          <cell r="B2076" t="str">
            <v>MOUNTAIN QUARRIES 21011350</v>
          </cell>
          <cell r="C2076">
            <v>152282101</v>
          </cell>
          <cell r="D2076" t="str">
            <v>MOUNTAIN QUARRIES 2101</v>
          </cell>
          <cell r="E2076">
            <v>1350</v>
          </cell>
          <cell r="F2076" t="b">
            <v>0</v>
          </cell>
          <cell r="G2076">
            <v>34999.9270745143</v>
          </cell>
          <cell r="H2076">
            <v>34999.9270745143</v>
          </cell>
          <cell r="I2076">
            <v>212</v>
          </cell>
          <cell r="J2076">
            <v>1.53706490417492E-4</v>
          </cell>
          <cell r="K2076">
            <v>714</v>
          </cell>
          <cell r="L2076">
            <v>2128.0484328505599</v>
          </cell>
          <cell r="M2076">
            <v>418</v>
          </cell>
          <cell r="N2076">
            <v>0.27537398929360501</v>
          </cell>
          <cell r="O2076">
            <v>169</v>
          </cell>
          <cell r="P2076">
            <v>0.14000000000000001</v>
          </cell>
          <cell r="Q2076">
            <v>1328</v>
          </cell>
        </row>
        <row r="2077">
          <cell r="B2077" t="str">
            <v>MOUNTAIN QUARRIES 21012422</v>
          </cell>
          <cell r="C2077">
            <v>152282101</v>
          </cell>
          <cell r="D2077" t="str">
            <v>MOUNTAIN QUARRIES 2101</v>
          </cell>
          <cell r="E2077">
            <v>2422</v>
          </cell>
          <cell r="F2077" t="b">
            <v>0</v>
          </cell>
          <cell r="G2077">
            <v>13951.5772444876</v>
          </cell>
          <cell r="H2077">
            <v>13951.5772444876</v>
          </cell>
          <cell r="I2077">
            <v>81</v>
          </cell>
          <cell r="J2077">
            <v>1.21991171772606E-4</v>
          </cell>
          <cell r="K2077">
            <v>1147</v>
          </cell>
          <cell r="L2077">
            <v>229.804514584967</v>
          </cell>
          <cell r="M2077">
            <v>1587</v>
          </cell>
          <cell r="N2077">
            <v>1.8042786763987601E-2</v>
          </cell>
          <cell r="O2077">
            <v>1706</v>
          </cell>
          <cell r="P2077">
            <v>7.0000000000000007E-2</v>
          </cell>
          <cell r="Q2077">
            <v>1676</v>
          </cell>
        </row>
        <row r="2078">
          <cell r="B2078" t="str">
            <v>MOUNTAIN QUARRIES 210135466</v>
          </cell>
          <cell r="C2078">
            <v>152282101</v>
          </cell>
          <cell r="D2078" t="str">
            <v>MOUNTAIN QUARRIES 2101</v>
          </cell>
          <cell r="E2078">
            <v>35466</v>
          </cell>
          <cell r="F2078" t="b">
            <v>0</v>
          </cell>
          <cell r="G2078">
            <v>11836.661808823101</v>
          </cell>
          <cell r="H2078">
            <v>11836.661808823101</v>
          </cell>
          <cell r="I2078">
            <v>82</v>
          </cell>
          <cell r="J2078">
            <v>1.67706787845129E-4</v>
          </cell>
          <cell r="K2078">
            <v>578</v>
          </cell>
          <cell r="L2078">
            <v>531.33581984936404</v>
          </cell>
          <cell r="M2078">
            <v>1171</v>
          </cell>
          <cell r="N2078">
            <v>9.5561967240755094E-2</v>
          </cell>
          <cell r="O2078">
            <v>787</v>
          </cell>
          <cell r="P2078">
            <v>0.06</v>
          </cell>
          <cell r="Q2078">
            <v>1799</v>
          </cell>
        </row>
        <row r="2079">
          <cell r="B2079" t="str">
            <v>MOUNTAIN QUARRIES 210151584</v>
          </cell>
          <cell r="C2079">
            <v>152282101</v>
          </cell>
          <cell r="D2079" t="str">
            <v>MOUNTAIN QUARRIES 2101</v>
          </cell>
          <cell r="E2079">
            <v>51584</v>
          </cell>
          <cell r="F2079" t="b">
            <v>0</v>
          </cell>
          <cell r="G2079">
            <v>35041.553426966799</v>
          </cell>
          <cell r="H2079">
            <v>35041.553426966799</v>
          </cell>
          <cell r="I2079">
            <v>224</v>
          </cell>
          <cell r="J2079">
            <v>7.7619126947021298E-5</v>
          </cell>
          <cell r="K2079">
            <v>2272</v>
          </cell>
          <cell r="L2079">
            <v>869.13680990747605</v>
          </cell>
          <cell r="M2079">
            <v>901</v>
          </cell>
          <cell r="N2079">
            <v>5.7318486917117398E-2</v>
          </cell>
          <cell r="O2079">
            <v>1090</v>
          </cell>
          <cell r="P2079">
            <v>0.08</v>
          </cell>
          <cell r="Q2079">
            <v>1655</v>
          </cell>
        </row>
        <row r="2080">
          <cell r="B2080" t="str">
            <v>MOUNTAIN QUARRIES 21016953</v>
          </cell>
          <cell r="C2080">
            <v>152282101</v>
          </cell>
          <cell r="D2080" t="str">
            <v>MOUNTAIN QUARRIES 2101</v>
          </cell>
          <cell r="E2080">
            <v>6953</v>
          </cell>
          <cell r="F2080" t="b">
            <v>0</v>
          </cell>
          <cell r="G2080">
            <v>9187.9729740039693</v>
          </cell>
          <cell r="H2080">
            <v>9187.9729740039693</v>
          </cell>
          <cell r="I2080">
            <v>58</v>
          </cell>
          <cell r="J2080">
            <v>1.11591422269E-4</v>
          </cell>
          <cell r="K2080">
            <v>1378</v>
          </cell>
          <cell r="L2080">
            <v>4228.1533489705498</v>
          </cell>
          <cell r="M2080">
            <v>135</v>
          </cell>
          <cell r="N2080">
            <v>0.43529892279356203</v>
          </cell>
          <cell r="O2080">
            <v>45</v>
          </cell>
          <cell r="P2080">
            <v>4.2</v>
          </cell>
          <cell r="Q2080">
            <v>525</v>
          </cell>
        </row>
        <row r="2081">
          <cell r="B2081" t="str">
            <v>MOUNTAIN QUARRIES 210192474</v>
          </cell>
          <cell r="C2081">
            <v>152282101</v>
          </cell>
          <cell r="D2081" t="str">
            <v>MOUNTAIN QUARRIES 2101</v>
          </cell>
          <cell r="E2081">
            <v>92474</v>
          </cell>
          <cell r="F2081" t="b">
            <v>0</v>
          </cell>
          <cell r="G2081">
            <v>25104.647719305001</v>
          </cell>
          <cell r="H2081">
            <v>24305.418103475102</v>
          </cell>
          <cell r="I2081">
            <v>173</v>
          </cell>
          <cell r="J2081">
            <v>1.3451540387042699E-4</v>
          </cell>
          <cell r="K2081">
            <v>934</v>
          </cell>
          <cell r="L2081">
            <v>428.27393616000597</v>
          </cell>
          <cell r="M2081">
            <v>1261</v>
          </cell>
          <cell r="N2081">
            <v>4.6936674040949998E-2</v>
          </cell>
          <cell r="O2081">
            <v>1212</v>
          </cell>
          <cell r="P2081">
            <v>0.26</v>
          </cell>
          <cell r="Q2081">
            <v>1060</v>
          </cell>
        </row>
        <row r="2082">
          <cell r="B2082" t="str">
            <v>MOUNTAIN QUARRIES 2101CB</v>
          </cell>
          <cell r="C2082">
            <v>152282101</v>
          </cell>
          <cell r="D2082" t="str">
            <v>MOUNTAIN QUARRIES 2101</v>
          </cell>
          <cell r="E2082" t="str">
            <v>CB</v>
          </cell>
          <cell r="F2082" t="b">
            <v>0</v>
          </cell>
          <cell r="G2082">
            <v>40215.546732118601</v>
          </cell>
          <cell r="H2082">
            <v>40215.546732118601</v>
          </cell>
          <cell r="I2082">
            <v>262</v>
          </cell>
          <cell r="J2082">
            <v>1.2901759293241201E-4</v>
          </cell>
          <cell r="K2082">
            <v>1029</v>
          </cell>
          <cell r="L2082">
            <v>2606.34252807043</v>
          </cell>
          <cell r="M2082">
            <v>328</v>
          </cell>
          <cell r="N2082">
            <v>0.38665329351740901</v>
          </cell>
          <cell r="O2082">
            <v>68</v>
          </cell>
          <cell r="P2082">
            <v>9.11</v>
          </cell>
          <cell r="Q2082">
            <v>412</v>
          </cell>
        </row>
        <row r="2083">
          <cell r="B2083" t="str">
            <v>NAPA 11025039</v>
          </cell>
          <cell r="C2083">
            <v>42021102</v>
          </cell>
          <cell r="D2083" t="str">
            <v>NAPA 1102</v>
          </cell>
          <cell r="E2083">
            <v>5039</v>
          </cell>
          <cell r="F2083" t="b">
            <v>1</v>
          </cell>
          <cell r="G2083">
            <v>4245.04624664107</v>
          </cell>
          <cell r="H2083">
            <v>0</v>
          </cell>
          <cell r="I2083">
            <v>28</v>
          </cell>
          <cell r="J2083">
            <v>7.2353810505124499E-5</v>
          </cell>
          <cell r="K2083">
            <v>2407</v>
          </cell>
          <cell r="L2083">
            <v>1.19514983064851</v>
          </cell>
          <cell r="M2083">
            <v>2880</v>
          </cell>
          <cell r="N2083">
            <v>4.5334451191901003E-5</v>
          </cell>
          <cell r="O2083">
            <v>2905</v>
          </cell>
          <cell r="Q2083">
            <v>3275</v>
          </cell>
        </row>
        <row r="2084">
          <cell r="B2084" t="str">
            <v>NAPA 1102561208</v>
          </cell>
          <cell r="C2084">
            <v>42021102</v>
          </cell>
          <cell r="D2084" t="str">
            <v>NAPA 1102</v>
          </cell>
          <cell r="E2084">
            <v>561208</v>
          </cell>
          <cell r="F2084" t="b">
            <v>0</v>
          </cell>
          <cell r="G2084">
            <v>4547.6852448438303</v>
          </cell>
          <cell r="H2084">
            <v>1347.5453714067401</v>
          </cell>
          <cell r="I2084">
            <v>15</v>
          </cell>
          <cell r="J2084">
            <v>1.1030057586529901E-4</v>
          </cell>
          <cell r="K2084">
            <v>1407</v>
          </cell>
          <cell r="L2084">
            <v>1867.3968000464199</v>
          </cell>
          <cell r="M2084">
            <v>484</v>
          </cell>
          <cell r="N2084">
            <v>0.16260173581641599</v>
          </cell>
          <cell r="O2084">
            <v>459</v>
          </cell>
          <cell r="Q2084">
            <v>3487</v>
          </cell>
        </row>
        <row r="2085">
          <cell r="B2085" t="str">
            <v>NAPA 11121302</v>
          </cell>
          <cell r="C2085">
            <v>42021112</v>
          </cell>
          <cell r="D2085" t="str">
            <v>NAPA 1112</v>
          </cell>
          <cell r="E2085">
            <v>1302</v>
          </cell>
          <cell r="F2085" t="b">
            <v>0</v>
          </cell>
          <cell r="G2085">
            <v>55353.029929693599</v>
          </cell>
          <cell r="H2085">
            <v>32333.736900328498</v>
          </cell>
          <cell r="I2085">
            <v>317</v>
          </cell>
          <cell r="J2085">
            <v>6.34595850255145E-5</v>
          </cell>
          <cell r="K2085">
            <v>2662</v>
          </cell>
          <cell r="L2085">
            <v>792.52984579766496</v>
          </cell>
          <cell r="M2085">
            <v>949</v>
          </cell>
          <cell r="N2085">
            <v>3.90529798948571E-2</v>
          </cell>
          <cell r="O2085">
            <v>1319</v>
          </cell>
          <cell r="P2085">
            <v>0.08</v>
          </cell>
          <cell r="Q2085">
            <v>1620</v>
          </cell>
        </row>
        <row r="2086">
          <cell r="B2086" t="str">
            <v>NAPA 1112CB</v>
          </cell>
          <cell r="C2086">
            <v>42021112</v>
          </cell>
          <cell r="D2086" t="str">
            <v>NAPA 1112</v>
          </cell>
          <cell r="E2086" t="str">
            <v>CB</v>
          </cell>
          <cell r="F2086" t="b">
            <v>1</v>
          </cell>
          <cell r="G2086">
            <v>26742.875334978598</v>
          </cell>
          <cell r="H2086">
            <v>940.99909734704204</v>
          </cell>
          <cell r="I2086">
            <v>226</v>
          </cell>
          <cell r="J2086">
            <v>4.1038780200653401E-5</v>
          </cell>
          <cell r="K2086">
            <v>3242</v>
          </cell>
          <cell r="L2086">
            <v>20.687200328354599</v>
          </cell>
          <cell r="M2086">
            <v>2439</v>
          </cell>
          <cell r="N2086">
            <v>1.1724346813382E-3</v>
          </cell>
          <cell r="O2086">
            <v>2603</v>
          </cell>
          <cell r="Q2086">
            <v>2752</v>
          </cell>
        </row>
        <row r="2087">
          <cell r="B2087" t="str">
            <v>NARROWS 21011202</v>
          </cell>
          <cell r="C2087">
            <v>153132101</v>
          </cell>
          <cell r="D2087" t="str">
            <v>NARROWS 2101</v>
          </cell>
          <cell r="E2087">
            <v>1202</v>
          </cell>
          <cell r="F2087" t="b">
            <v>0</v>
          </cell>
          <cell r="G2087">
            <v>73649.878866184998</v>
          </cell>
          <cell r="H2087">
            <v>73649.878866184998</v>
          </cell>
          <cell r="I2087">
            <v>459</v>
          </cell>
          <cell r="J2087">
            <v>9.3804812808691702E-5</v>
          </cell>
          <cell r="K2087">
            <v>1798</v>
          </cell>
          <cell r="L2087">
            <v>1469.35603071432</v>
          </cell>
          <cell r="M2087">
            <v>608</v>
          </cell>
          <cell r="N2087">
            <v>0.100872894239124</v>
          </cell>
          <cell r="O2087">
            <v>758</v>
          </cell>
          <cell r="P2087">
            <v>0.24</v>
          </cell>
          <cell r="Q2087">
            <v>1107</v>
          </cell>
        </row>
        <row r="2088">
          <cell r="B2088" t="str">
            <v>NARROWS 2101CB</v>
          </cell>
          <cell r="C2088">
            <v>153132101</v>
          </cell>
          <cell r="D2088" t="str">
            <v>NARROWS 2101</v>
          </cell>
          <cell r="E2088" t="str">
            <v>CB</v>
          </cell>
          <cell r="F2088" t="b">
            <v>0</v>
          </cell>
          <cell r="G2088">
            <v>25047.844847753498</v>
          </cell>
          <cell r="H2088">
            <v>25047.844847753498</v>
          </cell>
          <cell r="I2088">
            <v>65</v>
          </cell>
          <cell r="J2088">
            <v>1.3383882725293001E-4</v>
          </cell>
          <cell r="K2088">
            <v>945</v>
          </cell>
          <cell r="L2088">
            <v>2147.2351277866801</v>
          </cell>
          <cell r="M2088">
            <v>413</v>
          </cell>
          <cell r="N2088">
            <v>0.21823068902775999</v>
          </cell>
          <cell r="O2088">
            <v>287</v>
          </cell>
          <cell r="P2088">
            <v>0.06</v>
          </cell>
          <cell r="Q2088">
            <v>1867</v>
          </cell>
        </row>
        <row r="2089">
          <cell r="B2089" t="str">
            <v>NARROWS 21022220</v>
          </cell>
          <cell r="C2089">
            <v>153132102</v>
          </cell>
          <cell r="D2089" t="str">
            <v>NARROWS 2102</v>
          </cell>
          <cell r="E2089">
            <v>2220</v>
          </cell>
          <cell r="F2089" t="b">
            <v>0</v>
          </cell>
          <cell r="G2089">
            <v>45533.947729464402</v>
          </cell>
          <cell r="H2089">
            <v>44226.437278342499</v>
          </cell>
          <cell r="I2089">
            <v>266</v>
          </cell>
          <cell r="J2089">
            <v>1.5667202718176401E-4</v>
          </cell>
          <cell r="K2089">
            <v>676</v>
          </cell>
          <cell r="L2089">
            <v>1115.7949901540301</v>
          </cell>
          <cell r="M2089">
            <v>768</v>
          </cell>
          <cell r="N2089">
            <v>0.152347451838833</v>
          </cell>
          <cell r="O2089">
            <v>505</v>
          </cell>
          <cell r="P2089">
            <v>0.28000000000000003</v>
          </cell>
          <cell r="Q2089">
            <v>1037</v>
          </cell>
        </row>
        <row r="2090">
          <cell r="B2090" t="str">
            <v>NARROWS 21022718</v>
          </cell>
          <cell r="C2090">
            <v>153132102</v>
          </cell>
          <cell r="D2090" t="str">
            <v>NARROWS 2102</v>
          </cell>
          <cell r="E2090">
            <v>2718</v>
          </cell>
          <cell r="F2090" t="b">
            <v>1</v>
          </cell>
          <cell r="G2090">
            <v>11657.4654013248</v>
          </cell>
          <cell r="H2090">
            <v>495.64222847970501</v>
          </cell>
          <cell r="I2090">
            <v>114</v>
          </cell>
          <cell r="J2090">
            <v>2.27278604755062E-4</v>
          </cell>
          <cell r="K2090">
            <v>295</v>
          </cell>
          <cell r="L2090">
            <v>102.617789101913</v>
          </cell>
          <cell r="M2090">
            <v>1938</v>
          </cell>
          <cell r="N2090">
            <v>1.4275986895868001E-2</v>
          </cell>
          <cell r="O2090">
            <v>1812</v>
          </cell>
          <cell r="P2090">
            <v>0.04</v>
          </cell>
          <cell r="Q2090">
            <v>2074</v>
          </cell>
        </row>
        <row r="2091">
          <cell r="B2091" t="str">
            <v>NARROWS 210248484</v>
          </cell>
          <cell r="C2091">
            <v>153132102</v>
          </cell>
          <cell r="D2091" t="str">
            <v>NARROWS 2102</v>
          </cell>
          <cell r="E2091">
            <v>48484</v>
          </cell>
          <cell r="F2091" t="b">
            <v>0</v>
          </cell>
          <cell r="G2091">
            <v>67054.867197721207</v>
          </cell>
          <cell r="H2091">
            <v>67054.867197721207</v>
          </cell>
          <cell r="I2091">
            <v>450</v>
          </cell>
          <cell r="J2091">
            <v>1.3312747139126299E-4</v>
          </cell>
          <cell r="K2091">
            <v>956</v>
          </cell>
          <cell r="L2091">
            <v>878.67794553190595</v>
          </cell>
          <cell r="M2091">
            <v>893</v>
          </cell>
          <cell r="N2091">
            <v>9.9980070994747802E-2</v>
          </cell>
          <cell r="O2091">
            <v>764</v>
          </cell>
          <cell r="P2091">
            <v>0.43</v>
          </cell>
          <cell r="Q2091">
            <v>927</v>
          </cell>
        </row>
        <row r="2092">
          <cell r="B2092" t="str">
            <v>NARROWS 210276952</v>
          </cell>
          <cell r="C2092">
            <v>153132102</v>
          </cell>
          <cell r="D2092" t="str">
            <v>NARROWS 2102</v>
          </cell>
          <cell r="E2092">
            <v>76952</v>
          </cell>
          <cell r="F2092" t="b">
            <v>0</v>
          </cell>
          <cell r="G2092">
            <v>18206.8026400116</v>
          </cell>
          <cell r="H2092">
            <v>3648.44959459036</v>
          </cell>
          <cell r="I2092">
            <v>161</v>
          </cell>
          <cell r="J2092">
            <v>2.66982985200195E-4</v>
          </cell>
          <cell r="K2092">
            <v>179</v>
          </cell>
          <cell r="L2092">
            <v>39.534314191017103</v>
          </cell>
          <cell r="M2092">
            <v>2276</v>
          </cell>
          <cell r="N2092">
            <v>5.2382974342133097E-3</v>
          </cell>
          <cell r="O2092">
            <v>2195</v>
          </cell>
          <cell r="P2092">
            <v>0.06</v>
          </cell>
          <cell r="Q2092">
            <v>1785</v>
          </cell>
        </row>
        <row r="2093">
          <cell r="B2093" t="str">
            <v>NARROWS 2102CB</v>
          </cell>
          <cell r="C2093">
            <v>153132102</v>
          </cell>
          <cell r="D2093" t="str">
            <v>NARROWS 2102</v>
          </cell>
          <cell r="E2093" t="str">
            <v>CB</v>
          </cell>
          <cell r="F2093" t="b">
            <v>0</v>
          </cell>
          <cell r="G2093">
            <v>39248.315256525602</v>
          </cell>
          <cell r="H2093">
            <v>36287.640288092698</v>
          </cell>
          <cell r="I2093">
            <v>243</v>
          </cell>
          <cell r="J2093">
            <v>1.5785574020180299E-4</v>
          </cell>
          <cell r="K2093">
            <v>664</v>
          </cell>
          <cell r="L2093">
            <v>1177.1526102037201</v>
          </cell>
          <cell r="M2093">
            <v>742</v>
          </cell>
          <cell r="N2093">
            <v>0.118072745363592</v>
          </cell>
          <cell r="O2093">
            <v>658</v>
          </cell>
          <cell r="P2093">
            <v>0.1</v>
          </cell>
          <cell r="Q2093">
            <v>1491</v>
          </cell>
        </row>
        <row r="2094">
          <cell r="B2094" t="str">
            <v>NARROWS 2104CB</v>
          </cell>
          <cell r="C2094">
            <v>153132104</v>
          </cell>
          <cell r="D2094" t="str">
            <v>NARROWS 2104</v>
          </cell>
          <cell r="E2094" t="str">
            <v>CB</v>
          </cell>
          <cell r="F2094" t="b">
            <v>1</v>
          </cell>
          <cell r="G2094">
            <v>4.5719965862992797</v>
          </cell>
          <cell r="H2094">
            <v>4.5719965862992797</v>
          </cell>
          <cell r="I2094">
            <v>1</v>
          </cell>
          <cell r="J2094">
            <v>1.2263903045095501E-4</v>
          </cell>
          <cell r="K2094">
            <v>1138</v>
          </cell>
          <cell r="L2094">
            <v>1641.5431276714501</v>
          </cell>
          <cell r="M2094">
            <v>545</v>
          </cell>
          <cell r="N2094">
            <v>0.20131725762105501</v>
          </cell>
          <cell r="O2094">
            <v>323</v>
          </cell>
          <cell r="P2094">
            <v>0.02</v>
          </cell>
          <cell r="Q2094">
            <v>2423</v>
          </cell>
        </row>
        <row r="2095">
          <cell r="B2095" t="str">
            <v>NARROWS 21052216</v>
          </cell>
          <cell r="C2095">
            <v>153132105</v>
          </cell>
          <cell r="D2095" t="str">
            <v>NARROWS 2105</v>
          </cell>
          <cell r="E2095">
            <v>2216</v>
          </cell>
          <cell r="F2095" t="b">
            <v>0</v>
          </cell>
          <cell r="G2095">
            <v>93046.013208628603</v>
          </cell>
          <cell r="H2095">
            <v>91192.076764327503</v>
          </cell>
          <cell r="I2095">
            <v>663</v>
          </cell>
          <cell r="J2095">
            <v>1.7534382850457899E-4</v>
          </cell>
          <cell r="K2095">
            <v>526</v>
          </cell>
          <cell r="L2095">
            <v>744.583829070447</v>
          </cell>
          <cell r="M2095">
            <v>980</v>
          </cell>
          <cell r="N2095">
            <v>0.104384274760931</v>
          </cell>
          <cell r="O2095">
            <v>737</v>
          </cell>
          <cell r="P2095">
            <v>0.89</v>
          </cell>
          <cell r="Q2095">
            <v>752</v>
          </cell>
        </row>
        <row r="2096">
          <cell r="B2096" t="str">
            <v>NARROWS 21052228</v>
          </cell>
          <cell r="C2096">
            <v>153132105</v>
          </cell>
          <cell r="D2096" t="str">
            <v>NARROWS 2105</v>
          </cell>
          <cell r="E2096">
            <v>2228</v>
          </cell>
          <cell r="F2096" t="b">
            <v>0</v>
          </cell>
          <cell r="G2096">
            <v>34201.724138163503</v>
          </cell>
          <cell r="H2096">
            <v>33727.147124967101</v>
          </cell>
          <cell r="I2096">
            <v>199</v>
          </cell>
          <cell r="J2096">
            <v>1.09398632682286E-4</v>
          </cell>
          <cell r="K2096">
            <v>1423</v>
          </cell>
          <cell r="L2096">
            <v>1826.29018501067</v>
          </cell>
          <cell r="M2096">
            <v>498</v>
          </cell>
          <cell r="N2096">
            <v>0.165951369838404</v>
          </cell>
          <cell r="O2096">
            <v>447</v>
          </cell>
          <cell r="P2096">
            <v>0.19</v>
          </cell>
          <cell r="Q2096">
            <v>1187</v>
          </cell>
        </row>
        <row r="2097">
          <cell r="B2097" t="str">
            <v>NARROWS 21052426</v>
          </cell>
          <cell r="C2097">
            <v>153132105</v>
          </cell>
          <cell r="D2097" t="str">
            <v>NARROWS 2105</v>
          </cell>
          <cell r="E2097">
            <v>2426</v>
          </cell>
          <cell r="F2097" t="b">
            <v>0</v>
          </cell>
          <cell r="G2097">
            <v>27934.498925169999</v>
          </cell>
          <cell r="H2097">
            <v>13782.7728152216</v>
          </cell>
          <cell r="I2097">
            <v>226</v>
          </cell>
          <cell r="J2097">
            <v>1.7076075285097701E-4</v>
          </cell>
          <cell r="K2097">
            <v>559</v>
          </cell>
          <cell r="L2097">
            <v>240.37437462774</v>
          </cell>
          <cell r="M2097">
            <v>1566</v>
          </cell>
          <cell r="N2097">
            <v>3.6874042224294898E-2</v>
          </cell>
          <cell r="O2097">
            <v>1341</v>
          </cell>
          <cell r="P2097">
            <v>0.09</v>
          </cell>
          <cell r="Q2097">
            <v>1513</v>
          </cell>
        </row>
        <row r="2098">
          <cell r="B2098" t="str">
            <v>NARROWS 21052748</v>
          </cell>
          <cell r="C2098">
            <v>153132105</v>
          </cell>
          <cell r="D2098" t="str">
            <v>NARROWS 2105</v>
          </cell>
          <cell r="E2098">
            <v>2748</v>
          </cell>
          <cell r="F2098" t="b">
            <v>0</v>
          </cell>
          <cell r="G2098">
            <v>31538.407634040599</v>
          </cell>
          <cell r="H2098">
            <v>20831.4864473333</v>
          </cell>
          <cell r="I2098">
            <v>245</v>
          </cell>
          <cell r="J2098">
            <v>1.8392734318319301E-4</v>
          </cell>
          <cell r="K2098">
            <v>480</v>
          </cell>
          <cell r="L2098">
            <v>692.286089198318</v>
          </cell>
          <cell r="M2098">
            <v>1029</v>
          </cell>
          <cell r="N2098">
            <v>8.4145293412452804E-2</v>
          </cell>
          <cell r="O2098">
            <v>869</v>
          </cell>
          <cell r="P2098">
            <v>0.1</v>
          </cell>
          <cell r="Q2098">
            <v>1477</v>
          </cell>
        </row>
        <row r="2099">
          <cell r="B2099" t="str">
            <v>NARROWS 210534069</v>
          </cell>
          <cell r="C2099">
            <v>153132105</v>
          </cell>
          <cell r="D2099" t="str">
            <v>NARROWS 2105</v>
          </cell>
          <cell r="E2099">
            <v>34069</v>
          </cell>
          <cell r="F2099" t="b">
            <v>0</v>
          </cell>
          <cell r="G2099">
            <v>25331.847305003099</v>
          </cell>
          <cell r="H2099">
            <v>25331.847305003099</v>
          </cell>
          <cell r="I2099">
            <v>156</v>
          </cell>
          <cell r="J2099">
            <v>6.2676496834742002E-5</v>
          </cell>
          <cell r="K2099">
            <v>2694</v>
          </cell>
          <cell r="L2099">
            <v>2622.4246038869701</v>
          </cell>
          <cell r="M2099">
            <v>326</v>
          </cell>
          <cell r="N2099">
            <v>0.16138319185984501</v>
          </cell>
          <cell r="O2099">
            <v>463</v>
          </cell>
          <cell r="P2099">
            <v>0.09</v>
          </cell>
          <cell r="Q2099">
            <v>1525</v>
          </cell>
        </row>
        <row r="2100">
          <cell r="B2100" t="str">
            <v>NARROWS 210551582</v>
          </cell>
          <cell r="C2100">
            <v>153132105</v>
          </cell>
          <cell r="D2100" t="str">
            <v>NARROWS 2105</v>
          </cell>
          <cell r="E2100">
            <v>51582</v>
          </cell>
          <cell r="F2100" t="b">
            <v>0</v>
          </cell>
          <cell r="G2100">
            <v>15330.267117533</v>
          </cell>
          <cell r="H2100">
            <v>15330.267117533</v>
          </cell>
          <cell r="I2100">
            <v>105</v>
          </cell>
          <cell r="J2100">
            <v>1.4184515107661401E-4</v>
          </cell>
          <cell r="K2100">
            <v>842</v>
          </cell>
          <cell r="L2100">
            <v>981.24654732136401</v>
          </cell>
          <cell r="M2100">
            <v>843</v>
          </cell>
          <cell r="N2100">
            <v>0.13573651207225301</v>
          </cell>
          <cell r="O2100">
            <v>582</v>
          </cell>
          <cell r="P2100">
            <v>0.04</v>
          </cell>
          <cell r="Q2100">
            <v>2150</v>
          </cell>
        </row>
        <row r="2101">
          <cell r="B2101" t="str">
            <v>NARROWS 21057203</v>
          </cell>
          <cell r="C2101">
            <v>153132105</v>
          </cell>
          <cell r="D2101" t="str">
            <v>NARROWS 2105</v>
          </cell>
          <cell r="E2101">
            <v>7203</v>
          </cell>
          <cell r="F2101" t="b">
            <v>0</v>
          </cell>
          <cell r="G2101">
            <v>30305.2229144306</v>
          </cell>
          <cell r="H2101">
            <v>29904.6732687078</v>
          </cell>
          <cell r="I2101">
            <v>197</v>
          </cell>
          <cell r="J2101">
            <v>9.5139320147992506E-5</v>
          </cell>
          <cell r="K2101">
            <v>1761</v>
          </cell>
          <cell r="L2101">
            <v>1859.3117756225599</v>
          </cell>
          <cell r="M2101">
            <v>489</v>
          </cell>
          <cell r="N2101">
            <v>0.160431797172261</v>
          </cell>
          <cell r="O2101">
            <v>467</v>
          </cell>
          <cell r="P2101">
            <v>0.19</v>
          </cell>
          <cell r="Q2101">
            <v>1194</v>
          </cell>
        </row>
        <row r="2102">
          <cell r="B2102" t="str">
            <v>NARROWS 2105CB</v>
          </cell>
          <cell r="C2102">
            <v>153132105</v>
          </cell>
          <cell r="D2102" t="str">
            <v>NARROWS 2105</v>
          </cell>
          <cell r="E2102" t="str">
            <v>CB</v>
          </cell>
          <cell r="F2102" t="b">
            <v>0</v>
          </cell>
          <cell r="G2102">
            <v>58448.722746324202</v>
          </cell>
          <cell r="H2102">
            <v>58073.640204797499</v>
          </cell>
          <cell r="I2102">
            <v>382</v>
          </cell>
          <cell r="J2102">
            <v>1.08067076584311E-4</v>
          </cell>
          <cell r="K2102">
            <v>1450</v>
          </cell>
          <cell r="L2102">
            <v>1111.27120999666</v>
          </cell>
          <cell r="M2102">
            <v>769</v>
          </cell>
          <cell r="N2102">
            <v>0.105674700447435</v>
          </cell>
          <cell r="O2102">
            <v>730</v>
          </cell>
          <cell r="P2102">
            <v>0.26</v>
          </cell>
          <cell r="Q2102">
            <v>1065</v>
          </cell>
        </row>
        <row r="2103">
          <cell r="B2103" t="str">
            <v>NARROWS PH 1151CB</v>
          </cell>
          <cell r="C2103">
            <v>153131151</v>
          </cell>
          <cell r="D2103" t="str">
            <v>NARROWS PH 1151</v>
          </cell>
          <cell r="E2103" t="str">
            <v>CB</v>
          </cell>
          <cell r="F2103" t="b">
            <v>1</v>
          </cell>
          <cell r="G2103">
            <v>286.989068642012</v>
          </cell>
          <cell r="H2103">
            <v>286.989068642012</v>
          </cell>
          <cell r="I2103">
            <v>2</v>
          </cell>
          <cell r="J2103">
            <v>3.4143090306315501E-4</v>
          </cell>
          <cell r="K2103">
            <v>96</v>
          </cell>
          <cell r="L2103">
            <v>952.18772666723498</v>
          </cell>
          <cell r="M2103">
            <v>859</v>
          </cell>
          <cell r="N2103">
            <v>0.27613310639530197</v>
          </cell>
          <cell r="O2103">
            <v>167</v>
          </cell>
          <cell r="Q2103">
            <v>3629</v>
          </cell>
        </row>
        <row r="2104">
          <cell r="B2104" t="str">
            <v>NEWBURG 11313446</v>
          </cell>
          <cell r="C2104">
            <v>192151131</v>
          </cell>
          <cell r="D2104" t="str">
            <v>NEWBURG 1131</v>
          </cell>
          <cell r="E2104">
            <v>3446</v>
          </cell>
          <cell r="F2104" t="b">
            <v>1</v>
          </cell>
          <cell r="G2104">
            <v>13148.5405296032</v>
          </cell>
          <cell r="H2104">
            <v>475.01262233861399</v>
          </cell>
          <cell r="I2104">
            <v>87</v>
          </cell>
          <cell r="J2104">
            <v>1.4693115681015901E-4</v>
          </cell>
          <cell r="K2104">
            <v>773</v>
          </cell>
          <cell r="L2104">
            <v>117.90704178386601</v>
          </cell>
          <cell r="M2104">
            <v>1882</v>
          </cell>
          <cell r="N2104">
            <v>2.63723711782731E-2</v>
          </cell>
          <cell r="O2104">
            <v>1527</v>
          </cell>
          <cell r="P2104">
            <v>0.23</v>
          </cell>
          <cell r="Q2104">
            <v>1108</v>
          </cell>
        </row>
        <row r="2105">
          <cell r="B2105" t="str">
            <v>NEWBURG 1131380686</v>
          </cell>
          <cell r="C2105">
            <v>192151131</v>
          </cell>
          <cell r="D2105" t="str">
            <v>NEWBURG 1131</v>
          </cell>
          <cell r="E2105">
            <v>380686</v>
          </cell>
          <cell r="F2105" t="b">
            <v>0</v>
          </cell>
          <cell r="G2105">
            <v>4931.6119295636199</v>
          </cell>
          <cell r="H2105">
            <v>3014.5330959911498</v>
          </cell>
          <cell r="I2105">
            <v>34</v>
          </cell>
          <cell r="J2105">
            <v>1.7304206159999801E-4</v>
          </cell>
          <cell r="K2105">
            <v>543</v>
          </cell>
          <cell r="L2105">
            <v>55.738815920652101</v>
          </cell>
          <cell r="M2105">
            <v>2176</v>
          </cell>
          <cell r="N2105">
            <v>9.5954217342928798E-3</v>
          </cell>
          <cell r="O2105">
            <v>1978</v>
          </cell>
          <cell r="Q2105">
            <v>2938</v>
          </cell>
        </row>
        <row r="2106">
          <cell r="B2106" t="str">
            <v>NEWBURG 1131557468</v>
          </cell>
          <cell r="C2106">
            <v>192151131</v>
          </cell>
          <cell r="D2106" t="str">
            <v>NEWBURG 1131</v>
          </cell>
          <cell r="E2106">
            <v>557468</v>
          </cell>
          <cell r="F2106" t="b">
            <v>0</v>
          </cell>
          <cell r="G2106">
            <v>3768.3144026042301</v>
          </cell>
          <cell r="H2106">
            <v>1423.67318422686</v>
          </cell>
          <cell r="I2106">
            <v>28</v>
          </cell>
          <cell r="J2106">
            <v>1.7510283578303599E-4</v>
          </cell>
          <cell r="K2106">
            <v>528</v>
          </cell>
          <cell r="L2106">
            <v>10.8129559168048</v>
          </cell>
          <cell r="M2106">
            <v>2614</v>
          </cell>
          <cell r="N2106">
            <v>1.6474679453974499E-3</v>
          </cell>
          <cell r="O2106">
            <v>2530</v>
          </cell>
          <cell r="Q2106">
            <v>3042</v>
          </cell>
        </row>
        <row r="2107">
          <cell r="B2107" t="str">
            <v>NEWBURG 113190242</v>
          </cell>
          <cell r="C2107">
            <v>192151131</v>
          </cell>
          <cell r="D2107" t="str">
            <v>NEWBURG 1131</v>
          </cell>
          <cell r="E2107">
            <v>90242</v>
          </cell>
          <cell r="F2107" t="b">
            <v>0</v>
          </cell>
          <cell r="G2107">
            <v>7016.5204255860799</v>
          </cell>
          <cell r="H2107">
            <v>6652.6427316052996</v>
          </cell>
          <cell r="I2107">
            <v>51</v>
          </cell>
          <cell r="J2107">
            <v>1.3965069813946001E-4</v>
          </cell>
          <cell r="K2107">
            <v>876</v>
          </cell>
          <cell r="L2107">
            <v>54.884655242161699</v>
          </cell>
          <cell r="M2107">
            <v>2183</v>
          </cell>
          <cell r="N2107">
            <v>8.9933553870250506E-3</v>
          </cell>
          <cell r="O2107">
            <v>2003</v>
          </cell>
          <cell r="P2107">
            <v>0.05</v>
          </cell>
          <cell r="Q2107">
            <v>1980</v>
          </cell>
        </row>
        <row r="2108">
          <cell r="B2108" t="str">
            <v>NEWBURG 1131987158</v>
          </cell>
          <cell r="C2108">
            <v>192151131</v>
          </cell>
          <cell r="D2108" t="str">
            <v>NEWBURG 1131</v>
          </cell>
          <cell r="E2108">
            <v>987158</v>
          </cell>
          <cell r="F2108" t="b">
            <v>1</v>
          </cell>
          <cell r="G2108">
            <v>443.41394702120999</v>
          </cell>
          <cell r="H2108">
            <v>397.68307839467502</v>
          </cell>
          <cell r="I2108">
            <v>2</v>
          </cell>
          <cell r="J2108">
            <v>8.4891242295270704E-5</v>
          </cell>
          <cell r="K2108">
            <v>2066</v>
          </cell>
          <cell r="L2108">
            <v>6.5789712084932894E-2</v>
          </cell>
          <cell r="M2108">
            <v>3277</v>
          </cell>
          <cell r="N2108">
            <v>5.6214765378887504E-6</v>
          </cell>
          <cell r="O2108">
            <v>3235</v>
          </cell>
          <cell r="Q2108">
            <v>3339</v>
          </cell>
        </row>
        <row r="2109">
          <cell r="B2109" t="str">
            <v>NEWBURG 1131CB</v>
          </cell>
          <cell r="C2109">
            <v>192151131</v>
          </cell>
          <cell r="D2109" t="str">
            <v>NEWBURG 1131</v>
          </cell>
          <cell r="E2109" t="str">
            <v>CB</v>
          </cell>
          <cell r="F2109" t="b">
            <v>1</v>
          </cell>
          <cell r="G2109">
            <v>10978.5427758691</v>
          </cell>
          <cell r="H2109">
            <v>257.32328498610201</v>
          </cell>
          <cell r="I2109">
            <v>91</v>
          </cell>
          <cell r="J2109">
            <v>7.4003495001306806E-5</v>
          </cell>
          <cell r="K2109">
            <v>2358</v>
          </cell>
          <cell r="L2109">
            <v>0.23909818461846299</v>
          </cell>
          <cell r="M2109">
            <v>2928</v>
          </cell>
          <cell r="N2109">
            <v>4.8414072329191103E-6</v>
          </cell>
          <cell r="O2109">
            <v>3274</v>
          </cell>
          <cell r="P2109">
            <v>0.04</v>
          </cell>
          <cell r="Q2109">
            <v>2111</v>
          </cell>
        </row>
        <row r="2110">
          <cell r="B2110" t="str">
            <v>NEWBURG 1132665674</v>
          </cell>
          <cell r="C2110">
            <v>192151132</v>
          </cell>
          <cell r="D2110" t="str">
            <v>NEWBURG 1132</v>
          </cell>
          <cell r="E2110">
            <v>665674</v>
          </cell>
          <cell r="F2110" t="b">
            <v>1</v>
          </cell>
          <cell r="G2110">
            <v>2469.7606202855</v>
          </cell>
          <cell r="H2110">
            <v>698.79825229523203</v>
          </cell>
          <cell r="I2110">
            <v>20</v>
          </cell>
          <cell r="J2110">
            <v>1.6815260423754799E-4</v>
          </cell>
          <cell r="K2110">
            <v>574</v>
          </cell>
          <cell r="L2110">
            <v>82.792879244836101</v>
          </cell>
          <cell r="M2110">
            <v>2037</v>
          </cell>
          <cell r="N2110">
            <v>1.4721679314963401E-2</v>
          </cell>
          <cell r="O2110">
            <v>1792</v>
          </cell>
          <cell r="Q2110">
            <v>2823</v>
          </cell>
        </row>
        <row r="2111">
          <cell r="B2111" t="str">
            <v>NEWBURG 1132910230</v>
          </cell>
          <cell r="C2111">
            <v>192151132</v>
          </cell>
          <cell r="D2111" t="str">
            <v>NEWBURG 1132</v>
          </cell>
          <cell r="E2111">
            <v>910230</v>
          </cell>
          <cell r="F2111" t="b">
            <v>0</v>
          </cell>
          <cell r="G2111">
            <v>3166.5297195425201</v>
          </cell>
          <cell r="H2111">
            <v>1560.5068819688699</v>
          </cell>
          <cell r="I2111">
            <v>27</v>
          </cell>
          <cell r="J2111">
            <v>2.39345362178238E-4</v>
          </cell>
          <cell r="K2111">
            <v>248</v>
          </cell>
          <cell r="L2111">
            <v>37.009116672877198</v>
          </cell>
          <cell r="M2111">
            <v>2298</v>
          </cell>
          <cell r="N2111">
            <v>9.0946845795232597E-3</v>
          </cell>
          <cell r="O2111">
            <v>1998</v>
          </cell>
          <cell r="Q2111">
            <v>3058</v>
          </cell>
        </row>
        <row r="2112">
          <cell r="B2112" t="str">
            <v>NEWBURG 1133CB</v>
          </cell>
          <cell r="C2112">
            <v>192151133</v>
          </cell>
          <cell r="D2112" t="str">
            <v>NEWBURG 1133</v>
          </cell>
          <cell r="E2112" t="str">
            <v>CB</v>
          </cell>
          <cell r="F2112" t="b">
            <v>0</v>
          </cell>
          <cell r="G2112">
            <v>14786.855477933101</v>
          </cell>
          <cell r="H2112">
            <v>5089.2485035080299</v>
          </cell>
          <cell r="I2112">
            <v>92</v>
          </cell>
          <cell r="J2112">
            <v>1.8939401925308601E-4</v>
          </cell>
          <cell r="K2112">
            <v>445</v>
          </cell>
          <cell r="L2112">
            <v>47.052278478908001</v>
          </cell>
          <cell r="M2112">
            <v>2232</v>
          </cell>
          <cell r="N2112">
            <v>7.53384676542197E-3</v>
          </cell>
          <cell r="O2112">
            <v>2071</v>
          </cell>
          <cell r="P2112">
            <v>0.06</v>
          </cell>
          <cell r="Q2112">
            <v>1839</v>
          </cell>
        </row>
        <row r="2113">
          <cell r="B2113" t="str">
            <v>NORTH BRANCH 110111158</v>
          </cell>
          <cell r="C2113">
            <v>163231101</v>
          </cell>
          <cell r="D2113" t="str">
            <v>NORTH BRANCH 1101</v>
          </cell>
          <cell r="E2113">
            <v>11158</v>
          </cell>
          <cell r="F2113" t="b">
            <v>0</v>
          </cell>
          <cell r="G2113">
            <v>47609.492899980301</v>
          </cell>
          <cell r="H2113">
            <v>20499.893494219199</v>
          </cell>
          <cell r="I2113">
            <v>229</v>
          </cell>
          <cell r="J2113">
            <v>9.6417803258207205E-5</v>
          </cell>
          <cell r="K2113">
            <v>1721</v>
          </cell>
          <cell r="L2113">
            <v>2379.61963181992</v>
          </cell>
          <cell r="M2113">
            <v>364</v>
          </cell>
          <cell r="N2113">
            <v>0.20007652374219001</v>
          </cell>
          <cell r="O2113">
            <v>326</v>
          </cell>
          <cell r="P2113">
            <v>0.06</v>
          </cell>
          <cell r="Q2113">
            <v>1777</v>
          </cell>
        </row>
        <row r="2114">
          <cell r="B2114" t="str">
            <v>NORTH BRANCH 110111206</v>
          </cell>
          <cell r="C2114">
            <v>163231101</v>
          </cell>
          <cell r="D2114" t="str">
            <v>NORTH BRANCH 1101</v>
          </cell>
          <cell r="E2114">
            <v>11206</v>
          </cell>
          <cell r="F2114" t="b">
            <v>0</v>
          </cell>
          <cell r="G2114">
            <v>28786.4552265276</v>
          </cell>
          <cell r="H2114">
            <v>28782.167776861701</v>
          </cell>
          <cell r="I2114">
            <v>146</v>
          </cell>
          <cell r="J2114">
            <v>5.7399194125716502E-5</v>
          </cell>
          <cell r="K2114">
            <v>2853</v>
          </cell>
          <cell r="L2114">
            <v>3353.7714337689799</v>
          </cell>
          <cell r="M2114">
            <v>217</v>
          </cell>
          <cell r="N2114">
            <v>0.14787172154956599</v>
          </cell>
          <cell r="O2114">
            <v>531</v>
          </cell>
          <cell r="P2114">
            <v>7.09</v>
          </cell>
          <cell r="Q2114">
            <v>451</v>
          </cell>
        </row>
        <row r="2115">
          <cell r="B2115" t="str">
            <v>NORTH BRANCH 110113496</v>
          </cell>
          <cell r="C2115">
            <v>163231101</v>
          </cell>
          <cell r="D2115" t="str">
            <v>NORTH BRANCH 1101</v>
          </cell>
          <cell r="E2115">
            <v>13496</v>
          </cell>
          <cell r="F2115" t="b">
            <v>0</v>
          </cell>
          <cell r="G2115">
            <v>8111.7844879552704</v>
          </cell>
          <cell r="H2115">
            <v>3211.8845450173299</v>
          </cell>
          <cell r="I2115">
            <v>58</v>
          </cell>
          <cell r="J2115">
            <v>8.2906585232884596E-5</v>
          </cell>
          <cell r="K2115">
            <v>2132</v>
          </cell>
          <cell r="L2115">
            <v>168.116884738377</v>
          </cell>
          <cell r="M2115">
            <v>1725</v>
          </cell>
          <cell r="N2115">
            <v>1.650590700734E-2</v>
          </cell>
          <cell r="O2115">
            <v>1754</v>
          </cell>
          <cell r="P2115">
            <v>0.04</v>
          </cell>
          <cell r="Q2115">
            <v>2107</v>
          </cell>
        </row>
        <row r="2116">
          <cell r="B2116" t="str">
            <v>NORTH BRANCH 1101CB</v>
          </cell>
          <cell r="C2116">
            <v>163231101</v>
          </cell>
          <cell r="D2116" t="str">
            <v>NORTH BRANCH 1101</v>
          </cell>
          <cell r="E2116" t="str">
            <v>CB</v>
          </cell>
          <cell r="F2116" t="b">
            <v>0</v>
          </cell>
          <cell r="G2116">
            <v>32934.795715166103</v>
          </cell>
          <cell r="H2116">
            <v>25410.311875499501</v>
          </cell>
          <cell r="I2116">
            <v>114</v>
          </cell>
          <cell r="J2116">
            <v>1.11565701381391E-4</v>
          </cell>
          <cell r="K2116">
            <v>1381</v>
          </cell>
          <cell r="L2116">
            <v>1859.3886234750501</v>
          </cell>
          <cell r="M2116">
            <v>488</v>
          </cell>
          <cell r="N2116">
            <v>0.20131835774729601</v>
          </cell>
          <cell r="O2116">
            <v>322</v>
          </cell>
          <cell r="P2116">
            <v>0.04</v>
          </cell>
          <cell r="Q2116">
            <v>2202</v>
          </cell>
        </row>
        <row r="2117">
          <cell r="B2117" t="str">
            <v>NORTH BRANCH 1101TS1115</v>
          </cell>
          <cell r="C2117">
            <v>163231101</v>
          </cell>
          <cell r="D2117" t="str">
            <v>NORTH BRANCH 1101</v>
          </cell>
          <cell r="E2117" t="str">
            <v>TS1115</v>
          </cell>
          <cell r="F2117" t="b">
            <v>0</v>
          </cell>
          <cell r="G2117">
            <v>28340.508263332798</v>
          </cell>
          <cell r="H2117">
            <v>28340.508263332798</v>
          </cell>
          <cell r="I2117">
            <v>147</v>
          </cell>
          <cell r="J2117">
            <v>6.6141569565230797E-5</v>
          </cell>
          <cell r="K2117">
            <v>2584</v>
          </cell>
          <cell r="L2117">
            <v>2220.2472062319298</v>
          </cell>
          <cell r="M2117">
            <v>396</v>
          </cell>
          <cell r="N2117">
            <v>0.16462324632272901</v>
          </cell>
          <cell r="O2117">
            <v>451</v>
          </cell>
          <cell r="P2117">
            <v>0.06</v>
          </cell>
          <cell r="Q2117">
            <v>1872</v>
          </cell>
        </row>
        <row r="2118">
          <cell r="B2118" t="str">
            <v>NORTH DUBLIN 2101CB</v>
          </cell>
          <cell r="C2118">
            <v>14052101</v>
          </cell>
          <cell r="D2118" t="str">
            <v>NORTH DUBLIN 2101</v>
          </cell>
          <cell r="E2118" t="str">
            <v>CB</v>
          </cell>
          <cell r="F2118" t="b">
            <v>0</v>
          </cell>
          <cell r="G2118">
            <v>2942.9352105880698</v>
          </cell>
          <cell r="H2118">
            <v>2836.5864163709698</v>
          </cell>
          <cell r="I2118">
            <v>23</v>
          </cell>
          <cell r="J2118">
            <v>1.80492861711007E-4</v>
          </cell>
          <cell r="K2118">
            <v>510</v>
          </cell>
          <cell r="L2118">
            <v>2272.2760302842498</v>
          </cell>
          <cell r="M2118">
            <v>388</v>
          </cell>
          <cell r="N2118">
            <v>0.42859050973238</v>
          </cell>
          <cell r="O2118">
            <v>47</v>
          </cell>
          <cell r="P2118">
            <v>7.0000000000000007E-2</v>
          </cell>
          <cell r="Q2118">
            <v>1708</v>
          </cell>
        </row>
        <row r="2119">
          <cell r="B2119" t="str">
            <v>NORTH DUBLIN 2101MR765</v>
          </cell>
          <cell r="C2119">
            <v>14052101</v>
          </cell>
          <cell r="D2119" t="str">
            <v>NORTH DUBLIN 2101</v>
          </cell>
          <cell r="E2119" t="str">
            <v>MR765</v>
          </cell>
          <cell r="F2119" t="b">
            <v>0</v>
          </cell>
          <cell r="G2119">
            <v>3411.70786375753</v>
          </cell>
          <cell r="H2119">
            <v>3330.9197097032902</v>
          </cell>
          <cell r="I2119">
            <v>15</v>
          </cell>
          <cell r="J2119">
            <v>1.6258384712273201E-4</v>
          </cell>
          <cell r="K2119">
            <v>618</v>
          </cell>
          <cell r="L2119">
            <v>1924.38530693499</v>
          </cell>
          <cell r="M2119">
            <v>466</v>
          </cell>
          <cell r="N2119">
            <v>0.27360155322525898</v>
          </cell>
          <cell r="O2119">
            <v>170</v>
          </cell>
          <cell r="Q2119">
            <v>3219</v>
          </cell>
        </row>
        <row r="2120">
          <cell r="B2120" t="str">
            <v>NORTH DUBLIN 210311101</v>
          </cell>
          <cell r="C2120">
            <v>14052103</v>
          </cell>
          <cell r="D2120" t="str">
            <v>NORTH DUBLIN 2103</v>
          </cell>
          <cell r="E2120">
            <v>11101</v>
          </cell>
          <cell r="F2120" t="b">
            <v>0</v>
          </cell>
          <cell r="G2120">
            <v>5931.2677788132596</v>
          </cell>
          <cell r="H2120">
            <v>5931.2677788132596</v>
          </cell>
          <cell r="I2120">
            <v>37</v>
          </cell>
          <cell r="J2120">
            <v>6.6474547566031106E-5</v>
          </cell>
          <cell r="K2120">
            <v>2575</v>
          </cell>
          <cell r="L2120">
            <v>6042.3196960475298</v>
          </cell>
          <cell r="M2120">
            <v>28</v>
          </cell>
          <cell r="N2120">
            <v>0.36793158814153099</v>
          </cell>
          <cell r="O2120">
            <v>79</v>
          </cell>
          <cell r="P2120">
            <v>5.36</v>
          </cell>
          <cell r="Q2120">
            <v>488</v>
          </cell>
        </row>
        <row r="2121">
          <cell r="B2121" t="str">
            <v>NORTH DUBLIN 21039473</v>
          </cell>
          <cell r="C2121">
            <v>14052103</v>
          </cell>
          <cell r="D2121" t="str">
            <v>NORTH DUBLIN 2103</v>
          </cell>
          <cell r="E2121">
            <v>9473</v>
          </cell>
          <cell r="F2121" t="b">
            <v>0</v>
          </cell>
          <cell r="G2121">
            <v>4735.3385953027</v>
          </cell>
          <cell r="H2121">
            <v>3890.4789532640598</v>
          </cell>
          <cell r="I2121">
            <v>27</v>
          </cell>
          <cell r="J2121">
            <v>9.0945701365988606E-5</v>
          </cell>
          <cell r="K2121">
            <v>1883</v>
          </cell>
          <cell r="L2121">
            <v>3855.2970061054498</v>
          </cell>
          <cell r="M2121">
            <v>162</v>
          </cell>
          <cell r="N2121">
            <v>0.36547308333223799</v>
          </cell>
          <cell r="O2121">
            <v>80</v>
          </cell>
          <cell r="P2121">
            <v>1.5</v>
          </cell>
          <cell r="Q2121">
            <v>669</v>
          </cell>
        </row>
        <row r="2122">
          <cell r="B2122" t="str">
            <v>NORTH DUBLIN 2103CB</v>
          </cell>
          <cell r="C2122">
            <v>14052103</v>
          </cell>
          <cell r="D2122" t="str">
            <v>NORTH DUBLIN 2103</v>
          </cell>
          <cell r="E2122" t="str">
            <v>CB</v>
          </cell>
          <cell r="F2122" t="b">
            <v>0</v>
          </cell>
          <cell r="G2122">
            <v>24190.4570541746</v>
          </cell>
          <cell r="H2122">
            <v>22339.311726953401</v>
          </cell>
          <cell r="I2122">
            <v>147</v>
          </cell>
          <cell r="J2122">
            <v>1.2221582372759501E-4</v>
          </cell>
          <cell r="K2122">
            <v>1145</v>
          </cell>
          <cell r="L2122">
            <v>2373.5411764583901</v>
          </cell>
          <cell r="M2122">
            <v>366</v>
          </cell>
          <cell r="N2122">
            <v>0.303492732682628</v>
          </cell>
          <cell r="O2122">
            <v>135</v>
          </cell>
          <cell r="P2122">
            <v>0.16</v>
          </cell>
          <cell r="Q2122">
            <v>1273</v>
          </cell>
        </row>
        <row r="2123">
          <cell r="B2123" t="str">
            <v>NORTH TOWER 2101CB</v>
          </cell>
          <cell r="C2123">
            <v>42042101</v>
          </cell>
          <cell r="D2123" t="str">
            <v>NORTH TOWER 2101</v>
          </cell>
          <cell r="E2123" t="str">
            <v>CB</v>
          </cell>
          <cell r="F2123" t="b">
            <v>0</v>
          </cell>
          <cell r="G2123">
            <v>7077.2532137504504</v>
          </cell>
          <cell r="H2123">
            <v>2179.35428005024</v>
          </cell>
          <cell r="I2123">
            <v>22</v>
          </cell>
          <cell r="J2123">
            <v>7.8613620384463203E-5</v>
          </cell>
          <cell r="K2123">
            <v>2246</v>
          </cell>
          <cell r="L2123">
            <v>23.816549175574099</v>
          </cell>
          <cell r="M2123">
            <v>2407</v>
          </cell>
          <cell r="N2123">
            <v>2.3846558361713698E-3</v>
          </cell>
          <cell r="O2123">
            <v>2423</v>
          </cell>
          <cell r="P2123">
            <v>0.16</v>
          </cell>
          <cell r="Q2123">
            <v>1259</v>
          </cell>
        </row>
        <row r="2124">
          <cell r="B2124" t="str">
            <v>NOTRE DAME 1103317782</v>
          </cell>
          <cell r="C2124">
            <v>102041103</v>
          </cell>
          <cell r="D2124" t="str">
            <v>NOTRE DAME 1103</v>
          </cell>
          <cell r="E2124">
            <v>317782</v>
          </cell>
          <cell r="F2124" t="b">
            <v>1</v>
          </cell>
          <cell r="G2124">
            <v>6689.8141520583104</v>
          </cell>
          <cell r="H2124">
            <v>874.19289276571305</v>
          </cell>
          <cell r="I2124">
            <v>53</v>
          </cell>
          <cell r="J2124">
            <v>1.25343508303698E-4</v>
          </cell>
          <cell r="K2124">
            <v>1092</v>
          </cell>
          <cell r="L2124">
            <v>127.093964858441</v>
          </cell>
          <cell r="M2124">
            <v>1852</v>
          </cell>
          <cell r="N2124">
            <v>1.21413737910129E-2</v>
          </cell>
          <cell r="O2124">
            <v>1877</v>
          </cell>
          <cell r="Q2124">
            <v>2852</v>
          </cell>
        </row>
        <row r="2125">
          <cell r="B2125" t="str">
            <v>NOTRE DAME 11042028</v>
          </cell>
          <cell r="C2125">
            <v>102041104</v>
          </cell>
          <cell r="D2125" t="str">
            <v>NOTRE DAME 1104</v>
          </cell>
          <cell r="E2125">
            <v>2028</v>
          </cell>
          <cell r="F2125" t="b">
            <v>0</v>
          </cell>
          <cell r="G2125">
            <v>17437.718265256499</v>
          </cell>
          <cell r="H2125">
            <v>17437.718265256499</v>
          </cell>
          <cell r="I2125">
            <v>86</v>
          </cell>
          <cell r="J2125">
            <v>1.54228517182191E-4</v>
          </cell>
          <cell r="K2125">
            <v>702</v>
          </cell>
          <cell r="L2125">
            <v>243.28502219920699</v>
          </cell>
          <cell r="M2125">
            <v>1559</v>
          </cell>
          <cell r="N2125">
            <v>6.2014946309705499E-2</v>
          </cell>
          <cell r="O2125">
            <v>1043</v>
          </cell>
          <cell r="P2125">
            <v>0.41</v>
          </cell>
          <cell r="Q2125">
            <v>939</v>
          </cell>
        </row>
        <row r="2126">
          <cell r="B2126" t="str">
            <v>NOTRE DAME 11042408</v>
          </cell>
          <cell r="C2126">
            <v>102041104</v>
          </cell>
          <cell r="D2126" t="str">
            <v>NOTRE DAME 1104</v>
          </cell>
          <cell r="E2126">
            <v>2408</v>
          </cell>
          <cell r="F2126" t="b">
            <v>0</v>
          </cell>
          <cell r="G2126">
            <v>22439.086505777799</v>
          </cell>
          <cell r="H2126">
            <v>18541.241281960502</v>
          </cell>
          <cell r="I2126">
            <v>76</v>
          </cell>
          <cell r="J2126">
            <v>2.75659568246369E-4</v>
          </cell>
          <cell r="K2126">
            <v>167</v>
          </cell>
          <cell r="L2126">
            <v>1710.6647102766401</v>
          </cell>
          <cell r="M2126">
            <v>521</v>
          </cell>
          <cell r="N2126">
            <v>0.37814903027684399</v>
          </cell>
          <cell r="O2126">
            <v>73</v>
          </cell>
          <cell r="P2126">
            <v>0.15</v>
          </cell>
          <cell r="Q2126">
            <v>1306</v>
          </cell>
        </row>
        <row r="2127">
          <cell r="B2127" t="str">
            <v>NOTRE DAME 11042537</v>
          </cell>
          <cell r="C2127">
            <v>102041104</v>
          </cell>
          <cell r="D2127" t="str">
            <v>NOTRE DAME 1104</v>
          </cell>
          <cell r="E2127">
            <v>2537</v>
          </cell>
          <cell r="F2127" t="b">
            <v>0</v>
          </cell>
          <cell r="G2127">
            <v>8030.1143441623299</v>
          </cell>
          <cell r="H2127">
            <v>8030.1143441623299</v>
          </cell>
          <cell r="I2127">
            <v>37</v>
          </cell>
          <cell r="J2127">
            <v>9.2030922739164996E-5</v>
          </cell>
          <cell r="K2127">
            <v>1844</v>
          </cell>
          <cell r="L2127">
            <v>618.69710896197898</v>
          </cell>
          <cell r="M2127">
            <v>1083</v>
          </cell>
          <cell r="N2127">
            <v>6.17617809967815E-2</v>
          </cell>
          <cell r="O2127">
            <v>1045</v>
          </cell>
          <cell r="P2127">
            <v>0.2</v>
          </cell>
          <cell r="Q2127">
            <v>1156</v>
          </cell>
        </row>
        <row r="2128">
          <cell r="B2128" t="str">
            <v>NOTRE DAME 1104937710</v>
          </cell>
          <cell r="C2128">
            <v>102041104</v>
          </cell>
          <cell r="D2128" t="str">
            <v>NOTRE DAME 1104</v>
          </cell>
          <cell r="E2128">
            <v>937710</v>
          </cell>
          <cell r="F2128" t="b">
            <v>0</v>
          </cell>
          <cell r="G2128">
            <v>2292.7758169434001</v>
          </cell>
          <cell r="H2128">
            <v>1372.1379392482199</v>
          </cell>
          <cell r="I2128">
            <v>8</v>
          </cell>
          <cell r="J2128">
            <v>9.5376821263926104E-5</v>
          </cell>
          <cell r="K2128">
            <v>1748</v>
          </cell>
          <cell r="L2128">
            <v>1144.50702766832</v>
          </cell>
          <cell r="M2128">
            <v>756</v>
          </cell>
          <cell r="N2128">
            <v>0.107327182276008</v>
          </cell>
          <cell r="O2128">
            <v>723</v>
          </cell>
          <cell r="Q2128">
            <v>3387</v>
          </cell>
        </row>
        <row r="2129">
          <cell r="B2129" t="str">
            <v>NOVATO 11041282</v>
          </cell>
          <cell r="C2129">
            <v>42211104</v>
          </cell>
          <cell r="D2129" t="str">
            <v>NOVATO 1104</v>
          </cell>
          <cell r="E2129">
            <v>1282</v>
          </cell>
          <cell r="F2129" t="b">
            <v>1</v>
          </cell>
          <cell r="G2129">
            <v>5984.1771176648299</v>
          </cell>
          <cell r="H2129">
            <v>0</v>
          </cell>
          <cell r="I2129">
            <v>56</v>
          </cell>
          <cell r="J2129">
            <v>9.9729663253872905E-5</v>
          </cell>
          <cell r="K2129">
            <v>1654</v>
          </cell>
          <cell r="L2129">
            <v>1.1951498159961</v>
          </cell>
          <cell r="M2129">
            <v>2881</v>
          </cell>
          <cell r="N2129">
            <v>1.20291478446997E-4</v>
          </cell>
          <cell r="O2129">
            <v>2865</v>
          </cell>
          <cell r="P2129">
            <v>0.03</v>
          </cell>
          <cell r="Q2129">
            <v>2326</v>
          </cell>
        </row>
        <row r="2130">
          <cell r="B2130" t="str">
            <v>NOVATO 110455398</v>
          </cell>
          <cell r="C2130">
            <v>42211104</v>
          </cell>
          <cell r="D2130" t="str">
            <v>NOVATO 1104</v>
          </cell>
          <cell r="E2130">
            <v>55398</v>
          </cell>
          <cell r="F2130" t="b">
            <v>0</v>
          </cell>
          <cell r="G2130">
            <v>18355.850085463499</v>
          </cell>
          <cell r="H2130">
            <v>5879.4418289755204</v>
          </cell>
          <cell r="I2130">
            <v>82</v>
          </cell>
          <cell r="J2130">
            <v>9.92953529378069E-5</v>
          </cell>
          <cell r="K2130">
            <v>1661</v>
          </cell>
          <cell r="L2130">
            <v>371.66066189000401</v>
          </cell>
          <cell r="M2130">
            <v>1336</v>
          </cell>
          <cell r="N2130">
            <v>3.5221256006532101E-2</v>
          </cell>
          <cell r="O2130">
            <v>1370</v>
          </cell>
          <cell r="P2130">
            <v>0.05</v>
          </cell>
          <cell r="Q2130">
            <v>2019</v>
          </cell>
        </row>
        <row r="2131">
          <cell r="B2131" t="str">
            <v>NOVATO 1104676060</v>
          </cell>
          <cell r="C2131">
            <v>42211104</v>
          </cell>
          <cell r="D2131" t="str">
            <v>NOVATO 1104</v>
          </cell>
          <cell r="E2131">
            <v>676060</v>
          </cell>
          <cell r="F2131" t="b">
            <v>1</v>
          </cell>
          <cell r="G2131">
            <v>1407.16202532289</v>
          </cell>
          <cell r="H2131">
            <v>722.77707429730197</v>
          </cell>
          <cell r="I2131">
            <v>9</v>
          </cell>
          <cell r="J2131">
            <v>2.5905260877657799E-4</v>
          </cell>
          <cell r="K2131">
            <v>197</v>
          </cell>
          <cell r="L2131">
            <v>109.100031369577</v>
          </cell>
          <cell r="M2131">
            <v>1913</v>
          </cell>
          <cell r="N2131">
            <v>2.6045803468697001E-2</v>
          </cell>
          <cell r="O2131">
            <v>1533</v>
          </cell>
          <cell r="Q2131">
            <v>3446</v>
          </cell>
        </row>
        <row r="2132">
          <cell r="B2132" t="str">
            <v>OAK 0401CB</v>
          </cell>
          <cell r="C2132">
            <v>12600401</v>
          </cell>
          <cell r="D2132" t="str">
            <v>OAK 0401</v>
          </cell>
          <cell r="E2132" t="str">
            <v>CB</v>
          </cell>
          <cell r="F2132" t="b">
            <v>0</v>
          </cell>
          <cell r="G2132">
            <v>8716.4726115673093</v>
          </cell>
          <cell r="H2132">
            <v>5585.5806229500704</v>
          </cell>
          <cell r="I2132">
            <v>68</v>
          </cell>
          <cell r="J2132">
            <v>3.1529514264066697E-5</v>
          </cell>
          <cell r="K2132">
            <v>3408</v>
          </cell>
          <cell r="L2132">
            <v>6.5959512858706298E-2</v>
          </cell>
          <cell r="M2132">
            <v>3231</v>
          </cell>
          <cell r="N2132">
            <v>2.0870953239482999E-6</v>
          </cell>
          <cell r="O2132">
            <v>3503</v>
          </cell>
          <cell r="P2132">
            <v>0.09</v>
          </cell>
          <cell r="Q2132">
            <v>1539</v>
          </cell>
        </row>
        <row r="2133">
          <cell r="B2133" t="str">
            <v>OAKHURST 110110090</v>
          </cell>
          <cell r="C2133">
            <v>254421101</v>
          </cell>
          <cell r="D2133" t="str">
            <v>OAKHURST 1101</v>
          </cell>
          <cell r="E2133">
            <v>10090</v>
          </cell>
          <cell r="F2133" t="b">
            <v>0</v>
          </cell>
          <cell r="G2133">
            <v>70938.540557421802</v>
          </cell>
          <cell r="H2133">
            <v>70938.540557421802</v>
          </cell>
          <cell r="I2133">
            <v>435</v>
          </cell>
          <cell r="J2133">
            <v>5.7013596808413999E-5</v>
          </cell>
          <cell r="K2133">
            <v>2861</v>
          </cell>
          <cell r="L2133">
            <v>3810.3635574991599</v>
          </cell>
          <cell r="M2133">
            <v>167</v>
          </cell>
          <cell r="N2133">
            <v>0.174369116723151</v>
          </cell>
          <cell r="O2133">
            <v>421</v>
          </cell>
          <cell r="P2133">
            <v>0.3</v>
          </cell>
          <cell r="Q2133">
            <v>1021</v>
          </cell>
        </row>
        <row r="2134">
          <cell r="B2134" t="str">
            <v>OAKHURST 11015490</v>
          </cell>
          <cell r="C2134">
            <v>254421101</v>
          </cell>
          <cell r="D2134" t="str">
            <v>OAKHURST 1101</v>
          </cell>
          <cell r="E2134">
            <v>5490</v>
          </cell>
          <cell r="F2134" t="b">
            <v>0</v>
          </cell>
          <cell r="G2134">
            <v>40241.339141113902</v>
          </cell>
          <cell r="H2134">
            <v>40241.339141113902</v>
          </cell>
          <cell r="I2134">
            <v>276</v>
          </cell>
          <cell r="J2134">
            <v>5.4814555530843997E-5</v>
          </cell>
          <cell r="K2134">
            <v>2921</v>
          </cell>
          <cell r="L2134">
            <v>3287.8024671479898</v>
          </cell>
          <cell r="M2134">
            <v>227</v>
          </cell>
          <cell r="N2134">
            <v>0.14656557615825999</v>
          </cell>
          <cell r="O2134">
            <v>541</v>
          </cell>
          <cell r="P2134">
            <v>31.17</v>
          </cell>
          <cell r="Q2134">
            <v>233</v>
          </cell>
        </row>
        <row r="2135">
          <cell r="B2135" t="str">
            <v>OAKHURST 1101636114</v>
          </cell>
          <cell r="C2135">
            <v>254421101</v>
          </cell>
          <cell r="D2135" t="str">
            <v>OAKHURST 1101</v>
          </cell>
          <cell r="E2135">
            <v>636114</v>
          </cell>
          <cell r="F2135" t="b">
            <v>0</v>
          </cell>
          <cell r="G2135">
            <v>32974.164320361</v>
          </cell>
          <cell r="H2135">
            <v>32974.164320361</v>
          </cell>
          <cell r="I2135">
            <v>153</v>
          </cell>
          <cell r="J2135">
            <v>5.0431339727047497E-5</v>
          </cell>
          <cell r="K2135">
            <v>3029</v>
          </cell>
          <cell r="L2135">
            <v>5596.4616326832802</v>
          </cell>
          <cell r="M2135">
            <v>45</v>
          </cell>
          <cell r="N2135">
            <v>0.26702384086054198</v>
          </cell>
          <cell r="O2135">
            <v>183</v>
          </cell>
          <cell r="Q2135">
            <v>3171</v>
          </cell>
        </row>
        <row r="2136">
          <cell r="B2136" t="str">
            <v>OAKHURST 1101CB</v>
          </cell>
          <cell r="C2136">
            <v>254421101</v>
          </cell>
          <cell r="D2136" t="str">
            <v>OAKHURST 1101</v>
          </cell>
          <cell r="E2136" t="str">
            <v>CB</v>
          </cell>
          <cell r="F2136" t="b">
            <v>0</v>
          </cell>
          <cell r="G2136">
            <v>4772.9739324101301</v>
          </cell>
          <cell r="H2136">
            <v>3724.6765585547901</v>
          </cell>
          <cell r="I2136">
            <v>47</v>
          </cell>
          <cell r="J2136">
            <v>1.2677348921839499E-4</v>
          </cell>
          <cell r="K2136">
            <v>1067</v>
          </cell>
          <cell r="L2136">
            <v>1037.42580417718</v>
          </cell>
          <cell r="M2136">
            <v>802</v>
          </cell>
          <cell r="N2136">
            <v>8.6582663262820603E-2</v>
          </cell>
          <cell r="O2136">
            <v>847</v>
          </cell>
          <cell r="P2136">
            <v>3.02</v>
          </cell>
          <cell r="Q2136">
            <v>568</v>
          </cell>
        </row>
        <row r="2137">
          <cell r="B2137" t="str">
            <v>OAKHURST 110210100</v>
          </cell>
          <cell r="C2137">
            <v>254421102</v>
          </cell>
          <cell r="D2137" t="str">
            <v>OAKHURST 1102</v>
          </cell>
          <cell r="E2137">
            <v>10100</v>
          </cell>
          <cell r="F2137" t="b">
            <v>0</v>
          </cell>
          <cell r="G2137">
            <v>18902.686907326999</v>
          </cell>
          <cell r="H2137">
            <v>16723.3035318566</v>
          </cell>
          <cell r="I2137">
            <v>142</v>
          </cell>
          <cell r="J2137">
            <v>1.0559779212988799E-4</v>
          </cell>
          <cell r="K2137">
            <v>1504</v>
          </cell>
          <cell r="L2137">
            <v>1406.80106797242</v>
          </cell>
          <cell r="M2137">
            <v>635</v>
          </cell>
          <cell r="N2137">
            <v>9.4732846865349801E-2</v>
          </cell>
          <cell r="O2137">
            <v>796</v>
          </cell>
          <cell r="P2137">
            <v>0.13</v>
          </cell>
          <cell r="Q2137">
            <v>1337</v>
          </cell>
        </row>
        <row r="2138">
          <cell r="B2138" t="str">
            <v>OAKHURST 1102CB</v>
          </cell>
          <cell r="C2138">
            <v>254421102</v>
          </cell>
          <cell r="D2138" t="str">
            <v>OAKHURST 1102</v>
          </cell>
          <cell r="E2138" t="str">
            <v>CB</v>
          </cell>
          <cell r="F2138" t="b">
            <v>0</v>
          </cell>
          <cell r="G2138">
            <v>7703.93545220958</v>
          </cell>
          <cell r="H2138">
            <v>4253.8821942232598</v>
          </cell>
          <cell r="I2138">
            <v>61</v>
          </cell>
          <cell r="J2138">
            <v>1.19051574223644E-4</v>
          </cell>
          <cell r="K2138">
            <v>1206</v>
          </cell>
          <cell r="L2138">
            <v>11.7499593098144</v>
          </cell>
          <cell r="M2138">
            <v>2592</v>
          </cell>
          <cell r="N2138">
            <v>1.49965024917953E-3</v>
          </cell>
          <cell r="O2138">
            <v>2557</v>
          </cell>
          <cell r="P2138">
            <v>1.94</v>
          </cell>
          <cell r="Q2138">
            <v>628</v>
          </cell>
        </row>
        <row r="2139">
          <cell r="B2139" t="str">
            <v>OAKHURST 110310140</v>
          </cell>
          <cell r="C2139">
            <v>254421103</v>
          </cell>
          <cell r="D2139" t="str">
            <v>OAKHURST 1103</v>
          </cell>
          <cell r="E2139">
            <v>10140</v>
          </cell>
          <cell r="F2139" t="b">
            <v>0</v>
          </cell>
          <cell r="G2139">
            <v>26724.084181270999</v>
          </cell>
          <cell r="H2139">
            <v>26724.084181270999</v>
          </cell>
          <cell r="I2139">
            <v>188</v>
          </cell>
          <cell r="J2139">
            <v>8.9340287617078302E-5</v>
          </cell>
          <cell r="K2139">
            <v>1937</v>
          </cell>
          <cell r="L2139">
            <v>119.513612673753</v>
          </cell>
          <cell r="M2139">
            <v>1871</v>
          </cell>
          <cell r="N2139">
            <v>1.26960435488925E-2</v>
          </cell>
          <cell r="O2139">
            <v>1854</v>
          </cell>
          <cell r="P2139">
            <v>1.03</v>
          </cell>
          <cell r="Q2139">
            <v>724</v>
          </cell>
        </row>
        <row r="2140">
          <cell r="B2140" t="str">
            <v>OAKHURST 110310190</v>
          </cell>
          <cell r="C2140">
            <v>254421103</v>
          </cell>
          <cell r="D2140" t="str">
            <v>OAKHURST 1103</v>
          </cell>
          <cell r="E2140">
            <v>10190</v>
          </cell>
          <cell r="F2140" t="b">
            <v>0</v>
          </cell>
          <cell r="G2140">
            <v>13591.0884171087</v>
          </cell>
          <cell r="H2140">
            <v>13591.0884171087</v>
          </cell>
          <cell r="I2140">
            <v>61</v>
          </cell>
          <cell r="J2140">
            <v>6.3641520803988297E-5</v>
          </cell>
          <cell r="K2140">
            <v>2659</v>
          </cell>
          <cell r="L2140">
            <v>28.503908318210701</v>
          </cell>
          <cell r="M2140">
            <v>2355</v>
          </cell>
          <cell r="N2140">
            <v>1.75825125901874E-3</v>
          </cell>
          <cell r="O2140">
            <v>2508</v>
          </cell>
          <cell r="P2140">
            <v>52.84</v>
          </cell>
          <cell r="Q2140">
            <v>111</v>
          </cell>
        </row>
        <row r="2141">
          <cell r="B2141" t="str">
            <v>OAKHURST 110310570</v>
          </cell>
          <cell r="C2141">
            <v>254421103</v>
          </cell>
          <cell r="D2141" t="str">
            <v>OAKHURST 1103</v>
          </cell>
          <cell r="E2141">
            <v>10570</v>
          </cell>
          <cell r="F2141" t="b">
            <v>0</v>
          </cell>
          <cell r="G2141">
            <v>15440.8056130641</v>
          </cell>
          <cell r="H2141">
            <v>15440.8056130641</v>
          </cell>
          <cell r="I2141">
            <v>92</v>
          </cell>
          <cell r="J2141">
            <v>5.2245510372673498E-5</v>
          </cell>
          <cell r="K2141">
            <v>2985</v>
          </cell>
          <cell r="L2141">
            <v>3374.5233374570198</v>
          </cell>
          <cell r="M2141">
            <v>214</v>
          </cell>
          <cell r="N2141">
            <v>0.170527396036118</v>
          </cell>
          <cell r="O2141">
            <v>433</v>
          </cell>
          <cell r="P2141">
            <v>0.28000000000000003</v>
          </cell>
          <cell r="Q2141">
            <v>1043</v>
          </cell>
        </row>
        <row r="2142">
          <cell r="B2142" t="str">
            <v>OAKHURST 110310723</v>
          </cell>
          <cell r="C2142">
            <v>254421103</v>
          </cell>
          <cell r="D2142" t="str">
            <v>OAKHURST 1103</v>
          </cell>
          <cell r="E2142">
            <v>10723</v>
          </cell>
          <cell r="F2142" t="b">
            <v>1</v>
          </cell>
          <cell r="G2142">
            <v>6.3414572026027498</v>
          </cell>
          <cell r="H2142">
            <v>6.3414572026027498</v>
          </cell>
          <cell r="I2142">
            <v>1</v>
          </cell>
          <cell r="J2142">
            <v>9.0549307060427896E-5</v>
          </cell>
          <cell r="K2142">
            <v>1895</v>
          </cell>
          <cell r="L2142">
            <v>47.5920790176704</v>
          </cell>
          <cell r="M2142">
            <v>2226</v>
          </cell>
          <cell r="N2142">
            <v>4.3094297766151897E-3</v>
          </cell>
          <cell r="O2142">
            <v>2240</v>
          </cell>
          <cell r="P2142">
            <v>48.3</v>
          </cell>
          <cell r="Q2142">
            <v>130</v>
          </cell>
        </row>
        <row r="2143">
          <cell r="B2143" t="str">
            <v>OAKHURST 11035120</v>
          </cell>
          <cell r="C2143">
            <v>254421103</v>
          </cell>
          <cell r="D2143" t="str">
            <v>OAKHURST 1103</v>
          </cell>
          <cell r="E2143">
            <v>5120</v>
          </cell>
          <cell r="F2143" t="b">
            <v>0</v>
          </cell>
          <cell r="G2143">
            <v>9912.3897459800392</v>
          </cell>
          <cell r="H2143">
            <v>9912.3897459800392</v>
          </cell>
          <cell r="I2143">
            <v>19</v>
          </cell>
          <cell r="J2143">
            <v>7.7594230384016094E-5</v>
          </cell>
          <cell r="K2143">
            <v>2273</v>
          </cell>
          <cell r="L2143">
            <v>140.14202441395599</v>
          </cell>
          <cell r="M2143">
            <v>1809</v>
          </cell>
          <cell r="N2143">
            <v>9.6487748631600301E-3</v>
          </cell>
          <cell r="O2143">
            <v>1975</v>
          </cell>
          <cell r="P2143">
            <v>15.79</v>
          </cell>
          <cell r="Q2143">
            <v>345</v>
          </cell>
        </row>
        <row r="2144">
          <cell r="B2144" t="str">
            <v>OAKHURST 11035470</v>
          </cell>
          <cell r="C2144">
            <v>254421103</v>
          </cell>
          <cell r="D2144" t="str">
            <v>OAKHURST 1103</v>
          </cell>
          <cell r="E2144">
            <v>5470</v>
          </cell>
          <cell r="F2144" t="b">
            <v>0</v>
          </cell>
          <cell r="G2144">
            <v>14989.8273241802</v>
          </cell>
          <cell r="H2144">
            <v>14989.8273241802</v>
          </cell>
          <cell r="I2144">
            <v>104</v>
          </cell>
          <cell r="J2144">
            <v>1.01428905677008E-4</v>
          </cell>
          <cell r="K2144">
            <v>1618</v>
          </cell>
          <cell r="L2144">
            <v>96.948813244955304</v>
          </cell>
          <cell r="M2144">
            <v>1973</v>
          </cell>
          <cell r="N2144">
            <v>5.9093066294797197E-3</v>
          </cell>
          <cell r="O2144">
            <v>2158</v>
          </cell>
          <cell r="P2144">
            <v>14.88</v>
          </cell>
          <cell r="Q2144">
            <v>353</v>
          </cell>
        </row>
        <row r="2145">
          <cell r="B2145" t="str">
            <v>OAKHURST 11035480</v>
          </cell>
          <cell r="C2145">
            <v>254421103</v>
          </cell>
          <cell r="D2145" t="str">
            <v>OAKHURST 1103</v>
          </cell>
          <cell r="E2145">
            <v>5480</v>
          </cell>
          <cell r="F2145" t="b">
            <v>0</v>
          </cell>
          <cell r="G2145">
            <v>27352.068709616098</v>
          </cell>
          <cell r="H2145">
            <v>27352.068709616098</v>
          </cell>
          <cell r="I2145">
            <v>180</v>
          </cell>
          <cell r="J2145">
            <v>7.0805215229951399E-5</v>
          </cell>
          <cell r="K2145">
            <v>2447</v>
          </cell>
          <cell r="L2145">
            <v>169.23634819305201</v>
          </cell>
          <cell r="M2145">
            <v>1720</v>
          </cell>
          <cell r="N2145">
            <v>1.15048418346274E-2</v>
          </cell>
          <cell r="O2145">
            <v>1903</v>
          </cell>
          <cell r="P2145">
            <v>0.6</v>
          </cell>
          <cell r="Q2145">
            <v>854</v>
          </cell>
        </row>
        <row r="2146">
          <cell r="B2146" t="str">
            <v>OAKHURST 11035732</v>
          </cell>
          <cell r="C2146">
            <v>254421103</v>
          </cell>
          <cell r="D2146" t="str">
            <v>OAKHURST 1103</v>
          </cell>
          <cell r="E2146">
            <v>5732</v>
          </cell>
          <cell r="F2146" t="b">
            <v>0</v>
          </cell>
          <cell r="G2146">
            <v>5445.3198425173596</v>
          </cell>
          <cell r="H2146">
            <v>5445.3198425173596</v>
          </cell>
          <cell r="I2146">
            <v>37</v>
          </cell>
          <cell r="J2146">
            <v>5.3284605078137998E-5</v>
          </cell>
          <cell r="K2146">
            <v>2956</v>
          </cell>
          <cell r="L2146">
            <v>4484.98278660085</v>
          </cell>
          <cell r="M2146">
            <v>109</v>
          </cell>
          <cell r="N2146">
            <v>0.24719105755144</v>
          </cell>
          <cell r="O2146">
            <v>222</v>
          </cell>
          <cell r="P2146">
            <v>0.14000000000000001</v>
          </cell>
          <cell r="Q2146">
            <v>1324</v>
          </cell>
        </row>
        <row r="2147">
          <cell r="B2147" t="str">
            <v>OAKHURST 110363334</v>
          </cell>
          <cell r="C2147">
            <v>254421103</v>
          </cell>
          <cell r="D2147" t="str">
            <v>OAKHURST 1103</v>
          </cell>
          <cell r="E2147">
            <v>63334</v>
          </cell>
          <cell r="F2147" t="b">
            <v>0</v>
          </cell>
          <cell r="G2147">
            <v>27819.9713092735</v>
          </cell>
          <cell r="H2147">
            <v>27819.9713092735</v>
          </cell>
          <cell r="I2147">
            <v>154</v>
          </cell>
          <cell r="J2147">
            <v>5.0298212180997001E-5</v>
          </cell>
          <cell r="K2147">
            <v>3032</v>
          </cell>
          <cell r="L2147">
            <v>5273.9392087022597</v>
          </cell>
          <cell r="M2147">
            <v>55</v>
          </cell>
          <cell r="N2147">
            <v>0.244459185575614</v>
          </cell>
          <cell r="O2147">
            <v>224</v>
          </cell>
          <cell r="P2147">
            <v>10.23</v>
          </cell>
          <cell r="Q2147">
            <v>400</v>
          </cell>
        </row>
        <row r="2148">
          <cell r="B2148" t="str">
            <v>OAKHURST 1103719490</v>
          </cell>
          <cell r="C2148">
            <v>254421103</v>
          </cell>
          <cell r="D2148" t="str">
            <v>OAKHURST 1103</v>
          </cell>
          <cell r="E2148">
            <v>719490</v>
          </cell>
          <cell r="F2148" t="b">
            <v>0</v>
          </cell>
          <cell r="G2148">
            <v>4856.6254064547802</v>
          </cell>
          <cell r="H2148">
            <v>4856.6254064547802</v>
          </cell>
          <cell r="I2148">
            <v>44</v>
          </cell>
          <cell r="J2148">
            <v>6.7665436993345098E-5</v>
          </cell>
          <cell r="K2148">
            <v>2542</v>
          </cell>
          <cell r="L2148">
            <v>6.5472017741859299</v>
          </cell>
          <cell r="M2148">
            <v>2695</v>
          </cell>
          <cell r="N2148">
            <v>5.4846564850825701E-4</v>
          </cell>
          <cell r="O2148">
            <v>2722</v>
          </cell>
          <cell r="Q2148">
            <v>2777</v>
          </cell>
        </row>
        <row r="2149">
          <cell r="B2149" t="str">
            <v>OAKHURST 110377384</v>
          </cell>
          <cell r="C2149">
            <v>254421103</v>
          </cell>
          <cell r="D2149" t="str">
            <v>OAKHURST 1103</v>
          </cell>
          <cell r="E2149">
            <v>77384</v>
          </cell>
          <cell r="F2149" t="b">
            <v>0</v>
          </cell>
          <cell r="G2149">
            <v>7595.6345520187397</v>
          </cell>
          <cell r="H2149">
            <v>7595.6345520187397</v>
          </cell>
          <cell r="I2149">
            <v>61</v>
          </cell>
          <cell r="J2149">
            <v>1.7011110709272E-4</v>
          </cell>
          <cell r="K2149">
            <v>562</v>
          </cell>
          <cell r="L2149">
            <v>62.784697392644802</v>
          </cell>
          <cell r="M2149">
            <v>2138</v>
          </cell>
          <cell r="N2149">
            <v>6.51449046869581E-3</v>
          </cell>
          <cell r="O2149">
            <v>2124</v>
          </cell>
          <cell r="P2149">
            <v>0.65</v>
          </cell>
          <cell r="Q2149">
            <v>823</v>
          </cell>
        </row>
        <row r="2150">
          <cell r="B2150" t="str">
            <v>OAKHURST 1103CB</v>
          </cell>
          <cell r="C2150">
            <v>254421103</v>
          </cell>
          <cell r="D2150" t="str">
            <v>OAKHURST 1103</v>
          </cell>
          <cell r="E2150" t="str">
            <v>CB</v>
          </cell>
          <cell r="F2150" t="b">
            <v>0</v>
          </cell>
          <cell r="G2150">
            <v>53866.952763098998</v>
          </cell>
          <cell r="H2150">
            <v>51789.177672875398</v>
          </cell>
          <cell r="I2150">
            <v>417</v>
          </cell>
          <cell r="J2150">
            <v>1.10562223177129E-4</v>
          </cell>
          <cell r="K2150">
            <v>1401</v>
          </cell>
          <cell r="L2150">
            <v>1269.8549946835899</v>
          </cell>
          <cell r="M2150">
            <v>691</v>
          </cell>
          <cell r="N2150">
            <v>0.11043772081155299</v>
          </cell>
          <cell r="O2150">
            <v>711</v>
          </cell>
          <cell r="P2150">
            <v>0.78</v>
          </cell>
          <cell r="Q2150">
            <v>780</v>
          </cell>
        </row>
        <row r="2151">
          <cell r="B2151" t="str">
            <v>OAKLAND D 1112CR192</v>
          </cell>
          <cell r="C2151">
            <v>12041112</v>
          </cell>
          <cell r="D2151" t="str">
            <v>OAKLAND D 1112</v>
          </cell>
          <cell r="E2151" t="str">
            <v>CR192</v>
          </cell>
          <cell r="F2151" t="b">
            <v>0</v>
          </cell>
          <cell r="G2151">
            <v>6810.4625329966602</v>
          </cell>
          <cell r="H2151">
            <v>3963.0316217447498</v>
          </cell>
          <cell r="I2151">
            <v>54</v>
          </cell>
          <cell r="J2151">
            <v>8.0733191823498899E-5</v>
          </cell>
          <cell r="K2151">
            <v>2188</v>
          </cell>
          <cell r="L2151">
            <v>1.3873111401837099</v>
          </cell>
          <cell r="M2151">
            <v>2872</v>
          </cell>
          <cell r="N2151">
            <v>2.0828226322957999E-4</v>
          </cell>
          <cell r="O2151">
            <v>2833</v>
          </cell>
          <cell r="P2151">
            <v>0.21</v>
          </cell>
          <cell r="Q2151">
            <v>1135</v>
          </cell>
        </row>
        <row r="2152">
          <cell r="B2152" t="str">
            <v>OAKLAND J 1102951816</v>
          </cell>
          <cell r="C2152">
            <v>12091102</v>
          </cell>
          <cell r="D2152" t="str">
            <v>OAKLAND J 1102</v>
          </cell>
          <cell r="E2152">
            <v>951816</v>
          </cell>
          <cell r="F2152" t="b">
            <v>1</v>
          </cell>
          <cell r="G2152">
            <v>539.17339382060402</v>
          </cell>
          <cell r="H2152">
            <v>539.17339382060402</v>
          </cell>
          <cell r="I2152">
            <v>6</v>
          </cell>
          <cell r="J2152">
            <v>5.10652789671439E-5</v>
          </cell>
          <cell r="K2152">
            <v>3013</v>
          </cell>
          <cell r="L2152">
            <v>6.6430549658656704E-2</v>
          </cell>
          <cell r="M2152">
            <v>3112</v>
          </cell>
          <cell r="N2152">
            <v>3.3922945502600099E-6</v>
          </cell>
          <cell r="O2152">
            <v>3376</v>
          </cell>
          <cell r="Q2152">
            <v>3551</v>
          </cell>
        </row>
        <row r="2153">
          <cell r="B2153" t="str">
            <v>OAKLAND J 1102CR102</v>
          </cell>
          <cell r="C2153">
            <v>12091102</v>
          </cell>
          <cell r="D2153" t="str">
            <v>OAKLAND J 1102</v>
          </cell>
          <cell r="E2153" t="str">
            <v>CR102</v>
          </cell>
          <cell r="F2153" t="b">
            <v>1</v>
          </cell>
          <cell r="G2153">
            <v>316.33221389850303</v>
          </cell>
          <cell r="H2153">
            <v>316.33221389850303</v>
          </cell>
          <cell r="I2153">
            <v>6</v>
          </cell>
          <cell r="J2153">
            <v>1.2168381363153399E-4</v>
          </cell>
          <cell r="K2153">
            <v>1153</v>
          </cell>
          <cell r="L2153">
            <v>6.6430776348809895E-2</v>
          </cell>
          <cell r="M2153">
            <v>3101</v>
          </cell>
          <cell r="N2153">
            <v>8.0835455884948201E-6</v>
          </cell>
          <cell r="O2153">
            <v>3121</v>
          </cell>
          <cell r="P2153">
            <v>0.08</v>
          </cell>
          <cell r="Q2153">
            <v>1651</v>
          </cell>
        </row>
        <row r="2154">
          <cell r="B2154" t="str">
            <v>OAKLAND J 1102CR184</v>
          </cell>
          <cell r="C2154">
            <v>12091102</v>
          </cell>
          <cell r="D2154" t="str">
            <v>OAKLAND J 1102</v>
          </cell>
          <cell r="E2154" t="str">
            <v>CR184</v>
          </cell>
          <cell r="F2154" t="b">
            <v>0</v>
          </cell>
          <cell r="G2154">
            <v>5568.99059492996</v>
          </cell>
          <cell r="H2154">
            <v>5568.99059492996</v>
          </cell>
          <cell r="I2154">
            <v>43</v>
          </cell>
          <cell r="J2154">
            <v>5.78714337089602E-5</v>
          </cell>
          <cell r="K2154">
            <v>2839</v>
          </cell>
          <cell r="L2154">
            <v>6.6431909799575806E-2</v>
          </cell>
          <cell r="M2154">
            <v>2949</v>
          </cell>
          <cell r="N2154">
            <v>3.8445098641257704E-6</v>
          </cell>
          <cell r="O2154">
            <v>3345</v>
          </cell>
          <cell r="P2154">
            <v>0.05</v>
          </cell>
          <cell r="Q2154">
            <v>2043</v>
          </cell>
        </row>
        <row r="2155">
          <cell r="B2155" t="str">
            <v>OAKLAND J 1102CR252</v>
          </cell>
          <cell r="C2155">
            <v>12091102</v>
          </cell>
          <cell r="D2155" t="str">
            <v>OAKLAND J 1102</v>
          </cell>
          <cell r="E2155" t="str">
            <v>CR252</v>
          </cell>
          <cell r="F2155" t="b">
            <v>0</v>
          </cell>
          <cell r="G2155">
            <v>9962.6690132035892</v>
          </cell>
          <cell r="H2155">
            <v>1765.26038961474</v>
          </cell>
          <cell r="I2155">
            <v>92</v>
          </cell>
          <cell r="J2155">
            <v>2.0000647252224899E-5</v>
          </cell>
          <cell r="K2155">
            <v>3543</v>
          </cell>
          <cell r="L2155">
            <v>6.53844209306913E-2</v>
          </cell>
          <cell r="M2155">
            <v>3423</v>
          </cell>
          <cell r="N2155">
            <v>1.31842978081259E-6</v>
          </cell>
          <cell r="O2155">
            <v>3563</v>
          </cell>
          <cell r="P2155">
            <v>0.03</v>
          </cell>
          <cell r="Q2155">
            <v>2364</v>
          </cell>
        </row>
        <row r="2156">
          <cell r="B2156" t="str">
            <v>OAKLAND J 1102CR254</v>
          </cell>
          <cell r="C2156">
            <v>12091102</v>
          </cell>
          <cell r="D2156" t="str">
            <v>OAKLAND J 1102</v>
          </cell>
          <cell r="E2156" t="str">
            <v>CR254</v>
          </cell>
          <cell r="F2156" t="b">
            <v>0</v>
          </cell>
          <cell r="G2156">
            <v>2477.3187370622099</v>
          </cell>
          <cell r="H2156">
            <v>1687.0283092581301</v>
          </cell>
          <cell r="I2156">
            <v>20</v>
          </cell>
          <cell r="J2156">
            <v>4.0719187200011197E-5</v>
          </cell>
          <cell r="K2156">
            <v>3253</v>
          </cell>
          <cell r="L2156">
            <v>6.5917941927909798E-2</v>
          </cell>
          <cell r="M2156">
            <v>3242</v>
          </cell>
          <cell r="N2156">
            <v>2.6940841077871302E-6</v>
          </cell>
          <cell r="O2156">
            <v>3442</v>
          </cell>
          <cell r="P2156">
            <v>0.03</v>
          </cell>
          <cell r="Q2156">
            <v>2367</v>
          </cell>
        </row>
        <row r="2157">
          <cell r="B2157" t="str">
            <v>OAKLAND J 1105153228</v>
          </cell>
          <cell r="C2157">
            <v>12091105</v>
          </cell>
          <cell r="D2157" t="str">
            <v>OAKLAND J 1105</v>
          </cell>
          <cell r="E2157">
            <v>153228</v>
          </cell>
          <cell r="F2157" t="b">
            <v>1</v>
          </cell>
          <cell r="G2157">
            <v>6680.4391388328704</v>
          </cell>
          <cell r="H2157">
            <v>463.49596630912299</v>
          </cell>
          <cell r="I2157">
            <v>54</v>
          </cell>
          <cell r="J2157">
            <v>2.1537585985688701E-5</v>
          </cell>
          <cell r="K2157">
            <v>3528</v>
          </cell>
          <cell r="L2157">
            <v>6.5194579738157704E-2</v>
          </cell>
          <cell r="M2157">
            <v>3513</v>
          </cell>
          <cell r="N2157">
            <v>1.40409644230926E-6</v>
          </cell>
          <cell r="O2157">
            <v>3557</v>
          </cell>
          <cell r="P2157">
            <v>0.02</v>
          </cell>
          <cell r="Q2157">
            <v>2445</v>
          </cell>
        </row>
        <row r="2158">
          <cell r="B2158" t="str">
            <v>OAKLAND J 1105CR150</v>
          </cell>
          <cell r="C2158">
            <v>12091105</v>
          </cell>
          <cell r="D2158" t="str">
            <v>OAKLAND J 1105</v>
          </cell>
          <cell r="E2158" t="str">
            <v>CR150</v>
          </cell>
          <cell r="F2158" t="b">
            <v>1</v>
          </cell>
          <cell r="G2158">
            <v>755.18852510463898</v>
          </cell>
          <cell r="H2158">
            <v>348.54207652999798</v>
          </cell>
          <cell r="I2158">
            <v>6</v>
          </cell>
          <cell r="J2158">
            <v>2.5203150744346201E-5</v>
          </cell>
          <cell r="K2158">
            <v>3494</v>
          </cell>
          <cell r="L2158">
            <v>6.5789349210529202E-2</v>
          </cell>
          <cell r="M2158">
            <v>3290</v>
          </cell>
          <cell r="N2158">
            <v>1.6670172703872599E-6</v>
          </cell>
          <cell r="O2158">
            <v>3538</v>
          </cell>
          <cell r="P2158">
            <v>0.05</v>
          </cell>
          <cell r="Q2158">
            <v>1981</v>
          </cell>
        </row>
        <row r="2159">
          <cell r="B2159" t="str">
            <v>OAKLAND J 1105CR256</v>
          </cell>
          <cell r="C2159">
            <v>12091105</v>
          </cell>
          <cell r="D2159" t="str">
            <v>OAKLAND J 1105</v>
          </cell>
          <cell r="E2159" t="str">
            <v>CR256</v>
          </cell>
          <cell r="F2159" t="b">
            <v>0</v>
          </cell>
          <cell r="G2159">
            <v>2967.1611621890802</v>
          </cell>
          <cell r="H2159">
            <v>1965.42241850499</v>
          </cell>
          <cell r="I2159">
            <v>27</v>
          </cell>
          <cell r="J2159">
            <v>4.4193922332380198E-5</v>
          </cell>
          <cell r="K2159">
            <v>3187</v>
          </cell>
          <cell r="L2159">
            <v>6.5813244768866699E-2</v>
          </cell>
          <cell r="M2159">
            <v>3263</v>
          </cell>
          <cell r="N2159">
            <v>2.9181314392624098E-6</v>
          </cell>
          <cell r="O2159">
            <v>3421</v>
          </cell>
          <cell r="P2159">
            <v>0.05</v>
          </cell>
          <cell r="Q2159">
            <v>2053</v>
          </cell>
        </row>
        <row r="2160">
          <cell r="B2160" t="str">
            <v>OAKLAND J 1106CR164</v>
          </cell>
          <cell r="C2160">
            <v>12091106</v>
          </cell>
          <cell r="D2160" t="str">
            <v>OAKLAND J 1106</v>
          </cell>
          <cell r="E2160" t="str">
            <v>CR164</v>
          </cell>
          <cell r="F2160" t="b">
            <v>0</v>
          </cell>
          <cell r="G2160">
            <v>10563.043573978601</v>
          </cell>
          <cell r="H2160">
            <v>2405.3876785764801</v>
          </cell>
          <cell r="I2160">
            <v>85</v>
          </cell>
          <cell r="J2160">
            <v>2.13655224282533E-5</v>
          </cell>
          <cell r="K2160">
            <v>3530</v>
          </cell>
          <cell r="L2160">
            <v>6.5434207460459498E-2</v>
          </cell>
          <cell r="M2160">
            <v>3402</v>
          </cell>
          <cell r="N2160">
            <v>1.4078719571343499E-6</v>
          </cell>
          <cell r="O2160">
            <v>3555</v>
          </cell>
          <cell r="P2160">
            <v>0.03</v>
          </cell>
          <cell r="Q2160">
            <v>2312</v>
          </cell>
        </row>
        <row r="2161">
          <cell r="B2161" t="str">
            <v>OAKLAND J 1106CR330</v>
          </cell>
          <cell r="C2161">
            <v>12091106</v>
          </cell>
          <cell r="D2161" t="str">
            <v>OAKLAND J 1106</v>
          </cell>
          <cell r="E2161" t="str">
            <v>CR330</v>
          </cell>
          <cell r="F2161" t="b">
            <v>0</v>
          </cell>
          <cell r="G2161">
            <v>3874.5760355843399</v>
          </cell>
          <cell r="H2161">
            <v>1155.58377616651</v>
          </cell>
          <cell r="I2161">
            <v>31</v>
          </cell>
          <cell r="J2161">
            <v>1.89860044580806E-5</v>
          </cell>
          <cell r="K2161">
            <v>3552</v>
          </cell>
          <cell r="L2161">
            <v>6.5437597644333795E-2</v>
          </cell>
          <cell r="M2161">
            <v>3399</v>
          </cell>
          <cell r="N2161">
            <v>1.2462860265220101E-6</v>
          </cell>
          <cell r="O2161">
            <v>3569</v>
          </cell>
          <cell r="P2161">
            <v>0.03</v>
          </cell>
          <cell r="Q2161">
            <v>2322</v>
          </cell>
        </row>
        <row r="2162">
          <cell r="B2162" t="str">
            <v>OAKLAND J 1116CB</v>
          </cell>
          <cell r="C2162">
            <v>12091116</v>
          </cell>
          <cell r="D2162" t="str">
            <v>OAKLAND J 1116</v>
          </cell>
          <cell r="E2162" t="str">
            <v>CB</v>
          </cell>
          <cell r="F2162" t="b">
            <v>1</v>
          </cell>
          <cell r="G2162">
            <v>30164.894059856601</v>
          </cell>
          <cell r="H2162">
            <v>0</v>
          </cell>
          <cell r="I2162">
            <v>253</v>
          </cell>
          <cell r="J2162">
            <v>1.2121094374762801E-5</v>
          </cell>
          <cell r="K2162">
            <v>3608</v>
          </cell>
          <cell r="L2162">
            <v>6.5146990120410905E-2</v>
          </cell>
          <cell r="M2162">
            <v>3612</v>
          </cell>
          <cell r="N2162">
            <v>7.8965281548124301E-7</v>
          </cell>
          <cell r="O2162">
            <v>3611</v>
          </cell>
          <cell r="Q2162">
            <v>2681</v>
          </cell>
        </row>
        <row r="2163">
          <cell r="B2163" t="str">
            <v>OAKLAND J 1116CR328</v>
          </cell>
          <cell r="C2163">
            <v>12091116</v>
          </cell>
          <cell r="D2163" t="str">
            <v>OAKLAND J 1116</v>
          </cell>
          <cell r="E2163" t="str">
            <v>CR328</v>
          </cell>
          <cell r="F2163" t="b">
            <v>1</v>
          </cell>
          <cell r="G2163">
            <v>7907.5060924281997</v>
          </cell>
          <cell r="H2163">
            <v>956.12414960717001</v>
          </cell>
          <cell r="I2163">
            <v>68</v>
          </cell>
          <cell r="J2163">
            <v>1.90485009738949E-5</v>
          </cell>
          <cell r="K2163">
            <v>3550</v>
          </cell>
          <cell r="L2163">
            <v>6.5298157141489094E-2</v>
          </cell>
          <cell r="M2163">
            <v>3462</v>
          </cell>
          <cell r="N2163">
            <v>1.24576426086396E-6</v>
          </cell>
          <cell r="O2163">
            <v>3570</v>
          </cell>
          <cell r="Q2163">
            <v>2687</v>
          </cell>
        </row>
        <row r="2164">
          <cell r="B2164" t="str">
            <v>OAKLAND J 1118CR198</v>
          </cell>
          <cell r="C2164">
            <v>12091118</v>
          </cell>
          <cell r="D2164" t="str">
            <v>OAKLAND J 1118</v>
          </cell>
          <cell r="E2164" t="str">
            <v>CR198</v>
          </cell>
          <cell r="F2164" t="b">
            <v>1</v>
          </cell>
          <cell r="G2164">
            <v>8475.9686992848692</v>
          </cell>
          <cell r="H2164">
            <v>515.47709684972097</v>
          </cell>
          <cell r="I2164">
            <v>70</v>
          </cell>
          <cell r="J2164">
            <v>1.53569497750391E-5</v>
          </cell>
          <cell r="K2164">
            <v>3584</v>
          </cell>
          <cell r="L2164">
            <v>6.5238770097494098E-2</v>
          </cell>
          <cell r="M2164">
            <v>3486</v>
          </cell>
          <cell r="N2164">
            <v>1.0059686304768401E-6</v>
          </cell>
          <cell r="O2164">
            <v>3592</v>
          </cell>
          <cell r="P2164">
            <v>0.02</v>
          </cell>
          <cell r="Q2164">
            <v>2547</v>
          </cell>
        </row>
        <row r="2165">
          <cell r="B2165" t="str">
            <v>OAKLAND K 1101CB</v>
          </cell>
          <cell r="C2165">
            <v>12101101</v>
          </cell>
          <cell r="D2165" t="str">
            <v>OAKLAND K 1101</v>
          </cell>
          <cell r="E2165" t="str">
            <v>CB</v>
          </cell>
          <cell r="F2165" t="b">
            <v>1</v>
          </cell>
          <cell r="G2165">
            <v>3805.7328890733302</v>
          </cell>
          <cell r="H2165">
            <v>538.45976089693795</v>
          </cell>
          <cell r="I2165">
            <v>40</v>
          </cell>
          <cell r="J2165">
            <v>4.4234849985969003E-5</v>
          </cell>
          <cell r="K2165">
            <v>3185</v>
          </cell>
          <cell r="L2165">
            <v>6.5436097048222994E-2</v>
          </cell>
          <cell r="M2165">
            <v>3400</v>
          </cell>
          <cell r="N2165">
            <v>2.9186136302191702E-6</v>
          </cell>
          <cell r="O2165">
            <v>3420</v>
          </cell>
          <cell r="P2165">
            <v>0.04</v>
          </cell>
          <cell r="Q2165">
            <v>2228</v>
          </cell>
        </row>
        <row r="2166">
          <cell r="B2166" t="str">
            <v>OAKLAND K 1101CR170</v>
          </cell>
          <cell r="C2166">
            <v>12101101</v>
          </cell>
          <cell r="D2166" t="str">
            <v>OAKLAND K 1101</v>
          </cell>
          <cell r="E2166" t="str">
            <v>CR170</v>
          </cell>
          <cell r="F2166" t="b">
            <v>0</v>
          </cell>
          <cell r="G2166">
            <v>2012.91749490846</v>
          </cell>
          <cell r="H2166">
            <v>2012.91749490846</v>
          </cell>
          <cell r="I2166">
            <v>17</v>
          </cell>
          <cell r="J2166">
            <v>8.38216461381628E-5</v>
          </cell>
          <cell r="K2166">
            <v>2100</v>
          </cell>
          <cell r="L2166">
            <v>6.6431909799575806E-2</v>
          </cell>
          <cell r="M2166">
            <v>2973</v>
          </cell>
          <cell r="N2166">
            <v>5.5684320355023898E-6</v>
          </cell>
          <cell r="O2166">
            <v>3237</v>
          </cell>
          <cell r="P2166">
            <v>0.21</v>
          </cell>
          <cell r="Q2166">
            <v>1138</v>
          </cell>
        </row>
        <row r="2167">
          <cell r="B2167" t="str">
            <v>OAKLAND K 1101CR172</v>
          </cell>
          <cell r="C2167">
            <v>12101101</v>
          </cell>
          <cell r="D2167" t="str">
            <v>OAKLAND K 1101</v>
          </cell>
          <cell r="E2167" t="str">
            <v>CR172</v>
          </cell>
          <cell r="F2167" t="b">
            <v>1</v>
          </cell>
          <cell r="G2167">
            <v>3350.0951214619899</v>
          </cell>
          <cell r="H2167">
            <v>904.96609470792396</v>
          </cell>
          <cell r="I2167">
            <v>30</v>
          </cell>
          <cell r="J2167">
            <v>4.8943049432637002E-5</v>
          </cell>
          <cell r="K2167">
            <v>3065</v>
          </cell>
          <cell r="L2167">
            <v>6.5361143400271701E-2</v>
          </cell>
          <cell r="M2167">
            <v>3434</v>
          </cell>
          <cell r="N2167">
            <v>3.2090348116014398E-6</v>
          </cell>
          <cell r="O2167">
            <v>3388</v>
          </cell>
          <cell r="P2167">
            <v>0.05</v>
          </cell>
          <cell r="Q2167">
            <v>2015</v>
          </cell>
        </row>
        <row r="2168">
          <cell r="B2168" t="str">
            <v>OAKLAND K 1101CR178</v>
          </cell>
          <cell r="C2168">
            <v>12101101</v>
          </cell>
          <cell r="D2168" t="str">
            <v>OAKLAND K 1101</v>
          </cell>
          <cell r="E2168" t="str">
            <v>CR178</v>
          </cell>
          <cell r="F2168" t="b">
            <v>1</v>
          </cell>
          <cell r="G2168">
            <v>529.88615504294398</v>
          </cell>
          <cell r="H2168">
            <v>529.88615504294398</v>
          </cell>
          <cell r="I2168">
            <v>7</v>
          </cell>
          <cell r="J2168">
            <v>1.4845732532973801E-4</v>
          </cell>
          <cell r="K2168">
            <v>758</v>
          </cell>
          <cell r="L2168">
            <v>6.6431909799575806E-2</v>
          </cell>
          <cell r="M2168">
            <v>2953</v>
          </cell>
          <cell r="N2168">
            <v>9.86230364539143E-6</v>
          </cell>
          <cell r="O2168">
            <v>3070</v>
          </cell>
          <cell r="P2168">
            <v>0.28999999999999998</v>
          </cell>
          <cell r="Q2168">
            <v>1028</v>
          </cell>
        </row>
        <row r="2169">
          <cell r="B2169" t="str">
            <v>OAKLAND K 1101CR346</v>
          </cell>
          <cell r="C2169">
            <v>12101101</v>
          </cell>
          <cell r="D2169" t="str">
            <v>OAKLAND K 1101</v>
          </cell>
          <cell r="E2169" t="str">
            <v>CR346</v>
          </cell>
          <cell r="F2169" t="b">
            <v>1</v>
          </cell>
          <cell r="G2169">
            <v>330.94690651064599</v>
          </cell>
          <cell r="H2169">
            <v>330.94690651064599</v>
          </cell>
          <cell r="I2169">
            <v>3</v>
          </cell>
          <cell r="J2169">
            <v>2.19881340550879E-4</v>
          </cell>
          <cell r="K2169">
            <v>322</v>
          </cell>
          <cell r="L2169">
            <v>6.6431909799575806E-2</v>
          </cell>
          <cell r="M2169">
            <v>2961</v>
          </cell>
          <cell r="N2169">
            <v>1.4607137382085801E-5</v>
          </cell>
          <cell r="O2169">
            <v>3013</v>
          </cell>
          <cell r="P2169">
            <v>0.27</v>
          </cell>
          <cell r="Q2169">
            <v>1053</v>
          </cell>
        </row>
        <row r="2170">
          <cell r="B2170" t="str">
            <v>OAKLAND K 110217430</v>
          </cell>
          <cell r="C2170">
            <v>12101102</v>
          </cell>
          <cell r="D2170" t="str">
            <v>OAKLAND K 1102</v>
          </cell>
          <cell r="E2170">
            <v>17430</v>
          </cell>
          <cell r="F2170" t="b">
            <v>0</v>
          </cell>
          <cell r="G2170">
            <v>2364.8216832334201</v>
          </cell>
          <cell r="H2170">
            <v>2364.8216832334201</v>
          </cell>
          <cell r="I2170">
            <v>15</v>
          </cell>
          <cell r="J2170">
            <v>1.19511518520691E-4</v>
          </cell>
          <cell r="K2170">
            <v>1195</v>
          </cell>
          <cell r="L2170">
            <v>247.44367202108501</v>
          </cell>
          <cell r="M2170">
            <v>1547</v>
          </cell>
          <cell r="N2170">
            <v>3.5766917437038998E-2</v>
          </cell>
          <cell r="O2170">
            <v>1360</v>
          </cell>
          <cell r="P2170">
            <v>32.76</v>
          </cell>
          <cell r="Q2170">
            <v>224</v>
          </cell>
        </row>
        <row r="2171">
          <cell r="B2171" t="str">
            <v>OAKLAND K 1102CB</v>
          </cell>
          <cell r="C2171">
            <v>12101102</v>
          </cell>
          <cell r="D2171" t="str">
            <v>OAKLAND K 1102</v>
          </cell>
          <cell r="E2171" t="str">
            <v>CB</v>
          </cell>
          <cell r="F2171" t="b">
            <v>0</v>
          </cell>
          <cell r="G2171">
            <v>4816.3453076975702</v>
          </cell>
          <cell r="H2171">
            <v>4816.3453076975702</v>
          </cell>
          <cell r="I2171">
            <v>40</v>
          </cell>
          <cell r="J2171">
            <v>1.3400825782809901E-4</v>
          </cell>
          <cell r="K2171">
            <v>943</v>
          </cell>
          <cell r="L2171">
            <v>11.9587877560593</v>
          </cell>
          <cell r="M2171">
            <v>2585</v>
          </cell>
          <cell r="N2171">
            <v>7.6879742162448402E-4</v>
          </cell>
          <cell r="O2171">
            <v>2675</v>
          </cell>
          <cell r="P2171">
            <v>31.2</v>
          </cell>
          <cell r="Q2171">
            <v>232</v>
          </cell>
        </row>
        <row r="2172">
          <cell r="B2172" t="str">
            <v>OAKLAND K 1102CR014</v>
          </cell>
          <cell r="C2172">
            <v>12101102</v>
          </cell>
          <cell r="D2172" t="str">
            <v>OAKLAND K 1102</v>
          </cell>
          <cell r="E2172" t="str">
            <v>CR014</v>
          </cell>
          <cell r="F2172" t="b">
            <v>0</v>
          </cell>
          <cell r="G2172">
            <v>16905.861897587802</v>
          </cell>
          <cell r="H2172">
            <v>16905.861897587802</v>
          </cell>
          <cell r="I2172">
            <v>137</v>
          </cell>
          <cell r="J2172">
            <v>1.3845195157258399E-4</v>
          </cell>
          <cell r="K2172">
            <v>889</v>
          </cell>
          <cell r="L2172">
            <v>0.41497270632094402</v>
          </cell>
          <cell r="M2172">
            <v>2915</v>
          </cell>
          <cell r="N2172">
            <v>6.2366475825364304E-5</v>
          </cell>
          <cell r="O2172">
            <v>2897</v>
          </cell>
          <cell r="P2172">
            <v>0.99</v>
          </cell>
          <cell r="Q2172">
            <v>734</v>
          </cell>
        </row>
        <row r="2173">
          <cell r="B2173" t="str">
            <v>OAKLAND K 1103CB</v>
          </cell>
          <cell r="C2173">
            <v>12101103</v>
          </cell>
          <cell r="D2173" t="str">
            <v>OAKLAND K 1103</v>
          </cell>
          <cell r="E2173" t="str">
            <v>CB</v>
          </cell>
          <cell r="F2173" t="b">
            <v>1</v>
          </cell>
          <cell r="G2173">
            <v>7954.9461890409802</v>
          </cell>
          <cell r="H2173">
            <v>769.16213479250098</v>
          </cell>
          <cell r="I2173">
            <v>66</v>
          </cell>
          <cell r="J2173">
            <v>4.1996043535164002E-5</v>
          </cell>
          <cell r="K2173">
            <v>3224</v>
          </cell>
          <cell r="L2173">
            <v>6.5263801000335006E-2</v>
          </cell>
          <cell r="M2173">
            <v>3474</v>
          </cell>
          <cell r="N2173">
            <v>2.75803596923528E-6</v>
          </cell>
          <cell r="O2173">
            <v>3435</v>
          </cell>
          <cell r="P2173">
            <v>0.02</v>
          </cell>
          <cell r="Q2173">
            <v>2428</v>
          </cell>
        </row>
        <row r="2174">
          <cell r="B2174" t="str">
            <v>OAKLAND K 1103CR188</v>
          </cell>
          <cell r="C2174">
            <v>12101103</v>
          </cell>
          <cell r="D2174" t="str">
            <v>OAKLAND K 1103</v>
          </cell>
          <cell r="E2174" t="str">
            <v>CR188</v>
          </cell>
          <cell r="F2174" t="b">
            <v>0</v>
          </cell>
          <cell r="G2174">
            <v>5760.2046993853501</v>
          </cell>
          <cell r="H2174">
            <v>5760.2046993853501</v>
          </cell>
          <cell r="I2174">
            <v>47</v>
          </cell>
          <cell r="J2174">
            <v>1.07527235702443E-4</v>
          </cell>
          <cell r="K2174">
            <v>1463</v>
          </cell>
          <cell r="L2174">
            <v>6.6431472504029199E-2</v>
          </cell>
          <cell r="M2174">
            <v>3016</v>
          </cell>
          <cell r="N2174">
            <v>7.1431913575238902E-6</v>
          </cell>
          <cell r="O2174">
            <v>3160</v>
          </cell>
          <cell r="P2174">
            <v>0.38</v>
          </cell>
          <cell r="Q2174">
            <v>960</v>
          </cell>
        </row>
        <row r="2175">
          <cell r="B2175" t="str">
            <v>OAKLAND K 1103CR422</v>
          </cell>
          <cell r="C2175">
            <v>12101103</v>
          </cell>
          <cell r="D2175" t="str">
            <v>OAKLAND K 1103</v>
          </cell>
          <cell r="E2175" t="str">
            <v>CR422</v>
          </cell>
          <cell r="F2175" t="b">
            <v>0</v>
          </cell>
          <cell r="G2175">
            <v>3299.6108870572698</v>
          </cell>
          <cell r="H2175">
            <v>3238.2815901136901</v>
          </cell>
          <cell r="I2175">
            <v>24</v>
          </cell>
          <cell r="J2175">
            <v>9.4397882056303605E-5</v>
          </cell>
          <cell r="K2175">
            <v>1783</v>
          </cell>
          <cell r="L2175">
            <v>6.6378371479610607E-2</v>
          </cell>
          <cell r="M2175">
            <v>3128</v>
          </cell>
          <cell r="N2175">
            <v>6.2702954846732303E-6</v>
          </cell>
          <cell r="O2175">
            <v>3198</v>
          </cell>
          <cell r="P2175">
            <v>0.06</v>
          </cell>
          <cell r="Q2175">
            <v>1855</v>
          </cell>
        </row>
        <row r="2176">
          <cell r="B2176" t="str">
            <v>OAKLAND K 1104432850</v>
          </cell>
          <cell r="C2176">
            <v>12101104</v>
          </cell>
          <cell r="D2176" t="str">
            <v>OAKLAND K 1104</v>
          </cell>
          <cell r="E2176">
            <v>432850</v>
          </cell>
          <cell r="F2176" t="b">
            <v>0</v>
          </cell>
          <cell r="G2176">
            <v>1988.32736443059</v>
          </cell>
          <cell r="H2176">
            <v>1988.32736443059</v>
          </cell>
          <cell r="I2176">
            <v>26</v>
          </cell>
          <cell r="J2176">
            <v>1.05197462569496E-4</v>
          </cell>
          <cell r="K2176">
            <v>1514</v>
          </cell>
          <cell r="L2176">
            <v>6.6431404108531794E-2</v>
          </cell>
          <cell r="M2176">
            <v>3017</v>
          </cell>
          <cell r="N2176">
            <v>6.9883927533018802E-6</v>
          </cell>
          <cell r="O2176">
            <v>3165</v>
          </cell>
          <cell r="Q2176">
            <v>2834</v>
          </cell>
        </row>
        <row r="2177">
          <cell r="B2177" t="str">
            <v>OAKLAND K 1104CB</v>
          </cell>
          <cell r="C2177">
            <v>12101104</v>
          </cell>
          <cell r="D2177" t="str">
            <v>OAKLAND K 1104</v>
          </cell>
          <cell r="E2177" t="str">
            <v>CB</v>
          </cell>
          <cell r="F2177" t="b">
            <v>0</v>
          </cell>
          <cell r="G2177">
            <v>2366.5049922045901</v>
          </cell>
          <cell r="H2177">
            <v>2366.5049922045901</v>
          </cell>
          <cell r="I2177">
            <v>17</v>
          </cell>
          <cell r="J2177">
            <v>5.9542383978088502E-5</v>
          </cell>
          <cell r="K2177">
            <v>2787</v>
          </cell>
          <cell r="L2177">
            <v>6.6431767565038102E-2</v>
          </cell>
          <cell r="M2177">
            <v>2992</v>
          </cell>
          <cell r="N2177">
            <v>3.9555071199547397E-6</v>
          </cell>
          <cell r="O2177">
            <v>3338</v>
          </cell>
          <cell r="P2177">
            <v>0.14000000000000001</v>
          </cell>
          <cell r="Q2177">
            <v>1312</v>
          </cell>
        </row>
        <row r="2178">
          <cell r="B2178" t="str">
            <v>OAKLAND K 1104CR204</v>
          </cell>
          <cell r="C2178">
            <v>12101104</v>
          </cell>
          <cell r="D2178" t="str">
            <v>OAKLAND K 1104</v>
          </cell>
          <cell r="E2178" t="str">
            <v>CR204</v>
          </cell>
          <cell r="F2178" t="b">
            <v>0</v>
          </cell>
          <cell r="G2178">
            <v>6639.5297933991797</v>
          </cell>
          <cell r="H2178">
            <v>6639.5297933991797</v>
          </cell>
          <cell r="I2178">
            <v>49</v>
          </cell>
          <cell r="J2178">
            <v>1.50047330546896E-4</v>
          </cell>
          <cell r="K2178">
            <v>734</v>
          </cell>
          <cell r="L2178">
            <v>6.6430549658656704E-2</v>
          </cell>
          <cell r="M2178">
            <v>3107</v>
          </cell>
          <cell r="N2178">
            <v>9.9677266430444596E-6</v>
          </cell>
          <cell r="O2178">
            <v>3068</v>
          </cell>
          <cell r="P2178">
            <v>0.48</v>
          </cell>
          <cell r="Q2178">
            <v>901</v>
          </cell>
        </row>
        <row r="2179">
          <cell r="B2179" t="str">
            <v>OAKLAND K 1104CR206</v>
          </cell>
          <cell r="C2179">
            <v>12101104</v>
          </cell>
          <cell r="D2179" t="str">
            <v>OAKLAND K 1104</v>
          </cell>
          <cell r="E2179" t="str">
            <v>CR206</v>
          </cell>
          <cell r="F2179" t="b">
            <v>0</v>
          </cell>
          <cell r="G2179">
            <v>2877.1567724705201</v>
          </cell>
          <cell r="H2179">
            <v>2877.1567724705201</v>
          </cell>
          <cell r="I2179">
            <v>22</v>
          </cell>
          <cell r="J2179">
            <v>1.27169130461301E-4</v>
          </cell>
          <cell r="K2179">
            <v>1061</v>
          </cell>
          <cell r="L2179">
            <v>6.6430549658656704E-2</v>
          </cell>
          <cell r="M2179">
            <v>3108</v>
          </cell>
          <cell r="N2179">
            <v>8.4479152361576496E-6</v>
          </cell>
          <cell r="O2179">
            <v>3108</v>
          </cell>
          <cell r="P2179">
            <v>0.28000000000000003</v>
          </cell>
          <cell r="Q2179">
            <v>1042</v>
          </cell>
        </row>
        <row r="2180">
          <cell r="B2180" t="str">
            <v>OAKLAND K 1104CR208</v>
          </cell>
          <cell r="C2180">
            <v>12101104</v>
          </cell>
          <cell r="D2180" t="str">
            <v>OAKLAND K 1104</v>
          </cell>
          <cell r="E2180" t="str">
            <v>CR208</v>
          </cell>
          <cell r="F2180" t="b">
            <v>0</v>
          </cell>
          <cell r="G2180">
            <v>3895.4110708825401</v>
          </cell>
          <cell r="H2180">
            <v>3895.4110708825401</v>
          </cell>
          <cell r="I2180">
            <v>29</v>
          </cell>
          <cell r="J2180">
            <v>8.4980031872340802E-5</v>
          </cell>
          <cell r="K2180">
            <v>2061</v>
          </cell>
          <cell r="L2180">
            <v>6.6431253189402295E-2</v>
          </cell>
          <cell r="M2180">
            <v>3052</v>
          </cell>
          <cell r="N2180">
            <v>5.6453259668215596E-6</v>
          </cell>
          <cell r="O2180">
            <v>3233</v>
          </cell>
          <cell r="P2180">
            <v>0.19</v>
          </cell>
          <cell r="Q2180">
            <v>1185</v>
          </cell>
        </row>
        <row r="2181">
          <cell r="B2181" t="str">
            <v>OAKLAND K 1104CR210</v>
          </cell>
          <cell r="C2181">
            <v>12101104</v>
          </cell>
          <cell r="D2181" t="str">
            <v>OAKLAND K 1104</v>
          </cell>
          <cell r="E2181" t="str">
            <v>CR210</v>
          </cell>
          <cell r="F2181" t="b">
            <v>0</v>
          </cell>
          <cell r="G2181">
            <v>4546.5469607453097</v>
          </cell>
          <cell r="H2181">
            <v>4546.5469607453097</v>
          </cell>
          <cell r="I2181">
            <v>35</v>
          </cell>
          <cell r="J2181">
            <v>7.7660541137447499E-5</v>
          </cell>
          <cell r="K2181">
            <v>2270</v>
          </cell>
          <cell r="L2181">
            <v>6.6431218943461198E-2</v>
          </cell>
          <cell r="M2181">
            <v>3091</v>
          </cell>
          <cell r="N2181">
            <v>5.1590778310816904E-6</v>
          </cell>
          <cell r="O2181">
            <v>3260</v>
          </cell>
          <cell r="P2181">
            <v>0.14000000000000001</v>
          </cell>
          <cell r="Q2181">
            <v>1309</v>
          </cell>
        </row>
        <row r="2182">
          <cell r="B2182" t="str">
            <v>OAKLAND K 1104CR326</v>
          </cell>
          <cell r="C2182">
            <v>12101104</v>
          </cell>
          <cell r="D2182" t="str">
            <v>OAKLAND K 1104</v>
          </cell>
          <cell r="E2182" t="str">
            <v>CR326</v>
          </cell>
          <cell r="F2182" t="b">
            <v>0</v>
          </cell>
          <cell r="G2182">
            <v>2098.9600836905602</v>
          </cell>
          <cell r="H2182">
            <v>2098.9600836905602</v>
          </cell>
          <cell r="I2182">
            <v>17</v>
          </cell>
          <cell r="J2182">
            <v>1.06862193634322E-4</v>
          </cell>
          <cell r="K2182">
            <v>1482</v>
          </cell>
          <cell r="L2182">
            <v>6.6430638557966604E-2</v>
          </cell>
          <cell r="M2182">
            <v>3106</v>
          </cell>
          <cell r="N2182">
            <v>7.0989235255608701E-6</v>
          </cell>
          <cell r="O2182">
            <v>3162</v>
          </cell>
          <cell r="P2182">
            <v>16.75</v>
          </cell>
          <cell r="Q2182">
            <v>337</v>
          </cell>
        </row>
        <row r="2183">
          <cell r="B2183" t="str">
            <v>OAKLAND X 1101328808</v>
          </cell>
          <cell r="C2183">
            <v>12541101</v>
          </cell>
          <cell r="D2183" t="str">
            <v>OAKLAND X 1101</v>
          </cell>
          <cell r="E2183">
            <v>328808</v>
          </cell>
          <cell r="F2183" t="b">
            <v>1</v>
          </cell>
          <cell r="G2183">
            <v>186.46864229653099</v>
          </cell>
          <cell r="H2183">
            <v>186.46864229653099</v>
          </cell>
          <cell r="I2183">
            <v>1</v>
          </cell>
          <cell r="J2183">
            <v>1.3476717867888499E-4</v>
          </cell>
          <cell r="K2183">
            <v>930</v>
          </cell>
          <cell r="L2183">
            <v>6.6431909799575806E-2</v>
          </cell>
          <cell r="M2183">
            <v>2960</v>
          </cell>
          <cell r="N2183">
            <v>8.9528410579390108E-6</v>
          </cell>
          <cell r="O2183">
            <v>3096</v>
          </cell>
          <cell r="Q2183">
            <v>3574</v>
          </cell>
        </row>
        <row r="2184">
          <cell r="B2184" t="str">
            <v>OAKLAND X 1101CR224</v>
          </cell>
          <cell r="C2184">
            <v>12541101</v>
          </cell>
          <cell r="D2184" t="str">
            <v>OAKLAND X 1101</v>
          </cell>
          <cell r="E2184" t="str">
            <v>CR224</v>
          </cell>
          <cell r="F2184" t="b">
            <v>1</v>
          </cell>
          <cell r="G2184">
            <v>1656.0036509050999</v>
          </cell>
          <cell r="H2184">
            <v>656.35474249979302</v>
          </cell>
          <cell r="I2184">
            <v>17</v>
          </cell>
          <cell r="J2184">
            <v>1.2031483629471E-4</v>
          </cell>
          <cell r="K2184">
            <v>1179</v>
          </cell>
          <cell r="L2184">
            <v>6.5676074694184697E-2</v>
          </cell>
          <cell r="M2184">
            <v>3317</v>
          </cell>
          <cell r="N2184">
            <v>7.8938326083065008E-6</v>
          </cell>
          <cell r="O2184">
            <v>3127</v>
          </cell>
          <cell r="P2184">
            <v>0.04</v>
          </cell>
          <cell r="Q2184">
            <v>2180</v>
          </cell>
        </row>
        <row r="2185">
          <cell r="B2185" t="str">
            <v>OAKLAND X 1104391688</v>
          </cell>
          <cell r="C2185">
            <v>12541104</v>
          </cell>
          <cell r="D2185" t="str">
            <v>OAKLAND X 1104</v>
          </cell>
          <cell r="E2185">
            <v>391688</v>
          </cell>
          <cell r="F2185" t="b">
            <v>0</v>
          </cell>
          <cell r="G2185">
            <v>2071.7210353554001</v>
          </cell>
          <cell r="H2185">
            <v>2071.7210353554001</v>
          </cell>
          <cell r="I2185">
            <v>16</v>
          </cell>
          <cell r="J2185">
            <v>1.7212314378411899E-4</v>
          </cell>
          <cell r="K2185">
            <v>549</v>
          </cell>
          <cell r="L2185">
            <v>6.6430549658656704E-2</v>
          </cell>
          <cell r="M2185">
            <v>3109</v>
          </cell>
          <cell r="N2185">
            <v>1.1434235050554999E-5</v>
          </cell>
          <cell r="O2185">
            <v>3042</v>
          </cell>
          <cell r="Q2185">
            <v>2694</v>
          </cell>
        </row>
        <row r="2186">
          <cell r="B2186" t="str">
            <v>OAKLAND X 1104645092</v>
          </cell>
          <cell r="C2186">
            <v>12541104</v>
          </cell>
          <cell r="D2186" t="str">
            <v>OAKLAND X 1104</v>
          </cell>
          <cell r="E2186">
            <v>645092</v>
          </cell>
          <cell r="F2186" t="b">
            <v>0</v>
          </cell>
          <cell r="G2186">
            <v>2229.60216092769</v>
          </cell>
          <cell r="H2186">
            <v>2229.60216092769</v>
          </cell>
          <cell r="I2186">
            <v>16</v>
          </cell>
          <cell r="J2186">
            <v>1.1370125739631399E-4</v>
          </cell>
          <cell r="K2186">
            <v>1326</v>
          </cell>
          <cell r="L2186">
            <v>6.6351602319628E-2</v>
          </cell>
          <cell r="M2186">
            <v>3135</v>
          </cell>
          <cell r="N2186">
            <v>7.5529234139119397E-6</v>
          </cell>
          <cell r="O2186">
            <v>3143</v>
          </cell>
          <cell r="Q2186">
            <v>3010</v>
          </cell>
        </row>
        <row r="2187">
          <cell r="B2187" t="str">
            <v>OAKLAND X 1104CR022</v>
          </cell>
          <cell r="C2187">
            <v>12541104</v>
          </cell>
          <cell r="D2187" t="str">
            <v>OAKLAND X 1104</v>
          </cell>
          <cell r="E2187" t="str">
            <v>CR022</v>
          </cell>
          <cell r="F2187" t="b">
            <v>0</v>
          </cell>
          <cell r="G2187">
            <v>6467.1641792548198</v>
          </cell>
          <cell r="H2187">
            <v>6467.1641792548198</v>
          </cell>
          <cell r="I2187">
            <v>48</v>
          </cell>
          <cell r="J2187">
            <v>1.6152467590776099E-4</v>
          </cell>
          <cell r="K2187">
            <v>625</v>
          </cell>
          <cell r="L2187">
            <v>6.6430738569690298E-2</v>
          </cell>
          <cell r="M2187">
            <v>3103</v>
          </cell>
          <cell r="N2187">
            <v>1.0730208357919199E-5</v>
          </cell>
          <cell r="O2187">
            <v>3053</v>
          </cell>
          <cell r="P2187">
            <v>12.67</v>
          </cell>
          <cell r="Q2187">
            <v>369</v>
          </cell>
        </row>
        <row r="2188">
          <cell r="B2188" t="str">
            <v>OAKLAND X 1104CR101</v>
          </cell>
          <cell r="C2188">
            <v>12541104</v>
          </cell>
          <cell r="D2188" t="str">
            <v>OAKLAND X 1104</v>
          </cell>
          <cell r="E2188" t="str">
            <v>CR101</v>
          </cell>
          <cell r="F2188" t="b">
            <v>1</v>
          </cell>
          <cell r="G2188">
            <v>28.3920809893872</v>
          </cell>
          <cell r="H2188">
            <v>28.3920809893872</v>
          </cell>
          <cell r="I2188">
            <v>1</v>
          </cell>
          <cell r="J2188">
            <v>1.18935880891513E-4</v>
          </cell>
          <cell r="K2188">
            <v>1208</v>
          </cell>
          <cell r="L2188">
            <v>6.6431909799575806E-2</v>
          </cell>
          <cell r="M2188">
            <v>2948</v>
          </cell>
          <cell r="N2188">
            <v>7.9011377113180801E-6</v>
          </cell>
          <cell r="O2188">
            <v>3126</v>
          </cell>
          <cell r="P2188">
            <v>0.27</v>
          </cell>
          <cell r="Q2188">
            <v>1055</v>
          </cell>
        </row>
        <row r="2189">
          <cell r="B2189" t="str">
            <v>OAKLAND X 1104CR214</v>
          </cell>
          <cell r="C2189">
            <v>12541104</v>
          </cell>
          <cell r="D2189" t="str">
            <v>OAKLAND X 1104</v>
          </cell>
          <cell r="E2189" t="str">
            <v>CR214</v>
          </cell>
          <cell r="F2189" t="b">
            <v>0</v>
          </cell>
          <cell r="G2189">
            <v>4637.14959287704</v>
          </cell>
          <cell r="H2189">
            <v>4637.14959287704</v>
          </cell>
          <cell r="I2189">
            <v>35</v>
          </cell>
          <cell r="J2189">
            <v>1.6318483186686099E-4</v>
          </cell>
          <cell r="K2189">
            <v>609</v>
          </cell>
          <cell r="L2189">
            <v>6.6431076448979706E-2</v>
          </cell>
          <cell r="M2189">
            <v>3098</v>
          </cell>
          <cell r="N2189">
            <v>1.08405356768153E-5</v>
          </cell>
          <cell r="O2189">
            <v>3051</v>
          </cell>
          <cell r="P2189">
            <v>26.71</v>
          </cell>
          <cell r="Q2189">
            <v>265</v>
          </cell>
        </row>
        <row r="2190">
          <cell r="B2190" t="str">
            <v>OAKLAND X 1104CR288</v>
          </cell>
          <cell r="C2190">
            <v>12541104</v>
          </cell>
          <cell r="D2190" t="str">
            <v>OAKLAND X 1104</v>
          </cell>
          <cell r="E2190" t="str">
            <v>CR288</v>
          </cell>
          <cell r="F2190" t="b">
            <v>0</v>
          </cell>
          <cell r="G2190">
            <v>4382.4987655769</v>
          </cell>
          <cell r="H2190">
            <v>4382.4987655769</v>
          </cell>
          <cell r="I2190">
            <v>46</v>
          </cell>
          <cell r="J2190">
            <v>1.6278458655427099E-4</v>
          </cell>
          <cell r="K2190">
            <v>615</v>
          </cell>
          <cell r="L2190">
            <v>6.6431223161519004E-2</v>
          </cell>
          <cell r="M2190">
            <v>3090</v>
          </cell>
          <cell r="N2190">
            <v>1.08139674251304E-5</v>
          </cell>
          <cell r="O2190">
            <v>3052</v>
          </cell>
          <cell r="P2190">
            <v>0.78</v>
          </cell>
          <cell r="Q2190">
            <v>779</v>
          </cell>
        </row>
        <row r="2191">
          <cell r="B2191" t="str">
            <v>OAKLAND X 1105184672</v>
          </cell>
          <cell r="C2191">
            <v>12541105</v>
          </cell>
          <cell r="D2191" t="str">
            <v>OAKLAND X 1105</v>
          </cell>
          <cell r="E2191">
            <v>184672</v>
          </cell>
          <cell r="F2191" t="b">
            <v>0</v>
          </cell>
          <cell r="G2191">
            <v>5259.1472975204697</v>
          </cell>
          <cell r="H2191">
            <v>2666.0436696567399</v>
          </cell>
          <cell r="I2191">
            <v>46</v>
          </cell>
          <cell r="J2191">
            <v>3.8231219110053201E-5</v>
          </cell>
          <cell r="K2191">
            <v>3295</v>
          </cell>
          <cell r="L2191">
            <v>6.5705650850482605E-2</v>
          </cell>
          <cell r="M2191">
            <v>3307</v>
          </cell>
          <cell r="N2191">
            <v>2.52551834324405E-6</v>
          </cell>
          <cell r="O2191">
            <v>3465</v>
          </cell>
          <cell r="Q2191">
            <v>2869</v>
          </cell>
        </row>
        <row r="2192">
          <cell r="B2192" t="str">
            <v>OAKLAND X 1105CB</v>
          </cell>
          <cell r="C2192">
            <v>12541105</v>
          </cell>
          <cell r="D2192" t="str">
            <v>OAKLAND X 1105</v>
          </cell>
          <cell r="E2192" t="str">
            <v>CB</v>
          </cell>
          <cell r="F2192" t="b">
            <v>0</v>
          </cell>
          <cell r="G2192">
            <v>18622.3449084311</v>
          </cell>
          <cell r="H2192">
            <v>1675.1277169867501</v>
          </cell>
          <cell r="I2192">
            <v>153</v>
          </cell>
          <cell r="J2192">
            <v>1.6122135483177099E-5</v>
          </cell>
          <cell r="K2192">
            <v>3579</v>
          </cell>
          <cell r="L2192">
            <v>6.5230971798787701E-2</v>
          </cell>
          <cell r="M2192">
            <v>3490</v>
          </cell>
          <cell r="N2192">
            <v>1.05780298328427E-6</v>
          </cell>
          <cell r="O2192">
            <v>3587</v>
          </cell>
          <cell r="P2192">
            <v>0.03</v>
          </cell>
          <cell r="Q2192">
            <v>2299</v>
          </cell>
        </row>
        <row r="2193">
          <cell r="B2193" t="str">
            <v>OAKLAND X 1106121588</v>
          </cell>
          <cell r="C2193">
            <v>12541106</v>
          </cell>
          <cell r="D2193" t="str">
            <v>OAKLAND X 1106</v>
          </cell>
          <cell r="E2193">
            <v>121588</v>
          </cell>
          <cell r="F2193" t="b">
            <v>0</v>
          </cell>
          <cell r="G2193">
            <v>3050.46268559485</v>
          </cell>
          <cell r="H2193">
            <v>1356.1967386132501</v>
          </cell>
          <cell r="I2193">
            <v>27</v>
          </cell>
          <cell r="J2193">
            <v>4.7073922646463701E-5</v>
          </cell>
          <cell r="K2193">
            <v>3111</v>
          </cell>
          <cell r="L2193">
            <v>6.5622886297879393E-2</v>
          </cell>
          <cell r="M2193">
            <v>3330</v>
          </cell>
          <cell r="N2193">
            <v>3.09828176567487E-6</v>
          </cell>
          <cell r="O2193">
            <v>3403</v>
          </cell>
          <cell r="Q2193">
            <v>2743</v>
          </cell>
        </row>
        <row r="2194">
          <cell r="B2194" t="str">
            <v>OAKLAND X 1106950688</v>
          </cell>
          <cell r="C2194">
            <v>12541106</v>
          </cell>
          <cell r="D2194" t="str">
            <v>OAKLAND X 1106</v>
          </cell>
          <cell r="E2194">
            <v>950688</v>
          </cell>
          <cell r="F2194" t="b">
            <v>0</v>
          </cell>
          <cell r="G2194">
            <v>5883.5053734729499</v>
          </cell>
          <cell r="H2194">
            <v>5883.5053734729499</v>
          </cell>
          <cell r="I2194">
            <v>50</v>
          </cell>
          <cell r="J2194">
            <v>1.07812790374737E-4</v>
          </cell>
          <cell r="K2194">
            <v>1454</v>
          </cell>
          <cell r="L2194">
            <v>17.192431977797298</v>
          </cell>
          <cell r="M2194">
            <v>2501</v>
          </cell>
          <cell r="N2194">
            <v>1.54067276040752E-3</v>
          </cell>
          <cell r="O2194">
            <v>2549</v>
          </cell>
          <cell r="Q2194">
            <v>2854</v>
          </cell>
        </row>
        <row r="2195">
          <cell r="B2195" t="str">
            <v>OAKLAND X 1106CB</v>
          </cell>
          <cell r="C2195">
            <v>12541106</v>
          </cell>
          <cell r="D2195" t="str">
            <v>OAKLAND X 1106</v>
          </cell>
          <cell r="E2195" t="str">
            <v>CB</v>
          </cell>
          <cell r="F2195" t="b">
            <v>0</v>
          </cell>
          <cell r="G2195">
            <v>15907.2745746982</v>
          </cell>
          <cell r="H2195">
            <v>5284.9861137018697</v>
          </cell>
          <cell r="I2195">
            <v>136</v>
          </cell>
          <cell r="J2195">
            <v>3.2104685710186802E-5</v>
          </cell>
          <cell r="K2195">
            <v>3399</v>
          </cell>
          <cell r="L2195">
            <v>6.5515433065313197E-2</v>
          </cell>
          <cell r="M2195">
            <v>3363</v>
          </cell>
          <cell r="N2195">
            <v>2.1194503089330601E-6</v>
          </cell>
          <cell r="O2195">
            <v>3501</v>
          </cell>
          <cell r="P2195">
            <v>0.06</v>
          </cell>
          <cell r="Q2195">
            <v>1835</v>
          </cell>
        </row>
        <row r="2196">
          <cell r="B2196" t="str">
            <v>OAKLAND X 1106CR008</v>
          </cell>
          <cell r="C2196">
            <v>12541106</v>
          </cell>
          <cell r="D2196" t="str">
            <v>OAKLAND X 1106</v>
          </cell>
          <cell r="E2196" t="str">
            <v>CR008</v>
          </cell>
          <cell r="F2196" t="b">
            <v>0</v>
          </cell>
          <cell r="G2196">
            <v>7178.61505525954</v>
          </cell>
          <cell r="H2196">
            <v>7178.61505525954</v>
          </cell>
          <cell r="I2196">
            <v>65</v>
          </cell>
          <cell r="J2196">
            <v>1.16021339300249E-4</v>
          </cell>
          <cell r="K2196">
            <v>1269</v>
          </cell>
          <cell r="L2196">
            <v>6.6431026292876297E-2</v>
          </cell>
          <cell r="M2196">
            <v>3099</v>
          </cell>
          <cell r="N2196">
            <v>7.7074127984865393E-6</v>
          </cell>
          <cell r="O2196">
            <v>3133</v>
          </cell>
          <cell r="P2196">
            <v>0.17</v>
          </cell>
          <cell r="Q2196">
            <v>1230</v>
          </cell>
        </row>
        <row r="2197">
          <cell r="B2197" t="str">
            <v>OAKLAND X 1106CR020</v>
          </cell>
          <cell r="C2197">
            <v>12541106</v>
          </cell>
          <cell r="D2197" t="str">
            <v>OAKLAND X 1106</v>
          </cell>
          <cell r="E2197" t="str">
            <v>CR020</v>
          </cell>
          <cell r="F2197" t="b">
            <v>0</v>
          </cell>
          <cell r="G2197">
            <v>3932.8973805121</v>
          </cell>
          <cell r="H2197">
            <v>3932.8973805121</v>
          </cell>
          <cell r="I2197">
            <v>15</v>
          </cell>
          <cell r="J2197">
            <v>9.3738743739127701E-5</v>
          </cell>
          <cell r="K2197">
            <v>1801</v>
          </cell>
          <cell r="L2197">
            <v>4.8236527927250696</v>
          </cell>
          <cell r="M2197">
            <v>2758</v>
          </cell>
          <cell r="N2197">
            <v>3.4484603874894399E-4</v>
          </cell>
          <cell r="O2197">
            <v>2782</v>
          </cell>
          <cell r="P2197">
            <v>41.15</v>
          </cell>
          <cell r="Q2197">
            <v>180</v>
          </cell>
        </row>
        <row r="2198">
          <cell r="B2198" t="str">
            <v>OAKLAND X 1106CR266</v>
          </cell>
          <cell r="C2198">
            <v>12541106</v>
          </cell>
          <cell r="D2198" t="str">
            <v>OAKLAND X 1106</v>
          </cell>
          <cell r="E2198" t="str">
            <v>CR266</v>
          </cell>
          <cell r="F2198" t="b">
            <v>0</v>
          </cell>
          <cell r="G2198">
            <v>1901.6084191914499</v>
          </cell>
          <cell r="H2198">
            <v>1901.6084191914499</v>
          </cell>
          <cell r="I2198">
            <v>8</v>
          </cell>
          <cell r="J2198">
            <v>1.11710725832381E-4</v>
          </cell>
          <cell r="K2198">
            <v>1375</v>
          </cell>
          <cell r="L2198">
            <v>6.6430549658656704E-2</v>
          </cell>
          <cell r="M2198">
            <v>3110</v>
          </cell>
          <cell r="N2198">
            <v>7.4210049198125904E-6</v>
          </cell>
          <cell r="O2198">
            <v>3148</v>
          </cell>
          <cell r="P2198">
            <v>23</v>
          </cell>
          <cell r="Q2198">
            <v>290</v>
          </cell>
        </row>
        <row r="2199">
          <cell r="B2199" t="str">
            <v>OCEANO 1102749231</v>
          </cell>
          <cell r="C2199">
            <v>182601102</v>
          </cell>
          <cell r="D2199" t="str">
            <v>OCEANO 1102</v>
          </cell>
          <cell r="E2199">
            <v>749231</v>
          </cell>
          <cell r="F2199" t="b">
            <v>0</v>
          </cell>
          <cell r="G2199">
            <v>18200.1936038725</v>
          </cell>
          <cell r="H2199">
            <v>8940.1081110319501</v>
          </cell>
          <cell r="I2199">
            <v>141</v>
          </cell>
          <cell r="J2199">
            <v>6.0255634694580501E-5</v>
          </cell>
          <cell r="K2199">
            <v>2765</v>
          </cell>
          <cell r="L2199">
            <v>210.57265191017899</v>
          </cell>
          <cell r="M2199">
            <v>1619</v>
          </cell>
          <cell r="N2199">
            <v>1.4846558149634599E-2</v>
          </cell>
          <cell r="O2199">
            <v>1787</v>
          </cell>
          <cell r="Q2199">
            <v>3055</v>
          </cell>
        </row>
        <row r="2200">
          <cell r="B2200" t="str">
            <v>OCEANO 1102CB</v>
          </cell>
          <cell r="C2200">
            <v>182601102</v>
          </cell>
          <cell r="D2200" t="str">
            <v>OCEANO 1102</v>
          </cell>
          <cell r="E2200" t="str">
            <v>CB</v>
          </cell>
          <cell r="F2200" t="b">
            <v>0</v>
          </cell>
          <cell r="G2200">
            <v>26239.507899301399</v>
          </cell>
          <cell r="H2200">
            <v>25449.771613651399</v>
          </cell>
          <cell r="I2200">
            <v>183</v>
          </cell>
          <cell r="J2200">
            <v>5.9388563611039602E-5</v>
          </cell>
          <cell r="K2200">
            <v>2793</v>
          </cell>
          <cell r="L2200">
            <v>407.26103915909198</v>
          </cell>
          <cell r="M2200">
            <v>1290</v>
          </cell>
          <cell r="N2200">
            <v>2.4235974016698698E-2</v>
          </cell>
          <cell r="O2200">
            <v>1572</v>
          </cell>
          <cell r="P2200">
            <v>0.24</v>
          </cell>
          <cell r="Q2200">
            <v>1103</v>
          </cell>
        </row>
        <row r="2201">
          <cell r="B2201" t="str">
            <v>OCEANO 1102V50</v>
          </cell>
          <cell r="C2201">
            <v>182601102</v>
          </cell>
          <cell r="D2201" t="str">
            <v>OCEANO 1102</v>
          </cell>
          <cell r="E2201" t="str">
            <v>V50</v>
          </cell>
          <cell r="F2201" t="b">
            <v>0</v>
          </cell>
          <cell r="G2201">
            <v>16840.539396715099</v>
          </cell>
          <cell r="H2201">
            <v>11517.5193103612</v>
          </cell>
          <cell r="I2201">
            <v>107</v>
          </cell>
          <cell r="J2201">
            <v>4.7059144427900403E-5</v>
          </cell>
          <cell r="K2201">
            <v>3112</v>
          </cell>
          <cell r="L2201">
            <v>96.350481224394201</v>
          </cell>
          <cell r="M2201">
            <v>1978</v>
          </cell>
          <cell r="N2201">
            <v>5.36699983586191E-3</v>
          </cell>
          <cell r="O2201">
            <v>2188</v>
          </cell>
          <cell r="P2201">
            <v>0.11</v>
          </cell>
          <cell r="Q2201">
            <v>1428</v>
          </cell>
        </row>
        <row r="2202">
          <cell r="B2202" t="str">
            <v>OCEANO 1102V56</v>
          </cell>
          <cell r="C2202">
            <v>182601102</v>
          </cell>
          <cell r="D2202" t="str">
            <v>OCEANO 1102</v>
          </cell>
          <cell r="E2202" t="str">
            <v>V56</v>
          </cell>
          <cell r="F2202" t="b">
            <v>0</v>
          </cell>
          <cell r="G2202">
            <v>15985.6627094672</v>
          </cell>
          <cell r="H2202">
            <v>15022.826381958699</v>
          </cell>
          <cell r="I2202">
            <v>115</v>
          </cell>
          <cell r="J2202">
            <v>6.4251877808166398E-5</v>
          </cell>
          <cell r="K2202">
            <v>2636</v>
          </cell>
          <cell r="L2202">
            <v>557.90246167843702</v>
          </cell>
          <cell r="M2202">
            <v>1137</v>
          </cell>
          <cell r="N2202">
            <v>3.9442421896847803E-2</v>
          </cell>
          <cell r="O2202">
            <v>1311</v>
          </cell>
          <cell r="P2202">
            <v>0.1</v>
          </cell>
          <cell r="Q2202">
            <v>1460</v>
          </cell>
        </row>
        <row r="2203">
          <cell r="B2203" t="str">
            <v>OCEANO 110376678</v>
          </cell>
          <cell r="C2203">
            <v>182601103</v>
          </cell>
          <cell r="D2203" t="str">
            <v>OCEANO 1103</v>
          </cell>
          <cell r="E2203">
            <v>76678</v>
          </cell>
          <cell r="F2203" t="b">
            <v>1</v>
          </cell>
          <cell r="G2203">
            <v>597.85570216643998</v>
          </cell>
          <cell r="H2203">
            <v>88.752172951132906</v>
          </cell>
          <cell r="I2203">
            <v>8</v>
          </cell>
          <cell r="J2203">
            <v>5.28658977145823E-5</v>
          </cell>
          <cell r="K2203">
            <v>2974</v>
          </cell>
          <cell r="L2203">
            <v>6.5468220040202099E-2</v>
          </cell>
          <cell r="M2203">
            <v>3386</v>
          </cell>
          <cell r="N2203">
            <v>3.4511397155631402E-6</v>
          </cell>
          <cell r="O2203">
            <v>3371</v>
          </cell>
          <cell r="P2203">
            <v>0.02</v>
          </cell>
          <cell r="Q2203">
            <v>2467</v>
          </cell>
        </row>
        <row r="2204">
          <cell r="B2204" t="str">
            <v>OCEANO 1103839302</v>
          </cell>
          <cell r="C2204">
            <v>182601103</v>
          </cell>
          <cell r="D2204" t="str">
            <v>OCEANO 1103</v>
          </cell>
          <cell r="E2204">
            <v>839302</v>
          </cell>
          <cell r="F2204" t="b">
            <v>0</v>
          </cell>
          <cell r="G2204">
            <v>1806.4039245993999</v>
          </cell>
          <cell r="H2204">
            <v>1806.4039245993999</v>
          </cell>
          <cell r="I2204">
            <v>8</v>
          </cell>
          <cell r="J2204">
            <v>4.4881458961754099E-5</v>
          </cell>
          <cell r="K2204">
            <v>3164</v>
          </cell>
          <cell r="L2204">
            <v>2564.3755722045898</v>
          </cell>
          <cell r="M2204">
            <v>337</v>
          </cell>
          <cell r="N2204">
            <v>0.110008388519685</v>
          </cell>
          <cell r="O2204">
            <v>713</v>
          </cell>
          <cell r="Q2204">
            <v>3595</v>
          </cell>
        </row>
        <row r="2205">
          <cell r="B2205" t="str">
            <v>OCEANO 1103V22</v>
          </cell>
          <cell r="C2205">
            <v>182601103</v>
          </cell>
          <cell r="D2205" t="str">
            <v>OCEANO 1103</v>
          </cell>
          <cell r="E2205" t="str">
            <v>V22</v>
          </cell>
          <cell r="F2205" t="b">
            <v>1</v>
          </cell>
          <cell r="G2205">
            <v>810.59994616242795</v>
          </cell>
          <cell r="H2205">
            <v>50.491590692326199</v>
          </cell>
          <cell r="I2205">
            <v>14</v>
          </cell>
          <cell r="J2205">
            <v>2.0015265643171201E-5</v>
          </cell>
          <cell r="K2205">
            <v>3542</v>
          </cell>
          <cell r="L2205">
            <v>3.4620790311268399</v>
          </cell>
          <cell r="M2205">
            <v>2794</v>
          </cell>
          <cell r="N2205">
            <v>2.03768224819307E-4</v>
          </cell>
          <cell r="O2205">
            <v>2834</v>
          </cell>
          <cell r="Q2205">
            <v>2885</v>
          </cell>
        </row>
        <row r="2206">
          <cell r="B2206" t="str">
            <v>OCEANO 1104104102</v>
          </cell>
          <cell r="C2206">
            <v>182601104</v>
          </cell>
          <cell r="D2206" t="str">
            <v>OCEANO 1104</v>
          </cell>
          <cell r="E2206">
            <v>104102</v>
          </cell>
          <cell r="F2206" t="b">
            <v>0</v>
          </cell>
          <cell r="G2206">
            <v>5954.6843392526598</v>
          </cell>
          <cell r="H2206">
            <v>5329.55837056778</v>
          </cell>
          <cell r="I2206">
            <v>32</v>
          </cell>
          <cell r="J2206">
            <v>7.2705281853256598E-5</v>
          </cell>
          <cell r="K2206">
            <v>2398</v>
          </cell>
          <cell r="L2206">
            <v>458.19530711439398</v>
          </cell>
          <cell r="M2206">
            <v>1237</v>
          </cell>
          <cell r="N2206">
            <v>3.7040238980292399E-2</v>
          </cell>
          <cell r="O2206">
            <v>1339</v>
          </cell>
          <cell r="Q2206">
            <v>2769</v>
          </cell>
        </row>
        <row r="2207">
          <cell r="B2207" t="str">
            <v>OCEANO 1104337754</v>
          </cell>
          <cell r="C2207">
            <v>182601104</v>
          </cell>
          <cell r="D2207" t="str">
            <v>OCEANO 1104</v>
          </cell>
          <cell r="E2207">
            <v>337754</v>
          </cell>
          <cell r="F2207" t="b">
            <v>1</v>
          </cell>
          <cell r="G2207">
            <v>259.73149823851702</v>
          </cell>
          <cell r="H2207">
            <v>97.717719299821496</v>
          </cell>
          <cell r="I2207">
            <v>3</v>
          </cell>
          <cell r="J2207">
            <v>9.3716691177784598E-6</v>
          </cell>
          <cell r="K2207">
            <v>3613</v>
          </cell>
          <cell r="L2207">
            <v>6.5146990120410905E-2</v>
          </cell>
          <cell r="M2207">
            <v>3606</v>
          </cell>
          <cell r="N2207">
            <v>6.1053603542767305E-7</v>
          </cell>
          <cell r="O2207">
            <v>3616</v>
          </cell>
          <cell r="Q2207">
            <v>3283</v>
          </cell>
        </row>
        <row r="2208">
          <cell r="B2208" t="str">
            <v>OCEANO 1104793774</v>
          </cell>
          <cell r="C2208">
            <v>182601104</v>
          </cell>
          <cell r="D2208" t="str">
            <v>OCEANO 1104</v>
          </cell>
          <cell r="E2208">
            <v>793774</v>
          </cell>
          <cell r="F2208" t="b">
            <v>1</v>
          </cell>
          <cell r="G2208">
            <v>378.86328800845303</v>
          </cell>
          <cell r="H2208">
            <v>111.888830923477</v>
          </cell>
          <cell r="I2208">
            <v>3</v>
          </cell>
          <cell r="J2208">
            <v>1.28936812870961E-5</v>
          </cell>
          <cell r="K2208">
            <v>3602</v>
          </cell>
          <cell r="L2208">
            <v>6.5146990120410905E-2</v>
          </cell>
          <cell r="M2208">
            <v>3633</v>
          </cell>
          <cell r="N2208">
            <v>8.39984527426177E-7</v>
          </cell>
          <cell r="O2208">
            <v>3605</v>
          </cell>
          <cell r="Q2208">
            <v>3586</v>
          </cell>
        </row>
        <row r="2209">
          <cell r="B2209" t="str">
            <v>OCEANO 1104CB</v>
          </cell>
          <cell r="C2209">
            <v>182601104</v>
          </cell>
          <cell r="D2209" t="str">
            <v>OCEANO 1104</v>
          </cell>
          <cell r="E2209" t="str">
            <v>CB</v>
          </cell>
          <cell r="F2209" t="b">
            <v>0</v>
          </cell>
          <cell r="G2209">
            <v>17856.3948404781</v>
          </cell>
          <cell r="H2209">
            <v>7352.5882910973596</v>
          </cell>
          <cell r="I2209">
            <v>146</v>
          </cell>
          <cell r="J2209">
            <v>2.5847248589859501E-5</v>
          </cell>
          <cell r="K2209">
            <v>3489</v>
          </cell>
          <cell r="L2209">
            <v>57.084904259300302</v>
          </cell>
          <cell r="M2209">
            <v>2170</v>
          </cell>
          <cell r="N2209">
            <v>2.86146984589329E-3</v>
          </cell>
          <cell r="O2209">
            <v>2363</v>
          </cell>
          <cell r="P2209">
            <v>0.1</v>
          </cell>
          <cell r="Q2209">
            <v>1489</v>
          </cell>
        </row>
        <row r="2210">
          <cell r="B2210" t="str">
            <v>OCEANO 1104Q06</v>
          </cell>
          <cell r="C2210">
            <v>182601104</v>
          </cell>
          <cell r="D2210" t="str">
            <v>OCEANO 1104</v>
          </cell>
          <cell r="E2210" t="str">
            <v>Q06</v>
          </cell>
          <cell r="F2210" t="b">
            <v>0</v>
          </cell>
          <cell r="G2210">
            <v>20064.338486065</v>
          </cell>
          <cell r="H2210">
            <v>20064.338486065</v>
          </cell>
          <cell r="I2210">
            <v>154</v>
          </cell>
          <cell r="J2210">
            <v>5.9490980421086697E-5</v>
          </cell>
          <cell r="K2210">
            <v>2790</v>
          </cell>
          <cell r="L2210">
            <v>680.23007474530004</v>
          </cell>
          <cell r="M2210">
            <v>1036</v>
          </cell>
          <cell r="N2210">
            <v>3.81109536539238E-2</v>
          </cell>
          <cell r="O2210">
            <v>1329</v>
          </cell>
          <cell r="P2210">
            <v>0.24</v>
          </cell>
          <cell r="Q2210">
            <v>1099</v>
          </cell>
        </row>
        <row r="2211">
          <cell r="B2211" t="str">
            <v>OCEANO 1104Q08</v>
          </cell>
          <cell r="C2211">
            <v>182601104</v>
          </cell>
          <cell r="D2211" t="str">
            <v>OCEANO 1104</v>
          </cell>
          <cell r="E2211" t="str">
            <v>Q08</v>
          </cell>
          <cell r="F2211" t="b">
            <v>0</v>
          </cell>
          <cell r="G2211">
            <v>19981.627957668399</v>
          </cell>
          <cell r="H2211">
            <v>19981.627957668399</v>
          </cell>
          <cell r="I2211">
            <v>148</v>
          </cell>
          <cell r="J2211">
            <v>5.6432307504823001E-5</v>
          </cell>
          <cell r="K2211">
            <v>2876</v>
          </cell>
          <cell r="L2211">
            <v>1236.4826647509799</v>
          </cell>
          <cell r="M2211">
            <v>708</v>
          </cell>
          <cell r="N2211">
            <v>6.4558629888094202E-2</v>
          </cell>
          <cell r="O2211">
            <v>1023</v>
          </cell>
          <cell r="P2211">
            <v>4.37</v>
          </cell>
          <cell r="Q2211">
            <v>521</v>
          </cell>
        </row>
        <row r="2212">
          <cell r="B2212" t="str">
            <v>OCEANO 1104Q10</v>
          </cell>
          <cell r="C2212">
            <v>182601104</v>
          </cell>
          <cell r="D2212" t="str">
            <v>OCEANO 1104</v>
          </cell>
          <cell r="E2212" t="str">
            <v>Q10</v>
          </cell>
          <cell r="F2212" t="b">
            <v>0</v>
          </cell>
          <cell r="G2212">
            <v>38031.000562188099</v>
          </cell>
          <cell r="H2212">
            <v>38031.000562188099</v>
          </cell>
          <cell r="I2212">
            <v>289</v>
          </cell>
          <cell r="J2212">
            <v>6.4596446754371198E-5</v>
          </cell>
          <cell r="K2212">
            <v>2621</v>
          </cell>
          <cell r="L2212">
            <v>1216.6012897222299</v>
          </cell>
          <cell r="M2212">
            <v>719</v>
          </cell>
          <cell r="N2212">
            <v>7.7835868086872304E-2</v>
          </cell>
          <cell r="O2212">
            <v>917</v>
          </cell>
          <cell r="P2212">
            <v>7.07</v>
          </cell>
          <cell r="Q2212">
            <v>452</v>
          </cell>
        </row>
        <row r="2213">
          <cell r="B2213" t="str">
            <v>OCEANO 1104Q12</v>
          </cell>
          <cell r="C2213">
            <v>182601104</v>
          </cell>
          <cell r="D2213" t="str">
            <v>OCEANO 1104</v>
          </cell>
          <cell r="E2213" t="str">
            <v>Q12</v>
          </cell>
          <cell r="F2213" t="b">
            <v>0</v>
          </cell>
          <cell r="G2213">
            <v>25798.2458430888</v>
          </cell>
          <cell r="H2213">
            <v>18203.047847610502</v>
          </cell>
          <cell r="I2213">
            <v>142</v>
          </cell>
          <cell r="J2213">
            <v>5.3234788925266802E-5</v>
          </cell>
          <cell r="K2213">
            <v>2958</v>
          </cell>
          <cell r="L2213">
            <v>1483.0102660299699</v>
          </cell>
          <cell r="M2213">
            <v>602</v>
          </cell>
          <cell r="N2213">
            <v>7.9256559004603794E-2</v>
          </cell>
          <cell r="O2213">
            <v>910</v>
          </cell>
          <cell r="P2213">
            <v>0.12</v>
          </cell>
          <cell r="Q2213">
            <v>1401</v>
          </cell>
        </row>
        <row r="2214">
          <cell r="B2214" t="str">
            <v>OCEANO 1104V36</v>
          </cell>
          <cell r="C2214">
            <v>182601104</v>
          </cell>
          <cell r="D2214" t="str">
            <v>OCEANO 1104</v>
          </cell>
          <cell r="E2214" t="str">
            <v>V36</v>
          </cell>
          <cell r="F2214" t="b">
            <v>0</v>
          </cell>
          <cell r="G2214">
            <v>21377.0625326882</v>
          </cell>
          <cell r="H2214">
            <v>18028.895042292999</v>
          </cell>
          <cell r="I2214">
            <v>150</v>
          </cell>
          <cell r="J2214">
            <v>6.1928791513613096E-5</v>
          </cell>
          <cell r="K2214">
            <v>2723</v>
          </cell>
          <cell r="L2214">
            <v>1033.1449992461901</v>
          </cell>
          <cell r="M2214">
            <v>804</v>
          </cell>
          <cell r="N2214">
            <v>6.9117860848279894E-2</v>
          </cell>
          <cell r="O2214">
            <v>984</v>
          </cell>
          <cell r="P2214">
            <v>6.65</v>
          </cell>
          <cell r="Q2214">
            <v>464</v>
          </cell>
        </row>
        <row r="2215">
          <cell r="B2215" t="str">
            <v>OCEANO 1104V38</v>
          </cell>
          <cell r="C2215">
            <v>182601104</v>
          </cell>
          <cell r="D2215" t="str">
            <v>OCEANO 1104</v>
          </cell>
          <cell r="E2215" t="str">
            <v>V38</v>
          </cell>
          <cell r="F2215" t="b">
            <v>0</v>
          </cell>
          <cell r="G2215">
            <v>27926.3563782358</v>
          </cell>
          <cell r="H2215">
            <v>19405.532105800299</v>
          </cell>
          <cell r="I2215">
            <v>212</v>
          </cell>
          <cell r="J2215">
            <v>7.3598722199564998E-5</v>
          </cell>
          <cell r="K2215">
            <v>2379</v>
          </cell>
          <cell r="L2215">
            <v>651.08203057811204</v>
          </cell>
          <cell r="M2215">
            <v>1062</v>
          </cell>
          <cell r="N2215">
            <v>7.7543529341960196E-2</v>
          </cell>
          <cell r="O2215">
            <v>921</v>
          </cell>
          <cell r="P2215">
            <v>0.17</v>
          </cell>
          <cell r="Q2215">
            <v>1245</v>
          </cell>
        </row>
        <row r="2216">
          <cell r="B2216" t="str">
            <v>OCEANO 1105V44</v>
          </cell>
          <cell r="C2216">
            <v>182601105</v>
          </cell>
          <cell r="D2216" t="str">
            <v>OCEANO 1105</v>
          </cell>
          <cell r="E2216" t="str">
            <v>V44</v>
          </cell>
          <cell r="F2216" t="b">
            <v>0</v>
          </cell>
          <cell r="G2216">
            <v>1767.9987870639</v>
          </cell>
          <cell r="H2216">
            <v>1259.7645249065299</v>
          </cell>
          <cell r="I2216">
            <v>17</v>
          </cell>
          <cell r="J2216">
            <v>1.8998963629629101E-5</v>
          </cell>
          <cell r="K2216">
            <v>3551</v>
          </cell>
          <cell r="L2216">
            <v>6.5827241715262899E-2</v>
          </cell>
          <cell r="M2216">
            <v>3260</v>
          </cell>
          <cell r="N2216">
            <v>1.2575203151070799E-6</v>
          </cell>
          <cell r="O2216">
            <v>3568</v>
          </cell>
          <cell r="P2216">
            <v>0.03</v>
          </cell>
          <cell r="Q2216">
            <v>2281</v>
          </cell>
        </row>
        <row r="2217">
          <cell r="B2217" t="str">
            <v>OCEANO 1105V48</v>
          </cell>
          <cell r="C2217">
            <v>182601105</v>
          </cell>
          <cell r="D2217" t="str">
            <v>OCEANO 1105</v>
          </cell>
          <cell r="E2217" t="str">
            <v>V48</v>
          </cell>
          <cell r="F2217" t="b">
            <v>1</v>
          </cell>
          <cell r="G2217">
            <v>4125.7286704247799</v>
          </cell>
          <cell r="H2217">
            <v>198.729802835128</v>
          </cell>
          <cell r="I2217">
            <v>39</v>
          </cell>
          <cell r="J2217">
            <v>7.0816177366139397E-6</v>
          </cell>
          <cell r="K2217">
            <v>3628</v>
          </cell>
          <cell r="L2217">
            <v>6.5179936778851005E-2</v>
          </cell>
          <cell r="M2217">
            <v>3536</v>
          </cell>
          <cell r="N2217">
            <v>4.6154295668051402E-7</v>
          </cell>
          <cell r="O2217">
            <v>3628</v>
          </cell>
          <cell r="P2217">
            <v>0.02</v>
          </cell>
          <cell r="Q2217">
            <v>2477</v>
          </cell>
        </row>
        <row r="2218">
          <cell r="B2218" t="str">
            <v>OCEANO 1106CB</v>
          </cell>
          <cell r="C2218">
            <v>182601106</v>
          </cell>
          <cell r="D2218" t="str">
            <v>OCEANO 1106</v>
          </cell>
          <cell r="E2218" t="str">
            <v>CB</v>
          </cell>
          <cell r="F2218" t="b">
            <v>0</v>
          </cell>
          <cell r="G2218">
            <v>7207.9496787144699</v>
          </cell>
          <cell r="H2218">
            <v>1811.92335111236</v>
          </cell>
          <cell r="I2218">
            <v>57</v>
          </cell>
          <cell r="J2218">
            <v>3.6174099308151501E-5</v>
          </cell>
          <cell r="K2218">
            <v>3330</v>
          </cell>
          <cell r="L2218">
            <v>275.70356103150402</v>
          </cell>
          <cell r="M2218">
            <v>1484</v>
          </cell>
          <cell r="N2218">
            <v>3.1030173239274601E-2</v>
          </cell>
          <cell r="O2218">
            <v>1442</v>
          </cell>
          <cell r="P2218">
            <v>0.02</v>
          </cell>
          <cell r="Q2218">
            <v>2494</v>
          </cell>
        </row>
        <row r="2219">
          <cell r="B2219" t="str">
            <v>OCEANO 1106V28</v>
          </cell>
          <cell r="C2219">
            <v>182601106</v>
          </cell>
          <cell r="D2219" t="str">
            <v>OCEANO 1106</v>
          </cell>
          <cell r="E2219" t="str">
            <v>V28</v>
          </cell>
          <cell r="F2219" t="b">
            <v>0</v>
          </cell>
          <cell r="G2219">
            <v>14462.1375552764</v>
          </cell>
          <cell r="H2219">
            <v>1958.2873463865201</v>
          </cell>
          <cell r="I2219">
            <v>99</v>
          </cell>
          <cell r="J2219">
            <v>2.09314369286779E-5</v>
          </cell>
          <cell r="K2219">
            <v>3535</v>
          </cell>
          <cell r="L2219">
            <v>31.905807894814401</v>
          </cell>
          <cell r="M2219">
            <v>2328</v>
          </cell>
          <cell r="N2219">
            <v>1.80531882940328E-3</v>
          </cell>
          <cell r="O2219">
            <v>2503</v>
          </cell>
          <cell r="P2219">
            <v>0.03</v>
          </cell>
          <cell r="Q2219">
            <v>2284</v>
          </cell>
        </row>
        <row r="2220">
          <cell r="B2220" t="str">
            <v>OILFIELDS 11032757</v>
          </cell>
          <cell r="C2220">
            <v>182391103</v>
          </cell>
          <cell r="D2220" t="str">
            <v>OILFIELDS 1103</v>
          </cell>
          <cell r="E2220">
            <v>2757</v>
          </cell>
          <cell r="F2220" t="b">
            <v>0</v>
          </cell>
          <cell r="G2220">
            <v>4222.8970498324297</v>
          </cell>
          <cell r="H2220">
            <v>4222.8970498324297</v>
          </cell>
          <cell r="I2220">
            <v>16</v>
          </cell>
          <cell r="J2220">
            <v>7.3476759325785597E-5</v>
          </cell>
          <cell r="K2220">
            <v>2384</v>
          </cell>
          <cell r="L2220">
            <v>2563.9177011737602</v>
          </cell>
          <cell r="M2220">
            <v>338</v>
          </cell>
          <cell r="N2220">
            <v>0.17909991112111101</v>
          </cell>
          <cell r="O2220">
            <v>403</v>
          </cell>
          <cell r="P2220">
            <v>7.0000000000000007E-2</v>
          </cell>
          <cell r="Q2220">
            <v>1748</v>
          </cell>
        </row>
        <row r="2221">
          <cell r="B2221" t="str">
            <v>OILFIELDS 1103370932</v>
          </cell>
          <cell r="C2221">
            <v>182391103</v>
          </cell>
          <cell r="D2221" t="str">
            <v>OILFIELDS 1103</v>
          </cell>
          <cell r="E2221">
            <v>370932</v>
          </cell>
          <cell r="F2221" t="b">
            <v>1</v>
          </cell>
          <cell r="G2221">
            <v>2172.95792225791</v>
          </cell>
          <cell r="H2221">
            <v>619.929615540638</v>
          </cell>
          <cell r="I2221">
            <v>6</v>
          </cell>
          <cell r="J2221">
            <v>3.0450956880182801E-5</v>
          </cell>
          <cell r="K2221">
            <v>3423</v>
          </cell>
          <cell r="L2221">
            <v>729.29338421051705</v>
          </cell>
          <cell r="M2221">
            <v>991</v>
          </cell>
          <cell r="N2221">
            <v>4.2463594976663598E-2</v>
          </cell>
          <cell r="O2221">
            <v>1261</v>
          </cell>
          <cell r="Q2221">
            <v>2828</v>
          </cell>
        </row>
        <row r="2222">
          <cell r="B2222" t="str">
            <v>OILFIELDS 1103441010</v>
          </cell>
          <cell r="C2222">
            <v>182391103</v>
          </cell>
          <cell r="D2222" t="str">
            <v>OILFIELDS 1103</v>
          </cell>
          <cell r="E2222">
            <v>441010</v>
          </cell>
          <cell r="F2222" t="b">
            <v>1</v>
          </cell>
          <cell r="G2222">
            <v>1310.5117923184</v>
          </cell>
          <cell r="H2222">
            <v>592.48729876249001</v>
          </cell>
          <cell r="I2222">
            <v>4</v>
          </cell>
          <cell r="J2222">
            <v>6.8458366968115997E-5</v>
          </cell>
          <cell r="K2222">
            <v>2523</v>
          </cell>
          <cell r="L2222">
            <v>0.113153388723731</v>
          </cell>
          <cell r="M2222">
            <v>2931</v>
          </cell>
          <cell r="N2222">
            <v>7.8772332915409799E-6</v>
          </cell>
          <cell r="O2222">
            <v>3128</v>
          </cell>
          <cell r="Q2222">
            <v>3562</v>
          </cell>
        </row>
        <row r="2223">
          <cell r="B2223" t="str">
            <v>OILFIELDS 1103643162</v>
          </cell>
          <cell r="C2223">
            <v>182391103</v>
          </cell>
          <cell r="D2223" t="str">
            <v>OILFIELDS 1103</v>
          </cell>
          <cell r="E2223">
            <v>643162</v>
          </cell>
          <cell r="F2223" t="b">
            <v>0</v>
          </cell>
          <cell r="G2223">
            <v>9798.1377076053905</v>
          </cell>
          <cell r="H2223">
            <v>5532.3243958496896</v>
          </cell>
          <cell r="I2223">
            <v>41</v>
          </cell>
          <cell r="J2223">
            <v>6.7078568308050505E-5</v>
          </cell>
          <cell r="K2223">
            <v>2555</v>
          </cell>
          <cell r="L2223">
            <v>1192.29584878062</v>
          </cell>
          <cell r="M2223">
            <v>736</v>
          </cell>
          <cell r="N2223">
            <v>7.9940517026813596E-2</v>
          </cell>
          <cell r="O2223">
            <v>900</v>
          </cell>
          <cell r="Q2223">
            <v>3054</v>
          </cell>
        </row>
        <row r="2224">
          <cell r="B2224" t="str">
            <v>OILFIELDS 11037006</v>
          </cell>
          <cell r="C2224">
            <v>182391103</v>
          </cell>
          <cell r="D2224" t="str">
            <v>OILFIELDS 1103</v>
          </cell>
          <cell r="E2224">
            <v>7006</v>
          </cell>
          <cell r="F2224" t="b">
            <v>1</v>
          </cell>
          <cell r="G2224">
            <v>11204.5058252569</v>
          </cell>
          <cell r="H2224">
            <v>0</v>
          </cell>
          <cell r="I2224">
            <v>42</v>
          </cell>
          <cell r="J2224">
            <v>6.1931207666220402E-5</v>
          </cell>
          <cell r="K2224">
            <v>2722</v>
          </cell>
          <cell r="L2224">
            <v>240.17526297892101</v>
          </cell>
          <cell r="M2224">
            <v>1567</v>
          </cell>
          <cell r="N2224">
            <v>2.70151323243846E-2</v>
          </cell>
          <cell r="O2224">
            <v>1514</v>
          </cell>
          <cell r="P2224">
            <v>0</v>
          </cell>
          <cell r="Q2224">
            <v>2622</v>
          </cell>
        </row>
        <row r="2225">
          <cell r="B2225" t="str">
            <v>OILFIELDS 110383158</v>
          </cell>
          <cell r="C2225">
            <v>182391103</v>
          </cell>
          <cell r="D2225" t="str">
            <v>OILFIELDS 1103</v>
          </cell>
          <cell r="E2225">
            <v>83158</v>
          </cell>
          <cell r="F2225" t="b">
            <v>0</v>
          </cell>
          <cell r="G2225">
            <v>31398.3782461062</v>
          </cell>
          <cell r="H2225">
            <v>28429.993965571401</v>
          </cell>
          <cell r="I2225">
            <v>132</v>
          </cell>
          <cell r="J2225">
            <v>6.3068447314379995E-5</v>
          </cell>
          <cell r="K2225">
            <v>2679</v>
          </cell>
          <cell r="L2225">
            <v>1552.52129116064</v>
          </cell>
          <cell r="M2225">
            <v>577</v>
          </cell>
          <cell r="N2225">
            <v>9.6889505768145007E-2</v>
          </cell>
          <cell r="O2225">
            <v>781</v>
          </cell>
          <cell r="P2225">
            <v>0.06</v>
          </cell>
          <cell r="Q2225">
            <v>1781</v>
          </cell>
        </row>
        <row r="2226">
          <cell r="B2226" t="str">
            <v>OILFIELDS 1103N40</v>
          </cell>
          <cell r="C2226">
            <v>182391103</v>
          </cell>
          <cell r="D2226" t="str">
            <v>OILFIELDS 1103</v>
          </cell>
          <cell r="E2226" t="str">
            <v>N40</v>
          </cell>
          <cell r="F2226" t="b">
            <v>0</v>
          </cell>
          <cell r="G2226">
            <v>4749.4542258616502</v>
          </cell>
          <cell r="H2226">
            <v>4628.04597021687</v>
          </cell>
          <cell r="I2226">
            <v>23</v>
          </cell>
          <cell r="J2226">
            <v>7.2240405485069403E-5</v>
          </cell>
          <cell r="K2226">
            <v>2412</v>
          </cell>
          <cell r="L2226">
            <v>1911.8814959318699</v>
          </cell>
          <cell r="M2226">
            <v>472</v>
          </cell>
          <cell r="N2226">
            <v>0.14680997193793899</v>
          </cell>
          <cell r="O2226">
            <v>539</v>
          </cell>
          <cell r="P2226">
            <v>0.92</v>
          </cell>
          <cell r="Q2226">
            <v>746</v>
          </cell>
        </row>
        <row r="2227">
          <cell r="B2227" t="str">
            <v>OILFIELDS 1103N42</v>
          </cell>
          <cell r="C2227">
            <v>182391103</v>
          </cell>
          <cell r="D2227" t="str">
            <v>OILFIELDS 1103</v>
          </cell>
          <cell r="E2227" t="str">
            <v>N42</v>
          </cell>
          <cell r="F2227" t="b">
            <v>0</v>
          </cell>
          <cell r="G2227">
            <v>9607.0794280538903</v>
          </cell>
          <cell r="H2227">
            <v>5997.3143895653302</v>
          </cell>
          <cell r="I2227">
            <v>30</v>
          </cell>
          <cell r="J2227">
            <v>9.7321458619822199E-5</v>
          </cell>
          <cell r="K2227">
            <v>1705</v>
          </cell>
          <cell r="L2227">
            <v>2091.1208812800501</v>
          </cell>
          <cell r="M2227">
            <v>429</v>
          </cell>
          <cell r="N2227">
            <v>0.170167182993474</v>
          </cell>
          <cell r="O2227">
            <v>434</v>
          </cell>
          <cell r="P2227">
            <v>0</v>
          </cell>
          <cell r="Q2227">
            <v>2631</v>
          </cell>
        </row>
        <row r="2228">
          <cell r="B2228" t="str">
            <v>OILFIELDS 1103N44</v>
          </cell>
          <cell r="C2228">
            <v>182391103</v>
          </cell>
          <cell r="D2228" t="str">
            <v>OILFIELDS 1103</v>
          </cell>
          <cell r="E2228" t="str">
            <v>N44</v>
          </cell>
          <cell r="F2228" t="b">
            <v>0</v>
          </cell>
          <cell r="G2228">
            <v>29207.738763351201</v>
          </cell>
          <cell r="H2228">
            <v>29207.738763351201</v>
          </cell>
          <cell r="I2228">
            <v>109</v>
          </cell>
          <cell r="J2228">
            <v>8.2091735357692799E-5</v>
          </cell>
          <cell r="K2228">
            <v>2149</v>
          </cell>
          <cell r="L2228">
            <v>1862.5151312790499</v>
          </cell>
          <cell r="M2228">
            <v>486</v>
          </cell>
          <cell r="N2228">
            <v>0.14496114024967199</v>
          </cell>
          <cell r="O2228">
            <v>547</v>
          </cell>
          <cell r="P2228">
            <v>0.19</v>
          </cell>
          <cell r="Q2228">
            <v>1171</v>
          </cell>
        </row>
        <row r="2229">
          <cell r="B2229" t="str">
            <v>OILFIELDS 1103N46</v>
          </cell>
          <cell r="C2229">
            <v>182391103</v>
          </cell>
          <cell r="D2229" t="str">
            <v>OILFIELDS 1103</v>
          </cell>
          <cell r="E2229" t="str">
            <v>N46</v>
          </cell>
          <cell r="F2229" t="b">
            <v>0</v>
          </cell>
          <cell r="G2229">
            <v>9360.6261253155499</v>
          </cell>
          <cell r="H2229">
            <v>9360.6261253155499</v>
          </cell>
          <cell r="I2229">
            <v>29</v>
          </cell>
          <cell r="J2229">
            <v>8.7945697876940697E-5</v>
          </cell>
          <cell r="K2229">
            <v>1983</v>
          </cell>
          <cell r="L2229">
            <v>551.95624680328899</v>
          </cell>
          <cell r="M2229">
            <v>1142</v>
          </cell>
          <cell r="N2229">
            <v>3.6987640605125903E-2</v>
          </cell>
          <cell r="O2229">
            <v>1340</v>
          </cell>
          <cell r="P2229">
            <v>4.74</v>
          </cell>
          <cell r="Q2229">
            <v>508</v>
          </cell>
        </row>
        <row r="2230">
          <cell r="B2230" t="str">
            <v>OILFIELDS 1103N48</v>
          </cell>
          <cell r="C2230">
            <v>182391103</v>
          </cell>
          <cell r="D2230" t="str">
            <v>OILFIELDS 1103</v>
          </cell>
          <cell r="E2230" t="str">
            <v>N48</v>
          </cell>
          <cell r="F2230" t="b">
            <v>0</v>
          </cell>
          <cell r="G2230">
            <v>76703.671131851297</v>
          </cell>
          <cell r="H2230">
            <v>76703.671131851297</v>
          </cell>
          <cell r="I2230">
            <v>292</v>
          </cell>
          <cell r="J2230">
            <v>5.99900150144308E-5</v>
          </cell>
          <cell r="K2230">
            <v>2778</v>
          </cell>
          <cell r="L2230">
            <v>2624.8703145038698</v>
          </cell>
          <cell r="M2230">
            <v>325</v>
          </cell>
          <cell r="N2230">
            <v>0.15187989742925001</v>
          </cell>
          <cell r="O2230">
            <v>508</v>
          </cell>
          <cell r="P2230">
            <v>0.11</v>
          </cell>
          <cell r="Q2230">
            <v>1419</v>
          </cell>
        </row>
        <row r="2231">
          <cell r="B2231" t="str">
            <v>OILFIELDS 1103N62</v>
          </cell>
          <cell r="C2231">
            <v>182391103</v>
          </cell>
          <cell r="D2231" t="str">
            <v>OILFIELDS 1103</v>
          </cell>
          <cell r="E2231" t="str">
            <v>N62</v>
          </cell>
          <cell r="F2231" t="b">
            <v>0</v>
          </cell>
          <cell r="G2231">
            <v>8948.19221855252</v>
          </cell>
          <cell r="H2231">
            <v>8948.19221855252</v>
          </cell>
          <cell r="I2231">
            <v>39</v>
          </cell>
          <cell r="J2231">
            <v>7.05206751406781E-5</v>
          </cell>
          <cell r="K2231">
            <v>2455</v>
          </cell>
          <cell r="L2231">
            <v>1674.57058539984</v>
          </cell>
          <cell r="M2231">
            <v>532</v>
          </cell>
          <cell r="N2231">
            <v>0.118416790221664</v>
          </cell>
          <cell r="O2231">
            <v>656</v>
          </cell>
          <cell r="P2231">
            <v>0.13</v>
          </cell>
          <cell r="Q2231">
            <v>1344</v>
          </cell>
        </row>
        <row r="2232">
          <cell r="B2232" t="str">
            <v>OILFIELDS 1103N64</v>
          </cell>
          <cell r="C2232">
            <v>182391103</v>
          </cell>
          <cell r="D2232" t="str">
            <v>OILFIELDS 1103</v>
          </cell>
          <cell r="E2232" t="str">
            <v>N64</v>
          </cell>
          <cell r="F2232" t="b">
            <v>0</v>
          </cell>
          <cell r="G2232">
            <v>20207.538534390998</v>
          </cell>
          <cell r="H2232">
            <v>17721.319786475</v>
          </cell>
          <cell r="I2232">
            <v>101</v>
          </cell>
          <cell r="J2232">
            <v>1.1488759747408E-4</v>
          </cell>
          <cell r="K2232">
            <v>1302</v>
          </cell>
          <cell r="L2232">
            <v>1611.55808921525</v>
          </cell>
          <cell r="M2232">
            <v>558</v>
          </cell>
          <cell r="N2232">
            <v>0.17314246779468001</v>
          </cell>
          <cell r="O2232">
            <v>425</v>
          </cell>
          <cell r="P2232">
            <v>0.05</v>
          </cell>
          <cell r="Q2232">
            <v>2025</v>
          </cell>
        </row>
        <row r="2233">
          <cell r="B2233" t="str">
            <v>OLEMA 11011200</v>
          </cell>
          <cell r="C2233">
            <v>42291101</v>
          </cell>
          <cell r="D2233" t="str">
            <v>OLEMA 1101</v>
          </cell>
          <cell r="E2233">
            <v>1200</v>
          </cell>
          <cell r="F2233" t="b">
            <v>0</v>
          </cell>
          <cell r="G2233">
            <v>4658.8808384538697</v>
          </cell>
          <cell r="H2233">
            <v>4658.8808384538697</v>
          </cell>
          <cell r="I2233">
            <v>34</v>
          </cell>
          <cell r="J2233">
            <v>8.1804212558464202E-5</v>
          </cell>
          <cell r="K2233">
            <v>2158</v>
          </cell>
          <cell r="L2233">
            <v>2.8622581538032001</v>
          </cell>
          <cell r="M2233">
            <v>2816</v>
          </cell>
          <cell r="N2233">
            <v>1.9566272544339899E-4</v>
          </cell>
          <cell r="O2233">
            <v>2840</v>
          </cell>
          <cell r="P2233">
            <v>4.42</v>
          </cell>
          <cell r="Q2233">
            <v>520</v>
          </cell>
        </row>
        <row r="2234">
          <cell r="B2234" t="str">
            <v>OLEMA 11011252</v>
          </cell>
          <cell r="C2234">
            <v>42291101</v>
          </cell>
          <cell r="D2234" t="str">
            <v>OLEMA 1101</v>
          </cell>
          <cell r="E2234">
            <v>1252</v>
          </cell>
          <cell r="F2234" t="b">
            <v>0</v>
          </cell>
          <cell r="G2234">
            <v>6608.6354679105098</v>
          </cell>
          <cell r="H2234">
            <v>6608.6354679105098</v>
          </cell>
          <cell r="I2234">
            <v>50</v>
          </cell>
          <cell r="J2234">
            <v>1.3383255740336599E-4</v>
          </cell>
          <cell r="K2234">
            <v>946</v>
          </cell>
          <cell r="L2234">
            <v>3.8677383399009702</v>
          </cell>
          <cell r="M2234">
            <v>2780</v>
          </cell>
          <cell r="N2234">
            <v>3.6141247303909902E-4</v>
          </cell>
          <cell r="O2234">
            <v>2777</v>
          </cell>
          <cell r="P2234">
            <v>11.02</v>
          </cell>
          <cell r="Q2234">
            <v>391</v>
          </cell>
        </row>
        <row r="2235">
          <cell r="B2235" t="str">
            <v>OLEMA 11011318</v>
          </cell>
          <cell r="C2235">
            <v>42291101</v>
          </cell>
          <cell r="D2235" t="str">
            <v>OLEMA 1101</v>
          </cell>
          <cell r="E2235">
            <v>1318</v>
          </cell>
          <cell r="F2235" t="b">
            <v>0</v>
          </cell>
          <cell r="G2235">
            <v>16637.001753980501</v>
          </cell>
          <cell r="H2235">
            <v>13693.4076244071</v>
          </cell>
          <cell r="I2235">
            <v>113</v>
          </cell>
          <cell r="J2235">
            <v>1.30325621711079E-4</v>
          </cell>
          <cell r="K2235">
            <v>1004</v>
          </cell>
          <cell r="L2235">
            <v>8.2658632793917004</v>
          </cell>
          <cell r="M2235">
            <v>2664</v>
          </cell>
          <cell r="N2235">
            <v>1.2973909021253001E-3</v>
          </cell>
          <cell r="O2235">
            <v>2583</v>
          </cell>
          <cell r="P2235">
            <v>9.77</v>
          </cell>
          <cell r="Q2235">
            <v>404</v>
          </cell>
        </row>
        <row r="2236">
          <cell r="B2236" t="str">
            <v>OLEMA 1101337220</v>
          </cell>
          <cell r="C2236">
            <v>42291101</v>
          </cell>
          <cell r="D2236" t="str">
            <v>OLEMA 1101</v>
          </cell>
          <cell r="E2236">
            <v>337220</v>
          </cell>
          <cell r="F2236" t="b">
            <v>0</v>
          </cell>
          <cell r="G2236">
            <v>8725.0859913414497</v>
          </cell>
          <cell r="H2236">
            <v>7959.89171287108</v>
          </cell>
          <cell r="I2236">
            <v>28</v>
          </cell>
          <cell r="J2236">
            <v>1.2555219213286999E-4</v>
          </cell>
          <cell r="K2236">
            <v>1088</v>
          </cell>
          <cell r="L2236">
            <v>76.008208002356596</v>
          </cell>
          <cell r="M2236">
            <v>2062</v>
          </cell>
          <cell r="N2236">
            <v>1.02374393755684E-2</v>
          </cell>
          <cell r="O2236">
            <v>1949</v>
          </cell>
          <cell r="Q2236">
            <v>3451</v>
          </cell>
        </row>
        <row r="2237">
          <cell r="B2237" t="str">
            <v>OLEMA 110137074</v>
          </cell>
          <cell r="C2237">
            <v>42291101</v>
          </cell>
          <cell r="D2237" t="str">
            <v>OLEMA 1101</v>
          </cell>
          <cell r="E2237">
            <v>37074</v>
          </cell>
          <cell r="F2237" t="b">
            <v>1</v>
          </cell>
          <cell r="G2237">
            <v>506.00807784101198</v>
          </cell>
          <cell r="H2237">
            <v>21.9456014874674</v>
          </cell>
          <cell r="I2237">
            <v>6</v>
          </cell>
          <cell r="J2237">
            <v>4.1439450342295398E-5</v>
          </cell>
          <cell r="K2237">
            <v>3234</v>
          </cell>
          <cell r="L2237">
            <v>6.5361143400271701E-2</v>
          </cell>
          <cell r="M2237">
            <v>3435</v>
          </cell>
          <cell r="N2237">
            <v>2.7133811744290699E-6</v>
          </cell>
          <cell r="O2237">
            <v>3439</v>
          </cell>
          <cell r="P2237">
            <v>0.03</v>
          </cell>
          <cell r="Q2237">
            <v>2372</v>
          </cell>
        </row>
        <row r="2238">
          <cell r="B2238" t="str">
            <v>OLEMA 1101416</v>
          </cell>
          <cell r="C2238">
            <v>42291101</v>
          </cell>
          <cell r="D2238" t="str">
            <v>OLEMA 1101</v>
          </cell>
          <cell r="E2238">
            <v>416</v>
          </cell>
          <cell r="F2238" t="b">
            <v>0</v>
          </cell>
          <cell r="G2238">
            <v>26082.6278572189</v>
          </cell>
          <cell r="H2238">
            <v>26031.4486221476</v>
          </cell>
          <cell r="I2238">
            <v>79</v>
          </cell>
          <cell r="J2238">
            <v>1.6776633501882599E-4</v>
          </cell>
          <cell r="K2238">
            <v>576</v>
          </cell>
          <cell r="L2238">
            <v>81.287825224547703</v>
          </cell>
          <cell r="M2238">
            <v>2042</v>
          </cell>
          <cell r="N2238">
            <v>1.5542041528540799E-2</v>
          </cell>
          <cell r="O2238">
            <v>1767</v>
          </cell>
          <cell r="P2238">
            <v>0.36</v>
          </cell>
          <cell r="Q2238">
            <v>968</v>
          </cell>
        </row>
        <row r="2239">
          <cell r="B2239" t="str">
            <v>OLEMA 110149756</v>
          </cell>
          <cell r="C2239">
            <v>42291101</v>
          </cell>
          <cell r="D2239" t="str">
            <v>OLEMA 1101</v>
          </cell>
          <cell r="E2239">
            <v>49756</v>
          </cell>
          <cell r="F2239" t="b">
            <v>0</v>
          </cell>
          <cell r="G2239">
            <v>9480.1737574889103</v>
          </cell>
          <cell r="H2239">
            <v>1727.7804710538901</v>
          </cell>
          <cell r="I2239">
            <v>40</v>
          </cell>
          <cell r="J2239">
            <v>7.5687208664021401E-5</v>
          </cell>
          <cell r="K2239">
            <v>2316</v>
          </cell>
          <cell r="L2239">
            <v>118.03462626747699</v>
          </cell>
          <cell r="M2239">
            <v>1881</v>
          </cell>
          <cell r="N2239">
            <v>6.36220414355247E-3</v>
          </cell>
          <cell r="O2239">
            <v>2137</v>
          </cell>
          <cell r="P2239">
            <v>0.01</v>
          </cell>
          <cell r="Q2239">
            <v>2594</v>
          </cell>
        </row>
        <row r="2240">
          <cell r="B2240" t="str">
            <v>OLEMA 110150396</v>
          </cell>
          <cell r="C2240">
            <v>42291101</v>
          </cell>
          <cell r="D2240" t="str">
            <v>OLEMA 1101</v>
          </cell>
          <cell r="E2240">
            <v>50396</v>
          </cell>
          <cell r="F2240" t="b">
            <v>0</v>
          </cell>
          <cell r="G2240">
            <v>21037.375727652801</v>
          </cell>
          <cell r="H2240">
            <v>20827.389249878299</v>
          </cell>
          <cell r="I2240">
            <v>162</v>
          </cell>
          <cell r="J2240">
            <v>8.5220918759887303E-5</v>
          </cell>
          <cell r="K2240">
            <v>2050</v>
          </cell>
          <cell r="L2240">
            <v>11.5064780965079</v>
          </cell>
          <cell r="M2240">
            <v>2597</v>
          </cell>
          <cell r="N2240">
            <v>9.6084373224047102E-4</v>
          </cell>
          <cell r="O2240">
            <v>2644</v>
          </cell>
          <cell r="P2240">
            <v>20.38</v>
          </cell>
          <cell r="Q2240">
            <v>306</v>
          </cell>
        </row>
        <row r="2241">
          <cell r="B2241" t="str">
            <v>OLEMA 1101602</v>
          </cell>
          <cell r="C2241">
            <v>42291101</v>
          </cell>
          <cell r="D2241" t="str">
            <v>OLEMA 1101</v>
          </cell>
          <cell r="E2241">
            <v>602</v>
          </cell>
          <cell r="F2241" t="b">
            <v>0</v>
          </cell>
          <cell r="G2241">
            <v>38446.672849321098</v>
          </cell>
          <cell r="H2241">
            <v>26032.337886317699</v>
          </cell>
          <cell r="I2241">
            <v>115</v>
          </cell>
          <cell r="J2241">
            <v>5.7752054830085701E-5</v>
          </cell>
          <cell r="K2241">
            <v>2842</v>
          </cell>
          <cell r="L2241">
            <v>48.200790585447898</v>
          </cell>
          <cell r="M2241">
            <v>2220</v>
          </cell>
          <cell r="N2241">
            <v>2.8980528456237901E-3</v>
          </cell>
          <cell r="O2241">
            <v>2360</v>
          </cell>
          <cell r="P2241">
            <v>0.08</v>
          </cell>
          <cell r="Q2241">
            <v>1633</v>
          </cell>
        </row>
        <row r="2242">
          <cell r="B2242" t="str">
            <v>OLEMA 110175686</v>
          </cell>
          <cell r="C2242">
            <v>42291101</v>
          </cell>
          <cell r="D2242" t="str">
            <v>OLEMA 1101</v>
          </cell>
          <cell r="E2242">
            <v>75686</v>
          </cell>
          <cell r="F2242" t="b">
            <v>0</v>
          </cell>
          <cell r="G2242">
            <v>8282.1233047601509</v>
          </cell>
          <cell r="H2242">
            <v>7450.40213425613</v>
          </cell>
          <cell r="I2242">
            <v>31</v>
          </cell>
          <cell r="J2242">
            <v>1.16987238288857E-4</v>
          </cell>
          <cell r="K2242">
            <v>1250</v>
          </cell>
          <cell r="L2242">
            <v>264.13326272432602</v>
          </cell>
          <cell r="M2242">
            <v>1511</v>
          </cell>
          <cell r="N2242">
            <v>2.9281353978823199E-2</v>
          </cell>
          <cell r="O2242">
            <v>1479</v>
          </cell>
          <cell r="P2242">
            <v>0.04</v>
          </cell>
          <cell r="Q2242">
            <v>2067</v>
          </cell>
        </row>
        <row r="2243">
          <cell r="B2243" t="str">
            <v>OLEMA 1101758594</v>
          </cell>
          <cell r="C2243">
            <v>42291101</v>
          </cell>
          <cell r="D2243" t="str">
            <v>OLEMA 1101</v>
          </cell>
          <cell r="E2243">
            <v>758594</v>
          </cell>
          <cell r="F2243" t="b">
            <v>0</v>
          </cell>
          <cell r="G2243">
            <v>3264.6913674849998</v>
          </cell>
          <cell r="H2243">
            <v>1943.49377715325</v>
          </cell>
          <cell r="I2243">
            <v>21</v>
          </cell>
          <cell r="J2243">
            <v>1.2954643456656101E-4</v>
          </cell>
          <cell r="K2243">
            <v>1018</v>
          </cell>
          <cell r="L2243">
            <v>6.1576226009499404</v>
          </cell>
          <cell r="M2243">
            <v>2711</v>
          </cell>
          <cell r="N2243">
            <v>6.2773749233150104E-4</v>
          </cell>
          <cell r="O2243">
            <v>2700</v>
          </cell>
          <cell r="Q2243">
            <v>3075</v>
          </cell>
        </row>
        <row r="2244">
          <cell r="B2244" t="str">
            <v>OLETA 11011208</v>
          </cell>
          <cell r="C2244">
            <v>163541101</v>
          </cell>
          <cell r="D2244" t="str">
            <v>OLETA 1101</v>
          </cell>
          <cell r="E2244">
            <v>1208</v>
          </cell>
          <cell r="F2244" t="b">
            <v>0</v>
          </cell>
          <cell r="G2244">
            <v>61463.001670979902</v>
          </cell>
          <cell r="H2244">
            <v>53098.443242061701</v>
          </cell>
          <cell r="I2244">
            <v>334</v>
          </cell>
          <cell r="J2244">
            <v>7.3226294892057001E-5</v>
          </cell>
          <cell r="K2244">
            <v>2389</v>
          </cell>
          <cell r="L2244">
            <v>2975.77952899202</v>
          </cell>
          <cell r="M2244">
            <v>271</v>
          </cell>
          <cell r="N2244">
            <v>0.19404491102705901</v>
          </cell>
          <cell r="O2244">
            <v>352</v>
          </cell>
          <cell r="P2244">
            <v>0.06</v>
          </cell>
          <cell r="Q2244">
            <v>1784</v>
          </cell>
        </row>
        <row r="2245">
          <cell r="B2245" t="str">
            <v>OLETA 11011217</v>
          </cell>
          <cell r="C2245">
            <v>163541101</v>
          </cell>
          <cell r="D2245" t="str">
            <v>OLETA 1101</v>
          </cell>
          <cell r="E2245">
            <v>1217</v>
          </cell>
          <cell r="F2245" t="b">
            <v>0</v>
          </cell>
          <cell r="G2245">
            <v>27736.920452244602</v>
          </cell>
          <cell r="H2245">
            <v>22843.385306114898</v>
          </cell>
          <cell r="I2245">
            <v>116</v>
          </cell>
          <cell r="J2245">
            <v>5.8959551049491298E-5</v>
          </cell>
          <cell r="K2245">
            <v>2808</v>
          </cell>
          <cell r="L2245">
            <v>3212.8960053789401</v>
          </cell>
          <cell r="M2245">
            <v>236</v>
          </cell>
          <cell r="N2245">
            <v>0.17295057569481001</v>
          </cell>
          <cell r="O2245">
            <v>426</v>
          </cell>
          <cell r="P2245">
            <v>2.25</v>
          </cell>
          <cell r="Q2245">
            <v>617</v>
          </cell>
        </row>
        <row r="2246">
          <cell r="B2246" t="str">
            <v>OLETA 110113478</v>
          </cell>
          <cell r="C2246">
            <v>163541101</v>
          </cell>
          <cell r="D2246" t="str">
            <v>OLETA 1101</v>
          </cell>
          <cell r="E2246">
            <v>13478</v>
          </cell>
          <cell r="F2246" t="b">
            <v>0</v>
          </cell>
          <cell r="G2246">
            <v>24836.1055622719</v>
          </cell>
          <cell r="H2246">
            <v>19846.651279390098</v>
          </cell>
          <cell r="I2246">
            <v>169</v>
          </cell>
          <cell r="J2246">
            <v>1.20304705236798E-4</v>
          </cell>
          <cell r="K2246">
            <v>1180</v>
          </cell>
          <cell r="L2246">
            <v>594.44795418403601</v>
          </cell>
          <cell r="M2246">
            <v>1107</v>
          </cell>
          <cell r="N2246">
            <v>6.2159264420749698E-2</v>
          </cell>
          <cell r="O2246">
            <v>1041</v>
          </cell>
          <cell r="P2246">
            <v>0.09</v>
          </cell>
          <cell r="Q2246">
            <v>1570</v>
          </cell>
        </row>
        <row r="2247">
          <cell r="B2247" t="str">
            <v>OLETA 1101239062</v>
          </cell>
          <cell r="C2247">
            <v>163541101</v>
          </cell>
          <cell r="D2247" t="str">
            <v>OLETA 1101</v>
          </cell>
          <cell r="E2247">
            <v>239062</v>
          </cell>
          <cell r="F2247" t="b">
            <v>0</v>
          </cell>
          <cell r="G2247">
            <v>22613.4238681194</v>
          </cell>
          <cell r="H2247">
            <v>19618.6008178839</v>
          </cell>
          <cell r="I2247">
            <v>113</v>
          </cell>
          <cell r="J2247">
            <v>7.6413676225432395E-5</v>
          </cell>
          <cell r="K2247">
            <v>2296</v>
          </cell>
          <cell r="L2247">
            <v>2401.1977062022502</v>
          </cell>
          <cell r="M2247">
            <v>361</v>
          </cell>
          <cell r="N2247">
            <v>0.146342766227638</v>
          </cell>
          <cell r="O2247">
            <v>542</v>
          </cell>
          <cell r="Q2247">
            <v>3021</v>
          </cell>
        </row>
        <row r="2248">
          <cell r="B2248" t="str">
            <v>OLETA 1101296804</v>
          </cell>
          <cell r="C2248">
            <v>163541101</v>
          </cell>
          <cell r="D2248" t="str">
            <v>OLETA 1101</v>
          </cell>
          <cell r="E2248">
            <v>296804</v>
          </cell>
          <cell r="F2248" t="b">
            <v>0</v>
          </cell>
          <cell r="G2248">
            <v>5287.50441411051</v>
          </cell>
          <cell r="H2248">
            <v>5287.50441411051</v>
          </cell>
          <cell r="I2248">
            <v>12</v>
          </cell>
          <cell r="J2248">
            <v>1.4394763062834101E-4</v>
          </cell>
          <cell r="K2248">
            <v>815</v>
          </cell>
          <cell r="L2248">
            <v>2252.1128365139598</v>
          </cell>
          <cell r="M2248">
            <v>392</v>
          </cell>
          <cell r="N2248">
            <v>0.31954387172433502</v>
          </cell>
          <cell r="O2248">
            <v>119</v>
          </cell>
          <cell r="Q2248">
            <v>3361</v>
          </cell>
        </row>
        <row r="2249">
          <cell r="B2249" t="str">
            <v>OLETA 1101400470</v>
          </cell>
          <cell r="C2249">
            <v>163541101</v>
          </cell>
          <cell r="D2249" t="str">
            <v>OLETA 1101</v>
          </cell>
          <cell r="E2249">
            <v>400470</v>
          </cell>
          <cell r="F2249" t="b">
            <v>1</v>
          </cell>
          <cell r="G2249">
            <v>475.21826837795902</v>
          </cell>
          <cell r="H2249">
            <v>334.01076741978198</v>
          </cell>
          <cell r="I2249">
            <v>3</v>
          </cell>
          <cell r="J2249">
            <v>1.4320455132595499E-4</v>
          </cell>
          <cell r="K2249">
            <v>822</v>
          </cell>
          <cell r="L2249">
            <v>1757.13874780335</v>
          </cell>
          <cell r="M2249">
            <v>513</v>
          </cell>
          <cell r="N2249">
            <v>0.27287493087562698</v>
          </cell>
          <cell r="O2249">
            <v>174</v>
          </cell>
          <cell r="Q2249">
            <v>3474</v>
          </cell>
        </row>
        <row r="2250">
          <cell r="B2250" t="str">
            <v>OLETA 110151740</v>
          </cell>
          <cell r="C2250">
            <v>163541101</v>
          </cell>
          <cell r="D2250" t="str">
            <v>OLETA 1101</v>
          </cell>
          <cell r="E2250">
            <v>51740</v>
          </cell>
          <cell r="F2250" t="b">
            <v>0</v>
          </cell>
          <cell r="G2250">
            <v>34181.0044013847</v>
          </cell>
          <cell r="H2250">
            <v>25031.397041128399</v>
          </cell>
          <cell r="I2250">
            <v>129</v>
          </cell>
          <cell r="J2250">
            <v>6.4995661612931701E-5</v>
          </cell>
          <cell r="K2250">
            <v>2610</v>
          </cell>
          <cell r="L2250">
            <v>1615.1565159724601</v>
          </cell>
          <cell r="M2250">
            <v>556</v>
          </cell>
          <cell r="N2250">
            <v>0.10699817481024899</v>
          </cell>
          <cell r="O2250">
            <v>725</v>
          </cell>
          <cell r="P2250">
            <v>0.06</v>
          </cell>
          <cell r="Q2250">
            <v>1828</v>
          </cell>
        </row>
        <row r="2251">
          <cell r="B2251" t="str">
            <v>OLETA 110163500</v>
          </cell>
          <cell r="C2251">
            <v>163541101</v>
          </cell>
          <cell r="D2251" t="str">
            <v>OLETA 1101</v>
          </cell>
          <cell r="E2251">
            <v>63500</v>
          </cell>
          <cell r="F2251" t="b">
            <v>1</v>
          </cell>
          <cell r="G2251">
            <v>5562.1132396047296</v>
          </cell>
          <cell r="H2251">
            <v>327.15005443802397</v>
          </cell>
          <cell r="I2251">
            <v>46</v>
          </cell>
          <cell r="J2251">
            <v>1.1792116848759401E-4</v>
          </cell>
          <cell r="K2251">
            <v>1230</v>
          </cell>
          <cell r="L2251">
            <v>448.36258124075101</v>
          </cell>
          <cell r="M2251">
            <v>1251</v>
          </cell>
          <cell r="N2251">
            <v>9.9652395000056904E-2</v>
          </cell>
          <cell r="O2251">
            <v>767</v>
          </cell>
          <cell r="P2251">
            <v>1.81</v>
          </cell>
          <cell r="Q2251">
            <v>642</v>
          </cell>
        </row>
        <row r="2252">
          <cell r="B2252" t="str">
            <v>OLETA 1101754718</v>
          </cell>
          <cell r="C2252">
            <v>163541101</v>
          </cell>
          <cell r="D2252" t="str">
            <v>OLETA 1101</v>
          </cell>
          <cell r="E2252">
            <v>754718</v>
          </cell>
          <cell r="F2252" t="b">
            <v>0</v>
          </cell>
          <cell r="G2252">
            <v>4640.5633165340896</v>
          </cell>
          <cell r="H2252">
            <v>4640.5633165340896</v>
          </cell>
          <cell r="I2252">
            <v>29</v>
          </cell>
          <cell r="J2252">
            <v>1.3445263413876899E-4</v>
          </cell>
          <cell r="K2252">
            <v>936</v>
          </cell>
          <cell r="L2252">
            <v>2737.1841476925501</v>
          </cell>
          <cell r="M2252">
            <v>306</v>
          </cell>
          <cell r="N2252">
            <v>0.40712355224880997</v>
          </cell>
          <cell r="O2252">
            <v>54</v>
          </cell>
          <cell r="Q2252">
            <v>3456</v>
          </cell>
        </row>
        <row r="2253">
          <cell r="B2253" t="str">
            <v>OLETA 1101894006</v>
          </cell>
          <cell r="C2253">
            <v>163541101</v>
          </cell>
          <cell r="D2253" t="str">
            <v>OLETA 1101</v>
          </cell>
          <cell r="E2253">
            <v>894006</v>
          </cell>
          <cell r="F2253" t="b">
            <v>1</v>
          </cell>
          <cell r="G2253">
            <v>1042.8450839811401</v>
          </cell>
          <cell r="H2253">
            <v>627.95452130340595</v>
          </cell>
          <cell r="I2253">
            <v>8</v>
          </cell>
          <cell r="J2253">
            <v>7.1493753694085104E-5</v>
          </cell>
          <cell r="K2253">
            <v>2432</v>
          </cell>
          <cell r="L2253">
            <v>670.40081094437505</v>
          </cell>
          <cell r="M2253">
            <v>1043</v>
          </cell>
          <cell r="N2253">
            <v>3.2390230387062499E-2</v>
          </cell>
          <cell r="O2253">
            <v>1417</v>
          </cell>
          <cell r="Q2253">
            <v>3282</v>
          </cell>
        </row>
        <row r="2254">
          <cell r="B2254" t="str">
            <v>OLETA 1101CB</v>
          </cell>
          <cell r="C2254">
            <v>163541101</v>
          </cell>
          <cell r="D2254" t="str">
            <v>OLETA 1101</v>
          </cell>
          <cell r="E2254" t="str">
            <v>CB</v>
          </cell>
          <cell r="F2254" t="b">
            <v>1</v>
          </cell>
          <cell r="G2254">
            <v>169.75155571677101</v>
          </cell>
          <cell r="H2254">
            <v>136.224226023944</v>
          </cell>
          <cell r="I2254">
            <v>2</v>
          </cell>
          <cell r="J2254">
            <v>1.7126682359958E-4</v>
          </cell>
          <cell r="K2254">
            <v>555</v>
          </cell>
          <cell r="L2254">
            <v>1962.7321461950701</v>
          </cell>
          <cell r="M2254">
            <v>461</v>
          </cell>
          <cell r="N2254">
            <v>0.35138277727408201</v>
          </cell>
          <cell r="O2254">
            <v>95</v>
          </cell>
          <cell r="P2254">
            <v>2.89</v>
          </cell>
          <cell r="Q2254">
            <v>573</v>
          </cell>
        </row>
        <row r="2255">
          <cell r="B2255" t="str">
            <v>OLETA 11021204</v>
          </cell>
          <cell r="C2255">
            <v>163541102</v>
          </cell>
          <cell r="D2255" t="str">
            <v>OLETA 1102</v>
          </cell>
          <cell r="E2255">
            <v>1204</v>
          </cell>
          <cell r="F2255" t="b">
            <v>0</v>
          </cell>
          <cell r="G2255">
            <v>47393.985382021499</v>
          </cell>
          <cell r="H2255">
            <v>41374.665476345697</v>
          </cell>
          <cell r="I2255">
            <v>233</v>
          </cell>
          <cell r="J2255">
            <v>8.8981593869815595E-5</v>
          </cell>
          <cell r="K2255">
            <v>1950</v>
          </cell>
          <cell r="L2255">
            <v>1305.1154589509199</v>
          </cell>
          <cell r="M2255">
            <v>679</v>
          </cell>
          <cell r="N2255">
            <v>0.109885242228922</v>
          </cell>
          <cell r="O2255">
            <v>714</v>
          </cell>
          <cell r="P2255">
            <v>0.09</v>
          </cell>
          <cell r="Q2255">
            <v>1553</v>
          </cell>
        </row>
        <row r="2256">
          <cell r="B2256" t="str">
            <v>OLETA 11021228</v>
          </cell>
          <cell r="C2256">
            <v>163541102</v>
          </cell>
          <cell r="D2256" t="str">
            <v>OLETA 1102</v>
          </cell>
          <cell r="E2256">
            <v>1228</v>
          </cell>
          <cell r="F2256" t="b">
            <v>0</v>
          </cell>
          <cell r="G2256">
            <v>69440.241044135895</v>
          </cell>
          <cell r="H2256">
            <v>17449.917425866799</v>
          </cell>
          <cell r="I2256">
            <v>368</v>
          </cell>
          <cell r="J2256">
            <v>1.16356599044713E-4</v>
          </cell>
          <cell r="K2256">
            <v>1263</v>
          </cell>
          <cell r="L2256">
            <v>1613.8230756566199</v>
          </cell>
          <cell r="M2256">
            <v>557</v>
          </cell>
          <cell r="N2256">
            <v>0.18877190419783299</v>
          </cell>
          <cell r="O2256">
            <v>374</v>
          </cell>
          <cell r="P2256">
            <v>0.04</v>
          </cell>
          <cell r="Q2256">
            <v>2078</v>
          </cell>
        </row>
        <row r="2257">
          <cell r="B2257" t="str">
            <v>OLETA 1102186326</v>
          </cell>
          <cell r="C2257">
            <v>163541102</v>
          </cell>
          <cell r="D2257" t="str">
            <v>OLETA 1102</v>
          </cell>
          <cell r="E2257">
            <v>186326</v>
          </cell>
          <cell r="F2257" t="b">
            <v>0</v>
          </cell>
          <cell r="G2257">
            <v>20743.732890044899</v>
          </cell>
          <cell r="H2257">
            <v>19088.853877773701</v>
          </cell>
          <cell r="I2257">
            <v>123</v>
          </cell>
          <cell r="J2257">
            <v>1.1430569302916101E-4</v>
          </cell>
          <cell r="K2257">
            <v>1312</v>
          </cell>
          <cell r="L2257">
            <v>2157.6906626469299</v>
          </cell>
          <cell r="M2257">
            <v>410</v>
          </cell>
          <cell r="N2257">
            <v>0.241135317130108</v>
          </cell>
          <cell r="O2257">
            <v>234</v>
          </cell>
          <cell r="Q2257">
            <v>3066</v>
          </cell>
        </row>
        <row r="2258">
          <cell r="B2258" t="str">
            <v>OLETA 11022642</v>
          </cell>
          <cell r="C2258">
            <v>163541102</v>
          </cell>
          <cell r="D2258" t="str">
            <v>OLETA 1102</v>
          </cell>
          <cell r="E2258">
            <v>2642</v>
          </cell>
          <cell r="F2258" t="b">
            <v>0</v>
          </cell>
          <cell r="G2258">
            <v>7497.8567752036397</v>
          </cell>
          <cell r="H2258">
            <v>7497.8567752036397</v>
          </cell>
          <cell r="I2258">
            <v>27</v>
          </cell>
          <cell r="J2258">
            <v>9.0400765017235502E-5</v>
          </cell>
          <cell r="K2258">
            <v>1902</v>
          </cell>
          <cell r="L2258">
            <v>716.24067124370004</v>
          </cell>
          <cell r="M2258">
            <v>1006</v>
          </cell>
          <cell r="N2258">
            <v>5.3840855270304397E-2</v>
          </cell>
          <cell r="O2258">
            <v>1136</v>
          </cell>
          <cell r="P2258">
            <v>0.03</v>
          </cell>
          <cell r="Q2258">
            <v>2270</v>
          </cell>
        </row>
        <row r="2259">
          <cell r="B2259" t="str">
            <v>OLETA 110241396</v>
          </cell>
          <cell r="C2259">
            <v>163541102</v>
          </cell>
          <cell r="D2259" t="str">
            <v>OLETA 1102</v>
          </cell>
          <cell r="E2259">
            <v>41396</v>
          </cell>
          <cell r="F2259" t="b">
            <v>0</v>
          </cell>
          <cell r="G2259">
            <v>11819.9638728234</v>
          </cell>
          <cell r="H2259">
            <v>10868.155935327901</v>
          </cell>
          <cell r="I2259">
            <v>75</v>
          </cell>
          <cell r="J2259">
            <v>1.4922154145703299E-4</v>
          </cell>
          <cell r="K2259">
            <v>747</v>
          </cell>
          <cell r="L2259">
            <v>1168.35263683006</v>
          </cell>
          <cell r="M2259">
            <v>746</v>
          </cell>
          <cell r="N2259">
            <v>0.19502913114364601</v>
          </cell>
          <cell r="O2259">
            <v>347</v>
          </cell>
          <cell r="P2259">
            <v>0.08</v>
          </cell>
          <cell r="Q2259">
            <v>1642</v>
          </cell>
        </row>
        <row r="2260">
          <cell r="B2260" t="str">
            <v>OLETA 1102793776</v>
          </cell>
          <cell r="C2260">
            <v>163541102</v>
          </cell>
          <cell r="D2260" t="str">
            <v>OLETA 1102</v>
          </cell>
          <cell r="E2260">
            <v>793776</v>
          </cell>
          <cell r="F2260" t="b">
            <v>0</v>
          </cell>
          <cell r="G2260">
            <v>1956.95952505777</v>
          </cell>
          <cell r="H2260">
            <v>1956.95952505777</v>
          </cell>
          <cell r="I2260">
            <v>6</v>
          </cell>
          <cell r="J2260">
            <v>1.0285580780570499E-4</v>
          </cell>
          <cell r="K2260">
            <v>1574</v>
          </cell>
          <cell r="L2260">
            <v>1821.9133830246401</v>
          </cell>
          <cell r="M2260">
            <v>500</v>
          </cell>
          <cell r="N2260">
            <v>0.19327933835251401</v>
          </cell>
          <cell r="O2260">
            <v>357</v>
          </cell>
          <cell r="Q2260">
            <v>3579</v>
          </cell>
        </row>
        <row r="2261">
          <cell r="B2261" t="str">
            <v>OLETA 1102799924</v>
          </cell>
          <cell r="C2261">
            <v>163541102</v>
          </cell>
          <cell r="D2261" t="str">
            <v>OLETA 1102</v>
          </cell>
          <cell r="E2261">
            <v>799924</v>
          </cell>
          <cell r="F2261" t="b">
            <v>1</v>
          </cell>
          <cell r="G2261">
            <v>621.61512304208998</v>
          </cell>
          <cell r="H2261">
            <v>621.61512304208998</v>
          </cell>
          <cell r="I2261">
            <v>4</v>
          </cell>
          <cell r="J2261">
            <v>1.1059227927034899E-4</v>
          </cell>
          <cell r="K2261">
            <v>1397</v>
          </cell>
          <cell r="L2261">
            <v>1327.4203087506401</v>
          </cell>
          <cell r="M2261">
            <v>669</v>
          </cell>
          <cell r="N2261">
            <v>7.0817967375215105E-2</v>
          </cell>
          <cell r="O2261">
            <v>973</v>
          </cell>
          <cell r="Q2261">
            <v>3334</v>
          </cell>
        </row>
        <row r="2262">
          <cell r="B2262" t="str">
            <v>OLETA 1102CB</v>
          </cell>
          <cell r="C2262">
            <v>163541102</v>
          </cell>
          <cell r="D2262" t="str">
            <v>OLETA 1102</v>
          </cell>
          <cell r="E2262" t="str">
            <v>CB</v>
          </cell>
          <cell r="F2262" t="b">
            <v>1</v>
          </cell>
          <cell r="G2262">
            <v>1312.93710002735</v>
          </cell>
          <cell r="H2262">
            <v>596.61831704775602</v>
          </cell>
          <cell r="I2262">
            <v>11</v>
          </cell>
          <cell r="J2262">
            <v>1.4984067026737401E-4</v>
          </cell>
          <cell r="K2262">
            <v>739</v>
          </cell>
          <cell r="L2262">
            <v>1023.64117325128</v>
          </cell>
          <cell r="M2262">
            <v>812</v>
          </cell>
          <cell r="N2262">
            <v>0.13273659918465799</v>
          </cell>
          <cell r="O2262">
            <v>595</v>
          </cell>
          <cell r="P2262">
            <v>0.08</v>
          </cell>
          <cell r="Q2262">
            <v>1591</v>
          </cell>
        </row>
        <row r="2263">
          <cell r="B2263" t="str">
            <v>OREGON TRAIL 11021382</v>
          </cell>
          <cell r="C2263">
            <v>103521102</v>
          </cell>
          <cell r="D2263" t="str">
            <v>OREGON TRAIL 1102</v>
          </cell>
          <cell r="E2263">
            <v>1382</v>
          </cell>
          <cell r="F2263" t="b">
            <v>0</v>
          </cell>
          <cell r="G2263">
            <v>8797.2782102602105</v>
          </cell>
          <cell r="H2263">
            <v>8797.2782102602105</v>
          </cell>
          <cell r="I2263">
            <v>67</v>
          </cell>
          <cell r="J2263">
            <v>1.02019212108779E-4</v>
          </cell>
          <cell r="K2263">
            <v>1603</v>
          </cell>
          <cell r="L2263">
            <v>2904.9799534533699</v>
          </cell>
          <cell r="M2263">
            <v>289</v>
          </cell>
          <cell r="N2263">
            <v>0.295031356723292</v>
          </cell>
          <cell r="O2263">
            <v>140</v>
          </cell>
          <cell r="P2263">
            <v>7.0000000000000007E-2</v>
          </cell>
          <cell r="Q2263">
            <v>1732</v>
          </cell>
        </row>
        <row r="2264">
          <cell r="B2264" t="str">
            <v>OREGON TRAIL 11021584</v>
          </cell>
          <cell r="C2264">
            <v>103521102</v>
          </cell>
          <cell r="D2264" t="str">
            <v>OREGON TRAIL 1102</v>
          </cell>
          <cell r="E2264">
            <v>1584</v>
          </cell>
          <cell r="F2264" t="b">
            <v>0</v>
          </cell>
          <cell r="G2264">
            <v>20998.6152533934</v>
          </cell>
          <cell r="H2264">
            <v>20998.6152533934</v>
          </cell>
          <cell r="I2264">
            <v>136</v>
          </cell>
          <cell r="J2264">
            <v>1.53853063426033E-4</v>
          </cell>
          <cell r="K2264">
            <v>710</v>
          </cell>
          <cell r="L2264">
            <v>117.418942284125</v>
          </cell>
          <cell r="M2264">
            <v>1885</v>
          </cell>
          <cell r="N2264">
            <v>1.5386590965506101E-2</v>
          </cell>
          <cell r="O2264">
            <v>1773</v>
          </cell>
          <cell r="P2264">
            <v>0.14000000000000001</v>
          </cell>
          <cell r="Q2264">
            <v>1331</v>
          </cell>
        </row>
        <row r="2265">
          <cell r="B2265" t="str">
            <v>OREGON TRAIL 110249144</v>
          </cell>
          <cell r="C2265">
            <v>103521102</v>
          </cell>
          <cell r="D2265" t="str">
            <v>OREGON TRAIL 1102</v>
          </cell>
          <cell r="E2265">
            <v>49144</v>
          </cell>
          <cell r="F2265" t="b">
            <v>0</v>
          </cell>
          <cell r="G2265">
            <v>34128.686942462802</v>
          </cell>
          <cell r="H2265">
            <v>29574.150340946999</v>
          </cell>
          <cell r="I2265">
            <v>169</v>
          </cell>
          <cell r="J2265">
            <v>1.6343217552752099E-4</v>
          </cell>
          <cell r="K2265">
            <v>606</v>
          </cell>
          <cell r="L2265">
            <v>803.74846266860698</v>
          </cell>
          <cell r="M2265">
            <v>937</v>
          </cell>
          <cell r="N2265">
            <v>7.1511745966323995E-2</v>
          </cell>
          <cell r="O2265">
            <v>968</v>
          </cell>
          <cell r="P2265">
            <v>0.08</v>
          </cell>
          <cell r="Q2265">
            <v>1646</v>
          </cell>
        </row>
        <row r="2266">
          <cell r="B2266" t="str">
            <v>OREGON TRAIL 1102CB</v>
          </cell>
          <cell r="C2266">
            <v>103521102</v>
          </cell>
          <cell r="D2266" t="str">
            <v>OREGON TRAIL 1102</v>
          </cell>
          <cell r="E2266" t="str">
            <v>CB</v>
          </cell>
          <cell r="F2266" t="b">
            <v>0</v>
          </cell>
          <cell r="G2266">
            <v>15377.0315938038</v>
          </cell>
          <cell r="H2266">
            <v>15053.030114532199</v>
          </cell>
          <cell r="I2266">
            <v>98</v>
          </cell>
          <cell r="J2266">
            <v>1.36086430110171E-4</v>
          </cell>
          <cell r="K2266">
            <v>918</v>
          </cell>
          <cell r="L2266">
            <v>2689.4423389259</v>
          </cell>
          <cell r="M2266">
            <v>314</v>
          </cell>
          <cell r="N2266">
            <v>0.25990602019842701</v>
          </cell>
          <cell r="O2266">
            <v>198</v>
          </cell>
          <cell r="P2266">
            <v>1.45</v>
          </cell>
          <cell r="Q2266">
            <v>674</v>
          </cell>
        </row>
        <row r="2267">
          <cell r="B2267" t="str">
            <v>OREGON TRAIL 11031448</v>
          </cell>
          <cell r="C2267">
            <v>103521103</v>
          </cell>
          <cell r="D2267" t="str">
            <v>OREGON TRAIL 1103</v>
          </cell>
          <cell r="E2267">
            <v>1448</v>
          </cell>
          <cell r="F2267" t="b">
            <v>0</v>
          </cell>
          <cell r="G2267">
            <v>49484.979349980997</v>
          </cell>
          <cell r="H2267">
            <v>49484.979349980997</v>
          </cell>
          <cell r="I2267">
            <v>232</v>
          </cell>
          <cell r="J2267">
            <v>9.5356895628781303E-5</v>
          </cell>
          <cell r="K2267">
            <v>1749</v>
          </cell>
          <cell r="L2267">
            <v>1437.1718933756799</v>
          </cell>
          <cell r="M2267">
            <v>620</v>
          </cell>
          <cell r="N2267">
            <v>0.14346880953763899</v>
          </cell>
          <cell r="O2267">
            <v>556</v>
          </cell>
          <cell r="P2267">
            <v>0.06</v>
          </cell>
          <cell r="Q2267">
            <v>1912</v>
          </cell>
        </row>
        <row r="2268">
          <cell r="B2268" t="str">
            <v>OREGON TRAIL 11031500</v>
          </cell>
          <cell r="C2268">
            <v>103521103</v>
          </cell>
          <cell r="D2268" t="str">
            <v>OREGON TRAIL 1103</v>
          </cell>
          <cell r="E2268">
            <v>1500</v>
          </cell>
          <cell r="F2268" t="b">
            <v>0</v>
          </cell>
          <cell r="G2268">
            <v>41880.468567409996</v>
          </cell>
          <cell r="H2268">
            <v>41880.468567409996</v>
          </cell>
          <cell r="I2268">
            <v>261</v>
          </cell>
          <cell r="J2268">
            <v>1.28473355317408E-4</v>
          </cell>
          <cell r="K2268">
            <v>1038</v>
          </cell>
          <cell r="L2268">
            <v>750.29915997699197</v>
          </cell>
          <cell r="M2268">
            <v>975</v>
          </cell>
          <cell r="N2268">
            <v>6.9495329325340999E-2</v>
          </cell>
          <cell r="O2268">
            <v>981</v>
          </cell>
          <cell r="P2268">
            <v>0.21</v>
          </cell>
          <cell r="Q2268">
            <v>1153</v>
          </cell>
        </row>
        <row r="2269">
          <cell r="B2269" t="str">
            <v>OREGON TRAIL 110335002</v>
          </cell>
          <cell r="C2269">
            <v>103521103</v>
          </cell>
          <cell r="D2269" t="str">
            <v>OREGON TRAIL 1103</v>
          </cell>
          <cell r="E2269">
            <v>35002</v>
          </cell>
          <cell r="F2269" t="b">
            <v>0</v>
          </cell>
          <cell r="G2269">
            <v>91942.988023722704</v>
          </cell>
          <cell r="H2269">
            <v>91942.988023722704</v>
          </cell>
          <cell r="I2269">
            <v>641</v>
          </cell>
          <cell r="J2269">
            <v>1.16311331561291E-4</v>
          </cell>
          <cell r="K2269">
            <v>1264</v>
          </cell>
          <cell r="L2269">
            <v>3934.2214097216302</v>
          </cell>
          <cell r="M2269">
            <v>153</v>
          </cell>
          <cell r="N2269">
            <v>0.42184524936932599</v>
          </cell>
          <cell r="O2269">
            <v>49</v>
          </cell>
          <cell r="P2269">
            <v>0.4</v>
          </cell>
          <cell r="Q2269">
            <v>943</v>
          </cell>
        </row>
        <row r="2270">
          <cell r="B2270" t="str">
            <v>OREGON TRAIL 110346860</v>
          </cell>
          <cell r="C2270">
            <v>103521103</v>
          </cell>
          <cell r="D2270" t="str">
            <v>OREGON TRAIL 1103</v>
          </cell>
          <cell r="E2270">
            <v>46860</v>
          </cell>
          <cell r="F2270" t="b">
            <v>0</v>
          </cell>
          <cell r="G2270">
            <v>5362.8484389867299</v>
          </cell>
          <cell r="H2270">
            <v>1149.59795650768</v>
          </cell>
          <cell r="I2270">
            <v>15</v>
          </cell>
          <cell r="J2270">
            <v>1.3669781661259801E-4</v>
          </cell>
          <cell r="K2270">
            <v>912</v>
          </cell>
          <cell r="L2270">
            <v>145.85307887072801</v>
          </cell>
          <cell r="M2270">
            <v>1790</v>
          </cell>
          <cell r="N2270">
            <v>2.9647629681635999E-2</v>
          </cell>
          <cell r="O2270">
            <v>1470</v>
          </cell>
          <cell r="P2270">
            <v>0.03</v>
          </cell>
          <cell r="Q2270">
            <v>2247</v>
          </cell>
        </row>
        <row r="2271">
          <cell r="B2271" t="str">
            <v>OREGON TRAIL 1103CB</v>
          </cell>
          <cell r="C2271">
            <v>103521103</v>
          </cell>
          <cell r="D2271" t="str">
            <v>OREGON TRAIL 1103</v>
          </cell>
          <cell r="E2271" t="str">
            <v>CB</v>
          </cell>
          <cell r="F2271" t="b">
            <v>0</v>
          </cell>
          <cell r="G2271">
            <v>4716.8975610019597</v>
          </cell>
          <cell r="H2271">
            <v>4354.34100359289</v>
          </cell>
          <cell r="I2271">
            <v>38</v>
          </cell>
          <cell r="J2271">
            <v>2.0156868786695001E-4</v>
          </cell>
          <cell r="K2271">
            <v>391</v>
          </cell>
          <cell r="L2271">
            <v>1548.9968768638</v>
          </cell>
          <cell r="M2271">
            <v>580</v>
          </cell>
          <cell r="N2271">
            <v>0.21643806616686001</v>
          </cell>
          <cell r="O2271">
            <v>290</v>
          </cell>
          <cell r="P2271">
            <v>7.0000000000000007E-2</v>
          </cell>
          <cell r="Q2271">
            <v>1689</v>
          </cell>
        </row>
        <row r="2272">
          <cell r="B2272" t="str">
            <v>OREGON TRAIL 1103CUS391</v>
          </cell>
          <cell r="C2272">
            <v>103521103</v>
          </cell>
          <cell r="D2272" t="str">
            <v>OREGON TRAIL 1103</v>
          </cell>
          <cell r="E2272" t="str">
            <v>CUS391</v>
          </cell>
          <cell r="F2272" t="b">
            <v>1</v>
          </cell>
          <cell r="G2272">
            <v>36.357692544759097</v>
          </cell>
          <cell r="H2272">
            <v>36.357692544759097</v>
          </cell>
          <cell r="I2272">
            <v>1</v>
          </cell>
          <cell r="J2272">
            <v>3.9685034425929102E-4</v>
          </cell>
          <cell r="K2272">
            <v>69</v>
          </cell>
          <cell r="L2272">
            <v>7972.4858445398104</v>
          </cell>
          <cell r="M2272">
            <v>5</v>
          </cell>
          <cell r="N2272">
            <v>3.1638837520079499</v>
          </cell>
          <cell r="O2272">
            <v>1</v>
          </cell>
          <cell r="Q2272">
            <v>3570</v>
          </cell>
        </row>
        <row r="2273">
          <cell r="B2273" t="str">
            <v>OREGON TRAIL 11041574</v>
          </cell>
          <cell r="C2273">
            <v>103521104</v>
          </cell>
          <cell r="D2273" t="str">
            <v>OREGON TRAIL 1104</v>
          </cell>
          <cell r="E2273">
            <v>1574</v>
          </cell>
          <cell r="F2273" t="b">
            <v>0</v>
          </cell>
          <cell r="G2273">
            <v>30217.6119838267</v>
          </cell>
          <cell r="H2273">
            <v>27209.523433845701</v>
          </cell>
          <cell r="I2273">
            <v>221</v>
          </cell>
          <cell r="J2273">
            <v>9.7751815286191199E-5</v>
          </cell>
          <cell r="K2273">
            <v>1698</v>
          </cell>
          <cell r="L2273">
            <v>3321.0393964148402</v>
          </cell>
          <cell r="M2273">
            <v>222</v>
          </cell>
          <cell r="N2273">
            <v>0.27852194552886</v>
          </cell>
          <cell r="O2273">
            <v>160</v>
          </cell>
          <cell r="P2273">
            <v>0.1</v>
          </cell>
          <cell r="Q2273">
            <v>1499</v>
          </cell>
        </row>
        <row r="2274">
          <cell r="B2274" t="str">
            <v>OREGON TRAIL 11041634</v>
          </cell>
          <cell r="C2274">
            <v>103521104</v>
          </cell>
          <cell r="D2274" t="str">
            <v>OREGON TRAIL 1104</v>
          </cell>
          <cell r="E2274">
            <v>1634</v>
          </cell>
          <cell r="F2274" t="b">
            <v>0</v>
          </cell>
          <cell r="G2274">
            <v>29441.362588382799</v>
          </cell>
          <cell r="H2274">
            <v>29110.769401012501</v>
          </cell>
          <cell r="I2274">
            <v>192</v>
          </cell>
          <cell r="J2274">
            <v>8.4909095419131902E-5</v>
          </cell>
          <cell r="K2274">
            <v>2064</v>
          </cell>
          <cell r="L2274">
            <v>4929.5025941357999</v>
          </cell>
          <cell r="M2274">
            <v>80</v>
          </cell>
          <cell r="N2274">
            <v>0.39094095264745299</v>
          </cell>
          <cell r="O2274">
            <v>65</v>
          </cell>
          <cell r="P2274">
            <v>0.18</v>
          </cell>
          <cell r="Q2274">
            <v>1222</v>
          </cell>
        </row>
        <row r="2275">
          <cell r="B2275" t="str">
            <v>OREGON TRAIL 1104CB</v>
          </cell>
          <cell r="C2275">
            <v>103521104</v>
          </cell>
          <cell r="D2275" t="str">
            <v>OREGON TRAIL 1104</v>
          </cell>
          <cell r="E2275" t="str">
            <v>CB</v>
          </cell>
          <cell r="F2275" t="b">
            <v>0</v>
          </cell>
          <cell r="G2275">
            <v>23543.782700217602</v>
          </cell>
          <cell r="H2275">
            <v>17030.244017994901</v>
          </cell>
          <cell r="I2275">
            <v>164</v>
          </cell>
          <cell r="J2275">
            <v>1.4109221713183901E-4</v>
          </cell>
          <cell r="K2275">
            <v>852</v>
          </cell>
          <cell r="L2275">
            <v>1638.3807490438101</v>
          </cell>
          <cell r="M2275">
            <v>548</v>
          </cell>
          <cell r="N2275">
            <v>0.23182177282757899</v>
          </cell>
          <cell r="O2275">
            <v>255</v>
          </cell>
          <cell r="P2275">
            <v>0.08</v>
          </cell>
          <cell r="Q2275">
            <v>1577</v>
          </cell>
        </row>
        <row r="2276">
          <cell r="B2276" t="str">
            <v>ORINDA 04013442</v>
          </cell>
          <cell r="C2276">
            <v>12350401</v>
          </cell>
          <cell r="D2276" t="str">
            <v>ORINDA 0401</v>
          </cell>
          <cell r="E2276">
            <v>3442</v>
          </cell>
          <cell r="F2276" t="b">
            <v>0</v>
          </cell>
          <cell r="G2276">
            <v>8430.8944228072196</v>
          </cell>
          <cell r="H2276">
            <v>5599.8630101564204</v>
          </cell>
          <cell r="I2276">
            <v>68</v>
          </cell>
          <cell r="J2276">
            <v>1.16615632604781E-4</v>
          </cell>
          <cell r="K2276">
            <v>1257</v>
          </cell>
          <cell r="L2276">
            <v>0.76370181351282995</v>
          </cell>
          <cell r="M2276">
            <v>2904</v>
          </cell>
          <cell r="N2276">
            <v>1.0618454159242701E-4</v>
          </cell>
          <cell r="O2276">
            <v>2875</v>
          </cell>
          <cell r="P2276">
            <v>7.0000000000000007E-2</v>
          </cell>
          <cell r="Q2276">
            <v>1685</v>
          </cell>
        </row>
        <row r="2277">
          <cell r="B2277" t="str">
            <v>ORINDA 0401401/2 LR</v>
          </cell>
          <cell r="C2277">
            <v>12350401</v>
          </cell>
          <cell r="D2277" t="str">
            <v>ORINDA 0401</v>
          </cell>
          <cell r="E2277" t="str">
            <v>401/2 LR</v>
          </cell>
          <cell r="F2277" t="b">
            <v>1</v>
          </cell>
          <cell r="G2277">
            <v>235.88104854040901</v>
          </cell>
          <cell r="H2277">
            <v>158.24902998422701</v>
          </cell>
          <cell r="I2277">
            <v>4</v>
          </cell>
          <cell r="J2277">
            <v>8.7563421402592198E-5</v>
          </cell>
          <cell r="K2277">
            <v>1998</v>
          </cell>
          <cell r="L2277">
            <v>6.6111988150505396E-2</v>
          </cell>
          <cell r="M2277">
            <v>3187</v>
          </cell>
          <cell r="N2277">
            <v>5.7731346124156404E-6</v>
          </cell>
          <cell r="O2277">
            <v>3224</v>
          </cell>
          <cell r="Q2277">
            <v>2987</v>
          </cell>
        </row>
        <row r="2278">
          <cell r="B2278" t="str">
            <v>ORINDA 0402402/2 LR</v>
          </cell>
          <cell r="C2278">
            <v>12350402</v>
          </cell>
          <cell r="D2278" t="str">
            <v>ORINDA 0402</v>
          </cell>
          <cell r="E2278" t="str">
            <v>402/2 LR</v>
          </cell>
          <cell r="F2278" t="b">
            <v>0</v>
          </cell>
          <cell r="G2278">
            <v>10638.250928756501</v>
          </cell>
          <cell r="H2278">
            <v>10545.4352717003</v>
          </cell>
          <cell r="I2278">
            <v>91</v>
          </cell>
          <cell r="J2278">
            <v>1.2173554137257E-4</v>
          </cell>
          <cell r="K2278">
            <v>1151</v>
          </cell>
          <cell r="L2278">
            <v>1.6330383053342199</v>
          </cell>
          <cell r="M2278">
            <v>2857</v>
          </cell>
          <cell r="N2278">
            <v>1.7917389353358599E-4</v>
          </cell>
          <cell r="O2278">
            <v>2846</v>
          </cell>
          <cell r="Q2278">
            <v>2922</v>
          </cell>
        </row>
        <row r="2279">
          <cell r="B2279" t="str">
            <v>ORO FINO 11012022</v>
          </cell>
          <cell r="C2279">
            <v>103031101</v>
          </cell>
          <cell r="D2279" t="str">
            <v>ORO FINO 1101</v>
          </cell>
          <cell r="E2279">
            <v>2022</v>
          </cell>
          <cell r="F2279" t="b">
            <v>0</v>
          </cell>
          <cell r="G2279">
            <v>25888.955396494501</v>
          </cell>
          <cell r="H2279">
            <v>25888.955396494501</v>
          </cell>
          <cell r="I2279">
            <v>207</v>
          </cell>
          <cell r="J2279">
            <v>1.62798916710581E-4</v>
          </cell>
          <cell r="K2279">
            <v>614</v>
          </cell>
          <cell r="L2279">
            <v>14.0752335295681</v>
          </cell>
          <cell r="M2279">
            <v>2547</v>
          </cell>
          <cell r="N2279">
            <v>2.4209333818242498E-3</v>
          </cell>
          <cell r="O2279">
            <v>2420</v>
          </cell>
          <cell r="P2279">
            <v>126.01</v>
          </cell>
          <cell r="Q2279">
            <v>10</v>
          </cell>
        </row>
        <row r="2280">
          <cell r="B2280" t="str">
            <v>ORO FINO 1101CB</v>
          </cell>
          <cell r="C2280">
            <v>103031101</v>
          </cell>
          <cell r="D2280" t="str">
            <v>ORO FINO 1101</v>
          </cell>
          <cell r="E2280" t="str">
            <v>CB</v>
          </cell>
          <cell r="F2280" t="b">
            <v>0</v>
          </cell>
          <cell r="G2280">
            <v>35929.683585921099</v>
          </cell>
          <cell r="H2280">
            <v>35929.683585921099</v>
          </cell>
          <cell r="I2280">
            <v>271</v>
          </cell>
          <cell r="J2280">
            <v>1.7816936473267201E-4</v>
          </cell>
          <cell r="K2280">
            <v>517</v>
          </cell>
          <cell r="L2280">
            <v>43.306964248248299</v>
          </cell>
          <cell r="M2280">
            <v>2257</v>
          </cell>
          <cell r="N2280">
            <v>3.5788644891140702E-3</v>
          </cell>
          <cell r="O2280">
            <v>2289</v>
          </cell>
          <cell r="P2280">
            <v>173.81</v>
          </cell>
          <cell r="Q2280">
            <v>3</v>
          </cell>
        </row>
        <row r="2281">
          <cell r="B2281" t="str">
            <v>ORO FINO 1102127563</v>
          </cell>
          <cell r="C2281">
            <v>103031102</v>
          </cell>
          <cell r="D2281" t="str">
            <v>ORO FINO 1102</v>
          </cell>
          <cell r="E2281">
            <v>127563</v>
          </cell>
          <cell r="F2281" t="b">
            <v>0</v>
          </cell>
          <cell r="G2281">
            <v>11105.9314210455</v>
          </cell>
          <cell r="H2281">
            <v>11105.9314210455</v>
          </cell>
          <cell r="I2281">
            <v>63</v>
          </cell>
          <cell r="J2281">
            <v>7.2173379781556099E-5</v>
          </cell>
          <cell r="K2281">
            <v>2413</v>
          </cell>
          <cell r="L2281">
            <v>803.56820001541098</v>
          </cell>
          <cell r="M2281">
            <v>938</v>
          </cell>
          <cell r="N2281">
            <v>6.1335782860137002E-2</v>
          </cell>
          <cell r="O2281">
            <v>1050</v>
          </cell>
          <cell r="P2281">
            <v>23.56</v>
          </cell>
          <cell r="Q2281">
            <v>283</v>
          </cell>
        </row>
        <row r="2282">
          <cell r="B2282" t="str">
            <v>ORO FINO 11022040</v>
          </cell>
          <cell r="C2282">
            <v>103031102</v>
          </cell>
          <cell r="D2282" t="str">
            <v>ORO FINO 1102</v>
          </cell>
          <cell r="E2282">
            <v>2040</v>
          </cell>
          <cell r="F2282" t="b">
            <v>0</v>
          </cell>
          <cell r="G2282">
            <v>14724.866201737501</v>
          </cell>
          <cell r="H2282">
            <v>14724.866201737501</v>
          </cell>
          <cell r="I2282">
            <v>21</v>
          </cell>
          <cell r="J2282">
            <v>1.56546877192073E-4</v>
          </cell>
          <cell r="K2282">
            <v>679</v>
          </cell>
          <cell r="L2282">
            <v>141.55319655071199</v>
          </cell>
          <cell r="M2282">
            <v>1807</v>
          </cell>
          <cell r="N2282">
            <v>2.3167711420893699E-2</v>
          </cell>
          <cell r="O2282">
            <v>1599</v>
          </cell>
          <cell r="P2282">
            <v>17.989999999999998</v>
          </cell>
          <cell r="Q2282">
            <v>328</v>
          </cell>
        </row>
        <row r="2283">
          <cell r="B2283" t="str">
            <v>ORO FINO 11022090</v>
          </cell>
          <cell r="C2283">
            <v>103031102</v>
          </cell>
          <cell r="D2283" t="str">
            <v>ORO FINO 1102</v>
          </cell>
          <cell r="E2283">
            <v>2090</v>
          </cell>
          <cell r="F2283" t="b">
            <v>0</v>
          </cell>
          <cell r="G2283">
            <v>23726.193149765</v>
          </cell>
          <cell r="H2283">
            <v>23726.193149765</v>
          </cell>
          <cell r="I2283">
            <v>183</v>
          </cell>
          <cell r="J2283">
            <v>1.10064439602448E-4</v>
          </cell>
          <cell r="K2283">
            <v>1410</v>
          </cell>
          <cell r="L2283">
            <v>20.718214122961498</v>
          </cell>
          <cell r="M2283">
            <v>2438</v>
          </cell>
          <cell r="N2283">
            <v>2.26754349224854E-3</v>
          </cell>
          <cell r="O2283">
            <v>2440</v>
          </cell>
          <cell r="P2283">
            <v>71.03</v>
          </cell>
          <cell r="Q2283">
            <v>68</v>
          </cell>
        </row>
        <row r="2284">
          <cell r="B2284" t="str">
            <v>ORO FINO 11022096</v>
          </cell>
          <cell r="C2284">
            <v>103031102</v>
          </cell>
          <cell r="D2284" t="str">
            <v>ORO FINO 1102</v>
          </cell>
          <cell r="E2284">
            <v>2096</v>
          </cell>
          <cell r="F2284" t="b">
            <v>0</v>
          </cell>
          <cell r="G2284">
            <v>22772.918959364699</v>
          </cell>
          <cell r="H2284">
            <v>22772.918959364699</v>
          </cell>
          <cell r="I2284">
            <v>129</v>
          </cell>
          <cell r="J2284">
            <v>9.8802375589457302E-5</v>
          </cell>
          <cell r="K2284">
            <v>1675</v>
          </cell>
          <cell r="L2284">
            <v>133.115875762607</v>
          </cell>
          <cell r="M2284">
            <v>1838</v>
          </cell>
          <cell r="N2284">
            <v>1.25314790986049E-2</v>
          </cell>
          <cell r="O2284">
            <v>1861</v>
          </cell>
          <cell r="P2284">
            <v>53.86</v>
          </cell>
          <cell r="Q2284">
            <v>110</v>
          </cell>
        </row>
        <row r="2285">
          <cell r="B2285" t="str">
            <v>ORO FINO 11022236</v>
          </cell>
          <cell r="C2285">
            <v>103031102</v>
          </cell>
          <cell r="D2285" t="str">
            <v>ORO FINO 1102</v>
          </cell>
          <cell r="E2285">
            <v>2236</v>
          </cell>
          <cell r="F2285" t="b">
            <v>0</v>
          </cell>
          <cell r="G2285">
            <v>4120.4561312109799</v>
          </cell>
          <cell r="H2285">
            <v>4120.4561312109799</v>
          </cell>
          <cell r="I2285">
            <v>11</v>
          </cell>
          <cell r="J2285">
            <v>2.79556816332677E-4</v>
          </cell>
          <cell r="K2285">
            <v>156</v>
          </cell>
          <cell r="L2285">
            <v>116.750776385488</v>
          </cell>
          <cell r="M2285">
            <v>1889</v>
          </cell>
          <cell r="N2285">
            <v>4.09935647474046E-2</v>
          </cell>
          <cell r="O2285">
            <v>1287</v>
          </cell>
          <cell r="P2285">
            <v>0.26</v>
          </cell>
          <cell r="Q2285">
            <v>1069</v>
          </cell>
        </row>
        <row r="2286">
          <cell r="B2286" t="str">
            <v>ORO FINO 11022556</v>
          </cell>
          <cell r="C2286">
            <v>103031102</v>
          </cell>
          <cell r="D2286" t="str">
            <v>ORO FINO 1102</v>
          </cell>
          <cell r="E2286">
            <v>2556</v>
          </cell>
          <cell r="F2286" t="b">
            <v>0</v>
          </cell>
          <cell r="G2286">
            <v>10719.4796785656</v>
          </cell>
          <cell r="H2286">
            <v>10719.4796785656</v>
          </cell>
          <cell r="I2286">
            <v>41</v>
          </cell>
          <cell r="J2286">
            <v>2.20172209174052E-4</v>
          </cell>
          <cell r="K2286">
            <v>320</v>
          </cell>
          <cell r="L2286">
            <v>170.52734783560999</v>
          </cell>
          <cell r="M2286">
            <v>1713</v>
          </cell>
          <cell r="N2286">
            <v>3.1032066064245301E-2</v>
          </cell>
          <cell r="O2286">
            <v>1441</v>
          </cell>
          <cell r="P2286">
            <v>40.369999999999997</v>
          </cell>
          <cell r="Q2286">
            <v>184</v>
          </cell>
        </row>
        <row r="2287">
          <cell r="B2287" t="str">
            <v>ORO FINO 11022560</v>
          </cell>
          <cell r="C2287">
            <v>103031102</v>
          </cell>
          <cell r="D2287" t="str">
            <v>ORO FINO 1102</v>
          </cell>
          <cell r="E2287">
            <v>2560</v>
          </cell>
          <cell r="F2287" t="b">
            <v>0</v>
          </cell>
          <cell r="G2287">
            <v>26913.6157480119</v>
          </cell>
          <cell r="H2287">
            <v>26913.6157480119</v>
          </cell>
          <cell r="I2287">
            <v>179</v>
          </cell>
          <cell r="J2287">
            <v>8.9580902222325393E-5</v>
          </cell>
          <cell r="K2287">
            <v>1928</v>
          </cell>
          <cell r="L2287">
            <v>135.77722244223901</v>
          </cell>
          <cell r="M2287">
            <v>1829</v>
          </cell>
          <cell r="N2287">
            <v>1.0913003839760099E-2</v>
          </cell>
          <cell r="O2287">
            <v>1921</v>
          </cell>
          <cell r="P2287">
            <v>75.77</v>
          </cell>
          <cell r="Q2287">
            <v>57</v>
          </cell>
        </row>
        <row r="2288">
          <cell r="B2288" t="str">
            <v>ORO FINO 110238698</v>
          </cell>
          <cell r="C2288">
            <v>103031102</v>
          </cell>
          <cell r="D2288" t="str">
            <v>ORO FINO 1102</v>
          </cell>
          <cell r="E2288">
            <v>38698</v>
          </cell>
          <cell r="F2288" t="b">
            <v>0</v>
          </cell>
          <cell r="G2288">
            <v>25178.961163854699</v>
          </cell>
          <cell r="H2288">
            <v>25178.961163854699</v>
          </cell>
          <cell r="I2288">
            <v>103</v>
          </cell>
          <cell r="J2288">
            <v>9.2035909468598503E-5</v>
          </cell>
          <cell r="K2288">
            <v>1843</v>
          </cell>
          <cell r="L2288">
            <v>61.203996997901001</v>
          </cell>
          <cell r="M2288">
            <v>2145</v>
          </cell>
          <cell r="N2288">
            <v>6.0348537499312904E-3</v>
          </cell>
          <cell r="O2288">
            <v>2152</v>
          </cell>
          <cell r="P2288">
            <v>4.0999999999999996</v>
          </cell>
          <cell r="Q2288">
            <v>526</v>
          </cell>
        </row>
        <row r="2289">
          <cell r="B2289" t="str">
            <v>ORO FINO 110239154</v>
          </cell>
          <cell r="C2289">
            <v>103031102</v>
          </cell>
          <cell r="D2289" t="str">
            <v>ORO FINO 1102</v>
          </cell>
          <cell r="E2289">
            <v>39154</v>
          </cell>
          <cell r="F2289" t="b">
            <v>0</v>
          </cell>
          <cell r="G2289">
            <v>1419.88892759952</v>
          </cell>
          <cell r="H2289">
            <v>1419.88892759952</v>
          </cell>
          <cell r="I2289">
            <v>11</v>
          </cell>
          <cell r="J2289">
            <v>1.9824327517364301E-4</v>
          </cell>
          <cell r="K2289">
            <v>403</v>
          </cell>
          <cell r="L2289">
            <v>21.6746436509425</v>
          </cell>
          <cell r="M2289">
            <v>2430</v>
          </cell>
          <cell r="N2289">
            <v>1.3922628559289701E-3</v>
          </cell>
          <cell r="O2289">
            <v>2575</v>
          </cell>
          <cell r="P2289">
            <v>62.39</v>
          </cell>
          <cell r="Q2289">
            <v>84</v>
          </cell>
        </row>
        <row r="2290">
          <cell r="B2290" t="str">
            <v>ORO FINO 110265932</v>
          </cell>
          <cell r="C2290">
            <v>103031102</v>
          </cell>
          <cell r="D2290" t="str">
            <v>ORO FINO 1102</v>
          </cell>
          <cell r="E2290">
            <v>65932</v>
          </cell>
          <cell r="F2290" t="b">
            <v>0</v>
          </cell>
          <cell r="G2290">
            <v>7276.7194319277496</v>
          </cell>
          <cell r="H2290">
            <v>7276.7194319277496</v>
          </cell>
          <cell r="I2290">
            <v>48</v>
          </cell>
          <cell r="J2290">
            <v>1.2508849924112501E-4</v>
          </cell>
          <cell r="K2290">
            <v>1096</v>
          </cell>
          <cell r="L2290">
            <v>211.51523276735301</v>
          </cell>
          <cell r="M2290">
            <v>1616</v>
          </cell>
          <cell r="N2290">
            <v>2.0219245449573198E-2</v>
          </cell>
          <cell r="O2290">
            <v>1667</v>
          </cell>
          <cell r="P2290">
            <v>64.62</v>
          </cell>
          <cell r="Q2290">
            <v>78</v>
          </cell>
        </row>
        <row r="2291">
          <cell r="B2291" t="str">
            <v>ORO FINO 110276008</v>
          </cell>
          <cell r="C2291">
            <v>103031102</v>
          </cell>
          <cell r="D2291" t="str">
            <v>ORO FINO 1102</v>
          </cell>
          <cell r="E2291">
            <v>76008</v>
          </cell>
          <cell r="F2291" t="b">
            <v>0</v>
          </cell>
          <cell r="G2291">
            <v>25670.801467449499</v>
          </cell>
          <cell r="H2291">
            <v>25670.801467449499</v>
          </cell>
          <cell r="I2291">
            <v>170</v>
          </cell>
          <cell r="J2291">
            <v>9.3618226631352706E-5</v>
          </cell>
          <cell r="K2291">
            <v>1806</v>
          </cell>
          <cell r="L2291">
            <v>4.2609665496775699</v>
          </cell>
          <cell r="M2291">
            <v>2775</v>
          </cell>
          <cell r="N2291">
            <v>4.0099601896693803E-4</v>
          </cell>
          <cell r="O2291">
            <v>2763</v>
          </cell>
          <cell r="P2291">
            <v>96.79</v>
          </cell>
          <cell r="Q2291">
            <v>24</v>
          </cell>
        </row>
        <row r="2292">
          <cell r="B2292" t="str">
            <v>ORO FINO 1102CB</v>
          </cell>
          <cell r="C2292">
            <v>103031102</v>
          </cell>
          <cell r="D2292" t="str">
            <v>ORO FINO 1102</v>
          </cell>
          <cell r="E2292" t="str">
            <v>CB</v>
          </cell>
          <cell r="F2292" t="b">
            <v>0</v>
          </cell>
          <cell r="G2292">
            <v>3376.1920958452602</v>
          </cell>
          <cell r="H2292">
            <v>3376.1920958452602</v>
          </cell>
          <cell r="I2292">
            <v>27</v>
          </cell>
          <cell r="J2292">
            <v>1.8738327425024901E-4</v>
          </cell>
          <cell r="K2292">
            <v>459</v>
          </cell>
          <cell r="L2292">
            <v>22.075737733831101</v>
          </cell>
          <cell r="M2292">
            <v>2425</v>
          </cell>
          <cell r="N2292">
            <v>2.1921703429090898E-3</v>
          </cell>
          <cell r="O2292">
            <v>2451</v>
          </cell>
          <cell r="P2292">
            <v>44.75</v>
          </cell>
          <cell r="Q2292">
            <v>154</v>
          </cell>
        </row>
        <row r="2293">
          <cell r="B2293" t="str">
            <v>OROSI 11027948F</v>
          </cell>
          <cell r="C2293">
            <v>252841102</v>
          </cell>
          <cell r="D2293" t="str">
            <v>OROSI 1102</v>
          </cell>
          <cell r="E2293" t="str">
            <v>7948F</v>
          </cell>
          <cell r="F2293" t="b">
            <v>0</v>
          </cell>
          <cell r="G2293">
            <v>13813.690471239999</v>
          </cell>
          <cell r="H2293">
            <v>1712.01394874941</v>
          </cell>
          <cell r="I2293">
            <v>74</v>
          </cell>
          <cell r="J2293">
            <v>2.7102846792735699E-5</v>
          </cell>
          <cell r="K2293">
            <v>3472</v>
          </cell>
          <cell r="L2293">
            <v>53.083586349177097</v>
          </cell>
          <cell r="M2293">
            <v>2194</v>
          </cell>
          <cell r="N2293">
            <v>8.2173720132728797E-4</v>
          </cell>
          <cell r="O2293">
            <v>2668</v>
          </cell>
          <cell r="P2293">
            <v>0.02</v>
          </cell>
          <cell r="Q2293">
            <v>2432</v>
          </cell>
        </row>
        <row r="2294">
          <cell r="B2294" t="str">
            <v>OTTER 11012052</v>
          </cell>
          <cell r="C2294">
            <v>182941101</v>
          </cell>
          <cell r="D2294" t="str">
            <v>OTTER 1101</v>
          </cell>
          <cell r="E2294">
            <v>2052</v>
          </cell>
          <cell r="F2294" t="b">
            <v>0</v>
          </cell>
          <cell r="G2294">
            <v>7781.6966941974997</v>
          </cell>
          <cell r="H2294">
            <v>7781.6966941974997</v>
          </cell>
          <cell r="I2294">
            <v>53</v>
          </cell>
          <cell r="J2294">
            <v>1.0974639536591E-4</v>
          </cell>
          <cell r="K2294">
            <v>1416</v>
          </cell>
          <cell r="L2294">
            <v>342.21385633617098</v>
          </cell>
          <cell r="M2294">
            <v>1385</v>
          </cell>
          <cell r="N2294">
            <v>3.4981466236480803E-2</v>
          </cell>
          <cell r="O2294">
            <v>1374</v>
          </cell>
          <cell r="P2294">
            <v>16.170000000000002</v>
          </cell>
          <cell r="Q2294">
            <v>340</v>
          </cell>
        </row>
        <row r="2295">
          <cell r="B2295" t="str">
            <v>OTTER 1101440</v>
          </cell>
          <cell r="C2295">
            <v>182941101</v>
          </cell>
          <cell r="D2295" t="str">
            <v>OTTER 1101</v>
          </cell>
          <cell r="E2295">
            <v>440</v>
          </cell>
          <cell r="F2295" t="b">
            <v>0</v>
          </cell>
          <cell r="G2295">
            <v>17666.869629267701</v>
          </cell>
          <cell r="H2295">
            <v>13392.770076626</v>
          </cell>
          <cell r="I2295">
            <v>107</v>
          </cell>
          <cell r="J2295">
            <v>5.2850542904295403E-5</v>
          </cell>
          <cell r="K2295">
            <v>2975</v>
          </cell>
          <cell r="L2295">
            <v>95.646038904808606</v>
          </cell>
          <cell r="M2295">
            <v>1980</v>
          </cell>
          <cell r="N2295">
            <v>5.1542506202481297E-3</v>
          </cell>
          <cell r="O2295">
            <v>2197</v>
          </cell>
          <cell r="P2295">
            <v>0.05</v>
          </cell>
          <cell r="Q2295">
            <v>1917</v>
          </cell>
        </row>
        <row r="2296">
          <cell r="B2296" t="str">
            <v>OTTER 11017611</v>
          </cell>
          <cell r="C2296">
            <v>182941101</v>
          </cell>
          <cell r="D2296" t="str">
            <v>OTTER 1101</v>
          </cell>
          <cell r="E2296">
            <v>7611</v>
          </cell>
          <cell r="F2296" t="b">
            <v>0</v>
          </cell>
          <cell r="G2296">
            <v>7068.0362276451197</v>
          </cell>
          <cell r="H2296">
            <v>7068.0362276451197</v>
          </cell>
          <cell r="I2296">
            <v>42</v>
          </cell>
          <cell r="J2296">
            <v>8.7446959763083803E-5</v>
          </cell>
          <cell r="K2296">
            <v>2001</v>
          </cell>
          <cell r="L2296">
            <v>37.9943248955203</v>
          </cell>
          <cell r="M2296">
            <v>2291</v>
          </cell>
          <cell r="N2296">
            <v>1.6833687212560501E-3</v>
          </cell>
          <cell r="O2296">
            <v>2523</v>
          </cell>
          <cell r="P2296">
            <v>0.49</v>
          </cell>
          <cell r="Q2296">
            <v>896</v>
          </cell>
        </row>
        <row r="2297">
          <cell r="B2297" t="str">
            <v>OTTER 1101CB</v>
          </cell>
          <cell r="C2297">
            <v>182941101</v>
          </cell>
          <cell r="D2297" t="str">
            <v>OTTER 1101</v>
          </cell>
          <cell r="E2297" t="str">
            <v>CB</v>
          </cell>
          <cell r="F2297" t="b">
            <v>0</v>
          </cell>
          <cell r="G2297">
            <v>10759.8557385981</v>
          </cell>
          <cell r="H2297">
            <v>10367.8882780314</v>
          </cell>
          <cell r="I2297">
            <v>54</v>
          </cell>
          <cell r="J2297">
            <v>7.9345459602740801E-5</v>
          </cell>
          <cell r="K2297">
            <v>2224</v>
          </cell>
          <cell r="L2297">
            <v>98.8453899954104</v>
          </cell>
          <cell r="M2297">
            <v>1961</v>
          </cell>
          <cell r="N2297">
            <v>7.5954473910765296E-3</v>
          </cell>
          <cell r="O2297">
            <v>2068</v>
          </cell>
          <cell r="P2297">
            <v>0.46</v>
          </cell>
          <cell r="Q2297">
            <v>912</v>
          </cell>
        </row>
        <row r="2298">
          <cell r="B2298" t="str">
            <v>OTTER 11022002</v>
          </cell>
          <cell r="C2298">
            <v>182941102</v>
          </cell>
          <cell r="D2298" t="str">
            <v>OTTER 1102</v>
          </cell>
          <cell r="E2298">
            <v>2002</v>
          </cell>
          <cell r="F2298" t="b">
            <v>0</v>
          </cell>
          <cell r="G2298">
            <v>4546.6103265481597</v>
          </cell>
          <cell r="H2298">
            <v>4546.6103265481597</v>
          </cell>
          <cell r="I2298">
            <v>27</v>
          </cell>
          <cell r="J2298">
            <v>9.9359713338479305E-5</v>
          </cell>
          <cell r="K2298">
            <v>1659</v>
          </cell>
          <cell r="L2298">
            <v>177.03359843718201</v>
          </cell>
          <cell r="M2298">
            <v>1690</v>
          </cell>
          <cell r="N2298">
            <v>1.6539787482471001E-2</v>
          </cell>
          <cell r="O2298">
            <v>1752</v>
          </cell>
          <cell r="P2298">
            <v>0.03</v>
          </cell>
          <cell r="Q2298">
            <v>2271</v>
          </cell>
        </row>
        <row r="2299">
          <cell r="B2299" t="str">
            <v>OTTER 11022012</v>
          </cell>
          <cell r="C2299">
            <v>182941102</v>
          </cell>
          <cell r="D2299" t="str">
            <v>OTTER 1102</v>
          </cell>
          <cell r="E2299">
            <v>2012</v>
          </cell>
          <cell r="F2299" t="b">
            <v>0</v>
          </cell>
          <cell r="G2299">
            <v>16177.074889025</v>
          </cell>
          <cell r="H2299">
            <v>14813.850856709299</v>
          </cell>
          <cell r="I2299">
            <v>64</v>
          </cell>
          <cell r="J2299">
            <v>7.8984556961268705E-5</v>
          </cell>
          <cell r="K2299">
            <v>2236</v>
          </cell>
          <cell r="L2299">
            <v>2049.1767207617499</v>
          </cell>
          <cell r="M2299">
            <v>445</v>
          </cell>
          <cell r="N2299">
            <v>0.15189237669807701</v>
          </cell>
          <cell r="O2299">
            <v>507</v>
          </cell>
          <cell r="P2299">
            <v>0.03</v>
          </cell>
          <cell r="Q2299">
            <v>2261</v>
          </cell>
        </row>
        <row r="2300">
          <cell r="B2300" t="str">
            <v>OTTER 11022166</v>
          </cell>
          <cell r="C2300">
            <v>182941102</v>
          </cell>
          <cell r="D2300" t="str">
            <v>OTTER 1102</v>
          </cell>
          <cell r="E2300">
            <v>2166</v>
          </cell>
          <cell r="F2300" t="b">
            <v>0</v>
          </cell>
          <cell r="G2300">
            <v>6559.0005809120403</v>
          </cell>
          <cell r="H2300">
            <v>6559.0005809120403</v>
          </cell>
          <cell r="I2300">
            <v>41</v>
          </cell>
          <cell r="J2300">
            <v>1.27868276538764E-4</v>
          </cell>
          <cell r="K2300">
            <v>1051</v>
          </cell>
          <cell r="L2300">
            <v>196.183129242972</v>
          </cell>
          <cell r="M2300">
            <v>1652</v>
          </cell>
          <cell r="N2300">
            <v>1.6743363729906102E-2</v>
          </cell>
          <cell r="O2300">
            <v>1747</v>
          </cell>
          <cell r="P2300">
            <v>0.04</v>
          </cell>
          <cell r="Q2300">
            <v>2069</v>
          </cell>
        </row>
        <row r="2301">
          <cell r="B2301" t="str">
            <v>OTTER 110237132</v>
          </cell>
          <cell r="C2301">
            <v>182941102</v>
          </cell>
          <cell r="D2301" t="str">
            <v>OTTER 1102</v>
          </cell>
          <cell r="E2301">
            <v>37132</v>
          </cell>
          <cell r="F2301" t="b">
            <v>0</v>
          </cell>
          <cell r="G2301">
            <v>9343.2123044509408</v>
          </cell>
          <cell r="H2301">
            <v>9343.2123044509408</v>
          </cell>
          <cell r="I2301">
            <v>50</v>
          </cell>
          <cell r="J2301">
            <v>1.0209441320419399E-4</v>
          </cell>
          <cell r="K2301">
            <v>1601</v>
          </cell>
          <cell r="L2301">
            <v>598.71218487208</v>
          </cell>
          <cell r="M2301">
            <v>1102</v>
          </cell>
          <cell r="N2301">
            <v>4.21729076015782E-2</v>
          </cell>
          <cell r="O2301">
            <v>1274</v>
          </cell>
          <cell r="Q2301">
            <v>3104</v>
          </cell>
        </row>
        <row r="2302">
          <cell r="B2302" t="str">
            <v>OTTER 110263868</v>
          </cell>
          <cell r="C2302">
            <v>182941102</v>
          </cell>
          <cell r="D2302" t="str">
            <v>OTTER 1102</v>
          </cell>
          <cell r="E2302">
            <v>63868</v>
          </cell>
          <cell r="F2302" t="b">
            <v>0</v>
          </cell>
          <cell r="G2302">
            <v>25546.240581268801</v>
          </cell>
          <cell r="H2302">
            <v>25546.240581268801</v>
          </cell>
          <cell r="I2302">
            <v>171</v>
          </cell>
          <cell r="J2302">
            <v>8.8625901293273995E-5</v>
          </cell>
          <cell r="K2302">
            <v>1968</v>
          </cell>
          <cell r="L2302">
            <v>190.808236656426</v>
          </cell>
          <cell r="M2302">
            <v>1660</v>
          </cell>
          <cell r="N2302">
            <v>2.4964437582685399E-2</v>
          </cell>
          <cell r="O2302">
            <v>1562</v>
          </cell>
          <cell r="P2302">
            <v>0.04</v>
          </cell>
          <cell r="Q2302">
            <v>2158</v>
          </cell>
        </row>
        <row r="2303">
          <cell r="B2303" t="str">
            <v>OTTER 110298036</v>
          </cell>
          <cell r="C2303">
            <v>182941102</v>
          </cell>
          <cell r="D2303" t="str">
            <v>OTTER 1102</v>
          </cell>
          <cell r="E2303">
            <v>98036</v>
          </cell>
          <cell r="F2303" t="b">
            <v>0</v>
          </cell>
          <cell r="G2303">
            <v>14803.9565628152</v>
          </cell>
          <cell r="H2303">
            <v>14803.9565628152</v>
          </cell>
          <cell r="I2303">
            <v>64</v>
          </cell>
          <cell r="J2303">
            <v>1.2504488131526099E-4</v>
          </cell>
          <cell r="K2303">
            <v>1098</v>
          </cell>
          <cell r="L2303">
            <v>294.29097789963799</v>
          </cell>
          <cell r="M2303">
            <v>1456</v>
          </cell>
          <cell r="N2303">
            <v>4.2867771241148399E-2</v>
          </cell>
          <cell r="O2303">
            <v>1257</v>
          </cell>
          <cell r="P2303">
            <v>0.04</v>
          </cell>
          <cell r="Q2303">
            <v>2216</v>
          </cell>
        </row>
        <row r="2304">
          <cell r="B2304" t="str">
            <v>OTTER 1102CB</v>
          </cell>
          <cell r="C2304">
            <v>182941102</v>
          </cell>
          <cell r="D2304" t="str">
            <v>OTTER 1102</v>
          </cell>
          <cell r="E2304" t="str">
            <v>CB</v>
          </cell>
          <cell r="F2304" t="b">
            <v>0</v>
          </cell>
          <cell r="G2304">
            <v>10891.761972582801</v>
          </cell>
          <cell r="H2304">
            <v>10891.761972582801</v>
          </cell>
          <cell r="I2304">
            <v>40</v>
          </cell>
          <cell r="J2304">
            <v>7.3648423541528195E-5</v>
          </cell>
          <cell r="K2304">
            <v>2374</v>
          </cell>
          <cell r="L2304">
            <v>760.243732969495</v>
          </cell>
          <cell r="M2304">
            <v>965</v>
          </cell>
          <cell r="N2304">
            <v>5.1564082893709701E-2</v>
          </cell>
          <cell r="O2304">
            <v>1162</v>
          </cell>
          <cell r="P2304">
            <v>0.19</v>
          </cell>
          <cell r="Q2304">
            <v>1197</v>
          </cell>
        </row>
        <row r="2305">
          <cell r="B2305" t="str">
            <v>PACIFIC GROVE 04222614</v>
          </cell>
          <cell r="C2305">
            <v>182440422</v>
          </cell>
          <cell r="D2305" t="str">
            <v>PACIFIC GROVE 0422</v>
          </cell>
          <cell r="E2305">
            <v>2614</v>
          </cell>
          <cell r="F2305" t="b">
            <v>0</v>
          </cell>
          <cell r="G2305">
            <v>3446.6772122003799</v>
          </cell>
          <cell r="H2305">
            <v>1037.21467284492</v>
          </cell>
          <cell r="I2305">
            <v>28</v>
          </cell>
          <cell r="J2305">
            <v>2.1908558455134602E-5</v>
          </cell>
          <cell r="K2305">
            <v>3521</v>
          </cell>
          <cell r="L2305">
            <v>6.5331053404543898E-2</v>
          </cell>
          <cell r="M2305">
            <v>3444</v>
          </cell>
          <cell r="N2305">
            <v>1.4316717143113601E-6</v>
          </cell>
          <cell r="O2305">
            <v>3552</v>
          </cell>
          <cell r="P2305">
            <v>0.03</v>
          </cell>
          <cell r="Q2305">
            <v>2331</v>
          </cell>
        </row>
        <row r="2306">
          <cell r="B2306" t="str">
            <v>PACIFICA 11015001</v>
          </cell>
          <cell r="C2306">
            <v>22811101</v>
          </cell>
          <cell r="D2306" t="str">
            <v>PACIFICA 1101</v>
          </cell>
          <cell r="E2306">
            <v>5001</v>
          </cell>
          <cell r="F2306" t="b">
            <v>1</v>
          </cell>
          <cell r="G2306">
            <v>2742.11335722576</v>
          </cell>
          <cell r="H2306">
            <v>0</v>
          </cell>
          <cell r="I2306">
            <v>25</v>
          </cell>
          <cell r="J2306">
            <v>3.0912804795661901E-5</v>
          </cell>
          <cell r="K2306">
            <v>3419</v>
          </cell>
          <cell r="L2306">
            <v>4.5140494692325497</v>
          </cell>
          <cell r="M2306">
            <v>2766</v>
          </cell>
          <cell r="N2306">
            <v>2.34028687175474E-4</v>
          </cell>
          <cell r="O2306">
            <v>2819</v>
          </cell>
          <cell r="P2306">
            <v>6.31</v>
          </cell>
          <cell r="Q2306">
            <v>469</v>
          </cell>
        </row>
        <row r="2307">
          <cell r="B2307" t="str">
            <v>PACIFICA 1101777484</v>
          </cell>
          <cell r="C2307">
            <v>22811101</v>
          </cell>
          <cell r="D2307" t="str">
            <v>PACIFICA 1101</v>
          </cell>
          <cell r="E2307">
            <v>777484</v>
          </cell>
          <cell r="F2307" t="b">
            <v>0</v>
          </cell>
          <cell r="G2307">
            <v>5712.0142234841596</v>
          </cell>
          <cell r="H2307">
            <v>1455.0407719325101</v>
          </cell>
          <cell r="I2307">
            <v>50</v>
          </cell>
          <cell r="J2307">
            <v>1.3219203401604301E-5</v>
          </cell>
          <cell r="K2307">
            <v>3597</v>
          </cell>
          <cell r="L2307">
            <v>5.1373972196877</v>
          </cell>
          <cell r="M2307">
            <v>2746</v>
          </cell>
          <cell r="N2307">
            <v>3.50664645664851E-5</v>
          </cell>
          <cell r="O2307">
            <v>2921</v>
          </cell>
          <cell r="Q2307">
            <v>2773</v>
          </cell>
        </row>
        <row r="2308">
          <cell r="B2308" t="str">
            <v>PACIFICA 1101CB</v>
          </cell>
          <cell r="C2308">
            <v>22811101</v>
          </cell>
          <cell r="D2308" t="str">
            <v>PACIFICA 1101</v>
          </cell>
          <cell r="E2308" t="str">
            <v>CB</v>
          </cell>
          <cell r="F2308" t="b">
            <v>1</v>
          </cell>
          <cell r="G2308">
            <v>4340.9856767133497</v>
          </cell>
          <cell r="H2308">
            <v>216.20850686249099</v>
          </cell>
          <cell r="I2308">
            <v>38</v>
          </cell>
          <cell r="J2308">
            <v>4.6882167791065103E-5</v>
          </cell>
          <cell r="K2308">
            <v>3115</v>
          </cell>
          <cell r="L2308">
            <v>6.7720698622104303</v>
          </cell>
          <cell r="M2308">
            <v>2692</v>
          </cell>
          <cell r="N2308">
            <v>4.4807922801064399E-4</v>
          </cell>
          <cell r="O2308">
            <v>2751</v>
          </cell>
          <cell r="P2308">
            <v>8.14</v>
          </cell>
          <cell r="Q2308">
            <v>434</v>
          </cell>
        </row>
        <row r="2309">
          <cell r="B2309" t="str">
            <v>PACIFICA 1102267868</v>
          </cell>
          <cell r="C2309">
            <v>22811102</v>
          </cell>
          <cell r="D2309" t="str">
            <v>PACIFICA 1102</v>
          </cell>
          <cell r="E2309">
            <v>267868</v>
          </cell>
          <cell r="F2309" t="b">
            <v>0</v>
          </cell>
          <cell r="G2309">
            <v>1937.27721324698</v>
          </cell>
          <cell r="H2309">
            <v>1363.54409733335</v>
          </cell>
          <cell r="I2309">
            <v>13</v>
          </cell>
          <cell r="J2309">
            <v>6.3100175583923095E-5</v>
          </cell>
          <cell r="K2309">
            <v>2676</v>
          </cell>
          <cell r="L2309">
            <v>6.5838869947653506E-2</v>
          </cell>
          <cell r="M2309">
            <v>3257</v>
          </cell>
          <cell r="N2309">
            <v>4.1570261924003496E-6</v>
          </cell>
          <cell r="O2309">
            <v>3326</v>
          </cell>
          <cell r="Q2309">
            <v>3346</v>
          </cell>
        </row>
        <row r="2310">
          <cell r="B2310" t="str">
            <v>PACIFICA 1102320094</v>
          </cell>
          <cell r="C2310">
            <v>22811102</v>
          </cell>
          <cell r="D2310" t="str">
            <v>PACIFICA 1102</v>
          </cell>
          <cell r="E2310">
            <v>320094</v>
          </cell>
          <cell r="F2310" t="b">
            <v>1</v>
          </cell>
          <cell r="G2310">
            <v>1539.8882970848799</v>
          </cell>
          <cell r="H2310">
            <v>440.05763129815398</v>
          </cell>
          <cell r="I2310">
            <v>11</v>
          </cell>
          <cell r="J2310">
            <v>3.4564541279409697E-5</v>
          </cell>
          <cell r="K2310">
            <v>3360</v>
          </cell>
          <cell r="L2310">
            <v>25.295794965191298</v>
          </cell>
          <cell r="M2310">
            <v>2389</v>
          </cell>
          <cell r="N2310">
            <v>6.4787590140492099E-4</v>
          </cell>
          <cell r="O2310">
            <v>2697</v>
          </cell>
          <cell r="Q2310">
            <v>2907</v>
          </cell>
        </row>
        <row r="2311">
          <cell r="B2311" t="str">
            <v>PACIFICA 1102512070</v>
          </cell>
          <cell r="C2311">
            <v>22811102</v>
          </cell>
          <cell r="D2311" t="str">
            <v>PACIFICA 1102</v>
          </cell>
          <cell r="E2311">
            <v>512070</v>
          </cell>
          <cell r="F2311" t="b">
            <v>1</v>
          </cell>
          <cell r="G2311">
            <v>481.61300512200501</v>
          </cell>
          <cell r="H2311">
            <v>279.62468931907802</v>
          </cell>
          <cell r="I2311">
            <v>5</v>
          </cell>
          <cell r="J2311">
            <v>3.9072148410923499E-5</v>
          </cell>
          <cell r="K2311">
            <v>3285</v>
          </cell>
          <cell r="L2311">
            <v>6.5660957992076802E-2</v>
          </cell>
          <cell r="M2311">
            <v>3322</v>
          </cell>
          <cell r="N2311">
            <v>2.5860042431878699E-6</v>
          </cell>
          <cell r="O2311">
            <v>3455</v>
          </cell>
          <cell r="Q2311">
            <v>3413</v>
          </cell>
        </row>
        <row r="2312">
          <cell r="B2312" t="str">
            <v>PACIFICA 110252715</v>
          </cell>
          <cell r="C2312">
            <v>22811102</v>
          </cell>
          <cell r="D2312" t="str">
            <v>PACIFICA 1102</v>
          </cell>
          <cell r="E2312">
            <v>52715</v>
          </cell>
          <cell r="F2312" t="b">
            <v>1</v>
          </cell>
          <cell r="G2312">
            <v>6122.4468837099103</v>
          </cell>
          <cell r="H2312">
            <v>0</v>
          </cell>
          <cell r="I2312">
            <v>60</v>
          </cell>
          <cell r="J2312">
            <v>7.3739796032990296E-6</v>
          </cell>
          <cell r="K2312">
            <v>3626</v>
          </cell>
          <cell r="L2312">
            <v>6.5146990120410905E-2</v>
          </cell>
          <cell r="M2312">
            <v>3605</v>
          </cell>
          <cell r="N2312">
            <v>4.8039257636423301E-7</v>
          </cell>
          <cell r="O2312">
            <v>3627</v>
          </cell>
          <cell r="Q2312">
            <v>2661</v>
          </cell>
        </row>
        <row r="2313">
          <cell r="B2313" t="str">
            <v>PACIFICA 1102660408</v>
          </cell>
          <cell r="C2313">
            <v>22811102</v>
          </cell>
          <cell r="D2313" t="str">
            <v>PACIFICA 1102</v>
          </cell>
          <cell r="E2313">
            <v>660408</v>
          </cell>
          <cell r="F2313" t="b">
            <v>1</v>
          </cell>
          <cell r="G2313">
            <v>3217.4282492593502</v>
          </cell>
          <cell r="H2313">
            <v>570.68696506464096</v>
          </cell>
          <cell r="I2313">
            <v>26</v>
          </cell>
          <cell r="J2313">
            <v>3.0977880459641499E-5</v>
          </cell>
          <cell r="K2313">
            <v>3417</v>
          </cell>
          <cell r="L2313">
            <v>7.3779746526135801</v>
          </cell>
          <cell r="M2313">
            <v>2681</v>
          </cell>
          <cell r="N2313">
            <v>1.9086031112462601E-4</v>
          </cell>
          <cell r="O2313">
            <v>2842</v>
          </cell>
          <cell r="Q2313">
            <v>3121</v>
          </cell>
        </row>
        <row r="2314">
          <cell r="B2314" t="str">
            <v>PACIFICA 110266732</v>
          </cell>
          <cell r="C2314">
            <v>22811102</v>
          </cell>
          <cell r="D2314" t="str">
            <v>PACIFICA 1102</v>
          </cell>
          <cell r="E2314">
            <v>66732</v>
          </cell>
          <cell r="F2314" t="b">
            <v>1</v>
          </cell>
          <cell r="G2314">
            <v>3298.6629601971199</v>
          </cell>
          <cell r="H2314">
            <v>334.94831695264099</v>
          </cell>
          <cell r="I2314">
            <v>23</v>
          </cell>
          <cell r="J2314">
            <v>5.07446053313248E-5</v>
          </cell>
          <cell r="K2314">
            <v>3021</v>
          </cell>
          <cell r="L2314">
            <v>6.5258722266425206E-2</v>
          </cell>
          <cell r="M2314">
            <v>3476</v>
          </cell>
          <cell r="N2314">
            <v>3.3135185061727601E-6</v>
          </cell>
          <cell r="O2314">
            <v>3381</v>
          </cell>
          <cell r="P2314">
            <v>0.04</v>
          </cell>
          <cell r="Q2314">
            <v>2115</v>
          </cell>
        </row>
        <row r="2315">
          <cell r="B2315" t="str">
            <v>PACIFICA 11026783</v>
          </cell>
          <cell r="C2315">
            <v>22811102</v>
          </cell>
          <cell r="D2315" t="str">
            <v>PACIFICA 1102</v>
          </cell>
          <cell r="E2315">
            <v>6783</v>
          </cell>
          <cell r="F2315" t="b">
            <v>1</v>
          </cell>
          <cell r="G2315">
            <v>6579.5364904246298</v>
          </cell>
          <cell r="H2315">
            <v>0</v>
          </cell>
          <cell r="I2315">
            <v>50</v>
          </cell>
          <cell r="J2315">
            <v>1.72371534836202E-5</v>
          </cell>
          <cell r="K2315">
            <v>3568</v>
          </cell>
          <cell r="L2315">
            <v>6.5146990120410905E-2</v>
          </cell>
          <cell r="M2315">
            <v>3629</v>
          </cell>
          <cell r="N2315">
            <v>1.1229486677014101E-6</v>
          </cell>
          <cell r="O2315">
            <v>3583</v>
          </cell>
          <cell r="P2315">
            <v>1.8</v>
          </cell>
          <cell r="Q2315">
            <v>643</v>
          </cell>
        </row>
        <row r="2316">
          <cell r="B2316" t="str">
            <v>PACIFICA 1102894156</v>
          </cell>
          <cell r="C2316">
            <v>22811102</v>
          </cell>
          <cell r="D2316" t="str">
            <v>PACIFICA 1102</v>
          </cell>
          <cell r="E2316">
            <v>894156</v>
          </cell>
          <cell r="F2316" t="b">
            <v>1</v>
          </cell>
          <cell r="G2316">
            <v>625.37008774825699</v>
          </cell>
          <cell r="H2316">
            <v>625.37008774825699</v>
          </cell>
          <cell r="I2316">
            <v>4</v>
          </cell>
          <cell r="J2316">
            <v>1.30304972117301E-4</v>
          </cell>
          <cell r="K2316">
            <v>1005</v>
          </cell>
          <cell r="L2316">
            <v>6.6110679879784501E-2</v>
          </cell>
          <cell r="M2316">
            <v>3196</v>
          </cell>
          <cell r="N2316">
            <v>8.6111374873124702E-6</v>
          </cell>
          <cell r="O2316">
            <v>3104</v>
          </cell>
          <cell r="Q2316">
            <v>3450</v>
          </cell>
        </row>
        <row r="2317">
          <cell r="B2317" t="str">
            <v>PACIFICA 1102934870</v>
          </cell>
          <cell r="C2317">
            <v>22811102</v>
          </cell>
          <cell r="D2317" t="str">
            <v>PACIFICA 1102</v>
          </cell>
          <cell r="E2317">
            <v>934870</v>
          </cell>
          <cell r="F2317" t="b">
            <v>1</v>
          </cell>
          <cell r="G2317">
            <v>804.85234831538196</v>
          </cell>
          <cell r="H2317">
            <v>147.55244761849201</v>
          </cell>
          <cell r="I2317">
            <v>7</v>
          </cell>
          <cell r="J2317">
            <v>8.4047650748938592E-6</v>
          </cell>
          <cell r="K2317">
            <v>3619</v>
          </cell>
          <cell r="L2317">
            <v>6.5514110028743702E-2</v>
          </cell>
          <cell r="M2317">
            <v>3365</v>
          </cell>
          <cell r="N2317">
            <v>5.49599893024258E-7</v>
          </cell>
          <cell r="O2317">
            <v>3620</v>
          </cell>
          <cell r="Q2317">
            <v>3338</v>
          </cell>
        </row>
        <row r="2318">
          <cell r="B2318" t="str">
            <v>PACIFICA 1102968736</v>
          </cell>
          <cell r="C2318">
            <v>22811102</v>
          </cell>
          <cell r="D2318" t="str">
            <v>PACIFICA 1102</v>
          </cell>
          <cell r="E2318">
            <v>968736</v>
          </cell>
          <cell r="F2318" t="b">
            <v>0</v>
          </cell>
          <cell r="G2318">
            <v>1533.9820933957701</v>
          </cell>
          <cell r="H2318">
            <v>1132.26584085428</v>
          </cell>
          <cell r="I2318">
            <v>9</v>
          </cell>
          <cell r="J2318">
            <v>4.6179419655345501E-5</v>
          </cell>
          <cell r="K2318">
            <v>3133</v>
          </cell>
          <cell r="L2318">
            <v>6.5575296680132497E-2</v>
          </cell>
          <cell r="M2318">
            <v>3349</v>
          </cell>
          <cell r="N2318">
            <v>3.0371583953182001E-6</v>
          </cell>
          <cell r="O2318">
            <v>3408</v>
          </cell>
          <cell r="Q2318">
            <v>2899</v>
          </cell>
        </row>
        <row r="2319">
          <cell r="B2319" t="str">
            <v>PACIFICA 1102CB</v>
          </cell>
          <cell r="C2319">
            <v>22811102</v>
          </cell>
          <cell r="D2319" t="str">
            <v>PACIFICA 1102</v>
          </cell>
          <cell r="E2319" t="str">
            <v>CB</v>
          </cell>
          <cell r="F2319" t="b">
            <v>1</v>
          </cell>
          <cell r="G2319">
            <v>6265.5755368015398</v>
          </cell>
          <cell r="H2319">
            <v>560.12748853620303</v>
          </cell>
          <cell r="I2319">
            <v>51</v>
          </cell>
          <cell r="J2319">
            <v>1.5293704943057101E-5</v>
          </cell>
          <cell r="K2319">
            <v>3585</v>
          </cell>
          <cell r="L2319">
            <v>1.6186480276724799</v>
          </cell>
          <cell r="M2319">
            <v>2858</v>
          </cell>
          <cell r="N2319">
            <v>3.2506672524758902E-5</v>
          </cell>
          <cell r="O2319">
            <v>2923</v>
          </cell>
          <cell r="P2319">
            <v>0.17</v>
          </cell>
          <cell r="Q2319">
            <v>1234</v>
          </cell>
        </row>
        <row r="2320">
          <cell r="B2320" t="str">
            <v>PACIFICA 1103119798</v>
          </cell>
          <cell r="C2320">
            <v>22811103</v>
          </cell>
          <cell r="D2320" t="str">
            <v>PACIFICA 1103</v>
          </cell>
          <cell r="E2320">
            <v>119798</v>
          </cell>
          <cell r="F2320" t="b">
            <v>1</v>
          </cell>
          <cell r="G2320">
            <v>129.70410072300601</v>
          </cell>
          <cell r="H2320">
            <v>129.70410072300601</v>
          </cell>
          <cell r="I2320">
            <v>2</v>
          </cell>
          <cell r="J2320">
            <v>4.94751702717621E-5</v>
          </cell>
          <cell r="K2320">
            <v>3051</v>
          </cell>
          <cell r="L2320">
            <v>6.6431909799575806E-2</v>
          </cell>
          <cell r="M2320">
            <v>2975</v>
          </cell>
          <cell r="N2320">
            <v>3.2867300488123499E-6</v>
          </cell>
          <cell r="O2320">
            <v>3383</v>
          </cell>
          <cell r="Q2320">
            <v>3428</v>
          </cell>
        </row>
        <row r="2321">
          <cell r="B2321" t="str">
            <v>PACIFICA 1103218962</v>
          </cell>
          <cell r="C2321">
            <v>22811103</v>
          </cell>
          <cell r="D2321" t="str">
            <v>PACIFICA 1103</v>
          </cell>
          <cell r="E2321">
            <v>218962</v>
          </cell>
          <cell r="F2321" t="b">
            <v>1</v>
          </cell>
          <cell r="G2321">
            <v>167.28938426792399</v>
          </cell>
          <cell r="H2321">
            <v>86.336332842910096</v>
          </cell>
          <cell r="I2321">
            <v>2</v>
          </cell>
          <cell r="J2321">
            <v>5.4300538977258798E-5</v>
          </cell>
          <cell r="K2321">
            <v>2937</v>
          </cell>
          <cell r="L2321">
            <v>7.8473564237356103E-2</v>
          </cell>
          <cell r="M2321">
            <v>2935</v>
          </cell>
          <cell r="N2321">
            <v>4.2590934514108598E-6</v>
          </cell>
          <cell r="O2321">
            <v>3316</v>
          </cell>
          <cell r="Q2321">
            <v>3037</v>
          </cell>
        </row>
        <row r="2322">
          <cell r="B2322" t="str">
            <v>PACIFICA 1103398620</v>
          </cell>
          <cell r="C2322">
            <v>22811103</v>
          </cell>
          <cell r="D2322" t="str">
            <v>PACIFICA 1103</v>
          </cell>
          <cell r="E2322">
            <v>398620</v>
          </cell>
          <cell r="F2322" t="b">
            <v>1</v>
          </cell>
          <cell r="G2322">
            <v>770.36405510007705</v>
          </cell>
          <cell r="H2322">
            <v>758.08373102466999</v>
          </cell>
          <cell r="I2322">
            <v>7</v>
          </cell>
          <cell r="J2322">
            <v>3.8215057299696901E-5</v>
          </cell>
          <cell r="K2322">
            <v>3297</v>
          </cell>
          <cell r="L2322">
            <v>6.6248349845409393E-2</v>
          </cell>
          <cell r="M2322">
            <v>3163</v>
          </cell>
          <cell r="N2322">
            <v>2.5310429928954401E-6</v>
          </cell>
          <cell r="O2322">
            <v>3464</v>
          </cell>
          <cell r="Q2322">
            <v>3477</v>
          </cell>
        </row>
        <row r="2323">
          <cell r="B2323" t="str">
            <v>PACIFICA 1103885952</v>
          </cell>
          <cell r="C2323">
            <v>22811103</v>
          </cell>
          <cell r="D2323" t="str">
            <v>PACIFICA 1103</v>
          </cell>
          <cell r="E2323">
            <v>885952</v>
          </cell>
          <cell r="F2323" t="b">
            <v>1</v>
          </cell>
          <cell r="G2323">
            <v>299.45020571377398</v>
          </cell>
          <cell r="H2323">
            <v>283.44814745312198</v>
          </cell>
          <cell r="I2323">
            <v>4</v>
          </cell>
          <cell r="J2323">
            <v>7.3951885951828404E-5</v>
          </cell>
          <cell r="K2323">
            <v>2360</v>
          </cell>
          <cell r="L2323">
            <v>6.6110679879784501E-2</v>
          </cell>
          <cell r="M2323">
            <v>3195</v>
          </cell>
          <cell r="N2323">
            <v>4.9074463782257302E-6</v>
          </cell>
          <cell r="O2323">
            <v>3271</v>
          </cell>
          <cell r="Q2323">
            <v>3397</v>
          </cell>
        </row>
        <row r="2324">
          <cell r="B2324" t="str">
            <v>PACIFICA 1103915474</v>
          </cell>
          <cell r="C2324">
            <v>22811103</v>
          </cell>
          <cell r="D2324" t="str">
            <v>PACIFICA 1103</v>
          </cell>
          <cell r="E2324">
            <v>915474</v>
          </cell>
          <cell r="F2324" t="b">
            <v>1</v>
          </cell>
          <cell r="G2324">
            <v>13475.514795827399</v>
          </cell>
          <cell r="H2324">
            <v>697.42374598057097</v>
          </cell>
          <cell r="I2324">
            <v>98</v>
          </cell>
          <cell r="J2324">
            <v>2.30589525857312E-5</v>
          </cell>
          <cell r="K2324">
            <v>3511</v>
          </cell>
          <cell r="L2324">
            <v>6.52125472468989E-2</v>
          </cell>
          <cell r="M2324">
            <v>3504</v>
          </cell>
          <cell r="N2324">
            <v>1.5072528764780001E-6</v>
          </cell>
          <cell r="O2324">
            <v>3548</v>
          </cell>
          <cell r="Q2324">
            <v>2723</v>
          </cell>
        </row>
        <row r="2325">
          <cell r="B2325" t="str">
            <v>PACIFICA 1103CB</v>
          </cell>
          <cell r="C2325">
            <v>22811103</v>
          </cell>
          <cell r="D2325" t="str">
            <v>PACIFICA 1103</v>
          </cell>
          <cell r="E2325" t="str">
            <v>CB</v>
          </cell>
          <cell r="F2325" t="b">
            <v>1</v>
          </cell>
          <cell r="G2325">
            <v>7799.5564539109</v>
          </cell>
          <cell r="H2325">
            <v>109.529614137149</v>
          </cell>
          <cell r="I2325">
            <v>62</v>
          </cell>
          <cell r="J2325">
            <v>3.0749530387534598E-5</v>
          </cell>
          <cell r="K2325">
            <v>3420</v>
          </cell>
          <cell r="L2325">
            <v>6.5188439142319393E-2</v>
          </cell>
          <cell r="M2325">
            <v>3523</v>
          </cell>
          <cell r="N2325">
            <v>2.0045923968539602E-6</v>
          </cell>
          <cell r="O2325">
            <v>3510</v>
          </cell>
          <cell r="P2325">
            <v>0.02</v>
          </cell>
          <cell r="Q2325">
            <v>2475</v>
          </cell>
        </row>
        <row r="2326">
          <cell r="B2326" t="str">
            <v>PACIFICA 1104230272</v>
          </cell>
          <cell r="C2326">
            <v>22811104</v>
          </cell>
          <cell r="D2326" t="str">
            <v>PACIFICA 1104</v>
          </cell>
          <cell r="E2326">
            <v>230272</v>
          </cell>
          <cell r="F2326" t="b">
            <v>0</v>
          </cell>
          <cell r="G2326">
            <v>1833.3676428336901</v>
          </cell>
          <cell r="H2326">
            <v>1377.38995618851</v>
          </cell>
          <cell r="I2326">
            <v>18</v>
          </cell>
          <cell r="J2326">
            <v>5.0411535028160802E-5</v>
          </cell>
          <cell r="K2326">
            <v>3031</v>
          </cell>
          <cell r="L2326">
            <v>15.913821798231799</v>
          </cell>
          <cell r="M2326">
            <v>2516</v>
          </cell>
          <cell r="N2326">
            <v>1.64850663018378E-3</v>
          </cell>
          <cell r="O2326">
            <v>2529</v>
          </cell>
          <cell r="Q2326">
            <v>2836</v>
          </cell>
        </row>
        <row r="2327">
          <cell r="B2327" t="str">
            <v>PALMER 110198478</v>
          </cell>
          <cell r="C2327">
            <v>183031101</v>
          </cell>
          <cell r="D2327" t="str">
            <v>PALMER 1101</v>
          </cell>
          <cell r="E2327">
            <v>98478</v>
          </cell>
          <cell r="F2327" t="b">
            <v>0</v>
          </cell>
          <cell r="G2327">
            <v>9678.6987325411192</v>
          </cell>
          <cell r="H2327">
            <v>9678.6987325411192</v>
          </cell>
          <cell r="I2327">
            <v>34</v>
          </cell>
          <cell r="J2327">
            <v>6.1512780782570803E-5</v>
          </cell>
          <cell r="K2327">
            <v>2732</v>
          </cell>
          <cell r="L2327">
            <v>3101.9251427295399</v>
          </cell>
          <cell r="M2327">
            <v>253</v>
          </cell>
          <cell r="N2327">
            <v>0.19124172086395699</v>
          </cell>
          <cell r="O2327">
            <v>367</v>
          </cell>
          <cell r="P2327">
            <v>0.06</v>
          </cell>
          <cell r="Q2327">
            <v>1824</v>
          </cell>
        </row>
        <row r="2328">
          <cell r="B2328" t="str">
            <v>PALMER 1101M82</v>
          </cell>
          <cell r="C2328">
            <v>183031101</v>
          </cell>
          <cell r="D2328" t="str">
            <v>PALMER 1101</v>
          </cell>
          <cell r="E2328" t="str">
            <v>M82</v>
          </cell>
          <cell r="F2328" t="b">
            <v>0</v>
          </cell>
          <cell r="G2328">
            <v>23986.146285993302</v>
          </cell>
          <cell r="H2328">
            <v>17447.2632471426</v>
          </cell>
          <cell r="I2328">
            <v>149</v>
          </cell>
          <cell r="J2328">
            <v>4.4710377841321901E-5</v>
          </cell>
          <cell r="K2328">
            <v>3168</v>
          </cell>
          <cell r="L2328">
            <v>1573.18692636024</v>
          </cell>
          <cell r="M2328">
            <v>570</v>
          </cell>
          <cell r="N2328">
            <v>8.0327119847400402E-2</v>
          </cell>
          <cell r="O2328">
            <v>894</v>
          </cell>
          <cell r="P2328">
            <v>0.04</v>
          </cell>
          <cell r="Q2328">
            <v>2147</v>
          </cell>
        </row>
        <row r="2329">
          <cell r="B2329" t="str">
            <v>PALMER 1101M84</v>
          </cell>
          <cell r="C2329">
            <v>183031101</v>
          </cell>
          <cell r="D2329" t="str">
            <v>PALMER 1101</v>
          </cell>
          <cell r="E2329" t="str">
            <v>M84</v>
          </cell>
          <cell r="F2329" t="b">
            <v>0</v>
          </cell>
          <cell r="G2329">
            <v>39352.921367680101</v>
          </cell>
          <cell r="H2329">
            <v>37718.994968427898</v>
          </cell>
          <cell r="I2329">
            <v>145</v>
          </cell>
          <cell r="J2329">
            <v>7.1467300740677098E-5</v>
          </cell>
          <cell r="K2329">
            <v>2434</v>
          </cell>
          <cell r="L2329">
            <v>3431.3832462969999</v>
          </cell>
          <cell r="M2329">
            <v>209</v>
          </cell>
          <cell r="N2329">
            <v>0.23169489638146101</v>
          </cell>
          <cell r="O2329">
            <v>256</v>
          </cell>
          <cell r="P2329">
            <v>0.05</v>
          </cell>
          <cell r="Q2329">
            <v>2018</v>
          </cell>
        </row>
        <row r="2330">
          <cell r="B2330" t="str">
            <v>PALMER 1101M88</v>
          </cell>
          <cell r="C2330">
            <v>183031101</v>
          </cell>
          <cell r="D2330" t="str">
            <v>PALMER 1101</v>
          </cell>
          <cell r="E2330" t="str">
            <v>M88</v>
          </cell>
          <cell r="F2330" t="b">
            <v>0</v>
          </cell>
          <cell r="G2330">
            <v>24723.957713146199</v>
          </cell>
          <cell r="H2330">
            <v>4969.3509608545</v>
          </cell>
          <cell r="I2330">
            <v>85</v>
          </cell>
          <cell r="J2330">
            <v>4.8500189267114703E-5</v>
          </cell>
          <cell r="K2330">
            <v>3076</v>
          </cell>
          <cell r="L2330">
            <v>599.81183106180504</v>
          </cell>
          <cell r="M2330">
            <v>1100</v>
          </cell>
          <cell r="N2330">
            <v>5.2933212916826802E-2</v>
          </cell>
          <cell r="O2330">
            <v>1147</v>
          </cell>
          <cell r="P2330">
            <v>0.01</v>
          </cell>
          <cell r="Q2330">
            <v>2589</v>
          </cell>
        </row>
        <row r="2331">
          <cell r="B2331" t="str">
            <v>PALO SECO 0401CB</v>
          </cell>
          <cell r="C2331">
            <v>13180401</v>
          </cell>
          <cell r="D2331" t="str">
            <v>PALO SECO 0401</v>
          </cell>
          <cell r="E2331" t="str">
            <v>CB</v>
          </cell>
          <cell r="F2331" t="b">
            <v>0</v>
          </cell>
          <cell r="G2331">
            <v>7634.7257732047001</v>
          </cell>
          <cell r="H2331">
            <v>7634.7257732047001</v>
          </cell>
          <cell r="I2331">
            <v>55</v>
          </cell>
          <cell r="J2331">
            <v>8.4536531969867806E-5</v>
          </cell>
          <cell r="K2331">
            <v>2075</v>
          </cell>
          <cell r="L2331">
            <v>6.6408547623590899E-2</v>
          </cell>
          <cell r="M2331">
            <v>3116</v>
          </cell>
          <cell r="N2331">
            <v>5.6154333904205398E-6</v>
          </cell>
          <cell r="O2331">
            <v>3236</v>
          </cell>
          <cell r="P2331">
            <v>0.16</v>
          </cell>
          <cell r="Q2331">
            <v>1263</v>
          </cell>
        </row>
        <row r="2332">
          <cell r="B2332" t="str">
            <v>PANOCHE 11034008</v>
          </cell>
          <cell r="C2332">
            <v>253671103</v>
          </cell>
          <cell r="D2332" t="str">
            <v>PANOCHE 1103</v>
          </cell>
          <cell r="E2332">
            <v>4008</v>
          </cell>
          <cell r="F2332" t="b">
            <v>0</v>
          </cell>
          <cell r="G2332">
            <v>56919.565189351197</v>
          </cell>
          <cell r="H2332">
            <v>56919.565189351197</v>
          </cell>
          <cell r="I2332">
            <v>138</v>
          </cell>
          <cell r="J2332">
            <v>4.9605389728474702E-5</v>
          </cell>
          <cell r="K2332">
            <v>3045</v>
          </cell>
          <cell r="L2332">
            <v>221.146782734363</v>
          </cell>
          <cell r="M2332">
            <v>1603</v>
          </cell>
          <cell r="N2332">
            <v>9.7858700456093396E-3</v>
          </cell>
          <cell r="O2332">
            <v>1967</v>
          </cell>
          <cell r="P2332">
            <v>0.04</v>
          </cell>
          <cell r="Q2332">
            <v>2151</v>
          </cell>
        </row>
        <row r="2333">
          <cell r="B2333" t="str">
            <v>PANOCHE 11034016</v>
          </cell>
          <cell r="C2333">
            <v>253671103</v>
          </cell>
          <cell r="D2333" t="str">
            <v>PANOCHE 1103</v>
          </cell>
          <cell r="E2333">
            <v>4016</v>
          </cell>
          <cell r="F2333" t="b">
            <v>0</v>
          </cell>
          <cell r="G2333">
            <v>20664.956496833402</v>
          </cell>
          <cell r="H2333">
            <v>3776.8409226285899</v>
          </cell>
          <cell r="I2333">
            <v>59</v>
          </cell>
          <cell r="J2333">
            <v>4.6142173263872501E-5</v>
          </cell>
          <cell r="K2333">
            <v>3134</v>
          </cell>
          <cell r="L2333">
            <v>98.572262453704496</v>
          </cell>
          <cell r="M2333">
            <v>1963</v>
          </cell>
          <cell r="N2333">
            <v>3.80450298964039E-3</v>
          </cell>
          <cell r="O2333">
            <v>2269</v>
          </cell>
          <cell r="P2333">
            <v>0.01</v>
          </cell>
          <cell r="Q2333">
            <v>2621</v>
          </cell>
        </row>
        <row r="2334">
          <cell r="B2334" t="str">
            <v>PANOCHE 11034036</v>
          </cell>
          <cell r="C2334">
            <v>253671103</v>
          </cell>
          <cell r="D2334" t="str">
            <v>PANOCHE 1103</v>
          </cell>
          <cell r="E2334">
            <v>4036</v>
          </cell>
          <cell r="F2334" t="b">
            <v>0</v>
          </cell>
          <cell r="G2334">
            <v>40366.181570853303</v>
          </cell>
          <cell r="H2334">
            <v>16000.3844512299</v>
          </cell>
          <cell r="I2334">
            <v>57</v>
          </cell>
          <cell r="J2334">
            <v>4.32719683336678E-5</v>
          </cell>
          <cell r="K2334">
            <v>3204</v>
          </cell>
          <cell r="L2334">
            <v>184.90551784634499</v>
          </cell>
          <cell r="M2334">
            <v>1674</v>
          </cell>
          <cell r="N2334">
            <v>7.3003485473792E-3</v>
          </cell>
          <cell r="O2334">
            <v>2080</v>
          </cell>
          <cell r="P2334">
            <v>0.02</v>
          </cell>
          <cell r="Q2334">
            <v>2455</v>
          </cell>
        </row>
        <row r="2335">
          <cell r="B2335" t="str">
            <v>PANORAMA 1101713592</v>
          </cell>
          <cell r="C2335">
            <v>103461101</v>
          </cell>
          <cell r="D2335" t="str">
            <v>PANORAMA 1101</v>
          </cell>
          <cell r="E2335">
            <v>713592</v>
          </cell>
          <cell r="F2335" t="b">
            <v>0</v>
          </cell>
          <cell r="G2335">
            <v>16948.279230915199</v>
          </cell>
          <cell r="H2335">
            <v>16715.240517533399</v>
          </cell>
          <cell r="I2335">
            <v>152</v>
          </cell>
          <cell r="J2335">
            <v>6.2494318716457294E-5</v>
          </cell>
          <cell r="K2335">
            <v>2704</v>
          </cell>
          <cell r="L2335">
            <v>490.92007641823301</v>
          </cell>
          <cell r="M2335">
            <v>1208</v>
          </cell>
          <cell r="N2335">
            <v>3.0005471897589099E-2</v>
          </cell>
          <cell r="O2335">
            <v>1460</v>
          </cell>
          <cell r="Q2335">
            <v>2997</v>
          </cell>
        </row>
        <row r="2336">
          <cell r="B2336" t="str">
            <v>PANORAMA 1101885215</v>
          </cell>
          <cell r="C2336">
            <v>103461101</v>
          </cell>
          <cell r="D2336" t="str">
            <v>PANORAMA 1101</v>
          </cell>
          <cell r="E2336">
            <v>885215</v>
          </cell>
          <cell r="F2336" t="b">
            <v>0</v>
          </cell>
          <cell r="G2336">
            <v>3239.6898896993898</v>
          </cell>
          <cell r="H2336">
            <v>3225.5677534013398</v>
          </cell>
          <cell r="I2336">
            <v>23</v>
          </cell>
          <cell r="J2336">
            <v>4.59662593208992E-5</v>
          </cell>
          <cell r="K2336">
            <v>3138</v>
          </cell>
          <cell r="L2336">
            <v>3739.8152120230902</v>
          </cell>
          <cell r="M2336">
            <v>178</v>
          </cell>
          <cell r="N2336">
            <v>0.18704600453640199</v>
          </cell>
          <cell r="O2336">
            <v>380</v>
          </cell>
          <cell r="Q2336">
            <v>3435</v>
          </cell>
        </row>
        <row r="2337">
          <cell r="B2337" t="str">
            <v>PANORAMA 11019092</v>
          </cell>
          <cell r="C2337">
            <v>103461101</v>
          </cell>
          <cell r="D2337" t="str">
            <v>PANORAMA 1101</v>
          </cell>
          <cell r="E2337">
            <v>9092</v>
          </cell>
          <cell r="F2337" t="b">
            <v>1</v>
          </cell>
          <cell r="G2337">
            <v>15725.9351187592</v>
          </cell>
          <cell r="H2337">
            <v>255.123769955265</v>
          </cell>
          <cell r="I2337">
            <v>113</v>
          </cell>
          <cell r="J2337">
            <v>1.0249745223397599E-4</v>
          </cell>
          <cell r="K2337">
            <v>1589</v>
          </cell>
          <cell r="L2337">
            <v>29.608349528235902</v>
          </cell>
          <cell r="M2337">
            <v>2349</v>
          </cell>
          <cell r="N2337">
            <v>3.8237263441342302E-3</v>
          </cell>
          <cell r="O2337">
            <v>2266</v>
          </cell>
          <cell r="P2337">
            <v>1.99</v>
          </cell>
          <cell r="Q2337">
            <v>627</v>
          </cell>
        </row>
        <row r="2338">
          <cell r="B2338" t="str">
            <v>PANORAMA 1101CB</v>
          </cell>
          <cell r="C2338">
            <v>103461101</v>
          </cell>
          <cell r="D2338" t="str">
            <v>PANORAMA 1101</v>
          </cell>
          <cell r="E2338" t="str">
            <v>CB</v>
          </cell>
          <cell r="F2338" t="b">
            <v>0</v>
          </cell>
          <cell r="G2338">
            <v>27174.167429640402</v>
          </cell>
          <cell r="H2338">
            <v>1828.8440035213901</v>
          </cell>
          <cell r="I2338">
            <v>175</v>
          </cell>
          <cell r="J2338">
            <v>1.0539778708334701E-4</v>
          </cell>
          <cell r="K2338">
            <v>1510</v>
          </cell>
          <cell r="L2338">
            <v>467.15026958223802</v>
          </cell>
          <cell r="M2338">
            <v>1226</v>
          </cell>
          <cell r="N2338">
            <v>6.2374207915988897E-2</v>
          </cell>
          <cell r="O2338">
            <v>1038</v>
          </cell>
          <cell r="P2338">
            <v>0.02</v>
          </cell>
          <cell r="Q2338">
            <v>2425</v>
          </cell>
        </row>
        <row r="2339">
          <cell r="B2339" t="str">
            <v>PANORAMA 11021632</v>
          </cell>
          <cell r="C2339">
            <v>103461102</v>
          </cell>
          <cell r="D2339" t="str">
            <v>PANORAMA 1102</v>
          </cell>
          <cell r="E2339">
            <v>1632</v>
          </cell>
          <cell r="F2339" t="b">
            <v>0</v>
          </cell>
          <cell r="G2339">
            <v>13751.6317611914</v>
          </cell>
          <cell r="H2339">
            <v>13751.6317611914</v>
          </cell>
          <cell r="I2339">
            <v>19</v>
          </cell>
          <cell r="J2339">
            <v>8.8891283858653203E-5</v>
          </cell>
          <cell r="K2339">
            <v>1954</v>
          </cell>
          <cell r="L2339">
            <v>4338.5100573336204</v>
          </cell>
          <cell r="M2339">
            <v>118</v>
          </cell>
          <cell r="N2339">
            <v>0.33244438987512198</v>
          </cell>
          <cell r="O2339">
            <v>105</v>
          </cell>
          <cell r="P2339">
            <v>0.05</v>
          </cell>
          <cell r="Q2339">
            <v>1948</v>
          </cell>
        </row>
        <row r="2340">
          <cell r="B2340" t="str">
            <v>PANORAMA 1102280170</v>
          </cell>
          <cell r="C2340">
            <v>103461102</v>
          </cell>
          <cell r="D2340" t="str">
            <v>PANORAMA 1102</v>
          </cell>
          <cell r="E2340">
            <v>280170</v>
          </cell>
          <cell r="F2340" t="b">
            <v>0</v>
          </cell>
          <cell r="G2340">
            <v>24945.613610037501</v>
          </cell>
          <cell r="H2340">
            <v>20943.3131718158</v>
          </cell>
          <cell r="I2340">
            <v>102</v>
          </cell>
          <cell r="J2340">
            <v>1.10052814070513E-4</v>
          </cell>
          <cell r="K2340">
            <v>1411</v>
          </cell>
          <cell r="L2340">
            <v>2725.4901464582599</v>
          </cell>
          <cell r="M2340">
            <v>307</v>
          </cell>
          <cell r="N2340">
            <v>0.284257758549537</v>
          </cell>
          <cell r="O2340">
            <v>148</v>
          </cell>
          <cell r="Q2340">
            <v>2855</v>
          </cell>
        </row>
        <row r="2341">
          <cell r="B2341" t="str">
            <v>PANORAMA 1102508502</v>
          </cell>
          <cell r="C2341">
            <v>103461102</v>
          </cell>
          <cell r="D2341" t="str">
            <v>PANORAMA 1102</v>
          </cell>
          <cell r="E2341">
            <v>508502</v>
          </cell>
          <cell r="F2341" t="b">
            <v>0</v>
          </cell>
          <cell r="G2341">
            <v>25902.2252999679</v>
          </cell>
          <cell r="H2341">
            <v>18917.8930122602</v>
          </cell>
          <cell r="I2341">
            <v>115</v>
          </cell>
          <cell r="J2341">
            <v>8.1214701311725E-5</v>
          </cell>
          <cell r="K2341">
            <v>2178</v>
          </cell>
          <cell r="L2341">
            <v>2793.3825740766802</v>
          </cell>
          <cell r="M2341">
            <v>300</v>
          </cell>
          <cell r="N2341">
            <v>0.22042708497161601</v>
          </cell>
          <cell r="O2341">
            <v>283</v>
          </cell>
          <cell r="Q2341">
            <v>2971</v>
          </cell>
        </row>
        <row r="2342">
          <cell r="B2342" t="str">
            <v>PARADISE 1103143744</v>
          </cell>
          <cell r="C2342">
            <v>102831103</v>
          </cell>
          <cell r="D2342" t="str">
            <v>PARADISE 1103</v>
          </cell>
          <cell r="E2342">
            <v>143744</v>
          </cell>
          <cell r="F2342" t="b">
            <v>0</v>
          </cell>
          <cell r="G2342">
            <v>1706.11152122867</v>
          </cell>
          <cell r="H2342">
            <v>1706.11152122867</v>
          </cell>
          <cell r="I2342">
            <v>13</v>
          </cell>
          <cell r="J2342">
            <v>4.5932302041015E-4</v>
          </cell>
          <cell r="K2342">
            <v>45</v>
          </cell>
          <cell r="L2342">
            <v>1.8946215564072499</v>
          </cell>
          <cell r="M2342">
            <v>2847</v>
          </cell>
          <cell r="N2342">
            <v>3.3981343863451099E-4</v>
          </cell>
          <cell r="O2342">
            <v>2784</v>
          </cell>
          <cell r="Q2342">
            <v>3153</v>
          </cell>
        </row>
        <row r="2343">
          <cell r="B2343" t="str">
            <v>PARADISE 11032534</v>
          </cell>
          <cell r="C2343">
            <v>102831103</v>
          </cell>
          <cell r="D2343" t="str">
            <v>PARADISE 1103</v>
          </cell>
          <cell r="E2343">
            <v>2534</v>
          </cell>
          <cell r="F2343" t="b">
            <v>0</v>
          </cell>
          <cell r="G2343">
            <v>5245.4729146474101</v>
          </cell>
          <cell r="H2343">
            <v>5105.9058983007799</v>
          </cell>
          <cell r="I2343">
            <v>49</v>
          </cell>
          <cell r="J2343">
            <v>5.0354359284808298E-4</v>
          </cell>
          <cell r="K2343">
            <v>30</v>
          </cell>
          <cell r="L2343">
            <v>6.6326875386692602E-2</v>
          </cell>
          <cell r="M2343">
            <v>3143</v>
          </cell>
          <cell r="N2343">
            <v>3.3374938314538897E-5</v>
          </cell>
          <cell r="O2343">
            <v>2922</v>
          </cell>
          <cell r="P2343">
            <v>0.49</v>
          </cell>
          <cell r="Q2343">
            <v>899</v>
          </cell>
        </row>
        <row r="2344">
          <cell r="B2344" t="str">
            <v>PARADISE 1103468200</v>
          </cell>
          <cell r="C2344">
            <v>102831103</v>
          </cell>
          <cell r="D2344" t="str">
            <v>PARADISE 1103</v>
          </cell>
          <cell r="E2344">
            <v>468200</v>
          </cell>
          <cell r="F2344" t="b">
            <v>1</v>
          </cell>
          <cell r="G2344">
            <v>531.68008337479</v>
          </cell>
          <cell r="H2344">
            <v>531.68008337479</v>
          </cell>
          <cell r="I2344">
            <v>4</v>
          </cell>
          <cell r="J2344">
            <v>7.2422141238348504E-4</v>
          </cell>
          <cell r="K2344">
            <v>6</v>
          </cell>
          <cell r="L2344">
            <v>6.6431380861030107E-2</v>
          </cell>
          <cell r="M2344">
            <v>3033</v>
          </cell>
          <cell r="N2344">
            <v>4.81110284737605E-5</v>
          </cell>
          <cell r="O2344">
            <v>2904</v>
          </cell>
          <cell r="Q2344">
            <v>3132</v>
          </cell>
        </row>
        <row r="2345">
          <cell r="B2345" t="str">
            <v>PARADISE 1103772517</v>
          </cell>
          <cell r="C2345">
            <v>102831103</v>
          </cell>
          <cell r="D2345" t="str">
            <v>PARADISE 1103</v>
          </cell>
          <cell r="E2345">
            <v>772517</v>
          </cell>
          <cell r="F2345" t="b">
            <v>0</v>
          </cell>
          <cell r="G2345">
            <v>2777.2440005395601</v>
          </cell>
          <cell r="H2345">
            <v>2777.2440005395601</v>
          </cell>
          <cell r="I2345">
            <v>24</v>
          </cell>
          <cell r="J2345">
            <v>3.5423408492836901E-4</v>
          </cell>
          <cell r="K2345">
            <v>87</v>
          </cell>
          <cell r="L2345">
            <v>6.6378039525170393E-2</v>
          </cell>
          <cell r="M2345">
            <v>3129</v>
          </cell>
          <cell r="N2345">
            <v>2.3519222945788099E-5</v>
          </cell>
          <cell r="O2345">
            <v>2955</v>
          </cell>
          <cell r="Q2345">
            <v>3281</v>
          </cell>
        </row>
        <row r="2346">
          <cell r="B2346" t="str">
            <v>PARADISE 1103CB</v>
          </cell>
          <cell r="C2346">
            <v>102831103</v>
          </cell>
          <cell r="D2346" t="str">
            <v>PARADISE 1103</v>
          </cell>
          <cell r="E2346" t="str">
            <v>CB</v>
          </cell>
          <cell r="F2346" t="b">
            <v>0</v>
          </cell>
          <cell r="G2346">
            <v>5575.8129415224703</v>
          </cell>
          <cell r="H2346">
            <v>2217.6155190015702</v>
          </cell>
          <cell r="I2346">
            <v>61</v>
          </cell>
          <cell r="J2346">
            <v>6.53601491768447E-4</v>
          </cell>
          <cell r="K2346">
            <v>11</v>
          </cell>
          <cell r="L2346">
            <v>4.7351477207473902</v>
          </cell>
          <cell r="M2346">
            <v>2763</v>
          </cell>
          <cell r="N2346">
            <v>3.97467118106473E-3</v>
          </cell>
          <cell r="O2346">
            <v>2257</v>
          </cell>
          <cell r="P2346">
            <v>15.11</v>
          </cell>
          <cell r="Q2346">
            <v>350</v>
          </cell>
        </row>
        <row r="2347">
          <cell r="B2347" t="str">
            <v>PARADISE 11042034</v>
          </cell>
          <cell r="C2347">
            <v>102831104</v>
          </cell>
          <cell r="D2347" t="str">
            <v>PARADISE 1104</v>
          </cell>
          <cell r="E2347">
            <v>2034</v>
          </cell>
          <cell r="F2347" t="b">
            <v>0</v>
          </cell>
          <cell r="G2347">
            <v>17672.004694946099</v>
          </cell>
          <cell r="H2347">
            <v>17659.708717323902</v>
          </cell>
          <cell r="I2347">
            <v>99</v>
          </cell>
          <cell r="J2347">
            <v>2.36193782646816E-4</v>
          </cell>
          <cell r="K2347">
            <v>258</v>
          </cell>
          <cell r="L2347">
            <v>172.914119737905</v>
          </cell>
          <cell r="M2347">
            <v>1707</v>
          </cell>
          <cell r="N2347">
            <v>2.5841557038428099E-2</v>
          </cell>
          <cell r="O2347">
            <v>1537</v>
          </cell>
          <cell r="P2347">
            <v>0.4</v>
          </cell>
          <cell r="Q2347">
            <v>942</v>
          </cell>
        </row>
        <row r="2348">
          <cell r="B2348" t="str">
            <v>PARADISE 11042206</v>
          </cell>
          <cell r="C2348">
            <v>102831104</v>
          </cell>
          <cell r="D2348" t="str">
            <v>PARADISE 1104</v>
          </cell>
          <cell r="E2348">
            <v>2206</v>
          </cell>
          <cell r="F2348" t="b">
            <v>0</v>
          </cell>
          <cell r="G2348">
            <v>27876.592369387301</v>
          </cell>
          <cell r="H2348">
            <v>6659.30306265735</v>
          </cell>
          <cell r="I2348">
            <v>227</v>
          </cell>
          <cell r="J2348">
            <v>5.0120767204601404E-4</v>
          </cell>
          <cell r="K2348">
            <v>31</v>
          </cell>
          <cell r="L2348">
            <v>12.7345763204567</v>
          </cell>
          <cell r="M2348">
            <v>2573</v>
          </cell>
          <cell r="N2348">
            <v>2.70004485643165E-3</v>
          </cell>
          <cell r="O2348">
            <v>2383</v>
          </cell>
          <cell r="Q2348">
            <v>2664</v>
          </cell>
        </row>
        <row r="2349">
          <cell r="B2349" t="str">
            <v>PARADISE 11042486</v>
          </cell>
          <cell r="C2349">
            <v>102831104</v>
          </cell>
          <cell r="D2349" t="str">
            <v>PARADISE 1104</v>
          </cell>
          <cell r="E2349">
            <v>2486</v>
          </cell>
          <cell r="F2349" t="b">
            <v>1</v>
          </cell>
          <cell r="G2349">
            <v>189.79162646555599</v>
          </cell>
          <cell r="H2349">
            <v>146.422847849888</v>
          </cell>
          <cell r="I2349">
            <v>2</v>
          </cell>
          <cell r="J2349">
            <v>6.7148345988243797E-4</v>
          </cell>
          <cell r="K2349">
            <v>8</v>
          </cell>
          <cell r="L2349">
            <v>6.5791284830713295E-2</v>
          </cell>
          <cell r="M2349">
            <v>3270</v>
          </cell>
          <cell r="N2349">
            <v>4.42683681240134E-5</v>
          </cell>
          <cell r="O2349">
            <v>2906</v>
          </cell>
          <cell r="Q2349">
            <v>3565</v>
          </cell>
        </row>
        <row r="2350">
          <cell r="B2350" t="str">
            <v>PARADISE 11042488</v>
          </cell>
          <cell r="C2350">
            <v>102831104</v>
          </cell>
          <cell r="D2350" t="str">
            <v>PARADISE 1104</v>
          </cell>
          <cell r="E2350">
            <v>2488</v>
          </cell>
          <cell r="F2350" t="b">
            <v>0</v>
          </cell>
          <cell r="G2350">
            <v>5690.0714290113701</v>
          </cell>
          <cell r="H2350">
            <v>5690.0714290113701</v>
          </cell>
          <cell r="I2350">
            <v>47</v>
          </cell>
          <cell r="J2350">
            <v>4.8559804634622E-4</v>
          </cell>
          <cell r="K2350">
            <v>34</v>
          </cell>
          <cell r="L2350">
            <v>6.6431380861029996E-2</v>
          </cell>
          <cell r="M2350">
            <v>3043</v>
          </cell>
          <cell r="N2350">
            <v>3.2258948762197897E-5</v>
          </cell>
          <cell r="O2350">
            <v>2924</v>
          </cell>
          <cell r="Q2350">
            <v>2916</v>
          </cell>
        </row>
        <row r="2351">
          <cell r="B2351" t="str">
            <v>PARADISE 1104283794</v>
          </cell>
          <cell r="C2351">
            <v>102831104</v>
          </cell>
          <cell r="D2351" t="str">
            <v>PARADISE 1104</v>
          </cell>
          <cell r="E2351">
            <v>283794</v>
          </cell>
          <cell r="F2351" t="b">
            <v>0</v>
          </cell>
          <cell r="G2351">
            <v>4034.8506938678302</v>
          </cell>
          <cell r="H2351">
            <v>3810.7404337028402</v>
          </cell>
          <cell r="I2351">
            <v>37</v>
          </cell>
          <cell r="J2351">
            <v>4.82673334379403E-4</v>
          </cell>
          <cell r="K2351">
            <v>38</v>
          </cell>
          <cell r="L2351">
            <v>6.6327581504762506E-2</v>
          </cell>
          <cell r="M2351">
            <v>3142</v>
          </cell>
          <cell r="N2351">
            <v>3.2003649416228501E-5</v>
          </cell>
          <cell r="O2351">
            <v>2926</v>
          </cell>
          <cell r="Q2351">
            <v>2942</v>
          </cell>
        </row>
        <row r="2352">
          <cell r="B2352" t="str">
            <v>PARADISE 110439216</v>
          </cell>
          <cell r="C2352">
            <v>102831104</v>
          </cell>
          <cell r="D2352" t="str">
            <v>PARADISE 1104</v>
          </cell>
          <cell r="E2352">
            <v>39216</v>
          </cell>
          <cell r="F2352" t="b">
            <v>0</v>
          </cell>
          <cell r="G2352">
            <v>5158.2622566457703</v>
          </cell>
          <cell r="H2352">
            <v>2624.8047312866001</v>
          </cell>
          <cell r="I2352">
            <v>41</v>
          </cell>
          <cell r="J2352">
            <v>4.9127995716844396E-4</v>
          </cell>
          <cell r="K2352">
            <v>32</v>
          </cell>
          <cell r="L2352">
            <v>7.6004549599883102</v>
          </cell>
          <cell r="M2352">
            <v>2675</v>
          </cell>
          <cell r="N2352">
            <v>2.0999598373745701E-3</v>
          </cell>
          <cell r="O2352">
            <v>2467</v>
          </cell>
          <cell r="P2352">
            <v>0.31</v>
          </cell>
          <cell r="Q2352">
            <v>998</v>
          </cell>
        </row>
        <row r="2353">
          <cell r="B2353" t="str">
            <v>PARADISE 1104409622</v>
          </cell>
          <cell r="C2353">
            <v>102831104</v>
          </cell>
          <cell r="D2353" t="str">
            <v>PARADISE 1104</v>
          </cell>
          <cell r="E2353">
            <v>409622</v>
          </cell>
          <cell r="F2353" t="b">
            <v>0</v>
          </cell>
          <cell r="G2353">
            <v>20757.6390086807</v>
          </cell>
          <cell r="H2353">
            <v>20534.7896259931</v>
          </cell>
          <cell r="I2353">
            <v>156</v>
          </cell>
          <cell r="J2353">
            <v>3.4981001445908599E-4</v>
          </cell>
          <cell r="K2353">
            <v>90</v>
          </cell>
          <cell r="L2353">
            <v>622.08805620187798</v>
          </cell>
          <cell r="M2353">
            <v>1080</v>
          </cell>
          <cell r="N2353">
            <v>9.0830940057169199E-2</v>
          </cell>
          <cell r="O2353">
            <v>817</v>
          </cell>
          <cell r="Q2353">
            <v>2825</v>
          </cell>
        </row>
        <row r="2354">
          <cell r="B2354" t="str">
            <v>PARADISE 110443008</v>
          </cell>
          <cell r="C2354">
            <v>102831104</v>
          </cell>
          <cell r="D2354" t="str">
            <v>PARADISE 1104</v>
          </cell>
          <cell r="E2354">
            <v>43008</v>
          </cell>
          <cell r="F2354" t="b">
            <v>0</v>
          </cell>
          <cell r="G2354">
            <v>20752.8611759138</v>
          </cell>
          <cell r="H2354">
            <v>20697.773187615701</v>
          </cell>
          <cell r="I2354">
            <v>145</v>
          </cell>
          <cell r="J2354">
            <v>2.4314960725766E-4</v>
          </cell>
          <cell r="K2354">
            <v>238</v>
          </cell>
          <cell r="L2354">
            <v>866.32168657942805</v>
          </cell>
          <cell r="M2354">
            <v>903</v>
          </cell>
          <cell r="N2354">
            <v>0.105013327115273</v>
          </cell>
          <cell r="O2354">
            <v>734</v>
          </cell>
          <cell r="Q2354">
            <v>3002</v>
          </cell>
        </row>
        <row r="2355">
          <cell r="B2355" t="str">
            <v>PARADISE 1104457900</v>
          </cell>
          <cell r="C2355">
            <v>102831104</v>
          </cell>
          <cell r="D2355" t="str">
            <v>PARADISE 1104</v>
          </cell>
          <cell r="E2355">
            <v>457900</v>
          </cell>
          <cell r="F2355" t="b">
            <v>0</v>
          </cell>
          <cell r="G2355">
            <v>26252.311802920402</v>
          </cell>
          <cell r="H2355">
            <v>19380.7292858002</v>
          </cell>
          <cell r="I2355">
            <v>208</v>
          </cell>
          <cell r="J2355">
            <v>4.7135137378204102E-4</v>
          </cell>
          <cell r="K2355">
            <v>40</v>
          </cell>
          <cell r="L2355">
            <v>18.128464371027501</v>
          </cell>
          <cell r="M2355">
            <v>2474</v>
          </cell>
          <cell r="N2355">
            <v>3.0984840100988001E-3</v>
          </cell>
          <cell r="O2355">
            <v>2340</v>
          </cell>
          <cell r="Q2355">
            <v>2650</v>
          </cell>
        </row>
        <row r="2356">
          <cell r="B2356" t="str">
            <v>PARADISE 110453544</v>
          </cell>
          <cell r="C2356">
            <v>102831104</v>
          </cell>
          <cell r="D2356" t="str">
            <v>PARADISE 1104</v>
          </cell>
          <cell r="E2356">
            <v>53544</v>
          </cell>
          <cell r="F2356" t="b">
            <v>0</v>
          </cell>
          <cell r="G2356">
            <v>1728.20426875367</v>
          </cell>
          <cell r="H2356">
            <v>1035.11823317779</v>
          </cell>
          <cell r="I2356">
            <v>19</v>
          </cell>
          <cell r="J2356">
            <v>3.86132101228117E-4</v>
          </cell>
          <cell r="K2356">
            <v>71</v>
          </cell>
          <cell r="L2356">
            <v>6.5690217036452794E-2</v>
          </cell>
          <cell r="M2356">
            <v>3314</v>
          </cell>
          <cell r="N2356">
            <v>2.5313998536335299E-5</v>
          </cell>
          <cell r="O2356">
            <v>2950</v>
          </cell>
          <cell r="Q2356">
            <v>2807</v>
          </cell>
        </row>
        <row r="2357">
          <cell r="B2357" t="str">
            <v>PARADISE 1104920400</v>
          </cell>
          <cell r="C2357">
            <v>102831104</v>
          </cell>
          <cell r="D2357" t="str">
            <v>PARADISE 1104</v>
          </cell>
          <cell r="E2357">
            <v>920400</v>
          </cell>
          <cell r="F2357" t="b">
            <v>0</v>
          </cell>
          <cell r="G2357">
            <v>7975.4069697001396</v>
          </cell>
          <cell r="H2357">
            <v>7538.7640444486597</v>
          </cell>
          <cell r="I2357">
            <v>66</v>
          </cell>
          <cell r="J2357">
            <v>4.4142082289468001E-4</v>
          </cell>
          <cell r="K2357">
            <v>53</v>
          </cell>
          <cell r="L2357">
            <v>18.073216693632101</v>
          </cell>
          <cell r="M2357">
            <v>2478</v>
          </cell>
          <cell r="N2357">
            <v>6.4968241065286904E-3</v>
          </cell>
          <cell r="O2357">
            <v>2126</v>
          </cell>
          <cell r="Q2357">
            <v>2964</v>
          </cell>
        </row>
        <row r="2358">
          <cell r="B2358" t="str">
            <v>PARADISE 1104954322</v>
          </cell>
          <cell r="C2358">
            <v>102831104</v>
          </cell>
          <cell r="D2358" t="str">
            <v>PARADISE 1104</v>
          </cell>
          <cell r="E2358">
            <v>954322</v>
          </cell>
          <cell r="F2358" t="b">
            <v>0</v>
          </cell>
          <cell r="G2358">
            <v>6923.0972849833297</v>
          </cell>
          <cell r="H2358">
            <v>6923.0972849833297</v>
          </cell>
          <cell r="I2358">
            <v>63</v>
          </cell>
          <cell r="J2358">
            <v>4.2679650031791498E-4</v>
          </cell>
          <cell r="K2358">
            <v>60</v>
          </cell>
          <cell r="L2358">
            <v>6.6431380861029996E-2</v>
          </cell>
          <cell r="M2358">
            <v>3044</v>
          </cell>
          <cell r="N2358">
            <v>2.8352680862774102E-5</v>
          </cell>
          <cell r="O2358">
            <v>2943</v>
          </cell>
          <cell r="Q2358">
            <v>2742</v>
          </cell>
        </row>
        <row r="2359">
          <cell r="B2359" t="str">
            <v>PARADISE 1104961990</v>
          </cell>
          <cell r="C2359">
            <v>102831104</v>
          </cell>
          <cell r="D2359" t="str">
            <v>PARADISE 1104</v>
          </cell>
          <cell r="E2359">
            <v>961990</v>
          </cell>
          <cell r="F2359" t="b">
            <v>0</v>
          </cell>
          <cell r="G2359">
            <v>10972.260230456801</v>
          </cell>
          <cell r="H2359">
            <v>10972.260230456801</v>
          </cell>
          <cell r="I2359">
            <v>91</v>
          </cell>
          <cell r="J2359">
            <v>3.5642034668893698E-4</v>
          </cell>
          <cell r="K2359">
            <v>85</v>
          </cell>
          <cell r="L2359">
            <v>6.6431380861030107E-2</v>
          </cell>
          <cell r="M2359">
            <v>3018</v>
          </cell>
          <cell r="N2359">
            <v>2.3677495797513098E-5</v>
          </cell>
          <cell r="O2359">
            <v>2954</v>
          </cell>
          <cell r="Q2359">
            <v>2984</v>
          </cell>
        </row>
        <row r="2360">
          <cell r="B2360" t="str">
            <v>PARADISE 1104CB</v>
          </cell>
          <cell r="C2360">
            <v>102831104</v>
          </cell>
          <cell r="D2360" t="str">
            <v>PARADISE 1104</v>
          </cell>
          <cell r="E2360" t="str">
            <v>CB</v>
          </cell>
          <cell r="F2360" t="b">
            <v>0</v>
          </cell>
          <cell r="G2360">
            <v>5993.69160802237</v>
          </cell>
          <cell r="H2360">
            <v>2211.8341392942998</v>
          </cell>
          <cell r="I2360">
            <v>46</v>
          </cell>
          <cell r="J2360">
            <v>4.4180446324885802E-4</v>
          </cell>
          <cell r="K2360">
            <v>52</v>
          </cell>
          <cell r="L2360">
            <v>6.5540812471024196E-2</v>
          </cell>
          <cell r="M2360">
            <v>3355</v>
          </cell>
          <cell r="N2360">
            <v>2.9017667702852301E-5</v>
          </cell>
          <cell r="O2360">
            <v>2941</v>
          </cell>
          <cell r="P2360">
            <v>4.5599999999999996</v>
          </cell>
          <cell r="Q2360">
            <v>515</v>
          </cell>
        </row>
        <row r="2361">
          <cell r="B2361" t="str">
            <v>PARADISE 1105121988</v>
          </cell>
          <cell r="C2361">
            <v>102831105</v>
          </cell>
          <cell r="D2361" t="str">
            <v>PARADISE 1105</v>
          </cell>
          <cell r="E2361">
            <v>121988</v>
          </cell>
          <cell r="F2361" t="b">
            <v>0</v>
          </cell>
          <cell r="G2361">
            <v>11219.171181931901</v>
          </cell>
          <cell r="H2361">
            <v>11219.171181931901</v>
          </cell>
          <cell r="I2361">
            <v>92</v>
          </cell>
          <cell r="J2361">
            <v>2.7094210267735E-4</v>
          </cell>
          <cell r="K2361">
            <v>171</v>
          </cell>
          <cell r="L2361">
            <v>5.2336123812587703</v>
          </cell>
          <cell r="M2361">
            <v>2742</v>
          </cell>
          <cell r="N2361">
            <v>1.9488083132049301E-3</v>
          </cell>
          <cell r="O2361">
            <v>2484</v>
          </cell>
          <cell r="Q2361">
            <v>2725</v>
          </cell>
        </row>
        <row r="2362">
          <cell r="B2362" t="str">
            <v>PARADISE 11052214</v>
          </cell>
          <cell r="C2362">
            <v>102831105</v>
          </cell>
          <cell r="D2362" t="str">
            <v>PARADISE 1105</v>
          </cell>
          <cell r="E2362">
            <v>2214</v>
          </cell>
          <cell r="F2362" t="b">
            <v>0</v>
          </cell>
          <cell r="G2362">
            <v>29878.705392325501</v>
          </cell>
          <cell r="H2362">
            <v>24265.0128645806</v>
          </cell>
          <cell r="I2362">
            <v>233</v>
          </cell>
          <cell r="J2362">
            <v>4.2567800656395698E-4</v>
          </cell>
          <cell r="K2362">
            <v>61</v>
          </cell>
          <cell r="L2362">
            <v>48.084400250674001</v>
          </cell>
          <cell r="M2362">
            <v>2221</v>
          </cell>
          <cell r="N2362">
            <v>6.2243294229232101E-3</v>
          </cell>
          <cell r="O2362">
            <v>2141</v>
          </cell>
          <cell r="P2362">
            <v>51.75</v>
          </cell>
          <cell r="Q2362">
            <v>113</v>
          </cell>
        </row>
        <row r="2363">
          <cell r="B2363" t="str">
            <v>PARADISE 110536656</v>
          </cell>
          <cell r="C2363">
            <v>102831105</v>
          </cell>
          <cell r="D2363" t="str">
            <v>PARADISE 1105</v>
          </cell>
          <cell r="E2363">
            <v>36656</v>
          </cell>
          <cell r="F2363" t="b">
            <v>1</v>
          </cell>
          <cell r="G2363">
            <v>1041.7397547452099</v>
          </cell>
          <cell r="H2363">
            <v>220.79890913171801</v>
          </cell>
          <cell r="I2363">
            <v>14</v>
          </cell>
          <cell r="J2363">
            <v>9.8372294674985692E-4</v>
          </cell>
          <cell r="K2363">
            <v>2</v>
          </cell>
          <cell r="L2363">
            <v>6.5516957960577604E-2</v>
          </cell>
          <cell r="M2363">
            <v>3361</v>
          </cell>
          <cell r="N2363">
            <v>6.4705920541965705E-5</v>
          </cell>
          <cell r="O2363">
            <v>2895</v>
          </cell>
          <cell r="Q2363">
            <v>3040</v>
          </cell>
        </row>
        <row r="2364">
          <cell r="B2364" t="str">
            <v>PARADISE 1105828400</v>
          </cell>
          <cell r="C2364">
            <v>102831105</v>
          </cell>
          <cell r="D2364" t="str">
            <v>PARADISE 1105</v>
          </cell>
          <cell r="E2364">
            <v>828400</v>
          </cell>
          <cell r="F2364" t="b">
            <v>1</v>
          </cell>
          <cell r="G2364">
            <v>50.109397096743301</v>
          </cell>
          <cell r="H2364">
            <v>50.109397096743301</v>
          </cell>
          <cell r="I2364">
            <v>2</v>
          </cell>
          <cell r="J2364">
            <v>6.6465628333389705E-4</v>
          </cell>
          <cell r="K2364">
            <v>9</v>
          </cell>
          <cell r="L2364">
            <v>6.6431380861030107E-2</v>
          </cell>
          <cell r="M2364">
            <v>3040</v>
          </cell>
          <cell r="N2364">
            <v>4.4154034699830897E-5</v>
          </cell>
          <cell r="O2364">
            <v>2907</v>
          </cell>
          <cell r="Q2364">
            <v>3627</v>
          </cell>
        </row>
        <row r="2365">
          <cell r="B2365" t="str">
            <v>PARADISE 1105829194</v>
          </cell>
          <cell r="C2365">
            <v>102831105</v>
          </cell>
          <cell r="D2365" t="str">
            <v>PARADISE 1105</v>
          </cell>
          <cell r="E2365">
            <v>829194</v>
          </cell>
          <cell r="F2365" t="b">
            <v>0</v>
          </cell>
          <cell r="G2365">
            <v>18124.382602925201</v>
          </cell>
          <cell r="H2365">
            <v>18124.382602925201</v>
          </cell>
          <cell r="I2365">
            <v>142</v>
          </cell>
          <cell r="J2365">
            <v>2.29785947404182E-4</v>
          </cell>
          <cell r="K2365">
            <v>286</v>
          </cell>
          <cell r="L2365">
            <v>0.40120650833992499</v>
          </cell>
          <cell r="M2365">
            <v>2916</v>
          </cell>
          <cell r="N2365">
            <v>1.6421603350541899E-4</v>
          </cell>
          <cell r="O2365">
            <v>2849</v>
          </cell>
          <cell r="Q2365">
            <v>2858</v>
          </cell>
        </row>
        <row r="2366">
          <cell r="B2366" t="str">
            <v>PARADISE 1105878870</v>
          </cell>
          <cell r="C2366">
            <v>102831105</v>
          </cell>
          <cell r="D2366" t="str">
            <v>PARADISE 1105</v>
          </cell>
          <cell r="E2366">
            <v>878870</v>
          </cell>
          <cell r="F2366" t="b">
            <v>0</v>
          </cell>
          <cell r="G2366">
            <v>4057.4460106125898</v>
          </cell>
          <cell r="H2366">
            <v>4057.4460106125898</v>
          </cell>
          <cell r="I2366">
            <v>29</v>
          </cell>
          <cell r="J2366">
            <v>4.8816324375240602E-4</v>
          </cell>
          <cell r="K2366">
            <v>33</v>
          </cell>
          <cell r="L2366">
            <v>4.9841625638268203</v>
          </cell>
          <cell r="M2366">
            <v>2754</v>
          </cell>
          <cell r="N2366">
            <v>4.8412113035583501E-3</v>
          </cell>
          <cell r="O2366">
            <v>2211</v>
          </cell>
          <cell r="Q2366">
            <v>2967</v>
          </cell>
        </row>
        <row r="2367">
          <cell r="B2367" t="str">
            <v>PARADISE 110599226</v>
          </cell>
          <cell r="C2367">
            <v>102831105</v>
          </cell>
          <cell r="D2367" t="str">
            <v>PARADISE 1105</v>
          </cell>
          <cell r="E2367">
            <v>99226</v>
          </cell>
          <cell r="F2367" t="b">
            <v>0</v>
          </cell>
          <cell r="G2367">
            <v>5537.6206089529596</v>
          </cell>
          <cell r="H2367">
            <v>1841.8714671755799</v>
          </cell>
          <cell r="I2367">
            <v>42</v>
          </cell>
          <cell r="J2367">
            <v>6.2785556552366205E-4</v>
          </cell>
          <cell r="K2367">
            <v>15</v>
          </cell>
          <cell r="L2367">
            <v>6.5638881013971306E-2</v>
          </cell>
          <cell r="M2367">
            <v>3326</v>
          </cell>
          <cell r="N2367">
            <v>4.1187161195157398E-5</v>
          </cell>
          <cell r="O2367">
            <v>2912</v>
          </cell>
          <cell r="Q2367">
            <v>3154</v>
          </cell>
        </row>
        <row r="2368">
          <cell r="B2368" t="str">
            <v>PARADISE 1105CB</v>
          </cell>
          <cell r="C2368">
            <v>102831105</v>
          </cell>
          <cell r="D2368" t="str">
            <v>PARADISE 1105</v>
          </cell>
          <cell r="E2368" t="str">
            <v>CB</v>
          </cell>
          <cell r="F2368" t="b">
            <v>0</v>
          </cell>
          <cell r="G2368">
            <v>11616.1021434052</v>
          </cell>
          <cell r="H2368">
            <v>9822.6917614627691</v>
          </cell>
          <cell r="I2368">
            <v>86</v>
          </cell>
          <cell r="J2368">
            <v>5.4579887584496102E-4</v>
          </cell>
          <cell r="K2368">
            <v>25</v>
          </cell>
          <cell r="L2368">
            <v>1.1716552433114</v>
          </cell>
          <cell r="M2368">
            <v>2883</v>
          </cell>
          <cell r="N2368">
            <v>2.6896989802338101E-4</v>
          </cell>
          <cell r="O2368">
            <v>2808</v>
          </cell>
          <cell r="P2368">
            <v>19.78</v>
          </cell>
          <cell r="Q2368">
            <v>308</v>
          </cell>
        </row>
        <row r="2369">
          <cell r="B2369" t="str">
            <v>PARADISE 11061212</v>
          </cell>
          <cell r="C2369">
            <v>102831106</v>
          </cell>
          <cell r="D2369" t="str">
            <v>PARADISE 1106</v>
          </cell>
          <cell r="E2369">
            <v>1212</v>
          </cell>
          <cell r="F2369" t="b">
            <v>0</v>
          </cell>
          <cell r="G2369">
            <v>3248.6095332291502</v>
          </cell>
          <cell r="H2369">
            <v>3232.60749299995</v>
          </cell>
          <cell r="I2369">
            <v>33</v>
          </cell>
          <cell r="J2369">
            <v>6.4006987866543398E-4</v>
          </cell>
          <cell r="K2369">
            <v>12</v>
          </cell>
          <cell r="L2369">
            <v>6.6392587162223002E-2</v>
          </cell>
          <cell r="M2369">
            <v>3123</v>
          </cell>
          <cell r="N2369">
            <v>4.2502533264197801E-5</v>
          </cell>
          <cell r="O2369">
            <v>2910</v>
          </cell>
          <cell r="Q2369">
            <v>3117</v>
          </cell>
        </row>
        <row r="2370">
          <cell r="B2370" t="str">
            <v>PARADISE 110636042</v>
          </cell>
          <cell r="C2370">
            <v>102831106</v>
          </cell>
          <cell r="D2370" t="str">
            <v>PARADISE 1106</v>
          </cell>
          <cell r="E2370">
            <v>36042</v>
          </cell>
          <cell r="F2370" t="b">
            <v>0</v>
          </cell>
          <cell r="G2370">
            <v>14063.6210651119</v>
          </cell>
          <cell r="H2370">
            <v>13184.510337975</v>
          </cell>
          <cell r="I2370">
            <v>119</v>
          </cell>
          <cell r="J2370">
            <v>4.64906853595807E-4</v>
          </cell>
          <cell r="K2370">
            <v>42</v>
          </cell>
          <cell r="L2370">
            <v>6.6334559612746993E-2</v>
          </cell>
          <cell r="M2370">
            <v>3138</v>
          </cell>
          <cell r="N2370">
            <v>3.0817248705115997E-5</v>
          </cell>
          <cell r="O2370">
            <v>2933</v>
          </cell>
          <cell r="Q2370">
            <v>2883</v>
          </cell>
        </row>
        <row r="2371">
          <cell r="B2371" t="str">
            <v>PARADISE 1106CB</v>
          </cell>
          <cell r="C2371">
            <v>102831106</v>
          </cell>
          <cell r="D2371" t="str">
            <v>PARADISE 1106</v>
          </cell>
          <cell r="E2371" t="str">
            <v>CB</v>
          </cell>
          <cell r="F2371" t="b">
            <v>0</v>
          </cell>
          <cell r="G2371">
            <v>7764.6761543257498</v>
          </cell>
          <cell r="H2371">
            <v>7472.6669501383403</v>
          </cell>
          <cell r="I2371">
            <v>53</v>
          </cell>
          <cell r="J2371">
            <v>5.7990432297920697E-4</v>
          </cell>
          <cell r="K2371">
            <v>22</v>
          </cell>
          <cell r="L2371">
            <v>0.96330359832935097</v>
          </cell>
          <cell r="M2371">
            <v>2896</v>
          </cell>
          <cell r="N2371">
            <v>2.4569902038379198E-4</v>
          </cell>
          <cell r="O2371">
            <v>2813</v>
          </cell>
          <cell r="P2371">
            <v>38.979999999999997</v>
          </cell>
          <cell r="Q2371">
            <v>191</v>
          </cell>
        </row>
        <row r="2372">
          <cell r="B2372" t="str">
            <v>PASO ROBLES 11032731</v>
          </cell>
          <cell r="C2372">
            <v>182611103</v>
          </cell>
          <cell r="D2372" t="str">
            <v>PASO ROBLES 1103</v>
          </cell>
          <cell r="E2372">
            <v>2731</v>
          </cell>
          <cell r="F2372" t="b">
            <v>0</v>
          </cell>
          <cell r="G2372">
            <v>2630.6286336231201</v>
          </cell>
          <cell r="H2372">
            <v>2630.6286336231201</v>
          </cell>
          <cell r="I2372">
            <v>13</v>
          </cell>
          <cell r="J2372">
            <v>8.1625814905587093E-5</v>
          </cell>
          <cell r="K2372">
            <v>2166</v>
          </cell>
          <cell r="L2372">
            <v>3132.51661236584</v>
          </cell>
          <cell r="M2372">
            <v>251</v>
          </cell>
          <cell r="N2372">
            <v>0.22959570327916301</v>
          </cell>
          <cell r="O2372">
            <v>260</v>
          </cell>
          <cell r="P2372">
            <v>0.25</v>
          </cell>
          <cell r="Q2372">
            <v>1088</v>
          </cell>
        </row>
        <row r="2373">
          <cell r="B2373" t="str">
            <v>PASO ROBLES 1103351084</v>
          </cell>
          <cell r="C2373">
            <v>182611103</v>
          </cell>
          <cell r="D2373" t="str">
            <v>PASO ROBLES 1103</v>
          </cell>
          <cell r="E2373">
            <v>351084</v>
          </cell>
          <cell r="F2373" t="b">
            <v>0</v>
          </cell>
          <cell r="G2373">
            <v>14339.9461343613</v>
          </cell>
          <cell r="H2373">
            <v>3813.7275079112301</v>
          </cell>
          <cell r="I2373">
            <v>91</v>
          </cell>
          <cell r="J2373">
            <v>6.4148196381413203E-5</v>
          </cell>
          <cell r="K2373">
            <v>2639</v>
          </cell>
          <cell r="L2373">
            <v>844.84848601485601</v>
          </cell>
          <cell r="M2373">
            <v>915</v>
          </cell>
          <cell r="N2373">
            <v>4.4255414212585498E-2</v>
          </cell>
          <cell r="O2373">
            <v>1239</v>
          </cell>
          <cell r="Q2373">
            <v>2770</v>
          </cell>
        </row>
        <row r="2374">
          <cell r="B2374" t="str">
            <v>PASO ROBLES 1103451760</v>
          </cell>
          <cell r="C2374">
            <v>182611103</v>
          </cell>
          <cell r="D2374" t="str">
            <v>PASO ROBLES 1103</v>
          </cell>
          <cell r="E2374">
            <v>451760</v>
          </cell>
          <cell r="F2374" t="b">
            <v>1</v>
          </cell>
          <cell r="G2374">
            <v>98.256309893833006</v>
          </cell>
          <cell r="H2374">
            <v>98.256309893833006</v>
          </cell>
          <cell r="I2374">
            <v>2</v>
          </cell>
          <cell r="J2374">
            <v>1.5500444715144099E-4</v>
          </cell>
          <cell r="K2374">
            <v>694</v>
          </cell>
          <cell r="L2374">
            <v>6.6431909799575806E-2</v>
          </cell>
          <cell r="M2374">
            <v>2956</v>
          </cell>
          <cell r="N2374">
            <v>1.0297241451697599E-5</v>
          </cell>
          <cell r="O2374">
            <v>3061</v>
          </cell>
          <cell r="Q2374">
            <v>3571</v>
          </cell>
        </row>
        <row r="2375">
          <cell r="B2375" t="str">
            <v>PASO ROBLES 110359763</v>
          </cell>
          <cell r="C2375">
            <v>182611103</v>
          </cell>
          <cell r="D2375" t="str">
            <v>PASO ROBLES 1103</v>
          </cell>
          <cell r="E2375">
            <v>59763</v>
          </cell>
          <cell r="F2375" t="b">
            <v>0</v>
          </cell>
          <cell r="G2375">
            <v>4532.1932628879404</v>
          </cell>
          <cell r="H2375">
            <v>4532.1932628879404</v>
          </cell>
          <cell r="I2375">
            <v>30</v>
          </cell>
          <cell r="J2375">
            <v>5.4980547611194101E-5</v>
          </cell>
          <cell r="K2375">
            <v>2912</v>
          </cell>
          <cell r="L2375">
            <v>2480.2070329835001</v>
          </cell>
          <cell r="M2375">
            <v>346</v>
          </cell>
          <cell r="N2375">
            <v>0.127164618288931</v>
          </cell>
          <cell r="O2375">
            <v>615</v>
          </cell>
          <cell r="P2375">
            <v>2.2599999999999998</v>
          </cell>
          <cell r="Q2375">
            <v>616</v>
          </cell>
        </row>
        <row r="2376">
          <cell r="B2376" t="str">
            <v>PASO ROBLES 1103N02</v>
          </cell>
          <cell r="C2376">
            <v>182611103</v>
          </cell>
          <cell r="D2376" t="str">
            <v>PASO ROBLES 1103</v>
          </cell>
          <cell r="E2376" t="str">
            <v>N02</v>
          </cell>
          <cell r="F2376" t="b">
            <v>1</v>
          </cell>
          <cell r="G2376">
            <v>70.934037489954903</v>
          </cell>
          <cell r="H2376">
            <v>70.934037489954903</v>
          </cell>
          <cell r="I2376">
            <v>1</v>
          </cell>
          <cell r="J2376">
            <v>2.5247808662243101E-4</v>
          </cell>
          <cell r="K2376">
            <v>210</v>
          </cell>
          <cell r="L2376">
            <v>1429.57458496093</v>
          </cell>
          <cell r="M2376">
            <v>625</v>
          </cell>
          <cell r="N2376">
            <v>0.36093625589499401</v>
          </cell>
          <cell r="O2376">
            <v>87</v>
          </cell>
          <cell r="P2376">
            <v>2.56</v>
          </cell>
          <cell r="Q2376">
            <v>597</v>
          </cell>
        </row>
        <row r="2377">
          <cell r="B2377" t="str">
            <v>PASO ROBLES 1103N04</v>
          </cell>
          <cell r="C2377">
            <v>182611103</v>
          </cell>
          <cell r="D2377" t="str">
            <v>PASO ROBLES 1103</v>
          </cell>
          <cell r="E2377" t="str">
            <v>N04</v>
          </cell>
          <cell r="F2377" t="b">
            <v>1</v>
          </cell>
          <cell r="G2377">
            <v>859.58413502614906</v>
          </cell>
          <cell r="H2377">
            <v>859.58413502614906</v>
          </cell>
          <cell r="I2377">
            <v>4</v>
          </cell>
          <cell r="J2377">
            <v>1.3463635150401301E-4</v>
          </cell>
          <cell r="K2377">
            <v>932</v>
          </cell>
          <cell r="L2377">
            <v>1420.92960877716</v>
          </cell>
          <cell r="M2377">
            <v>631</v>
          </cell>
          <cell r="N2377">
            <v>0.15160355540630199</v>
          </cell>
          <cell r="O2377">
            <v>510</v>
          </cell>
          <cell r="P2377">
            <v>10.35</v>
          </cell>
          <cell r="Q2377">
            <v>398</v>
          </cell>
        </row>
        <row r="2378">
          <cell r="B2378" t="str">
            <v>PASO ROBLES 1103N50</v>
          </cell>
          <cell r="C2378">
            <v>182611103</v>
          </cell>
          <cell r="D2378" t="str">
            <v>PASO ROBLES 1103</v>
          </cell>
          <cell r="E2378" t="str">
            <v>N50</v>
          </cell>
          <cell r="F2378" t="b">
            <v>0</v>
          </cell>
          <cell r="G2378">
            <v>3586.1974338212499</v>
          </cell>
          <cell r="H2378">
            <v>3586.1974338212499</v>
          </cell>
          <cell r="I2378">
            <v>24</v>
          </cell>
          <cell r="J2378">
            <v>2.0174229465065599E-4</v>
          </cell>
          <cell r="K2378">
            <v>390</v>
          </cell>
          <cell r="L2378">
            <v>1403.0605057800799</v>
          </cell>
          <cell r="M2378">
            <v>636</v>
          </cell>
          <cell r="N2378">
            <v>0.30039099606438102</v>
          </cell>
          <cell r="O2378">
            <v>138</v>
          </cell>
          <cell r="P2378">
            <v>6.6</v>
          </cell>
          <cell r="Q2378">
            <v>465</v>
          </cell>
        </row>
        <row r="2379">
          <cell r="B2379" t="str">
            <v>PASO ROBLES 1103N52</v>
          </cell>
          <cell r="C2379">
            <v>182611103</v>
          </cell>
          <cell r="D2379" t="str">
            <v>PASO ROBLES 1103</v>
          </cell>
          <cell r="E2379" t="str">
            <v>N52</v>
          </cell>
          <cell r="F2379" t="b">
            <v>0</v>
          </cell>
          <cell r="G2379">
            <v>10571.3697561225</v>
          </cell>
          <cell r="H2379">
            <v>10571.3697561225</v>
          </cell>
          <cell r="I2379">
            <v>32</v>
          </cell>
          <cell r="J2379">
            <v>1.6961477160748399E-4</v>
          </cell>
          <cell r="K2379">
            <v>565</v>
          </cell>
          <cell r="L2379">
            <v>1370.1643910978401</v>
          </cell>
          <cell r="M2379">
            <v>652</v>
          </cell>
          <cell r="N2379">
            <v>0.21643044942145701</v>
          </cell>
          <cell r="O2379">
            <v>291</v>
          </cell>
          <cell r="P2379">
            <v>0.06</v>
          </cell>
          <cell r="Q2379">
            <v>1851</v>
          </cell>
        </row>
        <row r="2380">
          <cell r="B2380" t="str">
            <v>PASO ROBLES 1103N54</v>
          </cell>
          <cell r="C2380">
            <v>182611103</v>
          </cell>
          <cell r="D2380" t="str">
            <v>PASO ROBLES 1103</v>
          </cell>
          <cell r="E2380" t="str">
            <v>N54</v>
          </cell>
          <cell r="F2380" t="b">
            <v>0</v>
          </cell>
          <cell r="G2380">
            <v>34748.723612137503</v>
          </cell>
          <cell r="H2380">
            <v>32201.178339406299</v>
          </cell>
          <cell r="I2380">
            <v>221</v>
          </cell>
          <cell r="J2380">
            <v>9.3044925261682903E-5</v>
          </cell>
          <cell r="K2380">
            <v>1819</v>
          </cell>
          <cell r="L2380">
            <v>4184.3432433850903</v>
          </cell>
          <cell r="M2380">
            <v>138</v>
          </cell>
          <cell r="N2380">
            <v>0.38568069998891902</v>
          </cell>
          <cell r="O2380">
            <v>69</v>
          </cell>
          <cell r="P2380">
            <v>3.07</v>
          </cell>
          <cell r="Q2380">
            <v>564</v>
          </cell>
        </row>
        <row r="2381">
          <cell r="B2381" t="str">
            <v>PASO ROBLES 1103N58</v>
          </cell>
          <cell r="C2381">
            <v>182611103</v>
          </cell>
          <cell r="D2381" t="str">
            <v>PASO ROBLES 1103</v>
          </cell>
          <cell r="E2381" t="str">
            <v>N58</v>
          </cell>
          <cell r="F2381" t="b">
            <v>0</v>
          </cell>
          <cell r="G2381">
            <v>11929.783817662401</v>
          </cell>
          <cell r="H2381">
            <v>7319.60942829756</v>
          </cell>
          <cell r="I2381">
            <v>91</v>
          </cell>
          <cell r="J2381">
            <v>8.9682646325349604E-5</v>
          </cell>
          <cell r="K2381">
            <v>1923</v>
          </cell>
          <cell r="L2381">
            <v>2958.7212783298801</v>
          </cell>
          <cell r="M2381">
            <v>277</v>
          </cell>
          <cell r="N2381">
            <v>0.23099409451470199</v>
          </cell>
          <cell r="O2381">
            <v>257</v>
          </cell>
          <cell r="P2381">
            <v>1.43</v>
          </cell>
          <cell r="Q2381">
            <v>676</v>
          </cell>
        </row>
        <row r="2382">
          <cell r="B2382" t="str">
            <v>PASO ROBLES 1104P02</v>
          </cell>
          <cell r="C2382">
            <v>182611104</v>
          </cell>
          <cell r="D2382" t="str">
            <v>PASO ROBLES 1104</v>
          </cell>
          <cell r="E2382" t="str">
            <v>P02</v>
          </cell>
          <cell r="F2382" t="b">
            <v>1</v>
          </cell>
          <cell r="G2382">
            <v>11656.6661101151</v>
          </cell>
          <cell r="H2382">
            <v>515.03217747312101</v>
          </cell>
          <cell r="I2382">
            <v>93</v>
          </cell>
          <cell r="J2382">
            <v>5.0919490307854198E-5</v>
          </cell>
          <cell r="K2382">
            <v>3016</v>
          </cell>
          <cell r="L2382">
            <v>803.92558240882397</v>
          </cell>
          <cell r="M2382">
            <v>936</v>
          </cell>
          <cell r="N2382">
            <v>6.6820399351433996E-2</v>
          </cell>
          <cell r="O2382">
            <v>1006</v>
          </cell>
          <cell r="P2382">
            <v>0.32</v>
          </cell>
          <cell r="Q2382">
            <v>993</v>
          </cell>
        </row>
        <row r="2383">
          <cell r="B2383" t="str">
            <v>PASO ROBLES 1104R12</v>
          </cell>
          <cell r="C2383">
            <v>182611104</v>
          </cell>
          <cell r="D2383" t="str">
            <v>PASO ROBLES 1104</v>
          </cell>
          <cell r="E2383" t="str">
            <v>R12</v>
          </cell>
          <cell r="F2383" t="b">
            <v>0</v>
          </cell>
          <cell r="G2383">
            <v>64632.535096654399</v>
          </cell>
          <cell r="H2383">
            <v>52796.268571841501</v>
          </cell>
          <cell r="I2383">
            <v>278</v>
          </cell>
          <cell r="J2383">
            <v>5.1482847720103803E-5</v>
          </cell>
          <cell r="K2383">
            <v>3005</v>
          </cell>
          <cell r="L2383">
            <v>1212.06242073978</v>
          </cell>
          <cell r="M2383">
            <v>725</v>
          </cell>
          <cell r="N2383">
            <v>6.4341108790660906E-2</v>
          </cell>
          <cell r="O2383">
            <v>1025</v>
          </cell>
          <cell r="P2383">
            <v>0.1</v>
          </cell>
          <cell r="Q2383">
            <v>1470</v>
          </cell>
        </row>
        <row r="2384">
          <cell r="B2384" t="str">
            <v>PASO ROBLES 1104R56</v>
          </cell>
          <cell r="C2384">
            <v>182611104</v>
          </cell>
          <cell r="D2384" t="str">
            <v>PASO ROBLES 1104</v>
          </cell>
          <cell r="E2384" t="str">
            <v>R56</v>
          </cell>
          <cell r="F2384" t="b">
            <v>0</v>
          </cell>
          <cell r="G2384">
            <v>19965.750539578101</v>
          </cell>
          <cell r="H2384">
            <v>18526.185522609801</v>
          </cell>
          <cell r="I2384">
            <v>117</v>
          </cell>
          <cell r="J2384">
            <v>9.8996636031506893E-5</v>
          </cell>
          <cell r="K2384">
            <v>1669</v>
          </cell>
          <cell r="L2384">
            <v>2922.39659828094</v>
          </cell>
          <cell r="M2384">
            <v>284</v>
          </cell>
          <cell r="N2384">
            <v>0.23419628436776299</v>
          </cell>
          <cell r="O2384">
            <v>251</v>
          </cell>
          <cell r="P2384">
            <v>1.75</v>
          </cell>
          <cell r="Q2384">
            <v>644</v>
          </cell>
        </row>
        <row r="2385">
          <cell r="B2385" t="str">
            <v>PASO ROBLES 1107289947</v>
          </cell>
          <cell r="C2385">
            <v>182611107</v>
          </cell>
          <cell r="D2385" t="str">
            <v>PASO ROBLES 1107</v>
          </cell>
          <cell r="E2385">
            <v>289947</v>
          </cell>
          <cell r="F2385" t="b">
            <v>1</v>
          </cell>
          <cell r="G2385">
            <v>3212.1672784560201</v>
          </cell>
          <cell r="H2385">
            <v>447.63574011523599</v>
          </cell>
          <cell r="I2385">
            <v>21</v>
          </cell>
          <cell r="J2385">
            <v>8.5183908595354296E-5</v>
          </cell>
          <cell r="K2385">
            <v>2054</v>
          </cell>
          <cell r="L2385">
            <v>855.707266437155</v>
          </cell>
          <cell r="M2385">
            <v>911</v>
          </cell>
          <cell r="N2385">
            <v>5.7657505573639099E-2</v>
          </cell>
          <cell r="O2385">
            <v>1081</v>
          </cell>
          <cell r="Q2385">
            <v>3472</v>
          </cell>
        </row>
        <row r="2386">
          <cell r="B2386" t="str">
            <v>PAUL SWEET 210210290</v>
          </cell>
          <cell r="C2386">
            <v>83252102</v>
          </cell>
          <cell r="D2386" t="str">
            <v>PAUL SWEET 2102</v>
          </cell>
          <cell r="E2386">
            <v>10290</v>
          </cell>
          <cell r="F2386" t="b">
            <v>1</v>
          </cell>
          <cell r="G2386">
            <v>9277.2510164737505</v>
          </cell>
          <cell r="H2386">
            <v>4.5720448353703702</v>
          </cell>
          <cell r="I2386">
            <v>75</v>
          </cell>
          <cell r="J2386">
            <v>7.2678537006294397E-5</v>
          </cell>
          <cell r="K2386">
            <v>2399</v>
          </cell>
          <cell r="L2386">
            <v>6.51641223827997E-2</v>
          </cell>
          <cell r="M2386">
            <v>3550</v>
          </cell>
          <cell r="N2386">
            <v>4.7387563650351098E-6</v>
          </cell>
          <cell r="O2386">
            <v>3278</v>
          </cell>
          <cell r="Q2386">
            <v>2841</v>
          </cell>
        </row>
        <row r="2387">
          <cell r="B2387" t="str">
            <v>PAUL SWEET 210212850</v>
          </cell>
          <cell r="C2387">
            <v>83252102</v>
          </cell>
          <cell r="D2387" t="str">
            <v>PAUL SWEET 2102</v>
          </cell>
          <cell r="E2387">
            <v>12850</v>
          </cell>
          <cell r="F2387" t="b">
            <v>0</v>
          </cell>
          <cell r="G2387">
            <v>6644.9449395854199</v>
          </cell>
          <cell r="H2387">
            <v>1063.4476420451899</v>
          </cell>
          <cell r="I2387">
            <v>52</v>
          </cell>
          <cell r="J2387">
            <v>6.6461576917955994E-5</v>
          </cell>
          <cell r="K2387">
            <v>2576</v>
          </cell>
          <cell r="L2387">
            <v>6.5295250083391404E-2</v>
          </cell>
          <cell r="M2387">
            <v>3464</v>
          </cell>
          <cell r="N2387">
            <v>4.3733306960226298E-6</v>
          </cell>
          <cell r="O2387">
            <v>3306</v>
          </cell>
          <cell r="P2387">
            <v>0.02</v>
          </cell>
          <cell r="Q2387">
            <v>2487</v>
          </cell>
        </row>
        <row r="2388">
          <cell r="B2388" t="str">
            <v>PAUL SWEET 2102168368</v>
          </cell>
          <cell r="C2388">
            <v>83252102</v>
          </cell>
          <cell r="D2388" t="str">
            <v>PAUL SWEET 2102</v>
          </cell>
          <cell r="E2388">
            <v>168368</v>
          </cell>
          <cell r="F2388" t="b">
            <v>1</v>
          </cell>
          <cell r="G2388">
            <v>1090.7031207498601</v>
          </cell>
          <cell r="H2388">
            <v>590.44709334823494</v>
          </cell>
          <cell r="I2388">
            <v>8</v>
          </cell>
          <cell r="J2388">
            <v>1.0338689268489E-4</v>
          </cell>
          <cell r="K2388">
            <v>1562</v>
          </cell>
          <cell r="L2388">
            <v>6.5307605080306502E-2</v>
          </cell>
          <cell r="M2388">
            <v>3460</v>
          </cell>
          <cell r="N2388">
            <v>6.7491073132199796E-6</v>
          </cell>
          <cell r="O2388">
            <v>3176</v>
          </cell>
          <cell r="Q2388">
            <v>3294</v>
          </cell>
        </row>
        <row r="2389">
          <cell r="B2389" t="str">
            <v>PAUL SWEET 2102337544</v>
          </cell>
          <cell r="C2389">
            <v>83252102</v>
          </cell>
          <cell r="D2389" t="str">
            <v>PAUL SWEET 2102</v>
          </cell>
          <cell r="E2389">
            <v>337544</v>
          </cell>
          <cell r="F2389" t="b">
            <v>1</v>
          </cell>
          <cell r="G2389">
            <v>1419.0102670342101</v>
          </cell>
          <cell r="H2389">
            <v>579.06420189669996</v>
          </cell>
          <cell r="I2389">
            <v>13</v>
          </cell>
          <cell r="J2389">
            <v>1.1348436629095099E-4</v>
          </cell>
          <cell r="K2389">
            <v>1333</v>
          </cell>
          <cell r="L2389">
            <v>3.7153166784689899</v>
          </cell>
          <cell r="M2389">
            <v>2783</v>
          </cell>
          <cell r="N2389">
            <v>3.7689387153985E-4</v>
          </cell>
          <cell r="O2389">
            <v>2773</v>
          </cell>
          <cell r="Q2389">
            <v>3561</v>
          </cell>
        </row>
        <row r="2390">
          <cell r="B2390" t="str">
            <v>PAUL SWEET 2102959032</v>
          </cell>
          <cell r="C2390">
            <v>83252102</v>
          </cell>
          <cell r="D2390" t="str">
            <v>PAUL SWEET 2102</v>
          </cell>
          <cell r="E2390">
            <v>959032</v>
          </cell>
          <cell r="F2390" t="b">
            <v>0</v>
          </cell>
          <cell r="G2390">
            <v>1582.9543601374701</v>
          </cell>
          <cell r="H2390">
            <v>1283.5288389407799</v>
          </cell>
          <cell r="I2390">
            <v>11</v>
          </cell>
          <cell r="J2390">
            <v>1.28851110639516E-4</v>
          </cell>
          <cell r="K2390">
            <v>1030</v>
          </cell>
          <cell r="L2390">
            <v>15.184679584747</v>
          </cell>
          <cell r="M2390">
            <v>2528</v>
          </cell>
          <cell r="N2390">
            <v>1.20343332933622E-3</v>
          </cell>
          <cell r="O2390">
            <v>2597</v>
          </cell>
          <cell r="Q2390">
            <v>3517</v>
          </cell>
        </row>
        <row r="2391">
          <cell r="B2391" t="str">
            <v>PAUL SWEET 210411074</v>
          </cell>
          <cell r="C2391">
            <v>83252104</v>
          </cell>
          <cell r="D2391" t="str">
            <v>PAUL SWEET 2104</v>
          </cell>
          <cell r="E2391">
            <v>11074</v>
          </cell>
          <cell r="F2391" t="b">
            <v>0</v>
          </cell>
          <cell r="G2391">
            <v>4972.7566524588101</v>
          </cell>
          <cell r="H2391">
            <v>4718.3100426363098</v>
          </cell>
          <cell r="I2391">
            <v>41</v>
          </cell>
          <cell r="J2391">
            <v>4.83740664321885E-5</v>
          </cell>
          <cell r="K2391">
            <v>3082</v>
          </cell>
          <cell r="L2391">
            <v>6.6275212277726397E-2</v>
          </cell>
          <cell r="M2391">
            <v>3154</v>
          </cell>
          <cell r="N2391">
            <v>3.1904909352359101E-6</v>
          </cell>
          <cell r="O2391">
            <v>3389</v>
          </cell>
          <cell r="P2391">
            <v>0.48</v>
          </cell>
          <cell r="Q2391">
            <v>903</v>
          </cell>
        </row>
        <row r="2392">
          <cell r="B2392" t="str">
            <v>PAUL SWEET 21045394</v>
          </cell>
          <cell r="C2392">
            <v>83252104</v>
          </cell>
          <cell r="D2392" t="str">
            <v>PAUL SWEET 2104</v>
          </cell>
          <cell r="E2392">
            <v>5394</v>
          </cell>
          <cell r="F2392" t="b">
            <v>0</v>
          </cell>
          <cell r="G2392">
            <v>24529.1371620543</v>
          </cell>
          <cell r="H2392">
            <v>23340.393758093898</v>
          </cell>
          <cell r="I2392">
            <v>180</v>
          </cell>
          <cell r="J2392">
            <v>1.3063488892214799E-4</v>
          </cell>
          <cell r="K2392">
            <v>998</v>
          </cell>
          <cell r="L2392">
            <v>7.7217550022734498</v>
          </cell>
          <cell r="M2392">
            <v>2674</v>
          </cell>
          <cell r="N2392">
            <v>9.9214422963362411E-4</v>
          </cell>
          <cell r="O2392">
            <v>2636</v>
          </cell>
          <cell r="P2392">
            <v>43.45</v>
          </cell>
          <cell r="Q2392">
            <v>169</v>
          </cell>
        </row>
        <row r="2393">
          <cell r="B2393" t="str">
            <v>PAUL SWEET 2105CB</v>
          </cell>
          <cell r="C2393">
            <v>83252105</v>
          </cell>
          <cell r="D2393" t="str">
            <v>PAUL SWEET 2105</v>
          </cell>
          <cell r="E2393" t="str">
            <v>CB</v>
          </cell>
          <cell r="F2393" t="b">
            <v>0</v>
          </cell>
          <cell r="G2393">
            <v>14092.5760230337</v>
          </cell>
          <cell r="H2393">
            <v>11980.8022194279</v>
          </cell>
          <cell r="I2393">
            <v>86</v>
          </cell>
          <cell r="J2393">
            <v>1.2586297281998101E-4</v>
          </cell>
          <cell r="K2393">
            <v>1080</v>
          </cell>
          <cell r="L2393">
            <v>5.5912281191626203</v>
          </cell>
          <cell r="M2393">
            <v>2727</v>
          </cell>
          <cell r="N2393">
            <v>1.0024224860167999E-3</v>
          </cell>
          <cell r="O2393">
            <v>2633</v>
          </cell>
          <cell r="P2393">
            <v>0.22</v>
          </cell>
          <cell r="Q2393">
            <v>1132</v>
          </cell>
        </row>
        <row r="2394">
          <cell r="B2394" t="str">
            <v>PAUL SWEET 210610424</v>
          </cell>
          <cell r="C2394">
            <v>83252106</v>
          </cell>
          <cell r="D2394" t="str">
            <v>PAUL SWEET 2106</v>
          </cell>
          <cell r="E2394">
            <v>10424</v>
          </cell>
          <cell r="F2394" t="b">
            <v>0</v>
          </cell>
          <cell r="G2394">
            <v>11629.493416543</v>
          </cell>
          <cell r="H2394">
            <v>9151.9906450503004</v>
          </cell>
          <cell r="I2394">
            <v>87</v>
          </cell>
          <cell r="J2394">
            <v>1.3475415425478099E-4</v>
          </cell>
          <cell r="K2394">
            <v>931</v>
          </cell>
          <cell r="L2394">
            <v>22.367038987063101</v>
          </cell>
          <cell r="M2394">
            <v>2420</v>
          </cell>
          <cell r="N2394">
            <v>3.02665061954979E-3</v>
          </cell>
          <cell r="O2394">
            <v>2346</v>
          </cell>
          <cell r="P2394">
            <v>0.25</v>
          </cell>
          <cell r="Q2394">
            <v>1072</v>
          </cell>
        </row>
        <row r="2395">
          <cell r="B2395" t="str">
            <v>PAUL SWEET 2106428102</v>
          </cell>
          <cell r="C2395">
            <v>83252106</v>
          </cell>
          <cell r="D2395" t="str">
            <v>PAUL SWEET 2106</v>
          </cell>
          <cell r="E2395">
            <v>428102</v>
          </cell>
          <cell r="F2395" t="b">
            <v>0</v>
          </cell>
          <cell r="G2395">
            <v>20879.8446205172</v>
          </cell>
          <cell r="H2395">
            <v>19729.942107417701</v>
          </cell>
          <cell r="I2395">
            <v>158</v>
          </cell>
          <cell r="J2395">
            <v>1.27805114211293E-4</v>
          </cell>
          <cell r="K2395">
            <v>1053</v>
          </cell>
          <cell r="L2395">
            <v>4.9781922545708399</v>
          </cell>
          <cell r="M2395">
            <v>2755</v>
          </cell>
          <cell r="N2395">
            <v>6.8263549544274999E-4</v>
          </cell>
          <cell r="O2395">
            <v>2691</v>
          </cell>
          <cell r="P2395">
            <v>0.55000000000000004</v>
          </cell>
          <cell r="Q2395">
            <v>866</v>
          </cell>
        </row>
        <row r="2396">
          <cell r="B2396" t="str">
            <v>PAUL SWEET 21065178</v>
          </cell>
          <cell r="C2396">
            <v>83252106</v>
          </cell>
          <cell r="D2396" t="str">
            <v>PAUL SWEET 2106</v>
          </cell>
          <cell r="E2396">
            <v>5178</v>
          </cell>
          <cell r="F2396" t="b">
            <v>0</v>
          </cell>
          <cell r="G2396">
            <v>11550.9266623288</v>
          </cell>
          <cell r="H2396">
            <v>11550.9266623288</v>
          </cell>
          <cell r="I2396">
            <v>84</v>
          </cell>
          <cell r="J2396">
            <v>1.8260345409327599E-4</v>
          </cell>
          <cell r="K2396">
            <v>491</v>
          </cell>
          <cell r="L2396">
            <v>17.8913214579803</v>
          </cell>
          <cell r="M2396">
            <v>2483</v>
          </cell>
          <cell r="N2396">
            <v>3.24081963925341E-3</v>
          </cell>
          <cell r="O2396">
            <v>2323</v>
          </cell>
          <cell r="P2396">
            <v>0.57999999999999996</v>
          </cell>
          <cell r="Q2396">
            <v>856</v>
          </cell>
        </row>
        <row r="2397">
          <cell r="B2397" t="str">
            <v>PAUL SWEET 21068091</v>
          </cell>
          <cell r="C2397">
            <v>83252106</v>
          </cell>
          <cell r="D2397" t="str">
            <v>PAUL SWEET 2106</v>
          </cell>
          <cell r="E2397">
            <v>8091</v>
          </cell>
          <cell r="F2397" t="b">
            <v>0</v>
          </cell>
          <cell r="G2397">
            <v>9678.4780418423106</v>
          </cell>
          <cell r="H2397">
            <v>9678.4780418423106</v>
          </cell>
          <cell r="I2397">
            <v>69</v>
          </cell>
          <cell r="J2397">
            <v>1.82961201273323E-4</v>
          </cell>
          <cell r="K2397">
            <v>489</v>
          </cell>
          <cell r="L2397">
            <v>17.283438942281599</v>
          </cell>
          <cell r="M2397">
            <v>2497</v>
          </cell>
          <cell r="N2397">
            <v>2.9647803119603601E-3</v>
          </cell>
          <cell r="O2397">
            <v>2357</v>
          </cell>
          <cell r="P2397">
            <v>0.38</v>
          </cell>
          <cell r="Q2397">
            <v>961</v>
          </cell>
        </row>
        <row r="2398">
          <cell r="B2398" t="str">
            <v>PAUL SWEET 2106CB</v>
          </cell>
          <cell r="C2398">
            <v>83252106</v>
          </cell>
          <cell r="D2398" t="str">
            <v>PAUL SWEET 2106</v>
          </cell>
          <cell r="E2398" t="str">
            <v>CB</v>
          </cell>
          <cell r="F2398" t="b">
            <v>0</v>
          </cell>
          <cell r="G2398">
            <v>18604.474610446399</v>
          </cell>
          <cell r="H2398">
            <v>8502.7440756054293</v>
          </cell>
          <cell r="I2398">
            <v>115</v>
          </cell>
          <cell r="J2398">
            <v>8.1073681479593704E-5</v>
          </cell>
          <cell r="K2398">
            <v>2181</v>
          </cell>
          <cell r="L2398">
            <v>1.4421130560662401</v>
          </cell>
          <cell r="M2398">
            <v>2868</v>
          </cell>
          <cell r="N2398">
            <v>2.58950539862431E-4</v>
          </cell>
          <cell r="O2398">
            <v>2811</v>
          </cell>
          <cell r="P2398">
            <v>0.23</v>
          </cell>
          <cell r="Q2398">
            <v>1110</v>
          </cell>
        </row>
        <row r="2399">
          <cell r="B2399" t="str">
            <v>PAUL SWEET 210710986</v>
          </cell>
          <cell r="C2399">
            <v>83252107</v>
          </cell>
          <cell r="D2399" t="str">
            <v>PAUL SWEET 2107</v>
          </cell>
          <cell r="E2399">
            <v>10986</v>
          </cell>
          <cell r="F2399" t="b">
            <v>0</v>
          </cell>
          <cell r="G2399">
            <v>31785.025478259799</v>
          </cell>
          <cell r="H2399">
            <v>14988.5932922342</v>
          </cell>
          <cell r="I2399">
            <v>180</v>
          </cell>
          <cell r="J2399">
            <v>9.4350616748228202E-5</v>
          </cell>
          <cell r="K2399">
            <v>1785</v>
          </cell>
          <cell r="L2399">
            <v>282.18212837966701</v>
          </cell>
          <cell r="M2399">
            <v>1470</v>
          </cell>
          <cell r="N2399">
            <v>2.7410737929627501E-2</v>
          </cell>
          <cell r="O2399">
            <v>1507</v>
          </cell>
          <cell r="P2399">
            <v>0.19</v>
          </cell>
          <cell r="Q2399">
            <v>1190</v>
          </cell>
        </row>
        <row r="2400">
          <cell r="B2400" t="str">
            <v>PAUL SWEET 21075291</v>
          </cell>
          <cell r="C2400">
            <v>83252107</v>
          </cell>
          <cell r="D2400" t="str">
            <v>PAUL SWEET 2107</v>
          </cell>
          <cell r="E2400">
            <v>5291</v>
          </cell>
          <cell r="F2400" t="b">
            <v>1</v>
          </cell>
          <cell r="G2400">
            <v>1596.26098443978</v>
          </cell>
          <cell r="H2400">
            <v>50.439007259438199</v>
          </cell>
          <cell r="I2400">
            <v>14</v>
          </cell>
          <cell r="J2400">
            <v>1.2857709342434999E-4</v>
          </cell>
          <cell r="K2400">
            <v>1037</v>
          </cell>
          <cell r="L2400">
            <v>6.5238770097494098E-2</v>
          </cell>
          <cell r="M2400">
            <v>3485</v>
          </cell>
          <cell r="N2400">
            <v>8.4226108155848301E-6</v>
          </cell>
          <cell r="O2400">
            <v>3109</v>
          </cell>
          <cell r="Q2400">
            <v>3053</v>
          </cell>
        </row>
        <row r="2401">
          <cell r="B2401" t="str">
            <v>PAUL SWEET 2107774760</v>
          </cell>
          <cell r="C2401">
            <v>83252107</v>
          </cell>
          <cell r="D2401" t="str">
            <v>PAUL SWEET 2107</v>
          </cell>
          <cell r="E2401">
            <v>774760</v>
          </cell>
          <cell r="F2401" t="b">
            <v>0</v>
          </cell>
          <cell r="G2401">
            <v>5348.86298620461</v>
          </cell>
          <cell r="H2401">
            <v>5348.86298620461</v>
          </cell>
          <cell r="I2401">
            <v>37</v>
          </cell>
          <cell r="J2401">
            <v>2.2083156816095001E-4</v>
          </cell>
          <cell r="K2401">
            <v>317</v>
          </cell>
          <cell r="L2401">
            <v>0.70854446372470303</v>
          </cell>
          <cell r="M2401">
            <v>2908</v>
          </cell>
          <cell r="N2401">
            <v>1.11969827505544E-4</v>
          </cell>
          <cell r="O2401">
            <v>2869</v>
          </cell>
          <cell r="Q2401">
            <v>3263</v>
          </cell>
        </row>
        <row r="2402">
          <cell r="B2402" t="str">
            <v>PAUL SWEET 210912828</v>
          </cell>
          <cell r="C2402">
            <v>83252109</v>
          </cell>
          <cell r="D2402" t="str">
            <v>PAUL SWEET 2109</v>
          </cell>
          <cell r="E2402">
            <v>12828</v>
          </cell>
          <cell r="F2402" t="b">
            <v>0</v>
          </cell>
          <cell r="G2402">
            <v>7906.67193049241</v>
          </cell>
          <cell r="H2402">
            <v>1834.1594938636099</v>
          </cell>
          <cell r="I2402">
            <v>66</v>
          </cell>
          <cell r="J2402">
            <v>4.4983646065785098E-5</v>
          </cell>
          <cell r="K2402">
            <v>3161</v>
          </cell>
          <cell r="L2402">
            <v>6.5458485800208396E-2</v>
          </cell>
          <cell r="M2402">
            <v>3393</v>
          </cell>
          <cell r="N2402">
            <v>2.96512451031458E-6</v>
          </cell>
          <cell r="O2402">
            <v>3414</v>
          </cell>
          <cell r="Q2402">
            <v>2662</v>
          </cell>
        </row>
        <row r="2403">
          <cell r="B2403" t="str">
            <v>PAUL SWEET 2109634576</v>
          </cell>
          <cell r="C2403">
            <v>83252109</v>
          </cell>
          <cell r="D2403" t="str">
            <v>PAUL SWEET 2109</v>
          </cell>
          <cell r="E2403">
            <v>634576</v>
          </cell>
          <cell r="F2403" t="b">
            <v>0</v>
          </cell>
          <cell r="G2403">
            <v>3306.7048870373101</v>
          </cell>
          <cell r="H2403">
            <v>2935.0444196506301</v>
          </cell>
          <cell r="I2403">
            <v>29</v>
          </cell>
          <cell r="J2403">
            <v>8.2017088594699906E-5</v>
          </cell>
          <cell r="K2403">
            <v>2152</v>
          </cell>
          <cell r="L2403">
            <v>6.6254679499001295E-2</v>
          </cell>
          <cell r="M2403">
            <v>3159</v>
          </cell>
          <cell r="N2403">
            <v>5.4461635749783297E-6</v>
          </cell>
          <cell r="O2403">
            <v>3240</v>
          </cell>
          <cell r="Q2403">
            <v>2939</v>
          </cell>
        </row>
        <row r="2404">
          <cell r="B2404" t="str">
            <v>PAUL SWEET 2109680537</v>
          </cell>
          <cell r="C2404">
            <v>83252109</v>
          </cell>
          <cell r="D2404" t="str">
            <v>PAUL SWEET 2109</v>
          </cell>
          <cell r="E2404">
            <v>680537</v>
          </cell>
          <cell r="F2404" t="b">
            <v>1</v>
          </cell>
          <cell r="G2404">
            <v>1060.8184071861299</v>
          </cell>
          <cell r="H2404">
            <v>362.729259255876</v>
          </cell>
          <cell r="I2404">
            <v>9</v>
          </cell>
          <cell r="J2404">
            <v>3.9362486556152898E-5</v>
          </cell>
          <cell r="K2404">
            <v>3278</v>
          </cell>
          <cell r="L2404">
            <v>6.5432527826892004E-2</v>
          </cell>
          <cell r="M2404">
            <v>3403</v>
          </cell>
          <cell r="N2404">
            <v>2.5979160120780098E-6</v>
          </cell>
          <cell r="O2404">
            <v>3454</v>
          </cell>
          <cell r="Q2404">
            <v>3424</v>
          </cell>
        </row>
        <row r="2405">
          <cell r="B2405" t="str">
            <v>PAUL SWEET 2109687295</v>
          </cell>
          <cell r="C2405">
            <v>83252109</v>
          </cell>
          <cell r="D2405" t="str">
            <v>PAUL SWEET 2109</v>
          </cell>
          <cell r="E2405">
            <v>687295</v>
          </cell>
          <cell r="F2405" t="b">
            <v>0</v>
          </cell>
          <cell r="G2405">
            <v>1495.54503000867</v>
          </cell>
          <cell r="H2405">
            <v>1495.54503000867</v>
          </cell>
          <cell r="I2405">
            <v>14</v>
          </cell>
          <cell r="J2405">
            <v>7.0919275718292005E-5</v>
          </cell>
          <cell r="K2405">
            <v>2445</v>
          </cell>
          <cell r="L2405">
            <v>6.6431909799575806E-2</v>
          </cell>
          <cell r="M2405">
            <v>2963</v>
          </cell>
          <cell r="N2405">
            <v>4.7113029275688201E-6</v>
          </cell>
          <cell r="O2405">
            <v>3279</v>
          </cell>
          <cell r="Q2405">
            <v>2878</v>
          </cell>
        </row>
        <row r="2406">
          <cell r="B2406" t="str">
            <v>PAUL SWEET 2109CB</v>
          </cell>
          <cell r="C2406">
            <v>83252109</v>
          </cell>
          <cell r="D2406" t="str">
            <v>PAUL SWEET 2109</v>
          </cell>
          <cell r="E2406" t="str">
            <v>CB</v>
          </cell>
          <cell r="F2406" t="b">
            <v>1</v>
          </cell>
          <cell r="G2406">
            <v>18410.636877963901</v>
          </cell>
          <cell r="H2406">
            <v>20.738787053310698</v>
          </cell>
          <cell r="I2406">
            <v>171</v>
          </cell>
          <cell r="J2406">
            <v>3.67490320333684E-5</v>
          </cell>
          <cell r="K2406">
            <v>3319</v>
          </cell>
          <cell r="L2406">
            <v>6.5154504270581406E-2</v>
          </cell>
          <cell r="M2406">
            <v>3560</v>
          </cell>
          <cell r="N2406">
            <v>2.3947810994894301E-6</v>
          </cell>
          <cell r="O2406">
            <v>3474</v>
          </cell>
          <cell r="P2406">
            <v>0.28000000000000003</v>
          </cell>
          <cell r="Q2406">
            <v>1039</v>
          </cell>
        </row>
        <row r="2407">
          <cell r="B2407" t="str">
            <v>PEABODY 2106250154</v>
          </cell>
          <cell r="C2407">
            <v>63642106</v>
          </cell>
          <cell r="D2407" t="str">
            <v>PEABODY 2106</v>
          </cell>
          <cell r="E2407">
            <v>250154</v>
          </cell>
          <cell r="F2407" t="b">
            <v>1</v>
          </cell>
          <cell r="G2407">
            <v>458.54891259786501</v>
          </cell>
          <cell r="H2407">
            <v>458.54891259786501</v>
          </cell>
          <cell r="I2407">
            <v>4</v>
          </cell>
          <cell r="J2407">
            <v>1.14194933303224E-4</v>
          </cell>
          <cell r="K2407">
            <v>1315</v>
          </cell>
          <cell r="L2407">
            <v>5210.7291623992496</v>
          </cell>
          <cell r="M2407">
            <v>61</v>
          </cell>
          <cell r="N2407">
            <v>0.55242642055856805</v>
          </cell>
          <cell r="O2407">
            <v>26</v>
          </cell>
          <cell r="Q2407">
            <v>3150</v>
          </cell>
        </row>
        <row r="2408">
          <cell r="B2408" t="str">
            <v>PEABODY 2106592742</v>
          </cell>
          <cell r="C2408">
            <v>63642106</v>
          </cell>
          <cell r="D2408" t="str">
            <v>PEABODY 2106</v>
          </cell>
          <cell r="E2408">
            <v>592742</v>
          </cell>
          <cell r="F2408" t="b">
            <v>1</v>
          </cell>
          <cell r="G2408">
            <v>684.45516640598601</v>
          </cell>
          <cell r="H2408">
            <v>546.74530491875998</v>
          </cell>
          <cell r="I2408">
            <v>5</v>
          </cell>
          <cell r="J2408">
            <v>6.9919283305353006E-5</v>
          </cell>
          <cell r="K2408">
            <v>2474</v>
          </cell>
          <cell r="L2408">
            <v>5228.5371438880702</v>
          </cell>
          <cell r="M2408">
            <v>60</v>
          </cell>
          <cell r="N2408">
            <v>0.36226808068576399</v>
          </cell>
          <cell r="O2408">
            <v>84</v>
          </cell>
          <cell r="Q2408">
            <v>3618</v>
          </cell>
        </row>
        <row r="2409">
          <cell r="B2409" t="str">
            <v>PEABODY 2106CB</v>
          </cell>
          <cell r="C2409">
            <v>63642106</v>
          </cell>
          <cell r="D2409" t="str">
            <v>PEABODY 2106</v>
          </cell>
          <cell r="E2409" t="str">
            <v>CB</v>
          </cell>
          <cell r="F2409" t="b">
            <v>1</v>
          </cell>
          <cell r="G2409">
            <v>1275.2264964789299</v>
          </cell>
          <cell r="H2409">
            <v>525.80961447818197</v>
          </cell>
          <cell r="I2409">
            <v>9</v>
          </cell>
          <cell r="J2409">
            <v>1.39229478918423E-4</v>
          </cell>
          <cell r="K2409">
            <v>884</v>
          </cell>
          <cell r="L2409">
            <v>1814.56212051548</v>
          </cell>
          <cell r="M2409">
            <v>503</v>
          </cell>
          <cell r="N2409">
            <v>0.32441627406032297</v>
          </cell>
          <cell r="O2409">
            <v>109</v>
          </cell>
          <cell r="P2409">
            <v>0.04</v>
          </cell>
          <cell r="Q2409">
            <v>2217</v>
          </cell>
        </row>
        <row r="2410">
          <cell r="B2410" t="str">
            <v>PEABODY 2108113684</v>
          </cell>
          <cell r="C2410">
            <v>63642108</v>
          </cell>
          <cell r="D2410" t="str">
            <v>PEABODY 2108</v>
          </cell>
          <cell r="E2410">
            <v>113684</v>
          </cell>
          <cell r="F2410" t="b">
            <v>1</v>
          </cell>
          <cell r="G2410">
            <v>748.95739734640802</v>
          </cell>
          <cell r="H2410">
            <v>590.652129229558</v>
          </cell>
          <cell r="I2410">
            <v>4</v>
          </cell>
          <cell r="J2410">
            <v>9.2987941570754602E-5</v>
          </cell>
          <cell r="K2410">
            <v>1823</v>
          </cell>
          <cell r="L2410">
            <v>6848.1416920040701</v>
          </cell>
          <cell r="M2410">
            <v>10</v>
          </cell>
          <cell r="N2410">
            <v>0.55275579482224202</v>
          </cell>
          <cell r="O2410">
            <v>25</v>
          </cell>
          <cell r="Q2410">
            <v>3509</v>
          </cell>
        </row>
        <row r="2411">
          <cell r="B2411" t="str">
            <v>PEABODY 2113873304</v>
          </cell>
          <cell r="C2411">
            <v>63642113</v>
          </cell>
          <cell r="D2411" t="str">
            <v>PEABODY 2113</v>
          </cell>
          <cell r="E2411">
            <v>873304</v>
          </cell>
          <cell r="F2411" t="b">
            <v>0</v>
          </cell>
          <cell r="G2411">
            <v>1312.95083240636</v>
          </cell>
          <cell r="H2411">
            <v>1312.95083240636</v>
          </cell>
          <cell r="I2411">
            <v>5</v>
          </cell>
          <cell r="J2411">
            <v>6.9450322553166096E-5</v>
          </cell>
          <cell r="K2411">
            <v>2489</v>
          </cell>
          <cell r="L2411">
            <v>4833.6393847661202</v>
          </cell>
          <cell r="M2411">
            <v>88</v>
          </cell>
          <cell r="N2411">
            <v>0.25418868845015502</v>
          </cell>
          <cell r="O2411">
            <v>207</v>
          </cell>
          <cell r="Q2411">
            <v>3605</v>
          </cell>
        </row>
        <row r="2412">
          <cell r="B2412" t="str">
            <v>PEABODY 2113945670</v>
          </cell>
          <cell r="C2412">
            <v>63642113</v>
          </cell>
          <cell r="D2412" t="str">
            <v>PEABODY 2113</v>
          </cell>
          <cell r="E2412">
            <v>945670</v>
          </cell>
          <cell r="F2412" t="b">
            <v>1</v>
          </cell>
          <cell r="G2412">
            <v>403.09740163753099</v>
          </cell>
          <cell r="H2412">
            <v>334.42972335501798</v>
          </cell>
          <cell r="I2412">
            <v>3</v>
          </cell>
          <cell r="J2412">
            <v>6.3935200159903602E-5</v>
          </cell>
          <cell r="K2412">
            <v>2648</v>
          </cell>
          <cell r="L2412">
            <v>5860.0064208865897</v>
          </cell>
          <cell r="M2412">
            <v>36</v>
          </cell>
          <cell r="N2412">
            <v>0.35536242354638098</v>
          </cell>
          <cell r="O2412">
            <v>93</v>
          </cell>
          <cell r="Q2412">
            <v>3578</v>
          </cell>
        </row>
        <row r="2413">
          <cell r="B2413" t="str">
            <v>PEABODY 2113CB</v>
          </cell>
          <cell r="C2413">
            <v>63642113</v>
          </cell>
          <cell r="D2413" t="str">
            <v>PEABODY 2113</v>
          </cell>
          <cell r="E2413" t="str">
            <v>CB</v>
          </cell>
          <cell r="F2413" t="b">
            <v>1</v>
          </cell>
          <cell r="G2413">
            <v>8317.4056920511994</v>
          </cell>
          <cell r="H2413">
            <v>587.38809161527399</v>
          </cell>
          <cell r="I2413">
            <v>40</v>
          </cell>
          <cell r="J2413">
            <v>7.0186421350714893E-5</v>
          </cell>
          <cell r="K2413">
            <v>2464</v>
          </cell>
          <cell r="L2413">
            <v>270.69889016822799</v>
          </cell>
          <cell r="M2413">
            <v>1494</v>
          </cell>
          <cell r="N2413">
            <v>2.6425678647369801E-2</v>
          </cell>
          <cell r="O2413">
            <v>1525</v>
          </cell>
          <cell r="P2413">
            <v>2.37</v>
          </cell>
          <cell r="Q2413">
            <v>608</v>
          </cell>
        </row>
        <row r="2414">
          <cell r="B2414" t="str">
            <v>PENNGROVE 1101170</v>
          </cell>
          <cell r="C2414">
            <v>43471101</v>
          </cell>
          <cell r="D2414" t="str">
            <v>PENNGROVE 1101</v>
          </cell>
          <cell r="E2414">
            <v>170</v>
          </cell>
          <cell r="F2414" t="b">
            <v>0</v>
          </cell>
          <cell r="G2414">
            <v>33470.215787803099</v>
          </cell>
          <cell r="H2414">
            <v>28905.2433416694</v>
          </cell>
          <cell r="I2414">
            <v>223</v>
          </cell>
          <cell r="J2414">
            <v>9.0997057508074606E-5</v>
          </cell>
          <cell r="K2414">
            <v>1881</v>
          </cell>
          <cell r="L2414">
            <v>278.37016722157301</v>
          </cell>
          <cell r="M2414">
            <v>1476</v>
          </cell>
          <cell r="N2414">
            <v>2.3284854327308702E-2</v>
          </cell>
          <cell r="O2414">
            <v>1595</v>
          </cell>
          <cell r="P2414">
            <v>10.49</v>
          </cell>
          <cell r="Q2414">
            <v>396</v>
          </cell>
        </row>
        <row r="2415">
          <cell r="B2415" t="str">
            <v>PENNGROVE 1101247511</v>
          </cell>
          <cell r="C2415">
            <v>43471101</v>
          </cell>
          <cell r="D2415" t="str">
            <v>PENNGROVE 1101</v>
          </cell>
          <cell r="E2415">
            <v>247511</v>
          </cell>
          <cell r="F2415" t="b">
            <v>0</v>
          </cell>
          <cell r="G2415">
            <v>3219.7108854195599</v>
          </cell>
          <cell r="H2415">
            <v>1938.41110103755</v>
          </cell>
          <cell r="I2415">
            <v>26</v>
          </cell>
          <cell r="J2415">
            <v>5.8721682657610801E-5</v>
          </cell>
          <cell r="K2415">
            <v>2816</v>
          </cell>
          <cell r="L2415">
            <v>39.409958462882301</v>
          </cell>
          <cell r="M2415">
            <v>2279</v>
          </cell>
          <cell r="N2415">
            <v>2.5357488135612201E-3</v>
          </cell>
          <cell r="O2415">
            <v>2405</v>
          </cell>
          <cell r="Q2415">
            <v>2844</v>
          </cell>
        </row>
        <row r="2416">
          <cell r="B2416" t="str">
            <v>PENNGROVE 1101461338</v>
          </cell>
          <cell r="C2416">
            <v>43471101</v>
          </cell>
          <cell r="D2416" t="str">
            <v>PENNGROVE 1101</v>
          </cell>
          <cell r="E2416">
            <v>461338</v>
          </cell>
          <cell r="F2416" t="b">
            <v>0</v>
          </cell>
          <cell r="G2416">
            <v>2872.7741628615499</v>
          </cell>
          <cell r="H2416">
            <v>2872.7741628615499</v>
          </cell>
          <cell r="I2416">
            <v>24</v>
          </cell>
          <cell r="J2416">
            <v>9.4012504632701098E-5</v>
          </cell>
          <cell r="K2416">
            <v>1793</v>
          </cell>
          <cell r="L2416">
            <v>40.814441165157803</v>
          </cell>
          <cell r="M2416">
            <v>2273</v>
          </cell>
          <cell r="N2416">
            <v>3.5590684248437898E-3</v>
          </cell>
          <cell r="O2416">
            <v>2290</v>
          </cell>
          <cell r="Q2416">
            <v>2814</v>
          </cell>
        </row>
        <row r="2417">
          <cell r="B2417" t="str">
            <v>PENNGROVE 1101554</v>
          </cell>
          <cell r="C2417">
            <v>43471101</v>
          </cell>
          <cell r="D2417" t="str">
            <v>PENNGROVE 1101</v>
          </cell>
          <cell r="E2417">
            <v>554</v>
          </cell>
          <cell r="F2417" t="b">
            <v>1</v>
          </cell>
          <cell r="G2417">
            <v>17322.4157483698</v>
          </cell>
          <cell r="H2417">
            <v>0</v>
          </cell>
          <cell r="I2417">
            <v>130</v>
          </cell>
          <cell r="J2417">
            <v>6.9535938832426505E-5</v>
          </cell>
          <cell r="K2417">
            <v>2487</v>
          </cell>
          <cell r="L2417">
            <v>22.3741466781869</v>
          </cell>
          <cell r="M2417">
            <v>2419</v>
          </cell>
          <cell r="N2417">
            <v>2.1107422156956298E-3</v>
          </cell>
          <cell r="O2417">
            <v>2466</v>
          </cell>
          <cell r="P2417">
            <v>0.33</v>
          </cell>
          <cell r="Q2417">
            <v>985</v>
          </cell>
        </row>
        <row r="2418">
          <cell r="B2418" t="str">
            <v>PENRYN 11032198</v>
          </cell>
          <cell r="C2418">
            <v>152561103</v>
          </cell>
          <cell r="D2418" t="str">
            <v>PENRYN 1103</v>
          </cell>
          <cell r="E2418">
            <v>2198</v>
          </cell>
          <cell r="F2418" t="b">
            <v>0</v>
          </cell>
          <cell r="G2418">
            <v>33673.983663285297</v>
          </cell>
          <cell r="H2418">
            <v>32552.0609441296</v>
          </cell>
          <cell r="I2418">
            <v>248</v>
          </cell>
          <cell r="J2418">
            <v>1.5744609105504699E-4</v>
          </cell>
          <cell r="K2418">
            <v>669</v>
          </cell>
          <cell r="L2418">
            <v>1901.3176177758801</v>
          </cell>
          <cell r="M2418">
            <v>477</v>
          </cell>
          <cell r="N2418">
            <v>0.27290600219572098</v>
          </cell>
          <cell r="O2418">
            <v>173</v>
          </cell>
          <cell r="P2418">
            <v>5.01</v>
          </cell>
          <cell r="Q2418">
            <v>498</v>
          </cell>
        </row>
        <row r="2419">
          <cell r="B2419" t="str">
            <v>PENRYN 110351658</v>
          </cell>
          <cell r="C2419">
            <v>152561103</v>
          </cell>
          <cell r="D2419" t="str">
            <v>PENRYN 1103</v>
          </cell>
          <cell r="E2419">
            <v>51658</v>
          </cell>
          <cell r="F2419" t="b">
            <v>0</v>
          </cell>
          <cell r="G2419">
            <v>14039.378858956599</v>
          </cell>
          <cell r="H2419">
            <v>13140.120873477899</v>
          </cell>
          <cell r="I2419">
            <v>108</v>
          </cell>
          <cell r="J2419">
            <v>1.16841253236122E-4</v>
          </cell>
          <cell r="K2419">
            <v>1253</v>
          </cell>
          <cell r="L2419">
            <v>818.13475885985201</v>
          </cell>
          <cell r="M2419">
            <v>925</v>
          </cell>
          <cell r="N2419">
            <v>8.4001850159782898E-2</v>
          </cell>
          <cell r="O2419">
            <v>871</v>
          </cell>
          <cell r="P2419">
            <v>1.43</v>
          </cell>
          <cell r="Q2419">
            <v>677</v>
          </cell>
        </row>
        <row r="2420">
          <cell r="B2420" t="str">
            <v>PENRYN 1103604</v>
          </cell>
          <cell r="C2420">
            <v>152561103</v>
          </cell>
          <cell r="D2420" t="str">
            <v>PENRYN 1103</v>
          </cell>
          <cell r="E2420">
            <v>604</v>
          </cell>
          <cell r="F2420" t="b">
            <v>0</v>
          </cell>
          <cell r="G2420">
            <v>42817.3578286259</v>
          </cell>
          <cell r="H2420">
            <v>42516.879335965299</v>
          </cell>
          <cell r="I2420">
            <v>240</v>
          </cell>
          <cell r="J2420">
            <v>1.20607394330531E-4</v>
          </cell>
          <cell r="K2420">
            <v>1176</v>
          </cell>
          <cell r="L2420">
            <v>1665.6014164139499</v>
          </cell>
          <cell r="M2420">
            <v>537</v>
          </cell>
          <cell r="N2420">
            <v>0.193154274189413</v>
          </cell>
          <cell r="O2420">
            <v>358</v>
          </cell>
          <cell r="P2420">
            <v>8.39</v>
          </cell>
          <cell r="Q2420">
            <v>428</v>
          </cell>
        </row>
        <row r="2421">
          <cell r="B2421" t="str">
            <v>PENRYN 1103660</v>
          </cell>
          <cell r="C2421">
            <v>152561103</v>
          </cell>
          <cell r="D2421" t="str">
            <v>PENRYN 1103</v>
          </cell>
          <cell r="E2421">
            <v>660</v>
          </cell>
          <cell r="F2421" t="b">
            <v>0</v>
          </cell>
          <cell r="G2421">
            <v>31347.051428311399</v>
          </cell>
          <cell r="H2421">
            <v>16353.714551368401</v>
          </cell>
          <cell r="I2421">
            <v>233</v>
          </cell>
          <cell r="J2421">
            <v>1.1882803529717499E-4</v>
          </cell>
          <cell r="K2421">
            <v>1211</v>
          </cell>
          <cell r="L2421">
            <v>1011.38747031011</v>
          </cell>
          <cell r="M2421">
            <v>826</v>
          </cell>
          <cell r="N2421">
            <v>9.2166245183264398E-2</v>
          </cell>
          <cell r="O2421">
            <v>813</v>
          </cell>
          <cell r="P2421">
            <v>0.63</v>
          </cell>
          <cell r="Q2421">
            <v>835</v>
          </cell>
        </row>
        <row r="2422">
          <cell r="B2422" t="str">
            <v>PENRYN 1103CB</v>
          </cell>
          <cell r="C2422">
            <v>152561103</v>
          </cell>
          <cell r="D2422" t="str">
            <v>PENRYN 1103</v>
          </cell>
          <cell r="E2422" t="str">
            <v>CB</v>
          </cell>
          <cell r="F2422" t="b">
            <v>0</v>
          </cell>
          <cell r="G2422">
            <v>5107.0559254795198</v>
          </cell>
          <cell r="H2422">
            <v>3866.6598767503701</v>
          </cell>
          <cell r="I2422">
            <v>37</v>
          </cell>
          <cell r="J2422">
            <v>1.3282875502104401E-4</v>
          </cell>
          <cell r="K2422">
            <v>961</v>
          </cell>
          <cell r="L2422">
            <v>86.715019443914102</v>
          </cell>
          <cell r="M2422">
            <v>2017</v>
          </cell>
          <cell r="N2422">
            <v>1.34988438712739E-2</v>
          </cell>
          <cell r="O2422">
            <v>1832</v>
          </cell>
          <cell r="P2422">
            <v>0.56999999999999995</v>
          </cell>
          <cell r="Q2422">
            <v>862</v>
          </cell>
        </row>
        <row r="2423">
          <cell r="B2423" t="str">
            <v>PENRYN 1105119949</v>
          </cell>
          <cell r="C2423">
            <v>152561105</v>
          </cell>
          <cell r="D2423" t="str">
            <v>PENRYN 1105</v>
          </cell>
          <cell r="E2423">
            <v>119949</v>
          </cell>
          <cell r="F2423" t="b">
            <v>0</v>
          </cell>
          <cell r="G2423">
            <v>3756.7927350077598</v>
          </cell>
          <cell r="H2423">
            <v>2221.8701730746102</v>
          </cell>
          <cell r="I2423">
            <v>25</v>
          </cell>
          <cell r="J2423">
            <v>7.5612632523795203E-5</v>
          </cell>
          <cell r="K2423">
            <v>2320</v>
          </cell>
          <cell r="L2423">
            <v>1497.97838974403</v>
          </cell>
          <cell r="M2423">
            <v>598</v>
          </cell>
          <cell r="N2423">
            <v>0.115286441642608</v>
          </cell>
          <cell r="O2423">
            <v>670</v>
          </cell>
          <cell r="Q2423">
            <v>3429</v>
          </cell>
        </row>
        <row r="2424">
          <cell r="B2424" t="str">
            <v>PENRYN 11051342</v>
          </cell>
          <cell r="C2424">
            <v>152561105</v>
          </cell>
          <cell r="D2424" t="str">
            <v>PENRYN 1105</v>
          </cell>
          <cell r="E2424">
            <v>1342</v>
          </cell>
          <cell r="F2424" t="b">
            <v>0</v>
          </cell>
          <cell r="G2424">
            <v>62297.503289225599</v>
          </cell>
          <cell r="H2424">
            <v>33351.197196594898</v>
          </cell>
          <cell r="I2424">
            <v>440</v>
          </cell>
          <cell r="J2424">
            <v>1.1151391886300799E-4</v>
          </cell>
          <cell r="K2424">
            <v>1385</v>
          </cell>
          <cell r="L2424">
            <v>593.37645280491597</v>
          </cell>
          <cell r="M2424">
            <v>1111</v>
          </cell>
          <cell r="N2424">
            <v>6.5365700060064605E-2</v>
          </cell>
          <cell r="O2424">
            <v>1016</v>
          </cell>
          <cell r="P2424">
            <v>1.74</v>
          </cell>
          <cell r="Q2424">
            <v>645</v>
          </cell>
        </row>
        <row r="2425">
          <cell r="B2425" t="str">
            <v>PENRYN 11051378</v>
          </cell>
          <cell r="C2425">
            <v>152561105</v>
          </cell>
          <cell r="D2425" t="str">
            <v>PENRYN 1105</v>
          </cell>
          <cell r="E2425">
            <v>1378</v>
          </cell>
          <cell r="F2425" t="b">
            <v>0</v>
          </cell>
          <cell r="G2425">
            <v>3084.1466976526799</v>
          </cell>
          <cell r="H2425">
            <v>1447.51889337836</v>
          </cell>
          <cell r="I2425">
            <v>25</v>
          </cell>
          <cell r="J2425">
            <v>1.11314198729814E-4</v>
          </cell>
          <cell r="K2425">
            <v>1388</v>
          </cell>
          <cell r="L2425">
            <v>372.47276260923002</v>
          </cell>
          <cell r="M2425">
            <v>1334</v>
          </cell>
          <cell r="N2425">
            <v>4.3839167269612803E-2</v>
          </cell>
          <cell r="O2425">
            <v>1244</v>
          </cell>
          <cell r="P2425">
            <v>0.02</v>
          </cell>
          <cell r="Q2425">
            <v>2452</v>
          </cell>
        </row>
        <row r="2426">
          <cell r="B2426" t="str">
            <v>PENRYN 1105154362</v>
          </cell>
          <cell r="C2426">
            <v>152561105</v>
          </cell>
          <cell r="D2426" t="str">
            <v>PENRYN 1105</v>
          </cell>
          <cell r="E2426">
            <v>154362</v>
          </cell>
          <cell r="F2426" t="b">
            <v>0</v>
          </cell>
          <cell r="G2426">
            <v>11970.182430824099</v>
          </cell>
          <cell r="H2426">
            <v>3480.2712484636299</v>
          </cell>
          <cell r="I2426">
            <v>90</v>
          </cell>
          <cell r="J2426">
            <v>1.1043615548137599E-4</v>
          </cell>
          <cell r="K2426">
            <v>1403</v>
          </cell>
          <cell r="L2426">
            <v>797.55419076147098</v>
          </cell>
          <cell r="M2426">
            <v>943</v>
          </cell>
          <cell r="N2426">
            <v>9.8415036552160398E-2</v>
          </cell>
          <cell r="O2426">
            <v>772</v>
          </cell>
          <cell r="Q2426">
            <v>2686</v>
          </cell>
        </row>
        <row r="2427">
          <cell r="B2427" t="str">
            <v>PENRYN 1105168616</v>
          </cell>
          <cell r="C2427">
            <v>152561105</v>
          </cell>
          <cell r="D2427" t="str">
            <v>PENRYN 1105</v>
          </cell>
          <cell r="E2427">
            <v>168616</v>
          </cell>
          <cell r="F2427" t="b">
            <v>0</v>
          </cell>
          <cell r="G2427">
            <v>13634.7639359613</v>
          </cell>
          <cell r="H2427">
            <v>5078.9904590137603</v>
          </cell>
          <cell r="I2427">
            <v>102</v>
          </cell>
          <cell r="J2427">
            <v>1.27033140861563E-4</v>
          </cell>
          <cell r="K2427">
            <v>1064</v>
          </cell>
          <cell r="L2427">
            <v>319.48145674497698</v>
          </cell>
          <cell r="M2427">
            <v>1417</v>
          </cell>
          <cell r="N2427">
            <v>3.7050003091866499E-2</v>
          </cell>
          <cell r="O2427">
            <v>1338</v>
          </cell>
          <cell r="Q2427">
            <v>3144</v>
          </cell>
        </row>
        <row r="2428">
          <cell r="B2428" t="str">
            <v>PENRYN 11052406</v>
          </cell>
          <cell r="C2428">
            <v>152561105</v>
          </cell>
          <cell r="D2428" t="str">
            <v>PENRYN 1105</v>
          </cell>
          <cell r="E2428">
            <v>2406</v>
          </cell>
          <cell r="F2428" t="b">
            <v>1</v>
          </cell>
          <cell r="G2428">
            <v>6309.8621877989099</v>
          </cell>
          <cell r="H2428">
            <v>123.563573867101</v>
          </cell>
          <cell r="I2428">
            <v>50</v>
          </cell>
          <cell r="J2428">
            <v>1.4880414360959499E-4</v>
          </cell>
          <cell r="K2428">
            <v>754</v>
          </cell>
          <cell r="L2428">
            <v>13.0397736029102</v>
          </cell>
          <cell r="M2428">
            <v>2568</v>
          </cell>
          <cell r="N2428">
            <v>1.6854391379128001E-3</v>
          </cell>
          <cell r="O2428">
            <v>2522</v>
          </cell>
          <cell r="P2428">
            <v>0.98</v>
          </cell>
          <cell r="Q2428">
            <v>736</v>
          </cell>
        </row>
        <row r="2429">
          <cell r="B2429" t="str">
            <v>PENRYN 110550548</v>
          </cell>
          <cell r="C2429">
            <v>152561105</v>
          </cell>
          <cell r="D2429" t="str">
            <v>PENRYN 1105</v>
          </cell>
          <cell r="E2429">
            <v>50548</v>
          </cell>
          <cell r="F2429" t="b">
            <v>1</v>
          </cell>
          <cell r="G2429">
            <v>7824.3085430756701</v>
          </cell>
          <cell r="H2429">
            <v>154.22718172688801</v>
          </cell>
          <cell r="I2429">
            <v>58</v>
          </cell>
          <cell r="J2429">
            <v>1.40867404015493E-4</v>
          </cell>
          <cell r="K2429">
            <v>856</v>
          </cell>
          <cell r="L2429">
            <v>418.20263951951603</v>
          </cell>
          <cell r="M2429">
            <v>1274</v>
          </cell>
          <cell r="N2429">
            <v>5.0695405603354102E-2</v>
          </cell>
          <cell r="O2429">
            <v>1170</v>
          </cell>
          <cell r="P2429">
            <v>1.85</v>
          </cell>
          <cell r="Q2429">
            <v>638</v>
          </cell>
        </row>
        <row r="2430">
          <cell r="B2430" t="str">
            <v>PENRYN 110550550</v>
          </cell>
          <cell r="C2430">
            <v>152561105</v>
          </cell>
          <cell r="D2430" t="str">
            <v>PENRYN 1105</v>
          </cell>
          <cell r="E2430">
            <v>50550</v>
          </cell>
          <cell r="F2430" t="b">
            <v>1</v>
          </cell>
          <cell r="G2430">
            <v>16250.026578953701</v>
          </cell>
          <cell r="H2430">
            <v>0</v>
          </cell>
          <cell r="I2430">
            <v>127</v>
          </cell>
          <cell r="J2430">
            <v>1.2612218905435501E-4</v>
          </cell>
          <cell r="K2430">
            <v>1078</v>
          </cell>
          <cell r="L2430">
            <v>64.734532691734898</v>
          </cell>
          <cell r="M2430">
            <v>2124</v>
          </cell>
          <cell r="N2430">
            <v>6.6812758003533396E-3</v>
          </cell>
          <cell r="O2430">
            <v>2110</v>
          </cell>
          <cell r="P2430">
            <v>0.74</v>
          </cell>
          <cell r="Q2430">
            <v>790</v>
          </cell>
        </row>
        <row r="2431">
          <cell r="B2431" t="str">
            <v>PENRYN 110551676</v>
          </cell>
          <cell r="C2431">
            <v>152561105</v>
          </cell>
          <cell r="D2431" t="str">
            <v>PENRYN 1105</v>
          </cell>
          <cell r="E2431">
            <v>51676</v>
          </cell>
          <cell r="F2431" t="b">
            <v>0</v>
          </cell>
          <cell r="G2431">
            <v>18975.723221203501</v>
          </cell>
          <cell r="H2431">
            <v>12910.451563831301</v>
          </cell>
          <cell r="I2431">
            <v>145</v>
          </cell>
          <cell r="J2431">
            <v>1.5332487402764801E-4</v>
          </cell>
          <cell r="K2431">
            <v>718</v>
          </cell>
          <cell r="L2431">
            <v>372.99736701979401</v>
          </cell>
          <cell r="M2431">
            <v>1332</v>
          </cell>
          <cell r="N2431">
            <v>4.8603166305688297E-2</v>
          </cell>
          <cell r="O2431">
            <v>1191</v>
          </cell>
          <cell r="P2431">
            <v>1.53</v>
          </cell>
          <cell r="Q2431">
            <v>667</v>
          </cell>
        </row>
        <row r="2432">
          <cell r="B2432" t="str">
            <v>PENRYN 1105817491</v>
          </cell>
          <cell r="C2432">
            <v>152561105</v>
          </cell>
          <cell r="D2432" t="str">
            <v>PENRYN 1105</v>
          </cell>
          <cell r="E2432">
            <v>817491</v>
          </cell>
          <cell r="F2432" t="b">
            <v>0</v>
          </cell>
          <cell r="G2432">
            <v>3153.3615679311201</v>
          </cell>
          <cell r="H2432">
            <v>2279.4584152092102</v>
          </cell>
          <cell r="I2432">
            <v>24</v>
          </cell>
          <cell r="J2432">
            <v>1.05085648707851E-4</v>
          </cell>
          <cell r="K2432">
            <v>1523</v>
          </cell>
          <cell r="L2432">
            <v>532.84274623754595</v>
          </cell>
          <cell r="M2432">
            <v>1169</v>
          </cell>
          <cell r="N2432">
            <v>4.6182590584659802E-2</v>
          </cell>
          <cell r="O2432">
            <v>1221</v>
          </cell>
          <cell r="Q2432">
            <v>3191</v>
          </cell>
        </row>
        <row r="2433">
          <cell r="B2433" t="str">
            <v>PENRYN 1105CB</v>
          </cell>
          <cell r="C2433">
            <v>152561105</v>
          </cell>
          <cell r="D2433" t="str">
            <v>PENRYN 1105</v>
          </cell>
          <cell r="E2433" t="str">
            <v>CB</v>
          </cell>
          <cell r="F2433" t="b">
            <v>1</v>
          </cell>
          <cell r="G2433">
            <v>1663.8055887795899</v>
          </cell>
          <cell r="H2433">
            <v>978.50434872483902</v>
          </cell>
          <cell r="I2433">
            <v>7</v>
          </cell>
          <cell r="J2433">
            <v>2.9336276929825501E-4</v>
          </cell>
          <cell r="K2433">
            <v>136</v>
          </cell>
          <cell r="L2433">
            <v>117.597533397831</v>
          </cell>
          <cell r="M2433">
            <v>1884</v>
          </cell>
          <cell r="N2433">
            <v>3.5133054075027197E-2</v>
          </cell>
          <cell r="O2433">
            <v>1372</v>
          </cell>
          <cell r="P2433">
            <v>0.22</v>
          </cell>
          <cell r="Q2433">
            <v>1130</v>
          </cell>
        </row>
        <row r="2434">
          <cell r="B2434" t="str">
            <v>PENRYN 1106212772</v>
          </cell>
          <cell r="C2434">
            <v>152561106</v>
          </cell>
          <cell r="D2434" t="str">
            <v>PENRYN 1106</v>
          </cell>
          <cell r="E2434">
            <v>212772</v>
          </cell>
          <cell r="F2434" t="b">
            <v>0</v>
          </cell>
          <cell r="G2434">
            <v>1753.1584878557901</v>
          </cell>
          <cell r="H2434">
            <v>1609.19804008407</v>
          </cell>
          <cell r="I2434">
            <v>11</v>
          </cell>
          <cell r="J2434">
            <v>1.02272014191839E-4</v>
          </cell>
          <cell r="K2434">
            <v>1596</v>
          </cell>
          <cell r="L2434">
            <v>1767.7040962332301</v>
          </cell>
          <cell r="M2434">
            <v>510</v>
          </cell>
          <cell r="N2434">
            <v>0.18554156352149201</v>
          </cell>
          <cell r="O2434">
            <v>385</v>
          </cell>
          <cell r="Q2434">
            <v>3087</v>
          </cell>
        </row>
        <row r="2435">
          <cell r="B2435" t="str">
            <v>PENRYN 11072410</v>
          </cell>
          <cell r="C2435">
            <v>152561107</v>
          </cell>
          <cell r="D2435" t="str">
            <v>PENRYN 1107</v>
          </cell>
          <cell r="E2435">
            <v>2410</v>
          </cell>
          <cell r="F2435" t="b">
            <v>0</v>
          </cell>
          <cell r="G2435">
            <v>12099.1952310705</v>
          </cell>
          <cell r="H2435">
            <v>5248.3007510347197</v>
          </cell>
          <cell r="I2435">
            <v>96</v>
          </cell>
          <cell r="J2435">
            <v>1.12079582095248E-4</v>
          </cell>
          <cell r="K2435">
            <v>1366</v>
          </cell>
          <cell r="L2435">
            <v>705.39708015531198</v>
          </cell>
          <cell r="M2435">
            <v>1019</v>
          </cell>
          <cell r="N2435">
            <v>7.6748281900551801E-2</v>
          </cell>
          <cell r="O2435">
            <v>929</v>
          </cell>
          <cell r="P2435">
            <v>0.05</v>
          </cell>
          <cell r="Q2435">
            <v>1959</v>
          </cell>
        </row>
        <row r="2436">
          <cell r="B2436" t="str">
            <v>PENRYN 11072704</v>
          </cell>
          <cell r="C2436">
            <v>152561107</v>
          </cell>
          <cell r="D2436" t="str">
            <v>PENRYN 1107</v>
          </cell>
          <cell r="E2436">
            <v>2704</v>
          </cell>
          <cell r="F2436" t="b">
            <v>0</v>
          </cell>
          <cell r="G2436">
            <v>9132.5937281057595</v>
          </cell>
          <cell r="H2436">
            <v>2300.3426338767299</v>
          </cell>
          <cell r="I2436">
            <v>76</v>
          </cell>
          <cell r="J2436">
            <v>1.6087580235379299E-4</v>
          </cell>
          <cell r="K2436">
            <v>633</v>
          </cell>
          <cell r="L2436">
            <v>611.82818132090097</v>
          </cell>
          <cell r="M2436">
            <v>1093</v>
          </cell>
          <cell r="N2436">
            <v>9.3023275147318701E-2</v>
          </cell>
          <cell r="O2436">
            <v>807</v>
          </cell>
          <cell r="P2436">
            <v>0.54</v>
          </cell>
          <cell r="Q2436">
            <v>874</v>
          </cell>
        </row>
        <row r="2437">
          <cell r="B2437" t="str">
            <v>PENRYN 11072706</v>
          </cell>
          <cell r="C2437">
            <v>152561107</v>
          </cell>
          <cell r="D2437" t="str">
            <v>PENRYN 1107</v>
          </cell>
          <cell r="E2437">
            <v>2706</v>
          </cell>
          <cell r="F2437" t="b">
            <v>0</v>
          </cell>
          <cell r="G2437">
            <v>23999.908080780799</v>
          </cell>
          <cell r="H2437">
            <v>9304.8866724831805</v>
          </cell>
          <cell r="I2437">
            <v>190</v>
          </cell>
          <cell r="J2437">
            <v>1.4069706004719501E-4</v>
          </cell>
          <cell r="K2437">
            <v>858</v>
          </cell>
          <cell r="L2437">
            <v>837.75497191967099</v>
          </cell>
          <cell r="M2437">
            <v>918</v>
          </cell>
          <cell r="N2437">
            <v>9.7849872304402799E-2</v>
          </cell>
          <cell r="O2437">
            <v>777</v>
          </cell>
          <cell r="P2437">
            <v>0.94</v>
          </cell>
          <cell r="Q2437">
            <v>743</v>
          </cell>
        </row>
        <row r="2438">
          <cell r="B2438" t="str">
            <v>PENRYN 11072708</v>
          </cell>
          <cell r="C2438">
            <v>152561107</v>
          </cell>
          <cell r="D2438" t="str">
            <v>PENRYN 1107</v>
          </cell>
          <cell r="E2438">
            <v>2708</v>
          </cell>
          <cell r="F2438" t="b">
            <v>0</v>
          </cell>
          <cell r="G2438">
            <v>17128.5396172045</v>
          </cell>
          <cell r="H2438">
            <v>15094.999176794299</v>
          </cell>
          <cell r="I2438">
            <v>124</v>
          </cell>
          <cell r="J2438">
            <v>1.1703283736654E-4</v>
          </cell>
          <cell r="K2438">
            <v>1249</v>
          </cell>
          <cell r="L2438">
            <v>634.21201440080995</v>
          </cell>
          <cell r="M2438">
            <v>1074</v>
          </cell>
          <cell r="N2438">
            <v>5.8775321671275603E-2</v>
          </cell>
          <cell r="O2438">
            <v>1071</v>
          </cell>
          <cell r="P2438">
            <v>0.09</v>
          </cell>
          <cell r="Q2438">
            <v>1533</v>
          </cell>
        </row>
        <row r="2439">
          <cell r="B2439" t="str">
            <v>PENRYN 1107346</v>
          </cell>
          <cell r="C2439">
            <v>152561107</v>
          </cell>
          <cell r="D2439" t="str">
            <v>PENRYN 1107</v>
          </cell>
          <cell r="E2439">
            <v>346</v>
          </cell>
          <cell r="F2439" t="b">
            <v>0</v>
          </cell>
          <cell r="G2439">
            <v>40386.109901262898</v>
          </cell>
          <cell r="H2439">
            <v>22629.4943912177</v>
          </cell>
          <cell r="I2439">
            <v>309</v>
          </cell>
          <cell r="J2439">
            <v>1.39853573973802E-4</v>
          </cell>
          <cell r="K2439">
            <v>869</v>
          </cell>
          <cell r="L2439">
            <v>232.580000252291</v>
          </cell>
          <cell r="M2439">
            <v>1582</v>
          </cell>
          <cell r="N2439">
            <v>2.5706338150458599E-2</v>
          </cell>
          <cell r="O2439">
            <v>1538</v>
          </cell>
          <cell r="P2439">
            <v>7.0000000000000007E-2</v>
          </cell>
          <cell r="Q2439">
            <v>1770</v>
          </cell>
        </row>
        <row r="2440">
          <cell r="B2440" t="str">
            <v>PENRYN 110790970</v>
          </cell>
          <cell r="C2440">
            <v>152561107</v>
          </cell>
          <cell r="D2440" t="str">
            <v>PENRYN 1107</v>
          </cell>
          <cell r="E2440">
            <v>90970</v>
          </cell>
          <cell r="F2440" t="b">
            <v>0</v>
          </cell>
          <cell r="G2440">
            <v>6924.4220872428104</v>
          </cell>
          <cell r="H2440">
            <v>2317.6471538289802</v>
          </cell>
          <cell r="I2440">
            <v>45</v>
          </cell>
          <cell r="J2440">
            <v>1.47994294407412E-4</v>
          </cell>
          <cell r="K2440">
            <v>763</v>
          </cell>
          <cell r="L2440">
            <v>359.42995245310698</v>
          </cell>
          <cell r="M2440">
            <v>1356</v>
          </cell>
          <cell r="N2440">
            <v>5.1234027102928903E-2</v>
          </cell>
          <cell r="O2440">
            <v>1165</v>
          </cell>
          <cell r="P2440">
            <v>0.91</v>
          </cell>
          <cell r="Q2440">
            <v>749</v>
          </cell>
        </row>
        <row r="2441">
          <cell r="B2441" t="str">
            <v>PENRYN 1107CB</v>
          </cell>
          <cell r="C2441">
            <v>152561107</v>
          </cell>
          <cell r="D2441" t="str">
            <v>PENRYN 1107</v>
          </cell>
          <cell r="E2441" t="str">
            <v>CB</v>
          </cell>
          <cell r="F2441" t="b">
            <v>0</v>
          </cell>
          <cell r="G2441">
            <v>25933.755775576799</v>
          </cell>
          <cell r="H2441">
            <v>8735.2446413490106</v>
          </cell>
          <cell r="I2441">
            <v>200</v>
          </cell>
          <cell r="J2441">
            <v>1.4635781144305601E-4</v>
          </cell>
          <cell r="K2441">
            <v>784</v>
          </cell>
          <cell r="L2441">
            <v>521.671446249817</v>
          </cell>
          <cell r="M2441">
            <v>1181</v>
          </cell>
          <cell r="N2441">
            <v>7.2647428768316605E-2</v>
          </cell>
          <cell r="O2441">
            <v>960</v>
          </cell>
          <cell r="P2441">
            <v>0.55000000000000004</v>
          </cell>
          <cell r="Q2441">
            <v>869</v>
          </cell>
        </row>
        <row r="2442">
          <cell r="B2442" t="str">
            <v>PEORIA 1701169700</v>
          </cell>
          <cell r="C2442">
            <v>163781701</v>
          </cell>
          <cell r="D2442" t="str">
            <v>PEORIA 1701</v>
          </cell>
          <cell r="E2442">
            <v>169700</v>
          </cell>
          <cell r="F2442" t="b">
            <v>0</v>
          </cell>
          <cell r="G2442">
            <v>13421.5221661657</v>
          </cell>
          <cell r="H2442">
            <v>13421.5221661657</v>
          </cell>
          <cell r="I2442">
            <v>63</v>
          </cell>
          <cell r="J2442">
            <v>7.40105099375507E-5</v>
          </cell>
          <cell r="K2442">
            <v>2357</v>
          </cell>
          <cell r="L2442">
            <v>25.345969789794498</v>
          </cell>
          <cell r="M2442">
            <v>2387</v>
          </cell>
          <cell r="N2442">
            <v>1.9730327739274599E-3</v>
          </cell>
          <cell r="O2442">
            <v>2479</v>
          </cell>
          <cell r="Q2442">
            <v>2693</v>
          </cell>
        </row>
        <row r="2443">
          <cell r="B2443" t="str">
            <v>PEORIA 17013186</v>
          </cell>
          <cell r="C2443">
            <v>163781701</v>
          </cell>
          <cell r="D2443" t="str">
            <v>PEORIA 1701</v>
          </cell>
          <cell r="E2443">
            <v>3186</v>
          </cell>
          <cell r="F2443" t="b">
            <v>0</v>
          </cell>
          <cell r="G2443">
            <v>15806.1877194258</v>
          </cell>
          <cell r="H2443">
            <v>15806.1877194258</v>
          </cell>
          <cell r="I2443">
            <v>143</v>
          </cell>
          <cell r="J2443">
            <v>7.9358048277900498E-5</v>
          </cell>
          <cell r="K2443">
            <v>2223</v>
          </cell>
          <cell r="L2443">
            <v>0.39871393071187899</v>
          </cell>
          <cell r="M2443">
            <v>2917</v>
          </cell>
          <cell r="N2443">
            <v>3.1550838587939697E-5</v>
          </cell>
          <cell r="O2443">
            <v>2929</v>
          </cell>
          <cell r="P2443">
            <v>0.04</v>
          </cell>
          <cell r="Q2443">
            <v>2226</v>
          </cell>
        </row>
        <row r="2444">
          <cell r="B2444" t="str">
            <v>PEORIA 170169124</v>
          </cell>
          <cell r="C2444">
            <v>163781701</v>
          </cell>
          <cell r="D2444" t="str">
            <v>PEORIA 1701</v>
          </cell>
          <cell r="E2444">
            <v>69124</v>
          </cell>
          <cell r="F2444" t="b">
            <v>0</v>
          </cell>
          <cell r="G2444">
            <v>4347.27916763126</v>
          </cell>
          <cell r="H2444">
            <v>4347.27916763126</v>
          </cell>
          <cell r="I2444">
            <v>33</v>
          </cell>
          <cell r="J2444">
            <v>8.5315118750176297E-5</v>
          </cell>
          <cell r="K2444">
            <v>2047</v>
          </cell>
          <cell r="L2444">
            <v>1.5063206670862199</v>
          </cell>
          <cell r="M2444">
            <v>2864</v>
          </cell>
          <cell r="N2444">
            <v>1.09169720983147E-4</v>
          </cell>
          <cell r="O2444">
            <v>2871</v>
          </cell>
          <cell r="P2444">
            <v>0.05</v>
          </cell>
          <cell r="Q2444">
            <v>2055</v>
          </cell>
        </row>
        <row r="2445">
          <cell r="B2445" t="str">
            <v>PEORIA 170176030</v>
          </cell>
          <cell r="C2445">
            <v>163781701</v>
          </cell>
          <cell r="D2445" t="str">
            <v>PEORIA 1701</v>
          </cell>
          <cell r="E2445">
            <v>76030</v>
          </cell>
          <cell r="F2445" t="b">
            <v>0</v>
          </cell>
          <cell r="G2445">
            <v>10072.83551302</v>
          </cell>
          <cell r="H2445">
            <v>8222.4339479598402</v>
          </cell>
          <cell r="I2445">
            <v>55</v>
          </cell>
          <cell r="J2445">
            <v>9.5569959309862199E-5</v>
          </cell>
          <cell r="K2445">
            <v>1739</v>
          </cell>
          <cell r="L2445">
            <v>498.73265173557098</v>
          </cell>
          <cell r="M2445">
            <v>1202</v>
          </cell>
          <cell r="N2445">
            <v>4.0366079168934303E-2</v>
          </cell>
          <cell r="O2445">
            <v>1298</v>
          </cell>
          <cell r="P2445">
            <v>0.02</v>
          </cell>
          <cell r="Q2445">
            <v>2538</v>
          </cell>
        </row>
        <row r="2446">
          <cell r="B2446" t="str">
            <v>PEORIA 170184318</v>
          </cell>
          <cell r="C2446">
            <v>163781701</v>
          </cell>
          <cell r="D2446" t="str">
            <v>PEORIA 1701</v>
          </cell>
          <cell r="E2446">
            <v>84318</v>
          </cell>
          <cell r="F2446" t="b">
            <v>0</v>
          </cell>
          <cell r="G2446">
            <v>16486.090180155799</v>
          </cell>
          <cell r="H2446">
            <v>16486.090180155799</v>
          </cell>
          <cell r="I2446">
            <v>142</v>
          </cell>
          <cell r="J2446">
            <v>8.5469625497660697E-5</v>
          </cell>
          <cell r="K2446">
            <v>2041</v>
          </cell>
          <cell r="L2446">
            <v>8.7666049838905593</v>
          </cell>
          <cell r="M2446">
            <v>2648</v>
          </cell>
          <cell r="N2446">
            <v>3.3804139062639503E-4</v>
          </cell>
          <cell r="O2446">
            <v>2785</v>
          </cell>
          <cell r="P2446">
            <v>0.05</v>
          </cell>
          <cell r="Q2446">
            <v>2065</v>
          </cell>
        </row>
        <row r="2447">
          <cell r="B2447" t="str">
            <v>PEORIA 170190090</v>
          </cell>
          <cell r="C2447">
            <v>163781701</v>
          </cell>
          <cell r="D2447" t="str">
            <v>PEORIA 1701</v>
          </cell>
          <cell r="E2447">
            <v>90090</v>
          </cell>
          <cell r="F2447" t="b">
            <v>0</v>
          </cell>
          <cell r="G2447">
            <v>48332.111004527302</v>
          </cell>
          <cell r="H2447">
            <v>48332.111004527302</v>
          </cell>
          <cell r="I2447">
            <v>168</v>
          </cell>
          <cell r="J2447">
            <v>9.2358661421291407E-5</v>
          </cell>
          <cell r="K2447">
            <v>1833</v>
          </cell>
          <cell r="L2447">
            <v>1129.7718372529</v>
          </cell>
          <cell r="M2447">
            <v>764</v>
          </cell>
          <cell r="N2447">
            <v>9.6920370929994407E-2</v>
          </cell>
          <cell r="O2447">
            <v>780</v>
          </cell>
          <cell r="P2447">
            <v>0.05</v>
          </cell>
          <cell r="Q2447">
            <v>2011</v>
          </cell>
        </row>
        <row r="2448">
          <cell r="B2448" t="str">
            <v>PEORIA 17019811</v>
          </cell>
          <cell r="C2448">
            <v>163781701</v>
          </cell>
          <cell r="D2448" t="str">
            <v>PEORIA 1701</v>
          </cell>
          <cell r="E2448">
            <v>9811</v>
          </cell>
          <cell r="F2448" t="b">
            <v>0</v>
          </cell>
          <cell r="G2448">
            <v>14351.9183694734</v>
          </cell>
          <cell r="H2448">
            <v>5776.4656675406004</v>
          </cell>
          <cell r="I2448">
            <v>92</v>
          </cell>
          <cell r="J2448">
            <v>8.2867947639897398E-5</v>
          </cell>
          <cell r="K2448">
            <v>2133</v>
          </cell>
          <cell r="L2448">
            <v>845.35803289695195</v>
          </cell>
          <cell r="M2448">
            <v>914</v>
          </cell>
          <cell r="N2448">
            <v>9.5333213465855299E-2</v>
          </cell>
          <cell r="O2448">
            <v>788</v>
          </cell>
          <cell r="P2448">
            <v>0.03</v>
          </cell>
          <cell r="Q2448">
            <v>2316</v>
          </cell>
        </row>
        <row r="2449">
          <cell r="B2449" t="str">
            <v>PEORIA 1701CB</v>
          </cell>
          <cell r="C2449">
            <v>163781701</v>
          </cell>
          <cell r="D2449" t="str">
            <v>PEORIA 1701</v>
          </cell>
          <cell r="E2449" t="str">
            <v>CB</v>
          </cell>
          <cell r="F2449" t="b">
            <v>0</v>
          </cell>
          <cell r="G2449">
            <v>14117.793314746101</v>
          </cell>
          <cell r="H2449">
            <v>14117.793314746101</v>
          </cell>
          <cell r="I2449">
            <v>70</v>
          </cell>
          <cell r="J2449">
            <v>8.3931957877731594E-5</v>
          </cell>
          <cell r="K2449">
            <v>2095</v>
          </cell>
          <cell r="L2449">
            <v>1625.1548691179</v>
          </cell>
          <cell r="M2449">
            <v>551</v>
          </cell>
          <cell r="N2449">
            <v>0.13063135751754501</v>
          </cell>
          <cell r="O2449">
            <v>601</v>
          </cell>
          <cell r="P2449">
            <v>0.03</v>
          </cell>
          <cell r="Q2449">
            <v>2355</v>
          </cell>
        </row>
        <row r="2450">
          <cell r="B2450" t="str">
            <v>PEORIA 170411232</v>
          </cell>
          <cell r="C2450">
            <v>163781704</v>
          </cell>
          <cell r="D2450" t="str">
            <v>PEORIA 1704</v>
          </cell>
          <cell r="E2450">
            <v>11232</v>
          </cell>
          <cell r="F2450" t="b">
            <v>0</v>
          </cell>
          <cell r="G2450">
            <v>27747.6591195939</v>
          </cell>
          <cell r="H2450">
            <v>20505.6080493462</v>
          </cell>
          <cell r="I2450">
            <v>222</v>
          </cell>
          <cell r="J2450">
            <v>7.7667505228509094E-5</v>
          </cell>
          <cell r="K2450">
            <v>2269</v>
          </cell>
          <cell r="L2450">
            <v>1686.0292393704301</v>
          </cell>
          <cell r="M2450">
            <v>527</v>
          </cell>
          <cell r="N2450">
            <v>0.116564131704664</v>
          </cell>
          <cell r="O2450">
            <v>665</v>
          </cell>
          <cell r="P2450">
            <v>3.3</v>
          </cell>
          <cell r="Q2450">
            <v>550</v>
          </cell>
        </row>
        <row r="2451">
          <cell r="B2451" t="str">
            <v>PEORIA 170413490</v>
          </cell>
          <cell r="C2451">
            <v>163781704</v>
          </cell>
          <cell r="D2451" t="str">
            <v>PEORIA 1704</v>
          </cell>
          <cell r="E2451">
            <v>13490</v>
          </cell>
          <cell r="F2451" t="b">
            <v>0</v>
          </cell>
          <cell r="G2451">
            <v>8773.5040432802798</v>
          </cell>
          <cell r="H2451">
            <v>6875.4255852341003</v>
          </cell>
          <cell r="I2451">
            <v>49</v>
          </cell>
          <cell r="J2451">
            <v>1.5838060759012799E-4</v>
          </cell>
          <cell r="K2451">
            <v>660</v>
          </cell>
          <cell r="L2451">
            <v>538.43807523350597</v>
          </cell>
          <cell r="M2451">
            <v>1161</v>
          </cell>
          <cell r="N2451">
            <v>7.1877638045708597E-2</v>
          </cell>
          <cell r="O2451">
            <v>967</v>
          </cell>
          <cell r="P2451">
            <v>0.05</v>
          </cell>
          <cell r="Q2451">
            <v>1975</v>
          </cell>
        </row>
        <row r="2452">
          <cell r="B2452" t="str">
            <v>PEORIA 170413494</v>
          </cell>
          <cell r="C2452">
            <v>163781704</v>
          </cell>
          <cell r="D2452" t="str">
            <v>PEORIA 1704</v>
          </cell>
          <cell r="E2452">
            <v>13494</v>
          </cell>
          <cell r="F2452" t="b">
            <v>0</v>
          </cell>
          <cell r="G2452">
            <v>12093.2449289913</v>
          </cell>
          <cell r="H2452">
            <v>4454.7349886901202</v>
          </cell>
          <cell r="I2452">
            <v>93</v>
          </cell>
          <cell r="J2452">
            <v>8.9665479277090294E-5</v>
          </cell>
          <cell r="K2452">
            <v>1924</v>
          </cell>
          <cell r="L2452">
            <v>170.620158660513</v>
          </cell>
          <cell r="M2452">
            <v>1712</v>
          </cell>
          <cell r="N2452">
            <v>1.5212467845807201E-2</v>
          </cell>
          <cell r="O2452">
            <v>1775</v>
          </cell>
          <cell r="P2452">
            <v>2.5499999999999998</v>
          </cell>
          <cell r="Q2452">
            <v>598</v>
          </cell>
        </row>
        <row r="2453">
          <cell r="B2453" t="str">
            <v>PEORIA 170459596</v>
          </cell>
          <cell r="C2453">
            <v>163781704</v>
          </cell>
          <cell r="D2453" t="str">
            <v>PEORIA 1704</v>
          </cell>
          <cell r="E2453">
            <v>59596</v>
          </cell>
          <cell r="F2453" t="b">
            <v>0</v>
          </cell>
          <cell r="G2453">
            <v>58128.597258170703</v>
          </cell>
          <cell r="H2453">
            <v>33598.812961770498</v>
          </cell>
          <cell r="I2453">
            <v>294</v>
          </cell>
          <cell r="J2453">
            <v>6.8689289635075898E-5</v>
          </cell>
          <cell r="K2453">
            <v>2517</v>
          </cell>
          <cell r="L2453">
            <v>659.40107344619605</v>
          </cell>
          <cell r="M2453">
            <v>1054</v>
          </cell>
          <cell r="N2453">
            <v>4.7552915704415097E-2</v>
          </cell>
          <cell r="O2453">
            <v>1203</v>
          </cell>
          <cell r="P2453">
            <v>0.08</v>
          </cell>
          <cell r="Q2453">
            <v>1603</v>
          </cell>
        </row>
        <row r="2454">
          <cell r="B2454" t="str">
            <v>PEORIA 17046090</v>
          </cell>
          <cell r="C2454">
            <v>163781704</v>
          </cell>
          <cell r="D2454" t="str">
            <v>PEORIA 1704</v>
          </cell>
          <cell r="E2454">
            <v>6090</v>
          </cell>
          <cell r="F2454" t="b">
            <v>1</v>
          </cell>
          <cell r="G2454">
            <v>1284.8209511258301</v>
          </cell>
          <cell r="H2454">
            <v>879.542099649899</v>
          </cell>
          <cell r="I2454">
            <v>10</v>
          </cell>
          <cell r="J2454">
            <v>1.57757885608589E-4</v>
          </cell>
          <cell r="K2454">
            <v>667</v>
          </cell>
          <cell r="L2454">
            <v>641.96984608928597</v>
          </cell>
          <cell r="M2454">
            <v>1070</v>
          </cell>
          <cell r="N2454">
            <v>0.16726324918110599</v>
          </cell>
          <cell r="O2454">
            <v>445</v>
          </cell>
          <cell r="P2454">
            <v>0.04</v>
          </cell>
          <cell r="Q2454">
            <v>2133</v>
          </cell>
        </row>
        <row r="2455">
          <cell r="B2455" t="str">
            <v>PEORIA 17048040</v>
          </cell>
          <cell r="C2455">
            <v>163781704</v>
          </cell>
          <cell r="D2455" t="str">
            <v>PEORIA 1704</v>
          </cell>
          <cell r="E2455">
            <v>8040</v>
          </cell>
          <cell r="F2455" t="b">
            <v>0</v>
          </cell>
          <cell r="G2455">
            <v>41434.284877965998</v>
          </cell>
          <cell r="H2455">
            <v>11785.984708100599</v>
          </cell>
          <cell r="I2455">
            <v>145</v>
          </cell>
          <cell r="J2455">
            <v>5.9130706399405602E-5</v>
          </cell>
          <cell r="K2455">
            <v>2803</v>
          </cell>
          <cell r="L2455">
            <v>495.05597585812399</v>
          </cell>
          <cell r="M2455">
            <v>1206</v>
          </cell>
          <cell r="N2455">
            <v>2.98704667900388E-2</v>
          </cell>
          <cell r="O2455">
            <v>1465</v>
          </cell>
          <cell r="P2455">
            <v>0.01</v>
          </cell>
          <cell r="Q2455">
            <v>2600</v>
          </cell>
        </row>
        <row r="2456">
          <cell r="B2456" t="str">
            <v>PEORIA 1704877670</v>
          </cell>
          <cell r="C2456">
            <v>163781704</v>
          </cell>
          <cell r="D2456" t="str">
            <v>PEORIA 1704</v>
          </cell>
          <cell r="E2456">
            <v>877670</v>
          </cell>
          <cell r="F2456" t="b">
            <v>0</v>
          </cell>
          <cell r="G2456">
            <v>10595.299624601201</v>
          </cell>
          <cell r="H2456">
            <v>10595.299624601201</v>
          </cell>
          <cell r="I2456">
            <v>28</v>
          </cell>
          <cell r="J2456">
            <v>7.9344904796536296E-5</v>
          </cell>
          <cell r="K2456">
            <v>2225</v>
          </cell>
          <cell r="L2456">
            <v>1606.40273855839</v>
          </cell>
          <cell r="M2456">
            <v>561</v>
          </cell>
          <cell r="N2456">
            <v>0.126256078903312</v>
          </cell>
          <cell r="O2456">
            <v>619</v>
          </cell>
          <cell r="P2456">
            <v>0.06</v>
          </cell>
          <cell r="Q2456">
            <v>1803</v>
          </cell>
        </row>
        <row r="2457">
          <cell r="B2457" t="str">
            <v>PEORIA 170488630</v>
          </cell>
          <cell r="C2457">
            <v>163781704</v>
          </cell>
          <cell r="D2457" t="str">
            <v>PEORIA 1704</v>
          </cell>
          <cell r="E2457">
            <v>88630</v>
          </cell>
          <cell r="F2457" t="b">
            <v>0</v>
          </cell>
          <cell r="G2457">
            <v>1252.5971018190201</v>
          </cell>
          <cell r="H2457">
            <v>1252.5971018190201</v>
          </cell>
          <cell r="I2457">
            <v>6</v>
          </cell>
          <cell r="J2457">
            <v>6.5372232711524703E-5</v>
          </cell>
          <cell r="K2457">
            <v>2605</v>
          </cell>
          <cell r="L2457">
            <v>876.41348023712601</v>
          </cell>
          <cell r="M2457">
            <v>895</v>
          </cell>
          <cell r="N2457">
            <v>4.6841543057133901E-2</v>
          </cell>
          <cell r="O2457">
            <v>1214</v>
          </cell>
          <cell r="P2457">
            <v>0.03</v>
          </cell>
          <cell r="Q2457">
            <v>2399</v>
          </cell>
        </row>
        <row r="2458">
          <cell r="B2458" t="str">
            <v>PEORIA 170492888</v>
          </cell>
          <cell r="C2458">
            <v>163781704</v>
          </cell>
          <cell r="D2458" t="str">
            <v>PEORIA 1704</v>
          </cell>
          <cell r="E2458">
            <v>92888</v>
          </cell>
          <cell r="F2458" t="b">
            <v>1</v>
          </cell>
          <cell r="G2458">
            <v>765.36209800593497</v>
          </cell>
          <cell r="H2458">
            <v>400.60246466308399</v>
          </cell>
          <cell r="I2458">
            <v>4</v>
          </cell>
          <cell r="J2458">
            <v>1.0690745875763201E-4</v>
          </cell>
          <cell r="K2458">
            <v>1480</v>
          </cell>
          <cell r="L2458">
            <v>2347.6932373046802</v>
          </cell>
          <cell r="M2458">
            <v>375</v>
          </cell>
          <cell r="N2458">
            <v>0.23471269983066201</v>
          </cell>
          <cell r="O2458">
            <v>248</v>
          </cell>
          <cell r="P2458">
            <v>0.01</v>
          </cell>
          <cell r="Q2458">
            <v>2581</v>
          </cell>
        </row>
        <row r="2459">
          <cell r="B2459" t="str">
            <v>PEORIA 1704CB</v>
          </cell>
          <cell r="C2459">
            <v>163781704</v>
          </cell>
          <cell r="D2459" t="str">
            <v>PEORIA 1704</v>
          </cell>
          <cell r="E2459" t="str">
            <v>CB</v>
          </cell>
          <cell r="F2459" t="b">
            <v>0</v>
          </cell>
          <cell r="G2459">
            <v>14181.9325029517</v>
          </cell>
          <cell r="H2459">
            <v>13470.241236797199</v>
          </cell>
          <cell r="I2459">
            <v>64</v>
          </cell>
          <cell r="J2459">
            <v>8.69255684573011E-5</v>
          </cell>
          <cell r="K2459">
            <v>2014</v>
          </cell>
          <cell r="L2459">
            <v>1158.11565934695</v>
          </cell>
          <cell r="M2459">
            <v>750</v>
          </cell>
          <cell r="N2459">
            <v>9.4159441503783095E-2</v>
          </cell>
          <cell r="O2459">
            <v>800</v>
          </cell>
          <cell r="P2459">
            <v>0.04</v>
          </cell>
          <cell r="Q2459">
            <v>2092</v>
          </cell>
        </row>
        <row r="2460">
          <cell r="B2460" t="str">
            <v>PEORIA 170510580</v>
          </cell>
          <cell r="C2460">
            <v>163781705</v>
          </cell>
          <cell r="D2460" t="str">
            <v>PEORIA 1705</v>
          </cell>
          <cell r="E2460">
            <v>10580</v>
          </cell>
          <cell r="F2460" t="b">
            <v>0</v>
          </cell>
          <cell r="G2460">
            <v>18949.201863595401</v>
          </cell>
          <cell r="H2460">
            <v>12416.9837405527</v>
          </cell>
          <cell r="I2460">
            <v>129</v>
          </cell>
          <cell r="J2460">
            <v>1.018678043323E-4</v>
          </cell>
          <cell r="K2460">
            <v>1606</v>
          </cell>
          <cell r="L2460">
            <v>1422.4147186134901</v>
          </cell>
          <cell r="M2460">
            <v>630</v>
          </cell>
          <cell r="N2460">
            <v>8.8488710525104902E-2</v>
          </cell>
          <cell r="O2460">
            <v>835</v>
          </cell>
          <cell r="P2460">
            <v>0.05</v>
          </cell>
          <cell r="Q2460">
            <v>1984</v>
          </cell>
        </row>
        <row r="2461">
          <cell r="B2461" t="str">
            <v>PEORIA 17051834</v>
          </cell>
          <cell r="C2461">
            <v>163781705</v>
          </cell>
          <cell r="D2461" t="str">
            <v>PEORIA 1705</v>
          </cell>
          <cell r="E2461">
            <v>1834</v>
          </cell>
          <cell r="F2461" t="b">
            <v>0</v>
          </cell>
          <cell r="G2461">
            <v>38353.1383344645</v>
          </cell>
          <cell r="H2461">
            <v>37922.708426251498</v>
          </cell>
          <cell r="I2461">
            <v>217</v>
          </cell>
          <cell r="J2461">
            <v>8.1071463763120907E-5</v>
          </cell>
          <cell r="K2461">
            <v>2182</v>
          </cell>
          <cell r="L2461">
            <v>531.07575548553496</v>
          </cell>
          <cell r="M2461">
            <v>1172</v>
          </cell>
          <cell r="N2461">
            <v>4.1580955499790302E-2</v>
          </cell>
          <cell r="O2461">
            <v>1280</v>
          </cell>
          <cell r="P2461">
            <v>0.17</v>
          </cell>
          <cell r="Q2461">
            <v>1247</v>
          </cell>
        </row>
        <row r="2462">
          <cell r="B2462" t="str">
            <v>PEORIA 17056697</v>
          </cell>
          <cell r="C2462">
            <v>163781705</v>
          </cell>
          <cell r="D2462" t="str">
            <v>PEORIA 1705</v>
          </cell>
          <cell r="E2462">
            <v>6697</v>
          </cell>
          <cell r="F2462" t="b">
            <v>0</v>
          </cell>
          <cell r="G2462">
            <v>6657.3540886727096</v>
          </cell>
          <cell r="H2462">
            <v>6657.3540886727096</v>
          </cell>
          <cell r="I2462">
            <v>46</v>
          </cell>
          <cell r="J2462">
            <v>1.04758696065603E-4</v>
          </cell>
          <cell r="K2462">
            <v>1534</v>
          </cell>
          <cell r="L2462">
            <v>551.778485829739</v>
          </cell>
          <cell r="M2462">
            <v>1143</v>
          </cell>
          <cell r="N2462">
            <v>5.5767033933844197E-2</v>
          </cell>
          <cell r="O2462">
            <v>1111</v>
          </cell>
          <cell r="P2462">
            <v>0.1</v>
          </cell>
          <cell r="Q2462">
            <v>1462</v>
          </cell>
        </row>
        <row r="2463">
          <cell r="B2463" t="str">
            <v>PEORIA 170567898</v>
          </cell>
          <cell r="C2463">
            <v>163781705</v>
          </cell>
          <cell r="D2463" t="str">
            <v>PEORIA 1705</v>
          </cell>
          <cell r="E2463">
            <v>67898</v>
          </cell>
          <cell r="F2463" t="b">
            <v>0</v>
          </cell>
          <cell r="G2463">
            <v>9738.63441129292</v>
          </cell>
          <cell r="H2463">
            <v>6917.4776681823096</v>
          </cell>
          <cell r="I2463">
            <v>70</v>
          </cell>
          <cell r="J2463">
            <v>1.02257856841398E-4</v>
          </cell>
          <cell r="K2463">
            <v>1597</v>
          </cell>
          <cell r="L2463">
            <v>138.196953634811</v>
          </cell>
          <cell r="M2463">
            <v>1816</v>
          </cell>
          <cell r="N2463">
            <v>1.40369470255462E-2</v>
          </cell>
          <cell r="O2463">
            <v>1819</v>
          </cell>
          <cell r="P2463">
            <v>0.06</v>
          </cell>
          <cell r="Q2463">
            <v>1819</v>
          </cell>
        </row>
        <row r="2464">
          <cell r="B2464" t="str">
            <v>PEORIA 170570198</v>
          </cell>
          <cell r="C2464">
            <v>163781705</v>
          </cell>
          <cell r="D2464" t="str">
            <v>PEORIA 1705</v>
          </cell>
          <cell r="E2464">
            <v>70198</v>
          </cell>
          <cell r="F2464" t="b">
            <v>0</v>
          </cell>
          <cell r="G2464">
            <v>5102.4846527256504</v>
          </cell>
          <cell r="H2464">
            <v>3628.2739120820302</v>
          </cell>
          <cell r="I2464">
            <v>36</v>
          </cell>
          <cell r="J2464">
            <v>9.8287974146337004E-5</v>
          </cell>
          <cell r="K2464">
            <v>1685</v>
          </cell>
          <cell r="L2464">
            <v>164.13548216534099</v>
          </cell>
          <cell r="M2464">
            <v>1736</v>
          </cell>
          <cell r="N2464">
            <v>1.01970265572532E-2</v>
          </cell>
          <cell r="O2464">
            <v>1951</v>
          </cell>
          <cell r="P2464">
            <v>7.0000000000000007E-2</v>
          </cell>
          <cell r="Q2464">
            <v>1763</v>
          </cell>
        </row>
        <row r="2465">
          <cell r="B2465" t="str">
            <v>PEORIA 170575274</v>
          </cell>
          <cell r="C2465">
            <v>163781705</v>
          </cell>
          <cell r="D2465" t="str">
            <v>PEORIA 1705</v>
          </cell>
          <cell r="E2465">
            <v>75274</v>
          </cell>
          <cell r="F2465" t="b">
            <v>1</v>
          </cell>
          <cell r="G2465">
            <v>5361.6388906482698</v>
          </cell>
          <cell r="H2465">
            <v>623.71224661862595</v>
          </cell>
          <cell r="I2465">
            <v>43</v>
          </cell>
          <cell r="J2465">
            <v>7.4779472375074695E-5</v>
          </cell>
          <cell r="K2465">
            <v>2337</v>
          </cell>
          <cell r="L2465">
            <v>100.479449778448</v>
          </cell>
          <cell r="M2465">
            <v>1953</v>
          </cell>
          <cell r="N2465">
            <v>8.8330717756568405E-3</v>
          </cell>
          <cell r="O2465">
            <v>2013</v>
          </cell>
          <cell r="P2465">
            <v>2.09</v>
          </cell>
          <cell r="Q2465">
            <v>623</v>
          </cell>
        </row>
        <row r="2466">
          <cell r="B2466" t="str">
            <v>PEORIA 170587222</v>
          </cell>
          <cell r="C2466">
            <v>163781705</v>
          </cell>
          <cell r="D2466" t="str">
            <v>PEORIA 1705</v>
          </cell>
          <cell r="E2466">
            <v>87222</v>
          </cell>
          <cell r="F2466" t="b">
            <v>0</v>
          </cell>
          <cell r="G2466">
            <v>8479.9139963401394</v>
          </cell>
          <cell r="H2466">
            <v>8240.0572957196491</v>
          </cell>
          <cell r="I2466">
            <v>57</v>
          </cell>
          <cell r="J2466">
            <v>1.04973331760623E-4</v>
          </cell>
          <cell r="K2466">
            <v>1529</v>
          </cell>
          <cell r="L2466">
            <v>10.486857675930899</v>
          </cell>
          <cell r="M2466">
            <v>2620</v>
          </cell>
          <cell r="N2466">
            <v>1.00308455418466E-3</v>
          </cell>
          <cell r="O2466">
            <v>2632</v>
          </cell>
          <cell r="P2466">
            <v>0.1</v>
          </cell>
          <cell r="Q2466">
            <v>1504</v>
          </cell>
        </row>
        <row r="2467">
          <cell r="B2467" t="str">
            <v>PEORIA 170590374</v>
          </cell>
          <cell r="C2467">
            <v>163781705</v>
          </cell>
          <cell r="D2467" t="str">
            <v>PEORIA 1705</v>
          </cell>
          <cell r="E2467">
            <v>90374</v>
          </cell>
          <cell r="F2467" t="b">
            <v>0</v>
          </cell>
          <cell r="G2467">
            <v>7135.3674876661398</v>
          </cell>
          <cell r="H2467">
            <v>6578.4615269841597</v>
          </cell>
          <cell r="I2467">
            <v>48</v>
          </cell>
          <cell r="J2467">
            <v>9.4382077425810397E-5</v>
          </cell>
          <cell r="K2467">
            <v>1784</v>
          </cell>
          <cell r="L2467">
            <v>3.53100361706068</v>
          </cell>
          <cell r="M2467">
            <v>2791</v>
          </cell>
          <cell r="N2467">
            <v>4.5920409312720799E-4</v>
          </cell>
          <cell r="O2467">
            <v>2743</v>
          </cell>
          <cell r="P2467">
            <v>0.06</v>
          </cell>
          <cell r="Q2467">
            <v>1794</v>
          </cell>
        </row>
        <row r="2468">
          <cell r="B2468" t="str">
            <v>PEORIA 1705999</v>
          </cell>
          <cell r="C2468">
            <v>163781705</v>
          </cell>
          <cell r="D2468" t="str">
            <v>PEORIA 1705</v>
          </cell>
          <cell r="E2468">
            <v>999</v>
          </cell>
          <cell r="F2468" t="b">
            <v>0</v>
          </cell>
          <cell r="G2468">
            <v>3715.0603618738301</v>
          </cell>
          <cell r="H2468">
            <v>3715.0603618738301</v>
          </cell>
          <cell r="I2468">
            <v>22</v>
          </cell>
          <cell r="J2468">
            <v>1.0639202909343E-4</v>
          </cell>
          <cell r="K2468">
            <v>1488</v>
          </cell>
          <cell r="L2468">
            <v>1017.49403329193</v>
          </cell>
          <cell r="M2468">
            <v>818</v>
          </cell>
          <cell r="N2468">
            <v>7.4075025393425906E-2</v>
          </cell>
          <cell r="O2468">
            <v>944</v>
          </cell>
          <cell r="P2468">
            <v>0.09</v>
          </cell>
          <cell r="Q2468">
            <v>1529</v>
          </cell>
        </row>
        <row r="2469">
          <cell r="B2469" t="str">
            <v>PEORIA 1705CB</v>
          </cell>
          <cell r="C2469">
            <v>163781705</v>
          </cell>
          <cell r="D2469" t="str">
            <v>PEORIA 1705</v>
          </cell>
          <cell r="E2469" t="str">
            <v>CB</v>
          </cell>
          <cell r="F2469" t="b">
            <v>0</v>
          </cell>
          <cell r="G2469">
            <v>11342.472803180701</v>
          </cell>
          <cell r="H2469">
            <v>11342.472803180701</v>
          </cell>
          <cell r="I2469">
            <v>33</v>
          </cell>
          <cell r="J2469">
            <v>9.1397441733974004E-5</v>
          </cell>
          <cell r="K2469">
            <v>1864</v>
          </cell>
          <cell r="L2469">
            <v>1823.59218662074</v>
          </cell>
          <cell r="M2469">
            <v>499</v>
          </cell>
          <cell r="N2469">
            <v>0.22294101004831701</v>
          </cell>
          <cell r="O2469">
            <v>280</v>
          </cell>
          <cell r="P2469">
            <v>1.24</v>
          </cell>
          <cell r="Q2469">
            <v>696</v>
          </cell>
        </row>
        <row r="2470">
          <cell r="B2470" t="str">
            <v>PERRY 110185870</v>
          </cell>
          <cell r="C2470">
            <v>183071101</v>
          </cell>
          <cell r="D2470" t="str">
            <v>PERRY 1101</v>
          </cell>
          <cell r="E2470">
            <v>85870</v>
          </cell>
          <cell r="F2470" t="b">
            <v>0</v>
          </cell>
          <cell r="G2470">
            <v>27055.957072463199</v>
          </cell>
          <cell r="H2470">
            <v>18409.116918920299</v>
          </cell>
          <cell r="I2470">
            <v>109</v>
          </cell>
          <cell r="J2470">
            <v>5.89696109077564E-5</v>
          </cell>
          <cell r="K2470">
            <v>2807</v>
          </cell>
          <cell r="L2470">
            <v>581.24081131221203</v>
          </cell>
          <cell r="M2470">
            <v>1122</v>
          </cell>
          <cell r="N2470">
            <v>3.1501639181249999E-2</v>
          </cell>
          <cell r="O2470">
            <v>1436</v>
          </cell>
          <cell r="P2470">
            <v>0.05</v>
          </cell>
          <cell r="Q2470">
            <v>1923</v>
          </cell>
        </row>
        <row r="2471">
          <cell r="B2471" t="str">
            <v>PERRY 1101CB</v>
          </cell>
          <cell r="C2471">
            <v>183071101</v>
          </cell>
          <cell r="D2471" t="str">
            <v>PERRY 1101</v>
          </cell>
          <cell r="E2471" t="str">
            <v>CB</v>
          </cell>
          <cell r="F2471" t="b">
            <v>0</v>
          </cell>
          <cell r="G2471">
            <v>4085.1757496456698</v>
          </cell>
          <cell r="H2471">
            <v>4085.1757496456698</v>
          </cell>
          <cell r="I2471">
            <v>27</v>
          </cell>
          <cell r="J2471">
            <v>6.8809178359246004E-5</v>
          </cell>
          <cell r="K2471">
            <v>2513</v>
          </cell>
          <cell r="L2471">
            <v>75.245900579624703</v>
          </cell>
          <cell r="M2471">
            <v>2066</v>
          </cell>
          <cell r="N2471">
            <v>6.2535883738123899E-3</v>
          </cell>
          <cell r="O2471">
            <v>2138</v>
          </cell>
          <cell r="P2471">
            <v>7.0000000000000007E-2</v>
          </cell>
          <cell r="Q2471">
            <v>1752</v>
          </cell>
        </row>
        <row r="2472">
          <cell r="B2472" t="str">
            <v>PERRY 1101V72</v>
          </cell>
          <cell r="C2472">
            <v>183071101</v>
          </cell>
          <cell r="D2472" t="str">
            <v>PERRY 1101</v>
          </cell>
          <cell r="E2472" t="str">
            <v>V72</v>
          </cell>
          <cell r="F2472" t="b">
            <v>0</v>
          </cell>
          <cell r="G2472">
            <v>14155.245326050401</v>
          </cell>
          <cell r="H2472">
            <v>9610.0836383306505</v>
          </cell>
          <cell r="I2472">
            <v>101</v>
          </cell>
          <cell r="J2472">
            <v>2.6938279686441699E-5</v>
          </cell>
          <cell r="K2472">
            <v>3473</v>
          </cell>
          <cell r="L2472">
            <v>1.4939707125177399</v>
          </cell>
          <cell r="M2472">
            <v>2866</v>
          </cell>
          <cell r="N2472">
            <v>1.81154152560879E-5</v>
          </cell>
          <cell r="O2472">
            <v>2975</v>
          </cell>
          <cell r="P2472">
            <v>0.05</v>
          </cell>
          <cell r="Q2472">
            <v>1974</v>
          </cell>
        </row>
        <row r="2473">
          <cell r="B2473" t="str">
            <v>PERRY 1101V74</v>
          </cell>
          <cell r="C2473">
            <v>183071101</v>
          </cell>
          <cell r="D2473" t="str">
            <v>PERRY 1101</v>
          </cell>
          <cell r="E2473" t="str">
            <v>V74</v>
          </cell>
          <cell r="F2473" t="b">
            <v>0</v>
          </cell>
          <cell r="G2473">
            <v>8209.05978247229</v>
          </cell>
          <cell r="H2473">
            <v>6901.1377608988496</v>
          </cell>
          <cell r="I2473">
            <v>61</v>
          </cell>
          <cell r="J2473">
            <v>4.7404655531148002E-5</v>
          </cell>
          <cell r="K2473">
            <v>3107</v>
          </cell>
          <cell r="L2473">
            <v>40.689454455844597</v>
          </cell>
          <cell r="M2473">
            <v>2274</v>
          </cell>
          <cell r="N2473">
            <v>2.31190649140256E-3</v>
          </cell>
          <cell r="O2473">
            <v>2433</v>
          </cell>
          <cell r="P2473">
            <v>0.09</v>
          </cell>
          <cell r="Q2473">
            <v>1509</v>
          </cell>
        </row>
        <row r="2474">
          <cell r="B2474" t="str">
            <v>PERRY 1101V78</v>
          </cell>
          <cell r="C2474">
            <v>183071101</v>
          </cell>
          <cell r="D2474" t="str">
            <v>PERRY 1101</v>
          </cell>
          <cell r="E2474" t="str">
            <v>V78</v>
          </cell>
          <cell r="F2474" t="b">
            <v>0</v>
          </cell>
          <cell r="G2474">
            <v>47471.330229805899</v>
          </cell>
          <cell r="H2474">
            <v>47471.330229805899</v>
          </cell>
          <cell r="I2474">
            <v>164</v>
          </cell>
          <cell r="J2474">
            <v>6.8752688824752996E-5</v>
          </cell>
          <cell r="K2474">
            <v>2516</v>
          </cell>
          <cell r="L2474">
            <v>918.27677609998602</v>
          </cell>
          <cell r="M2474">
            <v>876</v>
          </cell>
          <cell r="N2474">
            <v>6.1452937773994298E-2</v>
          </cell>
          <cell r="O2474">
            <v>1048</v>
          </cell>
          <cell r="P2474">
            <v>0.19</v>
          </cell>
          <cell r="Q2474">
            <v>1179</v>
          </cell>
        </row>
        <row r="2475">
          <cell r="B2475" t="str">
            <v>PERRY 1101V88</v>
          </cell>
          <cell r="C2475">
            <v>183071101</v>
          </cell>
          <cell r="D2475" t="str">
            <v>PERRY 1101</v>
          </cell>
          <cell r="E2475" t="str">
            <v>V88</v>
          </cell>
          <cell r="F2475" t="b">
            <v>0</v>
          </cell>
          <cell r="G2475">
            <v>5002.73090465121</v>
          </cell>
          <cell r="H2475">
            <v>1732.60648933826</v>
          </cell>
          <cell r="I2475">
            <v>48</v>
          </cell>
          <cell r="J2475">
            <v>3.4226977305706801E-5</v>
          </cell>
          <cell r="K2475">
            <v>3365</v>
          </cell>
          <cell r="L2475">
            <v>36.5389972155292</v>
          </cell>
          <cell r="M2475">
            <v>2301</v>
          </cell>
          <cell r="N2475">
            <v>2.2779659075873901E-3</v>
          </cell>
          <cell r="O2475">
            <v>2436</v>
          </cell>
          <cell r="P2475">
            <v>0.6</v>
          </cell>
          <cell r="Q2475">
            <v>853</v>
          </cell>
        </row>
        <row r="2476">
          <cell r="B2476" t="str">
            <v>PERRY 1101W10</v>
          </cell>
          <cell r="C2476">
            <v>183071101</v>
          </cell>
          <cell r="D2476" t="str">
            <v>PERRY 1101</v>
          </cell>
          <cell r="E2476" t="str">
            <v>W10</v>
          </cell>
          <cell r="F2476" t="b">
            <v>0</v>
          </cell>
          <cell r="G2476">
            <v>3001.7774901215198</v>
          </cell>
          <cell r="H2476">
            <v>2354.9643949040501</v>
          </cell>
          <cell r="I2476">
            <v>29</v>
          </cell>
          <cell r="J2476">
            <v>3.4274989502591698E-5</v>
          </cell>
          <cell r="K2476">
            <v>3364</v>
          </cell>
          <cell r="L2476">
            <v>7.1616249266883401</v>
          </cell>
          <cell r="M2476">
            <v>2684</v>
          </cell>
          <cell r="N2476">
            <v>3.0601432757814301E-4</v>
          </cell>
          <cell r="O2476">
            <v>2794</v>
          </cell>
          <cell r="P2476">
            <v>0.04</v>
          </cell>
          <cell r="Q2476">
            <v>2112</v>
          </cell>
        </row>
        <row r="2477">
          <cell r="B2477" t="str">
            <v>PERRY 1101W12</v>
          </cell>
          <cell r="C2477">
            <v>183071101</v>
          </cell>
          <cell r="D2477" t="str">
            <v>PERRY 1101</v>
          </cell>
          <cell r="E2477" t="str">
            <v>W12</v>
          </cell>
          <cell r="F2477" t="b">
            <v>0</v>
          </cell>
          <cell r="G2477">
            <v>10251.7676886597</v>
          </cell>
          <cell r="H2477">
            <v>6046.1264427954102</v>
          </cell>
          <cell r="I2477">
            <v>70</v>
          </cell>
          <cell r="J2477">
            <v>1.5620477672330499E-5</v>
          </cell>
          <cell r="K2477">
            <v>3581</v>
          </cell>
          <cell r="L2477">
            <v>6.6989532219512093E-2</v>
          </cell>
          <cell r="M2477">
            <v>2947</v>
          </cell>
          <cell r="N2477">
            <v>1.0832732152771001E-6</v>
          </cell>
          <cell r="O2477">
            <v>3584</v>
          </cell>
          <cell r="P2477">
            <v>7.0000000000000007E-2</v>
          </cell>
          <cell r="Q2477">
            <v>1755</v>
          </cell>
        </row>
        <row r="2478">
          <cell r="B2478" t="str">
            <v>PERRY 1101W26</v>
          </cell>
          <cell r="C2478">
            <v>183071101</v>
          </cell>
          <cell r="D2478" t="str">
            <v>PERRY 1101</v>
          </cell>
          <cell r="E2478" t="str">
            <v>W26</v>
          </cell>
          <cell r="F2478" t="b">
            <v>0</v>
          </cell>
          <cell r="G2478">
            <v>4390.4189849072</v>
          </cell>
          <cell r="H2478">
            <v>4390.4189849072</v>
          </cell>
          <cell r="I2478">
            <v>18</v>
          </cell>
          <cell r="J2478">
            <v>6.7545097206473398E-5</v>
          </cell>
          <cell r="K2478">
            <v>2549</v>
          </cell>
          <cell r="L2478">
            <v>162.11975534508599</v>
          </cell>
          <cell r="M2478">
            <v>1741</v>
          </cell>
          <cell r="N2478">
            <v>9.8794202357151105E-3</v>
          </cell>
          <cell r="O2478">
            <v>1964</v>
          </cell>
          <cell r="P2478">
            <v>0.05</v>
          </cell>
          <cell r="Q2478">
            <v>1956</v>
          </cell>
        </row>
        <row r="2479">
          <cell r="B2479" t="str">
            <v>PERRY 1101W52</v>
          </cell>
          <cell r="C2479">
            <v>183071101</v>
          </cell>
          <cell r="D2479" t="str">
            <v>PERRY 1101</v>
          </cell>
          <cell r="E2479" t="str">
            <v>W52</v>
          </cell>
          <cell r="F2479" t="b">
            <v>0</v>
          </cell>
          <cell r="G2479">
            <v>6677.8799809372604</v>
          </cell>
          <cell r="H2479">
            <v>5033.3372512154601</v>
          </cell>
          <cell r="I2479">
            <v>51</v>
          </cell>
          <cell r="J2479">
            <v>2.80701443113916E-5</v>
          </cell>
          <cell r="K2479">
            <v>3459</v>
          </cell>
          <cell r="L2479">
            <v>6.6003603239854103E-2</v>
          </cell>
          <cell r="M2479">
            <v>3224</v>
          </cell>
          <cell r="N2479">
            <v>1.85387812509641E-6</v>
          </cell>
          <cell r="O2479">
            <v>3523</v>
          </cell>
          <cell r="P2479">
            <v>0.05</v>
          </cell>
          <cell r="Q2479">
            <v>1977</v>
          </cell>
        </row>
        <row r="2480">
          <cell r="B2480" t="str">
            <v>PETALUMA C 1108208</v>
          </cell>
          <cell r="C2480">
            <v>42631108</v>
          </cell>
          <cell r="D2480" t="str">
            <v>PETALUMA C 1108</v>
          </cell>
          <cell r="E2480">
            <v>208</v>
          </cell>
          <cell r="F2480" t="b">
            <v>0</v>
          </cell>
          <cell r="G2480">
            <v>20077.946603296099</v>
          </cell>
          <cell r="H2480">
            <v>20077.946603296099</v>
          </cell>
          <cell r="I2480">
            <v>95</v>
          </cell>
          <cell r="J2480">
            <v>9.3548208883959804E-5</v>
          </cell>
          <cell r="K2480">
            <v>1810</v>
          </cell>
          <cell r="L2480">
            <v>1783.8562144560599</v>
          </cell>
          <cell r="M2480">
            <v>508</v>
          </cell>
          <cell r="N2480">
            <v>0.17539948080773099</v>
          </cell>
          <cell r="O2480">
            <v>414</v>
          </cell>
          <cell r="P2480">
            <v>11.75</v>
          </cell>
          <cell r="Q2480">
            <v>382</v>
          </cell>
        </row>
        <row r="2481">
          <cell r="B2481" t="str">
            <v>PETALUMA C 1108233646</v>
          </cell>
          <cell r="C2481">
            <v>42631108</v>
          </cell>
          <cell r="D2481" t="str">
            <v>PETALUMA C 1108</v>
          </cell>
          <cell r="E2481">
            <v>233646</v>
          </cell>
          <cell r="F2481" t="b">
            <v>0</v>
          </cell>
          <cell r="G2481">
            <v>18091.628415207899</v>
          </cell>
          <cell r="H2481">
            <v>15102.561191184401</v>
          </cell>
          <cell r="I2481">
            <v>127</v>
          </cell>
          <cell r="J2481">
            <v>8.2168275963340399E-5</v>
          </cell>
          <cell r="K2481">
            <v>2147</v>
          </cell>
          <cell r="L2481">
            <v>1174.2100267916601</v>
          </cell>
          <cell r="M2481">
            <v>744</v>
          </cell>
          <cell r="N2481">
            <v>9.2652959590039996E-2</v>
          </cell>
          <cell r="O2481">
            <v>809</v>
          </cell>
          <cell r="Q2481">
            <v>2976</v>
          </cell>
        </row>
        <row r="2482">
          <cell r="B2482" t="str">
            <v>PETALUMA C 1108296</v>
          </cell>
          <cell r="C2482">
            <v>42631108</v>
          </cell>
          <cell r="D2482" t="str">
            <v>PETALUMA C 1108</v>
          </cell>
          <cell r="E2482">
            <v>296</v>
          </cell>
          <cell r="F2482" t="b">
            <v>0</v>
          </cell>
          <cell r="G2482">
            <v>23764.070070106402</v>
          </cell>
          <cell r="H2482">
            <v>23764.070070106402</v>
          </cell>
          <cell r="I2482">
            <v>123</v>
          </cell>
          <cell r="J2482">
            <v>8.7339714615959694E-5</v>
          </cell>
          <cell r="K2482">
            <v>2004</v>
          </cell>
          <cell r="L2482">
            <v>2337.6554065441701</v>
          </cell>
          <cell r="M2482">
            <v>376</v>
          </cell>
          <cell r="N2482">
            <v>0.20400683071703199</v>
          </cell>
          <cell r="O2482">
            <v>317</v>
          </cell>
          <cell r="P2482">
            <v>6.9</v>
          </cell>
          <cell r="Q2482">
            <v>457</v>
          </cell>
        </row>
        <row r="2483">
          <cell r="B2483" t="str">
            <v>PETALUMA C 1108456397</v>
          </cell>
          <cell r="C2483">
            <v>42631108</v>
          </cell>
          <cell r="D2483" t="str">
            <v>PETALUMA C 1108</v>
          </cell>
          <cell r="E2483">
            <v>456397</v>
          </cell>
          <cell r="F2483" t="b">
            <v>0</v>
          </cell>
          <cell r="G2483">
            <v>2239.0721308462998</v>
          </cell>
          <cell r="H2483">
            <v>2239.0721308462998</v>
          </cell>
          <cell r="I2483">
            <v>19</v>
          </cell>
          <cell r="J2483">
            <v>9.7830078677935996E-5</v>
          </cell>
          <cell r="K2483">
            <v>1696</v>
          </cell>
          <cell r="L2483">
            <v>785.46523198170496</v>
          </cell>
          <cell r="M2483">
            <v>954</v>
          </cell>
          <cell r="N2483">
            <v>6.73283145000311E-2</v>
          </cell>
          <cell r="O2483">
            <v>1000</v>
          </cell>
          <cell r="Q2483">
            <v>3391</v>
          </cell>
        </row>
        <row r="2484">
          <cell r="B2484" t="str">
            <v>PETALUMA C 110856774</v>
          </cell>
          <cell r="C2484">
            <v>42631108</v>
          </cell>
          <cell r="D2484" t="str">
            <v>PETALUMA C 1108</v>
          </cell>
          <cell r="E2484">
            <v>56774</v>
          </cell>
          <cell r="F2484" t="b">
            <v>1</v>
          </cell>
          <cell r="G2484">
            <v>4425.2807264655503</v>
          </cell>
          <cell r="H2484">
            <v>385.08706667201398</v>
          </cell>
          <cell r="I2484">
            <v>39</v>
          </cell>
          <cell r="J2484">
            <v>1.6584259564960701E-5</v>
          </cell>
          <cell r="K2484">
            <v>3572</v>
          </cell>
          <cell r="L2484">
            <v>2.9096411485333999</v>
          </cell>
          <cell r="M2484">
            <v>2814</v>
          </cell>
          <cell r="N2484">
            <v>7.8722463345350595E-5</v>
          </cell>
          <cell r="O2484">
            <v>2885</v>
          </cell>
          <cell r="Q2484">
            <v>2668</v>
          </cell>
        </row>
        <row r="2485">
          <cell r="B2485" t="str">
            <v>PETALUMA C 1108600</v>
          </cell>
          <cell r="C2485">
            <v>42631108</v>
          </cell>
          <cell r="D2485" t="str">
            <v>PETALUMA C 1108</v>
          </cell>
          <cell r="E2485">
            <v>600</v>
          </cell>
          <cell r="F2485" t="b">
            <v>0</v>
          </cell>
          <cell r="G2485">
            <v>11716.5391015721</v>
          </cell>
          <cell r="H2485">
            <v>5966.5275794604504</v>
          </cell>
          <cell r="I2485">
            <v>107</v>
          </cell>
          <cell r="J2485">
            <v>8.5491369875290605E-5</v>
          </cell>
          <cell r="K2485">
            <v>2040</v>
          </cell>
          <cell r="L2485">
            <v>380.66004504884</v>
          </cell>
          <cell r="M2485">
            <v>1319</v>
          </cell>
          <cell r="N2485">
            <v>3.35136081798834E-2</v>
          </cell>
          <cell r="O2485">
            <v>1398</v>
          </cell>
          <cell r="P2485">
            <v>2.36</v>
          </cell>
          <cell r="Q2485">
            <v>611</v>
          </cell>
        </row>
        <row r="2486">
          <cell r="B2486" t="str">
            <v>PETALUMA C 1108618</v>
          </cell>
          <cell r="C2486">
            <v>42631108</v>
          </cell>
          <cell r="D2486" t="str">
            <v>PETALUMA C 1108</v>
          </cell>
          <cell r="E2486">
            <v>618</v>
          </cell>
          <cell r="F2486" t="b">
            <v>0</v>
          </cell>
          <cell r="G2486">
            <v>17470.740700868901</v>
          </cell>
          <cell r="H2486">
            <v>13890.260092712801</v>
          </cell>
          <cell r="I2486">
            <v>119</v>
          </cell>
          <cell r="J2486">
            <v>8.8705302805776098E-5</v>
          </cell>
          <cell r="K2486">
            <v>1961</v>
          </cell>
          <cell r="L2486">
            <v>1646.4565244282901</v>
          </cell>
          <cell r="M2486">
            <v>544</v>
          </cell>
          <cell r="N2486">
            <v>0.14999814646727899</v>
          </cell>
          <cell r="O2486">
            <v>516</v>
          </cell>
          <cell r="P2486">
            <v>3.18</v>
          </cell>
          <cell r="Q2486">
            <v>555</v>
          </cell>
        </row>
        <row r="2487">
          <cell r="B2487" t="str">
            <v>PETALUMA C 1108630</v>
          </cell>
          <cell r="C2487">
            <v>42631108</v>
          </cell>
          <cell r="D2487" t="str">
            <v>PETALUMA C 1108</v>
          </cell>
          <cell r="E2487">
            <v>630</v>
          </cell>
          <cell r="F2487" t="b">
            <v>0</v>
          </cell>
          <cell r="G2487">
            <v>6902.8393765048804</v>
          </cell>
          <cell r="H2487">
            <v>2654.06516981808</v>
          </cell>
          <cell r="I2487">
            <v>55</v>
          </cell>
          <cell r="J2487">
            <v>7.78657841119975E-5</v>
          </cell>
          <cell r="K2487">
            <v>2263</v>
          </cell>
          <cell r="L2487">
            <v>873.64471007842303</v>
          </cell>
          <cell r="M2487">
            <v>897</v>
          </cell>
          <cell r="N2487">
            <v>7.7167663962347796E-2</v>
          </cell>
          <cell r="O2487">
            <v>926</v>
          </cell>
          <cell r="P2487">
            <v>0.03</v>
          </cell>
          <cell r="Q2487">
            <v>2363</v>
          </cell>
        </row>
        <row r="2488">
          <cell r="B2488" t="str">
            <v>PETALUMA C 1108632</v>
          </cell>
          <cell r="C2488">
            <v>42631108</v>
          </cell>
          <cell r="D2488" t="str">
            <v>PETALUMA C 1108</v>
          </cell>
          <cell r="E2488">
            <v>632</v>
          </cell>
          <cell r="F2488" t="b">
            <v>0</v>
          </cell>
          <cell r="G2488">
            <v>23697.802421078501</v>
          </cell>
          <cell r="H2488">
            <v>23697.802421078501</v>
          </cell>
          <cell r="I2488">
            <v>81</v>
          </cell>
          <cell r="J2488">
            <v>6.7965683827631297E-5</v>
          </cell>
          <cell r="K2488">
            <v>2537</v>
          </cell>
          <cell r="L2488">
            <v>1288.59758400691</v>
          </cell>
          <cell r="M2488">
            <v>686</v>
          </cell>
          <cell r="N2488">
            <v>8.1559340392347607E-2</v>
          </cell>
          <cell r="O2488">
            <v>888</v>
          </cell>
          <cell r="P2488">
            <v>0.05</v>
          </cell>
          <cell r="Q2488">
            <v>2027</v>
          </cell>
        </row>
        <row r="2489">
          <cell r="B2489" t="str">
            <v>PETALUMA C 1108636</v>
          </cell>
          <cell r="C2489">
            <v>42631108</v>
          </cell>
          <cell r="D2489" t="str">
            <v>PETALUMA C 1108</v>
          </cell>
          <cell r="E2489">
            <v>636</v>
          </cell>
          <cell r="F2489" t="b">
            <v>0</v>
          </cell>
          <cell r="G2489">
            <v>15178.981567315401</v>
          </cell>
          <cell r="H2489">
            <v>15178.981567315401</v>
          </cell>
          <cell r="I2489">
            <v>108</v>
          </cell>
          <cell r="J2489">
            <v>1.0077864531181299E-4</v>
          </cell>
          <cell r="K2489">
            <v>1628</v>
          </cell>
          <cell r="L2489">
            <v>1486.0094196663499</v>
          </cell>
          <cell r="M2489">
            <v>600</v>
          </cell>
          <cell r="N2489">
            <v>0.14278963872373501</v>
          </cell>
          <cell r="O2489">
            <v>559</v>
          </cell>
          <cell r="P2489">
            <v>5.46</v>
          </cell>
          <cell r="Q2489">
            <v>486</v>
          </cell>
        </row>
        <row r="2490">
          <cell r="B2490" t="str">
            <v>PETALUMA C 1109128</v>
          </cell>
          <cell r="C2490">
            <v>42631109</v>
          </cell>
          <cell r="D2490" t="str">
            <v>PETALUMA C 1109</v>
          </cell>
          <cell r="E2490">
            <v>128</v>
          </cell>
          <cell r="F2490" t="b">
            <v>0</v>
          </cell>
          <cell r="G2490">
            <v>60127.540614202102</v>
          </cell>
          <cell r="H2490">
            <v>56205.369430799299</v>
          </cell>
          <cell r="I2490">
            <v>269</v>
          </cell>
          <cell r="J2490">
            <v>9.7059782770264304E-5</v>
          </cell>
          <cell r="K2490">
            <v>1712</v>
          </cell>
          <cell r="L2490">
            <v>2077.9375254095598</v>
          </cell>
          <cell r="M2490">
            <v>434</v>
          </cell>
          <cell r="N2490">
            <v>0.186866514054294</v>
          </cell>
          <cell r="O2490">
            <v>381</v>
          </cell>
          <cell r="P2490">
            <v>0.3</v>
          </cell>
          <cell r="Q2490">
            <v>1014</v>
          </cell>
        </row>
        <row r="2491">
          <cell r="B2491" t="str">
            <v>PETALUMA C 1109270</v>
          </cell>
          <cell r="C2491">
            <v>42631109</v>
          </cell>
          <cell r="D2491" t="str">
            <v>PETALUMA C 1109</v>
          </cell>
          <cell r="E2491">
            <v>270</v>
          </cell>
          <cell r="F2491" t="b">
            <v>0</v>
          </cell>
          <cell r="G2491">
            <v>12312.4188077407</v>
          </cell>
          <cell r="H2491">
            <v>3397.4138225511601</v>
          </cell>
          <cell r="I2491">
            <v>101</v>
          </cell>
          <cell r="J2491">
            <v>2.73150576572334E-5</v>
          </cell>
          <cell r="K2491">
            <v>3467</v>
          </cell>
          <cell r="L2491">
            <v>46.9819455401868</v>
          </cell>
          <cell r="M2491">
            <v>2234</v>
          </cell>
          <cell r="N2491">
            <v>3.6568025814149902E-3</v>
          </cell>
          <cell r="O2491">
            <v>2282</v>
          </cell>
          <cell r="P2491">
            <v>0.04</v>
          </cell>
          <cell r="Q2491">
            <v>2120</v>
          </cell>
        </row>
        <row r="2492">
          <cell r="B2492" t="str">
            <v>PETALUMA C 1109373772</v>
          </cell>
          <cell r="C2492">
            <v>42631109</v>
          </cell>
          <cell r="D2492" t="str">
            <v>PETALUMA C 1109</v>
          </cell>
          <cell r="E2492">
            <v>373772</v>
          </cell>
          <cell r="F2492" t="b">
            <v>1</v>
          </cell>
          <cell r="G2492">
            <v>28.6690605006143</v>
          </cell>
          <cell r="H2492">
            <v>28.6690605006143</v>
          </cell>
          <cell r="I2492">
            <v>2</v>
          </cell>
          <cell r="J2492">
            <v>1.25047234178055E-4</v>
          </cell>
          <cell r="K2492">
            <v>1097</v>
          </cell>
          <cell r="L2492">
            <v>655.25987881517301</v>
          </cell>
          <cell r="M2492">
            <v>1058</v>
          </cell>
          <cell r="N2492">
            <v>8.9417432482508594E-2</v>
          </cell>
          <cell r="O2492">
            <v>827</v>
          </cell>
          <cell r="P2492">
            <v>1.87</v>
          </cell>
          <cell r="Q2492">
            <v>637</v>
          </cell>
        </row>
        <row r="2493">
          <cell r="B2493" t="str">
            <v>PETALUMA C 110948000</v>
          </cell>
          <cell r="C2493">
            <v>42631109</v>
          </cell>
          <cell r="D2493" t="str">
            <v>PETALUMA C 1109</v>
          </cell>
          <cell r="E2493">
            <v>48000</v>
          </cell>
          <cell r="F2493" t="b">
            <v>0</v>
          </cell>
          <cell r="G2493">
            <v>21345.649579788598</v>
          </cell>
          <cell r="H2493">
            <v>15284.014480240199</v>
          </cell>
          <cell r="I2493">
            <v>115</v>
          </cell>
          <cell r="J2493">
            <v>8.6886554216011701E-5</v>
          </cell>
          <cell r="K2493">
            <v>2015</v>
          </cell>
          <cell r="L2493">
            <v>388.27409444239402</v>
          </cell>
          <cell r="M2493">
            <v>1308</v>
          </cell>
          <cell r="N2493">
            <v>3.5167269878286597E-2</v>
          </cell>
          <cell r="O2493">
            <v>1371</v>
          </cell>
          <cell r="P2493">
            <v>7.0000000000000007E-2</v>
          </cell>
          <cell r="Q2493">
            <v>1767</v>
          </cell>
        </row>
        <row r="2494">
          <cell r="B2494" t="str">
            <v>PETALUMA C 1109664732</v>
          </cell>
          <cell r="C2494">
            <v>42631109</v>
          </cell>
          <cell r="D2494" t="str">
            <v>PETALUMA C 1109</v>
          </cell>
          <cell r="E2494">
            <v>664732</v>
          </cell>
          <cell r="F2494" t="b">
            <v>0</v>
          </cell>
          <cell r="G2494">
            <v>1437.8146542743</v>
          </cell>
          <cell r="H2494">
            <v>1437.8146542743</v>
          </cell>
          <cell r="I2494">
            <v>6</v>
          </cell>
          <cell r="J2494">
            <v>9.0940501953203496E-5</v>
          </cell>
          <cell r="K2494">
            <v>1884</v>
          </cell>
          <cell r="L2494">
            <v>1650.3416176010601</v>
          </cell>
          <cell r="M2494">
            <v>543</v>
          </cell>
          <cell r="N2494">
            <v>0.10841860566504</v>
          </cell>
          <cell r="O2494">
            <v>717</v>
          </cell>
          <cell r="P2494">
            <v>1.72</v>
          </cell>
          <cell r="Q2494">
            <v>649</v>
          </cell>
        </row>
        <row r="2495">
          <cell r="B2495" t="str">
            <v>PETALUMA C 1109738866</v>
          </cell>
          <cell r="C2495">
            <v>42631109</v>
          </cell>
          <cell r="D2495" t="str">
            <v>PETALUMA C 1109</v>
          </cell>
          <cell r="E2495">
            <v>738866</v>
          </cell>
          <cell r="F2495" t="b">
            <v>0</v>
          </cell>
          <cell r="G2495">
            <v>4335.7411942445497</v>
          </cell>
          <cell r="H2495">
            <v>3280.2516148375198</v>
          </cell>
          <cell r="I2495">
            <v>28</v>
          </cell>
          <cell r="J2495">
            <v>6.3795188810088002E-5</v>
          </cell>
          <cell r="K2495">
            <v>2653</v>
          </cell>
          <cell r="L2495">
            <v>268.48443096141898</v>
          </cell>
          <cell r="M2495">
            <v>1502</v>
          </cell>
          <cell r="N2495">
            <v>2.3732463654409501E-2</v>
          </cell>
          <cell r="O2495">
            <v>1582</v>
          </cell>
          <cell r="P2495">
            <v>0.1</v>
          </cell>
          <cell r="Q2495">
            <v>1506</v>
          </cell>
        </row>
        <row r="2496">
          <cell r="B2496" t="str">
            <v>PETALUMA C 1109857148</v>
          </cell>
          <cell r="C2496">
            <v>42631109</v>
          </cell>
          <cell r="D2496" t="str">
            <v>PETALUMA C 1109</v>
          </cell>
          <cell r="E2496">
            <v>857148</v>
          </cell>
          <cell r="F2496" t="b">
            <v>0</v>
          </cell>
          <cell r="G2496">
            <v>3180.8040777453998</v>
          </cell>
          <cell r="H2496">
            <v>1503.7135075287999</v>
          </cell>
          <cell r="I2496">
            <v>31</v>
          </cell>
          <cell r="J2496">
            <v>4.5954042661833201E-5</v>
          </cell>
          <cell r="K2496">
            <v>3140</v>
          </cell>
          <cell r="L2496">
            <v>22.340163280855698</v>
          </cell>
          <cell r="M2496">
            <v>2422</v>
          </cell>
          <cell r="N2496">
            <v>2.11260807339497E-3</v>
          </cell>
          <cell r="O2496">
            <v>2465</v>
          </cell>
          <cell r="Q2496">
            <v>3247</v>
          </cell>
        </row>
        <row r="2497">
          <cell r="B2497" t="str">
            <v>PHILO 11013700</v>
          </cell>
          <cell r="C2497">
            <v>42601101</v>
          </cell>
          <cell r="D2497" t="str">
            <v>PHILO 1101</v>
          </cell>
          <cell r="E2497">
            <v>3700</v>
          </cell>
          <cell r="F2497" t="b">
            <v>0</v>
          </cell>
          <cell r="G2497">
            <v>29156.044944835601</v>
          </cell>
          <cell r="H2497">
            <v>29156.044944835601</v>
          </cell>
          <cell r="I2497">
            <v>116</v>
          </cell>
          <cell r="J2497">
            <v>1.3346926947554501E-4</v>
          </cell>
          <cell r="K2497">
            <v>952</v>
          </cell>
          <cell r="L2497">
            <v>1560.58228195263</v>
          </cell>
          <cell r="M2497">
            <v>576</v>
          </cell>
          <cell r="N2497">
            <v>0.17471847398828999</v>
          </cell>
          <cell r="O2497">
            <v>417</v>
          </cell>
          <cell r="P2497">
            <v>0.06</v>
          </cell>
          <cell r="Q2497">
            <v>1905</v>
          </cell>
        </row>
        <row r="2498">
          <cell r="B2498" t="str">
            <v>PHILO 110137222</v>
          </cell>
          <cell r="C2498">
            <v>42601101</v>
          </cell>
          <cell r="D2498" t="str">
            <v>PHILO 1101</v>
          </cell>
          <cell r="E2498">
            <v>37222</v>
          </cell>
          <cell r="F2498" t="b">
            <v>0</v>
          </cell>
          <cell r="G2498">
            <v>40893.175821855002</v>
          </cell>
          <cell r="H2498">
            <v>40893.175821855002</v>
          </cell>
          <cell r="I2498">
            <v>152</v>
          </cell>
          <cell r="J2498">
            <v>1.13089364228806E-4</v>
          </cell>
          <cell r="K2498">
            <v>1341</v>
          </cell>
          <cell r="L2498">
            <v>3498.7209599917101</v>
          </cell>
          <cell r="M2498">
            <v>202</v>
          </cell>
          <cell r="N2498">
            <v>0.38389646656593301</v>
          </cell>
          <cell r="O2498">
            <v>70</v>
          </cell>
          <cell r="P2498">
            <v>0.05</v>
          </cell>
          <cell r="Q2498">
            <v>2044</v>
          </cell>
        </row>
        <row r="2499">
          <cell r="B2499" t="str">
            <v>PHILO 1101CB</v>
          </cell>
          <cell r="C2499">
            <v>42601101</v>
          </cell>
          <cell r="D2499" t="str">
            <v>PHILO 1101</v>
          </cell>
          <cell r="E2499" t="str">
            <v>CB</v>
          </cell>
          <cell r="F2499" t="b">
            <v>0</v>
          </cell>
          <cell r="G2499">
            <v>79932.407134455803</v>
          </cell>
          <cell r="H2499">
            <v>51306.398515411798</v>
          </cell>
          <cell r="I2499">
            <v>469</v>
          </cell>
          <cell r="J2499">
            <v>1.11584860619625E-4</v>
          </cell>
          <cell r="K2499">
            <v>1379</v>
          </cell>
          <cell r="L2499">
            <v>802.56612780574198</v>
          </cell>
          <cell r="M2499">
            <v>939</v>
          </cell>
          <cell r="N2499">
            <v>8.5282688175044002E-2</v>
          </cell>
          <cell r="O2499">
            <v>859</v>
          </cell>
          <cell r="P2499">
            <v>0.15</v>
          </cell>
          <cell r="Q2499">
            <v>1300</v>
          </cell>
        </row>
        <row r="2500">
          <cell r="B2500" t="str">
            <v>PHILO 11021308</v>
          </cell>
          <cell r="C2500">
            <v>42601102</v>
          </cell>
          <cell r="D2500" t="str">
            <v>PHILO 1102</v>
          </cell>
          <cell r="E2500">
            <v>1308</v>
          </cell>
          <cell r="F2500" t="b">
            <v>0</v>
          </cell>
          <cell r="G2500">
            <v>51491.544133408403</v>
          </cell>
          <cell r="H2500">
            <v>51491.544133408403</v>
          </cell>
          <cell r="I2500">
            <v>245</v>
          </cell>
          <cell r="J2500">
            <v>8.9849356225109103E-5</v>
          </cell>
          <cell r="K2500">
            <v>1917</v>
          </cell>
          <cell r="L2500">
            <v>98.518298048039199</v>
          </cell>
          <cell r="M2500">
            <v>1965</v>
          </cell>
          <cell r="N2500">
            <v>7.6242459852826298E-3</v>
          </cell>
          <cell r="O2500">
            <v>2064</v>
          </cell>
          <cell r="P2500">
            <v>0.09</v>
          </cell>
          <cell r="Q2500">
            <v>1559</v>
          </cell>
        </row>
        <row r="2501">
          <cell r="B2501" t="str">
            <v>PHILO 11022600</v>
          </cell>
          <cell r="C2501">
            <v>42601102</v>
          </cell>
          <cell r="D2501" t="str">
            <v>PHILO 1102</v>
          </cell>
          <cell r="E2501">
            <v>2600</v>
          </cell>
          <cell r="F2501" t="b">
            <v>0</v>
          </cell>
          <cell r="G2501">
            <v>32204.72156192</v>
          </cell>
          <cell r="H2501">
            <v>32204.72156192</v>
          </cell>
          <cell r="I2501">
            <v>114</v>
          </cell>
          <cell r="J2501">
            <v>9.7967701203259796E-5</v>
          </cell>
          <cell r="K2501">
            <v>1692</v>
          </cell>
          <cell r="L2501">
            <v>92.208230378731102</v>
          </cell>
          <cell r="M2501">
            <v>1992</v>
          </cell>
          <cell r="N2501">
            <v>9.3006146397077404E-3</v>
          </cell>
          <cell r="O2501">
            <v>1991</v>
          </cell>
          <cell r="P2501">
            <v>6.68</v>
          </cell>
          <cell r="Q2501">
            <v>463</v>
          </cell>
        </row>
        <row r="2502">
          <cell r="B2502" t="str">
            <v>PHILO 1102920</v>
          </cell>
          <cell r="C2502">
            <v>42601102</v>
          </cell>
          <cell r="D2502" t="str">
            <v>PHILO 1102</v>
          </cell>
          <cell r="E2502">
            <v>920</v>
          </cell>
          <cell r="F2502" t="b">
            <v>0</v>
          </cell>
          <cell r="G2502">
            <v>42024.2659074072</v>
          </cell>
          <cell r="H2502">
            <v>28596.0081571474</v>
          </cell>
          <cell r="I2502">
            <v>258</v>
          </cell>
          <cell r="J2502">
            <v>8.9647981329500303E-5</v>
          </cell>
          <cell r="K2502">
            <v>1925</v>
          </cell>
          <cell r="L2502">
            <v>168.98271303919199</v>
          </cell>
          <cell r="M2502">
            <v>1722</v>
          </cell>
          <cell r="N2502">
            <v>1.34112920616944E-2</v>
          </cell>
          <cell r="O2502">
            <v>1835</v>
          </cell>
          <cell r="P2502">
            <v>0.09</v>
          </cell>
          <cell r="Q2502">
            <v>1572</v>
          </cell>
        </row>
        <row r="2503">
          <cell r="B2503" t="str">
            <v>PHILO 1102928</v>
          </cell>
          <cell r="C2503">
            <v>42601102</v>
          </cell>
          <cell r="D2503" t="str">
            <v>PHILO 1102</v>
          </cell>
          <cell r="E2503">
            <v>928</v>
          </cell>
          <cell r="F2503" t="b">
            <v>0</v>
          </cell>
          <cell r="G2503">
            <v>24779.274006871601</v>
          </cell>
          <cell r="H2503">
            <v>22468.3871195307</v>
          </cell>
          <cell r="I2503">
            <v>125</v>
          </cell>
          <cell r="J2503">
            <v>9.5050074033649904E-5</v>
          </cell>
          <cell r="K2503">
            <v>1765</v>
          </cell>
          <cell r="L2503">
            <v>208.593217391103</v>
          </cell>
          <cell r="M2503">
            <v>1622</v>
          </cell>
          <cell r="N2503">
            <v>1.8489158318291701E-2</v>
          </cell>
          <cell r="O2503">
            <v>1694</v>
          </cell>
          <cell r="P2503">
            <v>0.05</v>
          </cell>
          <cell r="Q2503">
            <v>2054</v>
          </cell>
        </row>
        <row r="2504">
          <cell r="B2504" t="str">
            <v>PHILO 1102CB</v>
          </cell>
          <cell r="C2504">
            <v>42601102</v>
          </cell>
          <cell r="D2504" t="str">
            <v>PHILO 1102</v>
          </cell>
          <cell r="E2504" t="str">
            <v>CB</v>
          </cell>
          <cell r="F2504" t="b">
            <v>0</v>
          </cell>
          <cell r="G2504">
            <v>20191.541074276</v>
          </cell>
          <cell r="H2504">
            <v>12387.714699199199</v>
          </cell>
          <cell r="I2504">
            <v>131</v>
          </cell>
          <cell r="J2504">
            <v>1.8717084564671499E-4</v>
          </cell>
          <cell r="K2504">
            <v>460</v>
          </cell>
          <cell r="L2504">
            <v>356.225584793314</v>
          </cell>
          <cell r="M2504">
            <v>1362</v>
          </cell>
          <cell r="N2504">
            <v>6.6479776447816594E-2</v>
          </cell>
          <cell r="O2504">
            <v>1008</v>
          </cell>
          <cell r="P2504">
            <v>0.06</v>
          </cell>
          <cell r="Q2504">
            <v>1904</v>
          </cell>
        </row>
        <row r="2505">
          <cell r="B2505" t="str">
            <v>PIERCY 2110XR258</v>
          </cell>
          <cell r="C2505">
            <v>83912110</v>
          </cell>
          <cell r="D2505" t="str">
            <v>PIERCY 2110</v>
          </cell>
          <cell r="E2505" t="str">
            <v>XR258</v>
          </cell>
          <cell r="F2505" t="b">
            <v>0</v>
          </cell>
          <cell r="G2505">
            <v>42613.402133923497</v>
          </cell>
          <cell r="H2505">
            <v>35307.703016128602</v>
          </cell>
          <cell r="I2505">
            <v>117</v>
          </cell>
          <cell r="J2505">
            <v>7.1285680498267402E-5</v>
          </cell>
          <cell r="K2505">
            <v>2438</v>
          </cell>
          <cell r="L2505">
            <v>813.09008137885803</v>
          </cell>
          <cell r="M2505">
            <v>929</v>
          </cell>
          <cell r="N2505">
            <v>4.9692194041765898E-2</v>
          </cell>
          <cell r="O2505">
            <v>1182</v>
          </cell>
          <cell r="P2505">
            <v>7.0000000000000007E-2</v>
          </cell>
          <cell r="Q2505">
            <v>1728</v>
          </cell>
        </row>
        <row r="2506">
          <cell r="B2506" t="str">
            <v>PIKE CITY 11011720</v>
          </cell>
          <cell r="C2506">
            <v>152201101</v>
          </cell>
          <cell r="D2506" t="str">
            <v>PIKE CITY 1101</v>
          </cell>
          <cell r="E2506">
            <v>1720</v>
          </cell>
          <cell r="F2506" t="b">
            <v>0</v>
          </cell>
          <cell r="G2506">
            <v>9489.08484912323</v>
          </cell>
          <cell r="H2506">
            <v>9489.08484912323</v>
          </cell>
          <cell r="I2506">
            <v>34</v>
          </cell>
          <cell r="J2506">
            <v>6.9471359358216998E-5</v>
          </cell>
          <cell r="K2506">
            <v>2488</v>
          </cell>
          <cell r="L2506">
            <v>304.93498359875298</v>
          </cell>
          <cell r="M2506">
            <v>1440</v>
          </cell>
          <cell r="N2506">
            <v>1.7864137663921802E-2</v>
          </cell>
          <cell r="O2506">
            <v>1710</v>
          </cell>
          <cell r="P2506">
            <v>23.51</v>
          </cell>
          <cell r="Q2506">
            <v>285</v>
          </cell>
        </row>
        <row r="2507">
          <cell r="B2507" t="str">
            <v>PIKE CITY 11011730</v>
          </cell>
          <cell r="C2507">
            <v>152201101</v>
          </cell>
          <cell r="D2507" t="str">
            <v>PIKE CITY 1101</v>
          </cell>
          <cell r="E2507">
            <v>1730</v>
          </cell>
          <cell r="F2507" t="b">
            <v>0</v>
          </cell>
          <cell r="G2507">
            <v>13645.475866172101</v>
          </cell>
          <cell r="H2507">
            <v>13645.475866172101</v>
          </cell>
          <cell r="I2507">
            <v>73</v>
          </cell>
          <cell r="J2507">
            <v>1.40652770761795E-4</v>
          </cell>
          <cell r="K2507">
            <v>860</v>
          </cell>
          <cell r="L2507">
            <v>278.46102733042198</v>
          </cell>
          <cell r="M2507">
            <v>1475</v>
          </cell>
          <cell r="N2507">
            <v>3.3438481948982302E-2</v>
          </cell>
          <cell r="O2507">
            <v>1400</v>
          </cell>
          <cell r="P2507">
            <v>45.96</v>
          </cell>
          <cell r="Q2507">
            <v>146</v>
          </cell>
        </row>
        <row r="2508">
          <cell r="B2508" t="str">
            <v>PIKE CITY 1101CB</v>
          </cell>
          <cell r="C2508">
            <v>152201101</v>
          </cell>
          <cell r="D2508" t="str">
            <v>PIKE CITY 1101</v>
          </cell>
          <cell r="E2508" t="str">
            <v>CB</v>
          </cell>
          <cell r="F2508" t="b">
            <v>0</v>
          </cell>
          <cell r="G2508">
            <v>31622.6383629048</v>
          </cell>
          <cell r="H2508">
            <v>31622.6383629048</v>
          </cell>
          <cell r="I2508">
            <v>162</v>
          </cell>
          <cell r="J2508">
            <v>1.1093319750934899E-4</v>
          </cell>
          <cell r="K2508">
            <v>1392</v>
          </cell>
          <cell r="L2508">
            <v>299.41159229915598</v>
          </cell>
          <cell r="M2508">
            <v>1448</v>
          </cell>
          <cell r="N2508">
            <v>2.90335602900894E-2</v>
          </cell>
          <cell r="O2508">
            <v>1484</v>
          </cell>
          <cell r="P2508">
            <v>78.02</v>
          </cell>
          <cell r="Q2508">
            <v>52</v>
          </cell>
        </row>
        <row r="2509">
          <cell r="B2509" t="str">
            <v>PIKE CITY 1102CB</v>
          </cell>
          <cell r="C2509">
            <v>152201102</v>
          </cell>
          <cell r="D2509" t="str">
            <v>PIKE CITY 1102</v>
          </cell>
          <cell r="E2509" t="str">
            <v>CB</v>
          </cell>
          <cell r="F2509" t="b">
            <v>0</v>
          </cell>
          <cell r="G2509">
            <v>15315.8587397683</v>
          </cell>
          <cell r="H2509">
            <v>15315.8587397683</v>
          </cell>
          <cell r="I2509">
            <v>44</v>
          </cell>
          <cell r="J2509">
            <v>1.08111061639316E-4</v>
          </cell>
          <cell r="K2509">
            <v>1449</v>
          </cell>
          <cell r="L2509">
            <v>444.75813410020402</v>
          </cell>
          <cell r="M2509">
            <v>1253</v>
          </cell>
          <cell r="N2509">
            <v>3.9560220738918399E-2</v>
          </cell>
          <cell r="O2509">
            <v>1308</v>
          </cell>
          <cell r="P2509">
            <v>15.25</v>
          </cell>
          <cell r="Q2509">
            <v>349</v>
          </cell>
        </row>
        <row r="2510">
          <cell r="B2510" t="str">
            <v>PINE GROVE 11011021</v>
          </cell>
          <cell r="C2510">
            <v>163751101</v>
          </cell>
          <cell r="D2510" t="str">
            <v>PINE GROVE 1101</v>
          </cell>
          <cell r="E2510">
            <v>1021</v>
          </cell>
          <cell r="F2510" t="b">
            <v>0</v>
          </cell>
          <cell r="G2510">
            <v>6702.9103223664197</v>
          </cell>
          <cell r="H2510">
            <v>6702.9103223664197</v>
          </cell>
          <cell r="I2510">
            <v>56</v>
          </cell>
          <cell r="J2510">
            <v>6.9850612931077194E-5</v>
          </cell>
          <cell r="K2510">
            <v>2478</v>
          </cell>
          <cell r="L2510">
            <v>34.444192176019598</v>
          </cell>
          <cell r="M2510">
            <v>2311</v>
          </cell>
          <cell r="N2510">
            <v>2.1715644262021499E-3</v>
          </cell>
          <cell r="O2510">
            <v>2455</v>
          </cell>
          <cell r="P2510">
            <v>8.36</v>
          </cell>
          <cell r="Q2510">
            <v>430</v>
          </cell>
        </row>
        <row r="2511">
          <cell r="B2511" t="str">
            <v>PINE GROVE 11013166</v>
          </cell>
          <cell r="C2511">
            <v>163751101</v>
          </cell>
          <cell r="D2511" t="str">
            <v>PINE GROVE 1101</v>
          </cell>
          <cell r="E2511">
            <v>3166</v>
          </cell>
          <cell r="F2511" t="b">
            <v>0</v>
          </cell>
          <cell r="G2511">
            <v>19778.1528035023</v>
          </cell>
          <cell r="H2511">
            <v>19778.1528035023</v>
          </cell>
          <cell r="I2511">
            <v>147</v>
          </cell>
          <cell r="J2511">
            <v>1.41381420615623E-4</v>
          </cell>
          <cell r="K2511">
            <v>848</v>
          </cell>
          <cell r="L2511">
            <v>96.747304379055294</v>
          </cell>
          <cell r="M2511">
            <v>1974</v>
          </cell>
          <cell r="N2511">
            <v>1.5763449322437399E-2</v>
          </cell>
          <cell r="O2511">
            <v>1764</v>
          </cell>
          <cell r="P2511">
            <v>0.13</v>
          </cell>
          <cell r="Q2511">
            <v>1348</v>
          </cell>
        </row>
        <row r="2512">
          <cell r="B2512" t="str">
            <v>PINE GROVE 11013170</v>
          </cell>
          <cell r="C2512">
            <v>163751101</v>
          </cell>
          <cell r="D2512" t="str">
            <v>PINE GROVE 1101</v>
          </cell>
          <cell r="E2512">
            <v>3170</v>
          </cell>
          <cell r="F2512" t="b">
            <v>0</v>
          </cell>
          <cell r="G2512">
            <v>64049.8846020684</v>
          </cell>
          <cell r="H2512">
            <v>64049.8846020684</v>
          </cell>
          <cell r="I2512">
            <v>445</v>
          </cell>
          <cell r="J2512">
            <v>1.4643778762070899E-4</v>
          </cell>
          <cell r="K2512">
            <v>781</v>
          </cell>
          <cell r="L2512">
            <v>151.35681679402501</v>
          </cell>
          <cell r="M2512">
            <v>1773</v>
          </cell>
          <cell r="N2512">
            <v>1.55336303158339E-2</v>
          </cell>
          <cell r="O2512">
            <v>1768</v>
          </cell>
          <cell r="P2512">
            <v>0.47</v>
          </cell>
          <cell r="Q2512">
            <v>907</v>
          </cell>
        </row>
        <row r="2513">
          <cell r="B2513" t="str">
            <v>PINE GROVE 110152088</v>
          </cell>
          <cell r="C2513">
            <v>163751101</v>
          </cell>
          <cell r="D2513" t="str">
            <v>PINE GROVE 1101</v>
          </cell>
          <cell r="E2513">
            <v>52088</v>
          </cell>
          <cell r="F2513" t="b">
            <v>0</v>
          </cell>
          <cell r="G2513">
            <v>3986.2342185697798</v>
          </cell>
          <cell r="H2513">
            <v>3986.2342185697798</v>
          </cell>
          <cell r="I2513">
            <v>28</v>
          </cell>
          <cell r="J2513">
            <v>1.9224819763102001E-4</v>
          </cell>
          <cell r="K2513">
            <v>433</v>
          </cell>
          <cell r="L2513">
            <v>17.896327403792299</v>
          </cell>
          <cell r="M2513">
            <v>2482</v>
          </cell>
          <cell r="N2513">
            <v>3.2783239098537801E-3</v>
          </cell>
          <cell r="O2513">
            <v>2319</v>
          </cell>
          <cell r="P2513">
            <v>0.06</v>
          </cell>
          <cell r="Q2513">
            <v>1856</v>
          </cell>
        </row>
        <row r="2514">
          <cell r="B2514" t="str">
            <v>PINE GROVE 110194936</v>
          </cell>
          <cell r="C2514">
            <v>163751101</v>
          </cell>
          <cell r="D2514" t="str">
            <v>PINE GROVE 1101</v>
          </cell>
          <cell r="E2514">
            <v>94936</v>
          </cell>
          <cell r="F2514" t="b">
            <v>0</v>
          </cell>
          <cell r="G2514">
            <v>14750.285629361801</v>
          </cell>
          <cell r="H2514">
            <v>14750.285629361801</v>
          </cell>
          <cell r="I2514">
            <v>82</v>
          </cell>
          <cell r="J2514">
            <v>1.04733638909237E-4</v>
          </cell>
          <cell r="K2514">
            <v>1535</v>
          </cell>
          <cell r="L2514">
            <v>117.737537235141</v>
          </cell>
          <cell r="M2514">
            <v>1883</v>
          </cell>
          <cell r="N2514">
            <v>1.0364834002473299E-2</v>
          </cell>
          <cell r="O2514">
            <v>1943</v>
          </cell>
          <cell r="P2514">
            <v>7.0000000000000007E-2</v>
          </cell>
          <cell r="Q2514">
            <v>1716</v>
          </cell>
        </row>
        <row r="2515">
          <cell r="B2515" t="str">
            <v>PINE GROVE 1101CB</v>
          </cell>
          <cell r="C2515">
            <v>163751101</v>
          </cell>
          <cell r="D2515" t="str">
            <v>PINE GROVE 1101</v>
          </cell>
          <cell r="E2515" t="str">
            <v>CB</v>
          </cell>
          <cell r="F2515" t="b">
            <v>0</v>
          </cell>
          <cell r="G2515">
            <v>6922.9716766168704</v>
          </cell>
          <cell r="H2515">
            <v>6922.9716766168704</v>
          </cell>
          <cell r="I2515">
            <v>57</v>
          </cell>
          <cell r="J2515">
            <v>3.6471531641661399E-4</v>
          </cell>
          <cell r="K2515">
            <v>81</v>
          </cell>
          <cell r="L2515">
            <v>15.076712886044399</v>
          </cell>
          <cell r="M2515">
            <v>2531</v>
          </cell>
          <cell r="N2515">
            <v>3.1502167720156402E-3</v>
          </cell>
          <cell r="O2515">
            <v>2334</v>
          </cell>
          <cell r="P2515">
            <v>10.19</v>
          </cell>
          <cell r="Q2515">
            <v>401</v>
          </cell>
        </row>
        <row r="2516">
          <cell r="B2516" t="str">
            <v>PINE GROVE 11021222</v>
          </cell>
          <cell r="C2516">
            <v>163751102</v>
          </cell>
          <cell r="D2516" t="str">
            <v>PINE GROVE 1102</v>
          </cell>
          <cell r="E2516">
            <v>1222</v>
          </cell>
          <cell r="F2516" t="b">
            <v>0</v>
          </cell>
          <cell r="G2516">
            <v>27771.0152789848</v>
          </cell>
          <cell r="H2516">
            <v>27771.0152789848</v>
          </cell>
          <cell r="I2516">
            <v>218</v>
          </cell>
          <cell r="J2516">
            <v>1.8809669324616101E-4</v>
          </cell>
          <cell r="K2516">
            <v>453</v>
          </cell>
          <cell r="L2516">
            <v>22.6531791814249</v>
          </cell>
          <cell r="M2516">
            <v>2414</v>
          </cell>
          <cell r="N2516">
            <v>3.75710143625059E-3</v>
          </cell>
          <cell r="O2516">
            <v>2271</v>
          </cell>
          <cell r="P2516">
            <v>105.89</v>
          </cell>
          <cell r="Q2516">
            <v>18</v>
          </cell>
        </row>
        <row r="2517">
          <cell r="B2517" t="str">
            <v>PINE GROVE 110213438</v>
          </cell>
          <cell r="C2517">
            <v>163751102</v>
          </cell>
          <cell r="D2517" t="str">
            <v>PINE GROVE 1102</v>
          </cell>
          <cell r="E2517">
            <v>13438</v>
          </cell>
          <cell r="F2517" t="b">
            <v>0</v>
          </cell>
          <cell r="G2517">
            <v>26618.918050447501</v>
          </cell>
          <cell r="H2517">
            <v>26618.918050447501</v>
          </cell>
          <cell r="I2517">
            <v>172</v>
          </cell>
          <cell r="J2517">
            <v>1.02643103556461E-4</v>
          </cell>
          <cell r="K2517">
            <v>1581</v>
          </cell>
          <cell r="L2517">
            <v>69.7073868122921</v>
          </cell>
          <cell r="M2517">
            <v>2096</v>
          </cell>
          <cell r="N2517">
            <v>6.39986327962441E-3</v>
          </cell>
          <cell r="O2517">
            <v>2136</v>
          </cell>
          <cell r="P2517">
            <v>82.17</v>
          </cell>
          <cell r="Q2517">
            <v>45</v>
          </cell>
        </row>
        <row r="2518">
          <cell r="B2518" t="str">
            <v>PINE GROVE 11021765</v>
          </cell>
          <cell r="C2518">
            <v>163751102</v>
          </cell>
          <cell r="D2518" t="str">
            <v>PINE GROVE 1102</v>
          </cell>
          <cell r="E2518">
            <v>1765</v>
          </cell>
          <cell r="F2518" t="b">
            <v>0</v>
          </cell>
          <cell r="G2518">
            <v>2336.79522377698</v>
          </cell>
          <cell r="H2518">
            <v>2336.79522377698</v>
          </cell>
          <cell r="I2518">
            <v>20</v>
          </cell>
          <cell r="J2518">
            <v>1.7077646989491701E-4</v>
          </cell>
          <cell r="K2518">
            <v>558</v>
          </cell>
          <cell r="L2518">
            <v>6.0122568278073603</v>
          </cell>
          <cell r="M2518">
            <v>2713</v>
          </cell>
          <cell r="N2518">
            <v>1.38870172419876E-3</v>
          </cell>
          <cell r="O2518">
            <v>2577</v>
          </cell>
          <cell r="P2518">
            <v>15.71</v>
          </cell>
          <cell r="Q2518">
            <v>348</v>
          </cell>
        </row>
        <row r="2519">
          <cell r="B2519" t="str">
            <v>PINE GROVE 11023168</v>
          </cell>
          <cell r="C2519">
            <v>163751102</v>
          </cell>
          <cell r="D2519" t="str">
            <v>PINE GROVE 1102</v>
          </cell>
          <cell r="E2519">
            <v>3168</v>
          </cell>
          <cell r="F2519" t="b">
            <v>0</v>
          </cell>
          <cell r="G2519">
            <v>48228.396067026202</v>
          </cell>
          <cell r="H2519">
            <v>48228.396067026202</v>
          </cell>
          <cell r="I2519">
            <v>285</v>
          </cell>
          <cell r="J2519">
            <v>1.5582673817713801E-4</v>
          </cell>
          <cell r="K2519">
            <v>684</v>
          </cell>
          <cell r="L2519">
            <v>176.21329963893899</v>
          </cell>
          <cell r="M2519">
            <v>1695</v>
          </cell>
          <cell r="N2519">
            <v>2.30449227418036E-2</v>
          </cell>
          <cell r="O2519">
            <v>1602</v>
          </cell>
          <cell r="P2519">
            <v>0.24</v>
          </cell>
          <cell r="Q2519">
            <v>1095</v>
          </cell>
        </row>
        <row r="2520">
          <cell r="B2520" t="str">
            <v>PINE GROVE 11023172</v>
          </cell>
          <cell r="C2520">
            <v>163751102</v>
          </cell>
          <cell r="D2520" t="str">
            <v>PINE GROVE 1102</v>
          </cell>
          <cell r="E2520">
            <v>3172</v>
          </cell>
          <cell r="F2520" t="b">
            <v>0</v>
          </cell>
          <cell r="G2520">
            <v>60635.990525064502</v>
          </cell>
          <cell r="H2520">
            <v>60635.990525064502</v>
          </cell>
          <cell r="I2520">
            <v>448</v>
          </cell>
          <cell r="J2520">
            <v>2.03117605469864E-4</v>
          </cell>
          <cell r="K2520">
            <v>385</v>
          </cell>
          <cell r="L2520">
            <v>59.059414764585199</v>
          </cell>
          <cell r="M2520">
            <v>2161</v>
          </cell>
          <cell r="N2520">
            <v>2.33456371125806E-2</v>
          </cell>
          <cell r="O2520">
            <v>1592</v>
          </cell>
          <cell r="P2520">
            <v>67.489999999999995</v>
          </cell>
          <cell r="Q2520">
            <v>73</v>
          </cell>
        </row>
        <row r="2521">
          <cell r="B2521" t="str">
            <v>PINE GROVE 110235576</v>
          </cell>
          <cell r="C2521">
            <v>163751102</v>
          </cell>
          <cell r="D2521" t="str">
            <v>PINE GROVE 1102</v>
          </cell>
          <cell r="E2521">
            <v>35576</v>
          </cell>
          <cell r="F2521" t="b">
            <v>0</v>
          </cell>
          <cell r="G2521">
            <v>12676.9830238183</v>
          </cell>
          <cell r="H2521">
            <v>12676.9830238183</v>
          </cell>
          <cell r="I2521">
            <v>77</v>
          </cell>
          <cell r="J2521">
            <v>9.9580464245866405E-5</v>
          </cell>
          <cell r="K2521">
            <v>1656</v>
          </cell>
          <cell r="L2521">
            <v>90.208117539522902</v>
          </cell>
          <cell r="M2521">
            <v>1999</v>
          </cell>
          <cell r="N2521">
            <v>8.8444535465487303E-3</v>
          </cell>
          <cell r="O2521">
            <v>2011</v>
          </cell>
          <cell r="P2521">
            <v>51.58</v>
          </cell>
          <cell r="Q2521">
            <v>114</v>
          </cell>
        </row>
        <row r="2522">
          <cell r="B2522" t="str">
            <v>PINE GROVE 110245292</v>
          </cell>
          <cell r="C2522">
            <v>163751102</v>
          </cell>
          <cell r="D2522" t="str">
            <v>PINE GROVE 1102</v>
          </cell>
          <cell r="E2522">
            <v>45292</v>
          </cell>
          <cell r="F2522" t="b">
            <v>0</v>
          </cell>
          <cell r="G2522">
            <v>17350.604704662601</v>
          </cell>
          <cell r="H2522">
            <v>17350.604704662601</v>
          </cell>
          <cell r="I2522">
            <v>132</v>
          </cell>
          <cell r="J2522">
            <v>8.1992982648609303E-5</v>
          </cell>
          <cell r="K2522">
            <v>2156</v>
          </cell>
          <cell r="L2522">
            <v>36.0801610152566</v>
          </cell>
          <cell r="M2522">
            <v>2304</v>
          </cell>
          <cell r="N2522">
            <v>2.2349596828443899E-3</v>
          </cell>
          <cell r="O2522">
            <v>2447</v>
          </cell>
          <cell r="P2522">
            <v>129.86000000000001</v>
          </cell>
          <cell r="Q2522">
            <v>5</v>
          </cell>
        </row>
        <row r="2523">
          <cell r="B2523" t="str">
            <v>PINE GROVE 1102467560</v>
          </cell>
          <cell r="C2523">
            <v>163751102</v>
          </cell>
          <cell r="D2523" t="str">
            <v>PINE GROVE 1102</v>
          </cell>
          <cell r="E2523">
            <v>467560</v>
          </cell>
          <cell r="F2523" t="b">
            <v>0</v>
          </cell>
          <cell r="G2523">
            <v>3279.1789688397998</v>
          </cell>
          <cell r="H2523">
            <v>3279.1789688397998</v>
          </cell>
          <cell r="I2523">
            <v>27</v>
          </cell>
          <cell r="J2523">
            <v>2.7910503424074498E-4</v>
          </cell>
          <cell r="K2523">
            <v>159</v>
          </cell>
          <cell r="L2523">
            <v>44.0774085691897</v>
          </cell>
          <cell r="M2523">
            <v>2252</v>
          </cell>
          <cell r="N2523">
            <v>9.5319695661077002E-3</v>
          </cell>
          <cell r="O2523">
            <v>1980</v>
          </cell>
          <cell r="Q2523">
            <v>2891</v>
          </cell>
        </row>
        <row r="2524">
          <cell r="B2524" t="str">
            <v>PINE GROVE 11026080</v>
          </cell>
          <cell r="C2524">
            <v>163751102</v>
          </cell>
          <cell r="D2524" t="str">
            <v>PINE GROVE 1102</v>
          </cell>
          <cell r="E2524">
            <v>6080</v>
          </cell>
          <cell r="F2524" t="b">
            <v>0</v>
          </cell>
          <cell r="G2524">
            <v>55307.762850594001</v>
          </cell>
          <cell r="H2524">
            <v>55307.762850594001</v>
          </cell>
          <cell r="I2524">
            <v>322</v>
          </cell>
          <cell r="J2524">
            <v>1.14974360700199E-4</v>
          </cell>
          <cell r="K2524">
            <v>1300</v>
          </cell>
          <cell r="L2524">
            <v>414.83361017443002</v>
          </cell>
          <cell r="M2524">
            <v>1277</v>
          </cell>
          <cell r="N2524">
            <v>4.22491537834482E-2</v>
          </cell>
          <cell r="O2524">
            <v>1271</v>
          </cell>
          <cell r="P2524">
            <v>0.17</v>
          </cell>
          <cell r="Q2524">
            <v>1242</v>
          </cell>
        </row>
        <row r="2525">
          <cell r="B2525" t="str">
            <v>PINE GROVE 110283098</v>
          </cell>
          <cell r="C2525">
            <v>163751102</v>
          </cell>
          <cell r="D2525" t="str">
            <v>PINE GROVE 1102</v>
          </cell>
          <cell r="E2525">
            <v>83098</v>
          </cell>
          <cell r="F2525" t="b">
            <v>0</v>
          </cell>
          <cell r="G2525">
            <v>12739.0076906493</v>
          </cell>
          <cell r="H2525">
            <v>12739.0076906493</v>
          </cell>
          <cell r="I2525">
            <v>104</v>
          </cell>
          <cell r="J2525">
            <v>7.5775125354154505E-5</v>
          </cell>
          <cell r="K2525">
            <v>2312</v>
          </cell>
          <cell r="L2525">
            <v>344.47457063270502</v>
          </cell>
          <cell r="M2525">
            <v>1378</v>
          </cell>
          <cell r="N2525">
            <v>2.0136718217398101E-2</v>
          </cell>
          <cell r="O2525">
            <v>1668</v>
          </cell>
          <cell r="P2525">
            <v>45.66</v>
          </cell>
          <cell r="Q2525">
            <v>147</v>
          </cell>
        </row>
        <row r="2526">
          <cell r="B2526" t="str">
            <v>PINE GROVE 1102CB</v>
          </cell>
          <cell r="C2526">
            <v>163751102</v>
          </cell>
          <cell r="D2526" t="str">
            <v>PINE GROVE 1102</v>
          </cell>
          <cell r="E2526" t="str">
            <v>CB</v>
          </cell>
          <cell r="F2526" t="b">
            <v>0</v>
          </cell>
          <cell r="G2526">
            <v>17461.9206432467</v>
          </cell>
          <cell r="H2526">
            <v>17461.9206432467</v>
          </cell>
          <cell r="I2526">
            <v>136</v>
          </cell>
          <cell r="J2526">
            <v>1.49355814595336E-4</v>
          </cell>
          <cell r="K2526">
            <v>745</v>
          </cell>
          <cell r="L2526">
            <v>159.962465899786</v>
          </cell>
          <cell r="M2526">
            <v>1746</v>
          </cell>
          <cell r="N2526">
            <v>1.09523448787247E-2</v>
          </cell>
          <cell r="O2526">
            <v>1920</v>
          </cell>
          <cell r="P2526">
            <v>17.739999999999998</v>
          </cell>
          <cell r="Q2526">
            <v>329</v>
          </cell>
        </row>
        <row r="2527">
          <cell r="B2527" t="str">
            <v>PINECREST 04011818</v>
          </cell>
          <cell r="C2527">
            <v>163160401</v>
          </cell>
          <cell r="D2527" t="str">
            <v>PINECREST 0401</v>
          </cell>
          <cell r="E2527">
            <v>1818</v>
          </cell>
          <cell r="F2527" t="b">
            <v>0</v>
          </cell>
          <cell r="G2527">
            <v>5027.4830345216997</v>
          </cell>
          <cell r="H2527">
            <v>4942.4922770452304</v>
          </cell>
          <cell r="I2527">
            <v>26</v>
          </cell>
          <cell r="J2527">
            <v>4.0999651201463303E-5</v>
          </cell>
          <cell r="K2527">
            <v>3243</v>
          </cell>
          <cell r="L2527">
            <v>14.3865198252533</v>
          </cell>
          <cell r="M2527">
            <v>2542</v>
          </cell>
          <cell r="N2527">
            <v>6.9934721179478105E-4</v>
          </cell>
          <cell r="O2527">
            <v>2684</v>
          </cell>
          <cell r="P2527">
            <v>0.72</v>
          </cell>
          <cell r="Q2527">
            <v>799</v>
          </cell>
        </row>
        <row r="2528">
          <cell r="B2528" t="str">
            <v>PINECREST 0401CB</v>
          </cell>
          <cell r="C2528">
            <v>163160401</v>
          </cell>
          <cell r="D2528" t="str">
            <v>PINECREST 0401</v>
          </cell>
          <cell r="E2528" t="str">
            <v>CB</v>
          </cell>
          <cell r="F2528" t="b">
            <v>1</v>
          </cell>
          <cell r="G2528">
            <v>22.2054786528618</v>
          </cell>
          <cell r="H2528">
            <v>22.2054786528618</v>
          </cell>
          <cell r="I2528">
            <v>1</v>
          </cell>
          <cell r="J2528">
            <v>4.3519776227185503E-5</v>
          </cell>
          <cell r="K2528">
            <v>3201</v>
          </cell>
          <cell r="L2528">
            <v>6.6431229729116206E-2</v>
          </cell>
          <cell r="M2528">
            <v>3088</v>
          </cell>
          <cell r="N2528">
            <v>2.89107225230789E-6</v>
          </cell>
          <cell r="O2528">
            <v>3426</v>
          </cell>
          <cell r="P2528">
            <v>1.9</v>
          </cell>
          <cell r="Q2528">
            <v>633</v>
          </cell>
        </row>
        <row r="2529">
          <cell r="B2529" t="str">
            <v>PIT NO 1 11011552</v>
          </cell>
          <cell r="C2529">
            <v>103721101</v>
          </cell>
          <cell r="D2529" t="str">
            <v>PIT NO 1 1101</v>
          </cell>
          <cell r="E2529">
            <v>1552</v>
          </cell>
          <cell r="F2529" t="b">
            <v>0</v>
          </cell>
          <cell r="G2529">
            <v>42573.193911050199</v>
          </cell>
          <cell r="H2529">
            <v>23841.599243658999</v>
          </cell>
          <cell r="I2529">
            <v>221</v>
          </cell>
          <cell r="J2529">
            <v>3.5304468197557099E-5</v>
          </cell>
          <cell r="K2529">
            <v>3346</v>
          </cell>
          <cell r="L2529">
            <v>839.44519716399395</v>
          </cell>
          <cell r="M2529">
            <v>917</v>
          </cell>
          <cell r="N2529">
            <v>3.3912155853916597E-2</v>
          </cell>
          <cell r="O2529">
            <v>1387</v>
          </cell>
          <cell r="P2529">
            <v>0.02</v>
          </cell>
          <cell r="Q2529">
            <v>2427</v>
          </cell>
        </row>
        <row r="2530">
          <cell r="B2530" t="str">
            <v>PIT NO 1 11013312</v>
          </cell>
          <cell r="C2530">
            <v>103721101</v>
          </cell>
          <cell r="D2530" t="str">
            <v>PIT NO 1 1101</v>
          </cell>
          <cell r="E2530">
            <v>3312</v>
          </cell>
          <cell r="F2530" t="b">
            <v>0</v>
          </cell>
          <cell r="G2530">
            <v>14682.625250262399</v>
          </cell>
          <cell r="H2530">
            <v>12944.3528992356</v>
          </cell>
          <cell r="I2530">
            <v>82</v>
          </cell>
          <cell r="J2530">
            <v>3.1897138151292397E-5</v>
          </cell>
          <cell r="K2530">
            <v>3403</v>
          </cell>
          <cell r="L2530">
            <v>501.34844151957998</v>
          </cell>
          <cell r="M2530">
            <v>1197</v>
          </cell>
          <cell r="N2530">
            <v>1.7169246286012001E-2</v>
          </cell>
          <cell r="O2530">
            <v>1735</v>
          </cell>
          <cell r="P2530">
            <v>0.05</v>
          </cell>
          <cell r="Q2530">
            <v>1934</v>
          </cell>
        </row>
        <row r="2531">
          <cell r="B2531" t="str">
            <v>PIT NO 1 110170952</v>
          </cell>
          <cell r="C2531">
            <v>103721101</v>
          </cell>
          <cell r="D2531" t="str">
            <v>PIT NO 1 1101</v>
          </cell>
          <cell r="E2531">
            <v>70952</v>
          </cell>
          <cell r="F2531" t="b">
            <v>0</v>
          </cell>
          <cell r="G2531">
            <v>2749.7948757733102</v>
          </cell>
          <cell r="H2531">
            <v>2724.6488159811502</v>
          </cell>
          <cell r="I2531">
            <v>29</v>
          </cell>
          <cell r="J2531">
            <v>3.9879679583275899E-5</v>
          </cell>
          <cell r="K2531">
            <v>3272</v>
          </cell>
          <cell r="L2531">
            <v>320.78551742242303</v>
          </cell>
          <cell r="M2531">
            <v>1414</v>
          </cell>
          <cell r="N2531">
            <v>1.46915633748767E-2</v>
          </cell>
          <cell r="O2531">
            <v>1793</v>
          </cell>
          <cell r="P2531">
            <v>0.06</v>
          </cell>
          <cell r="Q2531">
            <v>1812</v>
          </cell>
        </row>
        <row r="2532">
          <cell r="B2532" t="str">
            <v>PIT NO 1 11019702</v>
          </cell>
          <cell r="C2532">
            <v>103721101</v>
          </cell>
          <cell r="D2532" t="str">
            <v>PIT NO 1 1101</v>
          </cell>
          <cell r="E2532">
            <v>9702</v>
          </cell>
          <cell r="F2532" t="b">
            <v>0</v>
          </cell>
          <cell r="G2532">
            <v>14797.5759843501</v>
          </cell>
          <cell r="H2532">
            <v>1035.91674067637</v>
          </cell>
          <cell r="I2532">
            <v>91</v>
          </cell>
          <cell r="J2532">
            <v>3.6155155956091901E-5</v>
          </cell>
          <cell r="K2532">
            <v>3331</v>
          </cell>
          <cell r="L2532">
            <v>189.65339044451699</v>
          </cell>
          <cell r="M2532">
            <v>1664</v>
          </cell>
          <cell r="N2532">
            <v>6.9850261953036197E-3</v>
          </cell>
          <cell r="O2532">
            <v>2093</v>
          </cell>
          <cell r="P2532">
            <v>0.01</v>
          </cell>
          <cell r="Q2532">
            <v>2605</v>
          </cell>
        </row>
        <row r="2533">
          <cell r="B2533" t="str">
            <v>PIT NO 1 1101CB</v>
          </cell>
          <cell r="C2533">
            <v>103721101</v>
          </cell>
          <cell r="D2533" t="str">
            <v>PIT NO 1 1101</v>
          </cell>
          <cell r="E2533" t="str">
            <v>CB</v>
          </cell>
          <cell r="F2533" t="b">
            <v>0</v>
          </cell>
          <cell r="G2533">
            <v>10535.3715930013</v>
          </cell>
          <cell r="H2533">
            <v>10535.3715930013</v>
          </cell>
          <cell r="I2533">
            <v>40</v>
          </cell>
          <cell r="J2533">
            <v>5.8246687740393102E-5</v>
          </cell>
          <cell r="K2533">
            <v>2827</v>
          </cell>
          <cell r="L2533">
            <v>2851.4073011740202</v>
          </cell>
          <cell r="M2533">
            <v>292</v>
          </cell>
          <cell r="N2533">
            <v>0.15705427571775599</v>
          </cell>
          <cell r="O2533">
            <v>484</v>
          </cell>
          <cell r="P2533">
            <v>0.03</v>
          </cell>
          <cell r="Q2533">
            <v>2244</v>
          </cell>
        </row>
        <row r="2534">
          <cell r="B2534" t="str">
            <v>PIT NO 3 21011360</v>
          </cell>
          <cell r="C2534">
            <v>103732101</v>
          </cell>
          <cell r="D2534" t="str">
            <v>PIT NO 3 2101</v>
          </cell>
          <cell r="E2534">
            <v>1360</v>
          </cell>
          <cell r="F2534" t="b">
            <v>0</v>
          </cell>
          <cell r="G2534">
            <v>36445.278661739299</v>
          </cell>
          <cell r="H2534">
            <v>36106.629683857303</v>
          </cell>
          <cell r="I2534">
            <v>92</v>
          </cell>
          <cell r="J2534">
            <v>4.8938151942159197E-5</v>
          </cell>
          <cell r="K2534">
            <v>3066</v>
          </cell>
          <cell r="L2534">
            <v>304.05940246431999</v>
          </cell>
          <cell r="M2534">
            <v>1443</v>
          </cell>
          <cell r="N2534">
            <v>1.15043586769058E-2</v>
          </cell>
          <cell r="O2534">
            <v>1904</v>
          </cell>
          <cell r="P2534">
            <v>0.01</v>
          </cell>
          <cell r="Q2534">
            <v>2568</v>
          </cell>
        </row>
        <row r="2535">
          <cell r="B2535" t="str">
            <v>PIT NO 3 21011386</v>
          </cell>
          <cell r="C2535">
            <v>103732101</v>
          </cell>
          <cell r="D2535" t="str">
            <v>PIT NO 3 2101</v>
          </cell>
          <cell r="E2535">
            <v>1386</v>
          </cell>
          <cell r="F2535" t="b">
            <v>0</v>
          </cell>
          <cell r="G2535">
            <v>11052.9537052453</v>
          </cell>
          <cell r="H2535">
            <v>11052.9537052453</v>
          </cell>
          <cell r="I2535">
            <v>47</v>
          </cell>
          <cell r="J2535">
            <v>6.3474488818180604E-5</v>
          </cell>
          <cell r="K2535">
            <v>2661</v>
          </cell>
          <cell r="L2535">
            <v>296.34058106749001</v>
          </cell>
          <cell r="M2535">
            <v>1453</v>
          </cell>
          <cell r="N2535">
            <v>1.42937709997244E-2</v>
          </cell>
          <cell r="O2535">
            <v>1808</v>
          </cell>
          <cell r="P2535">
            <v>0.01</v>
          </cell>
          <cell r="Q2535">
            <v>2619</v>
          </cell>
        </row>
        <row r="2536">
          <cell r="B2536" t="str">
            <v>PIT NO 3 21011480</v>
          </cell>
          <cell r="C2536">
            <v>103732101</v>
          </cell>
          <cell r="D2536" t="str">
            <v>PIT NO 3 2101</v>
          </cell>
          <cell r="E2536">
            <v>1480</v>
          </cell>
          <cell r="F2536" t="b">
            <v>0</v>
          </cell>
          <cell r="G2536">
            <v>3913.33409087975</v>
          </cell>
          <cell r="H2536">
            <v>3463.9370574396698</v>
          </cell>
          <cell r="I2536">
            <v>20</v>
          </cell>
          <cell r="J2536">
            <v>6.9040365863321806E-5</v>
          </cell>
          <cell r="K2536">
            <v>2506</v>
          </cell>
          <cell r="L2536">
            <v>14.324130232001</v>
          </cell>
          <cell r="M2536">
            <v>2543</v>
          </cell>
          <cell r="N2536">
            <v>1.1038442520026699E-3</v>
          </cell>
          <cell r="O2536">
            <v>2617</v>
          </cell>
          <cell r="P2536">
            <v>0.02</v>
          </cell>
          <cell r="Q2536">
            <v>2410</v>
          </cell>
        </row>
        <row r="2537">
          <cell r="B2537" t="str">
            <v>PIT NO 3 21011482</v>
          </cell>
          <cell r="C2537">
            <v>103732101</v>
          </cell>
          <cell r="D2537" t="str">
            <v>PIT NO 3 2101</v>
          </cell>
          <cell r="E2537">
            <v>1482</v>
          </cell>
          <cell r="F2537" t="b">
            <v>0</v>
          </cell>
          <cell r="G2537">
            <v>19365.264454132299</v>
          </cell>
          <cell r="H2537">
            <v>19365.264454132299</v>
          </cell>
          <cell r="I2537">
            <v>43</v>
          </cell>
          <cell r="J2537">
            <v>1.4940168657631101E-4</v>
          </cell>
          <cell r="K2537">
            <v>744</v>
          </cell>
          <cell r="L2537">
            <v>53.693428713487698</v>
          </cell>
          <cell r="M2537">
            <v>2189</v>
          </cell>
          <cell r="N2537">
            <v>3.2734593516852602E-3</v>
          </cell>
          <cell r="O2537">
            <v>2320</v>
          </cell>
          <cell r="P2537">
            <v>0.01</v>
          </cell>
          <cell r="Q2537">
            <v>2603</v>
          </cell>
        </row>
        <row r="2538">
          <cell r="B2538" t="str">
            <v>PIT NO 3 2101CB</v>
          </cell>
          <cell r="C2538">
            <v>103732101</v>
          </cell>
          <cell r="D2538" t="str">
            <v>PIT NO 3 2101</v>
          </cell>
          <cell r="E2538" t="str">
            <v>CB</v>
          </cell>
          <cell r="F2538" t="b">
            <v>0</v>
          </cell>
          <cell r="G2538">
            <v>7292.0294117795402</v>
          </cell>
          <cell r="H2538">
            <v>7292.0294117795402</v>
          </cell>
          <cell r="I2538">
            <v>7</v>
          </cell>
          <cell r="J2538">
            <v>1.04210757126566E-4</v>
          </cell>
          <cell r="K2538">
            <v>1546</v>
          </cell>
          <cell r="L2538">
            <v>1059.62636893592</v>
          </cell>
          <cell r="M2538">
            <v>793</v>
          </cell>
          <cell r="N2538">
            <v>1.4070447556986001E-2</v>
          </cell>
          <cell r="O2538">
            <v>1816</v>
          </cell>
          <cell r="P2538">
            <v>0.03</v>
          </cell>
          <cell r="Q2538">
            <v>2309</v>
          </cell>
        </row>
        <row r="2539">
          <cell r="B2539" t="str">
            <v>PIT NO 5 11011606</v>
          </cell>
          <cell r="C2539">
            <v>101321101</v>
          </cell>
          <cell r="D2539" t="str">
            <v>PIT NO 5 1101</v>
          </cell>
          <cell r="E2539">
            <v>1606</v>
          </cell>
          <cell r="F2539" t="b">
            <v>0</v>
          </cell>
          <cell r="G2539">
            <v>8892.9458594664902</v>
          </cell>
          <cell r="H2539">
            <v>8892.9458594664902</v>
          </cell>
          <cell r="I2539">
            <v>40</v>
          </cell>
          <cell r="J2539">
            <v>1.46778360704047E-4</v>
          </cell>
          <cell r="K2539">
            <v>776</v>
          </cell>
          <cell r="L2539">
            <v>232.850780396711</v>
          </cell>
          <cell r="M2539">
            <v>1580</v>
          </cell>
          <cell r="N2539">
            <v>3.6482209639053499E-2</v>
          </cell>
          <cell r="O2539">
            <v>1345</v>
          </cell>
          <cell r="P2539">
            <v>0.01</v>
          </cell>
          <cell r="Q2539">
            <v>2612</v>
          </cell>
        </row>
        <row r="2540">
          <cell r="B2540" t="str">
            <v>PIT NO 5 11011614</v>
          </cell>
          <cell r="C2540">
            <v>101321101</v>
          </cell>
          <cell r="D2540" t="str">
            <v>PIT NO 5 1101</v>
          </cell>
          <cell r="E2540">
            <v>1614</v>
          </cell>
          <cell r="F2540" t="b">
            <v>0</v>
          </cell>
          <cell r="G2540">
            <v>3000.41116634024</v>
          </cell>
          <cell r="H2540">
            <v>3000.41116634024</v>
          </cell>
          <cell r="I2540">
            <v>5</v>
          </cell>
          <cell r="J2540">
            <v>1.0012370785261701E-4</v>
          </cell>
          <cell r="K2540">
            <v>1643</v>
          </cell>
          <cell r="L2540">
            <v>9.5752869256355808</v>
          </cell>
          <cell r="M2540">
            <v>2631</v>
          </cell>
          <cell r="N2540">
            <v>6.6513410376881404E-6</v>
          </cell>
          <cell r="O2540">
            <v>3182</v>
          </cell>
          <cell r="P2540">
            <v>0.01</v>
          </cell>
          <cell r="Q2540">
            <v>2585</v>
          </cell>
        </row>
        <row r="2541">
          <cell r="B2541" t="str">
            <v>PIT NO 5 11011618</v>
          </cell>
          <cell r="C2541">
            <v>101321101</v>
          </cell>
          <cell r="D2541" t="str">
            <v>PIT NO 5 1101</v>
          </cell>
          <cell r="E2541">
            <v>1618</v>
          </cell>
          <cell r="F2541" t="b">
            <v>0</v>
          </cell>
          <cell r="G2541">
            <v>9746.1597558651392</v>
          </cell>
          <cell r="H2541">
            <v>9746.1597558651392</v>
          </cell>
          <cell r="I2541">
            <v>15</v>
          </cell>
          <cell r="J2541">
            <v>1.08391776545128E-4</v>
          </cell>
          <cell r="K2541">
            <v>1441</v>
          </cell>
          <cell r="L2541">
            <v>237.78951197677301</v>
          </cell>
          <cell r="M2541">
            <v>1574</v>
          </cell>
          <cell r="N2541">
            <v>2.8087244133192302E-2</v>
          </cell>
          <cell r="O2541">
            <v>1495</v>
          </cell>
          <cell r="P2541">
            <v>0</v>
          </cell>
          <cell r="Q2541">
            <v>2632</v>
          </cell>
        </row>
        <row r="2542">
          <cell r="B2542" t="str">
            <v>PIT NO 5 11011658</v>
          </cell>
          <cell r="C2542">
            <v>101321101</v>
          </cell>
          <cell r="D2542" t="str">
            <v>PIT NO 5 1101</v>
          </cell>
          <cell r="E2542">
            <v>1658</v>
          </cell>
          <cell r="F2542" t="b">
            <v>0</v>
          </cell>
          <cell r="G2542">
            <v>7306.3402334715702</v>
          </cell>
          <cell r="H2542">
            <v>7306.3402334715702</v>
          </cell>
          <cell r="I2542">
            <v>25</v>
          </cell>
          <cell r="J2542">
            <v>1.3980310632177799E-4</v>
          </cell>
          <cell r="K2542">
            <v>870</v>
          </cell>
          <cell r="L2542">
            <v>46.662874655344901</v>
          </cell>
          <cell r="M2542">
            <v>2236</v>
          </cell>
          <cell r="N2542">
            <v>3.1838811159354201E-3</v>
          </cell>
          <cell r="O2542">
            <v>2329</v>
          </cell>
          <cell r="P2542">
            <v>0.02</v>
          </cell>
          <cell r="Q2542">
            <v>2471</v>
          </cell>
        </row>
        <row r="2543">
          <cell r="B2543" t="str">
            <v>PIT NO 5 11011660</v>
          </cell>
          <cell r="C2543">
            <v>101321101</v>
          </cell>
          <cell r="D2543" t="str">
            <v>PIT NO 5 1101</v>
          </cell>
          <cell r="E2543">
            <v>1660</v>
          </cell>
          <cell r="F2543" t="b">
            <v>0</v>
          </cell>
          <cell r="G2543">
            <v>7855.6792934936202</v>
          </cell>
          <cell r="H2543">
            <v>7855.6792934936202</v>
          </cell>
          <cell r="I2543">
            <v>43</v>
          </cell>
          <cell r="J2543">
            <v>1.40386909722935E-4</v>
          </cell>
          <cell r="K2543">
            <v>865</v>
          </cell>
          <cell r="L2543">
            <v>43.740824051904902</v>
          </cell>
          <cell r="M2543">
            <v>2254</v>
          </cell>
          <cell r="N2543">
            <v>5.5184764027436401E-3</v>
          </cell>
          <cell r="O2543">
            <v>2181</v>
          </cell>
          <cell r="P2543">
            <v>0.02</v>
          </cell>
          <cell r="Q2543">
            <v>2545</v>
          </cell>
        </row>
        <row r="2544">
          <cell r="B2544" t="str">
            <v>PIT NO 5 110190846</v>
          </cell>
          <cell r="C2544">
            <v>101321101</v>
          </cell>
          <cell r="D2544" t="str">
            <v>PIT NO 5 1101</v>
          </cell>
          <cell r="E2544">
            <v>90846</v>
          </cell>
          <cell r="F2544" t="b">
            <v>1</v>
          </cell>
          <cell r="G2544">
            <v>149.20496905529001</v>
          </cell>
          <cell r="H2544">
            <v>149.20496905529001</v>
          </cell>
          <cell r="I2544">
            <v>2</v>
          </cell>
          <cell r="J2544">
            <v>1.14528284029802E-4</v>
          </cell>
          <cell r="K2544">
            <v>1306</v>
          </cell>
          <cell r="L2544">
            <v>6.6431229729116206E-2</v>
          </cell>
          <cell r="M2544">
            <v>3082</v>
          </cell>
          <cell r="N2544">
            <v>7.60825474686527E-6</v>
          </cell>
          <cell r="O2544">
            <v>3139</v>
          </cell>
          <cell r="P2544">
            <v>0.01</v>
          </cell>
          <cell r="Q2544">
            <v>2578</v>
          </cell>
        </row>
        <row r="2545">
          <cell r="B2545" t="str">
            <v>PIT NO 5 1101CB</v>
          </cell>
          <cell r="C2545">
            <v>101321101</v>
          </cell>
          <cell r="D2545" t="str">
            <v>PIT NO 5 1101</v>
          </cell>
          <cell r="E2545" t="str">
            <v>CB</v>
          </cell>
          <cell r="F2545" t="b">
            <v>0</v>
          </cell>
          <cell r="G2545">
            <v>1162.2395219073001</v>
          </cell>
          <cell r="H2545">
            <v>1162.2395219073001</v>
          </cell>
          <cell r="I2545">
            <v>10</v>
          </cell>
          <cell r="J2545">
            <v>1.3488209951901801E-4</v>
          </cell>
          <cell r="K2545">
            <v>929</v>
          </cell>
          <cell r="L2545">
            <v>47.610706815581601</v>
          </cell>
          <cell r="M2545">
            <v>2224</v>
          </cell>
          <cell r="N2545">
            <v>4.6278732380229601E-3</v>
          </cell>
          <cell r="O2545">
            <v>2224</v>
          </cell>
          <cell r="P2545">
            <v>0.01</v>
          </cell>
          <cell r="Q2545">
            <v>2572</v>
          </cell>
        </row>
        <row r="2546">
          <cell r="B2546" t="str">
            <v>PIT NO 7 1101CB</v>
          </cell>
          <cell r="C2546">
            <v>103501101</v>
          </cell>
          <cell r="D2546" t="str">
            <v>PIT NO 7 1101</v>
          </cell>
          <cell r="E2546" t="str">
            <v>CB</v>
          </cell>
          <cell r="F2546" t="b">
            <v>0</v>
          </cell>
          <cell r="G2546">
            <v>4357.8456708900603</v>
          </cell>
          <cell r="H2546">
            <v>4357.8456708900603</v>
          </cell>
          <cell r="I2546">
            <v>3</v>
          </cell>
          <cell r="J2546">
            <v>1.08847673800482E-4</v>
          </cell>
          <cell r="K2546">
            <v>1430</v>
          </cell>
          <cell r="L2546">
            <v>808.71754953122502</v>
          </cell>
          <cell r="M2546">
            <v>931</v>
          </cell>
          <cell r="N2546">
            <v>6.0819005324888598E-2</v>
          </cell>
          <cell r="O2546">
            <v>1055</v>
          </cell>
          <cell r="P2546">
            <v>0.02</v>
          </cell>
          <cell r="Q2546">
            <v>2472</v>
          </cell>
        </row>
        <row r="2547">
          <cell r="B2547" t="str">
            <v>PLACER 1101106534</v>
          </cell>
          <cell r="C2547">
            <v>152461101</v>
          </cell>
          <cell r="D2547" t="str">
            <v>PLACER 1101</v>
          </cell>
          <cell r="E2547">
            <v>106534</v>
          </cell>
          <cell r="F2547" t="b">
            <v>0</v>
          </cell>
          <cell r="G2547">
            <v>4199.7802871886997</v>
          </cell>
          <cell r="H2547">
            <v>1949.24830152103</v>
          </cell>
          <cell r="I2547">
            <v>38</v>
          </cell>
          <cell r="J2547">
            <v>2.4792878225286401E-4</v>
          </cell>
          <cell r="K2547">
            <v>223</v>
          </cell>
          <cell r="L2547">
            <v>15.699159824098199</v>
          </cell>
          <cell r="M2547">
            <v>2522</v>
          </cell>
          <cell r="N2547">
            <v>3.8424875440681199E-3</v>
          </cell>
          <cell r="O2547">
            <v>2264</v>
          </cell>
          <cell r="Q2547">
            <v>3012</v>
          </cell>
        </row>
        <row r="2548">
          <cell r="B2548" t="str">
            <v>PLACER 1101208930</v>
          </cell>
          <cell r="C2548">
            <v>152461101</v>
          </cell>
          <cell r="D2548" t="str">
            <v>PLACER 1101</v>
          </cell>
          <cell r="E2548">
            <v>208930</v>
          </cell>
          <cell r="F2548" t="b">
            <v>1</v>
          </cell>
          <cell r="G2548">
            <v>1425.5586502657</v>
          </cell>
          <cell r="H2548">
            <v>187.12652976872999</v>
          </cell>
          <cell r="I2548">
            <v>10</v>
          </cell>
          <cell r="J2548">
            <v>1.8882153947035599E-4</v>
          </cell>
          <cell r="K2548">
            <v>449</v>
          </cell>
          <cell r="L2548">
            <v>11.1381071419924</v>
          </cell>
          <cell r="M2548">
            <v>2605</v>
          </cell>
          <cell r="N2548">
            <v>1.2301721254228899E-5</v>
          </cell>
          <cell r="O2548">
            <v>3034</v>
          </cell>
          <cell r="Q2548">
            <v>2804</v>
          </cell>
        </row>
        <row r="2549">
          <cell r="B2549" t="str">
            <v>PLACER 1102CB</v>
          </cell>
          <cell r="C2549">
            <v>152461102</v>
          </cell>
          <cell r="D2549" t="str">
            <v>PLACER 1102</v>
          </cell>
          <cell r="E2549" t="str">
            <v>CB</v>
          </cell>
          <cell r="F2549" t="b">
            <v>0</v>
          </cell>
          <cell r="G2549">
            <v>3445.1402868571699</v>
          </cell>
          <cell r="H2549">
            <v>3361.73016112817</v>
          </cell>
          <cell r="I2549">
            <v>23</v>
          </cell>
          <cell r="J2549">
            <v>1.94124601131823E-4</v>
          </cell>
          <cell r="K2549">
            <v>423</v>
          </cell>
          <cell r="L2549">
            <v>17.286900626033599</v>
          </cell>
          <cell r="M2549">
            <v>2496</v>
          </cell>
          <cell r="N2549">
            <v>2.0369060207293798E-3</v>
          </cell>
          <cell r="O2549">
            <v>2475</v>
          </cell>
          <cell r="P2549">
            <v>0.54</v>
          </cell>
          <cell r="Q2549">
            <v>878</v>
          </cell>
        </row>
        <row r="2550">
          <cell r="B2550" t="str">
            <v>PLACER 1103238990</v>
          </cell>
          <cell r="C2550">
            <v>152461103</v>
          </cell>
          <cell r="D2550" t="str">
            <v>PLACER 1103</v>
          </cell>
          <cell r="E2550">
            <v>238990</v>
          </cell>
          <cell r="F2550" t="b">
            <v>1</v>
          </cell>
          <cell r="G2550">
            <v>9730.7172551723997</v>
          </cell>
          <cell r="H2550">
            <v>65.077310589736996</v>
          </cell>
          <cell r="I2550">
            <v>84</v>
          </cell>
          <cell r="J2550">
            <v>1.79340604431456E-4</v>
          </cell>
          <cell r="K2550">
            <v>513</v>
          </cell>
          <cell r="L2550">
            <v>66.729488227561404</v>
          </cell>
          <cell r="M2550">
            <v>2111</v>
          </cell>
          <cell r="N2550">
            <v>8.01838766175921E-3</v>
          </cell>
          <cell r="O2550">
            <v>2046</v>
          </cell>
          <cell r="Q2550">
            <v>2918</v>
          </cell>
        </row>
        <row r="2551">
          <cell r="B2551" t="str">
            <v>PLACER 1103284874</v>
          </cell>
          <cell r="C2551">
            <v>152461103</v>
          </cell>
          <cell r="D2551" t="str">
            <v>PLACER 1103</v>
          </cell>
          <cell r="E2551">
            <v>284874</v>
          </cell>
          <cell r="F2551" t="b">
            <v>0</v>
          </cell>
          <cell r="G2551">
            <v>7928.0422667351204</v>
          </cell>
          <cell r="H2551">
            <v>3450.7709588472699</v>
          </cell>
          <cell r="I2551">
            <v>56</v>
          </cell>
          <cell r="J2551">
            <v>1.62808275133232E-4</v>
          </cell>
          <cell r="K2551">
            <v>613</v>
          </cell>
          <cell r="L2551">
            <v>825.21121338446005</v>
          </cell>
          <cell r="M2551">
            <v>923</v>
          </cell>
          <cell r="N2551">
            <v>0.103222007446754</v>
          </cell>
          <cell r="O2551">
            <v>745</v>
          </cell>
          <cell r="Q2551">
            <v>2708</v>
          </cell>
        </row>
        <row r="2552">
          <cell r="B2552" t="str">
            <v>PLACER 1103429574</v>
          </cell>
          <cell r="C2552">
            <v>152461103</v>
          </cell>
          <cell r="D2552" t="str">
            <v>PLACER 1103</v>
          </cell>
          <cell r="E2552">
            <v>429574</v>
          </cell>
          <cell r="F2552" t="b">
            <v>0</v>
          </cell>
          <cell r="G2552">
            <v>15346.741498941299</v>
          </cell>
          <cell r="H2552">
            <v>8004.04743269152</v>
          </cell>
          <cell r="I2552">
            <v>114</v>
          </cell>
          <cell r="J2552">
            <v>1.9074419613293399E-4</v>
          </cell>
          <cell r="K2552">
            <v>439</v>
          </cell>
          <cell r="L2552">
            <v>99.341291302034307</v>
          </cell>
          <cell r="M2552">
            <v>1955</v>
          </cell>
          <cell r="N2552">
            <v>1.10827192572867E-2</v>
          </cell>
          <cell r="O2552">
            <v>1915</v>
          </cell>
          <cell r="Q2552">
            <v>2857</v>
          </cell>
        </row>
        <row r="2553">
          <cell r="B2553" t="str">
            <v>PLACER 1103CB</v>
          </cell>
          <cell r="C2553">
            <v>152461103</v>
          </cell>
          <cell r="D2553" t="str">
            <v>PLACER 1103</v>
          </cell>
          <cell r="E2553" t="str">
            <v>CB</v>
          </cell>
          <cell r="F2553" t="b">
            <v>0</v>
          </cell>
          <cell r="G2553">
            <v>14529.9116469704</v>
          </cell>
          <cell r="H2553">
            <v>11213.2305116019</v>
          </cell>
          <cell r="I2553">
            <v>99</v>
          </cell>
          <cell r="J2553">
            <v>1.5794222866069701E-4</v>
          </cell>
          <cell r="K2553">
            <v>663</v>
          </cell>
          <cell r="L2553">
            <v>471.15169047548699</v>
          </cell>
          <cell r="M2553">
            <v>1224</v>
          </cell>
          <cell r="N2553">
            <v>5.5350393733910902E-2</v>
          </cell>
          <cell r="O2553">
            <v>1116</v>
          </cell>
          <cell r="P2553">
            <v>0.06</v>
          </cell>
          <cell r="Q2553">
            <v>1842</v>
          </cell>
        </row>
        <row r="2554">
          <cell r="B2554" t="str">
            <v>PLACER 110451732</v>
          </cell>
          <cell r="C2554">
            <v>152461104</v>
          </cell>
          <cell r="D2554" t="str">
            <v>PLACER 1104</v>
          </cell>
          <cell r="E2554">
            <v>51732</v>
          </cell>
          <cell r="F2554" t="b">
            <v>0</v>
          </cell>
          <cell r="G2554">
            <v>12971.5883823858</v>
          </cell>
          <cell r="H2554">
            <v>1093.59208388554</v>
          </cell>
          <cell r="I2554">
            <v>110</v>
          </cell>
          <cell r="J2554">
            <v>1.9844884595966099E-4</v>
          </cell>
          <cell r="K2554">
            <v>402</v>
          </cell>
          <cell r="L2554">
            <v>3.0885865480237702</v>
          </cell>
          <cell r="M2554">
            <v>2809</v>
          </cell>
          <cell r="N2554">
            <v>9.7323012838282299E-4</v>
          </cell>
          <cell r="O2554">
            <v>2640</v>
          </cell>
          <cell r="P2554">
            <v>0.02</v>
          </cell>
          <cell r="Q2554">
            <v>2495</v>
          </cell>
        </row>
        <row r="2555">
          <cell r="B2555" t="str">
            <v>PLACERVILLE 1109CB</v>
          </cell>
          <cell r="C2555">
            <v>153081109</v>
          </cell>
          <cell r="D2555" t="str">
            <v>PLACERVILLE 1109</v>
          </cell>
          <cell r="E2555" t="str">
            <v>CB</v>
          </cell>
          <cell r="F2555" t="b">
            <v>0</v>
          </cell>
          <cell r="G2555">
            <v>17781.886327346499</v>
          </cell>
          <cell r="H2555">
            <v>17449.874245935302</v>
          </cell>
          <cell r="I2555">
            <v>133</v>
          </cell>
          <cell r="J2555">
            <v>2.8585432270954002E-4</v>
          </cell>
          <cell r="K2555">
            <v>146</v>
          </cell>
          <cell r="L2555">
            <v>98.883776300909304</v>
          </cell>
          <cell r="M2555">
            <v>1960</v>
          </cell>
          <cell r="N2555">
            <v>1.5996225400844898E-2</v>
          </cell>
          <cell r="O2555">
            <v>1761</v>
          </cell>
          <cell r="P2555">
            <v>0.03</v>
          </cell>
          <cell r="Q2555">
            <v>2400</v>
          </cell>
        </row>
        <row r="2556">
          <cell r="B2556" t="str">
            <v>PLACERVILLE 111019582</v>
          </cell>
          <cell r="C2556">
            <v>153081110</v>
          </cell>
          <cell r="D2556" t="str">
            <v>PLACERVILLE 1110</v>
          </cell>
          <cell r="E2556">
            <v>19582</v>
          </cell>
          <cell r="F2556" t="b">
            <v>0</v>
          </cell>
          <cell r="G2556">
            <v>11698.5343735979</v>
          </cell>
          <cell r="H2556">
            <v>11698.5343735979</v>
          </cell>
          <cell r="I2556">
            <v>80</v>
          </cell>
          <cell r="J2556">
            <v>1.7310122711933199E-4</v>
          </cell>
          <cell r="K2556">
            <v>541</v>
          </cell>
          <cell r="L2556">
            <v>110.89906744176901</v>
          </cell>
          <cell r="M2556">
            <v>1908</v>
          </cell>
          <cell r="N2556">
            <v>1.6762068421048701E-2</v>
          </cell>
          <cell r="O2556">
            <v>1746</v>
          </cell>
          <cell r="P2556">
            <v>0.2</v>
          </cell>
          <cell r="Q2556">
            <v>1168</v>
          </cell>
        </row>
        <row r="2557">
          <cell r="B2557" t="str">
            <v>PLACERVILLE 1110421358</v>
          </cell>
          <cell r="C2557">
            <v>153081110</v>
          </cell>
          <cell r="D2557" t="str">
            <v>PLACERVILLE 1110</v>
          </cell>
          <cell r="E2557">
            <v>421358</v>
          </cell>
          <cell r="F2557" t="b">
            <v>0</v>
          </cell>
          <cell r="G2557">
            <v>23870.671149366099</v>
          </cell>
          <cell r="H2557">
            <v>23870.671149366099</v>
          </cell>
          <cell r="I2557">
            <v>169</v>
          </cell>
          <cell r="J2557">
            <v>1.2253865136136399E-4</v>
          </cell>
          <cell r="K2557">
            <v>1140</v>
          </cell>
          <cell r="L2557">
            <v>802.55365902430594</v>
          </cell>
          <cell r="M2557">
            <v>940</v>
          </cell>
          <cell r="N2557">
            <v>0.112859755190251</v>
          </cell>
          <cell r="O2557">
            <v>689</v>
          </cell>
          <cell r="Q2557">
            <v>2784</v>
          </cell>
        </row>
        <row r="2558">
          <cell r="B2558" t="str">
            <v>PLACERVILLE 1110953474</v>
          </cell>
          <cell r="C2558">
            <v>153081110</v>
          </cell>
          <cell r="D2558" t="str">
            <v>PLACERVILLE 1110</v>
          </cell>
          <cell r="E2558">
            <v>953474</v>
          </cell>
          <cell r="F2558" t="b">
            <v>0</v>
          </cell>
          <cell r="G2558">
            <v>17115.5789499899</v>
          </cell>
          <cell r="H2558">
            <v>17115.5789499899</v>
          </cell>
          <cell r="I2558">
            <v>133</v>
          </cell>
          <cell r="J2558">
            <v>2.45000569773942E-4</v>
          </cell>
          <cell r="K2558">
            <v>233</v>
          </cell>
          <cell r="L2558">
            <v>47.062977911234299</v>
          </cell>
          <cell r="M2558">
            <v>2231</v>
          </cell>
          <cell r="N2558">
            <v>7.1239110133161599E-3</v>
          </cell>
          <cell r="O2558">
            <v>2088</v>
          </cell>
          <cell r="Q2558">
            <v>2666</v>
          </cell>
        </row>
        <row r="2559">
          <cell r="B2559" t="str">
            <v>PLACERVILLE 1110CB</v>
          </cell>
          <cell r="C2559">
            <v>153081110</v>
          </cell>
          <cell r="D2559" t="str">
            <v>PLACERVILLE 1110</v>
          </cell>
          <cell r="E2559" t="str">
            <v>CB</v>
          </cell>
          <cell r="F2559" t="b">
            <v>0</v>
          </cell>
          <cell r="G2559">
            <v>2889.8933438989402</v>
          </cell>
          <cell r="H2559">
            <v>1390.1140913824599</v>
          </cell>
          <cell r="I2559">
            <v>28</v>
          </cell>
          <cell r="J2559">
            <v>2.2920294785373099E-4</v>
          </cell>
          <cell r="K2559">
            <v>288</v>
          </cell>
          <cell r="L2559">
            <v>6.5744991202520503E-2</v>
          </cell>
          <cell r="M2559">
            <v>3295</v>
          </cell>
          <cell r="N2559">
            <v>1.50345203932029E-5</v>
          </cell>
          <cell r="O2559">
            <v>3007</v>
          </cell>
          <cell r="P2559">
            <v>0.09</v>
          </cell>
          <cell r="Q2559">
            <v>1554</v>
          </cell>
        </row>
        <row r="2560">
          <cell r="B2560" t="str">
            <v>PLACERVILLE 1111508410</v>
          </cell>
          <cell r="C2560">
            <v>153081111</v>
          </cell>
          <cell r="D2560" t="str">
            <v>PLACERVILLE 1111</v>
          </cell>
          <cell r="E2560">
            <v>508410</v>
          </cell>
          <cell r="F2560" t="b">
            <v>0</v>
          </cell>
          <cell r="G2560">
            <v>8406.5824793239208</v>
          </cell>
          <cell r="H2560">
            <v>7530.8770902331598</v>
          </cell>
          <cell r="I2560">
            <v>73</v>
          </cell>
          <cell r="J2560">
            <v>2.7280402180821601E-4</v>
          </cell>
          <cell r="K2560">
            <v>169</v>
          </cell>
          <cell r="L2560">
            <v>8.8564289250403405</v>
          </cell>
          <cell r="M2560">
            <v>2647</v>
          </cell>
          <cell r="N2560">
            <v>2.1620467503353199E-3</v>
          </cell>
          <cell r="O2560">
            <v>2459</v>
          </cell>
          <cell r="Q2560">
            <v>2754</v>
          </cell>
        </row>
        <row r="2561">
          <cell r="B2561" t="str">
            <v>PLACERVILLE 1111610322</v>
          </cell>
          <cell r="C2561">
            <v>153081111</v>
          </cell>
          <cell r="D2561" t="str">
            <v>PLACERVILLE 1111</v>
          </cell>
          <cell r="E2561">
            <v>610322</v>
          </cell>
          <cell r="F2561" t="b">
            <v>1</v>
          </cell>
          <cell r="G2561">
            <v>220.686681654202</v>
          </cell>
          <cell r="H2561">
            <v>220.686681654202</v>
          </cell>
          <cell r="I2561">
            <v>3</v>
          </cell>
          <cell r="J2561">
            <v>1.29829359745296E-4</v>
          </cell>
          <cell r="K2561">
            <v>1012</v>
          </cell>
          <cell r="L2561">
            <v>6.6004351056680496E-2</v>
          </cell>
          <cell r="M2561">
            <v>3217</v>
          </cell>
          <cell r="N2561">
            <v>8.5934725210007095E-6</v>
          </cell>
          <cell r="O2561">
            <v>3106</v>
          </cell>
          <cell r="Q2561">
            <v>3607</v>
          </cell>
        </row>
        <row r="2562">
          <cell r="B2562" t="str">
            <v>PLACERVILLE 11118582</v>
          </cell>
          <cell r="C2562">
            <v>153081111</v>
          </cell>
          <cell r="D2562" t="str">
            <v>PLACERVILLE 1111</v>
          </cell>
          <cell r="E2562">
            <v>8582</v>
          </cell>
          <cell r="F2562" t="b">
            <v>0</v>
          </cell>
          <cell r="G2562">
            <v>19173.639781845501</v>
          </cell>
          <cell r="H2562">
            <v>15254.777066656299</v>
          </cell>
          <cell r="I2562">
            <v>163</v>
          </cell>
          <cell r="J2562">
            <v>1.8689335940139299E-4</v>
          </cell>
          <cell r="K2562">
            <v>463</v>
          </cell>
          <cell r="L2562">
            <v>41.132975623360203</v>
          </cell>
          <cell r="M2562">
            <v>2272</v>
          </cell>
          <cell r="N2562">
            <v>6.1345264314606801E-3</v>
          </cell>
          <cell r="O2562">
            <v>2147</v>
          </cell>
          <cell r="P2562">
            <v>0.05</v>
          </cell>
          <cell r="Q2562">
            <v>1953</v>
          </cell>
        </row>
        <row r="2563">
          <cell r="B2563" t="str">
            <v>PLACERVILLE 1111CB</v>
          </cell>
          <cell r="C2563">
            <v>153081111</v>
          </cell>
          <cell r="D2563" t="str">
            <v>PLACERVILLE 1111</v>
          </cell>
          <cell r="E2563" t="str">
            <v>CB</v>
          </cell>
          <cell r="F2563" t="b">
            <v>0</v>
          </cell>
          <cell r="G2563">
            <v>2249.8408289414001</v>
          </cell>
          <cell r="H2563">
            <v>2245.2688315953201</v>
          </cell>
          <cell r="I2563">
            <v>16</v>
          </cell>
          <cell r="J2563">
            <v>3.2885755081224401E-4</v>
          </cell>
          <cell r="K2563">
            <v>103</v>
          </cell>
          <cell r="L2563">
            <v>6.6351435567394604E-2</v>
          </cell>
          <cell r="M2563">
            <v>3136</v>
          </cell>
          <cell r="N2563">
            <v>2.18272926277943E-5</v>
          </cell>
          <cell r="O2563">
            <v>2960</v>
          </cell>
          <cell r="P2563">
            <v>0.1</v>
          </cell>
          <cell r="Q2563">
            <v>1487</v>
          </cell>
        </row>
        <row r="2564">
          <cell r="B2564" t="str">
            <v>PLACERVILLE 111219712</v>
          </cell>
          <cell r="C2564">
            <v>153081112</v>
          </cell>
          <cell r="D2564" t="str">
            <v>PLACERVILLE 1112</v>
          </cell>
          <cell r="E2564">
            <v>19712</v>
          </cell>
          <cell r="F2564" t="b">
            <v>0</v>
          </cell>
          <cell r="G2564">
            <v>20850.336901143601</v>
          </cell>
          <cell r="H2564">
            <v>20776.286755453999</v>
          </cell>
          <cell r="I2564">
            <v>151</v>
          </cell>
          <cell r="J2564">
            <v>1.45001857018596E-4</v>
          </cell>
          <cell r="K2564">
            <v>801</v>
          </cell>
          <cell r="L2564">
            <v>90.571537185241795</v>
          </cell>
          <cell r="M2564">
            <v>1997</v>
          </cell>
          <cell r="N2564">
            <v>6.4118114066581203E-3</v>
          </cell>
          <cell r="O2564">
            <v>2135</v>
          </cell>
          <cell r="P2564">
            <v>0.12</v>
          </cell>
          <cell r="Q2564">
            <v>1371</v>
          </cell>
        </row>
        <row r="2565">
          <cell r="B2565" t="str">
            <v>PLACERVILLE 111219742</v>
          </cell>
          <cell r="C2565">
            <v>153081112</v>
          </cell>
          <cell r="D2565" t="str">
            <v>PLACERVILLE 1112</v>
          </cell>
          <cell r="E2565">
            <v>19742</v>
          </cell>
          <cell r="F2565" t="b">
            <v>0</v>
          </cell>
          <cell r="G2565">
            <v>12071.935297833999</v>
          </cell>
          <cell r="H2565">
            <v>10549.735636552599</v>
          </cell>
          <cell r="I2565">
            <v>92</v>
          </cell>
          <cell r="J2565">
            <v>2.3207438473194899E-4</v>
          </cell>
          <cell r="K2565">
            <v>278</v>
          </cell>
          <cell r="L2565">
            <v>8.0743206688553002</v>
          </cell>
          <cell r="M2565">
            <v>2669</v>
          </cell>
          <cell r="N2565">
            <v>2.50932199883983E-3</v>
          </cell>
          <cell r="O2565">
            <v>2412</v>
          </cell>
          <cell r="P2565">
            <v>0.09</v>
          </cell>
          <cell r="Q2565">
            <v>1571</v>
          </cell>
        </row>
        <row r="2566">
          <cell r="B2566" t="str">
            <v>PLACERVILLE 1112CB</v>
          </cell>
          <cell r="C2566">
            <v>153081112</v>
          </cell>
          <cell r="D2566" t="str">
            <v>PLACERVILLE 1112</v>
          </cell>
          <cell r="E2566" t="str">
            <v>CB</v>
          </cell>
          <cell r="F2566" t="b">
            <v>0</v>
          </cell>
          <cell r="G2566">
            <v>15016.506591441301</v>
          </cell>
          <cell r="H2566">
            <v>13697.3672129679</v>
          </cell>
          <cell r="I2566">
            <v>117</v>
          </cell>
          <cell r="J2566">
            <v>2.5614886532207299E-4</v>
          </cell>
          <cell r="K2566">
            <v>202</v>
          </cell>
          <cell r="L2566">
            <v>34.5981399858413</v>
          </cell>
          <cell r="M2566">
            <v>2310</v>
          </cell>
          <cell r="N2566">
            <v>6.5148067200905997E-3</v>
          </cell>
          <cell r="O2566">
            <v>2123</v>
          </cell>
          <cell r="P2566">
            <v>0.09</v>
          </cell>
          <cell r="Q2566">
            <v>1568</v>
          </cell>
        </row>
        <row r="2567">
          <cell r="B2567" t="str">
            <v>PLACERVILLE 21061104</v>
          </cell>
          <cell r="C2567">
            <v>153082106</v>
          </cell>
          <cell r="D2567" t="str">
            <v>PLACERVILLE 2106</v>
          </cell>
          <cell r="E2567">
            <v>1104</v>
          </cell>
          <cell r="F2567" t="b">
            <v>0</v>
          </cell>
          <cell r="G2567">
            <v>79643.684035623795</v>
          </cell>
          <cell r="H2567">
            <v>79643.684035623795</v>
          </cell>
          <cell r="I2567">
            <v>462</v>
          </cell>
          <cell r="J2567">
            <v>1.1856410375705699E-4</v>
          </cell>
          <cell r="K2567">
            <v>1216</v>
          </cell>
          <cell r="L2567">
            <v>56.920461011409401</v>
          </cell>
          <cell r="M2567">
            <v>2171</v>
          </cell>
          <cell r="N2567">
            <v>6.4469162005552604E-3</v>
          </cell>
          <cell r="O2567">
            <v>2131</v>
          </cell>
          <cell r="P2567">
            <v>111.82</v>
          </cell>
          <cell r="Q2567">
            <v>14</v>
          </cell>
        </row>
        <row r="2568">
          <cell r="B2568" t="str">
            <v>PLACERVILLE 210611132</v>
          </cell>
          <cell r="C2568">
            <v>153082106</v>
          </cell>
          <cell r="D2568" t="str">
            <v>PLACERVILLE 2106</v>
          </cell>
          <cell r="E2568">
            <v>11132</v>
          </cell>
          <cell r="F2568" t="b">
            <v>0</v>
          </cell>
          <cell r="G2568">
            <v>69633.695824392504</v>
          </cell>
          <cell r="H2568">
            <v>69633.695824392504</v>
          </cell>
          <cell r="I2568">
            <v>420</v>
          </cell>
          <cell r="J2568">
            <v>1.2773615934890201E-4</v>
          </cell>
          <cell r="K2568">
            <v>1054</v>
          </cell>
          <cell r="L2568">
            <v>197.27482856550901</v>
          </cell>
          <cell r="M2568">
            <v>1649</v>
          </cell>
          <cell r="N2568">
            <v>2.02623570558421E-2</v>
          </cell>
          <cell r="O2568">
            <v>1666</v>
          </cell>
          <cell r="P2568">
            <v>0.54</v>
          </cell>
          <cell r="Q2568">
            <v>875</v>
          </cell>
        </row>
        <row r="2569">
          <cell r="B2569" t="str">
            <v>PLACERVILLE 210619552</v>
          </cell>
          <cell r="C2569">
            <v>153082106</v>
          </cell>
          <cell r="D2569" t="str">
            <v>PLACERVILLE 2106</v>
          </cell>
          <cell r="E2569">
            <v>19552</v>
          </cell>
          <cell r="F2569" t="b">
            <v>0</v>
          </cell>
          <cell r="G2569">
            <v>34339.9089454485</v>
          </cell>
          <cell r="H2569">
            <v>34339.9089454485</v>
          </cell>
          <cell r="I2569">
            <v>238</v>
          </cell>
          <cell r="J2569">
            <v>1.7680128054480999E-4</v>
          </cell>
          <cell r="K2569">
            <v>520</v>
          </cell>
          <cell r="L2569">
            <v>361.06338051094701</v>
          </cell>
          <cell r="M2569">
            <v>1351</v>
          </cell>
          <cell r="N2569">
            <v>2.9928420912934801E-2</v>
          </cell>
          <cell r="O2569">
            <v>1462</v>
          </cell>
          <cell r="P2569">
            <v>0.45</v>
          </cell>
          <cell r="Q2569">
            <v>915</v>
          </cell>
        </row>
        <row r="2570">
          <cell r="B2570" t="str">
            <v>PLACERVILLE 210619732</v>
          </cell>
          <cell r="C2570">
            <v>153082106</v>
          </cell>
          <cell r="D2570" t="str">
            <v>PLACERVILLE 2106</v>
          </cell>
          <cell r="E2570">
            <v>19732</v>
          </cell>
          <cell r="F2570" t="b">
            <v>0</v>
          </cell>
          <cell r="G2570">
            <v>14898.6257709931</v>
          </cell>
          <cell r="H2570">
            <v>14898.6257709931</v>
          </cell>
          <cell r="I2570">
            <v>125</v>
          </cell>
          <cell r="J2570">
            <v>2.4625052581541199E-4</v>
          </cell>
          <cell r="K2570">
            <v>229</v>
          </cell>
          <cell r="L2570">
            <v>6.6431531992943799E-2</v>
          </cell>
          <cell r="M2570">
            <v>3015</v>
          </cell>
          <cell r="N2570">
            <v>1.63587996839858E-5</v>
          </cell>
          <cell r="O2570">
            <v>2992</v>
          </cell>
          <cell r="P2570">
            <v>0.39</v>
          </cell>
          <cell r="Q2570">
            <v>954</v>
          </cell>
        </row>
        <row r="2571">
          <cell r="B2571" t="str">
            <v>PLACERVILLE 21062224</v>
          </cell>
          <cell r="C2571">
            <v>153082106</v>
          </cell>
          <cell r="D2571" t="str">
            <v>PLACERVILLE 2106</v>
          </cell>
          <cell r="E2571">
            <v>2224</v>
          </cell>
          <cell r="F2571" t="b">
            <v>0</v>
          </cell>
          <cell r="G2571">
            <v>16910.651910111399</v>
          </cell>
          <cell r="H2571">
            <v>16910.651910111399</v>
          </cell>
          <cell r="I2571">
            <v>123</v>
          </cell>
          <cell r="J2571">
            <v>2.2231072726731799E-4</v>
          </cell>
          <cell r="K2571">
            <v>310</v>
          </cell>
          <cell r="L2571">
            <v>204.30668857787799</v>
          </cell>
          <cell r="M2571">
            <v>1631</v>
          </cell>
          <cell r="N2571">
            <v>3.2512027011156797E-2</v>
          </cell>
          <cell r="O2571">
            <v>1415</v>
          </cell>
          <cell r="P2571">
            <v>31.55</v>
          </cell>
          <cell r="Q2571">
            <v>229</v>
          </cell>
        </row>
        <row r="2572">
          <cell r="B2572" t="str">
            <v>PLACERVILLE 210623190</v>
          </cell>
          <cell r="C2572">
            <v>153082106</v>
          </cell>
          <cell r="D2572" t="str">
            <v>PLACERVILLE 2106</v>
          </cell>
          <cell r="E2572">
            <v>23190</v>
          </cell>
          <cell r="F2572" t="b">
            <v>0</v>
          </cell>
          <cell r="G2572">
            <v>5918.8129567495398</v>
          </cell>
          <cell r="H2572">
            <v>5918.8129567495398</v>
          </cell>
          <cell r="I2572">
            <v>45</v>
          </cell>
          <cell r="J2572">
            <v>3.10071448459186E-4</v>
          </cell>
          <cell r="K2572">
            <v>118</v>
          </cell>
          <cell r="L2572">
            <v>11.1571978726789</v>
          </cell>
          <cell r="M2572">
            <v>2604</v>
          </cell>
          <cell r="N2572">
            <v>2.3536403663337699E-3</v>
          </cell>
          <cell r="O2572">
            <v>2430</v>
          </cell>
          <cell r="P2572">
            <v>0.09</v>
          </cell>
          <cell r="Q2572">
            <v>1566</v>
          </cell>
        </row>
        <row r="2573">
          <cell r="B2573" t="str">
            <v>PLACERVILLE 21067522</v>
          </cell>
          <cell r="C2573">
            <v>153082106</v>
          </cell>
          <cell r="D2573" t="str">
            <v>PLACERVILLE 2106</v>
          </cell>
          <cell r="E2573">
            <v>7522</v>
          </cell>
          <cell r="F2573" t="b">
            <v>0</v>
          </cell>
          <cell r="G2573">
            <v>108391.330132396</v>
          </cell>
          <cell r="H2573">
            <v>108391.330132396</v>
          </cell>
          <cell r="I2573">
            <v>745</v>
          </cell>
          <cell r="J2573">
            <v>1.2077371309337E-4</v>
          </cell>
          <cell r="K2573">
            <v>1170</v>
          </cell>
          <cell r="L2573">
            <v>356.607261557404</v>
          </cell>
          <cell r="M2573">
            <v>1360</v>
          </cell>
          <cell r="N2573">
            <v>3.5528767571262998E-2</v>
          </cell>
          <cell r="O2573">
            <v>1363</v>
          </cell>
          <cell r="P2573">
            <v>0.39</v>
          </cell>
          <cell r="Q2573">
            <v>959</v>
          </cell>
        </row>
        <row r="2574">
          <cell r="B2574" t="str">
            <v>PLACERVILLE 210692012</v>
          </cell>
          <cell r="C2574">
            <v>153082106</v>
          </cell>
          <cell r="D2574" t="str">
            <v>PLACERVILLE 2106</v>
          </cell>
          <cell r="E2574">
            <v>92012</v>
          </cell>
          <cell r="F2574" t="b">
            <v>0</v>
          </cell>
          <cell r="G2574">
            <v>29794.636726126599</v>
          </cell>
          <cell r="H2574">
            <v>29794.636726126599</v>
          </cell>
          <cell r="I2574">
            <v>219</v>
          </cell>
          <cell r="J2574">
            <v>2.1006005510039799E-4</v>
          </cell>
          <cell r="K2574">
            <v>358</v>
          </cell>
          <cell r="L2574">
            <v>266.77436069622598</v>
          </cell>
          <cell r="M2574">
            <v>1505</v>
          </cell>
          <cell r="N2574">
            <v>4.4303956675342301E-2</v>
          </cell>
          <cell r="O2574">
            <v>1238</v>
          </cell>
          <cell r="P2574">
            <v>27.19</v>
          </cell>
          <cell r="Q2574">
            <v>260</v>
          </cell>
        </row>
        <row r="2575">
          <cell r="B2575" t="str">
            <v>PLACERVILLE 2106935216</v>
          </cell>
          <cell r="C2575">
            <v>153082106</v>
          </cell>
          <cell r="D2575" t="str">
            <v>PLACERVILLE 2106</v>
          </cell>
          <cell r="E2575">
            <v>935216</v>
          </cell>
          <cell r="F2575" t="b">
            <v>0</v>
          </cell>
          <cell r="G2575">
            <v>33848.752915394703</v>
          </cell>
          <cell r="H2575">
            <v>33848.752915394703</v>
          </cell>
          <cell r="I2575">
            <v>204</v>
          </cell>
          <cell r="J2575">
            <v>1.1213632760522E-4</v>
          </cell>
          <cell r="K2575">
            <v>1365</v>
          </cell>
          <cell r="L2575">
            <v>509.489667908027</v>
          </cell>
          <cell r="M2575">
            <v>1191</v>
          </cell>
          <cell r="N2575">
            <v>7.9474159207818806E-2</v>
          </cell>
          <cell r="O2575">
            <v>904</v>
          </cell>
          <cell r="Q2575">
            <v>3025</v>
          </cell>
        </row>
        <row r="2576">
          <cell r="B2576" t="str">
            <v>PLACERVILLE 21069712</v>
          </cell>
          <cell r="C2576">
            <v>153082106</v>
          </cell>
          <cell r="D2576" t="str">
            <v>PLACERVILLE 2106</v>
          </cell>
          <cell r="E2576">
            <v>9712</v>
          </cell>
          <cell r="F2576" t="b">
            <v>0</v>
          </cell>
          <cell r="G2576">
            <v>39765.957940601598</v>
          </cell>
          <cell r="H2576">
            <v>39765.957940601598</v>
          </cell>
          <cell r="I2576">
            <v>226</v>
          </cell>
          <cell r="J2576">
            <v>1.49080703526528E-4</v>
          </cell>
          <cell r="K2576">
            <v>750</v>
          </cell>
          <cell r="L2576">
            <v>116.69600293032801</v>
          </cell>
          <cell r="M2576">
            <v>1890</v>
          </cell>
          <cell r="N2576">
            <v>2.1240698296713802E-2</v>
          </cell>
          <cell r="O2576">
            <v>1646</v>
          </cell>
          <cell r="P2576">
            <v>0.54</v>
          </cell>
          <cell r="Q2576">
            <v>877</v>
          </cell>
        </row>
        <row r="2577">
          <cell r="B2577" t="str">
            <v>PLACERVILLE 2106CB</v>
          </cell>
          <cell r="C2577">
            <v>153082106</v>
          </cell>
          <cell r="D2577" t="str">
            <v>PLACERVILLE 2106</v>
          </cell>
          <cell r="E2577" t="str">
            <v>CB</v>
          </cell>
          <cell r="F2577" t="b">
            <v>0</v>
          </cell>
          <cell r="G2577">
            <v>10545.3692547721</v>
          </cell>
          <cell r="H2577">
            <v>10545.3692547721</v>
          </cell>
          <cell r="I2577">
            <v>31</v>
          </cell>
          <cell r="J2577">
            <v>3.1505802564487501E-4</v>
          </cell>
          <cell r="K2577">
            <v>112</v>
          </cell>
          <cell r="L2577">
            <v>137.298324062414</v>
          </cell>
          <cell r="M2577">
            <v>1822</v>
          </cell>
          <cell r="N2577">
            <v>5.0872940408509398E-2</v>
          </cell>
          <cell r="O2577">
            <v>1168</v>
          </cell>
          <cell r="P2577">
            <v>0.17</v>
          </cell>
          <cell r="Q2577">
            <v>1226</v>
          </cell>
        </row>
        <row r="2578">
          <cell r="B2578" t="str">
            <v>POINT ARENA 11011296</v>
          </cell>
          <cell r="C2578">
            <v>43381101</v>
          </cell>
          <cell r="D2578" t="str">
            <v>POINT ARENA 1101</v>
          </cell>
          <cell r="E2578">
            <v>1296</v>
          </cell>
          <cell r="F2578" t="b">
            <v>0</v>
          </cell>
          <cell r="G2578">
            <v>8913.7229911287395</v>
          </cell>
          <cell r="H2578">
            <v>5630.7667600733703</v>
          </cell>
          <cell r="I2578">
            <v>37</v>
          </cell>
          <cell r="J2578">
            <v>6.5384736321779898E-5</v>
          </cell>
          <cell r="K2578">
            <v>2603</v>
          </cell>
          <cell r="L2578">
            <v>134.060630600835</v>
          </cell>
          <cell r="M2578">
            <v>1835</v>
          </cell>
          <cell r="N2578">
            <v>7.7720380804172998E-3</v>
          </cell>
          <cell r="O2578">
            <v>2057</v>
          </cell>
          <cell r="P2578">
            <v>0.02</v>
          </cell>
          <cell r="Q2578">
            <v>2458</v>
          </cell>
        </row>
        <row r="2579">
          <cell r="B2579" t="str">
            <v>POINT ARENA 11012637</v>
          </cell>
          <cell r="C2579">
            <v>43381101</v>
          </cell>
          <cell r="D2579" t="str">
            <v>POINT ARENA 1101</v>
          </cell>
          <cell r="E2579">
            <v>2637</v>
          </cell>
          <cell r="F2579" t="b">
            <v>0</v>
          </cell>
          <cell r="G2579">
            <v>6500.6025053215399</v>
          </cell>
          <cell r="H2579">
            <v>6500.6025053215399</v>
          </cell>
          <cell r="I2579">
            <v>28</v>
          </cell>
          <cell r="J2579">
            <v>7.3634049840620705E-5</v>
          </cell>
          <cell r="K2579">
            <v>2375</v>
          </cell>
          <cell r="L2579">
            <v>33.162140030279403</v>
          </cell>
          <cell r="M2579">
            <v>2319</v>
          </cell>
          <cell r="N2579">
            <v>2.73851210199138E-3</v>
          </cell>
          <cell r="O2579">
            <v>2378</v>
          </cell>
          <cell r="P2579">
            <v>0.06</v>
          </cell>
          <cell r="Q2579">
            <v>1783</v>
          </cell>
        </row>
        <row r="2580">
          <cell r="B2580" t="str">
            <v>POINT ARENA 11013702</v>
          </cell>
          <cell r="C2580">
            <v>43381101</v>
          </cell>
          <cell r="D2580" t="str">
            <v>POINT ARENA 1101</v>
          </cell>
          <cell r="E2580">
            <v>3702</v>
          </cell>
          <cell r="F2580" t="b">
            <v>0</v>
          </cell>
          <cell r="G2580">
            <v>7962.9537622543703</v>
          </cell>
          <cell r="H2580">
            <v>7864.1374645975402</v>
          </cell>
          <cell r="I2580">
            <v>35</v>
          </cell>
          <cell r="J2580">
            <v>5.5766790735235903E-5</v>
          </cell>
          <cell r="K2580">
            <v>2896</v>
          </cell>
          <cell r="L2580">
            <v>546.47491307533596</v>
          </cell>
          <cell r="M2580">
            <v>1152</v>
          </cell>
          <cell r="N2580">
            <v>2.8476628784018201E-2</v>
          </cell>
          <cell r="O2580">
            <v>1490</v>
          </cell>
          <cell r="P2580">
            <v>0.03</v>
          </cell>
          <cell r="Q2580">
            <v>2383</v>
          </cell>
        </row>
        <row r="2581">
          <cell r="B2581" t="str">
            <v>POINT ARENA 110137426</v>
          </cell>
          <cell r="C2581">
            <v>43381101</v>
          </cell>
          <cell r="D2581" t="str">
            <v>POINT ARENA 1101</v>
          </cell>
          <cell r="E2581">
            <v>37426</v>
          </cell>
          <cell r="F2581" t="b">
            <v>0</v>
          </cell>
          <cell r="G2581">
            <v>8142.4342633304004</v>
          </cell>
          <cell r="H2581">
            <v>1270.4089090176999</v>
          </cell>
          <cell r="I2581">
            <v>65</v>
          </cell>
          <cell r="J2581">
            <v>4.6458069447488397E-5</v>
          </cell>
          <cell r="K2581">
            <v>3126</v>
          </cell>
          <cell r="L2581">
            <v>164.86888334002299</v>
          </cell>
          <cell r="M2581">
            <v>1735</v>
          </cell>
          <cell r="N2581">
            <v>1.01694435071394E-2</v>
          </cell>
          <cell r="O2581">
            <v>1953</v>
          </cell>
          <cell r="P2581">
            <v>0.25</v>
          </cell>
          <cell r="Q2581">
            <v>1079</v>
          </cell>
        </row>
        <row r="2582">
          <cell r="B2582" t="str">
            <v>POINT ARENA 1101474</v>
          </cell>
          <cell r="C2582">
            <v>43381101</v>
          </cell>
          <cell r="D2582" t="str">
            <v>POINT ARENA 1101</v>
          </cell>
          <cell r="E2582">
            <v>474</v>
          </cell>
          <cell r="F2582" t="b">
            <v>0</v>
          </cell>
          <cell r="G2582">
            <v>14496.492549619499</v>
          </cell>
          <cell r="H2582">
            <v>14496.492549619499</v>
          </cell>
          <cell r="I2582">
            <v>77</v>
          </cell>
          <cell r="J2582">
            <v>9.2233211920780304E-5</v>
          </cell>
          <cell r="K2582">
            <v>1837</v>
          </cell>
          <cell r="L2582">
            <v>111.515048007274</v>
          </cell>
          <cell r="M2582">
            <v>1906</v>
          </cell>
          <cell r="N2582">
            <v>9.2124603106071099E-3</v>
          </cell>
          <cell r="O2582">
            <v>1993</v>
          </cell>
          <cell r="P2582">
            <v>0.09</v>
          </cell>
          <cell r="Q2582">
            <v>1510</v>
          </cell>
        </row>
        <row r="2583">
          <cell r="B2583" t="str">
            <v>POINT ARENA 1101476</v>
          </cell>
          <cell r="C2583">
            <v>43381101</v>
          </cell>
          <cell r="D2583" t="str">
            <v>POINT ARENA 1101</v>
          </cell>
          <cell r="E2583">
            <v>476</v>
          </cell>
          <cell r="F2583" t="b">
            <v>0</v>
          </cell>
          <cell r="G2583">
            <v>24463.889580612798</v>
          </cell>
          <cell r="H2583">
            <v>4825.12703022818</v>
          </cell>
          <cell r="I2583">
            <v>97</v>
          </cell>
          <cell r="J2583">
            <v>4.5961788484728798E-5</v>
          </cell>
          <cell r="K2583">
            <v>3139</v>
          </cell>
          <cell r="L2583">
            <v>73.545341349013498</v>
          </cell>
          <cell r="M2583">
            <v>2078</v>
          </cell>
          <cell r="N2583">
            <v>3.2902416583885001E-3</v>
          </cell>
          <cell r="O2583">
            <v>2316</v>
          </cell>
          <cell r="P2583">
            <v>0.02</v>
          </cell>
          <cell r="Q2583">
            <v>2460</v>
          </cell>
        </row>
        <row r="2584">
          <cell r="B2584" t="str">
            <v>POINT ARENA 110147952</v>
          </cell>
          <cell r="C2584">
            <v>43381101</v>
          </cell>
          <cell r="D2584" t="str">
            <v>POINT ARENA 1101</v>
          </cell>
          <cell r="E2584">
            <v>47952</v>
          </cell>
          <cell r="F2584" t="b">
            <v>0</v>
          </cell>
          <cell r="G2584">
            <v>16717.629661728999</v>
          </cell>
          <cell r="H2584">
            <v>16717.629661728999</v>
          </cell>
          <cell r="I2584">
            <v>88</v>
          </cell>
          <cell r="J2584">
            <v>1.17535573903212E-4</v>
          </cell>
          <cell r="K2584">
            <v>1233</v>
          </cell>
          <cell r="L2584">
            <v>58.655733412602203</v>
          </cell>
          <cell r="M2584">
            <v>2163</v>
          </cell>
          <cell r="N2584">
            <v>5.8506057963960204E-3</v>
          </cell>
          <cell r="O2584">
            <v>2162</v>
          </cell>
          <cell r="P2584">
            <v>0.09</v>
          </cell>
          <cell r="Q2584">
            <v>1517</v>
          </cell>
        </row>
        <row r="2585">
          <cell r="B2585" t="str">
            <v>POINT ARENA 11014923</v>
          </cell>
          <cell r="C2585">
            <v>43381101</v>
          </cell>
          <cell r="D2585" t="str">
            <v>POINT ARENA 1101</v>
          </cell>
          <cell r="E2585">
            <v>4923</v>
          </cell>
          <cell r="F2585" t="b">
            <v>0</v>
          </cell>
          <cell r="G2585">
            <v>4611.3163685135796</v>
          </cell>
          <cell r="H2585">
            <v>4611.3163685135796</v>
          </cell>
          <cell r="I2585">
            <v>12</v>
          </cell>
          <cell r="J2585">
            <v>1.05166485974967E-4</v>
          </cell>
          <cell r="K2585">
            <v>1516</v>
          </cell>
          <cell r="L2585">
            <v>65.405654351198805</v>
          </cell>
          <cell r="M2585">
            <v>2122</v>
          </cell>
          <cell r="N2585">
            <v>8.5180093911465093E-3</v>
          </cell>
          <cell r="O2585">
            <v>2030</v>
          </cell>
          <cell r="P2585">
            <v>0.06</v>
          </cell>
          <cell r="Q2585">
            <v>1877</v>
          </cell>
        </row>
        <row r="2586">
          <cell r="B2586" t="str">
            <v>POINT ARENA 110183354</v>
          </cell>
          <cell r="C2586">
            <v>43381101</v>
          </cell>
          <cell r="D2586" t="str">
            <v>POINT ARENA 1101</v>
          </cell>
          <cell r="E2586">
            <v>83354</v>
          </cell>
          <cell r="F2586" t="b">
            <v>0</v>
          </cell>
          <cell r="G2586">
            <v>8260.8146547679098</v>
          </cell>
          <cell r="H2586">
            <v>8260.8146547679098</v>
          </cell>
          <cell r="I2586">
            <v>36</v>
          </cell>
          <cell r="J2586">
            <v>5.4312887267074297E-5</v>
          </cell>
          <cell r="K2586">
            <v>2936</v>
          </cell>
          <cell r="L2586">
            <v>210.67901218825301</v>
          </cell>
          <cell r="M2586">
            <v>1618</v>
          </cell>
          <cell r="N2586">
            <v>1.3182466408543999E-2</v>
          </cell>
          <cell r="O2586">
            <v>1839</v>
          </cell>
          <cell r="P2586">
            <v>0.05</v>
          </cell>
          <cell r="Q2586">
            <v>1967</v>
          </cell>
        </row>
        <row r="2587">
          <cell r="B2587" t="str">
            <v>POINT ARENA 110198224</v>
          </cell>
          <cell r="C2587">
            <v>43381101</v>
          </cell>
          <cell r="D2587" t="str">
            <v>POINT ARENA 1101</v>
          </cell>
          <cell r="E2587">
            <v>98224</v>
          </cell>
          <cell r="F2587" t="b">
            <v>0</v>
          </cell>
          <cell r="G2587">
            <v>3847.8761984732701</v>
          </cell>
          <cell r="H2587">
            <v>3847.8761984732701</v>
          </cell>
          <cell r="I2587">
            <v>23</v>
          </cell>
          <cell r="J2587">
            <v>7.8884804363200503E-5</v>
          </cell>
          <cell r="K2587">
            <v>2238</v>
          </cell>
          <cell r="L2587">
            <v>166.55308237743401</v>
          </cell>
          <cell r="M2587">
            <v>1730</v>
          </cell>
          <cell r="N2587">
            <v>1.4654050259922601E-2</v>
          </cell>
          <cell r="O2587">
            <v>1795</v>
          </cell>
          <cell r="Q2587">
            <v>3151</v>
          </cell>
        </row>
        <row r="2588">
          <cell r="B2588" t="str">
            <v>POINT ARENA 1101CB</v>
          </cell>
          <cell r="C2588">
            <v>43381101</v>
          </cell>
          <cell r="D2588" t="str">
            <v>POINT ARENA 1101</v>
          </cell>
          <cell r="E2588" t="str">
            <v>CB</v>
          </cell>
          <cell r="F2588" t="b">
            <v>1</v>
          </cell>
          <cell r="G2588">
            <v>64.916917035161404</v>
          </cell>
          <cell r="H2588">
            <v>64.916917035161404</v>
          </cell>
          <cell r="I2588">
            <v>2</v>
          </cell>
          <cell r="J2588">
            <v>8.2597240179893506E-5</v>
          </cell>
          <cell r="K2588">
            <v>2140</v>
          </cell>
          <cell r="L2588">
            <v>1260.64125317862</v>
          </cell>
          <cell r="M2588">
            <v>694</v>
          </cell>
          <cell r="N2588">
            <v>0.10412548836947599</v>
          </cell>
          <cell r="O2588">
            <v>738</v>
          </cell>
          <cell r="P2588">
            <v>0.04</v>
          </cell>
          <cell r="Q2588">
            <v>2172</v>
          </cell>
        </row>
        <row r="2589">
          <cell r="B2589" t="str">
            <v>POINT MORETTI 110110722</v>
          </cell>
          <cell r="C2589">
            <v>82931101</v>
          </cell>
          <cell r="D2589" t="str">
            <v>POINT MORETTI 1101</v>
          </cell>
          <cell r="E2589">
            <v>10722</v>
          </cell>
          <cell r="F2589" t="b">
            <v>1</v>
          </cell>
          <cell r="G2589">
            <v>937.94482900613605</v>
          </cell>
          <cell r="H2589">
            <v>937.94482900613605</v>
          </cell>
          <cell r="I2589">
            <v>9</v>
          </cell>
          <cell r="J2589">
            <v>4.0174182989479302E-4</v>
          </cell>
          <cell r="K2589">
            <v>68</v>
          </cell>
          <cell r="L2589">
            <v>6.6431229729116206E-2</v>
          </cell>
          <cell r="M2589">
            <v>3060</v>
          </cell>
          <cell r="N2589">
            <v>2.6688203793536499E-5</v>
          </cell>
          <cell r="O2589">
            <v>2947</v>
          </cell>
          <cell r="P2589">
            <v>14.01</v>
          </cell>
          <cell r="Q2589">
            <v>358</v>
          </cell>
        </row>
        <row r="2590">
          <cell r="B2590" t="str">
            <v>POINT MORETTI 110110726</v>
          </cell>
          <cell r="C2590">
            <v>82931101</v>
          </cell>
          <cell r="D2590" t="str">
            <v>POINT MORETTI 1101</v>
          </cell>
          <cell r="E2590">
            <v>10726</v>
          </cell>
          <cell r="F2590" t="b">
            <v>0</v>
          </cell>
          <cell r="G2590">
            <v>16936.720996976899</v>
          </cell>
          <cell r="H2590">
            <v>16936.720996976899</v>
          </cell>
          <cell r="I2590">
            <v>124</v>
          </cell>
          <cell r="J2590">
            <v>2.6294010793326402E-4</v>
          </cell>
          <cell r="K2590">
            <v>188</v>
          </cell>
          <cell r="L2590">
            <v>7.1636273047417998</v>
          </cell>
          <cell r="M2590">
            <v>2683</v>
          </cell>
          <cell r="N2590">
            <v>1.6007344332115601E-3</v>
          </cell>
          <cell r="O2590">
            <v>2539</v>
          </cell>
          <cell r="P2590">
            <v>15.77</v>
          </cell>
          <cell r="Q2590">
            <v>346</v>
          </cell>
        </row>
        <row r="2591">
          <cell r="B2591" t="str">
            <v>POINT MORETTI 110112122</v>
          </cell>
          <cell r="C2591">
            <v>82931101</v>
          </cell>
          <cell r="D2591" t="str">
            <v>POINT MORETTI 1101</v>
          </cell>
          <cell r="E2591">
            <v>12122</v>
          </cell>
          <cell r="F2591" t="b">
            <v>0</v>
          </cell>
          <cell r="G2591">
            <v>12740.7086445637</v>
          </cell>
          <cell r="H2591">
            <v>10570.3766077527</v>
          </cell>
          <cell r="I2591">
            <v>63</v>
          </cell>
          <cell r="J2591">
            <v>1.07785696847654E-4</v>
          </cell>
          <cell r="K2591">
            <v>1455</v>
          </cell>
          <cell r="L2591">
            <v>51.466808289289403</v>
          </cell>
          <cell r="M2591">
            <v>2205</v>
          </cell>
          <cell r="N2591">
            <v>5.1004066611103497E-3</v>
          </cell>
          <cell r="O2591">
            <v>2199</v>
          </cell>
          <cell r="P2591">
            <v>0.03</v>
          </cell>
          <cell r="Q2591">
            <v>2382</v>
          </cell>
        </row>
        <row r="2592">
          <cell r="B2592" t="str">
            <v>POINT MORETTI 110135874</v>
          </cell>
          <cell r="C2592">
            <v>82931101</v>
          </cell>
          <cell r="D2592" t="str">
            <v>POINT MORETTI 1101</v>
          </cell>
          <cell r="E2592">
            <v>35874</v>
          </cell>
          <cell r="F2592" t="b">
            <v>1</v>
          </cell>
          <cell r="G2592">
            <v>329.48310617306601</v>
          </cell>
          <cell r="H2592">
            <v>329.48310617306601</v>
          </cell>
          <cell r="I2592">
            <v>4</v>
          </cell>
          <cell r="J2592">
            <v>2.3219632203108601E-4</v>
          </cell>
          <cell r="K2592">
            <v>276</v>
          </cell>
          <cell r="L2592">
            <v>974.71697998046795</v>
          </cell>
          <cell r="M2592">
            <v>846</v>
          </cell>
          <cell r="N2592">
            <v>0.24297637539288999</v>
          </cell>
          <cell r="O2592">
            <v>226</v>
          </cell>
          <cell r="P2592">
            <v>0.03</v>
          </cell>
          <cell r="Q2592">
            <v>2258</v>
          </cell>
        </row>
        <row r="2593">
          <cell r="B2593" t="str">
            <v>POINT MORETTI 110136514</v>
          </cell>
          <cell r="C2593">
            <v>82931101</v>
          </cell>
          <cell r="D2593" t="str">
            <v>POINT MORETTI 1101</v>
          </cell>
          <cell r="E2593">
            <v>36514</v>
          </cell>
          <cell r="F2593" t="b">
            <v>0</v>
          </cell>
          <cell r="G2593">
            <v>11050.053058196299</v>
          </cell>
          <cell r="H2593">
            <v>11050.053058196299</v>
          </cell>
          <cell r="I2593">
            <v>64</v>
          </cell>
          <cell r="J2593">
            <v>1.56644037815567E-4</v>
          </cell>
          <cell r="K2593">
            <v>677</v>
          </cell>
          <cell r="L2593">
            <v>62.081970164655601</v>
          </cell>
          <cell r="M2593">
            <v>2141</v>
          </cell>
          <cell r="N2593">
            <v>7.6624226279837599E-3</v>
          </cell>
          <cell r="O2593">
            <v>2062</v>
          </cell>
          <cell r="P2593">
            <v>0.67</v>
          </cell>
          <cell r="Q2593">
            <v>813</v>
          </cell>
        </row>
        <row r="2594">
          <cell r="B2594" t="str">
            <v>POINT MORETTI 110136516</v>
          </cell>
          <cell r="C2594">
            <v>82931101</v>
          </cell>
          <cell r="D2594" t="str">
            <v>POINT MORETTI 1101</v>
          </cell>
          <cell r="E2594">
            <v>36516</v>
          </cell>
          <cell r="F2594" t="b">
            <v>0</v>
          </cell>
          <cell r="G2594">
            <v>6699.7019410779803</v>
          </cell>
          <cell r="H2594">
            <v>6699.7019410779803</v>
          </cell>
          <cell r="I2594">
            <v>53</v>
          </cell>
          <cell r="J2594">
            <v>3.7130741978986501E-4</v>
          </cell>
          <cell r="K2594">
            <v>77</v>
          </cell>
          <cell r="L2594">
            <v>6.3458639613414602</v>
          </cell>
          <cell r="M2594">
            <v>2704</v>
          </cell>
          <cell r="N2594">
            <v>1.59075758797347E-3</v>
          </cell>
          <cell r="O2594">
            <v>2542</v>
          </cell>
          <cell r="P2594">
            <v>29.13</v>
          </cell>
          <cell r="Q2594">
            <v>244</v>
          </cell>
        </row>
        <row r="2595">
          <cell r="B2595" t="str">
            <v>POINT MORETTI 110139126</v>
          </cell>
          <cell r="C2595">
            <v>82931101</v>
          </cell>
          <cell r="D2595" t="str">
            <v>POINT MORETTI 1101</v>
          </cell>
          <cell r="E2595">
            <v>39126</v>
          </cell>
          <cell r="F2595" t="b">
            <v>0</v>
          </cell>
          <cell r="G2595">
            <v>3634.7812305182001</v>
          </cell>
          <cell r="H2595">
            <v>3634.7812305182001</v>
          </cell>
          <cell r="I2595">
            <v>31</v>
          </cell>
          <cell r="J2595">
            <v>3.1626838491290702E-4</v>
          </cell>
          <cell r="K2595">
            <v>110</v>
          </cell>
          <cell r="L2595">
            <v>6.6431229729116206E-2</v>
          </cell>
          <cell r="M2595">
            <v>3079</v>
          </cell>
          <cell r="N2595">
            <v>2.1010097734205901E-5</v>
          </cell>
          <cell r="O2595">
            <v>2961</v>
          </cell>
          <cell r="P2595">
            <v>15.84</v>
          </cell>
          <cell r="Q2595">
            <v>344</v>
          </cell>
        </row>
        <row r="2596">
          <cell r="B2596" t="str">
            <v>POINT MORETTI 11015074</v>
          </cell>
          <cell r="C2596">
            <v>82931101</v>
          </cell>
          <cell r="D2596" t="str">
            <v>POINT MORETTI 1101</v>
          </cell>
          <cell r="E2596">
            <v>5074</v>
          </cell>
          <cell r="F2596" t="b">
            <v>0</v>
          </cell>
          <cell r="G2596">
            <v>4940.8280311552899</v>
          </cell>
          <cell r="H2596">
            <v>2196.7079403109801</v>
          </cell>
          <cell r="I2596">
            <v>34</v>
          </cell>
          <cell r="J2596">
            <v>7.8642746516647202E-5</v>
          </cell>
          <cell r="K2596">
            <v>2245</v>
          </cell>
          <cell r="L2596">
            <v>54.961526487460901</v>
          </cell>
          <cell r="M2596">
            <v>2181</v>
          </cell>
          <cell r="N2596">
            <v>2.1548351620847101E-3</v>
          </cell>
          <cell r="O2596">
            <v>2460</v>
          </cell>
          <cell r="P2596">
            <v>0.03</v>
          </cell>
          <cell r="Q2596">
            <v>2294</v>
          </cell>
        </row>
        <row r="2597">
          <cell r="B2597" t="str">
            <v>POINT MORETTI 11015076</v>
          </cell>
          <cell r="C2597">
            <v>82931101</v>
          </cell>
          <cell r="D2597" t="str">
            <v>POINT MORETTI 1101</v>
          </cell>
          <cell r="E2597">
            <v>5076</v>
          </cell>
          <cell r="F2597" t="b">
            <v>0</v>
          </cell>
          <cell r="G2597">
            <v>14477.3636515707</v>
          </cell>
          <cell r="H2597">
            <v>12059.146825259701</v>
          </cell>
          <cell r="I2597">
            <v>67</v>
          </cell>
          <cell r="J2597">
            <v>1.07713530409315E-4</v>
          </cell>
          <cell r="K2597">
            <v>1459</v>
          </cell>
          <cell r="L2597">
            <v>265.79703959511198</v>
          </cell>
          <cell r="M2597">
            <v>1508</v>
          </cell>
          <cell r="N2597">
            <v>3.3758003786625003E-2</v>
          </cell>
          <cell r="O2597">
            <v>1393</v>
          </cell>
          <cell r="P2597">
            <v>0.04</v>
          </cell>
          <cell r="Q2597">
            <v>2127</v>
          </cell>
        </row>
        <row r="2598">
          <cell r="B2598" t="str">
            <v>POINT MORETTI 11015078</v>
          </cell>
          <cell r="C2598">
            <v>82931101</v>
          </cell>
          <cell r="D2598" t="str">
            <v>POINT MORETTI 1101</v>
          </cell>
          <cell r="E2598">
            <v>5078</v>
          </cell>
          <cell r="F2598" t="b">
            <v>0</v>
          </cell>
          <cell r="G2598">
            <v>23873.197175492201</v>
          </cell>
          <cell r="H2598">
            <v>23873.197175492201</v>
          </cell>
          <cell r="I2598">
            <v>154</v>
          </cell>
          <cell r="J2598">
            <v>3.0755925879595E-4</v>
          </cell>
          <cell r="K2598">
            <v>121</v>
          </cell>
          <cell r="L2598">
            <v>41.911426050381301</v>
          </cell>
          <cell r="M2598">
            <v>2267</v>
          </cell>
          <cell r="N2598">
            <v>1.2312995003227399E-2</v>
          </cell>
          <cell r="O2598">
            <v>1871</v>
          </cell>
          <cell r="P2598">
            <v>17.59</v>
          </cell>
          <cell r="Q2598">
            <v>330</v>
          </cell>
        </row>
        <row r="2599">
          <cell r="B2599" t="str">
            <v>POINT MORETTI 11015104</v>
          </cell>
          <cell r="C2599">
            <v>82931101</v>
          </cell>
          <cell r="D2599" t="str">
            <v>POINT MORETTI 1101</v>
          </cell>
          <cell r="E2599">
            <v>5104</v>
          </cell>
          <cell r="F2599" t="b">
            <v>0</v>
          </cell>
          <cell r="G2599">
            <v>2898.3736675027999</v>
          </cell>
          <cell r="H2599">
            <v>2898.3736675027999</v>
          </cell>
          <cell r="I2599">
            <v>11</v>
          </cell>
          <cell r="J2599">
            <v>1.0952135405452901E-4</v>
          </cell>
          <cell r="K2599">
            <v>1422</v>
          </cell>
          <cell r="L2599">
            <v>1407.1508400656901</v>
          </cell>
          <cell r="M2599">
            <v>634</v>
          </cell>
          <cell r="N2599">
            <v>0.15579314969365801</v>
          </cell>
          <cell r="O2599">
            <v>488</v>
          </cell>
          <cell r="P2599">
            <v>0.08</v>
          </cell>
          <cell r="Q2599">
            <v>1654</v>
          </cell>
        </row>
        <row r="2600">
          <cell r="B2600" t="str">
            <v>POINT MORETTI 11015401</v>
          </cell>
          <cell r="C2600">
            <v>82931101</v>
          </cell>
          <cell r="D2600" t="str">
            <v>POINT MORETTI 1101</v>
          </cell>
          <cell r="E2600">
            <v>5401</v>
          </cell>
          <cell r="F2600" t="b">
            <v>0</v>
          </cell>
          <cell r="G2600">
            <v>4047.5170926926698</v>
          </cell>
          <cell r="H2600">
            <v>4047.5170926926698</v>
          </cell>
          <cell r="I2600">
            <v>34</v>
          </cell>
          <cell r="J2600">
            <v>2.63502478072255E-4</v>
          </cell>
          <cell r="K2600">
            <v>187</v>
          </cell>
          <cell r="L2600">
            <v>6.6431229729116206E-2</v>
          </cell>
          <cell r="M2600">
            <v>3064</v>
          </cell>
          <cell r="N2600">
            <v>1.7504793655009399E-5</v>
          </cell>
          <cell r="O2600">
            <v>2981</v>
          </cell>
          <cell r="P2600">
            <v>18.02</v>
          </cell>
          <cell r="Q2600">
            <v>327</v>
          </cell>
        </row>
        <row r="2601">
          <cell r="B2601" t="str">
            <v>POINT MORETTI 110183716</v>
          </cell>
          <cell r="C2601">
            <v>82931101</v>
          </cell>
          <cell r="D2601" t="str">
            <v>POINT MORETTI 1101</v>
          </cell>
          <cell r="E2601">
            <v>83716</v>
          </cell>
          <cell r="F2601" t="b">
            <v>0</v>
          </cell>
          <cell r="G2601">
            <v>4275.4859037917104</v>
          </cell>
          <cell r="H2601">
            <v>4027.3676566907402</v>
          </cell>
          <cell r="I2601">
            <v>22</v>
          </cell>
          <cell r="J2601">
            <v>1.1417812493164E-4</v>
          </cell>
          <cell r="K2601">
            <v>1318</v>
          </cell>
          <cell r="L2601">
            <v>54.184679228473698</v>
          </cell>
          <cell r="M2601">
            <v>2187</v>
          </cell>
          <cell r="N2601">
            <v>4.8587660432461103E-3</v>
          </cell>
          <cell r="O2601">
            <v>2210</v>
          </cell>
          <cell r="P2601">
            <v>0.02</v>
          </cell>
          <cell r="Q2601">
            <v>2436</v>
          </cell>
        </row>
        <row r="2602">
          <cell r="B2602" t="str">
            <v>POINT MORETTI 1101CB</v>
          </cell>
          <cell r="C2602">
            <v>82931101</v>
          </cell>
          <cell r="D2602" t="str">
            <v>POINT MORETTI 1101</v>
          </cell>
          <cell r="E2602" t="str">
            <v>CB</v>
          </cell>
          <cell r="F2602" t="b">
            <v>1</v>
          </cell>
          <cell r="G2602">
            <v>20.574022257506599</v>
          </cell>
          <cell r="H2602">
            <v>20.574022257506599</v>
          </cell>
          <cell r="I2602">
            <v>1</v>
          </cell>
          <cell r="J2602">
            <v>3.1528566614724598E-4</v>
          </cell>
          <cell r="K2602">
            <v>111</v>
          </cell>
          <cell r="L2602">
            <v>1402.45922851562</v>
          </cell>
          <cell r="M2602">
            <v>637</v>
          </cell>
          <cell r="N2602">
            <v>0.44217529210690198</v>
          </cell>
          <cell r="O2602">
            <v>44</v>
          </cell>
          <cell r="P2602">
            <v>0.04</v>
          </cell>
          <cell r="Q2602">
            <v>2165</v>
          </cell>
        </row>
        <row r="2603">
          <cell r="B2603" t="str">
            <v>POSO MOUNTAIN 21011703</v>
          </cell>
          <cell r="C2603">
            <v>253642101</v>
          </cell>
          <cell r="D2603" t="str">
            <v>POSO MOUNTAIN 2101</v>
          </cell>
          <cell r="E2603">
            <v>1703</v>
          </cell>
          <cell r="F2603" t="b">
            <v>0</v>
          </cell>
          <cell r="G2603">
            <v>3959.90146738052</v>
          </cell>
          <cell r="H2603">
            <v>1455.5284882994899</v>
          </cell>
          <cell r="I2603">
            <v>7</v>
          </cell>
          <cell r="J2603">
            <v>2.6035433620563701E-5</v>
          </cell>
          <cell r="K2603">
            <v>3487</v>
          </cell>
          <cell r="L2603">
            <v>3088.5669642857101</v>
          </cell>
          <cell r="M2603">
            <v>257</v>
          </cell>
          <cell r="N2603">
            <v>7.9525417750525101E-2</v>
          </cell>
          <cell r="O2603">
            <v>903</v>
          </cell>
          <cell r="P2603">
            <v>0.01</v>
          </cell>
          <cell r="Q2603">
            <v>2618</v>
          </cell>
        </row>
        <row r="2604">
          <cell r="B2604" t="str">
            <v>POSO MOUNTAIN 21012181</v>
          </cell>
          <cell r="C2604">
            <v>253642101</v>
          </cell>
          <cell r="D2604" t="str">
            <v>POSO MOUNTAIN 2101</v>
          </cell>
          <cell r="E2604">
            <v>2181</v>
          </cell>
          <cell r="F2604" t="b">
            <v>0</v>
          </cell>
          <cell r="G2604">
            <v>38165.6009337711</v>
          </cell>
          <cell r="H2604">
            <v>27116.638334695101</v>
          </cell>
          <cell r="I2604">
            <v>120</v>
          </cell>
          <cell r="J2604">
            <v>3.7006365485051299E-5</v>
          </cell>
          <cell r="K2604">
            <v>3315</v>
          </cell>
          <cell r="L2604">
            <v>4260.2740388269203</v>
          </cell>
          <cell r="M2604">
            <v>131</v>
          </cell>
          <cell r="N2604">
            <v>0.14868803239943201</v>
          </cell>
          <cell r="O2604">
            <v>525</v>
          </cell>
          <cell r="P2604">
            <v>0.05</v>
          </cell>
          <cell r="Q2604">
            <v>2017</v>
          </cell>
        </row>
        <row r="2605">
          <cell r="B2605" t="str">
            <v>POSO MOUNTAIN 21013990</v>
          </cell>
          <cell r="C2605">
            <v>253642101</v>
          </cell>
          <cell r="D2605" t="str">
            <v>POSO MOUNTAIN 2101</v>
          </cell>
          <cell r="E2605">
            <v>3990</v>
          </cell>
          <cell r="F2605" t="b">
            <v>0</v>
          </cell>
          <cell r="G2605">
            <v>8945.4958353596503</v>
          </cell>
          <cell r="H2605">
            <v>6963.5325727378204</v>
          </cell>
          <cell r="I2605">
            <v>25</v>
          </cell>
          <cell r="J2605">
            <v>3.4485584583308003E-5</v>
          </cell>
          <cell r="K2605">
            <v>3361</v>
          </cell>
          <cell r="L2605">
            <v>3780.38521940499</v>
          </cell>
          <cell r="M2605">
            <v>172</v>
          </cell>
          <cell r="N2605">
            <v>0.142974598234821</v>
          </cell>
          <cell r="O2605">
            <v>558</v>
          </cell>
          <cell r="P2605">
            <v>0.05</v>
          </cell>
          <cell r="Q2605">
            <v>1957</v>
          </cell>
        </row>
        <row r="2606">
          <cell r="B2606" t="str">
            <v>POSO MOUNTAIN 21014456</v>
          </cell>
          <cell r="C2606">
            <v>253642101</v>
          </cell>
          <cell r="D2606" t="str">
            <v>POSO MOUNTAIN 2101</v>
          </cell>
          <cell r="E2606">
            <v>4456</v>
          </cell>
          <cell r="F2606" t="b">
            <v>0</v>
          </cell>
          <cell r="G2606">
            <v>37862.215562087898</v>
          </cell>
          <cell r="H2606">
            <v>37862.215562087898</v>
          </cell>
          <cell r="I2606">
            <v>102</v>
          </cell>
          <cell r="J2606">
            <v>2.78205574250023E-5</v>
          </cell>
          <cell r="K2606">
            <v>3462</v>
          </cell>
          <cell r="L2606">
            <v>5239.6007420881597</v>
          </cell>
          <cell r="M2606">
            <v>58</v>
          </cell>
          <cell r="N2606">
            <v>0.138805891509896</v>
          </cell>
          <cell r="O2606">
            <v>573</v>
          </cell>
          <cell r="P2606">
            <v>0.11</v>
          </cell>
          <cell r="Q2606">
            <v>1440</v>
          </cell>
        </row>
        <row r="2607">
          <cell r="B2607" t="str">
            <v>POSO MOUNTAIN 2101CB</v>
          </cell>
          <cell r="C2607">
            <v>253642101</v>
          </cell>
          <cell r="D2607" t="str">
            <v>POSO MOUNTAIN 2101</v>
          </cell>
          <cell r="E2607" t="str">
            <v>CB</v>
          </cell>
          <cell r="F2607" t="b">
            <v>0</v>
          </cell>
          <cell r="G2607">
            <v>6924.1000998162299</v>
          </cell>
          <cell r="H2607">
            <v>6924.1000998162299</v>
          </cell>
          <cell r="I2607">
            <v>22</v>
          </cell>
          <cell r="J2607">
            <v>5.9019762829848298E-5</v>
          </cell>
          <cell r="K2607">
            <v>2806</v>
          </cell>
          <cell r="L2607">
            <v>4006.0392090976202</v>
          </cell>
          <cell r="M2607">
            <v>149</v>
          </cell>
          <cell r="N2607">
            <v>0.24862142302008999</v>
          </cell>
          <cell r="O2607">
            <v>217</v>
          </cell>
          <cell r="P2607">
            <v>7.0000000000000007E-2</v>
          </cell>
          <cell r="Q2607">
            <v>1691</v>
          </cell>
        </row>
        <row r="2608">
          <cell r="B2608" t="str">
            <v>POSO MOUNTAIN 21033988</v>
          </cell>
          <cell r="C2608">
            <v>253642103</v>
          </cell>
          <cell r="D2608" t="str">
            <v>POSO MOUNTAIN 2103</v>
          </cell>
          <cell r="E2608">
            <v>3988</v>
          </cell>
          <cell r="F2608" t="b">
            <v>0</v>
          </cell>
          <cell r="G2608">
            <v>29512.46334178</v>
          </cell>
          <cell r="H2608">
            <v>27217.737420253899</v>
          </cell>
          <cell r="I2608">
            <v>68</v>
          </cell>
          <cell r="J2608">
            <v>4.0140985369419E-5</v>
          </cell>
          <cell r="K2608">
            <v>3264</v>
          </cell>
          <cell r="L2608">
            <v>5944.5540435961002</v>
          </cell>
          <cell r="M2608">
            <v>32</v>
          </cell>
          <cell r="N2608">
            <v>0.23303345759604699</v>
          </cell>
          <cell r="O2608">
            <v>254</v>
          </cell>
          <cell r="P2608">
            <v>0.1</v>
          </cell>
          <cell r="Q2608">
            <v>1471</v>
          </cell>
        </row>
        <row r="2609">
          <cell r="B2609" t="str">
            <v>POSO MOUNTAIN 2103CB</v>
          </cell>
          <cell r="C2609">
            <v>253642103</v>
          </cell>
          <cell r="D2609" t="str">
            <v>POSO MOUNTAIN 2103</v>
          </cell>
          <cell r="E2609" t="str">
            <v>CB</v>
          </cell>
          <cell r="F2609" t="b">
            <v>0</v>
          </cell>
          <cell r="G2609">
            <v>3746.9222281576299</v>
          </cell>
          <cell r="H2609">
            <v>3746.9222281576299</v>
          </cell>
          <cell r="I2609">
            <v>10</v>
          </cell>
          <cell r="J2609">
            <v>5.42097269418364E-5</v>
          </cell>
          <cell r="K2609">
            <v>2939</v>
          </cell>
          <cell r="L2609">
            <v>9615.8541015624996</v>
          </cell>
          <cell r="M2609">
            <v>2</v>
          </cell>
          <cell r="N2609">
            <v>0.51619382712091899</v>
          </cell>
          <cell r="O2609">
            <v>30</v>
          </cell>
          <cell r="P2609">
            <v>0.05</v>
          </cell>
          <cell r="Q2609">
            <v>1951</v>
          </cell>
        </row>
        <row r="2610">
          <cell r="B2610" t="str">
            <v>POSO MOUNTAIN 210448268</v>
          </cell>
          <cell r="C2610">
            <v>253642104</v>
          </cell>
          <cell r="D2610" t="str">
            <v>POSO MOUNTAIN 2104</v>
          </cell>
          <cell r="E2610">
            <v>48268</v>
          </cell>
          <cell r="F2610" t="b">
            <v>0</v>
          </cell>
          <cell r="G2610">
            <v>8165.62408347785</v>
          </cell>
          <cell r="H2610">
            <v>8152.5338653831104</v>
          </cell>
          <cell r="I2610">
            <v>30</v>
          </cell>
          <cell r="J2610">
            <v>2.80753134272041E-5</v>
          </cell>
          <cell r="K2610">
            <v>3458</v>
          </cell>
          <cell r="L2610">
            <v>6541.9937685124696</v>
          </cell>
          <cell r="M2610">
            <v>16</v>
          </cell>
          <cell r="N2610">
            <v>0.17977305114306</v>
          </cell>
          <cell r="O2610">
            <v>402</v>
          </cell>
          <cell r="P2610">
            <v>0.03</v>
          </cell>
          <cell r="Q2610">
            <v>2409</v>
          </cell>
        </row>
        <row r="2611">
          <cell r="B2611" t="str">
            <v>POSO MOUNTAIN 2104CB</v>
          </cell>
          <cell r="C2611">
            <v>253642104</v>
          </cell>
          <cell r="D2611" t="str">
            <v>POSO MOUNTAIN 2104</v>
          </cell>
          <cell r="E2611" t="str">
            <v>CB</v>
          </cell>
          <cell r="F2611" t="b">
            <v>0</v>
          </cell>
          <cell r="G2611">
            <v>12231.090529994401</v>
          </cell>
          <cell r="H2611">
            <v>8613.6879690431197</v>
          </cell>
          <cell r="I2611">
            <v>38</v>
          </cell>
          <cell r="J2611">
            <v>1.11889342153719E-4</v>
          </cell>
          <cell r="K2611">
            <v>1370</v>
          </cell>
          <cell r="L2611">
            <v>5318.8036625396999</v>
          </cell>
          <cell r="M2611">
            <v>51</v>
          </cell>
          <cell r="N2611">
            <v>0.70422889156035196</v>
          </cell>
          <cell r="O2611">
            <v>15</v>
          </cell>
          <cell r="P2611">
            <v>0.04</v>
          </cell>
          <cell r="Q2611">
            <v>2163</v>
          </cell>
        </row>
        <row r="2612">
          <cell r="B2612" t="str">
            <v>POTTER VALLEY P H 110495878</v>
          </cell>
          <cell r="C2612">
            <v>42281104</v>
          </cell>
          <cell r="D2612" t="str">
            <v>POTTER VALLEY P H 1104</v>
          </cell>
          <cell r="E2612">
            <v>95878</v>
          </cell>
          <cell r="F2612" t="b">
            <v>0</v>
          </cell>
          <cell r="G2612">
            <v>30094.557324482801</v>
          </cell>
          <cell r="H2612">
            <v>9856.7704505893707</v>
          </cell>
          <cell r="I2612">
            <v>191</v>
          </cell>
          <cell r="J2612">
            <v>1.7374325876202799E-4</v>
          </cell>
          <cell r="K2612">
            <v>535</v>
          </cell>
          <cell r="L2612">
            <v>2217.9988518600999</v>
          </cell>
          <cell r="M2612">
            <v>398</v>
          </cell>
          <cell r="N2612">
            <v>0.39649528091575298</v>
          </cell>
          <cell r="O2612">
            <v>60</v>
          </cell>
          <cell r="P2612">
            <v>0.02</v>
          </cell>
          <cell r="Q2612">
            <v>2524</v>
          </cell>
        </row>
        <row r="2613">
          <cell r="B2613" t="str">
            <v>POTTER VALLEY P H 1104CB</v>
          </cell>
          <cell r="C2613">
            <v>42281104</v>
          </cell>
          <cell r="D2613" t="str">
            <v>POTTER VALLEY P H 1104</v>
          </cell>
          <cell r="E2613" t="str">
            <v>CB</v>
          </cell>
          <cell r="F2613" t="b">
            <v>1</v>
          </cell>
          <cell r="G2613">
            <v>158.44514892983699</v>
          </cell>
          <cell r="H2613">
            <v>158.44514892983699</v>
          </cell>
          <cell r="I2613">
            <v>2</v>
          </cell>
          <cell r="J2613">
            <v>2.6209311909042299E-4</v>
          </cell>
          <cell r="K2613">
            <v>192</v>
          </cell>
          <cell r="L2613">
            <v>6.6430889693886497E-2</v>
          </cell>
          <cell r="M2613">
            <v>3100</v>
          </cell>
          <cell r="N2613">
            <v>1.74110883247428E-5</v>
          </cell>
          <cell r="O2613">
            <v>2982</v>
          </cell>
          <cell r="P2613">
            <v>0.02</v>
          </cell>
          <cell r="Q2613">
            <v>2438</v>
          </cell>
        </row>
        <row r="2614">
          <cell r="B2614" t="str">
            <v>POTTER VALLEY P H 11051904</v>
          </cell>
          <cell r="C2614">
            <v>42281105</v>
          </cell>
          <cell r="D2614" t="str">
            <v>POTTER VALLEY P H 1105</v>
          </cell>
          <cell r="E2614">
            <v>1904</v>
          </cell>
          <cell r="F2614" t="b">
            <v>0</v>
          </cell>
          <cell r="G2614">
            <v>64429.372828144697</v>
          </cell>
          <cell r="H2614">
            <v>51242.852060445199</v>
          </cell>
          <cell r="I2614">
            <v>332</v>
          </cell>
          <cell r="J2614">
            <v>1.84824617375237E-4</v>
          </cell>
          <cell r="K2614">
            <v>475</v>
          </cell>
          <cell r="L2614">
            <v>1914.8501114954399</v>
          </cell>
          <cell r="M2614">
            <v>471</v>
          </cell>
          <cell r="N2614">
            <v>0.37684977396119801</v>
          </cell>
          <cell r="O2614">
            <v>75</v>
          </cell>
          <cell r="P2614">
            <v>0.11</v>
          </cell>
          <cell r="Q2614">
            <v>1439</v>
          </cell>
        </row>
        <row r="2615">
          <cell r="B2615" t="str">
            <v>POTTER VALLEY P H 110537476</v>
          </cell>
          <cell r="C2615">
            <v>42281105</v>
          </cell>
          <cell r="D2615" t="str">
            <v>POTTER VALLEY P H 1105</v>
          </cell>
          <cell r="E2615">
            <v>37476</v>
          </cell>
          <cell r="F2615" t="b">
            <v>0</v>
          </cell>
          <cell r="G2615">
            <v>14076.4929242298</v>
          </cell>
          <cell r="H2615">
            <v>4231.6101949234398</v>
          </cell>
          <cell r="I2615">
            <v>82</v>
          </cell>
          <cell r="J2615">
            <v>1.4270186992933499E-4</v>
          </cell>
          <cell r="K2615">
            <v>830</v>
          </cell>
          <cell r="L2615">
            <v>1332.12247666804</v>
          </cell>
          <cell r="M2615">
            <v>666</v>
          </cell>
          <cell r="N2615">
            <v>0.18107226660363299</v>
          </cell>
          <cell r="O2615">
            <v>396</v>
          </cell>
          <cell r="P2615">
            <v>0.03</v>
          </cell>
          <cell r="Q2615">
            <v>2366</v>
          </cell>
        </row>
        <row r="2616">
          <cell r="B2616" t="str">
            <v>POTTER VALLEY P H 110564118</v>
          </cell>
          <cell r="C2616">
            <v>42281105</v>
          </cell>
          <cell r="D2616" t="str">
            <v>POTTER VALLEY P H 1105</v>
          </cell>
          <cell r="E2616">
            <v>64118</v>
          </cell>
          <cell r="F2616" t="b">
            <v>0</v>
          </cell>
          <cell r="G2616">
            <v>15416.941784149099</v>
          </cell>
          <cell r="H2616">
            <v>2646.9432765243901</v>
          </cell>
          <cell r="I2616">
            <v>101</v>
          </cell>
          <cell r="J2616">
            <v>1.97548485657264E-4</v>
          </cell>
          <cell r="K2616">
            <v>406</v>
          </cell>
          <cell r="L2616">
            <v>2096.5334756654402</v>
          </cell>
          <cell r="M2616">
            <v>427</v>
          </cell>
          <cell r="N2616">
            <v>0.44261938296418202</v>
          </cell>
          <cell r="O2616">
            <v>43</v>
          </cell>
          <cell r="P2616">
            <v>0.02</v>
          </cell>
          <cell r="Q2616">
            <v>2515</v>
          </cell>
        </row>
        <row r="2617">
          <cell r="B2617" t="str">
            <v>POTTER VALLEY P H 110576498</v>
          </cell>
          <cell r="C2617">
            <v>42281105</v>
          </cell>
          <cell r="D2617" t="str">
            <v>POTTER VALLEY P H 1105</v>
          </cell>
          <cell r="E2617">
            <v>76498</v>
          </cell>
          <cell r="F2617" t="b">
            <v>0</v>
          </cell>
          <cell r="G2617">
            <v>23942.952852311901</v>
          </cell>
          <cell r="H2617">
            <v>23942.952852311901</v>
          </cell>
          <cell r="I2617">
            <v>119</v>
          </cell>
          <cell r="J2617">
            <v>1.4996111266776701E-4</v>
          </cell>
          <cell r="K2617">
            <v>736</v>
          </cell>
          <cell r="L2617">
            <v>219.48323180832799</v>
          </cell>
          <cell r="M2617">
            <v>1606</v>
          </cell>
          <cell r="N2617">
            <v>3.6330797171165198E-2</v>
          </cell>
          <cell r="O2617">
            <v>1348</v>
          </cell>
          <cell r="P2617">
            <v>7.0000000000000007E-2</v>
          </cell>
          <cell r="Q2617">
            <v>1718</v>
          </cell>
        </row>
        <row r="2618">
          <cell r="B2618" t="str">
            <v>POTTER VALLEY P H 1105990354</v>
          </cell>
          <cell r="C2618">
            <v>42281105</v>
          </cell>
          <cell r="D2618" t="str">
            <v>POTTER VALLEY P H 1105</v>
          </cell>
          <cell r="E2618">
            <v>990354</v>
          </cell>
          <cell r="F2618" t="b">
            <v>1</v>
          </cell>
          <cell r="G2618">
            <v>170.38541554511599</v>
          </cell>
          <cell r="H2618">
            <v>170.38541554511599</v>
          </cell>
          <cell r="I2618">
            <v>2</v>
          </cell>
          <cell r="J2618">
            <v>3.0725116084795402E-4</v>
          </cell>
          <cell r="K2618">
            <v>122</v>
          </cell>
          <cell r="L2618">
            <v>583.99624599229696</v>
          </cell>
          <cell r="M2618">
            <v>1119</v>
          </cell>
          <cell r="N2618">
            <v>0.253409914520206</v>
          </cell>
          <cell r="O2618">
            <v>209</v>
          </cell>
          <cell r="P2618">
            <v>0.02</v>
          </cell>
          <cell r="Q2618">
            <v>2532</v>
          </cell>
        </row>
        <row r="2619">
          <cell r="B2619" t="str">
            <v>POTTER VALLEY P H 1105CB</v>
          </cell>
          <cell r="C2619">
            <v>42281105</v>
          </cell>
          <cell r="D2619" t="str">
            <v>POTTER VALLEY P H 1105</v>
          </cell>
          <cell r="E2619" t="str">
            <v>CB</v>
          </cell>
          <cell r="F2619" t="b">
            <v>1</v>
          </cell>
          <cell r="G2619">
            <v>89.3518240932857</v>
          </cell>
          <cell r="H2619">
            <v>89.3518240932857</v>
          </cell>
          <cell r="I2619">
            <v>2</v>
          </cell>
          <cell r="J2619">
            <v>2.4910211504902598E-4</v>
          </cell>
          <cell r="K2619">
            <v>218</v>
          </cell>
          <cell r="L2619">
            <v>6.6430776348809895E-2</v>
          </cell>
          <cell r="M2619">
            <v>3102</v>
          </cell>
          <cell r="N2619">
            <v>1.65480468928374E-5</v>
          </cell>
          <cell r="O2619">
            <v>2991</v>
          </cell>
          <cell r="P2619">
            <v>0.02</v>
          </cell>
          <cell r="Q2619">
            <v>2430</v>
          </cell>
        </row>
        <row r="2620">
          <cell r="B2620" t="str">
            <v>PRUNEDALE 11103716</v>
          </cell>
          <cell r="C2620">
            <v>182961110</v>
          </cell>
          <cell r="D2620" t="str">
            <v>PRUNEDALE 1110</v>
          </cell>
          <cell r="E2620">
            <v>3716</v>
          </cell>
          <cell r="F2620" t="b">
            <v>1</v>
          </cell>
          <cell r="G2620">
            <v>21171.737162818499</v>
          </cell>
          <cell r="H2620">
            <v>690.73243616091395</v>
          </cell>
          <cell r="I2620">
            <v>157</v>
          </cell>
          <cell r="J2620">
            <v>6.4876504305632905E-5</v>
          </cell>
          <cell r="K2620">
            <v>2613</v>
          </cell>
          <cell r="L2620">
            <v>1.67694973235217</v>
          </cell>
          <cell r="M2620">
            <v>2855</v>
          </cell>
          <cell r="N2620">
            <v>1.5488083767358E-4</v>
          </cell>
          <cell r="O2620">
            <v>2853</v>
          </cell>
          <cell r="P2620">
            <v>0.03</v>
          </cell>
          <cell r="Q2620">
            <v>2321</v>
          </cell>
        </row>
        <row r="2621">
          <cell r="B2621" t="str">
            <v>PUEBLO 11041304</v>
          </cell>
          <cell r="C2621">
            <v>43291104</v>
          </cell>
          <cell r="D2621" t="str">
            <v>PUEBLO 1104</v>
          </cell>
          <cell r="E2621">
            <v>1304</v>
          </cell>
          <cell r="F2621" t="b">
            <v>0</v>
          </cell>
          <cell r="G2621">
            <v>30935.6957301531</v>
          </cell>
          <cell r="H2621">
            <v>30935.6957301531</v>
          </cell>
          <cell r="I2621">
            <v>175</v>
          </cell>
          <cell r="J2621">
            <v>7.3324648879601395E-5</v>
          </cell>
          <cell r="K2621">
            <v>2386</v>
          </cell>
          <cell r="L2621">
            <v>1973.0847601718699</v>
          </cell>
          <cell r="M2621">
            <v>460</v>
          </cell>
          <cell r="N2621">
            <v>0.12901730987971999</v>
          </cell>
          <cell r="O2621">
            <v>607</v>
          </cell>
          <cell r="P2621">
            <v>0.28999999999999998</v>
          </cell>
          <cell r="Q2621">
            <v>1031</v>
          </cell>
        </row>
        <row r="2622">
          <cell r="B2622" t="str">
            <v>PUEBLO 1104580658</v>
          </cell>
          <cell r="C2622">
            <v>43291104</v>
          </cell>
          <cell r="D2622" t="str">
            <v>PUEBLO 1104</v>
          </cell>
          <cell r="E2622">
            <v>580658</v>
          </cell>
          <cell r="F2622" t="b">
            <v>0</v>
          </cell>
          <cell r="G2622">
            <v>16767.5084529903</v>
          </cell>
          <cell r="H2622">
            <v>15111.3604405281</v>
          </cell>
          <cell r="I2622">
            <v>107</v>
          </cell>
          <cell r="J2622">
            <v>6.1348293101694902E-5</v>
          </cell>
          <cell r="K2622">
            <v>2739</v>
          </cell>
          <cell r="L2622">
            <v>693.00403194118803</v>
          </cell>
          <cell r="M2622">
            <v>1027</v>
          </cell>
          <cell r="N2622">
            <v>3.8517587341241701E-2</v>
          </cell>
          <cell r="O2622">
            <v>1324</v>
          </cell>
          <cell r="Q2622">
            <v>2759</v>
          </cell>
        </row>
        <row r="2623">
          <cell r="B2623" t="str">
            <v>PUEBLO 1104640</v>
          </cell>
          <cell r="C2623">
            <v>43291104</v>
          </cell>
          <cell r="D2623" t="str">
            <v>PUEBLO 1104</v>
          </cell>
          <cell r="E2623">
            <v>640</v>
          </cell>
          <cell r="F2623" t="b">
            <v>0</v>
          </cell>
          <cell r="G2623">
            <v>5054.3066762533599</v>
          </cell>
          <cell r="H2623">
            <v>1636.7685117173701</v>
          </cell>
          <cell r="I2623">
            <v>43</v>
          </cell>
          <cell r="J2623">
            <v>9.1534874056463202E-5</v>
          </cell>
          <cell r="K2623">
            <v>1857</v>
          </cell>
          <cell r="L2623">
            <v>103.552201770457</v>
          </cell>
          <cell r="M2623">
            <v>1933</v>
          </cell>
          <cell r="N2623">
            <v>1.26578822891834E-2</v>
          </cell>
          <cell r="O2623">
            <v>1856</v>
          </cell>
          <cell r="P2623">
            <v>0.06</v>
          </cell>
          <cell r="Q2623">
            <v>1786</v>
          </cell>
        </row>
        <row r="2624">
          <cell r="B2624" t="str">
            <v>PUEBLO 1104968601</v>
          </cell>
          <cell r="C2624">
            <v>43291104</v>
          </cell>
          <cell r="D2624" t="str">
            <v>PUEBLO 1104</v>
          </cell>
          <cell r="E2624">
            <v>968601</v>
          </cell>
          <cell r="F2624" t="b">
            <v>1</v>
          </cell>
          <cell r="G2624">
            <v>12.239829724112999</v>
          </cell>
          <cell r="H2624">
            <v>12.239829724112999</v>
          </cell>
          <cell r="I2624">
            <v>1</v>
          </cell>
          <cell r="J2624">
            <v>2.00449911062605E-4</v>
          </cell>
          <cell r="K2624">
            <v>395</v>
          </cell>
          <cell r="L2624">
            <v>6.6431380861030107E-2</v>
          </cell>
          <cell r="M2624">
            <v>3041</v>
          </cell>
          <cell r="N2624">
            <v>1.3316164385359501E-5</v>
          </cell>
          <cell r="O2624">
            <v>3024</v>
          </cell>
          <cell r="Q2624">
            <v>3573</v>
          </cell>
        </row>
        <row r="2625">
          <cell r="B2625" t="str">
            <v>PUEBLO 1105348368</v>
          </cell>
          <cell r="C2625">
            <v>43291105</v>
          </cell>
          <cell r="D2625" t="str">
            <v>PUEBLO 1105</v>
          </cell>
          <cell r="E2625">
            <v>348368</v>
          </cell>
          <cell r="F2625" t="b">
            <v>0</v>
          </cell>
          <cell r="G2625">
            <v>14957.0247276063</v>
          </cell>
          <cell r="H2625">
            <v>4473.6470721261903</v>
          </cell>
          <cell r="I2625">
            <v>107</v>
          </cell>
          <cell r="J2625">
            <v>6.0549083853096402E-5</v>
          </cell>
          <cell r="K2625">
            <v>2762</v>
          </cell>
          <cell r="L2625">
            <v>137.04765845814001</v>
          </cell>
          <cell r="M2625">
            <v>1824</v>
          </cell>
          <cell r="N2625">
            <v>8.5796941298036198E-3</v>
          </cell>
          <cell r="O2625">
            <v>2025</v>
          </cell>
          <cell r="Q2625">
            <v>2865</v>
          </cell>
        </row>
        <row r="2626">
          <cell r="B2626" t="str">
            <v>PUEBLO 1105419634</v>
          </cell>
          <cell r="C2626">
            <v>43291105</v>
          </cell>
          <cell r="D2626" t="str">
            <v>PUEBLO 1105</v>
          </cell>
          <cell r="E2626">
            <v>419634</v>
          </cell>
          <cell r="F2626" t="b">
            <v>1</v>
          </cell>
          <cell r="G2626">
            <v>1981.01331171934</v>
          </cell>
          <cell r="H2626">
            <v>165.107041177837</v>
          </cell>
          <cell r="I2626">
            <v>14</v>
          </cell>
          <cell r="J2626">
            <v>7.8094073484992601E-5</v>
          </cell>
          <cell r="K2626">
            <v>2255</v>
          </cell>
          <cell r="L2626">
            <v>6.29241697371444</v>
          </cell>
          <cell r="M2626">
            <v>2707</v>
          </cell>
          <cell r="N2626">
            <v>3.78319827149444E-4</v>
          </cell>
          <cell r="O2626">
            <v>2770</v>
          </cell>
          <cell r="Q2626">
            <v>3436</v>
          </cell>
        </row>
        <row r="2627">
          <cell r="B2627" t="str">
            <v>PUEBLO 1105637242</v>
          </cell>
          <cell r="C2627">
            <v>43291105</v>
          </cell>
          <cell r="D2627" t="str">
            <v>PUEBLO 1105</v>
          </cell>
          <cell r="E2627">
            <v>637242</v>
          </cell>
          <cell r="F2627" t="b">
            <v>0</v>
          </cell>
          <cell r="G2627">
            <v>35417.216259798603</v>
          </cell>
          <cell r="H2627">
            <v>27085.716020026</v>
          </cell>
          <cell r="I2627">
            <v>193</v>
          </cell>
          <cell r="J2627">
            <v>7.1872616164646194E-5</v>
          </cell>
          <cell r="K2627">
            <v>2424</v>
          </cell>
          <cell r="L2627">
            <v>1184.0183635844301</v>
          </cell>
          <cell r="M2627">
            <v>740</v>
          </cell>
          <cell r="N2627">
            <v>8.3892691424516094E-2</v>
          </cell>
          <cell r="O2627">
            <v>873</v>
          </cell>
          <cell r="Q2627">
            <v>2879</v>
          </cell>
        </row>
        <row r="2628">
          <cell r="B2628" t="str">
            <v>PUEBLO 1105684564</v>
          </cell>
          <cell r="C2628">
            <v>43291105</v>
          </cell>
          <cell r="D2628" t="str">
            <v>PUEBLO 1105</v>
          </cell>
          <cell r="E2628">
            <v>684564</v>
          </cell>
          <cell r="F2628" t="b">
            <v>1</v>
          </cell>
          <cell r="G2628">
            <v>4176.2924161133096</v>
          </cell>
          <cell r="H2628">
            <v>443.39056627306701</v>
          </cell>
          <cell r="I2628">
            <v>28</v>
          </cell>
          <cell r="J2628">
            <v>6.6649962166463506E-5</v>
          </cell>
          <cell r="K2628">
            <v>2566</v>
          </cell>
          <cell r="L2628">
            <v>311.008268876991</v>
          </cell>
          <cell r="M2628">
            <v>1430</v>
          </cell>
          <cell r="N2628">
            <v>2.85801429676007E-2</v>
          </cell>
          <cell r="O2628">
            <v>1487</v>
          </cell>
          <cell r="Q2628">
            <v>3243</v>
          </cell>
        </row>
        <row r="2629">
          <cell r="B2629" t="str">
            <v>PUEBLO 1105696</v>
          </cell>
          <cell r="C2629">
            <v>43291105</v>
          </cell>
          <cell r="D2629" t="str">
            <v>PUEBLO 1105</v>
          </cell>
          <cell r="E2629">
            <v>696</v>
          </cell>
          <cell r="F2629" t="b">
            <v>0</v>
          </cell>
          <cell r="G2629">
            <v>11659.118418365901</v>
          </cell>
          <cell r="H2629">
            <v>6037.9333468757304</v>
          </cell>
          <cell r="I2629">
            <v>79</v>
          </cell>
          <cell r="J2629">
            <v>7.4535161418887402E-5</v>
          </cell>
          <cell r="K2629">
            <v>2343</v>
          </cell>
          <cell r="L2629">
            <v>617.41658724234105</v>
          </cell>
          <cell r="M2629">
            <v>1085</v>
          </cell>
          <cell r="N2629">
            <v>5.9024864209230303E-2</v>
          </cell>
          <cell r="O2629">
            <v>1069</v>
          </cell>
          <cell r="P2629">
            <v>0.32</v>
          </cell>
          <cell r="Q2629">
            <v>991</v>
          </cell>
        </row>
        <row r="2630">
          <cell r="B2630" t="str">
            <v>PUEBLO 1105716</v>
          </cell>
          <cell r="C2630">
            <v>43291105</v>
          </cell>
          <cell r="D2630" t="str">
            <v>PUEBLO 1105</v>
          </cell>
          <cell r="E2630">
            <v>716</v>
          </cell>
          <cell r="F2630" t="b">
            <v>1</v>
          </cell>
          <cell r="G2630">
            <v>14760.548953984</v>
          </cell>
          <cell r="H2630">
            <v>161.152971637425</v>
          </cell>
          <cell r="I2630">
            <v>124</v>
          </cell>
          <cell r="J2630">
            <v>5.8730843126640297E-5</v>
          </cell>
          <cell r="K2630">
            <v>2814</v>
          </cell>
          <cell r="L2630">
            <v>7.5935219009902299</v>
          </cell>
          <cell r="M2630">
            <v>2676</v>
          </cell>
          <cell r="N2630">
            <v>4.9953872148415497E-4</v>
          </cell>
          <cell r="O2630">
            <v>2736</v>
          </cell>
          <cell r="P2630">
            <v>0.53</v>
          </cell>
          <cell r="Q2630">
            <v>880</v>
          </cell>
        </row>
        <row r="2631">
          <cell r="B2631" t="str">
            <v>PUEBLO 2102226562</v>
          </cell>
          <cell r="C2631">
            <v>43292102</v>
          </cell>
          <cell r="D2631" t="str">
            <v>PUEBLO 2102</v>
          </cell>
          <cell r="E2631">
            <v>226562</v>
          </cell>
          <cell r="F2631" t="b">
            <v>0</v>
          </cell>
          <cell r="G2631">
            <v>1660.7793820603799</v>
          </cell>
          <cell r="H2631">
            <v>1371.9928002605</v>
          </cell>
          <cell r="I2631">
            <v>7</v>
          </cell>
          <cell r="J2631">
            <v>8.6130999382779295E-5</v>
          </cell>
          <cell r="K2631">
            <v>2031</v>
          </cell>
          <cell r="L2631">
            <v>1632.6529461999801</v>
          </cell>
          <cell r="M2631">
            <v>550</v>
          </cell>
          <cell r="N2631">
            <v>0.164026230913624</v>
          </cell>
          <cell r="O2631">
            <v>453</v>
          </cell>
          <cell r="Q2631">
            <v>3116</v>
          </cell>
        </row>
        <row r="2632">
          <cell r="B2632" t="str">
            <v>PUEBLO 2102391312</v>
          </cell>
          <cell r="C2632">
            <v>43292102</v>
          </cell>
          <cell r="D2632" t="str">
            <v>PUEBLO 2102</v>
          </cell>
          <cell r="E2632">
            <v>391312</v>
          </cell>
          <cell r="F2632" t="b">
            <v>1</v>
          </cell>
          <cell r="G2632">
            <v>1866.0467713102901</v>
          </cell>
          <cell r="H2632">
            <v>229.63938800570401</v>
          </cell>
          <cell r="I2632">
            <v>13</v>
          </cell>
          <cell r="J2632">
            <v>5.8919438743032501E-5</v>
          </cell>
          <cell r="K2632">
            <v>2810</v>
          </cell>
          <cell r="L2632">
            <v>14.668407494225001</v>
          </cell>
          <cell r="M2632">
            <v>2538</v>
          </cell>
          <cell r="N2632">
            <v>1.5528029701561701E-3</v>
          </cell>
          <cell r="O2632">
            <v>2547</v>
          </cell>
          <cell r="Q2632">
            <v>3544</v>
          </cell>
        </row>
        <row r="2633">
          <cell r="B2633" t="str">
            <v>PUEBLO 2102618</v>
          </cell>
          <cell r="C2633">
            <v>43292102</v>
          </cell>
          <cell r="D2633" t="str">
            <v>PUEBLO 2102</v>
          </cell>
          <cell r="E2633">
            <v>618</v>
          </cell>
          <cell r="F2633" t="b">
            <v>1</v>
          </cell>
          <cell r="G2633">
            <v>16180.0385658205</v>
          </cell>
          <cell r="H2633">
            <v>742.25722057617304</v>
          </cell>
          <cell r="I2633">
            <v>118</v>
          </cell>
          <cell r="J2633">
            <v>9.7103483858518297E-5</v>
          </cell>
          <cell r="K2633">
            <v>1711</v>
          </cell>
          <cell r="L2633">
            <v>69.288666379533893</v>
          </cell>
          <cell r="M2633">
            <v>2098</v>
          </cell>
          <cell r="N2633">
            <v>6.8234211329665602E-3</v>
          </cell>
          <cell r="O2633">
            <v>2102</v>
          </cell>
          <cell r="P2633">
            <v>17.57</v>
          </cell>
          <cell r="Q2633">
            <v>331</v>
          </cell>
        </row>
        <row r="2634">
          <cell r="B2634" t="str">
            <v>PUEBLO 2102647842</v>
          </cell>
          <cell r="C2634">
            <v>43292102</v>
          </cell>
          <cell r="D2634" t="str">
            <v>PUEBLO 2102</v>
          </cell>
          <cell r="E2634">
            <v>647842</v>
          </cell>
          <cell r="F2634" t="b">
            <v>1</v>
          </cell>
          <cell r="G2634">
            <v>1016.92836047199</v>
          </cell>
          <cell r="H2634">
            <v>187.73254595644599</v>
          </cell>
          <cell r="I2634">
            <v>6</v>
          </cell>
          <cell r="J2634">
            <v>4.4257804802327801E-5</v>
          </cell>
          <cell r="K2634">
            <v>3184</v>
          </cell>
          <cell r="L2634">
            <v>47.975076101338601</v>
          </cell>
          <cell r="M2634">
            <v>2222</v>
          </cell>
          <cell r="N2634">
            <v>2.3696780287181399E-3</v>
          </cell>
          <cell r="O2634">
            <v>2427</v>
          </cell>
          <cell r="Q2634">
            <v>2958</v>
          </cell>
        </row>
        <row r="2635">
          <cell r="B2635" t="str">
            <v>PUEBLO 2102773926</v>
          </cell>
          <cell r="C2635">
            <v>43292102</v>
          </cell>
          <cell r="D2635" t="str">
            <v>PUEBLO 2102</v>
          </cell>
          <cell r="E2635">
            <v>773926</v>
          </cell>
          <cell r="F2635" t="b">
            <v>1</v>
          </cell>
          <cell r="G2635">
            <v>3395.21457290224</v>
          </cell>
          <cell r="H2635">
            <v>706.74170553338297</v>
          </cell>
          <cell r="I2635">
            <v>25</v>
          </cell>
          <cell r="J2635">
            <v>7.9068663770461402E-5</v>
          </cell>
          <cell r="K2635">
            <v>2232</v>
          </cell>
          <cell r="L2635">
            <v>668.62592992453199</v>
          </cell>
          <cell r="M2635">
            <v>1044</v>
          </cell>
          <cell r="N2635">
            <v>2.65242993399138E-2</v>
          </cell>
          <cell r="O2635">
            <v>1523</v>
          </cell>
          <cell r="Q2635">
            <v>3448</v>
          </cell>
        </row>
        <row r="2636">
          <cell r="B2636" t="str">
            <v>PUEBLO 2102792</v>
          </cell>
          <cell r="C2636">
            <v>43292102</v>
          </cell>
          <cell r="D2636" t="str">
            <v>PUEBLO 2102</v>
          </cell>
          <cell r="E2636">
            <v>792</v>
          </cell>
          <cell r="F2636" t="b">
            <v>0</v>
          </cell>
          <cell r="G2636">
            <v>33585.8451925595</v>
          </cell>
          <cell r="H2636">
            <v>31119.161499454302</v>
          </cell>
          <cell r="I2636">
            <v>180</v>
          </cell>
          <cell r="J2636">
            <v>9.9050296663518602E-5</v>
          </cell>
          <cell r="K2636">
            <v>1667</v>
          </cell>
          <cell r="L2636">
            <v>711.86000040827798</v>
          </cell>
          <cell r="M2636">
            <v>1012</v>
          </cell>
          <cell r="N2636">
            <v>7.3389170128912898E-2</v>
          </cell>
          <cell r="O2636">
            <v>951</v>
          </cell>
          <cell r="P2636">
            <v>87.74</v>
          </cell>
          <cell r="Q2636">
            <v>36</v>
          </cell>
        </row>
        <row r="2637">
          <cell r="B2637" t="str">
            <v>PUEBLO 2102850102</v>
          </cell>
          <cell r="C2637">
            <v>43292102</v>
          </cell>
          <cell r="D2637" t="str">
            <v>PUEBLO 2102</v>
          </cell>
          <cell r="E2637">
            <v>850102</v>
          </cell>
          <cell r="F2637" t="b">
            <v>1</v>
          </cell>
          <cell r="G2637">
            <v>3948.9066566699698</v>
          </cell>
          <cell r="H2637">
            <v>287.44042612219602</v>
          </cell>
          <cell r="I2637">
            <v>23</v>
          </cell>
          <cell r="J2637">
            <v>4.4231796395747902E-5</v>
          </cell>
          <cell r="K2637">
            <v>3186</v>
          </cell>
          <cell r="L2637">
            <v>279.88823095203497</v>
          </cell>
          <cell r="M2637">
            <v>1472</v>
          </cell>
          <cell r="N2637">
            <v>1.77202170922235E-2</v>
          </cell>
          <cell r="O2637">
            <v>1715</v>
          </cell>
          <cell r="Q2637">
            <v>2955</v>
          </cell>
        </row>
        <row r="2638">
          <cell r="B2638" t="str">
            <v>PUEBLO 2102895310</v>
          </cell>
          <cell r="C2638">
            <v>43292102</v>
          </cell>
          <cell r="D2638" t="str">
            <v>PUEBLO 2102</v>
          </cell>
          <cell r="E2638">
            <v>895310</v>
          </cell>
          <cell r="F2638" t="b">
            <v>1</v>
          </cell>
          <cell r="G2638">
            <v>4366.1321175448002</v>
          </cell>
          <cell r="H2638">
            <v>592.95916457244005</v>
          </cell>
          <cell r="I2638">
            <v>31</v>
          </cell>
          <cell r="J2638">
            <v>6.4236493486649995E-5</v>
          </cell>
          <cell r="K2638">
            <v>2637</v>
          </cell>
          <cell r="L2638">
            <v>241.12400382430999</v>
          </cell>
          <cell r="M2638">
            <v>1565</v>
          </cell>
          <cell r="N2638">
            <v>2.2564883990559802E-2</v>
          </cell>
          <cell r="O2638">
            <v>1616</v>
          </cell>
          <cell r="Q2638">
            <v>3336</v>
          </cell>
        </row>
        <row r="2639">
          <cell r="B2639" t="str">
            <v>PUEBLO 2102943820</v>
          </cell>
          <cell r="C2639">
            <v>43292102</v>
          </cell>
          <cell r="D2639" t="str">
            <v>PUEBLO 2102</v>
          </cell>
          <cell r="E2639">
            <v>943820</v>
          </cell>
          <cell r="F2639" t="b">
            <v>0</v>
          </cell>
          <cell r="G2639">
            <v>3953.9710956255999</v>
          </cell>
          <cell r="H2639">
            <v>3039.5844512744502</v>
          </cell>
          <cell r="I2639">
            <v>13</v>
          </cell>
          <cell r="J2639">
            <v>9.0028823671253503E-5</v>
          </cell>
          <cell r="K2639">
            <v>1913</v>
          </cell>
          <cell r="L2639">
            <v>1434.29496235275</v>
          </cell>
          <cell r="M2639">
            <v>621</v>
          </cell>
          <cell r="N2639">
            <v>0.114640585705253</v>
          </cell>
          <cell r="O2639">
            <v>677</v>
          </cell>
          <cell r="Q2639">
            <v>3527</v>
          </cell>
        </row>
        <row r="2640">
          <cell r="B2640" t="str">
            <v>PUEBLO 21031970</v>
          </cell>
          <cell r="C2640">
            <v>43292103</v>
          </cell>
          <cell r="D2640" t="str">
            <v>PUEBLO 2103</v>
          </cell>
          <cell r="E2640">
            <v>1970</v>
          </cell>
          <cell r="F2640" t="b">
            <v>1</v>
          </cell>
          <cell r="G2640">
            <v>6915.7170308447303</v>
          </cell>
          <cell r="H2640">
            <v>0</v>
          </cell>
          <cell r="I2640">
            <v>60</v>
          </cell>
          <cell r="J2640">
            <v>6.00129052145348E-5</v>
          </cell>
          <cell r="K2640">
            <v>2774</v>
          </cell>
          <cell r="L2640">
            <v>6.5151188800396706E-2</v>
          </cell>
          <cell r="M2640">
            <v>3563</v>
          </cell>
          <cell r="N2640">
            <v>3.9099121180924602E-6</v>
          </cell>
          <cell r="O2640">
            <v>3340</v>
          </cell>
          <cell r="P2640">
            <v>0.06</v>
          </cell>
          <cell r="Q2640">
            <v>1913</v>
          </cell>
        </row>
        <row r="2641">
          <cell r="B2641" t="str">
            <v>PUEBLO 2103253312</v>
          </cell>
          <cell r="C2641">
            <v>43292103</v>
          </cell>
          <cell r="D2641" t="str">
            <v>PUEBLO 2103</v>
          </cell>
          <cell r="E2641">
            <v>253312</v>
          </cell>
          <cell r="F2641" t="b">
            <v>1</v>
          </cell>
          <cell r="G2641">
            <v>698.802592086765</v>
          </cell>
          <cell r="H2641">
            <v>682.80061253800795</v>
          </cell>
          <cell r="I2641">
            <v>2</v>
          </cell>
          <cell r="J2641">
            <v>6.5783853642642498E-5</v>
          </cell>
          <cell r="K2641">
            <v>2596</v>
          </cell>
          <cell r="L2641">
            <v>713.14310578901598</v>
          </cell>
          <cell r="M2641">
            <v>1011</v>
          </cell>
          <cell r="N2641">
            <v>4.2858962686894598E-6</v>
          </cell>
          <cell r="O2641">
            <v>3313</v>
          </cell>
          <cell r="Q2641">
            <v>3438</v>
          </cell>
        </row>
        <row r="2642">
          <cell r="B2642" t="str">
            <v>PUEBLO 2103373667</v>
          </cell>
          <cell r="C2642">
            <v>43292103</v>
          </cell>
          <cell r="D2642" t="str">
            <v>PUEBLO 2103</v>
          </cell>
          <cell r="E2642">
            <v>373667</v>
          </cell>
          <cell r="F2642" t="b">
            <v>0</v>
          </cell>
          <cell r="G2642">
            <v>6861.5817180446002</v>
          </cell>
          <cell r="H2642">
            <v>5269.4020940758701</v>
          </cell>
          <cell r="I2642">
            <v>45</v>
          </cell>
          <cell r="J2642">
            <v>1.0834239953345E-4</v>
          </cell>
          <cell r="K2642">
            <v>1444</v>
          </cell>
          <cell r="L2642">
            <v>757.321410498398</v>
          </cell>
          <cell r="M2642">
            <v>967</v>
          </cell>
          <cell r="N2642">
            <v>9.4140044090972597E-2</v>
          </cell>
          <cell r="O2642">
            <v>801</v>
          </cell>
          <cell r="Q2642">
            <v>2927</v>
          </cell>
        </row>
        <row r="2643">
          <cell r="B2643" t="str">
            <v>PUEBLO 2103678</v>
          </cell>
          <cell r="C2643">
            <v>43292103</v>
          </cell>
          <cell r="D2643" t="str">
            <v>PUEBLO 2103</v>
          </cell>
          <cell r="E2643">
            <v>678</v>
          </cell>
          <cell r="F2643" t="b">
            <v>0</v>
          </cell>
          <cell r="G2643">
            <v>57111.221051189503</v>
          </cell>
          <cell r="H2643">
            <v>56857.879527852303</v>
          </cell>
          <cell r="I2643">
            <v>325</v>
          </cell>
          <cell r="J2643">
            <v>1.1030697728922001E-4</v>
          </cell>
          <cell r="K2643">
            <v>1406</v>
          </cell>
          <cell r="L2643">
            <v>496.75617620399902</v>
          </cell>
          <cell r="M2643">
            <v>1204</v>
          </cell>
          <cell r="N2643">
            <v>4.6077320366589097E-2</v>
          </cell>
          <cell r="O2643">
            <v>1224</v>
          </cell>
          <cell r="P2643">
            <v>2.0499999999999998</v>
          </cell>
          <cell r="Q2643">
            <v>626</v>
          </cell>
        </row>
        <row r="2644">
          <cell r="B2644" t="str">
            <v>PUEBLO 2103706399</v>
          </cell>
          <cell r="C2644">
            <v>43292103</v>
          </cell>
          <cell r="D2644" t="str">
            <v>PUEBLO 2103</v>
          </cell>
          <cell r="E2644">
            <v>706399</v>
          </cell>
          <cell r="F2644" t="b">
            <v>1</v>
          </cell>
          <cell r="G2644">
            <v>1848.727636695</v>
          </cell>
          <cell r="H2644">
            <v>537.97165671339906</v>
          </cell>
          <cell r="I2644">
            <v>16</v>
          </cell>
          <cell r="J2644">
            <v>4.8672271198787098E-5</v>
          </cell>
          <cell r="K2644">
            <v>3069</v>
          </cell>
          <cell r="L2644">
            <v>204.870784283245</v>
          </cell>
          <cell r="M2644">
            <v>1630</v>
          </cell>
          <cell r="N2644">
            <v>1.03375331027677E-2</v>
          </cell>
          <cell r="O2644">
            <v>1945</v>
          </cell>
          <cell r="Q2644">
            <v>3173</v>
          </cell>
        </row>
        <row r="2645">
          <cell r="B2645" t="str">
            <v>PUEBLO 210375612</v>
          </cell>
          <cell r="C2645">
            <v>43292103</v>
          </cell>
          <cell r="D2645" t="str">
            <v>PUEBLO 2103</v>
          </cell>
          <cell r="E2645">
            <v>75612</v>
          </cell>
          <cell r="F2645" t="b">
            <v>1</v>
          </cell>
          <cell r="G2645">
            <v>15618.678734167101</v>
          </cell>
          <cell r="H2645">
            <v>0</v>
          </cell>
          <cell r="I2645">
            <v>114</v>
          </cell>
          <cell r="J2645">
            <v>6.2516218695719502E-5</v>
          </cell>
          <cell r="K2645">
            <v>2703</v>
          </cell>
          <cell r="L2645">
            <v>68.768822214854595</v>
          </cell>
          <cell r="M2645">
            <v>2099</v>
          </cell>
          <cell r="N2645">
            <v>5.1135122237521303E-3</v>
          </cell>
          <cell r="O2645">
            <v>2198</v>
          </cell>
          <cell r="Q2645">
            <v>2747</v>
          </cell>
        </row>
        <row r="2646">
          <cell r="B2646" t="str">
            <v>PUEBLO 2103776244</v>
          </cell>
          <cell r="C2646">
            <v>43292103</v>
          </cell>
          <cell r="D2646" t="str">
            <v>PUEBLO 2103</v>
          </cell>
          <cell r="E2646">
            <v>776244</v>
          </cell>
          <cell r="F2646" t="b">
            <v>1</v>
          </cell>
          <cell r="G2646">
            <v>783.93852228517096</v>
          </cell>
          <cell r="H2646">
            <v>274.58020635571501</v>
          </cell>
          <cell r="I2646">
            <v>5</v>
          </cell>
          <cell r="J2646">
            <v>5.5047699424903801E-5</v>
          </cell>
          <cell r="K2646">
            <v>2909</v>
          </cell>
          <cell r="L2646">
            <v>540.41173286586604</v>
          </cell>
          <cell r="M2646">
            <v>1158</v>
          </cell>
          <cell r="N2646">
            <v>5.2117312394345298E-2</v>
          </cell>
          <cell r="O2646">
            <v>1157</v>
          </cell>
          <cell r="Q2646">
            <v>3366</v>
          </cell>
        </row>
        <row r="2647">
          <cell r="B2647" t="str">
            <v>PUEBLO 2103895784</v>
          </cell>
          <cell r="C2647">
            <v>43292103</v>
          </cell>
          <cell r="D2647" t="str">
            <v>PUEBLO 2103</v>
          </cell>
          <cell r="E2647">
            <v>895784</v>
          </cell>
          <cell r="F2647" t="b">
            <v>0</v>
          </cell>
          <cell r="G2647">
            <v>16727.216340644602</v>
          </cell>
          <cell r="H2647">
            <v>12538.9099748403</v>
          </cell>
          <cell r="I2647">
            <v>110</v>
          </cell>
          <cell r="J2647">
            <v>8.3742796108377896E-5</v>
          </cell>
          <cell r="K2647">
            <v>2101</v>
          </cell>
          <cell r="L2647">
            <v>275.88684488956602</v>
          </cell>
          <cell r="M2647">
            <v>1483</v>
          </cell>
          <cell r="N2647">
            <v>2.20459325790404E-2</v>
          </cell>
          <cell r="O2647">
            <v>1630</v>
          </cell>
          <cell r="Q2647">
            <v>3006</v>
          </cell>
        </row>
        <row r="2648">
          <cell r="B2648" t="str">
            <v>PURISIMA 110149394</v>
          </cell>
          <cell r="C2648">
            <v>182971101</v>
          </cell>
          <cell r="D2648" t="str">
            <v>PURISIMA 1101</v>
          </cell>
          <cell r="E2648">
            <v>49394</v>
          </cell>
          <cell r="F2648" t="b">
            <v>0</v>
          </cell>
          <cell r="G2648">
            <v>14105.1914893004</v>
          </cell>
          <cell r="H2648">
            <v>1836.8422092189301</v>
          </cell>
          <cell r="I2648">
            <v>111</v>
          </cell>
          <cell r="J2648">
            <v>2.0591646732002001E-5</v>
          </cell>
          <cell r="K2648">
            <v>3538</v>
          </cell>
          <cell r="L2648">
            <v>59.3554765127666</v>
          </cell>
          <cell r="M2648">
            <v>2160</v>
          </cell>
          <cell r="N2648">
            <v>2.25088363654578E-3</v>
          </cell>
          <cell r="O2648">
            <v>2443</v>
          </cell>
          <cell r="P2648">
            <v>0.03</v>
          </cell>
          <cell r="Q2648">
            <v>2277</v>
          </cell>
        </row>
        <row r="2649">
          <cell r="B2649" t="str">
            <v>PURISIMA 110154728</v>
          </cell>
          <cell r="C2649">
            <v>182971101</v>
          </cell>
          <cell r="D2649" t="str">
            <v>PURISIMA 1101</v>
          </cell>
          <cell r="E2649">
            <v>54728</v>
          </cell>
          <cell r="F2649" t="b">
            <v>0</v>
          </cell>
          <cell r="G2649">
            <v>7898.4984373029802</v>
          </cell>
          <cell r="H2649">
            <v>1667.87198687667</v>
          </cell>
          <cell r="I2649">
            <v>37</v>
          </cell>
          <cell r="J2649">
            <v>3.3774980084745998E-5</v>
          </cell>
          <cell r="K2649">
            <v>3371</v>
          </cell>
          <cell r="L2649">
            <v>43.320981301165901</v>
          </cell>
          <cell r="M2649">
            <v>2256</v>
          </cell>
          <cell r="N2649">
            <v>6.6262246001680197E-4</v>
          </cell>
          <cell r="O2649">
            <v>2694</v>
          </cell>
          <cell r="P2649">
            <v>0.79</v>
          </cell>
          <cell r="Q2649">
            <v>775</v>
          </cell>
        </row>
        <row r="2650">
          <cell r="B2650" t="str">
            <v>PURISIMA 1101CB</v>
          </cell>
          <cell r="C2650">
            <v>182971101</v>
          </cell>
          <cell r="D2650" t="str">
            <v>PURISIMA 1101</v>
          </cell>
          <cell r="E2650" t="str">
            <v>CB</v>
          </cell>
          <cell r="F2650" t="b">
            <v>0</v>
          </cell>
          <cell r="G2650">
            <v>7381.7292752651501</v>
          </cell>
          <cell r="H2650">
            <v>5917.6188896521599</v>
          </cell>
          <cell r="I2650">
            <v>32</v>
          </cell>
          <cell r="J2650">
            <v>7.2015593606669496E-5</v>
          </cell>
          <cell r="K2650">
            <v>2418</v>
          </cell>
          <cell r="L2650">
            <v>150.05971355969001</v>
          </cell>
          <cell r="M2650">
            <v>1776</v>
          </cell>
          <cell r="N2650">
            <v>8.5314683704253505E-3</v>
          </cell>
          <cell r="O2650">
            <v>2027</v>
          </cell>
          <cell r="P2650">
            <v>0.06</v>
          </cell>
          <cell r="Q2650">
            <v>1914</v>
          </cell>
        </row>
        <row r="2651">
          <cell r="B2651" t="str">
            <v>PURISIMA 1101Y42</v>
          </cell>
          <cell r="C2651">
            <v>182971101</v>
          </cell>
          <cell r="D2651" t="str">
            <v>PURISIMA 1101</v>
          </cell>
          <cell r="E2651" t="str">
            <v>Y42</v>
          </cell>
          <cell r="F2651" t="b">
            <v>0</v>
          </cell>
          <cell r="G2651">
            <v>26985.495576155601</v>
          </cell>
          <cell r="H2651">
            <v>5628.4598850861803</v>
          </cell>
          <cell r="I2651">
            <v>127</v>
          </cell>
          <cell r="J2651">
            <v>5.2152747616312897E-5</v>
          </cell>
          <cell r="K2651">
            <v>2990</v>
          </cell>
          <cell r="L2651">
            <v>480.935992991185</v>
          </cell>
          <cell r="M2651">
            <v>1215</v>
          </cell>
          <cell r="N2651">
            <v>3.7117938356790302E-2</v>
          </cell>
          <cell r="O2651">
            <v>1337</v>
          </cell>
          <cell r="P2651">
            <v>0.03</v>
          </cell>
          <cell r="Q2651">
            <v>2346</v>
          </cell>
        </row>
        <row r="2652">
          <cell r="B2652" t="str">
            <v>PURISIMA 1101Y44</v>
          </cell>
          <cell r="C2652">
            <v>182971101</v>
          </cell>
          <cell r="D2652" t="str">
            <v>PURISIMA 1101</v>
          </cell>
          <cell r="E2652" t="str">
            <v>Y44</v>
          </cell>
          <cell r="F2652" t="b">
            <v>0</v>
          </cell>
          <cell r="G2652">
            <v>18687.867402647</v>
          </cell>
          <cell r="H2652">
            <v>16745.931064232602</v>
          </cell>
          <cell r="I2652">
            <v>45</v>
          </cell>
          <cell r="J2652">
            <v>6.0110572565549903E-5</v>
          </cell>
          <cell r="K2652">
            <v>2770</v>
          </cell>
          <cell r="L2652">
            <v>1213.3424262055</v>
          </cell>
          <cell r="M2652">
            <v>724</v>
          </cell>
          <cell r="N2652">
            <v>7.3295193235966102E-2</v>
          </cell>
          <cell r="O2652">
            <v>954</v>
          </cell>
          <cell r="P2652">
            <v>0.1</v>
          </cell>
          <cell r="Q2652">
            <v>1484</v>
          </cell>
        </row>
        <row r="2653">
          <cell r="B2653" t="str">
            <v>PUTAH CREEK 110246012</v>
          </cell>
          <cell r="C2653">
            <v>63681102</v>
          </cell>
          <cell r="D2653" t="str">
            <v>PUTAH CREEK 1102</v>
          </cell>
          <cell r="E2653">
            <v>46012</v>
          </cell>
          <cell r="F2653" t="b">
            <v>0</v>
          </cell>
          <cell r="G2653">
            <v>4834.6735814507001</v>
          </cell>
          <cell r="H2653">
            <v>1025.14472552087</v>
          </cell>
          <cell r="I2653">
            <v>38</v>
          </cell>
          <cell r="J2653">
            <v>9.4943854444289494E-5</v>
          </cell>
          <cell r="K2653">
            <v>1768</v>
          </cell>
          <cell r="L2653">
            <v>4755.8708363792402</v>
          </cell>
          <cell r="M2653">
            <v>96</v>
          </cell>
          <cell r="N2653">
            <v>0.45556538757167098</v>
          </cell>
          <cell r="O2653">
            <v>41</v>
          </cell>
          <cell r="Q2653">
            <v>3124</v>
          </cell>
        </row>
        <row r="2654">
          <cell r="B2654" t="str">
            <v>PUTAH CREEK 110264044</v>
          </cell>
          <cell r="C2654">
            <v>63681102</v>
          </cell>
          <cell r="D2654" t="str">
            <v>PUTAH CREEK 1102</v>
          </cell>
          <cell r="E2654">
            <v>64044</v>
          </cell>
          <cell r="F2654" t="b">
            <v>0</v>
          </cell>
          <cell r="G2654">
            <v>11992.1978941906</v>
          </cell>
          <cell r="H2654">
            <v>9649.0485066525907</v>
          </cell>
          <cell r="I2654">
            <v>46</v>
          </cell>
          <cell r="J2654">
            <v>6.40183727583739E-5</v>
          </cell>
          <cell r="K2654">
            <v>2645</v>
          </cell>
          <cell r="L2654">
            <v>2318.9503048991101</v>
          </cell>
          <cell r="M2654">
            <v>380</v>
          </cell>
          <cell r="N2654">
            <v>0.148339408099909</v>
          </cell>
          <cell r="O2654">
            <v>529</v>
          </cell>
          <cell r="P2654">
            <v>0.92</v>
          </cell>
          <cell r="Q2654">
            <v>747</v>
          </cell>
        </row>
        <row r="2655">
          <cell r="B2655" t="str">
            <v>PUTAH CREEK 110267858</v>
          </cell>
          <cell r="C2655">
            <v>63681102</v>
          </cell>
          <cell r="D2655" t="str">
            <v>PUTAH CREEK 1102</v>
          </cell>
          <cell r="E2655">
            <v>67858</v>
          </cell>
          <cell r="F2655" t="b">
            <v>0</v>
          </cell>
          <cell r="G2655">
            <v>18377.341498317899</v>
          </cell>
          <cell r="H2655">
            <v>18377.341498317899</v>
          </cell>
          <cell r="I2655">
            <v>107</v>
          </cell>
          <cell r="J2655">
            <v>6.8001502459426105E-5</v>
          </cell>
          <cell r="K2655">
            <v>2535</v>
          </cell>
          <cell r="L2655">
            <v>5416.4768883182196</v>
          </cell>
          <cell r="M2655">
            <v>50</v>
          </cell>
          <cell r="N2655">
            <v>0.35701878238727303</v>
          </cell>
          <cell r="O2655">
            <v>92</v>
          </cell>
          <cell r="P2655">
            <v>2.79</v>
          </cell>
          <cell r="Q2655">
            <v>581</v>
          </cell>
        </row>
        <row r="2656">
          <cell r="B2656" t="str">
            <v>PUTAH CREEK 1102710384</v>
          </cell>
          <cell r="C2656">
            <v>63681102</v>
          </cell>
          <cell r="D2656" t="str">
            <v>PUTAH CREEK 1102</v>
          </cell>
          <cell r="E2656">
            <v>710384</v>
          </cell>
          <cell r="F2656" t="b">
            <v>0</v>
          </cell>
          <cell r="G2656">
            <v>15468.9282297709</v>
          </cell>
          <cell r="H2656">
            <v>8584.2297555652294</v>
          </cell>
          <cell r="I2656">
            <v>84</v>
          </cell>
          <cell r="J2656">
            <v>5.8195376422667099E-5</v>
          </cell>
          <cell r="K2656">
            <v>2830</v>
          </cell>
          <cell r="L2656">
            <v>3710.5414752316501</v>
          </cell>
          <cell r="M2656">
            <v>182</v>
          </cell>
          <cell r="N2656">
            <v>0.174689397729759</v>
          </cell>
          <cell r="O2656">
            <v>418</v>
          </cell>
          <cell r="Q2656">
            <v>2697</v>
          </cell>
        </row>
        <row r="2657">
          <cell r="B2657" t="str">
            <v>PUTAH CREEK 11028352</v>
          </cell>
          <cell r="C2657">
            <v>63681102</v>
          </cell>
          <cell r="D2657" t="str">
            <v>PUTAH CREEK 1102</v>
          </cell>
          <cell r="E2657">
            <v>8352</v>
          </cell>
          <cell r="F2657" t="b">
            <v>0</v>
          </cell>
          <cell r="G2657">
            <v>19103.673104640598</v>
          </cell>
          <cell r="H2657">
            <v>10298.4219040509</v>
          </cell>
          <cell r="I2657">
            <v>133</v>
          </cell>
          <cell r="J2657">
            <v>7.7050544346197501E-5</v>
          </cell>
          <cell r="K2657">
            <v>2286</v>
          </cell>
          <cell r="L2657">
            <v>3533.4319136409999</v>
          </cell>
          <cell r="M2657">
            <v>197</v>
          </cell>
          <cell r="N2657">
            <v>0.27308414018569799</v>
          </cell>
          <cell r="O2657">
            <v>171</v>
          </cell>
          <cell r="P2657">
            <v>0.04</v>
          </cell>
          <cell r="Q2657">
            <v>2110</v>
          </cell>
        </row>
        <row r="2658">
          <cell r="B2658" t="str">
            <v>PUTAH CREEK 11033783</v>
          </cell>
          <cell r="C2658">
            <v>63681103</v>
          </cell>
          <cell r="D2658" t="str">
            <v>PUTAH CREEK 1103</v>
          </cell>
          <cell r="E2658">
            <v>3783</v>
          </cell>
          <cell r="F2658" t="b">
            <v>1</v>
          </cell>
          <cell r="G2658">
            <v>16200.7400749925</v>
          </cell>
          <cell r="H2658">
            <v>142.51093589679201</v>
          </cell>
          <cell r="I2658">
            <v>96</v>
          </cell>
          <cell r="J2658">
            <v>9.2314451829148895E-5</v>
          </cell>
          <cell r="K2658">
            <v>1834</v>
          </cell>
          <cell r="L2658">
            <v>351.51016162190001</v>
          </cell>
          <cell r="M2658">
            <v>1370</v>
          </cell>
          <cell r="N2658">
            <v>2.9685464137826498E-2</v>
          </cell>
          <cell r="O2658">
            <v>1469</v>
          </cell>
          <cell r="Q2658">
            <v>3259</v>
          </cell>
        </row>
        <row r="2659">
          <cell r="B2659" t="str">
            <v>PUTAH CREEK 1103654021</v>
          </cell>
          <cell r="C2659">
            <v>63681103</v>
          </cell>
          <cell r="D2659" t="str">
            <v>PUTAH CREEK 1103</v>
          </cell>
          <cell r="E2659">
            <v>654021</v>
          </cell>
          <cell r="F2659" t="b">
            <v>1</v>
          </cell>
          <cell r="G2659">
            <v>1396.0556640485199</v>
          </cell>
          <cell r="H2659">
            <v>329.19541437237802</v>
          </cell>
          <cell r="I2659">
            <v>12</v>
          </cell>
          <cell r="J2659">
            <v>6.2032598483104497E-5</v>
          </cell>
          <cell r="K2659">
            <v>2719</v>
          </cell>
          <cell r="L2659">
            <v>5297.9521336930402</v>
          </cell>
          <cell r="M2659">
            <v>54</v>
          </cell>
          <cell r="N2659">
            <v>0.27878114117647301</v>
          </cell>
          <cell r="O2659">
            <v>158</v>
          </cell>
          <cell r="Q2659">
            <v>3351</v>
          </cell>
        </row>
        <row r="2660">
          <cell r="B2660" t="str">
            <v>PUTAH CREEK 110396792</v>
          </cell>
          <cell r="C2660">
            <v>63681103</v>
          </cell>
          <cell r="D2660" t="str">
            <v>PUTAH CREEK 1103</v>
          </cell>
          <cell r="E2660">
            <v>96792</v>
          </cell>
          <cell r="F2660" t="b">
            <v>0</v>
          </cell>
          <cell r="G2660">
            <v>8212.3137194259998</v>
          </cell>
          <cell r="H2660">
            <v>6394.0350923412198</v>
          </cell>
          <cell r="I2660">
            <v>30</v>
          </cell>
          <cell r="J2660">
            <v>7.1793253325801005E-5</v>
          </cell>
          <cell r="K2660">
            <v>2425</v>
          </cell>
          <cell r="L2660">
            <v>5020.5256229979896</v>
          </cell>
          <cell r="M2660">
            <v>72</v>
          </cell>
          <cell r="N2660">
            <v>0.30689062528108402</v>
          </cell>
          <cell r="O2660">
            <v>131</v>
          </cell>
          <cell r="Q2660">
            <v>3057</v>
          </cell>
        </row>
        <row r="2661">
          <cell r="B2661" t="str">
            <v>PUTAH CREEK 1105617260</v>
          </cell>
          <cell r="C2661">
            <v>63681105</v>
          </cell>
          <cell r="D2661" t="str">
            <v>PUTAH CREEK 1105</v>
          </cell>
          <cell r="E2661">
            <v>617260</v>
          </cell>
          <cell r="F2661" t="b">
            <v>0</v>
          </cell>
          <cell r="G2661">
            <v>4545.7003418065397</v>
          </cell>
          <cell r="H2661">
            <v>1876.8401803643201</v>
          </cell>
          <cell r="I2661">
            <v>15</v>
          </cell>
          <cell r="J2661">
            <v>9.4125222676666397E-5</v>
          </cell>
          <cell r="K2661">
            <v>1791</v>
          </cell>
          <cell r="L2661">
            <v>3143.4533339640102</v>
          </cell>
          <cell r="M2661">
            <v>249</v>
          </cell>
          <cell r="N2661">
            <v>0.23960487506607001</v>
          </cell>
          <cell r="O2661">
            <v>237</v>
          </cell>
          <cell r="Q2661">
            <v>3506</v>
          </cell>
        </row>
        <row r="2662">
          <cell r="B2662" t="str">
            <v>PUTAH CREEK 1105665952</v>
          </cell>
          <cell r="C2662">
            <v>63681105</v>
          </cell>
          <cell r="D2662" t="str">
            <v>PUTAH CREEK 1105</v>
          </cell>
          <cell r="E2662">
            <v>665952</v>
          </cell>
          <cell r="F2662" t="b">
            <v>1</v>
          </cell>
          <cell r="G2662">
            <v>1521.6619724100799</v>
          </cell>
          <cell r="H2662">
            <v>243.38244219654001</v>
          </cell>
          <cell r="I2662">
            <v>13</v>
          </cell>
          <cell r="J2662">
            <v>7.1773918231580498E-5</v>
          </cell>
          <cell r="K2662">
            <v>2427</v>
          </cell>
          <cell r="L2662">
            <v>3135.6660065002302</v>
          </cell>
          <cell r="M2662">
            <v>250</v>
          </cell>
          <cell r="N2662">
            <v>0.215913557092411</v>
          </cell>
          <cell r="O2662">
            <v>293</v>
          </cell>
          <cell r="Q2662">
            <v>3252</v>
          </cell>
        </row>
        <row r="2663">
          <cell r="B2663" t="str">
            <v>PUTAH CREEK 1105748272</v>
          </cell>
          <cell r="C2663">
            <v>63681105</v>
          </cell>
          <cell r="D2663" t="str">
            <v>PUTAH CREEK 1105</v>
          </cell>
          <cell r="E2663">
            <v>748272</v>
          </cell>
          <cell r="F2663" t="b">
            <v>0</v>
          </cell>
          <cell r="G2663">
            <v>6311.5498392040299</v>
          </cell>
          <cell r="H2663">
            <v>1206.1255418754499</v>
          </cell>
          <cell r="I2663">
            <v>26</v>
          </cell>
          <cell r="J2663">
            <v>6.9164477584611903E-5</v>
          </cell>
          <cell r="K2663">
            <v>2501</v>
          </cell>
          <cell r="L2663">
            <v>2825.8419958827699</v>
          </cell>
          <cell r="M2663">
            <v>296</v>
          </cell>
          <cell r="N2663">
            <v>0.15028499507335299</v>
          </cell>
          <cell r="O2663">
            <v>515</v>
          </cell>
          <cell r="Q2663">
            <v>3317</v>
          </cell>
        </row>
        <row r="2664">
          <cell r="B2664" t="str">
            <v>RACETRACK 170310850</v>
          </cell>
          <cell r="C2664">
            <v>163761703</v>
          </cell>
          <cell r="D2664" t="str">
            <v>RACETRACK 1703</v>
          </cell>
          <cell r="E2664">
            <v>10850</v>
          </cell>
          <cell r="F2664" t="b">
            <v>1</v>
          </cell>
          <cell r="G2664">
            <v>3044.0071508615902</v>
          </cell>
          <cell r="H2664">
            <v>994.88421106303997</v>
          </cell>
          <cell r="I2664">
            <v>28</v>
          </cell>
          <cell r="J2664">
            <v>8.6545042514834202E-5</v>
          </cell>
          <cell r="K2664">
            <v>2022</v>
          </cell>
          <cell r="L2664">
            <v>6.5651779994368498E-2</v>
          </cell>
          <cell r="M2664">
            <v>3324</v>
          </cell>
          <cell r="N2664">
            <v>5.7039665195315701E-6</v>
          </cell>
          <cell r="O2664">
            <v>3227</v>
          </cell>
          <cell r="P2664">
            <v>0.04</v>
          </cell>
          <cell r="Q2664">
            <v>2091</v>
          </cell>
        </row>
        <row r="2665">
          <cell r="B2665" t="str">
            <v>RACETRACK 170310870</v>
          </cell>
          <cell r="C2665">
            <v>163761703</v>
          </cell>
          <cell r="D2665" t="str">
            <v>RACETRACK 1703</v>
          </cell>
          <cell r="E2665">
            <v>10870</v>
          </cell>
          <cell r="F2665" t="b">
            <v>0</v>
          </cell>
          <cell r="G2665">
            <v>4188.8092118730001</v>
          </cell>
          <cell r="H2665">
            <v>3071.5505164811698</v>
          </cell>
          <cell r="I2665">
            <v>28</v>
          </cell>
          <cell r="J2665">
            <v>1.01266271160836E-4</v>
          </cell>
          <cell r="K2665">
            <v>1622</v>
          </cell>
          <cell r="L2665">
            <v>246.13271977353301</v>
          </cell>
          <cell r="M2665">
            <v>1549</v>
          </cell>
          <cell r="N2665">
            <v>2.3076971501716701E-2</v>
          </cell>
          <cell r="O2665">
            <v>1601</v>
          </cell>
          <cell r="P2665">
            <v>0.04</v>
          </cell>
          <cell r="Q2665">
            <v>2108</v>
          </cell>
        </row>
        <row r="2666">
          <cell r="B2666" t="str">
            <v>RACETRACK 170311270</v>
          </cell>
          <cell r="C2666">
            <v>163761703</v>
          </cell>
          <cell r="D2666" t="str">
            <v>RACETRACK 1703</v>
          </cell>
          <cell r="E2666">
            <v>11270</v>
          </cell>
          <cell r="F2666" t="b">
            <v>0</v>
          </cell>
          <cell r="G2666">
            <v>20312.1456316861</v>
          </cell>
          <cell r="H2666">
            <v>20312.1456316861</v>
          </cell>
          <cell r="I2666">
            <v>123</v>
          </cell>
          <cell r="J2666">
            <v>1.2755791914194101E-4</v>
          </cell>
          <cell r="K2666">
            <v>1056</v>
          </cell>
          <cell r="L2666">
            <v>499.30737625438002</v>
          </cell>
          <cell r="M2666">
            <v>1201</v>
          </cell>
          <cell r="N2666">
            <v>5.5685118257552499E-2</v>
          </cell>
          <cell r="O2666">
            <v>1112</v>
          </cell>
          <cell r="P2666">
            <v>0.11</v>
          </cell>
          <cell r="Q2666">
            <v>1443</v>
          </cell>
        </row>
        <row r="2667">
          <cell r="B2667" t="str">
            <v>RACETRACK 17032553</v>
          </cell>
          <cell r="C2667">
            <v>163761703</v>
          </cell>
          <cell r="D2667" t="str">
            <v>RACETRACK 1703</v>
          </cell>
          <cell r="E2667">
            <v>2553</v>
          </cell>
          <cell r="F2667" t="b">
            <v>0</v>
          </cell>
          <cell r="G2667">
            <v>3992.311701956</v>
          </cell>
          <cell r="H2667">
            <v>1548.3172852335599</v>
          </cell>
          <cell r="I2667">
            <v>32</v>
          </cell>
          <cell r="J2667">
            <v>7.5372303570020395E-5</v>
          </cell>
          <cell r="K2667">
            <v>2324</v>
          </cell>
          <cell r="L2667">
            <v>6.5668988740071599E-2</v>
          </cell>
          <cell r="M2667">
            <v>3318</v>
          </cell>
          <cell r="N2667">
            <v>4.95348747274718E-6</v>
          </cell>
          <cell r="O2667">
            <v>3268</v>
          </cell>
          <cell r="P2667">
            <v>0.05</v>
          </cell>
          <cell r="Q2667">
            <v>2058</v>
          </cell>
        </row>
        <row r="2668">
          <cell r="B2668" t="str">
            <v>RACETRACK 17036014</v>
          </cell>
          <cell r="C2668">
            <v>163761703</v>
          </cell>
          <cell r="D2668" t="str">
            <v>RACETRACK 1703</v>
          </cell>
          <cell r="E2668">
            <v>6014</v>
          </cell>
          <cell r="F2668" t="b">
            <v>0</v>
          </cell>
          <cell r="G2668">
            <v>11167.253152073899</v>
          </cell>
          <cell r="H2668">
            <v>11167.253152073899</v>
          </cell>
          <cell r="I2668">
            <v>73</v>
          </cell>
          <cell r="J2668">
            <v>1.2644597687814301E-4</v>
          </cell>
          <cell r="K2668">
            <v>1075</v>
          </cell>
          <cell r="L2668">
            <v>322.17450330110398</v>
          </cell>
          <cell r="M2668">
            <v>1410</v>
          </cell>
          <cell r="N2668">
            <v>3.3828602830487997E-2</v>
          </cell>
          <cell r="O2668">
            <v>1391</v>
          </cell>
          <cell r="P2668">
            <v>0.11</v>
          </cell>
          <cell r="Q2668">
            <v>1416</v>
          </cell>
        </row>
        <row r="2669">
          <cell r="B2669" t="str">
            <v>RACETRACK 17038120</v>
          </cell>
          <cell r="C2669">
            <v>163761703</v>
          </cell>
          <cell r="D2669" t="str">
            <v>RACETRACK 1703</v>
          </cell>
          <cell r="E2669">
            <v>8120</v>
          </cell>
          <cell r="F2669" t="b">
            <v>0</v>
          </cell>
          <cell r="G2669">
            <v>14371.6326331082</v>
          </cell>
          <cell r="H2669">
            <v>14371.6326331082</v>
          </cell>
          <cell r="I2669">
            <v>108</v>
          </cell>
          <cell r="J2669">
            <v>1.4141027570977301E-4</v>
          </cell>
          <cell r="K2669">
            <v>847</v>
          </cell>
          <cell r="L2669">
            <v>24.264561695633098</v>
          </cell>
          <cell r="M2669">
            <v>2397</v>
          </cell>
          <cell r="N2669">
            <v>1.7068211148071101E-3</v>
          </cell>
          <cell r="O2669">
            <v>2516</v>
          </cell>
          <cell r="P2669">
            <v>0.12</v>
          </cell>
          <cell r="Q2669">
            <v>1384</v>
          </cell>
        </row>
        <row r="2670">
          <cell r="B2670" t="str">
            <v>RACETRACK 17039190</v>
          </cell>
          <cell r="C2670">
            <v>163761703</v>
          </cell>
          <cell r="D2670" t="str">
            <v>RACETRACK 1703</v>
          </cell>
          <cell r="E2670">
            <v>9190</v>
          </cell>
          <cell r="F2670" t="b">
            <v>0</v>
          </cell>
          <cell r="G2670">
            <v>14438.9194831604</v>
          </cell>
          <cell r="H2670">
            <v>14438.9194831604</v>
          </cell>
          <cell r="I2670">
            <v>104</v>
          </cell>
          <cell r="J2670">
            <v>1.5927376941884001E-4</v>
          </cell>
          <cell r="K2670">
            <v>649</v>
          </cell>
          <cell r="L2670">
            <v>560.21855221402097</v>
          </cell>
          <cell r="M2670">
            <v>1135</v>
          </cell>
          <cell r="N2670">
            <v>8.711513332727E-2</v>
          </cell>
          <cell r="O2670">
            <v>845</v>
          </cell>
          <cell r="P2670">
            <v>0.12</v>
          </cell>
          <cell r="Q2670">
            <v>1405</v>
          </cell>
        </row>
        <row r="2671">
          <cell r="B2671" t="str">
            <v>RACETRACK 1703CB</v>
          </cell>
          <cell r="C2671">
            <v>163761703</v>
          </cell>
          <cell r="D2671" t="str">
            <v>RACETRACK 1703</v>
          </cell>
          <cell r="E2671" t="str">
            <v>CB</v>
          </cell>
          <cell r="F2671" t="b">
            <v>0</v>
          </cell>
          <cell r="G2671">
            <v>28877.591716272698</v>
          </cell>
          <cell r="H2671">
            <v>25353.141626073899</v>
          </cell>
          <cell r="I2671">
            <v>216</v>
          </cell>
          <cell r="J2671">
            <v>1.38248427240931E-4</v>
          </cell>
          <cell r="K2671">
            <v>891</v>
          </cell>
          <cell r="L2671">
            <v>45.587040609059201</v>
          </cell>
          <cell r="M2671">
            <v>2242</v>
          </cell>
          <cell r="N2671">
            <v>8.1629841993436404E-3</v>
          </cell>
          <cell r="O2671">
            <v>2042</v>
          </cell>
          <cell r="P2671">
            <v>0.16</v>
          </cell>
          <cell r="Q2671">
            <v>1262</v>
          </cell>
        </row>
        <row r="2672">
          <cell r="B2672" t="str">
            <v>RACETRACK 170455798</v>
          </cell>
          <cell r="C2672">
            <v>163761704</v>
          </cell>
          <cell r="D2672" t="str">
            <v>RACETRACK 1704</v>
          </cell>
          <cell r="E2672">
            <v>55798</v>
          </cell>
          <cell r="F2672" t="b">
            <v>0</v>
          </cell>
          <cell r="G2672">
            <v>37886.619609950802</v>
          </cell>
          <cell r="H2672">
            <v>37886.619609950802</v>
          </cell>
          <cell r="I2672">
            <v>246</v>
          </cell>
          <cell r="J2672">
            <v>1.1153651767904701E-4</v>
          </cell>
          <cell r="K2672">
            <v>1383</v>
          </cell>
          <cell r="L2672">
            <v>632.83823928757897</v>
          </cell>
          <cell r="M2672">
            <v>1075</v>
          </cell>
          <cell r="N2672">
            <v>4.9086155005693403E-2</v>
          </cell>
          <cell r="O2672">
            <v>1186</v>
          </cell>
          <cell r="P2672">
            <v>6.76</v>
          </cell>
          <cell r="Q2672">
            <v>461</v>
          </cell>
        </row>
        <row r="2673">
          <cell r="B2673" t="str">
            <v>RACETRACK 1704CB</v>
          </cell>
          <cell r="C2673">
            <v>163761704</v>
          </cell>
          <cell r="D2673" t="str">
            <v>RACETRACK 1704</v>
          </cell>
          <cell r="E2673" t="str">
            <v>CB</v>
          </cell>
          <cell r="F2673" t="b">
            <v>0</v>
          </cell>
          <cell r="G2673">
            <v>36834.543611233297</v>
          </cell>
          <cell r="H2673">
            <v>36834.543611233297</v>
          </cell>
          <cell r="I2673">
            <v>193</v>
          </cell>
          <cell r="J2673">
            <v>1.13434369116779E-4</v>
          </cell>
          <cell r="K2673">
            <v>1334</v>
          </cell>
          <cell r="L2673">
            <v>2972.4937065484601</v>
          </cell>
          <cell r="M2673">
            <v>272</v>
          </cell>
          <cell r="N2673">
            <v>0.31093026731265699</v>
          </cell>
          <cell r="O2673">
            <v>126</v>
          </cell>
          <cell r="P2673">
            <v>10.25</v>
          </cell>
          <cell r="Q2673">
            <v>399</v>
          </cell>
        </row>
        <row r="2674">
          <cell r="B2674" t="str">
            <v>RADUM 1105806392</v>
          </cell>
          <cell r="C2674">
            <v>13151105</v>
          </cell>
          <cell r="D2674" t="str">
            <v>RADUM 1105</v>
          </cell>
          <cell r="E2674">
            <v>806392</v>
          </cell>
          <cell r="F2674" t="b">
            <v>0</v>
          </cell>
          <cell r="G2674">
            <v>8744.0051245773993</v>
          </cell>
          <cell r="H2674">
            <v>5446.9276849279804</v>
          </cell>
          <cell r="I2674">
            <v>79</v>
          </cell>
          <cell r="J2674">
            <v>6.3819825183413604E-5</v>
          </cell>
          <cell r="K2674">
            <v>2652</v>
          </cell>
          <cell r="L2674">
            <v>38.911902650751799</v>
          </cell>
          <cell r="M2674">
            <v>2286</v>
          </cell>
          <cell r="N2674">
            <v>3.3155050185171499E-3</v>
          </cell>
          <cell r="O2674">
            <v>2315</v>
          </cell>
          <cell r="Q2674">
            <v>2691</v>
          </cell>
        </row>
        <row r="2675">
          <cell r="B2675" t="str">
            <v>RALSTON 1101100040</v>
          </cell>
          <cell r="C2675">
            <v>24141101</v>
          </cell>
          <cell r="D2675" t="str">
            <v>RALSTON 1101</v>
          </cell>
          <cell r="E2675">
            <v>100040</v>
          </cell>
          <cell r="F2675" t="b">
            <v>0</v>
          </cell>
          <cell r="G2675">
            <v>1340.2292840501</v>
          </cell>
          <cell r="H2675">
            <v>1324.2273844948099</v>
          </cell>
          <cell r="I2675">
            <v>7</v>
          </cell>
          <cell r="J2675">
            <v>2.5541959725420101E-4</v>
          </cell>
          <cell r="K2675">
            <v>205</v>
          </cell>
          <cell r="L2675">
            <v>6.5697669982910101E-2</v>
          </cell>
          <cell r="M2675">
            <v>3313</v>
          </cell>
          <cell r="N2675">
            <v>1.6778673579210001E-5</v>
          </cell>
          <cell r="O2675">
            <v>2989</v>
          </cell>
          <cell r="Q2675">
            <v>3490</v>
          </cell>
        </row>
        <row r="2676">
          <cell r="B2676" t="str">
            <v>RALSTON 1101420730</v>
          </cell>
          <cell r="C2676">
            <v>24141101</v>
          </cell>
          <cell r="D2676" t="str">
            <v>RALSTON 1101</v>
          </cell>
          <cell r="E2676">
            <v>420730</v>
          </cell>
          <cell r="F2676" t="b">
            <v>0</v>
          </cell>
          <cell r="G2676">
            <v>2651.7059721809001</v>
          </cell>
          <cell r="H2676">
            <v>1292.63239153264</v>
          </cell>
          <cell r="I2676">
            <v>21</v>
          </cell>
          <cell r="J2676">
            <v>4.1694159573948799E-5</v>
          </cell>
          <cell r="K2676">
            <v>3230</v>
          </cell>
          <cell r="L2676">
            <v>6.5758856634298896E-2</v>
          </cell>
          <cell r="M2676">
            <v>3293</v>
          </cell>
          <cell r="N2676">
            <v>2.7512758740974399E-6</v>
          </cell>
          <cell r="O2676">
            <v>3436</v>
          </cell>
          <cell r="Q2676">
            <v>2760</v>
          </cell>
        </row>
        <row r="2677">
          <cell r="B2677" t="str">
            <v>RALSTON 110148936</v>
          </cell>
          <cell r="C2677">
            <v>24141101</v>
          </cell>
          <cell r="D2677" t="str">
            <v>RALSTON 1101</v>
          </cell>
          <cell r="E2677">
            <v>48936</v>
          </cell>
          <cell r="F2677" t="b">
            <v>0</v>
          </cell>
          <cell r="G2677">
            <v>9703.0007922683308</v>
          </cell>
          <cell r="H2677">
            <v>7437.2140326885901</v>
          </cell>
          <cell r="I2677">
            <v>86</v>
          </cell>
          <cell r="J2677">
            <v>3.4700574809881703E-5</v>
          </cell>
          <cell r="K2677">
            <v>3355</v>
          </cell>
          <cell r="L2677">
            <v>6.6043445710525894E-2</v>
          </cell>
          <cell r="M2677">
            <v>3210</v>
          </cell>
          <cell r="N2677">
            <v>2.2942917325811199E-6</v>
          </cell>
          <cell r="O2677">
            <v>3484</v>
          </cell>
          <cell r="P2677">
            <v>0.08</v>
          </cell>
          <cell r="Q2677">
            <v>1663</v>
          </cell>
        </row>
        <row r="2678">
          <cell r="B2678" t="str">
            <v>RALSTON 1101836528</v>
          </cell>
          <cell r="C2678">
            <v>24141101</v>
          </cell>
          <cell r="D2678" t="str">
            <v>RALSTON 1101</v>
          </cell>
          <cell r="E2678">
            <v>836528</v>
          </cell>
          <cell r="F2678" t="b">
            <v>0</v>
          </cell>
          <cell r="G2678">
            <v>4695.3621084666001</v>
          </cell>
          <cell r="H2678">
            <v>4679.5840179626302</v>
          </cell>
          <cell r="I2678">
            <v>39</v>
          </cell>
          <cell r="J2678">
            <v>3.02092940751791E-5</v>
          </cell>
          <cell r="K2678">
            <v>3424</v>
          </cell>
          <cell r="L2678">
            <v>39.663307966712097</v>
          </cell>
          <cell r="M2678">
            <v>2275</v>
          </cell>
          <cell r="N2678">
            <v>1.15516198654791E-3</v>
          </cell>
          <cell r="O2678">
            <v>2605</v>
          </cell>
          <cell r="Q2678">
            <v>2820</v>
          </cell>
        </row>
        <row r="2679">
          <cell r="B2679" t="str">
            <v>RALSTON 1101CB</v>
          </cell>
          <cell r="C2679">
            <v>24141101</v>
          </cell>
          <cell r="D2679" t="str">
            <v>RALSTON 1101</v>
          </cell>
          <cell r="E2679" t="str">
            <v>CB</v>
          </cell>
          <cell r="F2679" t="b">
            <v>1</v>
          </cell>
          <cell r="G2679">
            <v>4645.0370104450403</v>
          </cell>
          <cell r="H2679">
            <v>606.80440284081999</v>
          </cell>
          <cell r="I2679">
            <v>37</v>
          </cell>
          <cell r="J2679">
            <v>4.6425271547276503E-5</v>
          </cell>
          <cell r="K2679">
            <v>3127</v>
          </cell>
          <cell r="L2679">
            <v>105.64035080755799</v>
          </cell>
          <cell r="M2679">
            <v>1927</v>
          </cell>
          <cell r="N2679">
            <v>5.5946473973059697E-3</v>
          </cell>
          <cell r="O2679">
            <v>2176</v>
          </cell>
          <cell r="P2679">
            <v>0.05</v>
          </cell>
          <cell r="Q2679">
            <v>1970</v>
          </cell>
        </row>
        <row r="2680">
          <cell r="B2680" t="str">
            <v>RALSTON 11022028</v>
          </cell>
          <cell r="C2680">
            <v>24141102</v>
          </cell>
          <cell r="D2680" t="str">
            <v>RALSTON 1102</v>
          </cell>
          <cell r="E2680">
            <v>2028</v>
          </cell>
          <cell r="F2680" t="b">
            <v>0</v>
          </cell>
          <cell r="G2680">
            <v>3747.97407668612</v>
          </cell>
          <cell r="H2680">
            <v>3373.7724043550302</v>
          </cell>
          <cell r="I2680">
            <v>38</v>
          </cell>
          <cell r="J2680">
            <v>7.4489843367892203E-5</v>
          </cell>
          <cell r="K2680">
            <v>2345</v>
          </cell>
          <cell r="L2680">
            <v>86.264086073950693</v>
          </cell>
          <cell r="M2680">
            <v>2021</v>
          </cell>
          <cell r="N2680">
            <v>5.5851058258603202E-3</v>
          </cell>
          <cell r="O2680">
            <v>2177</v>
          </cell>
          <cell r="P2680">
            <v>0.08</v>
          </cell>
          <cell r="Q2680">
            <v>1658</v>
          </cell>
        </row>
        <row r="2681">
          <cell r="B2681" t="str">
            <v>RALSTON 11029126</v>
          </cell>
          <cell r="C2681">
            <v>24141102</v>
          </cell>
          <cell r="D2681" t="str">
            <v>RALSTON 1102</v>
          </cell>
          <cell r="E2681">
            <v>9126</v>
          </cell>
          <cell r="F2681" t="b">
            <v>0</v>
          </cell>
          <cell r="G2681">
            <v>3038.29024652096</v>
          </cell>
          <cell r="H2681">
            <v>1621.4045476993399</v>
          </cell>
          <cell r="I2681">
            <v>25</v>
          </cell>
          <cell r="J2681">
            <v>2.1702195143999101E-5</v>
          </cell>
          <cell r="K2681">
            <v>3526</v>
          </cell>
          <cell r="L2681">
            <v>6.5969338715076403E-2</v>
          </cell>
          <cell r="M2681">
            <v>3226</v>
          </cell>
          <cell r="N2681">
            <v>1.43291670592747E-6</v>
          </cell>
          <cell r="O2681">
            <v>3551</v>
          </cell>
          <cell r="P2681">
            <v>0.04</v>
          </cell>
          <cell r="Q2681">
            <v>2080</v>
          </cell>
        </row>
        <row r="2682">
          <cell r="B2682" t="str">
            <v>RALSTON 1102CB</v>
          </cell>
          <cell r="C2682">
            <v>24141102</v>
          </cell>
          <cell r="D2682" t="str">
            <v>RALSTON 1102</v>
          </cell>
          <cell r="E2682" t="str">
            <v>CB</v>
          </cell>
          <cell r="F2682" t="b">
            <v>0</v>
          </cell>
          <cell r="G2682">
            <v>6891.3641347274997</v>
          </cell>
          <cell r="H2682">
            <v>1520.12806965295</v>
          </cell>
          <cell r="I2682">
            <v>66</v>
          </cell>
          <cell r="J2682">
            <v>4.9607301572464302E-5</v>
          </cell>
          <cell r="K2682">
            <v>3044</v>
          </cell>
          <cell r="L2682">
            <v>6.5477954280195802E-2</v>
          </cell>
          <cell r="M2682">
            <v>3378</v>
          </cell>
          <cell r="N2682">
            <v>3.2501994987395702E-6</v>
          </cell>
          <cell r="O2682">
            <v>3386</v>
          </cell>
          <cell r="P2682">
            <v>0.05</v>
          </cell>
          <cell r="Q2682">
            <v>2029</v>
          </cell>
        </row>
        <row r="2683">
          <cell r="B2683" t="str">
            <v>RAWSON 1103428534</v>
          </cell>
          <cell r="C2683">
            <v>103531103</v>
          </cell>
          <cell r="D2683" t="str">
            <v>RAWSON 1103</v>
          </cell>
          <cell r="E2683">
            <v>428534</v>
          </cell>
          <cell r="F2683" t="b">
            <v>0</v>
          </cell>
          <cell r="G2683">
            <v>8740.09321080058</v>
          </cell>
          <cell r="H2683">
            <v>7301.7326108739398</v>
          </cell>
          <cell r="I2683">
            <v>18</v>
          </cell>
          <cell r="J2683">
            <v>6.0557219916922302E-5</v>
          </cell>
          <cell r="K2683">
            <v>2760</v>
          </cell>
          <cell r="L2683">
            <v>3052.7594957399601</v>
          </cell>
          <cell r="M2683">
            <v>263</v>
          </cell>
          <cell r="N2683">
            <v>0.15819067550407401</v>
          </cell>
          <cell r="O2683">
            <v>478</v>
          </cell>
          <cell r="Q2683">
            <v>2880</v>
          </cell>
        </row>
        <row r="2684">
          <cell r="B2684" t="str">
            <v>RED BLUFF 11011334</v>
          </cell>
          <cell r="C2684">
            <v>103541101</v>
          </cell>
          <cell r="D2684" t="str">
            <v>RED BLUFF 1101</v>
          </cell>
          <cell r="E2684">
            <v>1334</v>
          </cell>
          <cell r="F2684" t="b">
            <v>0</v>
          </cell>
          <cell r="G2684">
            <v>25612.991156906301</v>
          </cell>
          <cell r="H2684">
            <v>2886.1164532345601</v>
          </cell>
          <cell r="I2684">
            <v>155</v>
          </cell>
          <cell r="J2684">
            <v>6.0866647285556998E-5</v>
          </cell>
          <cell r="K2684">
            <v>2753</v>
          </cell>
          <cell r="L2684">
            <v>682.70983951346898</v>
          </cell>
          <cell r="M2684">
            <v>1035</v>
          </cell>
          <cell r="N2684">
            <v>3.3358893898967998E-2</v>
          </cell>
          <cell r="O2684">
            <v>1401</v>
          </cell>
          <cell r="P2684">
            <v>1.21</v>
          </cell>
          <cell r="Q2684">
            <v>700</v>
          </cell>
        </row>
        <row r="2685">
          <cell r="B2685" t="str">
            <v>RED BLUFF 11011556</v>
          </cell>
          <cell r="C2685">
            <v>103541101</v>
          </cell>
          <cell r="D2685" t="str">
            <v>RED BLUFF 1101</v>
          </cell>
          <cell r="E2685">
            <v>1556</v>
          </cell>
          <cell r="F2685" t="b">
            <v>0</v>
          </cell>
          <cell r="G2685">
            <v>64601.0138397868</v>
          </cell>
          <cell r="H2685">
            <v>61930.082371117802</v>
          </cell>
          <cell r="I2685">
            <v>411</v>
          </cell>
          <cell r="J2685">
            <v>5.28152539641213E-5</v>
          </cell>
          <cell r="K2685">
            <v>2977</v>
          </cell>
          <cell r="L2685">
            <v>3779.2145376697799</v>
          </cell>
          <cell r="M2685">
            <v>173</v>
          </cell>
          <cell r="N2685">
            <v>0.18357123427662</v>
          </cell>
          <cell r="O2685">
            <v>390</v>
          </cell>
          <cell r="P2685">
            <v>0.18</v>
          </cell>
          <cell r="Q2685">
            <v>1205</v>
          </cell>
        </row>
        <row r="2686">
          <cell r="B2686" t="str">
            <v>RED BLUFF 110176020</v>
          </cell>
          <cell r="C2686">
            <v>103541101</v>
          </cell>
          <cell r="D2686" t="str">
            <v>RED BLUFF 1101</v>
          </cell>
          <cell r="E2686">
            <v>76020</v>
          </cell>
          <cell r="F2686" t="b">
            <v>0</v>
          </cell>
          <cell r="G2686">
            <v>23407.8426447563</v>
          </cell>
          <cell r="H2686">
            <v>15031.7581219986</v>
          </cell>
          <cell r="I2686">
            <v>137</v>
          </cell>
          <cell r="J2686">
            <v>5.4998241763247203E-5</v>
          </cell>
          <cell r="K2686">
            <v>2910</v>
          </cell>
          <cell r="L2686">
            <v>2512.6526519619702</v>
          </cell>
          <cell r="M2686">
            <v>342</v>
          </cell>
          <cell r="N2686">
            <v>0.13317959409679</v>
          </cell>
          <cell r="O2686">
            <v>592</v>
          </cell>
          <cell r="P2686">
            <v>0.45</v>
          </cell>
          <cell r="Q2686">
            <v>918</v>
          </cell>
        </row>
        <row r="2687">
          <cell r="B2687" t="str">
            <v>RED BLUFF 11031702</v>
          </cell>
          <cell r="C2687">
            <v>103541103</v>
          </cell>
          <cell r="D2687" t="str">
            <v>RED BLUFF 1103</v>
          </cell>
          <cell r="E2687">
            <v>1702</v>
          </cell>
          <cell r="F2687" t="b">
            <v>0</v>
          </cell>
          <cell r="G2687">
            <v>29294.347957785201</v>
          </cell>
          <cell r="H2687">
            <v>26958.204369013602</v>
          </cell>
          <cell r="I2687">
            <v>177</v>
          </cell>
          <cell r="J2687">
            <v>4.2190974259311302E-5</v>
          </cell>
          <cell r="K2687">
            <v>3220</v>
          </cell>
          <cell r="L2687">
            <v>3360.2880047393901</v>
          </cell>
          <cell r="M2687">
            <v>216</v>
          </cell>
          <cell r="N2687">
            <v>0.12715736185045601</v>
          </cell>
          <cell r="O2687">
            <v>616</v>
          </cell>
          <cell r="P2687">
            <v>0.14000000000000001</v>
          </cell>
          <cell r="Q2687">
            <v>1332</v>
          </cell>
        </row>
        <row r="2688">
          <cell r="B2688" t="str">
            <v>RED BLUFF 1103CB</v>
          </cell>
          <cell r="C2688">
            <v>103541103</v>
          </cell>
          <cell r="D2688" t="str">
            <v>RED BLUFF 1103</v>
          </cell>
          <cell r="E2688" t="str">
            <v>CB</v>
          </cell>
          <cell r="F2688" t="b">
            <v>1</v>
          </cell>
          <cell r="G2688">
            <v>31613.070377395699</v>
          </cell>
          <cell r="H2688">
            <v>164.663585199377</v>
          </cell>
          <cell r="I2688">
            <v>261</v>
          </cell>
          <cell r="J2688">
            <v>5.23889004689408E-5</v>
          </cell>
          <cell r="K2688">
            <v>2982</v>
          </cell>
          <cell r="L2688">
            <v>125.983353581424</v>
          </cell>
          <cell r="M2688">
            <v>1855</v>
          </cell>
          <cell r="N2688">
            <v>7.31717026564516E-3</v>
          </cell>
          <cell r="O2688">
            <v>2079</v>
          </cell>
          <cell r="Q2688">
            <v>2718</v>
          </cell>
        </row>
        <row r="2689">
          <cell r="B2689" t="str">
            <v>RED BLUFF 11041302</v>
          </cell>
          <cell r="C2689">
            <v>103541104</v>
          </cell>
          <cell r="D2689" t="str">
            <v>RED BLUFF 1104</v>
          </cell>
          <cell r="E2689">
            <v>1302</v>
          </cell>
          <cell r="F2689" t="b">
            <v>0</v>
          </cell>
          <cell r="G2689">
            <v>23388.516884949699</v>
          </cell>
          <cell r="H2689">
            <v>22389.971076691902</v>
          </cell>
          <cell r="I2689">
            <v>113</v>
          </cell>
          <cell r="J2689">
            <v>5.0169483410508597E-5</v>
          </cell>
          <cell r="K2689">
            <v>3034</v>
          </cell>
          <cell r="L2689">
            <v>1215.85323189832</v>
          </cell>
          <cell r="M2689">
            <v>721</v>
          </cell>
          <cell r="N2689">
            <v>5.2452705653711497E-2</v>
          </cell>
          <cell r="O2689">
            <v>1151</v>
          </cell>
          <cell r="P2689">
            <v>0.06</v>
          </cell>
          <cell r="Q2689">
            <v>1889</v>
          </cell>
        </row>
        <row r="2690">
          <cell r="B2690" t="str">
            <v>RED BLUFF 1104135854</v>
          </cell>
          <cell r="C2690">
            <v>103541104</v>
          </cell>
          <cell r="D2690" t="str">
            <v>RED BLUFF 1104</v>
          </cell>
          <cell r="E2690">
            <v>135854</v>
          </cell>
          <cell r="F2690" t="b">
            <v>0</v>
          </cell>
          <cell r="G2690">
            <v>4250.0634286492404</v>
          </cell>
          <cell r="H2690">
            <v>2325.1243977168001</v>
          </cell>
          <cell r="I2690">
            <v>34</v>
          </cell>
          <cell r="J2690">
            <v>6.0566395886245799E-5</v>
          </cell>
          <cell r="K2690">
            <v>2759</v>
          </cell>
          <cell r="L2690">
            <v>1134.6908165524301</v>
          </cell>
          <cell r="M2690">
            <v>761</v>
          </cell>
          <cell r="N2690">
            <v>5.39738569146678E-2</v>
          </cell>
          <cell r="O2690">
            <v>1134</v>
          </cell>
          <cell r="Q2690">
            <v>3213</v>
          </cell>
        </row>
        <row r="2691">
          <cell r="B2691" t="str">
            <v>RED BLUFF 11041566</v>
          </cell>
          <cell r="C2691">
            <v>103541104</v>
          </cell>
          <cell r="D2691" t="str">
            <v>RED BLUFF 1104</v>
          </cell>
          <cell r="E2691">
            <v>1566</v>
          </cell>
          <cell r="F2691" t="b">
            <v>0</v>
          </cell>
          <cell r="G2691">
            <v>24740.573628939401</v>
          </cell>
          <cell r="H2691">
            <v>19451.094637857699</v>
          </cell>
          <cell r="I2691">
            <v>94</v>
          </cell>
          <cell r="J2691">
            <v>8.0219611046121903E-5</v>
          </cell>
          <cell r="K2691">
            <v>2199</v>
          </cell>
          <cell r="L2691">
            <v>4262.1108707385001</v>
          </cell>
          <cell r="M2691">
            <v>129</v>
          </cell>
          <cell r="N2691">
            <v>0.32249925608629498</v>
          </cell>
          <cell r="O2691">
            <v>113</v>
          </cell>
          <cell r="P2691">
            <v>0.05</v>
          </cell>
          <cell r="Q2691">
            <v>2042</v>
          </cell>
        </row>
        <row r="2692">
          <cell r="B2692" t="str">
            <v>RED BLUFF 11041630</v>
          </cell>
          <cell r="C2692">
            <v>103541104</v>
          </cell>
          <cell r="D2692" t="str">
            <v>RED BLUFF 1104</v>
          </cell>
          <cell r="E2692">
            <v>1630</v>
          </cell>
          <cell r="F2692" t="b">
            <v>0</v>
          </cell>
          <cell r="G2692">
            <v>22751.249202577001</v>
          </cell>
          <cell r="H2692">
            <v>4020.9241879813499</v>
          </cell>
          <cell r="I2692">
            <v>152</v>
          </cell>
          <cell r="J2692">
            <v>5.7082503321668598E-5</v>
          </cell>
          <cell r="K2692">
            <v>2858</v>
          </cell>
          <cell r="L2692">
            <v>3897.0640443388602</v>
          </cell>
          <cell r="M2692">
            <v>159</v>
          </cell>
          <cell r="N2692">
            <v>0.225620922676114</v>
          </cell>
          <cell r="O2692">
            <v>273</v>
          </cell>
          <cell r="P2692">
            <v>0.02</v>
          </cell>
          <cell r="Q2692">
            <v>2518</v>
          </cell>
        </row>
        <row r="2693">
          <cell r="B2693" t="str">
            <v>RED BLUFF 110451238</v>
          </cell>
          <cell r="C2693">
            <v>103541104</v>
          </cell>
          <cell r="D2693" t="str">
            <v>RED BLUFF 1104</v>
          </cell>
          <cell r="E2693">
            <v>51238</v>
          </cell>
          <cell r="F2693" t="b">
            <v>0</v>
          </cell>
          <cell r="G2693">
            <v>63137.738754720798</v>
          </cell>
          <cell r="H2693">
            <v>63137.738754720798</v>
          </cell>
          <cell r="I2693">
            <v>335</v>
          </cell>
          <cell r="J2693">
            <v>5.1642279536131199E-5</v>
          </cell>
          <cell r="K2693">
            <v>3004</v>
          </cell>
          <cell r="L2693">
            <v>2984.3430768631601</v>
          </cell>
          <cell r="M2693">
            <v>269</v>
          </cell>
          <cell r="N2693">
            <v>0.15925653991149499</v>
          </cell>
          <cell r="O2693">
            <v>476</v>
          </cell>
          <cell r="P2693">
            <v>2.31</v>
          </cell>
          <cell r="Q2693">
            <v>614</v>
          </cell>
        </row>
        <row r="2694">
          <cell r="B2694" t="str">
            <v>RED BLUFF 1105146070</v>
          </cell>
          <cell r="C2694">
            <v>103541105</v>
          </cell>
          <cell r="D2694" t="str">
            <v>RED BLUFF 1105</v>
          </cell>
          <cell r="E2694">
            <v>146070</v>
          </cell>
          <cell r="F2694" t="b">
            <v>0</v>
          </cell>
          <cell r="G2694">
            <v>22680.392106830499</v>
          </cell>
          <cell r="H2694">
            <v>20479.5895784885</v>
          </cell>
          <cell r="I2694">
            <v>167</v>
          </cell>
          <cell r="J2694">
            <v>6.69170389827116E-5</v>
          </cell>
          <cell r="K2694">
            <v>2560</v>
          </cell>
          <cell r="L2694">
            <v>1071.96965331254</v>
          </cell>
          <cell r="M2694">
            <v>786</v>
          </cell>
          <cell r="N2694">
            <v>6.7012250625730005E-2</v>
          </cell>
          <cell r="O2694">
            <v>1002</v>
          </cell>
          <cell r="Q2694">
            <v>2871</v>
          </cell>
        </row>
        <row r="2695">
          <cell r="B2695" t="str">
            <v>RED BLUFF 11051564</v>
          </cell>
          <cell r="C2695">
            <v>103541105</v>
          </cell>
          <cell r="D2695" t="str">
            <v>RED BLUFF 1105</v>
          </cell>
          <cell r="E2695">
            <v>1564</v>
          </cell>
          <cell r="F2695" t="b">
            <v>0</v>
          </cell>
          <cell r="G2695">
            <v>17092.583180027701</v>
          </cell>
          <cell r="H2695">
            <v>1891.6003111222001</v>
          </cell>
          <cell r="I2695">
            <v>133</v>
          </cell>
          <cell r="J2695">
            <v>7.3289763184386004E-5</v>
          </cell>
          <cell r="K2695">
            <v>2387</v>
          </cell>
          <cell r="L2695">
            <v>869.30016236242295</v>
          </cell>
          <cell r="M2695">
            <v>900</v>
          </cell>
          <cell r="N2695">
            <v>5.3412112249803897E-2</v>
          </cell>
          <cell r="O2695">
            <v>1140</v>
          </cell>
          <cell r="P2695">
            <v>0.62</v>
          </cell>
          <cell r="Q2695">
            <v>839</v>
          </cell>
        </row>
        <row r="2696">
          <cell r="B2696" t="str">
            <v>RED BLUFF 1105161818</v>
          </cell>
          <cell r="C2696">
            <v>103541105</v>
          </cell>
          <cell r="D2696" t="str">
            <v>RED BLUFF 1105</v>
          </cell>
          <cell r="E2696">
            <v>161818</v>
          </cell>
          <cell r="F2696" t="b">
            <v>1</v>
          </cell>
          <cell r="G2696">
            <v>7658.7383744839399</v>
          </cell>
          <cell r="H2696">
            <v>212.36375046901799</v>
          </cell>
          <cell r="I2696">
            <v>59</v>
          </cell>
          <cell r="J2696">
            <v>5.70726832959559E-5</v>
          </cell>
          <cell r="K2696">
            <v>2859</v>
          </cell>
          <cell r="L2696">
            <v>1511.2201211059701</v>
          </cell>
          <cell r="M2696">
            <v>590</v>
          </cell>
          <cell r="N2696">
            <v>8.5880138737636599E-2</v>
          </cell>
          <cell r="O2696">
            <v>852</v>
          </cell>
          <cell r="P2696">
            <v>0.02</v>
          </cell>
          <cell r="Q2696">
            <v>2419</v>
          </cell>
        </row>
        <row r="2697">
          <cell r="B2697" t="str">
            <v>REDBUD 1101323962</v>
          </cell>
          <cell r="C2697">
            <v>43191101</v>
          </cell>
          <cell r="D2697" t="str">
            <v>REDBUD 1101</v>
          </cell>
          <cell r="E2697">
            <v>323962</v>
          </cell>
          <cell r="F2697" t="b">
            <v>0</v>
          </cell>
          <cell r="G2697">
            <v>46007.991250915598</v>
          </cell>
          <cell r="H2697">
            <v>33116.542531508698</v>
          </cell>
          <cell r="I2697">
            <v>282</v>
          </cell>
          <cell r="J2697">
            <v>7.3878957994556296E-5</v>
          </cell>
          <cell r="K2697">
            <v>2363</v>
          </cell>
          <cell r="L2697">
            <v>2674.5474972081802</v>
          </cell>
          <cell r="M2697">
            <v>317</v>
          </cell>
          <cell r="N2697">
            <v>0.17388536896568699</v>
          </cell>
          <cell r="O2697">
            <v>423</v>
          </cell>
          <cell r="P2697">
            <v>22.52</v>
          </cell>
          <cell r="Q2697">
            <v>293</v>
          </cell>
        </row>
        <row r="2698">
          <cell r="B2698" t="str">
            <v>REDBUD 1101400</v>
          </cell>
          <cell r="C2698">
            <v>43191101</v>
          </cell>
          <cell r="D2698" t="str">
            <v>REDBUD 1101</v>
          </cell>
          <cell r="E2698">
            <v>400</v>
          </cell>
          <cell r="F2698" t="b">
            <v>0</v>
          </cell>
          <cell r="G2698">
            <v>1650.1100112543099</v>
          </cell>
          <cell r="H2698">
            <v>1410.48890573576</v>
          </cell>
          <cell r="I2698">
            <v>14</v>
          </cell>
          <cell r="J2698">
            <v>7.9737647605985005E-5</v>
          </cell>
          <cell r="K2698">
            <v>2214</v>
          </cell>
          <cell r="L2698">
            <v>97.446914702945307</v>
          </cell>
          <cell r="M2698">
            <v>1971</v>
          </cell>
          <cell r="N2698">
            <v>1.0194680363932E-2</v>
          </cell>
          <cell r="O2698">
            <v>1952</v>
          </cell>
          <cell r="P2698">
            <v>0.05</v>
          </cell>
          <cell r="Q2698">
            <v>2066</v>
          </cell>
        </row>
        <row r="2699">
          <cell r="B2699" t="str">
            <v>REDBUD 1101454</v>
          </cell>
          <cell r="C2699">
            <v>43191101</v>
          </cell>
          <cell r="D2699" t="str">
            <v>REDBUD 1101</v>
          </cell>
          <cell r="E2699">
            <v>454</v>
          </cell>
          <cell r="F2699" t="b">
            <v>0</v>
          </cell>
          <cell r="G2699">
            <v>8909.2194862055203</v>
          </cell>
          <cell r="H2699">
            <v>8909.2194862055203</v>
          </cell>
          <cell r="I2699">
            <v>54</v>
          </cell>
          <cell r="J2699">
            <v>6.6514106475989504E-5</v>
          </cell>
          <cell r="K2699">
            <v>2574</v>
          </cell>
          <cell r="L2699">
            <v>3069.2552992303299</v>
          </cell>
          <cell r="M2699">
            <v>261</v>
          </cell>
          <cell r="N2699">
            <v>0.207377062195814</v>
          </cell>
          <cell r="O2699">
            <v>312</v>
          </cell>
          <cell r="P2699">
            <v>0.38</v>
          </cell>
          <cell r="Q2699">
            <v>962</v>
          </cell>
        </row>
        <row r="2700">
          <cell r="B2700" t="str">
            <v>REDBUD 1101708166</v>
          </cell>
          <cell r="C2700">
            <v>43191101</v>
          </cell>
          <cell r="D2700" t="str">
            <v>REDBUD 1101</v>
          </cell>
          <cell r="E2700">
            <v>708166</v>
          </cell>
          <cell r="F2700" t="b">
            <v>0</v>
          </cell>
          <cell r="G2700">
            <v>33499.355503257</v>
          </cell>
          <cell r="H2700">
            <v>18511.185385978701</v>
          </cell>
          <cell r="I2700">
            <v>162</v>
          </cell>
          <cell r="J2700">
            <v>7.9859871661280206E-5</v>
          </cell>
          <cell r="K2700">
            <v>2209</v>
          </cell>
          <cell r="L2700">
            <v>2528.2806888820501</v>
          </cell>
          <cell r="M2700">
            <v>340</v>
          </cell>
          <cell r="N2700">
            <v>0.195391771915293</v>
          </cell>
          <cell r="O2700">
            <v>345</v>
          </cell>
          <cell r="P2700">
            <v>9.6199999999999992</v>
          </cell>
          <cell r="Q2700">
            <v>407</v>
          </cell>
        </row>
        <row r="2701">
          <cell r="B2701" t="str">
            <v>REDBUD 110191960</v>
          </cell>
          <cell r="C2701">
            <v>43191101</v>
          </cell>
          <cell r="D2701" t="str">
            <v>REDBUD 1101</v>
          </cell>
          <cell r="E2701">
            <v>91960</v>
          </cell>
          <cell r="F2701" t="b">
            <v>0</v>
          </cell>
          <cell r="G2701">
            <v>11326.1042061147</v>
          </cell>
          <cell r="H2701">
            <v>10487.688342673</v>
          </cell>
          <cell r="I2701">
            <v>90</v>
          </cell>
          <cell r="J2701">
            <v>7.98298437277683E-5</v>
          </cell>
          <cell r="K2701">
            <v>2210</v>
          </cell>
          <cell r="L2701">
            <v>850.93594873506697</v>
          </cell>
          <cell r="M2701">
            <v>913</v>
          </cell>
          <cell r="N2701">
            <v>3.84878924248813E-2</v>
          </cell>
          <cell r="O2701">
            <v>1325</v>
          </cell>
          <cell r="P2701">
            <v>0.06</v>
          </cell>
          <cell r="Q2701">
            <v>1880</v>
          </cell>
        </row>
        <row r="2702">
          <cell r="B2702" t="str">
            <v>REDBUD 1101CB</v>
          </cell>
          <cell r="C2702">
            <v>43191101</v>
          </cell>
          <cell r="D2702" t="str">
            <v>REDBUD 1101</v>
          </cell>
          <cell r="E2702" t="str">
            <v>CB</v>
          </cell>
          <cell r="F2702" t="b">
            <v>0</v>
          </cell>
          <cell r="G2702">
            <v>11764.5734780239</v>
          </cell>
          <cell r="H2702">
            <v>5407.52854090857</v>
          </cell>
          <cell r="I2702">
            <v>91</v>
          </cell>
          <cell r="J2702">
            <v>5.0448208694833301E-5</v>
          </cell>
          <cell r="K2702">
            <v>3027</v>
          </cell>
          <cell r="L2702">
            <v>32.709086903375102</v>
          </cell>
          <cell r="M2702">
            <v>2324</v>
          </cell>
          <cell r="N2702">
            <v>3.05231358596452E-3</v>
          </cell>
          <cell r="O2702">
            <v>2343</v>
          </cell>
          <cell r="P2702">
            <v>0.09</v>
          </cell>
          <cell r="Q2702">
            <v>1557</v>
          </cell>
        </row>
        <row r="2703">
          <cell r="B2703" t="str">
            <v>REDBUD 11021212</v>
          </cell>
          <cell r="C2703">
            <v>43191102</v>
          </cell>
          <cell r="D2703" t="str">
            <v>REDBUD 1102</v>
          </cell>
          <cell r="E2703">
            <v>1212</v>
          </cell>
          <cell r="F2703" t="b">
            <v>1</v>
          </cell>
          <cell r="G2703">
            <v>6586.9974604082099</v>
          </cell>
          <cell r="H2703">
            <v>0</v>
          </cell>
          <cell r="I2703">
            <v>62</v>
          </cell>
          <cell r="J2703">
            <v>4.4639844300916301E-5</v>
          </cell>
          <cell r="K2703">
            <v>3173</v>
          </cell>
          <cell r="L2703">
            <v>87.4084321223568</v>
          </cell>
          <cell r="M2703">
            <v>2014</v>
          </cell>
          <cell r="N2703">
            <v>4.4983926802612904E-3</v>
          </cell>
          <cell r="O2703">
            <v>2231</v>
          </cell>
          <cell r="P2703">
            <v>0.42</v>
          </cell>
          <cell r="Q2703">
            <v>928</v>
          </cell>
        </row>
        <row r="2704">
          <cell r="B2704" t="str">
            <v>REDBUD 11022013</v>
          </cell>
          <cell r="C2704">
            <v>43191102</v>
          </cell>
          <cell r="D2704" t="str">
            <v>REDBUD 1102</v>
          </cell>
          <cell r="E2704">
            <v>2013</v>
          </cell>
          <cell r="F2704" t="b">
            <v>1</v>
          </cell>
          <cell r="G2704">
            <v>7412.4545217635696</v>
          </cell>
          <cell r="H2704">
            <v>238.96785032390301</v>
          </cell>
          <cell r="I2704">
            <v>51</v>
          </cell>
          <cell r="J2704">
            <v>5.2168797921302598E-5</v>
          </cell>
          <cell r="K2704">
            <v>2988</v>
          </cell>
          <cell r="L2704">
            <v>888.47608070029901</v>
          </cell>
          <cell r="M2704">
            <v>888</v>
          </cell>
          <cell r="N2704">
            <v>6.0480067506244503E-2</v>
          </cell>
          <cell r="O2704">
            <v>1060</v>
          </cell>
          <cell r="P2704">
            <v>0.44</v>
          </cell>
          <cell r="Q2704">
            <v>923</v>
          </cell>
        </row>
        <row r="2705">
          <cell r="B2705" t="str">
            <v>REDBUD 1102432</v>
          </cell>
          <cell r="C2705">
            <v>43191102</v>
          </cell>
          <cell r="D2705" t="str">
            <v>REDBUD 1102</v>
          </cell>
          <cell r="E2705">
            <v>432</v>
          </cell>
          <cell r="F2705" t="b">
            <v>0</v>
          </cell>
          <cell r="G2705">
            <v>18069.968605488</v>
          </cell>
          <cell r="H2705">
            <v>1802.36388294617</v>
          </cell>
          <cell r="I2705">
            <v>130</v>
          </cell>
          <cell r="J2705">
            <v>5.4493038421172102E-5</v>
          </cell>
          <cell r="K2705">
            <v>2933</v>
          </cell>
          <cell r="L2705">
            <v>13.592779180815601</v>
          </cell>
          <cell r="M2705">
            <v>2560</v>
          </cell>
          <cell r="N2705">
            <v>8.0535648659067999E-4</v>
          </cell>
          <cell r="O2705">
            <v>2671</v>
          </cell>
          <cell r="P2705">
            <v>0.03</v>
          </cell>
          <cell r="Q2705">
            <v>2402</v>
          </cell>
        </row>
        <row r="2706">
          <cell r="B2706" t="str">
            <v>REDBUD 110244119</v>
          </cell>
          <cell r="C2706">
            <v>43191102</v>
          </cell>
          <cell r="D2706" t="str">
            <v>REDBUD 1102</v>
          </cell>
          <cell r="E2706">
            <v>44119</v>
          </cell>
          <cell r="F2706" t="b">
            <v>1</v>
          </cell>
          <cell r="G2706">
            <v>4510.2451212913702</v>
          </cell>
          <cell r="H2706">
            <v>512.721364663636</v>
          </cell>
          <cell r="I2706">
            <v>35</v>
          </cell>
          <cell r="J2706">
            <v>5.29787271391666E-5</v>
          </cell>
          <cell r="K2706">
            <v>2968</v>
          </cell>
          <cell r="L2706">
            <v>87.433159676195004</v>
          </cell>
          <cell r="M2706">
            <v>2013</v>
          </cell>
          <cell r="N2706">
            <v>4.7622610337956402E-3</v>
          </cell>
          <cell r="O2706">
            <v>2215</v>
          </cell>
          <cell r="P2706">
            <v>0.04</v>
          </cell>
          <cell r="Q2706">
            <v>2190</v>
          </cell>
        </row>
        <row r="2707">
          <cell r="B2707" t="str">
            <v>REDBUD 1102510</v>
          </cell>
          <cell r="C2707">
            <v>43191102</v>
          </cell>
          <cell r="D2707" t="str">
            <v>REDBUD 1102</v>
          </cell>
          <cell r="E2707">
            <v>510</v>
          </cell>
          <cell r="F2707" t="b">
            <v>0</v>
          </cell>
          <cell r="G2707">
            <v>13083.2787915771</v>
          </cell>
          <cell r="H2707">
            <v>6767.6988572622704</v>
          </cell>
          <cell r="I2707">
            <v>101</v>
          </cell>
          <cell r="J2707">
            <v>7.5460551229435997E-5</v>
          </cell>
          <cell r="K2707">
            <v>2323</v>
          </cell>
          <cell r="L2707">
            <v>619.50244796069296</v>
          </cell>
          <cell r="M2707">
            <v>1082</v>
          </cell>
          <cell r="N2707">
            <v>3.49498697864742E-2</v>
          </cell>
          <cell r="O2707">
            <v>1375</v>
          </cell>
          <cell r="P2707">
            <v>0.06</v>
          </cell>
          <cell r="Q2707">
            <v>1875</v>
          </cell>
        </row>
        <row r="2708">
          <cell r="B2708" t="str">
            <v>REDBUD 1102922</v>
          </cell>
          <cell r="C2708">
            <v>43191102</v>
          </cell>
          <cell r="D2708" t="str">
            <v>REDBUD 1102</v>
          </cell>
          <cell r="E2708">
            <v>922</v>
          </cell>
          <cell r="F2708" t="b">
            <v>0</v>
          </cell>
          <cell r="G2708">
            <v>12634.840691877</v>
          </cell>
          <cell r="H2708">
            <v>12589.4257558847</v>
          </cell>
          <cell r="I2708">
            <v>84</v>
          </cell>
          <cell r="J2708">
            <v>5.9230910735025698E-5</v>
          </cell>
          <cell r="K2708">
            <v>2798</v>
          </cell>
          <cell r="L2708">
            <v>352.28836730413701</v>
          </cell>
          <cell r="M2708">
            <v>1369</v>
          </cell>
          <cell r="N2708">
            <v>2.5186982717291102E-2</v>
          </cell>
          <cell r="O2708">
            <v>1554</v>
          </cell>
          <cell r="P2708">
            <v>0.06</v>
          </cell>
          <cell r="Q2708">
            <v>1854</v>
          </cell>
        </row>
        <row r="2709">
          <cell r="B2709" t="str">
            <v>REDBUD 1102CB</v>
          </cell>
          <cell r="C2709">
            <v>43191102</v>
          </cell>
          <cell r="D2709" t="str">
            <v>REDBUD 1102</v>
          </cell>
          <cell r="E2709" t="str">
            <v>CB</v>
          </cell>
          <cell r="F2709" t="b">
            <v>0</v>
          </cell>
          <cell r="G2709">
            <v>32077.070141063599</v>
          </cell>
          <cell r="H2709">
            <v>28146.425619195499</v>
          </cell>
          <cell r="I2709">
            <v>170</v>
          </cell>
          <cell r="J2709">
            <v>9.0631169801521795E-5</v>
          </cell>
          <cell r="K2709">
            <v>1893</v>
          </cell>
          <cell r="L2709">
            <v>2204.8047599878</v>
          </cell>
          <cell r="M2709">
            <v>402</v>
          </cell>
          <cell r="N2709">
            <v>0.18972820593255599</v>
          </cell>
          <cell r="O2709">
            <v>371</v>
          </cell>
          <cell r="P2709">
            <v>5.76</v>
          </cell>
          <cell r="Q2709">
            <v>479</v>
          </cell>
        </row>
        <row r="2710">
          <cell r="B2710" t="str">
            <v>REEDLEY 1104887932</v>
          </cell>
          <cell r="C2710">
            <v>252341104</v>
          </cell>
          <cell r="D2710" t="str">
            <v>REEDLEY 1104</v>
          </cell>
          <cell r="E2710">
            <v>887932</v>
          </cell>
          <cell r="F2710" t="b">
            <v>0</v>
          </cell>
          <cell r="G2710">
            <v>7830.5819764661901</v>
          </cell>
          <cell r="H2710">
            <v>2732.0867832816898</v>
          </cell>
          <cell r="I2710">
            <v>34</v>
          </cell>
          <cell r="J2710">
            <v>3.80494788342647E-5</v>
          </cell>
          <cell r="K2710">
            <v>3299</v>
          </cell>
          <cell r="L2710">
            <v>1172.27740383476</v>
          </cell>
          <cell r="M2710">
            <v>745</v>
          </cell>
          <cell r="N2710">
            <v>3.1896163499655301E-2</v>
          </cell>
          <cell r="O2710">
            <v>1431</v>
          </cell>
          <cell r="Q2710">
            <v>2945</v>
          </cell>
        </row>
        <row r="2711">
          <cell r="B2711" t="str">
            <v>REEDLEY 1112477952</v>
          </cell>
          <cell r="C2711">
            <v>252341112</v>
          </cell>
          <cell r="D2711" t="str">
            <v>REEDLEY 1112</v>
          </cell>
          <cell r="E2711">
            <v>477952</v>
          </cell>
          <cell r="F2711" t="b">
            <v>1</v>
          </cell>
          <cell r="G2711">
            <v>2593.1423127703601</v>
          </cell>
          <cell r="H2711">
            <v>282.84654111422498</v>
          </cell>
          <cell r="I2711">
            <v>14</v>
          </cell>
          <cell r="J2711">
            <v>3.3616093917641701E-5</v>
          </cell>
          <cell r="K2711">
            <v>3374</v>
          </cell>
          <cell r="L2711">
            <v>2064.1112620388799</v>
          </cell>
          <cell r="M2711">
            <v>439</v>
          </cell>
          <cell r="N2711">
            <v>3.3843393081610197E-2</v>
          </cell>
          <cell r="O2711">
            <v>1389</v>
          </cell>
          <cell r="Q2711">
            <v>3390</v>
          </cell>
        </row>
        <row r="2712">
          <cell r="B2712" t="str">
            <v>REEDLEY 11127240</v>
          </cell>
          <cell r="C2712">
            <v>252341112</v>
          </cell>
          <cell r="D2712" t="str">
            <v>REEDLEY 1112</v>
          </cell>
          <cell r="E2712">
            <v>7240</v>
          </cell>
          <cell r="F2712" t="b">
            <v>0</v>
          </cell>
          <cell r="G2712">
            <v>41066.749103139802</v>
          </cell>
          <cell r="H2712">
            <v>1553.9231130328201</v>
          </cell>
          <cell r="I2712">
            <v>234</v>
          </cell>
          <cell r="J2712">
            <v>4.3626405515389103E-5</v>
          </cell>
          <cell r="K2712">
            <v>3198</v>
          </cell>
          <cell r="L2712">
            <v>175.63702334138799</v>
          </cell>
          <cell r="M2712">
            <v>1696</v>
          </cell>
          <cell r="N2712">
            <v>6.7641694446041603E-3</v>
          </cell>
          <cell r="O2712">
            <v>2104</v>
          </cell>
          <cell r="P2712">
            <v>0.02</v>
          </cell>
          <cell r="Q2712">
            <v>2533</v>
          </cell>
        </row>
        <row r="2713">
          <cell r="B2713" t="str">
            <v>RESEARCH 2102183888</v>
          </cell>
          <cell r="C2713">
            <v>14692102</v>
          </cell>
          <cell r="D2713" t="str">
            <v>RESEARCH 2102</v>
          </cell>
          <cell r="E2713">
            <v>183888</v>
          </cell>
          <cell r="F2713" t="b">
            <v>0</v>
          </cell>
          <cell r="G2713">
            <v>4871.8576879807797</v>
          </cell>
          <cell r="H2713">
            <v>1898.9744942017301</v>
          </cell>
          <cell r="I2713">
            <v>43</v>
          </cell>
          <cell r="J2713">
            <v>1.10469992948712E-4</v>
          </cell>
          <cell r="K2713">
            <v>1402</v>
          </cell>
          <cell r="L2713">
            <v>6.5447386778835395E-2</v>
          </cell>
          <cell r="M2713">
            <v>3396</v>
          </cell>
          <cell r="N2713">
            <v>7.23436602552418E-6</v>
          </cell>
          <cell r="O2713">
            <v>3154</v>
          </cell>
          <cell r="Q2713">
            <v>2846</v>
          </cell>
        </row>
        <row r="2714">
          <cell r="B2714" t="str">
            <v>RESEARCH 2102446423</v>
          </cell>
          <cell r="C2714">
            <v>14692102</v>
          </cell>
          <cell r="D2714" t="str">
            <v>RESEARCH 2102</v>
          </cell>
          <cell r="E2714">
            <v>446423</v>
          </cell>
          <cell r="F2714" t="b">
            <v>0</v>
          </cell>
          <cell r="G2714">
            <v>2345.77491893352</v>
          </cell>
          <cell r="H2714">
            <v>1135.4020205126001</v>
          </cell>
          <cell r="I2714">
            <v>23</v>
          </cell>
          <cell r="J2714">
            <v>1.23264423050188E-4</v>
          </cell>
          <cell r="K2714">
            <v>1131</v>
          </cell>
          <cell r="L2714">
            <v>2.1309582869886201</v>
          </cell>
          <cell r="M2714">
            <v>2836</v>
          </cell>
          <cell r="N2714">
            <v>2.6533674180544701E-4</v>
          </cell>
          <cell r="O2714">
            <v>2809</v>
          </cell>
          <cell r="Q2714">
            <v>2912</v>
          </cell>
        </row>
        <row r="2715">
          <cell r="B2715" t="str">
            <v>RESEARCH 210263274</v>
          </cell>
          <cell r="C2715">
            <v>14692102</v>
          </cell>
          <cell r="D2715" t="str">
            <v>RESEARCH 2102</v>
          </cell>
          <cell r="E2715">
            <v>63274</v>
          </cell>
          <cell r="F2715" t="b">
            <v>1</v>
          </cell>
          <cell r="G2715">
            <v>13077.116063777599</v>
          </cell>
          <cell r="H2715">
            <v>74.365236895784804</v>
          </cell>
          <cell r="I2715">
            <v>119</v>
          </cell>
          <cell r="J2715">
            <v>8.9998351212357606E-5</v>
          </cell>
          <cell r="K2715">
            <v>1914</v>
          </cell>
          <cell r="L2715">
            <v>6.5159960153335597E-2</v>
          </cell>
          <cell r="M2715">
            <v>3555</v>
          </cell>
          <cell r="N2715">
            <v>5.8646270728338096E-6</v>
          </cell>
          <cell r="O2715">
            <v>3218</v>
          </cell>
          <cell r="P2715">
            <v>1.68</v>
          </cell>
          <cell r="Q2715">
            <v>654</v>
          </cell>
        </row>
        <row r="2716">
          <cell r="B2716" t="str">
            <v>RESEARCH 2102644462</v>
          </cell>
          <cell r="C2716">
            <v>14692102</v>
          </cell>
          <cell r="D2716" t="str">
            <v>RESEARCH 2102</v>
          </cell>
          <cell r="E2716">
            <v>644462</v>
          </cell>
          <cell r="F2716" t="b">
            <v>1</v>
          </cell>
          <cell r="G2716">
            <v>2486.8084764159698</v>
          </cell>
          <cell r="H2716">
            <v>567.616138830208</v>
          </cell>
          <cell r="I2716">
            <v>24</v>
          </cell>
          <cell r="J2716">
            <v>1.00976642897876E-4</v>
          </cell>
          <cell r="K2716">
            <v>1625</v>
          </cell>
          <cell r="L2716">
            <v>12.9287440575708</v>
          </cell>
          <cell r="M2716">
            <v>2571</v>
          </cell>
          <cell r="N2716">
            <v>1.0124339901485401E-3</v>
          </cell>
          <cell r="O2716">
            <v>2626</v>
          </cell>
          <cell r="Q2716">
            <v>3468</v>
          </cell>
        </row>
        <row r="2717">
          <cell r="B2717" t="str">
            <v>RESERVATION ROAD 11013026</v>
          </cell>
          <cell r="C2717">
            <v>182731101</v>
          </cell>
          <cell r="D2717" t="str">
            <v>RESERVATION ROAD 1101</v>
          </cell>
          <cell r="E2717">
            <v>3026</v>
          </cell>
          <cell r="F2717" t="b">
            <v>0</v>
          </cell>
          <cell r="G2717">
            <v>36330.525120385202</v>
          </cell>
          <cell r="H2717">
            <v>35201.258240828902</v>
          </cell>
          <cell r="I2717">
            <v>238</v>
          </cell>
          <cell r="J2717">
            <v>5.5885690999122597E-5</v>
          </cell>
          <cell r="K2717">
            <v>2892</v>
          </cell>
          <cell r="L2717">
            <v>99.001990599524106</v>
          </cell>
          <cell r="M2717">
            <v>1958</v>
          </cell>
          <cell r="N2717">
            <v>5.7671433403145298E-3</v>
          </cell>
          <cell r="O2717">
            <v>2164</v>
          </cell>
          <cell r="P2717">
            <v>2.36</v>
          </cell>
          <cell r="Q2717">
            <v>610</v>
          </cell>
        </row>
        <row r="2718">
          <cell r="B2718" t="str">
            <v>RESERVATION ROAD 1101CB</v>
          </cell>
          <cell r="C2718">
            <v>182731101</v>
          </cell>
          <cell r="D2718" t="str">
            <v>RESERVATION ROAD 1101</v>
          </cell>
          <cell r="E2718" t="str">
            <v>CB</v>
          </cell>
          <cell r="F2718" t="b">
            <v>0</v>
          </cell>
          <cell r="G2718">
            <v>15128.6126997752</v>
          </cell>
          <cell r="H2718">
            <v>8212.8879652553096</v>
          </cell>
          <cell r="I2718">
            <v>106</v>
          </cell>
          <cell r="J2718">
            <v>2.99578404378563E-5</v>
          </cell>
          <cell r="K2718">
            <v>3427</v>
          </cell>
          <cell r="L2718">
            <v>117.125428561972</v>
          </cell>
          <cell r="M2718">
            <v>1887</v>
          </cell>
          <cell r="N2718">
            <v>3.1059365358166099E-3</v>
          </cell>
          <cell r="O2718">
            <v>2338</v>
          </cell>
          <cell r="P2718">
            <v>0.03</v>
          </cell>
          <cell r="Q2718">
            <v>2246</v>
          </cell>
        </row>
        <row r="2719">
          <cell r="B2719" t="str">
            <v>RESERVATION ROAD 110222136</v>
          </cell>
          <cell r="C2719">
            <v>182731102</v>
          </cell>
          <cell r="D2719" t="str">
            <v>RESERVATION ROAD 1102</v>
          </cell>
          <cell r="E2719">
            <v>22136</v>
          </cell>
          <cell r="F2719" t="b">
            <v>0</v>
          </cell>
          <cell r="G2719">
            <v>8542.0355507894892</v>
          </cell>
          <cell r="H2719">
            <v>2842.9957285454998</v>
          </cell>
          <cell r="I2719">
            <v>59</v>
          </cell>
          <cell r="J2719">
            <v>4.5410057313254803E-5</v>
          </cell>
          <cell r="K2719">
            <v>3155</v>
          </cell>
          <cell r="L2719">
            <v>51.601361516926197</v>
          </cell>
          <cell r="M2719">
            <v>2204</v>
          </cell>
          <cell r="N2719">
            <v>3.88292228476629E-3</v>
          </cell>
          <cell r="O2719">
            <v>2262</v>
          </cell>
          <cell r="P2719">
            <v>0.01</v>
          </cell>
          <cell r="Q2719">
            <v>2587</v>
          </cell>
        </row>
        <row r="2720">
          <cell r="B2720" t="str">
            <v>RESERVATION ROAD 11023030</v>
          </cell>
          <cell r="C2720">
            <v>182731102</v>
          </cell>
          <cell r="D2720" t="str">
            <v>RESERVATION ROAD 1102</v>
          </cell>
          <cell r="E2720">
            <v>3030</v>
          </cell>
          <cell r="F2720" t="b">
            <v>0</v>
          </cell>
          <cell r="G2720">
            <v>41820.8596114213</v>
          </cell>
          <cell r="H2720">
            <v>16131.841774340901</v>
          </cell>
          <cell r="I2720">
            <v>186</v>
          </cell>
          <cell r="J2720">
            <v>2.9057890618345E-5</v>
          </cell>
          <cell r="K2720">
            <v>3440</v>
          </cell>
          <cell r="L2720">
            <v>203.80880303639299</v>
          </cell>
          <cell r="M2720">
            <v>1634</v>
          </cell>
          <cell r="N2720">
            <v>9.4083006012183699E-3</v>
          </cell>
          <cell r="O2720">
            <v>1989</v>
          </cell>
          <cell r="P2720">
            <v>0.06</v>
          </cell>
          <cell r="Q2720">
            <v>1801</v>
          </cell>
        </row>
        <row r="2721">
          <cell r="B2721" t="str">
            <v>RESERVATION ROAD 11023032</v>
          </cell>
          <cell r="C2721">
            <v>182731102</v>
          </cell>
          <cell r="D2721" t="str">
            <v>RESERVATION ROAD 1102</v>
          </cell>
          <cell r="E2721">
            <v>3032</v>
          </cell>
          <cell r="F2721" t="b">
            <v>0</v>
          </cell>
          <cell r="G2721">
            <v>15762.9703952415</v>
          </cell>
          <cell r="H2721">
            <v>5799.1689851668898</v>
          </cell>
          <cell r="I2721">
            <v>84</v>
          </cell>
          <cell r="J2721">
            <v>2.4376023518579101E-5</v>
          </cell>
          <cell r="K2721">
            <v>3503</v>
          </cell>
          <cell r="L2721">
            <v>5.9132877728323097</v>
          </cell>
          <cell r="M2721">
            <v>2716</v>
          </cell>
          <cell r="N2721">
            <v>2.8141063641409298E-4</v>
          </cell>
          <cell r="O2721">
            <v>2804</v>
          </cell>
          <cell r="P2721">
            <v>0.03</v>
          </cell>
          <cell r="Q2721">
            <v>2349</v>
          </cell>
        </row>
        <row r="2722">
          <cell r="B2722" t="str">
            <v>RESERVATION ROAD 1102303870</v>
          </cell>
          <cell r="C2722">
            <v>182731102</v>
          </cell>
          <cell r="D2722" t="str">
            <v>RESERVATION ROAD 1102</v>
          </cell>
          <cell r="E2722">
            <v>303870</v>
          </cell>
          <cell r="F2722" t="b">
            <v>0</v>
          </cell>
          <cell r="G2722">
            <v>1292.42482752719</v>
          </cell>
          <cell r="H2722">
            <v>1028.46383429976</v>
          </cell>
          <cell r="I2722">
            <v>7</v>
          </cell>
          <cell r="J2722">
            <v>5.31554640994207E-5</v>
          </cell>
          <cell r="K2722">
            <v>2962</v>
          </cell>
          <cell r="L2722">
            <v>2.3248813300968099</v>
          </cell>
          <cell r="M2722">
            <v>2831</v>
          </cell>
          <cell r="N2722">
            <v>1.18496836122243E-4</v>
          </cell>
          <cell r="O2722">
            <v>2867</v>
          </cell>
          <cell r="Q2722">
            <v>3080</v>
          </cell>
        </row>
        <row r="2723">
          <cell r="B2723" t="str">
            <v>RESERVATION ROAD 1102CB</v>
          </cell>
          <cell r="C2723">
            <v>182731102</v>
          </cell>
          <cell r="D2723" t="str">
            <v>RESERVATION ROAD 1102</v>
          </cell>
          <cell r="E2723" t="str">
            <v>CB</v>
          </cell>
          <cell r="F2723" t="b">
            <v>0</v>
          </cell>
          <cell r="G2723">
            <v>27553.079202999601</v>
          </cell>
          <cell r="H2723">
            <v>12591.579525699701</v>
          </cell>
          <cell r="I2723">
            <v>180</v>
          </cell>
          <cell r="J2723">
            <v>4.1970070445553199E-5</v>
          </cell>
          <cell r="K2723">
            <v>3225</v>
          </cell>
          <cell r="L2723">
            <v>36.651938992461702</v>
          </cell>
          <cell r="M2723">
            <v>2300</v>
          </cell>
          <cell r="N2723">
            <v>2.4687890088882598E-3</v>
          </cell>
          <cell r="O2723">
            <v>2416</v>
          </cell>
          <cell r="P2723">
            <v>0.03</v>
          </cell>
          <cell r="Q2723">
            <v>2341</v>
          </cell>
        </row>
        <row r="2724">
          <cell r="B2724" t="str">
            <v>RIDGE 0401CB</v>
          </cell>
          <cell r="C2724">
            <v>12840401</v>
          </cell>
          <cell r="D2724" t="str">
            <v>RIDGE 0401</v>
          </cell>
          <cell r="E2724" t="str">
            <v>CB</v>
          </cell>
          <cell r="F2724" t="b">
            <v>0</v>
          </cell>
          <cell r="G2724">
            <v>4270.3120640851903</v>
          </cell>
          <cell r="H2724">
            <v>4270.3120640851903</v>
          </cell>
          <cell r="I2724">
            <v>36</v>
          </cell>
          <cell r="J2724">
            <v>1.00025480100561E-4</v>
          </cell>
          <cell r="K2724">
            <v>1646</v>
          </cell>
          <cell r="L2724">
            <v>6.6396217586265599E-2</v>
          </cell>
          <cell r="M2724">
            <v>3120</v>
          </cell>
          <cell r="N2724">
            <v>6.6432106698233701E-6</v>
          </cell>
          <cell r="O2724">
            <v>3183</v>
          </cell>
          <cell r="P2724">
            <v>0.08</v>
          </cell>
          <cell r="Q2724">
            <v>1628</v>
          </cell>
        </row>
        <row r="2725">
          <cell r="B2725" t="str">
            <v>RIDGE 0402CB</v>
          </cell>
          <cell r="C2725">
            <v>12840402</v>
          </cell>
          <cell r="D2725" t="str">
            <v>RIDGE 0402</v>
          </cell>
          <cell r="E2725" t="str">
            <v>CB</v>
          </cell>
          <cell r="F2725" t="b">
            <v>0</v>
          </cell>
          <cell r="G2725">
            <v>3860.7171284750698</v>
          </cell>
          <cell r="H2725">
            <v>2930.22711555567</v>
          </cell>
          <cell r="I2725">
            <v>31</v>
          </cell>
          <cell r="J2725">
            <v>4.5081856757766699E-5</v>
          </cell>
          <cell r="K2725">
            <v>3157</v>
          </cell>
          <cell r="L2725">
            <v>6.6058868602398901E-2</v>
          </cell>
          <cell r="M2725">
            <v>3208</v>
          </cell>
          <cell r="N2725">
            <v>2.9926590169173398E-6</v>
          </cell>
          <cell r="O2725">
            <v>3411</v>
          </cell>
          <cell r="P2725">
            <v>0.06</v>
          </cell>
          <cell r="Q2725">
            <v>1837</v>
          </cell>
        </row>
        <row r="2726">
          <cell r="B2726" t="str">
            <v>RINCON 1101205854</v>
          </cell>
          <cell r="C2726">
            <v>43321101</v>
          </cell>
          <cell r="D2726" t="str">
            <v>RINCON 1101</v>
          </cell>
          <cell r="E2726">
            <v>205854</v>
          </cell>
          <cell r="F2726" t="b">
            <v>1</v>
          </cell>
          <cell r="G2726">
            <v>505.107935991945</v>
          </cell>
          <cell r="H2726">
            <v>505.107935991945</v>
          </cell>
          <cell r="I2726">
            <v>5</v>
          </cell>
          <cell r="J2726">
            <v>1.2714166805380899E-4</v>
          </cell>
          <cell r="K2726">
            <v>1063</v>
          </cell>
          <cell r="L2726">
            <v>6.5923001211458804E-2</v>
          </cell>
          <cell r="M2726">
            <v>3238</v>
          </cell>
          <cell r="N2726">
            <v>8.3651507217397294E-6</v>
          </cell>
          <cell r="O2726">
            <v>3111</v>
          </cell>
          <cell r="Q2726">
            <v>3625</v>
          </cell>
        </row>
        <row r="2727">
          <cell r="B2727" t="str">
            <v>RINCON 1101539980</v>
          </cell>
          <cell r="C2727">
            <v>43321101</v>
          </cell>
          <cell r="D2727" t="str">
            <v>RINCON 1101</v>
          </cell>
          <cell r="E2727">
            <v>539980</v>
          </cell>
          <cell r="F2727" t="b">
            <v>1</v>
          </cell>
          <cell r="G2727">
            <v>697.29034164981397</v>
          </cell>
          <cell r="H2727">
            <v>474.65464916448099</v>
          </cell>
          <cell r="I2727">
            <v>4</v>
          </cell>
          <cell r="J2727">
            <v>1.39700889121741E-4</v>
          </cell>
          <cell r="K2727">
            <v>874</v>
          </cell>
          <cell r="L2727">
            <v>59.597418769963802</v>
          </cell>
          <cell r="M2727">
            <v>2157</v>
          </cell>
          <cell r="N2727">
            <v>9.6291311476265594E-3</v>
          </cell>
          <cell r="O2727">
            <v>1976</v>
          </cell>
          <cell r="Q2727">
            <v>2837</v>
          </cell>
        </row>
        <row r="2728">
          <cell r="B2728" t="str">
            <v>RINCON 1101576</v>
          </cell>
          <cell r="C2728">
            <v>43321101</v>
          </cell>
          <cell r="D2728" t="str">
            <v>RINCON 1101</v>
          </cell>
          <cell r="E2728">
            <v>576</v>
          </cell>
          <cell r="F2728" t="b">
            <v>0</v>
          </cell>
          <cell r="G2728">
            <v>13079.425483249701</v>
          </cell>
          <cell r="H2728">
            <v>1582.55922629206</v>
          </cell>
          <cell r="I2728">
            <v>116</v>
          </cell>
          <cell r="J2728">
            <v>1.2307973468167501E-4</v>
          </cell>
          <cell r="K2728">
            <v>1132</v>
          </cell>
          <cell r="L2728">
            <v>17.548817003877001</v>
          </cell>
          <cell r="M2728">
            <v>2490</v>
          </cell>
          <cell r="N2728">
            <v>1.86360083581402E-3</v>
          </cell>
          <cell r="O2728">
            <v>2492</v>
          </cell>
          <cell r="P2728">
            <v>0.15</v>
          </cell>
          <cell r="Q2728">
            <v>1287</v>
          </cell>
        </row>
        <row r="2729">
          <cell r="B2729" t="str">
            <v>RINCON 1101578</v>
          </cell>
          <cell r="C2729">
            <v>43321101</v>
          </cell>
          <cell r="D2729" t="str">
            <v>RINCON 1101</v>
          </cell>
          <cell r="E2729">
            <v>578</v>
          </cell>
          <cell r="F2729" t="b">
            <v>0</v>
          </cell>
          <cell r="G2729">
            <v>29556.667602150199</v>
          </cell>
          <cell r="H2729">
            <v>27517.497748217302</v>
          </cell>
          <cell r="I2729">
            <v>170</v>
          </cell>
          <cell r="J2729">
            <v>8.7603748397668796E-5</v>
          </cell>
          <cell r="K2729">
            <v>1997</v>
          </cell>
          <cell r="L2729">
            <v>393.46597886891902</v>
          </cell>
          <cell r="M2729">
            <v>1303</v>
          </cell>
          <cell r="N2729">
            <v>3.0755648057042801E-2</v>
          </cell>
          <cell r="O2729">
            <v>1449</v>
          </cell>
          <cell r="P2729">
            <v>37.08</v>
          </cell>
          <cell r="Q2729">
            <v>203</v>
          </cell>
        </row>
        <row r="2730">
          <cell r="B2730" t="str">
            <v>RINCON 1101663641</v>
          </cell>
          <cell r="C2730">
            <v>43321101</v>
          </cell>
          <cell r="D2730" t="str">
            <v>RINCON 1101</v>
          </cell>
          <cell r="E2730">
            <v>663641</v>
          </cell>
          <cell r="F2730" t="b">
            <v>0</v>
          </cell>
          <cell r="G2730">
            <v>1909.33404400227</v>
          </cell>
          <cell r="H2730">
            <v>1173.5612522666499</v>
          </cell>
          <cell r="I2730">
            <v>13</v>
          </cell>
          <cell r="J2730">
            <v>1.42167463938956E-4</v>
          </cell>
          <cell r="K2730">
            <v>836</v>
          </cell>
          <cell r="L2730">
            <v>35.424360886857997</v>
          </cell>
          <cell r="M2730">
            <v>2307</v>
          </cell>
          <cell r="N2730">
            <v>3.3545218795211899E-3</v>
          </cell>
          <cell r="O2730">
            <v>2309</v>
          </cell>
          <cell r="Q2730">
            <v>3093</v>
          </cell>
        </row>
        <row r="2731">
          <cell r="B2731" t="str">
            <v>RINCON 1101839669</v>
          </cell>
          <cell r="C2731">
            <v>43321101</v>
          </cell>
          <cell r="D2731" t="str">
            <v>RINCON 1101</v>
          </cell>
          <cell r="E2731">
            <v>839669</v>
          </cell>
          <cell r="F2731" t="b">
            <v>1</v>
          </cell>
          <cell r="G2731">
            <v>1273.78357663885</v>
          </cell>
          <cell r="H2731">
            <v>989.21902951081597</v>
          </cell>
          <cell r="I2731">
            <v>12</v>
          </cell>
          <cell r="J2731">
            <v>1.0611241395963501E-4</v>
          </cell>
          <cell r="K2731">
            <v>1492</v>
          </cell>
          <cell r="L2731">
            <v>23.200824967343902</v>
          </cell>
          <cell r="M2731">
            <v>2411</v>
          </cell>
          <cell r="N2731">
            <v>2.0383354135005598E-3</v>
          </cell>
          <cell r="O2731">
            <v>2473</v>
          </cell>
          <cell r="Q2731">
            <v>3373</v>
          </cell>
        </row>
        <row r="2732">
          <cell r="B2732" t="str">
            <v>RINCON 1101CB</v>
          </cell>
          <cell r="C2732">
            <v>43321101</v>
          </cell>
          <cell r="D2732" t="str">
            <v>RINCON 1101</v>
          </cell>
          <cell r="E2732" t="str">
            <v>CB</v>
          </cell>
          <cell r="F2732" t="b">
            <v>0</v>
          </cell>
          <cell r="G2732">
            <v>7739.8410858978696</v>
          </cell>
          <cell r="H2732">
            <v>2580.5040696255801</v>
          </cell>
          <cell r="I2732">
            <v>68</v>
          </cell>
          <cell r="J2732">
            <v>1.46155660386835E-4</v>
          </cell>
          <cell r="K2732">
            <v>786</v>
          </cell>
          <cell r="L2732">
            <v>21.760470021287901</v>
          </cell>
          <cell r="M2732">
            <v>2428</v>
          </cell>
          <cell r="N2732">
            <v>5.4995284177019703E-3</v>
          </cell>
          <cell r="O2732">
            <v>2182</v>
          </cell>
          <cell r="P2732">
            <v>0.06</v>
          </cell>
          <cell r="Q2732">
            <v>1798</v>
          </cell>
        </row>
        <row r="2733">
          <cell r="B2733" t="str">
            <v>RINCON 1102640</v>
          </cell>
          <cell r="C2733">
            <v>43321102</v>
          </cell>
          <cell r="D2733" t="str">
            <v>RINCON 1102</v>
          </cell>
          <cell r="E2733">
            <v>640</v>
          </cell>
          <cell r="F2733" t="b">
            <v>1</v>
          </cell>
          <cell r="G2733">
            <v>6850.9553423106599</v>
          </cell>
          <cell r="H2733">
            <v>0</v>
          </cell>
          <cell r="I2733">
            <v>56</v>
          </cell>
          <cell r="J2733">
            <v>4.7108829659129697E-5</v>
          </cell>
          <cell r="K2733">
            <v>3110</v>
          </cell>
          <cell r="L2733">
            <v>6.5185216667269494E-2</v>
          </cell>
          <cell r="M2733">
            <v>3528</v>
          </cell>
          <cell r="N2733">
            <v>3.0722000720251101E-6</v>
          </cell>
          <cell r="O2733">
            <v>3406</v>
          </cell>
          <cell r="P2733">
            <v>0.02</v>
          </cell>
          <cell r="Q2733">
            <v>2509</v>
          </cell>
        </row>
        <row r="2734">
          <cell r="B2734" t="str">
            <v>RINCON 1102782389</v>
          </cell>
          <cell r="C2734">
            <v>43321102</v>
          </cell>
          <cell r="D2734" t="str">
            <v>RINCON 1102</v>
          </cell>
          <cell r="E2734">
            <v>782389</v>
          </cell>
          <cell r="F2734" t="b">
            <v>1</v>
          </cell>
          <cell r="G2734">
            <v>861.60155122830201</v>
          </cell>
          <cell r="H2734">
            <v>585.95969516302705</v>
          </cell>
          <cell r="I2734">
            <v>8</v>
          </cell>
          <cell r="J2734">
            <v>1.01512801588147E-4</v>
          </cell>
          <cell r="K2734">
            <v>1617</v>
          </cell>
          <cell r="L2734">
            <v>6.5954685210289105E-2</v>
          </cell>
          <cell r="M2734">
            <v>3232</v>
          </cell>
          <cell r="N2734">
            <v>6.71508686833292E-6</v>
          </cell>
          <cell r="O2734">
            <v>3177</v>
          </cell>
          <cell r="Q2734">
            <v>3216</v>
          </cell>
        </row>
        <row r="2735">
          <cell r="B2735" t="str">
            <v>RINCON 1102CB</v>
          </cell>
          <cell r="C2735">
            <v>43321102</v>
          </cell>
          <cell r="D2735" t="str">
            <v>RINCON 1102</v>
          </cell>
          <cell r="E2735" t="str">
            <v>CB</v>
          </cell>
          <cell r="F2735" t="b">
            <v>0</v>
          </cell>
          <cell r="G2735">
            <v>5699.8132387856704</v>
          </cell>
          <cell r="H2735">
            <v>4772.46852602121</v>
          </cell>
          <cell r="I2735">
            <v>49</v>
          </cell>
          <cell r="J2735">
            <v>1.40085718826134E-4</v>
          </cell>
          <cell r="K2735">
            <v>868</v>
          </cell>
          <cell r="L2735">
            <v>39.048016011570802</v>
          </cell>
          <cell r="M2735">
            <v>2283</v>
          </cell>
          <cell r="N2735">
            <v>3.72093798355935E-3</v>
          </cell>
          <cell r="O2735">
            <v>2273</v>
          </cell>
          <cell r="P2735">
            <v>0.11</v>
          </cell>
          <cell r="Q2735">
            <v>1423</v>
          </cell>
        </row>
        <row r="2736">
          <cell r="B2736" t="str">
            <v>RINCON 1103198</v>
          </cell>
          <cell r="C2736">
            <v>43321103</v>
          </cell>
          <cell r="D2736" t="str">
            <v>RINCON 1103</v>
          </cell>
          <cell r="E2736">
            <v>198</v>
          </cell>
          <cell r="F2736" t="b">
            <v>0</v>
          </cell>
          <cell r="G2736">
            <v>10335.817910175199</v>
          </cell>
          <cell r="H2736">
            <v>10335.817910175199</v>
          </cell>
          <cell r="I2736">
            <v>62</v>
          </cell>
          <cell r="J2736">
            <v>1.18299670600296E-4</v>
          </cell>
          <cell r="K2736">
            <v>1224</v>
          </cell>
          <cell r="L2736">
            <v>193.00035267634701</v>
          </cell>
          <cell r="M2736">
            <v>1658</v>
          </cell>
          <cell r="N2736">
            <v>2.25597379657945E-2</v>
          </cell>
          <cell r="O2736">
            <v>1618</v>
          </cell>
          <cell r="P2736">
            <v>41.1</v>
          </cell>
          <cell r="Q2736">
            <v>181</v>
          </cell>
        </row>
        <row r="2737">
          <cell r="B2737" t="str">
            <v>RINCON 1103472</v>
          </cell>
          <cell r="C2737">
            <v>43321103</v>
          </cell>
          <cell r="D2737" t="str">
            <v>RINCON 1103</v>
          </cell>
          <cell r="E2737">
            <v>472</v>
          </cell>
          <cell r="F2737" t="b">
            <v>0</v>
          </cell>
          <cell r="G2737">
            <v>7739.15513687161</v>
          </cell>
          <cell r="H2737">
            <v>4930.8207690173303</v>
          </cell>
          <cell r="I2737">
            <v>71</v>
          </cell>
          <cell r="J2737">
            <v>9.5788967857361894E-5</v>
          </cell>
          <cell r="K2737">
            <v>1733</v>
          </cell>
          <cell r="L2737">
            <v>2.7473657097374602</v>
          </cell>
          <cell r="M2737">
            <v>2818</v>
          </cell>
          <cell r="N2737">
            <v>2.9461668910157901E-4</v>
          </cell>
          <cell r="O2737">
            <v>2799</v>
          </cell>
          <cell r="P2737">
            <v>0.08</v>
          </cell>
          <cell r="Q2737">
            <v>1630</v>
          </cell>
        </row>
        <row r="2738">
          <cell r="B2738" t="str">
            <v>RINCON 1103474</v>
          </cell>
          <cell r="C2738">
            <v>43321103</v>
          </cell>
          <cell r="D2738" t="str">
            <v>RINCON 1103</v>
          </cell>
          <cell r="E2738">
            <v>474</v>
          </cell>
          <cell r="F2738" t="b">
            <v>0</v>
          </cell>
          <cell r="G2738">
            <v>29501.144772830201</v>
          </cell>
          <cell r="H2738">
            <v>29501.144772830201</v>
          </cell>
          <cell r="I2738">
            <v>174</v>
          </cell>
          <cell r="J2738">
            <v>9.7852952536810995E-5</v>
          </cell>
          <cell r="K2738">
            <v>1695</v>
          </cell>
          <cell r="L2738">
            <v>328.92508386915898</v>
          </cell>
          <cell r="M2738">
            <v>1399</v>
          </cell>
          <cell r="N2738">
            <v>3.68132465751288E-2</v>
          </cell>
          <cell r="O2738">
            <v>1342</v>
          </cell>
          <cell r="P2738">
            <v>75.790000000000006</v>
          </cell>
          <cell r="Q2738">
            <v>56</v>
          </cell>
        </row>
        <row r="2739">
          <cell r="B2739" t="str">
            <v>RINCON 11035152</v>
          </cell>
          <cell r="C2739">
            <v>43321103</v>
          </cell>
          <cell r="D2739" t="str">
            <v>RINCON 1103</v>
          </cell>
          <cell r="E2739">
            <v>5152</v>
          </cell>
          <cell r="F2739" t="b">
            <v>0</v>
          </cell>
          <cell r="G2739">
            <v>2685.0441546176498</v>
          </cell>
          <cell r="H2739">
            <v>2685.0441546176498</v>
          </cell>
          <cell r="I2739">
            <v>17</v>
          </cell>
          <cell r="J2739">
            <v>1.87872481011949E-4</v>
          </cell>
          <cell r="K2739">
            <v>456</v>
          </cell>
          <cell r="L2739">
            <v>675.79034234768505</v>
          </cell>
          <cell r="M2739">
            <v>1038</v>
          </cell>
          <cell r="N2739">
            <v>0.123903464181378</v>
          </cell>
          <cell r="O2739">
            <v>625</v>
          </cell>
          <cell r="P2739">
            <v>12.52</v>
          </cell>
          <cell r="Q2739">
            <v>374</v>
          </cell>
        </row>
        <row r="2740">
          <cell r="B2740" t="str">
            <v>RINCON 1103568</v>
          </cell>
          <cell r="C2740">
            <v>43321103</v>
          </cell>
          <cell r="D2740" t="str">
            <v>RINCON 1103</v>
          </cell>
          <cell r="E2740">
            <v>568</v>
          </cell>
          <cell r="F2740" t="b">
            <v>0</v>
          </cell>
          <cell r="G2740">
            <v>20285.883213253699</v>
          </cell>
          <cell r="H2740">
            <v>20285.883213253699</v>
          </cell>
          <cell r="I2740">
            <v>129</v>
          </cell>
          <cell r="J2740">
            <v>1.19408573624468E-4</v>
          </cell>
          <cell r="K2740">
            <v>1198</v>
          </cell>
          <cell r="L2740">
            <v>98.392740984928196</v>
          </cell>
          <cell r="M2740">
            <v>1966</v>
          </cell>
          <cell r="N2740">
            <v>9.8399275825106908E-3</v>
          </cell>
          <cell r="O2740">
            <v>1966</v>
          </cell>
          <cell r="P2740">
            <v>40.01</v>
          </cell>
          <cell r="Q2740">
            <v>186</v>
          </cell>
        </row>
        <row r="2741">
          <cell r="B2741" t="str">
            <v>RINCON 1103CB</v>
          </cell>
          <cell r="C2741">
            <v>43321103</v>
          </cell>
          <cell r="D2741" t="str">
            <v>RINCON 1103</v>
          </cell>
          <cell r="E2741" t="str">
            <v>CB</v>
          </cell>
          <cell r="F2741" t="b">
            <v>0</v>
          </cell>
          <cell r="G2741">
            <v>6066.7415075839799</v>
          </cell>
          <cell r="H2741">
            <v>3931.2505188917398</v>
          </cell>
          <cell r="I2741">
            <v>41</v>
          </cell>
          <cell r="J2741">
            <v>1.6438336306237001E-4</v>
          </cell>
          <cell r="K2741">
            <v>593</v>
          </cell>
          <cell r="L2741">
            <v>84.769527215539</v>
          </cell>
          <cell r="M2741">
            <v>2033</v>
          </cell>
          <cell r="N2741">
            <v>1.6460837920562299E-2</v>
          </cell>
          <cell r="O2741">
            <v>1755</v>
          </cell>
          <cell r="P2741">
            <v>3.87</v>
          </cell>
          <cell r="Q2741">
            <v>532</v>
          </cell>
        </row>
        <row r="2742">
          <cell r="B2742" t="str">
            <v>RINCON 1104786782</v>
          </cell>
          <cell r="C2742">
            <v>43321104</v>
          </cell>
          <cell r="D2742" t="str">
            <v>RINCON 1104</v>
          </cell>
          <cell r="E2742">
            <v>786782</v>
          </cell>
          <cell r="F2742" t="b">
            <v>0</v>
          </cell>
          <cell r="G2742">
            <v>5173.0207264327601</v>
          </cell>
          <cell r="H2742">
            <v>3549.2326150583899</v>
          </cell>
          <cell r="I2742">
            <v>46</v>
          </cell>
          <cell r="J2742">
            <v>1.4663873512092801E-4</v>
          </cell>
          <cell r="K2742">
            <v>779</v>
          </cell>
          <cell r="L2742">
            <v>8.3436847908231595</v>
          </cell>
          <cell r="M2742">
            <v>2661</v>
          </cell>
          <cell r="N2742">
            <v>3.2053307579939399E-3</v>
          </cell>
          <cell r="O2742">
            <v>2328</v>
          </cell>
          <cell r="Q2742">
            <v>2734</v>
          </cell>
        </row>
        <row r="2743">
          <cell r="B2743" t="str">
            <v>RINCON 1104CB</v>
          </cell>
          <cell r="C2743">
            <v>43321104</v>
          </cell>
          <cell r="D2743" t="str">
            <v>RINCON 1104</v>
          </cell>
          <cell r="E2743" t="str">
            <v>CB</v>
          </cell>
          <cell r="F2743" t="b">
            <v>1</v>
          </cell>
          <cell r="G2743">
            <v>3983.6129721427801</v>
          </cell>
          <cell r="H2743">
            <v>901.43318802735996</v>
          </cell>
          <cell r="I2743">
            <v>34</v>
          </cell>
          <cell r="J2743">
            <v>5.1405601960355199E-5</v>
          </cell>
          <cell r="K2743">
            <v>3008</v>
          </cell>
          <cell r="L2743">
            <v>6.9388894912068302E-2</v>
          </cell>
          <cell r="M2743">
            <v>2944</v>
          </cell>
          <cell r="N2743">
            <v>4.3927841937991199E-6</v>
          </cell>
          <cell r="O2743">
            <v>3302</v>
          </cell>
          <cell r="P2743">
            <v>0.16</v>
          </cell>
          <cell r="Q2743">
            <v>1257</v>
          </cell>
        </row>
        <row r="2744">
          <cell r="B2744" t="str">
            <v>RIO DEL MAR 0401931192</v>
          </cell>
          <cell r="C2744">
            <v>83260401</v>
          </cell>
          <cell r="D2744" t="str">
            <v>RIO DEL MAR 0401</v>
          </cell>
          <cell r="E2744">
            <v>931192</v>
          </cell>
          <cell r="F2744" t="b">
            <v>0</v>
          </cell>
          <cell r="G2744">
            <v>11415.597112270199</v>
          </cell>
          <cell r="H2744">
            <v>3615.6701361301102</v>
          </cell>
          <cell r="I2744">
            <v>87</v>
          </cell>
          <cell r="J2744">
            <v>4.0211799486492402E-5</v>
          </cell>
          <cell r="K2744">
            <v>3262</v>
          </cell>
          <cell r="L2744">
            <v>6.5486681529845298E-2</v>
          </cell>
          <cell r="M2744">
            <v>3375</v>
          </cell>
          <cell r="N2744">
            <v>2.6466897758576601E-6</v>
          </cell>
          <cell r="O2744">
            <v>3450</v>
          </cell>
          <cell r="Q2744">
            <v>3020</v>
          </cell>
        </row>
        <row r="2745">
          <cell r="B2745" t="str">
            <v>RIO DELL 11021504</v>
          </cell>
          <cell r="C2745">
            <v>192251102</v>
          </cell>
          <cell r="D2745" t="str">
            <v>RIO DELL 1102</v>
          </cell>
          <cell r="E2745">
            <v>1504</v>
          </cell>
          <cell r="F2745" t="b">
            <v>0</v>
          </cell>
          <cell r="G2745">
            <v>19432.047451965002</v>
          </cell>
          <cell r="H2745">
            <v>17454.8051120829</v>
          </cell>
          <cell r="I2745">
            <v>64</v>
          </cell>
          <cell r="J2745">
            <v>2.7686072934233401E-4</v>
          </cell>
          <cell r="K2745">
            <v>165</v>
          </cell>
          <cell r="L2745">
            <v>148.50883445980301</v>
          </cell>
          <cell r="M2745">
            <v>1782</v>
          </cell>
          <cell r="N2745">
            <v>1.9341555640817101E-2</v>
          </cell>
          <cell r="O2745">
            <v>1683</v>
          </cell>
          <cell r="P2745">
            <v>0.01</v>
          </cell>
          <cell r="Q2745">
            <v>2608</v>
          </cell>
        </row>
        <row r="2746">
          <cell r="B2746" t="str">
            <v>RIO DELL 1102214052</v>
          </cell>
          <cell r="C2746">
            <v>192251102</v>
          </cell>
          <cell r="D2746" t="str">
            <v>RIO DELL 1102</v>
          </cell>
          <cell r="E2746">
            <v>214052</v>
          </cell>
          <cell r="F2746" t="b">
            <v>1</v>
          </cell>
          <cell r="G2746">
            <v>1011.6764453944</v>
          </cell>
          <cell r="H2746">
            <v>941.15870726872799</v>
          </cell>
          <cell r="I2746">
            <v>7</v>
          </cell>
          <cell r="J2746">
            <v>4.4429073438680301E-4</v>
          </cell>
          <cell r="K2746">
            <v>50</v>
          </cell>
          <cell r="L2746">
            <v>6.60649072931664E-2</v>
          </cell>
          <cell r="M2746">
            <v>3204</v>
          </cell>
          <cell r="N2746">
            <v>2.9330249516747001E-5</v>
          </cell>
          <cell r="O2746">
            <v>2938</v>
          </cell>
          <cell r="Q2746">
            <v>3447</v>
          </cell>
        </row>
        <row r="2747">
          <cell r="B2747" t="str">
            <v>RIO DELL 11024230</v>
          </cell>
          <cell r="C2747">
            <v>192251102</v>
          </cell>
          <cell r="D2747" t="str">
            <v>RIO DELL 1102</v>
          </cell>
          <cell r="E2747">
            <v>4230</v>
          </cell>
          <cell r="F2747" t="b">
            <v>0</v>
          </cell>
          <cell r="G2747">
            <v>36923.387403140703</v>
          </cell>
          <cell r="H2747">
            <v>36847.624826813299</v>
          </cell>
          <cell r="I2747">
            <v>59</v>
          </cell>
          <cell r="J2747">
            <v>3.6560744700653698E-4</v>
          </cell>
          <cell r="K2747">
            <v>80</v>
          </cell>
          <cell r="L2747">
            <v>373.679591045981</v>
          </cell>
          <cell r="M2747">
            <v>1331</v>
          </cell>
          <cell r="N2747">
            <v>0.135119834819735</v>
          </cell>
          <cell r="O2747">
            <v>585</v>
          </cell>
          <cell r="P2747">
            <v>0.02</v>
          </cell>
          <cell r="Q2747">
            <v>2536</v>
          </cell>
        </row>
        <row r="2748">
          <cell r="B2748" t="str">
            <v>RIO DELL 110270960</v>
          </cell>
          <cell r="C2748">
            <v>192251102</v>
          </cell>
          <cell r="D2748" t="str">
            <v>RIO DELL 1102</v>
          </cell>
          <cell r="E2748">
            <v>70960</v>
          </cell>
          <cell r="F2748" t="b">
            <v>0</v>
          </cell>
          <cell r="G2748">
            <v>18837.827846555701</v>
          </cell>
          <cell r="H2748">
            <v>9297.8122467411395</v>
          </cell>
          <cell r="I2748">
            <v>103</v>
          </cell>
          <cell r="J2748">
            <v>2.3998042774573799E-4</v>
          </cell>
          <cell r="K2748">
            <v>245</v>
          </cell>
          <cell r="L2748">
            <v>91.502926349187604</v>
          </cell>
          <cell r="M2748">
            <v>1995</v>
          </cell>
          <cell r="N2748">
            <v>1.8608605554942901E-2</v>
          </cell>
          <cell r="O2748">
            <v>1691</v>
          </cell>
          <cell r="P2748">
            <v>0</v>
          </cell>
          <cell r="Q2748">
            <v>2636</v>
          </cell>
        </row>
        <row r="2749">
          <cell r="B2749" t="str">
            <v>RIO DELL 11027124</v>
          </cell>
          <cell r="C2749">
            <v>192251102</v>
          </cell>
          <cell r="D2749" t="str">
            <v>RIO DELL 1102</v>
          </cell>
          <cell r="E2749">
            <v>7124</v>
          </cell>
          <cell r="F2749" t="b">
            <v>0</v>
          </cell>
          <cell r="G2749">
            <v>1081.37433168949</v>
          </cell>
          <cell r="H2749">
            <v>1081.37433168949</v>
          </cell>
          <cell r="I2749">
            <v>5</v>
          </cell>
          <cell r="J2749">
            <v>2.30799520795699E-4</v>
          </cell>
          <cell r="K2749">
            <v>283</v>
          </cell>
          <cell r="L2749">
            <v>190.38831898127299</v>
          </cell>
          <cell r="M2749">
            <v>1663</v>
          </cell>
          <cell r="N2749">
            <v>4.2228904095623097E-2</v>
          </cell>
          <cell r="O2749">
            <v>1272</v>
          </cell>
          <cell r="P2749">
            <v>0.05</v>
          </cell>
          <cell r="Q2749">
            <v>1941</v>
          </cell>
        </row>
        <row r="2750">
          <cell r="B2750" t="str">
            <v>RIO DELL 110275970</v>
          </cell>
          <cell r="C2750">
            <v>192251102</v>
          </cell>
          <cell r="D2750" t="str">
            <v>RIO DELL 1102</v>
          </cell>
          <cell r="E2750">
            <v>75970</v>
          </cell>
          <cell r="F2750" t="b">
            <v>0</v>
          </cell>
          <cell r="G2750">
            <v>11378.8383657997</v>
          </cell>
          <cell r="H2750">
            <v>11378.8383657997</v>
          </cell>
          <cell r="I2750">
            <v>33</v>
          </cell>
          <cell r="J2750">
            <v>2.30104490583471E-4</v>
          </cell>
          <cell r="K2750">
            <v>284</v>
          </cell>
          <cell r="L2750">
            <v>549.49155840926699</v>
          </cell>
          <cell r="M2750">
            <v>1145</v>
          </cell>
          <cell r="N2750">
            <v>8.6940355700276306E-2</v>
          </cell>
          <cell r="O2750">
            <v>846</v>
          </cell>
          <cell r="P2750">
            <v>7.0000000000000007E-2</v>
          </cell>
          <cell r="Q2750">
            <v>1700</v>
          </cell>
        </row>
        <row r="2751">
          <cell r="B2751" t="str">
            <v>RIO DELL 1102772210</v>
          </cell>
          <cell r="C2751">
            <v>192251102</v>
          </cell>
          <cell r="D2751" t="str">
            <v>RIO DELL 1102</v>
          </cell>
          <cell r="E2751">
            <v>772210</v>
          </cell>
          <cell r="F2751" t="b">
            <v>0</v>
          </cell>
          <cell r="G2751">
            <v>5622.5297289063301</v>
          </cell>
          <cell r="H2751">
            <v>1329.77933855316</v>
          </cell>
          <cell r="I2751">
            <v>32</v>
          </cell>
          <cell r="J2751">
            <v>3.0089734120279399E-4</v>
          </cell>
          <cell r="K2751">
            <v>129</v>
          </cell>
          <cell r="L2751">
            <v>8.4673283588729404</v>
          </cell>
          <cell r="M2751">
            <v>2658</v>
          </cell>
          <cell r="N2751">
            <v>2.3979022634995901E-3</v>
          </cell>
          <cell r="O2751">
            <v>2421</v>
          </cell>
          <cell r="Q2751">
            <v>2876</v>
          </cell>
        </row>
        <row r="2752">
          <cell r="B2752" t="str">
            <v>RIO DELL 11028852</v>
          </cell>
          <cell r="C2752">
            <v>192251102</v>
          </cell>
          <cell r="D2752" t="str">
            <v>RIO DELL 1102</v>
          </cell>
          <cell r="E2752">
            <v>8852</v>
          </cell>
          <cell r="F2752" t="b">
            <v>0</v>
          </cell>
          <cell r="G2752">
            <v>7650.5093589870203</v>
          </cell>
          <cell r="H2752">
            <v>7473.98989687219</v>
          </cell>
          <cell r="I2752">
            <v>46</v>
          </cell>
          <cell r="J2752">
            <v>2.8420991071945298E-4</v>
          </cell>
          <cell r="K2752">
            <v>148</v>
          </cell>
          <cell r="L2752">
            <v>54.469968049713103</v>
          </cell>
          <cell r="M2752">
            <v>2184</v>
          </cell>
          <cell r="N2752">
            <v>1.4353608725037501E-2</v>
          </cell>
          <cell r="O2752">
            <v>1807</v>
          </cell>
          <cell r="P2752">
            <v>0.05</v>
          </cell>
          <cell r="Q2752">
            <v>1930</v>
          </cell>
        </row>
        <row r="2753">
          <cell r="B2753" t="str">
            <v>RIO DELL 1102CB</v>
          </cell>
          <cell r="C2753">
            <v>192251102</v>
          </cell>
          <cell r="D2753" t="str">
            <v>RIO DELL 1102</v>
          </cell>
          <cell r="E2753" t="str">
            <v>CB</v>
          </cell>
          <cell r="F2753" t="b">
            <v>1</v>
          </cell>
          <cell r="G2753">
            <v>10445.4546966909</v>
          </cell>
          <cell r="H2753">
            <v>0</v>
          </cell>
          <cell r="I2753">
            <v>86</v>
          </cell>
          <cell r="J2753">
            <v>1.4143157307390601E-4</v>
          </cell>
          <cell r="K2753">
            <v>846</v>
          </cell>
          <cell r="L2753">
            <v>6.51475899323882E-2</v>
          </cell>
          <cell r="M2753">
            <v>3602</v>
          </cell>
          <cell r="N2753">
            <v>9.2139261261114993E-6</v>
          </cell>
          <cell r="O2753">
            <v>3090</v>
          </cell>
          <cell r="P2753">
            <v>0.28000000000000003</v>
          </cell>
          <cell r="Q2753">
            <v>1040</v>
          </cell>
        </row>
        <row r="2754">
          <cell r="B2754" t="str">
            <v>RISING RIVER 11011530</v>
          </cell>
          <cell r="C2754">
            <v>103551101</v>
          </cell>
          <cell r="D2754" t="str">
            <v>RISING RIVER 1101</v>
          </cell>
          <cell r="E2754">
            <v>1530</v>
          </cell>
          <cell r="F2754" t="b">
            <v>0</v>
          </cell>
          <cell r="G2754">
            <v>28483.8521222571</v>
          </cell>
          <cell r="H2754">
            <v>18168.0105576838</v>
          </cell>
          <cell r="I2754">
            <v>167</v>
          </cell>
          <cell r="J2754">
            <v>5.6107294734296902E-5</v>
          </cell>
          <cell r="K2754">
            <v>2884</v>
          </cell>
          <cell r="L2754">
            <v>2176.98416117017</v>
          </cell>
          <cell r="M2754">
            <v>405</v>
          </cell>
          <cell r="N2754">
            <v>0.112184733635505</v>
          </cell>
          <cell r="O2754">
            <v>697</v>
          </cell>
          <cell r="P2754">
            <v>0.01</v>
          </cell>
          <cell r="Q2754">
            <v>2573</v>
          </cell>
        </row>
        <row r="2755">
          <cell r="B2755" t="str">
            <v>RISING RIVER 11011532</v>
          </cell>
          <cell r="C2755">
            <v>103551101</v>
          </cell>
          <cell r="D2755" t="str">
            <v>RISING RIVER 1101</v>
          </cell>
          <cell r="E2755">
            <v>1532</v>
          </cell>
          <cell r="F2755" t="b">
            <v>0</v>
          </cell>
          <cell r="G2755">
            <v>7926.8977530452403</v>
          </cell>
          <cell r="H2755">
            <v>6133.1892999869797</v>
          </cell>
          <cell r="I2755">
            <v>27</v>
          </cell>
          <cell r="J2755">
            <v>6.5114312816988798E-5</v>
          </cell>
          <cell r="K2755">
            <v>2606</v>
          </cell>
          <cell r="L2755">
            <v>6536.3280841248497</v>
          </cell>
          <cell r="M2755">
            <v>17</v>
          </cell>
          <cell r="N2755">
            <v>0.380766082110924</v>
          </cell>
          <cell r="O2755">
            <v>71</v>
          </cell>
          <cell r="P2755">
            <v>0.01</v>
          </cell>
          <cell r="Q2755">
            <v>2591</v>
          </cell>
        </row>
        <row r="2756">
          <cell r="B2756" t="str">
            <v>RISING RIVER 11019032</v>
          </cell>
          <cell r="C2756">
            <v>103551101</v>
          </cell>
          <cell r="D2756" t="str">
            <v>RISING RIVER 1101</v>
          </cell>
          <cell r="E2756">
            <v>9032</v>
          </cell>
          <cell r="F2756" t="b">
            <v>0</v>
          </cell>
          <cell r="G2756">
            <v>37853.358100378398</v>
          </cell>
          <cell r="H2756">
            <v>36827.563314977699</v>
          </cell>
          <cell r="I2756">
            <v>175</v>
          </cell>
          <cell r="J2756">
            <v>3.6108218667538402E-5</v>
          </cell>
          <cell r="K2756">
            <v>3334</v>
          </cell>
          <cell r="L2756">
            <v>413.85459098342398</v>
          </cell>
          <cell r="M2756">
            <v>1280</v>
          </cell>
          <cell r="N2756">
            <v>1.12065441384985E-2</v>
          </cell>
          <cell r="O2756">
            <v>1912</v>
          </cell>
          <cell r="P2756">
            <v>0.02</v>
          </cell>
          <cell r="Q2756">
            <v>2552</v>
          </cell>
        </row>
        <row r="2757">
          <cell r="B2757" t="str">
            <v>RISING RIVER 1101CB</v>
          </cell>
          <cell r="C2757">
            <v>103551101</v>
          </cell>
          <cell r="D2757" t="str">
            <v>RISING RIVER 1101</v>
          </cell>
          <cell r="E2757" t="str">
            <v>CB</v>
          </cell>
          <cell r="F2757" t="b">
            <v>0</v>
          </cell>
          <cell r="G2757">
            <v>21509.969368366899</v>
          </cell>
          <cell r="H2757">
            <v>15956.2358730631</v>
          </cell>
          <cell r="I2757">
            <v>121</v>
          </cell>
          <cell r="J2757">
            <v>5.1920192847379502E-5</v>
          </cell>
          <cell r="K2757">
            <v>2995</v>
          </cell>
          <cell r="L2757">
            <v>1288.06522918363</v>
          </cell>
          <cell r="M2757">
            <v>687</v>
          </cell>
          <cell r="N2757">
            <v>7.4106261057634196E-2</v>
          </cell>
          <cell r="O2757">
            <v>943</v>
          </cell>
          <cell r="P2757">
            <v>0.03</v>
          </cell>
          <cell r="Q2757">
            <v>2320</v>
          </cell>
        </row>
        <row r="2758">
          <cell r="B2758" t="str">
            <v>ROB ROY 210410298</v>
          </cell>
          <cell r="C2758">
            <v>83692104</v>
          </cell>
          <cell r="D2758" t="str">
            <v>ROB ROY 2104</v>
          </cell>
          <cell r="E2758">
            <v>10298</v>
          </cell>
          <cell r="F2758" t="b">
            <v>0</v>
          </cell>
          <cell r="G2758">
            <v>21540.325333705001</v>
          </cell>
          <cell r="H2758">
            <v>17635.974648382999</v>
          </cell>
          <cell r="I2758">
            <v>138</v>
          </cell>
          <cell r="J2758">
            <v>1.14249349610253E-4</v>
          </cell>
          <cell r="K2758">
            <v>1313</v>
          </cell>
          <cell r="L2758">
            <v>23.021876144776801</v>
          </cell>
          <cell r="M2758">
            <v>2412</v>
          </cell>
          <cell r="N2758">
            <v>2.6824804729529699E-3</v>
          </cell>
          <cell r="O2758">
            <v>2387</v>
          </cell>
          <cell r="P2758">
            <v>0.67</v>
          </cell>
          <cell r="Q2758">
            <v>817</v>
          </cell>
        </row>
        <row r="2759">
          <cell r="B2759" t="str">
            <v>ROB ROY 210410714</v>
          </cell>
          <cell r="C2759">
            <v>83692104</v>
          </cell>
          <cell r="D2759" t="str">
            <v>ROB ROY 2104</v>
          </cell>
          <cell r="E2759">
            <v>10714</v>
          </cell>
          <cell r="F2759" t="b">
            <v>0</v>
          </cell>
          <cell r="G2759">
            <v>31415.188820610099</v>
          </cell>
          <cell r="H2759">
            <v>22795.515690628701</v>
          </cell>
          <cell r="I2759">
            <v>212</v>
          </cell>
          <cell r="J2759">
            <v>8.9963665927053496E-5</v>
          </cell>
          <cell r="K2759">
            <v>1915</v>
          </cell>
          <cell r="L2759">
            <v>34.882796114416003</v>
          </cell>
          <cell r="M2759">
            <v>2308</v>
          </cell>
          <cell r="N2759">
            <v>2.8840015706543699E-3</v>
          </cell>
          <cell r="O2759">
            <v>2362</v>
          </cell>
          <cell r="P2759">
            <v>0.2</v>
          </cell>
          <cell r="Q2759">
            <v>1158</v>
          </cell>
        </row>
        <row r="2760">
          <cell r="B2760" t="str">
            <v>ROB ROY 210410930</v>
          </cell>
          <cell r="C2760">
            <v>83692104</v>
          </cell>
          <cell r="D2760" t="str">
            <v>ROB ROY 2104</v>
          </cell>
          <cell r="E2760">
            <v>10930</v>
          </cell>
          <cell r="F2760" t="b">
            <v>0</v>
          </cell>
          <cell r="G2760">
            <v>18316.5864041858</v>
          </cell>
          <cell r="H2760">
            <v>1585.2477129945</v>
          </cell>
          <cell r="I2760">
            <v>149</v>
          </cell>
          <cell r="J2760">
            <v>9.2072430054898196E-5</v>
          </cell>
          <cell r="K2760">
            <v>1841</v>
          </cell>
          <cell r="L2760">
            <v>11.216713298337099</v>
          </cell>
          <cell r="M2760">
            <v>2602</v>
          </cell>
          <cell r="N2760">
            <v>1.11260135239289E-3</v>
          </cell>
          <cell r="O2760">
            <v>2615</v>
          </cell>
          <cell r="P2760">
            <v>0.03</v>
          </cell>
          <cell r="Q2760">
            <v>2315</v>
          </cell>
        </row>
        <row r="2761">
          <cell r="B2761" t="str">
            <v>ROB ROY 210410954</v>
          </cell>
          <cell r="C2761">
            <v>83692104</v>
          </cell>
          <cell r="D2761" t="str">
            <v>ROB ROY 2104</v>
          </cell>
          <cell r="E2761">
            <v>10954</v>
          </cell>
          <cell r="F2761" t="b">
            <v>0</v>
          </cell>
          <cell r="G2761">
            <v>11428.748304913601</v>
          </cell>
          <cell r="H2761">
            <v>11428.748304913601</v>
          </cell>
          <cell r="I2761">
            <v>90</v>
          </cell>
          <cell r="J2761">
            <v>9.18920450809916E-5</v>
          </cell>
          <cell r="K2761">
            <v>1847</v>
          </cell>
          <cell r="L2761">
            <v>2.44224845170974</v>
          </cell>
          <cell r="M2761">
            <v>2825</v>
          </cell>
          <cell r="N2761">
            <v>1.22622464341103E-4</v>
          </cell>
          <cell r="O2761">
            <v>2864</v>
          </cell>
          <cell r="P2761">
            <v>0.16</v>
          </cell>
          <cell r="Q2761">
            <v>1268</v>
          </cell>
        </row>
        <row r="2762">
          <cell r="B2762" t="str">
            <v>ROB ROY 210410960</v>
          </cell>
          <cell r="C2762">
            <v>83692104</v>
          </cell>
          <cell r="D2762" t="str">
            <v>ROB ROY 2104</v>
          </cell>
          <cell r="E2762">
            <v>10960</v>
          </cell>
          <cell r="F2762" t="b">
            <v>0</v>
          </cell>
          <cell r="G2762">
            <v>45089.9596984577</v>
          </cell>
          <cell r="H2762">
            <v>30132.538653887099</v>
          </cell>
          <cell r="I2762">
            <v>320</v>
          </cell>
          <cell r="J2762">
            <v>9.21088595012926E-5</v>
          </cell>
          <cell r="K2762">
            <v>1838</v>
          </cell>
          <cell r="L2762">
            <v>18.252933436352698</v>
          </cell>
          <cell r="M2762">
            <v>2472</v>
          </cell>
          <cell r="N2762">
            <v>1.94538816987656E-3</v>
          </cell>
          <cell r="O2762">
            <v>2485</v>
          </cell>
          <cell r="P2762">
            <v>0.12</v>
          </cell>
          <cell r="Q2762">
            <v>1381</v>
          </cell>
        </row>
        <row r="2763">
          <cell r="B2763" t="str">
            <v>ROB ROY 210412596</v>
          </cell>
          <cell r="C2763">
            <v>83692104</v>
          </cell>
          <cell r="D2763" t="str">
            <v>ROB ROY 2104</v>
          </cell>
          <cell r="E2763">
            <v>12596</v>
          </cell>
          <cell r="F2763" t="b">
            <v>0</v>
          </cell>
          <cell r="G2763">
            <v>17025.8656728977</v>
          </cell>
          <cell r="H2763">
            <v>12925.078560323</v>
          </cell>
          <cell r="I2763">
            <v>140</v>
          </cell>
          <cell r="J2763">
            <v>8.8890867833210199E-5</v>
          </cell>
          <cell r="K2763">
            <v>1955</v>
          </cell>
          <cell r="L2763">
            <v>5.6621975712478099</v>
          </cell>
          <cell r="M2763">
            <v>2721</v>
          </cell>
          <cell r="N2763">
            <v>4.33706665416429E-4</v>
          </cell>
          <cell r="O2763">
            <v>2754</v>
          </cell>
          <cell r="P2763">
            <v>0.06</v>
          </cell>
          <cell r="Q2763">
            <v>1804</v>
          </cell>
        </row>
        <row r="2764">
          <cell r="B2764" t="str">
            <v>ROB ROY 21045082</v>
          </cell>
          <cell r="C2764">
            <v>83692104</v>
          </cell>
          <cell r="D2764" t="str">
            <v>ROB ROY 2104</v>
          </cell>
          <cell r="E2764">
            <v>5082</v>
          </cell>
          <cell r="F2764" t="b">
            <v>0</v>
          </cell>
          <cell r="G2764">
            <v>33362.418006462598</v>
          </cell>
          <cell r="H2764">
            <v>32012.7006768875</v>
          </cell>
          <cell r="I2764">
            <v>215</v>
          </cell>
          <cell r="J2764">
            <v>1.20647553872726E-4</v>
          </cell>
          <cell r="K2764">
            <v>1172</v>
          </cell>
          <cell r="L2764">
            <v>16.315469137698301</v>
          </cell>
          <cell r="M2764">
            <v>2512</v>
          </cell>
          <cell r="N2764">
            <v>1.66718509823657E-3</v>
          </cell>
          <cell r="O2764">
            <v>2526</v>
          </cell>
          <cell r="P2764">
            <v>2.33</v>
          </cell>
          <cell r="Q2764">
            <v>613</v>
          </cell>
        </row>
        <row r="2765">
          <cell r="B2765" t="str">
            <v>ROB ROY 21045304</v>
          </cell>
          <cell r="C2765">
            <v>83692104</v>
          </cell>
          <cell r="D2765" t="str">
            <v>ROB ROY 2104</v>
          </cell>
          <cell r="E2765">
            <v>5304</v>
          </cell>
          <cell r="F2765" t="b">
            <v>0</v>
          </cell>
          <cell r="G2765">
            <v>8039.9736547574703</v>
          </cell>
          <cell r="H2765">
            <v>5763.2850119582799</v>
          </cell>
          <cell r="I2765">
            <v>60</v>
          </cell>
          <cell r="J2765">
            <v>9.1859874737565398E-5</v>
          </cell>
          <cell r="K2765">
            <v>1848</v>
          </cell>
          <cell r="L2765">
            <v>18.674022188037601</v>
          </cell>
          <cell r="M2765">
            <v>2464</v>
          </cell>
          <cell r="N2765">
            <v>1.57844360821783E-3</v>
          </cell>
          <cell r="O2765">
            <v>2543</v>
          </cell>
          <cell r="P2765">
            <v>0.05</v>
          </cell>
          <cell r="Q2765">
            <v>1963</v>
          </cell>
        </row>
        <row r="2766">
          <cell r="B2766" t="str">
            <v>ROB ROY 21046577</v>
          </cell>
          <cell r="C2766">
            <v>83692104</v>
          </cell>
          <cell r="D2766" t="str">
            <v>ROB ROY 2104</v>
          </cell>
          <cell r="E2766">
            <v>6577</v>
          </cell>
          <cell r="F2766" t="b">
            <v>0</v>
          </cell>
          <cell r="G2766">
            <v>5581.4139146421903</v>
          </cell>
          <cell r="H2766">
            <v>5581.4139146421903</v>
          </cell>
          <cell r="I2766">
            <v>33</v>
          </cell>
          <cell r="J2766">
            <v>1.8058957269231801E-4</v>
          </cell>
          <cell r="K2766">
            <v>509</v>
          </cell>
          <cell r="L2766">
            <v>33.203736799363099</v>
          </cell>
          <cell r="M2766">
            <v>2318</v>
          </cell>
          <cell r="N2766">
            <v>8.9942579608076004E-3</v>
          </cell>
          <cell r="O2766">
            <v>2002</v>
          </cell>
          <cell r="Q2766">
            <v>3482</v>
          </cell>
        </row>
        <row r="2767">
          <cell r="B2767" t="str">
            <v>ROB ROY 21049973</v>
          </cell>
          <cell r="C2767">
            <v>83692104</v>
          </cell>
          <cell r="D2767" t="str">
            <v>ROB ROY 2104</v>
          </cell>
          <cell r="E2767">
            <v>9973</v>
          </cell>
          <cell r="F2767" t="b">
            <v>1</v>
          </cell>
          <cell r="G2767">
            <v>921.51823176058497</v>
          </cell>
          <cell r="H2767">
            <v>921.51823176058497</v>
          </cell>
          <cell r="I2767">
            <v>7</v>
          </cell>
          <cell r="J2767">
            <v>9.7760988865047693E-5</v>
          </cell>
          <cell r="K2767">
            <v>1697</v>
          </cell>
          <cell r="L2767">
            <v>6.6431229729116206E-2</v>
          </cell>
          <cell r="M2767">
            <v>3072</v>
          </cell>
          <cell r="N2767">
            <v>6.4943827098395603E-6</v>
          </cell>
          <cell r="O2767">
            <v>3192</v>
          </cell>
          <cell r="Q2767">
            <v>3027</v>
          </cell>
        </row>
        <row r="2768">
          <cell r="B2768" t="str">
            <v>ROB ROY 2104CB</v>
          </cell>
          <cell r="C2768">
            <v>83692104</v>
          </cell>
          <cell r="D2768" t="str">
            <v>ROB ROY 2104</v>
          </cell>
          <cell r="E2768" t="str">
            <v>CB</v>
          </cell>
          <cell r="F2768" t="b">
            <v>0</v>
          </cell>
          <cell r="G2768">
            <v>23033.379206698301</v>
          </cell>
          <cell r="H2768">
            <v>23033.379206698301</v>
          </cell>
          <cell r="I2768">
            <v>170</v>
          </cell>
          <cell r="J2768">
            <v>1.05137618618969E-4</v>
          </cell>
          <cell r="K2768">
            <v>1519</v>
          </cell>
          <cell r="L2768">
            <v>8.8710376294816804</v>
          </cell>
          <cell r="M2768">
            <v>2646</v>
          </cell>
          <cell r="N2768">
            <v>8.7440350721032902E-4</v>
          </cell>
          <cell r="O2768">
            <v>2658</v>
          </cell>
          <cell r="P2768">
            <v>0.65</v>
          </cell>
          <cell r="Q2768">
            <v>822</v>
          </cell>
        </row>
        <row r="2769">
          <cell r="B2769" t="str">
            <v>ROB ROY 210512474</v>
          </cell>
          <cell r="C2769">
            <v>83692105</v>
          </cell>
          <cell r="D2769" t="str">
            <v>ROB ROY 2105</v>
          </cell>
          <cell r="E2769">
            <v>12474</v>
          </cell>
          <cell r="F2769" t="b">
            <v>0</v>
          </cell>
          <cell r="G2769">
            <v>13789.0354782014</v>
          </cell>
          <cell r="H2769">
            <v>5487.3000736473196</v>
          </cell>
          <cell r="I2769">
            <v>105</v>
          </cell>
          <cell r="J2769">
            <v>7.0779246605178695E-5</v>
          </cell>
          <cell r="K2769">
            <v>2448</v>
          </cell>
          <cell r="L2769">
            <v>6.5612008670965796E-2</v>
          </cell>
          <cell r="M2769">
            <v>3333</v>
          </cell>
          <cell r="N2769">
            <v>4.6505346166318196E-6</v>
          </cell>
          <cell r="O2769">
            <v>3283</v>
          </cell>
          <cell r="P2769">
            <v>0.04</v>
          </cell>
          <cell r="Q2769">
            <v>2152</v>
          </cell>
        </row>
        <row r="2770">
          <cell r="B2770" t="str">
            <v>ROB ROY 210512584</v>
          </cell>
          <cell r="C2770">
            <v>83692105</v>
          </cell>
          <cell r="D2770" t="str">
            <v>ROB ROY 2105</v>
          </cell>
          <cell r="E2770">
            <v>12584</v>
          </cell>
          <cell r="F2770" t="b">
            <v>0</v>
          </cell>
          <cell r="G2770">
            <v>41638.889721319298</v>
          </cell>
          <cell r="H2770">
            <v>5651.1648454135702</v>
          </cell>
          <cell r="I2770">
            <v>297</v>
          </cell>
          <cell r="J2770">
            <v>5.9861225836172898E-5</v>
          </cell>
          <cell r="K2770">
            <v>2779</v>
          </cell>
          <cell r="L2770">
            <v>0.22528606066198001</v>
          </cell>
          <cell r="M2770">
            <v>2929</v>
          </cell>
          <cell r="N2770">
            <v>1.8188060634458801E-5</v>
          </cell>
          <cell r="O2770">
            <v>2974</v>
          </cell>
          <cell r="P2770">
            <v>0.03</v>
          </cell>
          <cell r="Q2770">
            <v>2245</v>
          </cell>
        </row>
        <row r="2771">
          <cell r="B2771" t="str">
            <v>ROB ROY 210512586</v>
          </cell>
          <cell r="C2771">
            <v>83692105</v>
          </cell>
          <cell r="D2771" t="str">
            <v>ROB ROY 2105</v>
          </cell>
          <cell r="E2771">
            <v>12586</v>
          </cell>
          <cell r="F2771" t="b">
            <v>0</v>
          </cell>
          <cell r="G2771">
            <v>10478.250612842899</v>
          </cell>
          <cell r="H2771">
            <v>3041.3303635040502</v>
          </cell>
          <cell r="I2771">
            <v>85</v>
          </cell>
          <cell r="J2771">
            <v>4.1068495182072898E-5</v>
          </cell>
          <cell r="K2771">
            <v>3241</v>
          </cell>
          <cell r="L2771">
            <v>6.5464440864675094E-2</v>
          </cell>
          <cell r="M2771">
            <v>3391</v>
          </cell>
          <cell r="N2771">
            <v>2.69703929647186E-6</v>
          </cell>
          <cell r="O2771">
            <v>3441</v>
          </cell>
          <cell r="P2771">
            <v>0.05</v>
          </cell>
          <cell r="Q2771">
            <v>2013</v>
          </cell>
        </row>
        <row r="2772">
          <cell r="B2772" t="str">
            <v>ROB ROY 210538430</v>
          </cell>
          <cell r="C2772">
            <v>83692105</v>
          </cell>
          <cell r="D2772" t="str">
            <v>ROB ROY 2105</v>
          </cell>
          <cell r="E2772">
            <v>38430</v>
          </cell>
          <cell r="F2772" t="b">
            <v>0</v>
          </cell>
          <cell r="G2772">
            <v>10237.4777237854</v>
          </cell>
          <cell r="H2772">
            <v>6060.3575350320798</v>
          </cell>
          <cell r="I2772">
            <v>90</v>
          </cell>
          <cell r="J2772">
            <v>5.3215155311887203E-5</v>
          </cell>
          <cell r="K2772">
            <v>2959</v>
          </cell>
          <cell r="L2772">
            <v>0.59377721473574596</v>
          </cell>
          <cell r="M2772">
            <v>2912</v>
          </cell>
          <cell r="N2772">
            <v>3.7767916393875103E-5</v>
          </cell>
          <cell r="O2772">
            <v>2918</v>
          </cell>
          <cell r="P2772">
            <v>0.19</v>
          </cell>
          <cell r="Q2772">
            <v>1175</v>
          </cell>
        </row>
        <row r="2773">
          <cell r="B2773" t="str">
            <v>ROB ROY 21055090</v>
          </cell>
          <cell r="C2773">
            <v>83692105</v>
          </cell>
          <cell r="D2773" t="str">
            <v>ROB ROY 2105</v>
          </cell>
          <cell r="E2773">
            <v>5090</v>
          </cell>
          <cell r="F2773" t="b">
            <v>0</v>
          </cell>
          <cell r="G2773">
            <v>34218.656570002902</v>
          </cell>
          <cell r="H2773">
            <v>34218.656570002902</v>
          </cell>
          <cell r="I2773">
            <v>245</v>
          </cell>
          <cell r="J2773">
            <v>1.06924834865506E-4</v>
          </cell>
          <cell r="K2773">
            <v>1476</v>
          </cell>
          <cell r="L2773">
            <v>6.8560630544323899</v>
          </cell>
          <cell r="M2773">
            <v>2689</v>
          </cell>
          <cell r="N2773">
            <v>7.4249207415256796E-4</v>
          </cell>
          <cell r="O2773">
            <v>2679</v>
          </cell>
          <cell r="P2773">
            <v>1.26</v>
          </cell>
          <cell r="Q2773">
            <v>691</v>
          </cell>
        </row>
        <row r="2774">
          <cell r="B2774" t="str">
            <v>ROB ROY 21055166</v>
          </cell>
          <cell r="C2774">
            <v>83692105</v>
          </cell>
          <cell r="D2774" t="str">
            <v>ROB ROY 2105</v>
          </cell>
          <cell r="E2774">
            <v>5166</v>
          </cell>
          <cell r="F2774" t="b">
            <v>0</v>
          </cell>
          <cell r="G2774">
            <v>8840.5785571237593</v>
          </cell>
          <cell r="H2774">
            <v>8840.5785571237593</v>
          </cell>
          <cell r="I2774">
            <v>81</v>
          </cell>
          <cell r="J2774">
            <v>9.56294584565186E-5</v>
          </cell>
          <cell r="K2774">
            <v>1737</v>
          </cell>
          <cell r="L2774">
            <v>3.5861599187792002</v>
          </cell>
          <cell r="M2774">
            <v>2788</v>
          </cell>
          <cell r="N2774">
            <v>2.8990560780155602E-4</v>
          </cell>
          <cell r="O2774">
            <v>2801</v>
          </cell>
          <cell r="P2774">
            <v>31.21</v>
          </cell>
          <cell r="Q2774">
            <v>231</v>
          </cell>
        </row>
        <row r="2775">
          <cell r="B2775" t="str">
            <v>ROB ROY 210571630</v>
          </cell>
          <cell r="C2775">
            <v>83692105</v>
          </cell>
          <cell r="D2775" t="str">
            <v>ROB ROY 2105</v>
          </cell>
          <cell r="E2775">
            <v>71630</v>
          </cell>
          <cell r="F2775" t="b">
            <v>0</v>
          </cell>
          <cell r="G2775">
            <v>3041.9597004975699</v>
          </cell>
          <cell r="H2775">
            <v>2182.1843229328701</v>
          </cell>
          <cell r="I2775">
            <v>26</v>
          </cell>
          <cell r="J2775">
            <v>1.02946875463553E-4</v>
          </cell>
          <cell r="K2775">
            <v>1569</v>
          </cell>
          <cell r="L2775">
            <v>6.60365498982943E-2</v>
          </cell>
          <cell r="M2775">
            <v>3211</v>
          </cell>
          <cell r="N2775">
            <v>6.8241023190801302E-6</v>
          </cell>
          <cell r="O2775">
            <v>3173</v>
          </cell>
          <cell r="P2775">
            <v>0.21</v>
          </cell>
          <cell r="Q2775">
            <v>1143</v>
          </cell>
        </row>
        <row r="2776">
          <cell r="B2776" t="str">
            <v>ROB ROY 2105CB</v>
          </cell>
          <cell r="C2776">
            <v>83692105</v>
          </cell>
          <cell r="D2776" t="str">
            <v>ROB ROY 2105</v>
          </cell>
          <cell r="E2776" t="str">
            <v>CB</v>
          </cell>
          <cell r="F2776" t="b">
            <v>0</v>
          </cell>
          <cell r="G2776">
            <v>2115.1185675882598</v>
          </cell>
          <cell r="H2776">
            <v>1181.1240946733601</v>
          </cell>
          <cell r="I2776">
            <v>17</v>
          </cell>
          <cell r="J2776">
            <v>7.5666845345147198E-5</v>
          </cell>
          <cell r="K2776">
            <v>2317</v>
          </cell>
          <cell r="L2776">
            <v>2.8607542506035601</v>
          </cell>
          <cell r="M2776">
            <v>2817</v>
          </cell>
          <cell r="N2776">
            <v>3.4682990716641501E-4</v>
          </cell>
          <cell r="O2776">
            <v>2781</v>
          </cell>
          <cell r="P2776">
            <v>0.04</v>
          </cell>
          <cell r="Q2776">
            <v>2077</v>
          </cell>
        </row>
        <row r="2777">
          <cell r="B2777" t="str">
            <v>ROSSMOOR 110168920</v>
          </cell>
          <cell r="C2777">
            <v>14161101</v>
          </cell>
          <cell r="D2777" t="str">
            <v>ROSSMOOR 1101</v>
          </cell>
          <cell r="E2777">
            <v>68920</v>
          </cell>
          <cell r="F2777" t="b">
            <v>0</v>
          </cell>
          <cell r="G2777">
            <v>11754.438162856701</v>
          </cell>
          <cell r="H2777">
            <v>10341.5361418795</v>
          </cell>
          <cell r="I2777">
            <v>91</v>
          </cell>
          <cell r="J2777">
            <v>9.0412506044510902E-5</v>
          </cell>
          <cell r="K2777">
            <v>1900</v>
          </cell>
          <cell r="L2777">
            <v>5.0243924901836001</v>
          </cell>
          <cell r="M2777">
            <v>2751</v>
          </cell>
          <cell r="N2777">
            <v>2.5769519915844202E-4</v>
          </cell>
          <cell r="O2777">
            <v>2812</v>
          </cell>
          <cell r="P2777">
            <v>0.16</v>
          </cell>
          <cell r="Q2777">
            <v>1274</v>
          </cell>
        </row>
        <row r="2778">
          <cell r="B2778" t="str">
            <v>ROSSMOOR 11018132</v>
          </cell>
          <cell r="C2778">
            <v>14161101</v>
          </cell>
          <cell r="D2778" t="str">
            <v>ROSSMOOR 1101</v>
          </cell>
          <cell r="E2778">
            <v>8132</v>
          </cell>
          <cell r="F2778" t="b">
            <v>0</v>
          </cell>
          <cell r="G2778">
            <v>5814.9581618455104</v>
          </cell>
          <cell r="H2778">
            <v>4248.0139655319099</v>
          </cell>
          <cell r="I2778">
            <v>47</v>
          </cell>
          <cell r="J2778">
            <v>9.8938458246808006E-5</v>
          </cell>
          <cell r="K2778">
            <v>1671</v>
          </cell>
          <cell r="L2778">
            <v>2.08828512099167</v>
          </cell>
          <cell r="M2778">
            <v>2837</v>
          </cell>
          <cell r="N2778">
            <v>2.0336518814804399E-4</v>
          </cell>
          <cell r="O2778">
            <v>2836</v>
          </cell>
          <cell r="P2778">
            <v>0.04</v>
          </cell>
          <cell r="Q2778">
            <v>2079</v>
          </cell>
        </row>
        <row r="2779">
          <cell r="B2779" t="str">
            <v>ROSSMOOR 110181770</v>
          </cell>
          <cell r="C2779">
            <v>14161101</v>
          </cell>
          <cell r="D2779" t="str">
            <v>ROSSMOOR 1101</v>
          </cell>
          <cell r="E2779">
            <v>81770</v>
          </cell>
          <cell r="F2779" t="b">
            <v>1</v>
          </cell>
          <cell r="G2779">
            <v>2254.8682302954599</v>
          </cell>
          <cell r="H2779">
            <v>110.42245055572801</v>
          </cell>
          <cell r="I2779">
            <v>21</v>
          </cell>
          <cell r="J2779">
            <v>8.9057629728423701E-5</v>
          </cell>
          <cell r="K2779">
            <v>1945</v>
          </cell>
          <cell r="L2779">
            <v>6.5148189744365606E-2</v>
          </cell>
          <cell r="M2779">
            <v>3588</v>
          </cell>
          <cell r="N2779">
            <v>5.8019433597308003E-6</v>
          </cell>
          <cell r="O2779">
            <v>3220</v>
          </cell>
          <cell r="Q2779">
            <v>3289</v>
          </cell>
        </row>
        <row r="2780">
          <cell r="B2780" t="str">
            <v>ROSSMOOR 1101L503R</v>
          </cell>
          <cell r="C2780">
            <v>14161101</v>
          </cell>
          <cell r="D2780" t="str">
            <v>ROSSMOOR 1101</v>
          </cell>
          <cell r="E2780" t="str">
            <v>L503R</v>
          </cell>
          <cell r="F2780" t="b">
            <v>0</v>
          </cell>
          <cell r="G2780">
            <v>6910.8038098259904</v>
          </cell>
          <cell r="H2780">
            <v>6910.8038098259904</v>
          </cell>
          <cell r="I2780">
            <v>62</v>
          </cell>
          <cell r="J2780">
            <v>1.05887407170807E-4</v>
          </cell>
          <cell r="K2780">
            <v>1498</v>
          </cell>
          <cell r="L2780">
            <v>0.832924329236156</v>
          </cell>
          <cell r="M2780">
            <v>2901</v>
          </cell>
          <cell r="N2780">
            <v>4.87308393888161E-5</v>
          </cell>
          <cell r="O2780">
            <v>2902</v>
          </cell>
          <cell r="P2780">
            <v>0.09</v>
          </cell>
          <cell r="Q2780">
            <v>1547</v>
          </cell>
        </row>
        <row r="2781">
          <cell r="B2781" t="str">
            <v>ROSSMOOR 1102457174</v>
          </cell>
          <cell r="C2781">
            <v>14161102</v>
          </cell>
          <cell r="D2781" t="str">
            <v>ROSSMOOR 1102</v>
          </cell>
          <cell r="E2781">
            <v>457174</v>
          </cell>
          <cell r="F2781" t="b">
            <v>1</v>
          </cell>
          <cell r="G2781">
            <v>1940.650704804</v>
          </cell>
          <cell r="H2781">
            <v>925.54513201560098</v>
          </cell>
          <cell r="I2781">
            <v>14</v>
          </cell>
          <cell r="J2781">
            <v>1.15831981579853E-4</v>
          </cell>
          <cell r="K2781">
            <v>1277</v>
          </cell>
          <cell r="L2781">
            <v>1.7636355088858999</v>
          </cell>
          <cell r="M2781">
            <v>2850</v>
          </cell>
          <cell r="N2781">
            <v>4.8347814617887502E-4</v>
          </cell>
          <cell r="O2781">
            <v>2739</v>
          </cell>
          <cell r="Q2781">
            <v>3313</v>
          </cell>
        </row>
        <row r="2782">
          <cell r="B2782" t="str">
            <v>ROSSMOOR 110479146</v>
          </cell>
          <cell r="C2782">
            <v>14161104</v>
          </cell>
          <cell r="D2782" t="str">
            <v>ROSSMOOR 1104</v>
          </cell>
          <cell r="E2782">
            <v>79146</v>
          </cell>
          <cell r="F2782" t="b">
            <v>1</v>
          </cell>
          <cell r="G2782">
            <v>3115.0804014432301</v>
          </cell>
          <cell r="H2782">
            <v>85.6156696299076</v>
          </cell>
          <cell r="I2782">
            <v>28</v>
          </cell>
          <cell r="J2782">
            <v>8.3511915296117796E-5</v>
          </cell>
          <cell r="K2782">
            <v>2114</v>
          </cell>
          <cell r="L2782">
            <v>6.5194031491901797E-2</v>
          </cell>
          <cell r="M2782">
            <v>3514</v>
          </cell>
          <cell r="N2782">
            <v>5.4510035504332797E-6</v>
          </cell>
          <cell r="O2782">
            <v>3239</v>
          </cell>
          <cell r="P2782">
            <v>0.02</v>
          </cell>
          <cell r="Q2782">
            <v>2490</v>
          </cell>
        </row>
        <row r="2783">
          <cell r="B2783" t="str">
            <v>ROSSMOOR 1104892332</v>
          </cell>
          <cell r="C2783">
            <v>14161104</v>
          </cell>
          <cell r="D2783" t="str">
            <v>ROSSMOOR 1104</v>
          </cell>
          <cell r="E2783">
            <v>892332</v>
          </cell>
          <cell r="F2783" t="b">
            <v>1</v>
          </cell>
          <cell r="G2783">
            <v>410.22303084879098</v>
          </cell>
          <cell r="H2783">
            <v>410.22303084879098</v>
          </cell>
          <cell r="I2783">
            <v>4</v>
          </cell>
          <cell r="J2783">
            <v>1.08434393951029E-4</v>
          </cell>
          <cell r="K2783">
            <v>1438</v>
          </cell>
          <cell r="L2783">
            <v>6.6431758675379496E-2</v>
          </cell>
          <cell r="M2783">
            <v>2994</v>
          </cell>
          <cell r="N2783">
            <v>7.2034874910657901E-6</v>
          </cell>
          <cell r="O2783">
            <v>3155</v>
          </cell>
          <cell r="Q2783">
            <v>3332</v>
          </cell>
        </row>
        <row r="2784">
          <cell r="B2784" t="str">
            <v>ROSSMOOR 1104CB</v>
          </cell>
          <cell r="C2784">
            <v>14161104</v>
          </cell>
          <cell r="D2784" t="str">
            <v>ROSSMOOR 1104</v>
          </cell>
          <cell r="E2784" t="str">
            <v>CB</v>
          </cell>
          <cell r="F2784" t="b">
            <v>1</v>
          </cell>
          <cell r="G2784">
            <v>17820.871304739099</v>
          </cell>
          <cell r="H2784">
            <v>0</v>
          </cell>
          <cell r="I2784">
            <v>150</v>
          </cell>
          <cell r="J2784">
            <v>1.0626202876285501E-4</v>
          </cell>
          <cell r="K2784">
            <v>1491</v>
          </cell>
          <cell r="L2784">
            <v>6.5148189744365495E-2</v>
          </cell>
          <cell r="M2784">
            <v>3591</v>
          </cell>
          <cell r="N2784">
            <v>6.9227788124637402E-6</v>
          </cell>
          <cell r="O2784">
            <v>3168</v>
          </cell>
          <cell r="Q2784">
            <v>2669</v>
          </cell>
        </row>
        <row r="2785">
          <cell r="B2785" t="str">
            <v>ROSSMOOR 110639424</v>
          </cell>
          <cell r="C2785">
            <v>14161106</v>
          </cell>
          <cell r="D2785" t="str">
            <v>ROSSMOOR 1106</v>
          </cell>
          <cell r="E2785">
            <v>39424</v>
          </cell>
          <cell r="F2785" t="b">
            <v>0</v>
          </cell>
          <cell r="G2785">
            <v>3992.92251291087</v>
          </cell>
          <cell r="H2785">
            <v>1481.6597528473701</v>
          </cell>
          <cell r="I2785">
            <v>36</v>
          </cell>
          <cell r="J2785">
            <v>9.8000436029157194E-5</v>
          </cell>
          <cell r="K2785">
            <v>1690</v>
          </cell>
          <cell r="L2785">
            <v>17.491493375564598</v>
          </cell>
          <cell r="M2785">
            <v>2491</v>
          </cell>
          <cell r="N2785">
            <v>1.67537051157194E-3</v>
          </cell>
          <cell r="O2785">
            <v>2525</v>
          </cell>
          <cell r="Q2785">
            <v>3138</v>
          </cell>
        </row>
        <row r="2786">
          <cell r="B2786" t="str">
            <v>ROSSMOOR 110676468</v>
          </cell>
          <cell r="C2786">
            <v>14161106</v>
          </cell>
          <cell r="D2786" t="str">
            <v>ROSSMOOR 1106</v>
          </cell>
          <cell r="E2786">
            <v>76468</v>
          </cell>
          <cell r="F2786" t="b">
            <v>0</v>
          </cell>
          <cell r="G2786">
            <v>4744.0084540163298</v>
          </cell>
          <cell r="H2786">
            <v>1281.0775636776</v>
          </cell>
          <cell r="I2786">
            <v>35</v>
          </cell>
          <cell r="J2786">
            <v>9.8202254282244003E-5</v>
          </cell>
          <cell r="K2786">
            <v>1686</v>
          </cell>
          <cell r="L2786">
            <v>6.39721995256724</v>
          </cell>
          <cell r="M2786">
            <v>2700</v>
          </cell>
          <cell r="N2786">
            <v>7.8904640731463E-4</v>
          </cell>
          <cell r="O2786">
            <v>2674</v>
          </cell>
          <cell r="P2786">
            <v>0.03</v>
          </cell>
          <cell r="Q2786">
            <v>2373</v>
          </cell>
        </row>
        <row r="2787">
          <cell r="B2787" t="str">
            <v>ROSSMOOR 1106CB</v>
          </cell>
          <cell r="C2787">
            <v>14161106</v>
          </cell>
          <cell r="D2787" t="str">
            <v>ROSSMOOR 1106</v>
          </cell>
          <cell r="E2787" t="str">
            <v>CB</v>
          </cell>
          <cell r="F2787" t="b">
            <v>0</v>
          </cell>
          <cell r="G2787">
            <v>7735.77333185312</v>
          </cell>
          <cell r="H2787">
            <v>2937.1415421628999</v>
          </cell>
          <cell r="I2787">
            <v>60</v>
          </cell>
          <cell r="J2787">
            <v>7.5124322146451504E-5</v>
          </cell>
          <cell r="K2787">
            <v>2330</v>
          </cell>
          <cell r="L2787">
            <v>1.64970681359908</v>
          </cell>
          <cell r="M2787">
            <v>2856</v>
          </cell>
          <cell r="N2787">
            <v>5.1594419393231201E-6</v>
          </cell>
          <cell r="O2787">
            <v>3259</v>
          </cell>
          <cell r="P2787">
            <v>0.22</v>
          </cell>
          <cell r="Q2787">
            <v>1133</v>
          </cell>
        </row>
        <row r="2788">
          <cell r="B2788" t="str">
            <v>ROSSMOOR 1106L522R</v>
          </cell>
          <cell r="C2788">
            <v>14161106</v>
          </cell>
          <cell r="D2788" t="str">
            <v>ROSSMOOR 1106</v>
          </cell>
          <cell r="E2788" t="str">
            <v>L522R</v>
          </cell>
          <cell r="F2788" t="b">
            <v>0</v>
          </cell>
          <cell r="G2788">
            <v>6797.2077213206303</v>
          </cell>
          <cell r="H2788">
            <v>3031.8636220513199</v>
          </cell>
          <cell r="I2788">
            <v>56</v>
          </cell>
          <cell r="J2788">
            <v>7.9524693269790499E-5</v>
          </cell>
          <cell r="K2788">
            <v>2221</v>
          </cell>
          <cell r="L2788">
            <v>6.5744132462336402E-2</v>
          </cell>
          <cell r="M2788">
            <v>3296</v>
          </cell>
          <cell r="N2788">
            <v>5.2550192300655199E-6</v>
          </cell>
          <cell r="O2788">
            <v>3254</v>
          </cell>
          <cell r="P2788">
            <v>1.17</v>
          </cell>
          <cell r="Q2788">
            <v>704</v>
          </cell>
        </row>
        <row r="2789">
          <cell r="B2789" t="str">
            <v>ROSSMOOR 1106L541R</v>
          </cell>
          <cell r="C2789">
            <v>14161106</v>
          </cell>
          <cell r="D2789" t="str">
            <v>ROSSMOOR 1106</v>
          </cell>
          <cell r="E2789" t="str">
            <v>L541R</v>
          </cell>
          <cell r="F2789" t="b">
            <v>1</v>
          </cell>
          <cell r="G2789">
            <v>978.58780733193203</v>
          </cell>
          <cell r="H2789">
            <v>0</v>
          </cell>
          <cell r="I2789">
            <v>11</v>
          </cell>
          <cell r="J2789">
            <v>4.5011026213614897E-5</v>
          </cell>
          <cell r="K2789">
            <v>3159</v>
          </cell>
          <cell r="L2789">
            <v>6.5148189744365606E-2</v>
          </cell>
          <cell r="M2789">
            <v>3586</v>
          </cell>
          <cell r="N2789">
            <v>2.9323868763531999E-6</v>
          </cell>
          <cell r="O2789">
            <v>3419</v>
          </cell>
          <cell r="Q2789">
            <v>3233</v>
          </cell>
        </row>
        <row r="2790">
          <cell r="B2790" t="str">
            <v>ROSSMOOR 1107857172</v>
          </cell>
          <cell r="C2790">
            <v>14161107</v>
          </cell>
          <cell r="D2790" t="str">
            <v>ROSSMOOR 1107</v>
          </cell>
          <cell r="E2790">
            <v>857172</v>
          </cell>
          <cell r="F2790" t="b">
            <v>1</v>
          </cell>
          <cell r="G2790">
            <v>1843.2098616891799</v>
          </cell>
          <cell r="H2790">
            <v>152.03856011237099</v>
          </cell>
          <cell r="I2790">
            <v>15</v>
          </cell>
          <cell r="J2790">
            <v>8.7874124022034402E-5</v>
          </cell>
          <cell r="K2790">
            <v>1986</v>
          </cell>
          <cell r="L2790">
            <v>3.22840883806357</v>
          </cell>
          <cell r="M2790">
            <v>2803</v>
          </cell>
          <cell r="N2790">
            <v>2.29919994773485E-4</v>
          </cell>
          <cell r="O2790">
            <v>2822</v>
          </cell>
          <cell r="Q2790">
            <v>3212</v>
          </cell>
        </row>
        <row r="2791">
          <cell r="B2791" t="str">
            <v>ROSSMOOR 110837848</v>
          </cell>
          <cell r="C2791">
            <v>14161108</v>
          </cell>
          <cell r="D2791" t="str">
            <v>ROSSMOOR 1108</v>
          </cell>
          <cell r="E2791">
            <v>37848</v>
          </cell>
          <cell r="F2791" t="b">
            <v>0</v>
          </cell>
          <cell r="G2791">
            <v>9580.5994251812008</v>
          </cell>
          <cell r="H2791">
            <v>9580.5994251812008</v>
          </cell>
          <cell r="I2791">
            <v>60</v>
          </cell>
          <cell r="J2791">
            <v>7.1725174257153393E-5</v>
          </cell>
          <cell r="K2791">
            <v>2430</v>
          </cell>
          <cell r="L2791">
            <v>176.94819301711601</v>
          </cell>
          <cell r="M2791">
            <v>1691</v>
          </cell>
          <cell r="N2791">
            <v>1.0901081852565201E-2</v>
          </cell>
          <cell r="O2791">
            <v>1925</v>
          </cell>
          <cell r="P2791">
            <v>39.39</v>
          </cell>
          <cell r="Q2791">
            <v>189</v>
          </cell>
        </row>
        <row r="2792">
          <cell r="B2792" t="str">
            <v>ROSSMOOR 110845268</v>
          </cell>
          <cell r="C2792">
            <v>14161108</v>
          </cell>
          <cell r="D2792" t="str">
            <v>ROSSMOOR 1108</v>
          </cell>
          <cell r="E2792">
            <v>45268</v>
          </cell>
          <cell r="F2792" t="b">
            <v>0</v>
          </cell>
          <cell r="G2792">
            <v>12405.156265115</v>
          </cell>
          <cell r="H2792">
            <v>4400.5556564752596</v>
          </cell>
          <cell r="I2792">
            <v>112</v>
          </cell>
          <cell r="J2792">
            <v>8.3436668668517602E-5</v>
          </cell>
          <cell r="K2792">
            <v>2119</v>
          </cell>
          <cell r="L2792">
            <v>27.491784229683301</v>
          </cell>
          <cell r="M2792">
            <v>2366</v>
          </cell>
          <cell r="N2792">
            <v>2.4458379405507299E-3</v>
          </cell>
          <cell r="O2792">
            <v>2417</v>
          </cell>
          <cell r="P2792">
            <v>0.06</v>
          </cell>
          <cell r="Q2792">
            <v>1780</v>
          </cell>
        </row>
        <row r="2793">
          <cell r="B2793" t="str">
            <v>ROSSMOOR 1108CB</v>
          </cell>
          <cell r="C2793">
            <v>14161108</v>
          </cell>
          <cell r="D2793" t="str">
            <v>ROSSMOOR 1108</v>
          </cell>
          <cell r="E2793" t="str">
            <v>CB</v>
          </cell>
          <cell r="F2793" t="b">
            <v>0</v>
          </cell>
          <cell r="G2793">
            <v>11748.894893877099</v>
          </cell>
          <cell r="H2793">
            <v>6728.9489451210302</v>
          </cell>
          <cell r="I2793">
            <v>92</v>
          </cell>
          <cell r="J2793">
            <v>9.2885668971495796E-5</v>
          </cell>
          <cell r="K2793">
            <v>1826</v>
          </cell>
          <cell r="L2793">
            <v>6.3592091687451697</v>
          </cell>
          <cell r="M2793">
            <v>2703</v>
          </cell>
          <cell r="N2793">
            <v>7.6238396939314198E-4</v>
          </cell>
          <cell r="O2793">
            <v>2676</v>
          </cell>
          <cell r="P2793">
            <v>0.16</v>
          </cell>
          <cell r="Q2793">
            <v>1251</v>
          </cell>
        </row>
        <row r="2794">
          <cell r="B2794" t="str">
            <v>ROSSMOOR 1109CB</v>
          </cell>
          <cell r="C2794">
            <v>14161109</v>
          </cell>
          <cell r="D2794" t="str">
            <v>ROSSMOOR 1109</v>
          </cell>
          <cell r="E2794" t="str">
            <v>CB</v>
          </cell>
          <cell r="F2794" t="b">
            <v>1</v>
          </cell>
          <cell r="G2794">
            <v>244.70233051063099</v>
          </cell>
          <cell r="H2794">
            <v>7.5709911595361996</v>
          </cell>
          <cell r="I2794">
            <v>6</v>
          </cell>
          <cell r="J2794">
            <v>8.8687682728050201E-5</v>
          </cell>
          <cell r="K2794">
            <v>1962</v>
          </cell>
          <cell r="L2794">
            <v>31.697968555763499</v>
          </cell>
          <cell r="M2794">
            <v>2332</v>
          </cell>
          <cell r="N2794">
            <v>1.32097971081888E-3</v>
          </cell>
          <cell r="O2794">
            <v>2580</v>
          </cell>
          <cell r="Q2794">
            <v>3593</v>
          </cell>
        </row>
        <row r="2795">
          <cell r="B2795" t="str">
            <v>SALMON CREEK 1101194</v>
          </cell>
          <cell r="C2795">
            <v>43161101</v>
          </cell>
          <cell r="D2795" t="str">
            <v>SALMON CREEK 1101</v>
          </cell>
          <cell r="E2795">
            <v>194</v>
          </cell>
          <cell r="F2795" t="b">
            <v>0</v>
          </cell>
          <cell r="G2795">
            <v>13676.5570077304</v>
          </cell>
          <cell r="H2795">
            <v>10907.743852498899</v>
          </cell>
          <cell r="I2795">
            <v>62</v>
          </cell>
          <cell r="J2795">
            <v>5.7736872353505802E-5</v>
          </cell>
          <cell r="K2795">
            <v>2843</v>
          </cell>
          <cell r="L2795">
            <v>536.06604140155696</v>
          </cell>
          <cell r="M2795">
            <v>1162</v>
          </cell>
          <cell r="N2795">
            <v>3.6140467019800601E-2</v>
          </cell>
          <cell r="O2795">
            <v>1352</v>
          </cell>
          <cell r="P2795">
            <v>0.13</v>
          </cell>
          <cell r="Q2795">
            <v>1363</v>
          </cell>
        </row>
        <row r="2796">
          <cell r="B2796" t="str">
            <v>SALMON CREEK 1101196</v>
          </cell>
          <cell r="C2796">
            <v>43161101</v>
          </cell>
          <cell r="D2796" t="str">
            <v>SALMON CREEK 1101</v>
          </cell>
          <cell r="E2796">
            <v>196</v>
          </cell>
          <cell r="F2796" t="b">
            <v>0</v>
          </cell>
          <cell r="G2796">
            <v>11699.1956635037</v>
          </cell>
          <cell r="H2796">
            <v>9030.0657247520194</v>
          </cell>
          <cell r="I2796">
            <v>36</v>
          </cell>
          <cell r="J2796">
            <v>5.8544029646630698E-5</v>
          </cell>
          <cell r="K2796">
            <v>2820</v>
          </cell>
          <cell r="L2796">
            <v>2429.7049060397599</v>
          </cell>
          <cell r="M2796">
            <v>356</v>
          </cell>
          <cell r="N2796">
            <v>0.147548794573297</v>
          </cell>
          <cell r="O2796">
            <v>533</v>
          </cell>
          <cell r="P2796">
            <v>1.88</v>
          </cell>
          <cell r="Q2796">
            <v>635</v>
          </cell>
        </row>
        <row r="2797">
          <cell r="B2797" t="str">
            <v>SALMON CREEK 110137368</v>
          </cell>
          <cell r="C2797">
            <v>43161101</v>
          </cell>
          <cell r="D2797" t="str">
            <v>SALMON CREEK 1101</v>
          </cell>
          <cell r="E2797">
            <v>37368</v>
          </cell>
          <cell r="F2797" t="b">
            <v>0</v>
          </cell>
          <cell r="G2797">
            <v>9786.5771903727291</v>
          </cell>
          <cell r="H2797">
            <v>9786.5771903727291</v>
          </cell>
          <cell r="I2797">
            <v>48</v>
          </cell>
          <cell r="J2797">
            <v>7.0320243311369998E-5</v>
          </cell>
          <cell r="K2797">
            <v>2459</v>
          </cell>
          <cell r="L2797">
            <v>880.13074577553198</v>
          </cell>
          <cell r="M2797">
            <v>892</v>
          </cell>
          <cell r="N2797">
            <v>5.6596191886525302E-2</v>
          </cell>
          <cell r="O2797">
            <v>1101</v>
          </cell>
          <cell r="P2797">
            <v>0.06</v>
          </cell>
          <cell r="Q2797">
            <v>1898</v>
          </cell>
        </row>
        <row r="2798">
          <cell r="B2798" t="str">
            <v>SALMON CREEK 1101461703</v>
          </cell>
          <cell r="C2798">
            <v>43161101</v>
          </cell>
          <cell r="D2798" t="str">
            <v>SALMON CREEK 1101</v>
          </cell>
          <cell r="E2798">
            <v>461703</v>
          </cell>
          <cell r="F2798" t="b">
            <v>0</v>
          </cell>
          <cell r="G2798">
            <v>1414.64997841887</v>
          </cell>
          <cell r="H2798">
            <v>1414.64997841887</v>
          </cell>
          <cell r="I2798">
            <v>8</v>
          </cell>
          <cell r="J2798">
            <v>7.7835341130594302E-5</v>
          </cell>
          <cell r="K2798">
            <v>2265</v>
          </cell>
          <cell r="L2798">
            <v>327.19899659045001</v>
          </cell>
          <cell r="M2798">
            <v>1402</v>
          </cell>
          <cell r="N2798">
            <v>5.6139737341783999E-2</v>
          </cell>
          <cell r="O2798">
            <v>1107</v>
          </cell>
          <cell r="Q2798">
            <v>3274</v>
          </cell>
        </row>
        <row r="2799">
          <cell r="B2799" t="str">
            <v>SALMON CREEK 110188998</v>
          </cell>
          <cell r="C2799">
            <v>43161101</v>
          </cell>
          <cell r="D2799" t="str">
            <v>SALMON CREEK 1101</v>
          </cell>
          <cell r="E2799">
            <v>88998</v>
          </cell>
          <cell r="F2799" t="b">
            <v>0</v>
          </cell>
          <cell r="G2799">
            <v>22218.031385920902</v>
          </cell>
          <cell r="H2799">
            <v>12794.9323936534</v>
          </cell>
          <cell r="I2799">
            <v>116</v>
          </cell>
          <cell r="J2799">
            <v>8.7490493155073301E-5</v>
          </cell>
          <cell r="K2799">
            <v>2000</v>
          </cell>
          <cell r="L2799">
            <v>1675.3538059882001</v>
          </cell>
          <cell r="M2799">
            <v>531</v>
          </cell>
          <cell r="N2799">
            <v>0.153515999604912</v>
          </cell>
          <cell r="O2799">
            <v>498</v>
          </cell>
          <cell r="P2799">
            <v>12.75</v>
          </cell>
          <cell r="Q2799">
            <v>368</v>
          </cell>
        </row>
        <row r="2800">
          <cell r="B2800" t="str">
            <v>SALT SPRINGS 210110416</v>
          </cell>
          <cell r="C2800">
            <v>163692101</v>
          </cell>
          <cell r="D2800" t="str">
            <v>SALT SPRINGS 2101</v>
          </cell>
          <cell r="E2800">
            <v>10416</v>
          </cell>
          <cell r="F2800" t="b">
            <v>0</v>
          </cell>
          <cell r="G2800">
            <v>1110.19760988745</v>
          </cell>
          <cell r="H2800">
            <v>1110.19760988745</v>
          </cell>
          <cell r="I2800">
            <v>7</v>
          </cell>
          <cell r="J2800">
            <v>1.07883167012395E-4</v>
          </cell>
          <cell r="K2800">
            <v>1452</v>
          </cell>
          <cell r="L2800">
            <v>1426.8175285423099</v>
          </cell>
          <cell r="M2800">
            <v>628</v>
          </cell>
          <cell r="N2800">
            <v>0.13249776107673999</v>
          </cell>
          <cell r="O2800">
            <v>596</v>
          </cell>
          <cell r="P2800">
            <v>0.02</v>
          </cell>
          <cell r="Q2800">
            <v>2491</v>
          </cell>
        </row>
        <row r="2801">
          <cell r="B2801" t="str">
            <v>SALT SPRINGS 21011216</v>
          </cell>
          <cell r="C2801">
            <v>163692101</v>
          </cell>
          <cell r="D2801" t="str">
            <v>SALT SPRINGS 2101</v>
          </cell>
          <cell r="E2801">
            <v>1216</v>
          </cell>
          <cell r="F2801" t="b">
            <v>0</v>
          </cell>
          <cell r="G2801">
            <v>8821.9490973187403</v>
          </cell>
          <cell r="H2801">
            <v>8821.9490973187403</v>
          </cell>
          <cell r="I2801">
            <v>32</v>
          </cell>
          <cell r="J2801">
            <v>4.4432463783455302E-5</v>
          </cell>
          <cell r="K2801">
            <v>3178</v>
          </cell>
          <cell r="L2801">
            <v>673.26468219848596</v>
          </cell>
          <cell r="M2801">
            <v>1041</v>
          </cell>
          <cell r="N2801">
            <v>4.7960074772233498E-2</v>
          </cell>
          <cell r="O2801">
            <v>1199</v>
          </cell>
          <cell r="P2801">
            <v>0.02</v>
          </cell>
          <cell r="Q2801">
            <v>2470</v>
          </cell>
        </row>
        <row r="2802">
          <cell r="B2802" t="str">
            <v>SALT SPRINGS 21011232</v>
          </cell>
          <cell r="C2802">
            <v>163692101</v>
          </cell>
          <cell r="D2802" t="str">
            <v>SALT SPRINGS 2101</v>
          </cell>
          <cell r="E2802">
            <v>1232</v>
          </cell>
          <cell r="F2802" t="b">
            <v>0</v>
          </cell>
          <cell r="G2802">
            <v>14610.2629510238</v>
          </cell>
          <cell r="H2802">
            <v>12420.8061412058</v>
          </cell>
          <cell r="I2802">
            <v>64</v>
          </cell>
          <cell r="J2802">
            <v>4.2772253720136497E-5</v>
          </cell>
          <cell r="K2802">
            <v>3212</v>
          </cell>
          <cell r="L2802">
            <v>1.549292729392</v>
          </cell>
          <cell r="M2802">
            <v>2862</v>
          </cell>
          <cell r="N2802">
            <v>9.0863528286408706E-5</v>
          </cell>
          <cell r="O2802">
            <v>2879</v>
          </cell>
          <cell r="P2802">
            <v>0.05</v>
          </cell>
          <cell r="Q2802">
            <v>2007</v>
          </cell>
        </row>
        <row r="2803">
          <cell r="B2803" t="str">
            <v>SALT SPRINGS 21013116</v>
          </cell>
          <cell r="C2803">
            <v>163692101</v>
          </cell>
          <cell r="D2803" t="str">
            <v>SALT SPRINGS 2101</v>
          </cell>
          <cell r="E2803">
            <v>3116</v>
          </cell>
          <cell r="F2803" t="b">
            <v>0</v>
          </cell>
          <cell r="G2803">
            <v>1685.10428417143</v>
          </cell>
          <cell r="H2803">
            <v>1250.9686609559101</v>
          </cell>
          <cell r="I2803">
            <v>10</v>
          </cell>
          <cell r="J2803">
            <v>2.4548885085096102E-5</v>
          </cell>
          <cell r="K2803">
            <v>3500</v>
          </cell>
          <cell r="L2803">
            <v>6.61754614666209E-2</v>
          </cell>
          <cell r="M2803">
            <v>3176</v>
          </cell>
          <cell r="N2803">
            <v>1.6267480068139399E-6</v>
          </cell>
          <cell r="O2803">
            <v>3542</v>
          </cell>
          <cell r="P2803">
            <v>0.01</v>
          </cell>
          <cell r="Q2803">
            <v>2592</v>
          </cell>
        </row>
        <row r="2804">
          <cell r="B2804" t="str">
            <v>SALT SPRINGS 21014913</v>
          </cell>
          <cell r="C2804">
            <v>163692101</v>
          </cell>
          <cell r="D2804" t="str">
            <v>SALT SPRINGS 2101</v>
          </cell>
          <cell r="E2804">
            <v>4913</v>
          </cell>
          <cell r="F2804" t="b">
            <v>0</v>
          </cell>
          <cell r="G2804">
            <v>6065.3094303858097</v>
          </cell>
          <cell r="H2804">
            <v>6065.3094303858097</v>
          </cell>
          <cell r="I2804">
            <v>54</v>
          </cell>
          <cell r="J2804">
            <v>1.9828845324809599E-5</v>
          </cell>
          <cell r="K2804">
            <v>3546</v>
          </cell>
          <cell r="L2804">
            <v>0.94688077992470499</v>
          </cell>
          <cell r="M2804">
            <v>2897</v>
          </cell>
          <cell r="N2804">
            <v>1.4644732320374899E-5</v>
          </cell>
          <cell r="O2804">
            <v>3012</v>
          </cell>
          <cell r="P2804">
            <v>0.02</v>
          </cell>
          <cell r="Q2804">
            <v>2519</v>
          </cell>
        </row>
        <row r="2805">
          <cell r="B2805" t="str">
            <v>SALT SPRINGS 21023116</v>
          </cell>
          <cell r="C2805">
            <v>163692102</v>
          </cell>
          <cell r="D2805" t="str">
            <v>SALT SPRINGS 2102</v>
          </cell>
          <cell r="E2805">
            <v>3116</v>
          </cell>
          <cell r="F2805" t="b">
            <v>1</v>
          </cell>
          <cell r="G2805">
            <v>87.147480517098899</v>
          </cell>
          <cell r="H2805">
            <v>87.147480517098899</v>
          </cell>
          <cell r="I2805">
            <v>2</v>
          </cell>
          <cell r="J2805">
            <v>6.9020868977531696E-5</v>
          </cell>
          <cell r="K2805">
            <v>2507</v>
          </cell>
          <cell r="L2805">
            <v>6.6431229729116206E-2</v>
          </cell>
          <cell r="M2805">
            <v>3085</v>
          </cell>
          <cell r="N2805">
            <v>4.5851412031496402E-6</v>
          </cell>
          <cell r="O2805">
            <v>3289</v>
          </cell>
          <cell r="Q2805">
            <v>3514</v>
          </cell>
        </row>
        <row r="2806">
          <cell r="B2806" t="str">
            <v>SALT SPRINGS 21023142</v>
          </cell>
          <cell r="C2806">
            <v>163692102</v>
          </cell>
          <cell r="D2806" t="str">
            <v>SALT SPRINGS 2102</v>
          </cell>
          <cell r="E2806">
            <v>3142</v>
          </cell>
          <cell r="F2806" t="b">
            <v>0</v>
          </cell>
          <cell r="G2806">
            <v>28901.728294740002</v>
          </cell>
          <cell r="H2806">
            <v>28901.728294740002</v>
          </cell>
          <cell r="I2806">
            <v>256</v>
          </cell>
          <cell r="J2806">
            <v>8.7499087410236598E-5</v>
          </cell>
          <cell r="K2806">
            <v>1999</v>
          </cell>
          <cell r="L2806">
            <v>11.303921259110201</v>
          </cell>
          <cell r="M2806">
            <v>2600</v>
          </cell>
          <cell r="N2806">
            <v>8.61752823082915E-4</v>
          </cell>
          <cell r="O2806">
            <v>2659</v>
          </cell>
          <cell r="P2806">
            <v>128.19999999999999</v>
          </cell>
          <cell r="Q2806">
            <v>8</v>
          </cell>
        </row>
        <row r="2807">
          <cell r="B2807" t="str">
            <v>SALT SPRINGS 210237300</v>
          </cell>
          <cell r="C2807">
            <v>163692102</v>
          </cell>
          <cell r="D2807" t="str">
            <v>SALT SPRINGS 2102</v>
          </cell>
          <cell r="E2807">
            <v>37300</v>
          </cell>
          <cell r="F2807" t="b">
            <v>0</v>
          </cell>
          <cell r="G2807">
            <v>11208.5924453765</v>
          </cell>
          <cell r="H2807">
            <v>11208.5924453765</v>
          </cell>
          <cell r="I2807">
            <v>41</v>
          </cell>
          <cell r="J2807">
            <v>9.1788178633578303E-5</v>
          </cell>
          <cell r="K2807">
            <v>1851</v>
          </cell>
          <cell r="L2807">
            <v>39.494633861183303</v>
          </cell>
          <cell r="M2807">
            <v>2278</v>
          </cell>
          <cell r="N2807">
            <v>3.4151866712787099E-3</v>
          </cell>
          <cell r="O2807">
            <v>2301</v>
          </cell>
          <cell r="P2807">
            <v>37.82</v>
          </cell>
          <cell r="Q2807">
            <v>198</v>
          </cell>
        </row>
        <row r="2808">
          <cell r="B2808" t="str">
            <v>SALT SPRINGS 21024796</v>
          </cell>
          <cell r="C2808">
            <v>163692102</v>
          </cell>
          <cell r="D2808" t="str">
            <v>SALT SPRINGS 2102</v>
          </cell>
          <cell r="E2808">
            <v>4796</v>
          </cell>
          <cell r="F2808" t="b">
            <v>0</v>
          </cell>
          <cell r="G2808">
            <v>11571.4706209054</v>
          </cell>
          <cell r="H2808">
            <v>11571.4706209054</v>
          </cell>
          <cell r="I2808">
            <v>114</v>
          </cell>
          <cell r="J2808">
            <v>8.3271857843021495E-5</v>
          </cell>
          <cell r="K2808">
            <v>2126</v>
          </cell>
          <cell r="L2808">
            <v>15.498137537599</v>
          </cell>
          <cell r="M2808">
            <v>2524</v>
          </cell>
          <cell r="N2808">
            <v>1.4706668764043901E-3</v>
          </cell>
          <cell r="O2808">
            <v>2563</v>
          </cell>
          <cell r="P2808">
            <v>50.63</v>
          </cell>
          <cell r="Q2808">
            <v>117</v>
          </cell>
        </row>
        <row r="2809">
          <cell r="B2809" t="str">
            <v>SALT SPRINGS 21028442</v>
          </cell>
          <cell r="C2809">
            <v>163692102</v>
          </cell>
          <cell r="D2809" t="str">
            <v>SALT SPRINGS 2102</v>
          </cell>
          <cell r="E2809">
            <v>8442</v>
          </cell>
          <cell r="F2809" t="b">
            <v>0</v>
          </cell>
          <cell r="G2809">
            <v>19428.972695272401</v>
          </cell>
          <cell r="H2809">
            <v>19428.972695272401</v>
          </cell>
          <cell r="I2809">
            <v>50</v>
          </cell>
          <cell r="J2809">
            <v>6.3912091263773605E-5</v>
          </cell>
          <cell r="K2809">
            <v>2650</v>
          </cell>
          <cell r="L2809">
            <v>8.1497212655715199</v>
          </cell>
          <cell r="M2809">
            <v>2666</v>
          </cell>
          <cell r="N2809">
            <v>3.8233483449984001E-4</v>
          </cell>
          <cell r="O2809">
            <v>2768</v>
          </cell>
          <cell r="P2809">
            <v>0.11</v>
          </cell>
          <cell r="Q2809">
            <v>1438</v>
          </cell>
        </row>
        <row r="2810">
          <cell r="B2810" t="str">
            <v>SALT SPRINGS 210297924</v>
          </cell>
          <cell r="C2810">
            <v>163692102</v>
          </cell>
          <cell r="D2810" t="str">
            <v>SALT SPRINGS 2102</v>
          </cell>
          <cell r="E2810">
            <v>97924</v>
          </cell>
          <cell r="F2810" t="b">
            <v>0</v>
          </cell>
          <cell r="G2810">
            <v>8287.4088839241504</v>
          </cell>
          <cell r="H2810">
            <v>8287.4088839241504</v>
          </cell>
          <cell r="I2810">
            <v>49</v>
          </cell>
          <cell r="J2810">
            <v>8.42466773936697E-5</v>
          </cell>
          <cell r="K2810">
            <v>2084</v>
          </cell>
          <cell r="L2810">
            <v>16.561384092346099</v>
          </cell>
          <cell r="M2810">
            <v>2507</v>
          </cell>
          <cell r="N2810">
            <v>1.0652615616657301E-3</v>
          </cell>
          <cell r="O2810">
            <v>2620</v>
          </cell>
          <cell r="P2810">
            <v>28.19</v>
          </cell>
          <cell r="Q2810">
            <v>252</v>
          </cell>
        </row>
        <row r="2811">
          <cell r="B2811" t="str">
            <v>SALT SPRINGS 2102L491</v>
          </cell>
          <cell r="C2811">
            <v>163692102</v>
          </cell>
          <cell r="D2811" t="str">
            <v>SALT SPRINGS 2102</v>
          </cell>
          <cell r="E2811" t="str">
            <v>L491</v>
          </cell>
          <cell r="F2811" t="b">
            <v>0</v>
          </cell>
          <cell r="G2811">
            <v>3564.5514145721299</v>
          </cell>
          <cell r="H2811">
            <v>3564.5514145721299</v>
          </cell>
          <cell r="I2811">
            <v>31</v>
          </cell>
          <cell r="J2811">
            <v>1.00645546838002E-4</v>
          </cell>
          <cell r="K2811">
            <v>1632</v>
          </cell>
          <cell r="L2811">
            <v>5.4343335940477502</v>
          </cell>
          <cell r="M2811">
            <v>2732</v>
          </cell>
          <cell r="N2811">
            <v>1.2902751868388699E-3</v>
          </cell>
          <cell r="O2811">
            <v>2584</v>
          </cell>
          <cell r="P2811">
            <v>33.770000000000003</v>
          </cell>
          <cell r="Q2811">
            <v>219</v>
          </cell>
        </row>
        <row r="2812">
          <cell r="B2812" t="str">
            <v>SALT SPRINGS 2102L7283</v>
          </cell>
          <cell r="C2812">
            <v>163692102</v>
          </cell>
          <cell r="D2812" t="str">
            <v>SALT SPRINGS 2102</v>
          </cell>
          <cell r="E2812" t="str">
            <v>L7283</v>
          </cell>
          <cell r="F2812" t="b">
            <v>0</v>
          </cell>
          <cell r="G2812">
            <v>1053.49447840875</v>
          </cell>
          <cell r="H2812">
            <v>1053.49447840875</v>
          </cell>
          <cell r="I2812">
            <v>12</v>
          </cell>
          <cell r="J2812">
            <v>7.5140100004015596E-5</v>
          </cell>
          <cell r="K2812">
            <v>2329</v>
          </cell>
          <cell r="L2812">
            <v>13.933511850076</v>
          </cell>
          <cell r="M2812">
            <v>2551</v>
          </cell>
          <cell r="N2812">
            <v>9.7445596453137702E-4</v>
          </cell>
          <cell r="O2812">
            <v>2639</v>
          </cell>
          <cell r="P2812">
            <v>29.37</v>
          </cell>
          <cell r="Q2812">
            <v>241</v>
          </cell>
        </row>
        <row r="2813">
          <cell r="B2813" t="str">
            <v>SAN ARDO 1101610148</v>
          </cell>
          <cell r="C2813">
            <v>182191101</v>
          </cell>
          <cell r="D2813" t="str">
            <v>SAN ARDO 1101</v>
          </cell>
          <cell r="E2813">
            <v>610148</v>
          </cell>
          <cell r="F2813" t="b">
            <v>0</v>
          </cell>
          <cell r="G2813">
            <v>19896.303683878301</v>
          </cell>
          <cell r="H2813">
            <v>3154.55836364884</v>
          </cell>
          <cell r="I2813">
            <v>58</v>
          </cell>
          <cell r="J2813">
            <v>4.5597987594770798E-5</v>
          </cell>
          <cell r="K2813">
            <v>3151</v>
          </cell>
          <cell r="L2813">
            <v>102.326341542062</v>
          </cell>
          <cell r="M2813">
            <v>1944</v>
          </cell>
          <cell r="N2813">
            <v>5.4811887772575297E-3</v>
          </cell>
          <cell r="O2813">
            <v>2183</v>
          </cell>
          <cell r="Q2813">
            <v>3231</v>
          </cell>
        </row>
        <row r="2814">
          <cell r="B2814" t="str">
            <v>SAN ARDO 1101650772</v>
          </cell>
          <cell r="C2814">
            <v>182191101</v>
          </cell>
          <cell r="D2814" t="str">
            <v>SAN ARDO 1101</v>
          </cell>
          <cell r="E2814">
            <v>650772</v>
          </cell>
          <cell r="F2814" t="b">
            <v>0</v>
          </cell>
          <cell r="G2814">
            <v>4368.3364145277001</v>
          </cell>
          <cell r="H2814">
            <v>1261.37019362716</v>
          </cell>
          <cell r="I2814">
            <v>10</v>
          </cell>
          <cell r="J2814">
            <v>8.4256240976780306E-5</v>
          </cell>
          <cell r="K2814">
            <v>2083</v>
          </cell>
          <cell r="L2814">
            <v>361.866431263089</v>
          </cell>
          <cell r="M2814">
            <v>1350</v>
          </cell>
          <cell r="N2814">
            <v>3.4260184079864503E-2</v>
          </cell>
          <cell r="O2814">
            <v>1383</v>
          </cell>
          <cell r="Q2814">
            <v>3534</v>
          </cell>
        </row>
        <row r="2815">
          <cell r="B2815" t="str">
            <v>SAN ARDO 11017632</v>
          </cell>
          <cell r="C2815">
            <v>182191101</v>
          </cell>
          <cell r="D2815" t="str">
            <v>SAN ARDO 1101</v>
          </cell>
          <cell r="E2815">
            <v>7632</v>
          </cell>
          <cell r="F2815" t="b">
            <v>0</v>
          </cell>
          <cell r="G2815">
            <v>13210.235284397701</v>
          </cell>
          <cell r="H2815">
            <v>3566.10229352958</v>
          </cell>
          <cell r="I2815">
            <v>35</v>
          </cell>
          <cell r="J2815">
            <v>2.89701580241495E-5</v>
          </cell>
          <cell r="K2815">
            <v>3441</v>
          </cell>
          <cell r="L2815">
            <v>263.79530698742099</v>
          </cell>
          <cell r="M2815">
            <v>1512</v>
          </cell>
          <cell r="N2815">
            <v>1.2428255873760501E-2</v>
          </cell>
          <cell r="O2815">
            <v>1868</v>
          </cell>
          <cell r="P2815">
            <v>0.01</v>
          </cell>
          <cell r="Q2815">
            <v>2590</v>
          </cell>
        </row>
        <row r="2816">
          <cell r="B2816" t="str">
            <v>SAN BENITO 2101221165</v>
          </cell>
          <cell r="C2816">
            <v>182742101</v>
          </cell>
          <cell r="D2816" t="str">
            <v>SAN BENITO 2101</v>
          </cell>
          <cell r="E2816">
            <v>221165</v>
          </cell>
          <cell r="F2816" t="b">
            <v>0</v>
          </cell>
          <cell r="G2816">
            <v>7814.4254404856301</v>
          </cell>
          <cell r="H2816">
            <v>7056.9287990860503</v>
          </cell>
          <cell r="I2816">
            <v>39</v>
          </cell>
          <cell r="J2816">
            <v>7.1263628528984703E-5</v>
          </cell>
          <cell r="K2816">
            <v>2439</v>
          </cell>
          <cell r="L2816">
            <v>2286.9555101526398</v>
          </cell>
          <cell r="M2816">
            <v>387</v>
          </cell>
          <cell r="N2816">
            <v>0.17016403022701501</v>
          </cell>
          <cell r="O2816">
            <v>435</v>
          </cell>
          <cell r="Q2816">
            <v>2797</v>
          </cell>
        </row>
        <row r="2817">
          <cell r="B2817" t="str">
            <v>SAN BENITO 2101295566</v>
          </cell>
          <cell r="C2817">
            <v>182742101</v>
          </cell>
          <cell r="D2817" t="str">
            <v>SAN BENITO 2101</v>
          </cell>
          <cell r="E2817">
            <v>295566</v>
          </cell>
          <cell r="F2817" t="b">
            <v>1</v>
          </cell>
          <cell r="G2817">
            <v>3409.6410964413699</v>
          </cell>
          <cell r="H2817">
            <v>751.53398943405796</v>
          </cell>
          <cell r="I2817">
            <v>18</v>
          </cell>
          <cell r="J2817">
            <v>5.2199786801389103E-5</v>
          </cell>
          <cell r="K2817">
            <v>2987</v>
          </cell>
          <cell r="L2817">
            <v>1215.04433481602</v>
          </cell>
          <cell r="M2817">
            <v>723</v>
          </cell>
          <cell r="N2817">
            <v>6.8262630259983595E-2</v>
          </cell>
          <cell r="O2817">
            <v>993</v>
          </cell>
          <cell r="Q2817">
            <v>2864</v>
          </cell>
        </row>
        <row r="2818">
          <cell r="B2818" t="str">
            <v>SAN BENITO 2104785888</v>
          </cell>
          <cell r="C2818">
            <v>182742104</v>
          </cell>
          <cell r="D2818" t="str">
            <v>SAN BENITO 2104</v>
          </cell>
          <cell r="E2818">
            <v>785888</v>
          </cell>
          <cell r="F2818" t="b">
            <v>0</v>
          </cell>
          <cell r="G2818">
            <v>11268.807767026199</v>
          </cell>
          <cell r="H2818">
            <v>7730.7085270638599</v>
          </cell>
          <cell r="I2818">
            <v>49</v>
          </cell>
          <cell r="J2818">
            <v>7.8060152494193306E-5</v>
          </cell>
          <cell r="K2818">
            <v>2258</v>
          </cell>
          <cell r="L2818">
            <v>321.36727079445001</v>
          </cell>
          <cell r="M2818">
            <v>1413</v>
          </cell>
          <cell r="N2818">
            <v>4.7020846822431399E-2</v>
          </cell>
          <cell r="O2818">
            <v>1211</v>
          </cell>
          <cell r="Q2818">
            <v>2753</v>
          </cell>
        </row>
        <row r="2819">
          <cell r="B2819" t="str">
            <v>SAN BENITO 210488772</v>
          </cell>
          <cell r="C2819">
            <v>182742104</v>
          </cell>
          <cell r="D2819" t="str">
            <v>SAN BENITO 2104</v>
          </cell>
          <cell r="E2819">
            <v>88772</v>
          </cell>
          <cell r="F2819" t="b">
            <v>0</v>
          </cell>
          <cell r="G2819">
            <v>69339.292824065094</v>
          </cell>
          <cell r="H2819">
            <v>39135.7755638491</v>
          </cell>
          <cell r="I2819">
            <v>474</v>
          </cell>
          <cell r="J2819">
            <v>6.1067421142497804E-5</v>
          </cell>
          <cell r="K2819">
            <v>2746</v>
          </cell>
          <cell r="L2819">
            <v>187.018797510279</v>
          </cell>
          <cell r="M2819">
            <v>1668</v>
          </cell>
          <cell r="N2819">
            <v>1.43580386035786E-2</v>
          </cell>
          <cell r="O2819">
            <v>1806</v>
          </cell>
          <cell r="P2819">
            <v>0.2</v>
          </cell>
          <cell r="Q2819">
            <v>1160</v>
          </cell>
        </row>
        <row r="2820">
          <cell r="B2820" t="str">
            <v>SAN BERNARD 1101438074</v>
          </cell>
          <cell r="C2820">
            <v>253191101</v>
          </cell>
          <cell r="D2820" t="str">
            <v>SAN BERNARD 1101</v>
          </cell>
          <cell r="E2820">
            <v>438074</v>
          </cell>
          <cell r="F2820" t="b">
            <v>1</v>
          </cell>
          <cell r="G2820">
            <v>2039.2275196667999</v>
          </cell>
          <cell r="H2820">
            <v>516.24784820195998</v>
          </cell>
          <cell r="I2820">
            <v>6</v>
          </cell>
          <cell r="J2820">
            <v>3.2276452505660303E-5</v>
          </cell>
          <cell r="K2820">
            <v>3397</v>
          </cell>
          <cell r="L2820">
            <v>1470.0727282017399</v>
          </cell>
          <cell r="M2820">
            <v>606</v>
          </cell>
          <cell r="N2820">
            <v>2.3645830103695299E-2</v>
          </cell>
          <cell r="O2820">
            <v>1584</v>
          </cell>
          <cell r="Q2820">
            <v>3592</v>
          </cell>
        </row>
        <row r="2821">
          <cell r="B2821" t="str">
            <v>SAN BERNARD 1101641042</v>
          </cell>
          <cell r="C2821">
            <v>253191101</v>
          </cell>
          <cell r="D2821" t="str">
            <v>SAN BERNARD 1101</v>
          </cell>
          <cell r="E2821">
            <v>641042</v>
          </cell>
          <cell r="F2821" t="b">
            <v>0</v>
          </cell>
          <cell r="G2821">
            <v>10558.786051077101</v>
          </cell>
          <cell r="H2821">
            <v>2300.7683872256798</v>
          </cell>
          <cell r="I2821">
            <v>22</v>
          </cell>
          <cell r="J2821">
            <v>2.7605435077150801E-5</v>
          </cell>
          <cell r="K2821">
            <v>3464</v>
          </cell>
          <cell r="L2821">
            <v>1880.7412716746301</v>
          </cell>
          <cell r="M2821">
            <v>480</v>
          </cell>
          <cell r="N2821">
            <v>4.2194203059798499E-2</v>
          </cell>
          <cell r="O2821">
            <v>1273</v>
          </cell>
          <cell r="Q2821">
            <v>3414</v>
          </cell>
        </row>
        <row r="2822">
          <cell r="B2822" t="str">
            <v>SAN CARLOS 1103313472</v>
          </cell>
          <cell r="C2822">
            <v>24181103</v>
          </cell>
          <cell r="D2822" t="str">
            <v>SAN CARLOS 1103</v>
          </cell>
          <cell r="E2822">
            <v>313472</v>
          </cell>
          <cell r="F2822" t="b">
            <v>1</v>
          </cell>
          <cell r="G2822">
            <v>1178.1951233105799</v>
          </cell>
          <cell r="H2822">
            <v>43.160848952726198</v>
          </cell>
          <cell r="I2822">
            <v>9</v>
          </cell>
          <cell r="J2822">
            <v>2.0676441787751699E-5</v>
          </cell>
          <cell r="K2822">
            <v>3537</v>
          </cell>
          <cell r="L2822">
            <v>6.5289758973651399E-2</v>
          </cell>
          <cell r="M2822">
            <v>3465</v>
          </cell>
          <cell r="N2822">
            <v>1.3509046024377299E-6</v>
          </cell>
          <cell r="O2822">
            <v>3560</v>
          </cell>
          <cell r="Q2822">
            <v>3319</v>
          </cell>
        </row>
        <row r="2823">
          <cell r="B2823" t="str">
            <v>SAN CARLOS 1103586832</v>
          </cell>
          <cell r="C2823">
            <v>24181103</v>
          </cell>
          <cell r="D2823" t="str">
            <v>SAN CARLOS 1103</v>
          </cell>
          <cell r="E2823">
            <v>586832</v>
          </cell>
          <cell r="F2823" t="b">
            <v>0</v>
          </cell>
          <cell r="G2823">
            <v>6692.9944666483298</v>
          </cell>
          <cell r="H2823">
            <v>6145.6408213548802</v>
          </cell>
          <cell r="I2823">
            <v>53</v>
          </cell>
          <cell r="J2823">
            <v>7.2377380367367298E-5</v>
          </cell>
          <cell r="K2823">
            <v>2406</v>
          </cell>
          <cell r="L2823">
            <v>6.6310690961918703E-2</v>
          </cell>
          <cell r="M2823">
            <v>3146</v>
          </cell>
          <cell r="N2823">
            <v>4.79950140782397E-6</v>
          </cell>
          <cell r="O2823">
            <v>3276</v>
          </cell>
          <cell r="Q2823">
            <v>2711</v>
          </cell>
        </row>
        <row r="2824">
          <cell r="B2824" t="str">
            <v>SAN CARLOS 1103785521</v>
          </cell>
          <cell r="C2824">
            <v>24181103</v>
          </cell>
          <cell r="D2824" t="str">
            <v>SAN CARLOS 1103</v>
          </cell>
          <cell r="E2824">
            <v>785521</v>
          </cell>
          <cell r="F2824" t="b">
            <v>1</v>
          </cell>
          <cell r="G2824">
            <v>292.99595168231701</v>
          </cell>
          <cell r="H2824">
            <v>109.02126448587801</v>
          </cell>
          <cell r="I2824">
            <v>3</v>
          </cell>
          <cell r="J2824">
            <v>4.3672857221584601E-5</v>
          </cell>
          <cell r="K2824">
            <v>3196</v>
          </cell>
          <cell r="L2824">
            <v>6.5575296680132497E-2</v>
          </cell>
          <cell r="M2824">
            <v>3350</v>
          </cell>
          <cell r="N2824">
            <v>2.86538836348312E-6</v>
          </cell>
          <cell r="O2824">
            <v>3428</v>
          </cell>
          <cell r="Q2824">
            <v>3223</v>
          </cell>
        </row>
        <row r="2825">
          <cell r="B2825" t="str">
            <v>SAN CARLOS 1103888954</v>
          </cell>
          <cell r="C2825">
            <v>24181103</v>
          </cell>
          <cell r="D2825" t="str">
            <v>SAN CARLOS 1103</v>
          </cell>
          <cell r="E2825">
            <v>888954</v>
          </cell>
          <cell r="F2825" t="b">
            <v>1</v>
          </cell>
          <cell r="G2825">
            <v>504.712896398628</v>
          </cell>
          <cell r="H2825">
            <v>0</v>
          </cell>
          <cell r="I2825">
            <v>6</v>
          </cell>
          <cell r="J2825">
            <v>2.17235895737151E-5</v>
          </cell>
          <cell r="K2825">
            <v>3524</v>
          </cell>
          <cell r="L2825">
            <v>6.5146990120410905E-2</v>
          </cell>
          <cell r="M2825">
            <v>3623</v>
          </cell>
          <cell r="N2825">
            <v>1.41522647533868E-6</v>
          </cell>
          <cell r="O2825">
            <v>3554</v>
          </cell>
          <cell r="Q2825">
            <v>3272</v>
          </cell>
        </row>
        <row r="2826">
          <cell r="B2826" t="str">
            <v>SAN CARLOS 11039148</v>
          </cell>
          <cell r="C2826">
            <v>24181103</v>
          </cell>
          <cell r="D2826" t="str">
            <v>SAN CARLOS 1103</v>
          </cell>
          <cell r="E2826">
            <v>9148</v>
          </cell>
          <cell r="F2826" t="b">
            <v>1</v>
          </cell>
          <cell r="G2826">
            <v>6634.7635386328702</v>
          </cell>
          <cell r="H2826">
            <v>0</v>
          </cell>
          <cell r="I2826">
            <v>51</v>
          </cell>
          <cell r="J2826">
            <v>2.6423073475396199E-5</v>
          </cell>
          <cell r="K2826">
            <v>3482</v>
          </cell>
          <cell r="L2826">
            <v>6.5146990120410905E-2</v>
          </cell>
          <cell r="M2826">
            <v>3618</v>
          </cell>
          <cell r="N2826">
            <v>1.72138370665253E-6</v>
          </cell>
          <cell r="O2826">
            <v>3535</v>
          </cell>
          <cell r="P2826">
            <v>7.0000000000000007E-2</v>
          </cell>
          <cell r="Q2826">
            <v>1762</v>
          </cell>
        </row>
        <row r="2827">
          <cell r="B2827" t="str">
            <v>SAN CARLOS 110436864</v>
          </cell>
          <cell r="C2827">
            <v>24181104</v>
          </cell>
          <cell r="D2827" t="str">
            <v>SAN CARLOS 1104</v>
          </cell>
          <cell r="E2827">
            <v>36864</v>
          </cell>
          <cell r="F2827" t="b">
            <v>1</v>
          </cell>
          <cell r="G2827">
            <v>910.394887460674</v>
          </cell>
          <cell r="H2827">
            <v>889.72216556135902</v>
          </cell>
          <cell r="I2827">
            <v>10</v>
          </cell>
          <cell r="J2827">
            <v>6.2904355763748694E-5</v>
          </cell>
          <cell r="K2827">
            <v>2685</v>
          </cell>
          <cell r="L2827">
            <v>6.63034178316593E-2</v>
          </cell>
          <cell r="M2827">
            <v>3147</v>
          </cell>
          <cell r="N2827">
            <v>4.1762509014197504E-6</v>
          </cell>
          <cell r="O2827">
            <v>3322</v>
          </cell>
          <cell r="P2827">
            <v>0.03</v>
          </cell>
          <cell r="Q2827">
            <v>2369</v>
          </cell>
        </row>
        <row r="2828">
          <cell r="B2828" t="str">
            <v>SAN CARLOS 110475210</v>
          </cell>
          <cell r="C2828">
            <v>24181104</v>
          </cell>
          <cell r="D2828" t="str">
            <v>SAN CARLOS 1104</v>
          </cell>
          <cell r="E2828">
            <v>75210</v>
          </cell>
          <cell r="F2828" t="b">
            <v>1</v>
          </cell>
          <cell r="G2828">
            <v>618.92600114351603</v>
          </cell>
          <cell r="H2828">
            <v>618.92600114351603</v>
          </cell>
          <cell r="I2828">
            <v>6</v>
          </cell>
          <cell r="J2828">
            <v>1.1637715457861E-4</v>
          </cell>
          <cell r="K2828">
            <v>1261</v>
          </cell>
          <cell r="L2828">
            <v>6.6431909799575806E-2</v>
          </cell>
          <cell r="M2828">
            <v>2967</v>
          </cell>
          <cell r="N2828">
            <v>7.7311566356975097E-6</v>
          </cell>
          <cell r="O2828">
            <v>3132</v>
          </cell>
          <cell r="P2828">
            <v>0.05</v>
          </cell>
          <cell r="Q2828">
            <v>2048</v>
          </cell>
        </row>
        <row r="2829">
          <cell r="B2829" t="str">
            <v>SAN CARLOS 110479774</v>
          </cell>
          <cell r="C2829">
            <v>24181104</v>
          </cell>
          <cell r="D2829" t="str">
            <v>SAN CARLOS 1104</v>
          </cell>
          <cell r="E2829">
            <v>79774</v>
          </cell>
          <cell r="F2829" t="b">
            <v>0</v>
          </cell>
          <cell r="G2829">
            <v>2604.0952387165898</v>
          </cell>
          <cell r="H2829">
            <v>1435.88206591428</v>
          </cell>
          <cell r="I2829">
            <v>24</v>
          </cell>
          <cell r="J2829">
            <v>4.0918925625040398E-5</v>
          </cell>
          <cell r="K2829">
            <v>3247</v>
          </cell>
          <cell r="L2829">
            <v>6.5682373320062895E-2</v>
          </cell>
          <cell r="M2829">
            <v>3315</v>
          </cell>
          <cell r="N2829">
            <v>2.69804381718944E-6</v>
          </cell>
          <cell r="O2829">
            <v>3440</v>
          </cell>
          <cell r="P2829">
            <v>0.05</v>
          </cell>
          <cell r="Q2829">
            <v>2041</v>
          </cell>
        </row>
        <row r="2830">
          <cell r="B2830" t="str">
            <v>SAN CARLOS 11048846</v>
          </cell>
          <cell r="C2830">
            <v>24181104</v>
          </cell>
          <cell r="D2830" t="str">
            <v>SAN CARLOS 1104</v>
          </cell>
          <cell r="E2830">
            <v>8846</v>
          </cell>
          <cell r="F2830" t="b">
            <v>0</v>
          </cell>
          <cell r="G2830">
            <v>7060.9910851839704</v>
          </cell>
          <cell r="H2830">
            <v>3588.6165109493299</v>
          </cell>
          <cell r="I2830">
            <v>61</v>
          </cell>
          <cell r="J2830">
            <v>3.51852453259825E-5</v>
          </cell>
          <cell r="K2830">
            <v>3347</v>
          </cell>
          <cell r="L2830">
            <v>6.5736789317404606E-2</v>
          </cell>
          <cell r="M2830">
            <v>3298</v>
          </cell>
          <cell r="N2830">
            <v>2.3217980226124402E-6</v>
          </cell>
          <cell r="O2830">
            <v>3478</v>
          </cell>
          <cell r="P2830">
            <v>0.04</v>
          </cell>
          <cell r="Q2830">
            <v>2219</v>
          </cell>
        </row>
        <row r="2831">
          <cell r="B2831" t="str">
            <v>SAN CARLOS 11048942</v>
          </cell>
          <cell r="C2831">
            <v>24181104</v>
          </cell>
          <cell r="D2831" t="str">
            <v>SAN CARLOS 1104</v>
          </cell>
          <cell r="E2831">
            <v>8942</v>
          </cell>
          <cell r="F2831" t="b">
            <v>0</v>
          </cell>
          <cell r="G2831">
            <v>4451.7025118844804</v>
          </cell>
          <cell r="H2831">
            <v>3407.8974376245401</v>
          </cell>
          <cell r="I2831">
            <v>35</v>
          </cell>
          <cell r="J2831">
            <v>6.7999438274015194E-5</v>
          </cell>
          <cell r="K2831">
            <v>2536</v>
          </cell>
          <cell r="L2831">
            <v>6.6101501882076197E-2</v>
          </cell>
          <cell r="M2831">
            <v>3198</v>
          </cell>
          <cell r="N2831">
            <v>4.5083800357828698E-6</v>
          </cell>
          <cell r="O2831">
            <v>3297</v>
          </cell>
          <cell r="P2831">
            <v>7.0000000000000007E-2</v>
          </cell>
          <cell r="Q2831">
            <v>1712</v>
          </cell>
        </row>
        <row r="2832">
          <cell r="B2832" t="str">
            <v>SAN CARLOS 11049048</v>
          </cell>
          <cell r="C2832">
            <v>24181104</v>
          </cell>
          <cell r="D2832" t="str">
            <v>SAN CARLOS 1104</v>
          </cell>
          <cell r="E2832">
            <v>9048</v>
          </cell>
          <cell r="F2832" t="b">
            <v>1</v>
          </cell>
          <cell r="G2832">
            <v>24.590900043100401</v>
          </cell>
          <cell r="H2832">
            <v>24.590900043100401</v>
          </cell>
          <cell r="I2832">
            <v>1</v>
          </cell>
          <cell r="J2832">
            <v>9.1221409093122902E-5</v>
          </cell>
          <cell r="K2832">
            <v>1871</v>
          </cell>
          <cell r="L2832">
            <v>6.6431909799575806E-2</v>
          </cell>
          <cell r="M2832">
            <v>2958</v>
          </cell>
          <cell r="N2832">
            <v>6.0600124206645399E-6</v>
          </cell>
          <cell r="O2832">
            <v>3204</v>
          </cell>
          <cell r="P2832">
            <v>0.06</v>
          </cell>
          <cell r="Q2832">
            <v>1869</v>
          </cell>
        </row>
        <row r="2833">
          <cell r="B2833" t="str">
            <v>SAN CARLOS 11049052</v>
          </cell>
          <cell r="C2833">
            <v>24181104</v>
          </cell>
          <cell r="D2833" t="str">
            <v>SAN CARLOS 1104</v>
          </cell>
          <cell r="E2833">
            <v>9052</v>
          </cell>
          <cell r="F2833" t="b">
            <v>0</v>
          </cell>
          <cell r="G2833">
            <v>8315.3581366211602</v>
          </cell>
          <cell r="H2833">
            <v>7722.32545998349</v>
          </cell>
          <cell r="I2833">
            <v>65</v>
          </cell>
          <cell r="J2833">
            <v>1.11576293476481E-4</v>
          </cell>
          <cell r="K2833">
            <v>1380</v>
          </cell>
          <cell r="L2833">
            <v>6.6333069824255395E-2</v>
          </cell>
          <cell r="M2833">
            <v>3139</v>
          </cell>
          <cell r="N2833">
            <v>7.4082005198422899E-6</v>
          </cell>
          <cell r="O2833">
            <v>3150</v>
          </cell>
          <cell r="P2833">
            <v>0.1</v>
          </cell>
          <cell r="Q2833">
            <v>1459</v>
          </cell>
        </row>
        <row r="2834">
          <cell r="B2834" t="str">
            <v>SAN JOAQUIN #2 110310320</v>
          </cell>
          <cell r="C2834">
            <v>252521103</v>
          </cell>
          <cell r="D2834" t="str">
            <v>SAN JOAQUIN #2 1103</v>
          </cell>
          <cell r="E2834">
            <v>10320</v>
          </cell>
          <cell r="F2834" t="b">
            <v>0</v>
          </cell>
          <cell r="G2834">
            <v>18962.089784003001</v>
          </cell>
          <cell r="H2834">
            <v>18962.089784003001</v>
          </cell>
          <cell r="I2834">
            <v>133</v>
          </cell>
          <cell r="J2834">
            <v>7.3547546295107694E-5</v>
          </cell>
          <cell r="K2834">
            <v>2380</v>
          </cell>
          <cell r="L2834">
            <v>3652.15285716065</v>
          </cell>
          <cell r="M2834">
            <v>186</v>
          </cell>
          <cell r="N2834">
            <v>0.28179082814797901</v>
          </cell>
          <cell r="O2834">
            <v>154</v>
          </cell>
          <cell r="P2834">
            <v>0.06</v>
          </cell>
          <cell r="Q2834">
            <v>1810</v>
          </cell>
        </row>
        <row r="2835">
          <cell r="B2835" t="str">
            <v>SAN JOAQUIN #2 1103157026</v>
          </cell>
          <cell r="C2835">
            <v>252521103</v>
          </cell>
          <cell r="D2835" t="str">
            <v>SAN JOAQUIN #2 1103</v>
          </cell>
          <cell r="E2835">
            <v>157026</v>
          </cell>
          <cell r="F2835" t="b">
            <v>0</v>
          </cell>
          <cell r="G2835">
            <v>5200.0769877068797</v>
          </cell>
          <cell r="H2835">
            <v>5200.0769877068797</v>
          </cell>
          <cell r="I2835">
            <v>44</v>
          </cell>
          <cell r="J2835">
            <v>6.6096308108337101E-5</v>
          </cell>
          <cell r="K2835">
            <v>2586</v>
          </cell>
          <cell r="L2835">
            <v>1923.69328518262</v>
          </cell>
          <cell r="M2835">
            <v>467</v>
          </cell>
          <cell r="N2835">
            <v>0.11682435330996301</v>
          </cell>
          <cell r="O2835">
            <v>664</v>
          </cell>
          <cell r="P2835">
            <v>0.05</v>
          </cell>
          <cell r="Q2835">
            <v>1989</v>
          </cell>
        </row>
        <row r="2836">
          <cell r="B2836" t="str">
            <v>SAN JOAQUIN #2 1103CB</v>
          </cell>
          <cell r="C2836">
            <v>252521103</v>
          </cell>
          <cell r="D2836" t="str">
            <v>SAN JOAQUIN #2 1103</v>
          </cell>
          <cell r="E2836" t="str">
            <v>CB</v>
          </cell>
          <cell r="F2836" t="b">
            <v>0</v>
          </cell>
          <cell r="G2836">
            <v>109280.434890132</v>
          </cell>
          <cell r="H2836">
            <v>109280.434890132</v>
          </cell>
          <cell r="I2836">
            <v>589</v>
          </cell>
          <cell r="J2836">
            <v>7.60855014213563E-5</v>
          </cell>
          <cell r="K2836">
            <v>2305</v>
          </cell>
          <cell r="L2836">
            <v>3828.84657637494</v>
          </cell>
          <cell r="M2836">
            <v>165</v>
          </cell>
          <cell r="N2836">
            <v>0.255968655922723</v>
          </cell>
          <cell r="O2836">
            <v>204</v>
          </cell>
          <cell r="P2836">
            <v>0.64</v>
          </cell>
          <cell r="Q2836">
            <v>828</v>
          </cell>
        </row>
        <row r="2837">
          <cell r="B2837" t="str">
            <v>SAN JOAQUIN #3 1101673480</v>
          </cell>
          <cell r="C2837">
            <v>252531101</v>
          </cell>
          <cell r="D2837" t="str">
            <v>SAN JOAQUIN #3 1101</v>
          </cell>
          <cell r="E2837">
            <v>673480</v>
          </cell>
          <cell r="F2837" t="b">
            <v>0</v>
          </cell>
          <cell r="G2837">
            <v>20487.839207032699</v>
          </cell>
          <cell r="H2837">
            <v>20487.839207032699</v>
          </cell>
          <cell r="I2837">
            <v>88</v>
          </cell>
          <cell r="J2837">
            <v>1.0713211320927999E-4</v>
          </cell>
          <cell r="K2837">
            <v>1470</v>
          </cell>
          <cell r="L2837">
            <v>66.765220433938694</v>
          </cell>
          <cell r="M2837">
            <v>2110</v>
          </cell>
          <cell r="N2837">
            <v>4.6983866036038801E-3</v>
          </cell>
          <cell r="O2837">
            <v>2221</v>
          </cell>
          <cell r="Q2837">
            <v>2733</v>
          </cell>
        </row>
        <row r="2838">
          <cell r="B2838" t="str">
            <v>SAN JOAQUIN #3 1101CB</v>
          </cell>
          <cell r="C2838">
            <v>252531101</v>
          </cell>
          <cell r="D2838" t="str">
            <v>SAN JOAQUIN #3 1101</v>
          </cell>
          <cell r="E2838" t="str">
            <v>CB</v>
          </cell>
          <cell r="F2838" t="b">
            <v>0</v>
          </cell>
          <cell r="G2838">
            <v>19055.286615081699</v>
          </cell>
          <cell r="H2838">
            <v>19055.286615081699</v>
          </cell>
          <cell r="I2838">
            <v>80</v>
          </cell>
          <cell r="J2838">
            <v>8.7940358705389707E-5</v>
          </cell>
          <cell r="K2838">
            <v>1984</v>
          </cell>
          <cell r="L2838">
            <v>356.77735567240597</v>
          </cell>
          <cell r="M2838">
            <v>1359</v>
          </cell>
          <cell r="N2838">
            <v>1.8079370751319601E-2</v>
          </cell>
          <cell r="O2838">
            <v>1704</v>
          </cell>
          <cell r="P2838">
            <v>0.23</v>
          </cell>
          <cell r="Q2838">
            <v>1117</v>
          </cell>
        </row>
        <row r="2839">
          <cell r="B2839" t="str">
            <v>SAN JOAQUIN #3 110210342</v>
          </cell>
          <cell r="C2839">
            <v>252531102</v>
          </cell>
          <cell r="D2839" t="str">
            <v>SAN JOAQUIN #3 1102</v>
          </cell>
          <cell r="E2839">
            <v>10342</v>
          </cell>
          <cell r="F2839" t="b">
            <v>0</v>
          </cell>
          <cell r="G2839">
            <v>2930.8819003119002</v>
          </cell>
          <cell r="H2839">
            <v>2930.8819003119002</v>
          </cell>
          <cell r="I2839">
            <v>23</v>
          </cell>
          <cell r="J2839">
            <v>1.2224973366043999E-4</v>
          </cell>
          <cell r="K2839">
            <v>1143</v>
          </cell>
          <cell r="L2839">
            <v>225.31441087877599</v>
          </cell>
          <cell r="M2839">
            <v>1595</v>
          </cell>
          <cell r="N2839">
            <v>1.94634841819336E-2</v>
          </cell>
          <cell r="O2839">
            <v>1680</v>
          </cell>
          <cell r="P2839">
            <v>0.23</v>
          </cell>
          <cell r="Q2839">
            <v>1111</v>
          </cell>
        </row>
        <row r="2840">
          <cell r="B2840" t="str">
            <v>SAN JOAQUIN #3 1102CB</v>
          </cell>
          <cell r="C2840">
            <v>252531102</v>
          </cell>
          <cell r="D2840" t="str">
            <v>SAN JOAQUIN #3 1102</v>
          </cell>
          <cell r="E2840" t="str">
            <v>CB</v>
          </cell>
          <cell r="F2840" t="b">
            <v>0</v>
          </cell>
          <cell r="G2840">
            <v>15601.4012222207</v>
          </cell>
          <cell r="H2840">
            <v>15601.4012222207</v>
          </cell>
          <cell r="I2840">
            <v>97</v>
          </cell>
          <cell r="J2840">
            <v>1.13233826099174E-4</v>
          </cell>
          <cell r="K2840">
            <v>1340</v>
          </cell>
          <cell r="L2840">
            <v>789.93494065574703</v>
          </cell>
          <cell r="M2840">
            <v>952</v>
          </cell>
          <cell r="N2840">
            <v>7.3847727736367802E-2</v>
          </cell>
          <cell r="O2840">
            <v>946</v>
          </cell>
          <cell r="P2840">
            <v>0.18</v>
          </cell>
          <cell r="Q2840">
            <v>1203</v>
          </cell>
        </row>
        <row r="2841">
          <cell r="B2841" t="str">
            <v>SAN JOAQUIN #3 1103501771</v>
          </cell>
          <cell r="C2841">
            <v>252531103</v>
          </cell>
          <cell r="D2841" t="str">
            <v>SAN JOAQUIN #3 1103</v>
          </cell>
          <cell r="E2841">
            <v>501771</v>
          </cell>
          <cell r="F2841" t="b">
            <v>0</v>
          </cell>
          <cell r="G2841">
            <v>7891.6601401960397</v>
          </cell>
          <cell r="H2841">
            <v>7891.6601401960397</v>
          </cell>
          <cell r="I2841">
            <v>54</v>
          </cell>
          <cell r="J2841">
            <v>4.0591291336859901E-5</v>
          </cell>
          <cell r="K2841">
            <v>3256</v>
          </cell>
          <cell r="L2841">
            <v>137.80490657476801</v>
          </cell>
          <cell r="M2841">
            <v>1819</v>
          </cell>
          <cell r="N2841">
            <v>5.2247645632661401E-3</v>
          </cell>
          <cell r="O2841">
            <v>2196</v>
          </cell>
          <cell r="Q2841">
            <v>3217</v>
          </cell>
        </row>
        <row r="2842">
          <cell r="B2842" t="str">
            <v>SAN JOAQUIN #3 11035100</v>
          </cell>
          <cell r="C2842">
            <v>252531103</v>
          </cell>
          <cell r="D2842" t="str">
            <v>SAN JOAQUIN #3 1103</v>
          </cell>
          <cell r="E2842">
            <v>5100</v>
          </cell>
          <cell r="F2842" t="b">
            <v>0</v>
          </cell>
          <cell r="G2842">
            <v>34326.3843740101</v>
          </cell>
          <cell r="H2842">
            <v>34326.3843740101</v>
          </cell>
          <cell r="I2842">
            <v>204</v>
          </cell>
          <cell r="J2842">
            <v>8.9143551513819202E-5</v>
          </cell>
          <cell r="K2842">
            <v>1942</v>
          </cell>
          <cell r="L2842">
            <v>1331.17633345237</v>
          </cell>
          <cell r="M2842">
            <v>667</v>
          </cell>
          <cell r="N2842">
            <v>8.9217731025452301E-2</v>
          </cell>
          <cell r="O2842">
            <v>829</v>
          </cell>
          <cell r="P2842">
            <v>0.33</v>
          </cell>
          <cell r="Q2842">
            <v>989</v>
          </cell>
        </row>
        <row r="2843">
          <cell r="B2843" t="str">
            <v>SAN JOAQUIN #3 1103CB</v>
          </cell>
          <cell r="C2843">
            <v>252531103</v>
          </cell>
          <cell r="D2843" t="str">
            <v>SAN JOAQUIN #3 1103</v>
          </cell>
          <cell r="E2843" t="str">
            <v>CB</v>
          </cell>
          <cell r="F2843" t="b">
            <v>0</v>
          </cell>
          <cell r="G2843">
            <v>45670.421724974898</v>
          </cell>
          <cell r="H2843">
            <v>45670.421724974898</v>
          </cell>
          <cell r="I2843">
            <v>294</v>
          </cell>
          <cell r="J2843">
            <v>9.5334283816221304E-5</v>
          </cell>
          <cell r="K2843">
            <v>1751</v>
          </cell>
          <cell r="L2843">
            <v>1012.98717824141</v>
          </cell>
          <cell r="M2843">
            <v>821</v>
          </cell>
          <cell r="N2843">
            <v>8.6354017316402201E-2</v>
          </cell>
          <cell r="O2843">
            <v>849</v>
          </cell>
          <cell r="P2843">
            <v>0.47</v>
          </cell>
          <cell r="Q2843">
            <v>909</v>
          </cell>
        </row>
        <row r="2844">
          <cell r="B2844" t="str">
            <v>SAN JUSTO 1101201311</v>
          </cell>
          <cell r="C2844">
            <v>183181101</v>
          </cell>
          <cell r="D2844" t="str">
            <v>SAN JUSTO 1101</v>
          </cell>
          <cell r="E2844">
            <v>201311</v>
          </cell>
          <cell r="F2844" t="b">
            <v>0</v>
          </cell>
          <cell r="G2844">
            <v>17668.963554441299</v>
          </cell>
          <cell r="H2844">
            <v>12645.7550752109</v>
          </cell>
          <cell r="I2844">
            <v>108</v>
          </cell>
          <cell r="J2844">
            <v>6.4311576192334596E-5</v>
          </cell>
          <cell r="K2844">
            <v>2634</v>
          </cell>
          <cell r="L2844">
            <v>1215.4291133305201</v>
          </cell>
          <cell r="M2844">
            <v>722</v>
          </cell>
          <cell r="N2844">
            <v>7.7053419503187101E-2</v>
          </cell>
          <cell r="O2844">
            <v>927</v>
          </cell>
          <cell r="Q2844">
            <v>3015</v>
          </cell>
        </row>
        <row r="2845">
          <cell r="B2845" t="str">
            <v>SAN JUSTO 110136902</v>
          </cell>
          <cell r="C2845">
            <v>183181101</v>
          </cell>
          <cell r="D2845" t="str">
            <v>SAN JUSTO 1101</v>
          </cell>
          <cell r="E2845">
            <v>36902</v>
          </cell>
          <cell r="F2845" t="b">
            <v>0</v>
          </cell>
          <cell r="G2845">
            <v>23754.988493711699</v>
          </cell>
          <cell r="H2845">
            <v>19990.555744881</v>
          </cell>
          <cell r="I2845">
            <v>147</v>
          </cell>
          <cell r="J2845">
            <v>6.3720030782279605E-5</v>
          </cell>
          <cell r="K2845">
            <v>2656</v>
          </cell>
          <cell r="L2845">
            <v>753.81771880205702</v>
          </cell>
          <cell r="M2845">
            <v>971</v>
          </cell>
          <cell r="N2845">
            <v>4.8735035546491501E-2</v>
          </cell>
          <cell r="O2845">
            <v>1189</v>
          </cell>
          <cell r="P2845">
            <v>0.05</v>
          </cell>
          <cell r="Q2845">
            <v>2037</v>
          </cell>
        </row>
        <row r="2846">
          <cell r="B2846" t="str">
            <v>SAN JUSTO 11014002</v>
          </cell>
          <cell r="C2846">
            <v>183181101</v>
          </cell>
          <cell r="D2846" t="str">
            <v>SAN JUSTO 1101</v>
          </cell>
          <cell r="E2846">
            <v>4002</v>
          </cell>
          <cell r="F2846" t="b">
            <v>0</v>
          </cell>
          <cell r="G2846">
            <v>30655.793245938399</v>
          </cell>
          <cell r="H2846">
            <v>29553.7890854406</v>
          </cell>
          <cell r="I2846">
            <v>140</v>
          </cell>
          <cell r="J2846">
            <v>4.2612135487831801E-5</v>
          </cell>
          <cell r="K2846">
            <v>3215</v>
          </cell>
          <cell r="L2846">
            <v>236.234168339946</v>
          </cell>
          <cell r="M2846">
            <v>1577</v>
          </cell>
          <cell r="N2846">
            <v>8.8999448875251193E-3</v>
          </cell>
          <cell r="O2846">
            <v>2007</v>
          </cell>
          <cell r="P2846">
            <v>0.18</v>
          </cell>
          <cell r="Q2846">
            <v>1202</v>
          </cell>
        </row>
        <row r="2847">
          <cell r="B2847" t="str">
            <v>SAN LEANDRO U 1109936988</v>
          </cell>
          <cell r="C2847">
            <v>13111109</v>
          </cell>
          <cell r="D2847" t="str">
            <v>SAN LEANDRO U 1109</v>
          </cell>
          <cell r="E2847">
            <v>936988</v>
          </cell>
          <cell r="F2847" t="b">
            <v>0</v>
          </cell>
          <cell r="G2847">
            <v>10891.055397390999</v>
          </cell>
          <cell r="H2847">
            <v>10891.055397390999</v>
          </cell>
          <cell r="I2847">
            <v>86</v>
          </cell>
          <cell r="J2847">
            <v>3.4698073773671598E-5</v>
          </cell>
          <cell r="K2847">
            <v>3356</v>
          </cell>
          <cell r="L2847">
            <v>6.6431909799575806E-2</v>
          </cell>
          <cell r="M2847">
            <v>2957</v>
          </cell>
          <cell r="N2847">
            <v>2.3050593071515698E-6</v>
          </cell>
          <cell r="O2847">
            <v>3480</v>
          </cell>
          <cell r="Q2847">
            <v>2818</v>
          </cell>
        </row>
        <row r="2848">
          <cell r="B2848" t="str">
            <v>SAN LEANDRO U 1109CR002</v>
          </cell>
          <cell r="C2848">
            <v>13111109</v>
          </cell>
          <cell r="D2848" t="str">
            <v>SAN LEANDRO U 1109</v>
          </cell>
          <cell r="E2848" t="str">
            <v>CR002</v>
          </cell>
          <cell r="F2848" t="b">
            <v>1</v>
          </cell>
          <cell r="G2848">
            <v>1715.85212016115</v>
          </cell>
          <cell r="H2848">
            <v>269.84084816450502</v>
          </cell>
          <cell r="I2848">
            <v>16</v>
          </cell>
          <cell r="J2848">
            <v>7.8299651054943999E-6</v>
          </cell>
          <cell r="K2848">
            <v>3620</v>
          </cell>
          <cell r="L2848">
            <v>6.5307605080306502E-2</v>
          </cell>
          <cell r="M2848">
            <v>3461</v>
          </cell>
          <cell r="N2848">
            <v>5.1357995653677301E-7</v>
          </cell>
          <cell r="O2848">
            <v>3622</v>
          </cell>
          <cell r="P2848">
            <v>0.13</v>
          </cell>
          <cell r="Q2848">
            <v>1341</v>
          </cell>
        </row>
        <row r="2849">
          <cell r="B2849" t="str">
            <v>SAN LEANDRO U 1109CR182</v>
          </cell>
          <cell r="C2849">
            <v>13111109</v>
          </cell>
          <cell r="D2849" t="str">
            <v>SAN LEANDRO U 1109</v>
          </cell>
          <cell r="E2849" t="str">
            <v>CR182</v>
          </cell>
          <cell r="F2849" t="b">
            <v>0</v>
          </cell>
          <cell r="G2849">
            <v>7768.8153716627003</v>
          </cell>
          <cell r="H2849">
            <v>7768.8153716627003</v>
          </cell>
          <cell r="I2849">
            <v>56</v>
          </cell>
          <cell r="J2849">
            <v>5.0879362585679402E-5</v>
          </cell>
          <cell r="K2849">
            <v>3018</v>
          </cell>
          <cell r="L2849">
            <v>6.6431909799575806E-2</v>
          </cell>
          <cell r="M2849">
            <v>2959</v>
          </cell>
          <cell r="N2849">
            <v>3.3800132259517599E-6</v>
          </cell>
          <cell r="O2849">
            <v>3378</v>
          </cell>
          <cell r="P2849">
            <v>0.15</v>
          </cell>
          <cell r="Q2849">
            <v>1294</v>
          </cell>
        </row>
        <row r="2850">
          <cell r="B2850" t="str">
            <v>SAN LEANDRO U 1109CR284</v>
          </cell>
          <cell r="C2850">
            <v>13111109</v>
          </cell>
          <cell r="D2850" t="str">
            <v>SAN LEANDRO U 1109</v>
          </cell>
          <cell r="E2850" t="str">
            <v>CR284</v>
          </cell>
          <cell r="F2850" t="b">
            <v>0</v>
          </cell>
          <cell r="G2850">
            <v>1550.6573843865599</v>
          </cell>
          <cell r="H2850">
            <v>1235.8311051819501</v>
          </cell>
          <cell r="I2850">
            <v>14</v>
          </cell>
          <cell r="J2850">
            <v>7.7666451748622601E-6</v>
          </cell>
          <cell r="K2850">
            <v>3623</v>
          </cell>
          <cell r="L2850">
            <v>6.6064789891242898E-2</v>
          </cell>
          <cell r="M2850">
            <v>3205</v>
          </cell>
          <cell r="N2850">
            <v>5.1364209005014101E-7</v>
          </cell>
          <cell r="O2850">
            <v>3621</v>
          </cell>
          <cell r="P2850">
            <v>0.04</v>
          </cell>
          <cell r="Q2850">
            <v>2148</v>
          </cell>
        </row>
        <row r="2851">
          <cell r="B2851" t="str">
            <v>SAN LEANDRO U 1114458451</v>
          </cell>
          <cell r="C2851">
            <v>13111114</v>
          </cell>
          <cell r="D2851" t="str">
            <v>SAN LEANDRO U 1114</v>
          </cell>
          <cell r="E2851">
            <v>458451</v>
          </cell>
          <cell r="F2851" t="b">
            <v>0</v>
          </cell>
          <cell r="G2851">
            <v>3952.17280617185</v>
          </cell>
          <cell r="H2851">
            <v>1967.4653155659701</v>
          </cell>
          <cell r="I2851">
            <v>29</v>
          </cell>
          <cell r="J2851">
            <v>6.9026247478302904E-6</v>
          </cell>
          <cell r="K2851">
            <v>3629</v>
          </cell>
          <cell r="L2851">
            <v>6.5590065871847E-2</v>
          </cell>
          <cell r="M2851">
            <v>3336</v>
          </cell>
          <cell r="N2851">
            <v>4.52890348080723E-7</v>
          </cell>
          <cell r="O2851">
            <v>3629</v>
          </cell>
          <cell r="Q2851">
            <v>2862</v>
          </cell>
        </row>
        <row r="2852">
          <cell r="B2852" t="str">
            <v>SAN LEANDRO U 1114501762</v>
          </cell>
          <cell r="C2852">
            <v>13111114</v>
          </cell>
          <cell r="D2852" t="str">
            <v>SAN LEANDRO U 1114</v>
          </cell>
          <cell r="E2852">
            <v>501762</v>
          </cell>
          <cell r="F2852" t="b">
            <v>1</v>
          </cell>
          <cell r="G2852">
            <v>2438.6275378885398</v>
          </cell>
          <cell r="H2852">
            <v>775.05080672691099</v>
          </cell>
          <cell r="I2852">
            <v>23</v>
          </cell>
          <cell r="J2852">
            <v>8.4177656350695305E-6</v>
          </cell>
          <cell r="K2852">
            <v>3618</v>
          </cell>
          <cell r="L2852">
            <v>6.5482186558453906E-2</v>
          </cell>
          <cell r="M2852">
            <v>3377</v>
          </cell>
          <cell r="N2852">
            <v>5.50977433206483E-7</v>
          </cell>
          <cell r="O2852">
            <v>3619</v>
          </cell>
          <cell r="Q2852">
            <v>2821</v>
          </cell>
        </row>
        <row r="2853">
          <cell r="B2853" t="str">
            <v>SAN LEANDRO U 1114653758</v>
          </cell>
          <cell r="C2853">
            <v>13111114</v>
          </cell>
          <cell r="D2853" t="str">
            <v>SAN LEANDRO U 1114</v>
          </cell>
          <cell r="E2853">
            <v>653758</v>
          </cell>
          <cell r="F2853" t="b">
            <v>1</v>
          </cell>
          <cell r="G2853">
            <v>582.36730472753095</v>
          </cell>
          <cell r="H2853">
            <v>582.36730472753095</v>
          </cell>
          <cell r="I2853">
            <v>5</v>
          </cell>
          <cell r="J2853">
            <v>5.5782402341719703E-5</v>
          </cell>
          <cell r="K2853">
            <v>2895</v>
          </cell>
          <cell r="L2853">
            <v>104.602354985475</v>
          </cell>
          <cell r="M2853">
            <v>1930</v>
          </cell>
          <cell r="N2853">
            <v>6.0671207332353202E-3</v>
          </cell>
          <cell r="O2853">
            <v>2151</v>
          </cell>
          <cell r="Q2853">
            <v>3538</v>
          </cell>
        </row>
        <row r="2854">
          <cell r="B2854" t="str">
            <v>SAN LEANDRO U 1114MR218</v>
          </cell>
          <cell r="C2854">
            <v>13111114</v>
          </cell>
          <cell r="D2854" t="str">
            <v>SAN LEANDRO U 1114</v>
          </cell>
          <cell r="E2854" t="str">
            <v>MR218</v>
          </cell>
          <cell r="F2854" t="b">
            <v>0</v>
          </cell>
          <cell r="G2854">
            <v>18150.166420384801</v>
          </cell>
          <cell r="H2854">
            <v>10386.813248747199</v>
          </cell>
          <cell r="I2854">
            <v>134</v>
          </cell>
          <cell r="J2854">
            <v>1.6172673474642499E-5</v>
          </cell>
          <cell r="K2854">
            <v>3577</v>
          </cell>
          <cell r="L2854">
            <v>6.5722327290186205E-2</v>
          </cell>
          <cell r="M2854">
            <v>3303</v>
          </cell>
          <cell r="N2854">
            <v>1.0693366971263899E-6</v>
          </cell>
          <cell r="O2854">
            <v>3586</v>
          </cell>
          <cell r="P2854">
            <v>0.06</v>
          </cell>
          <cell r="Q2854">
            <v>1868</v>
          </cell>
        </row>
        <row r="2855">
          <cell r="B2855" t="str">
            <v>SAN LEANDRO U 1114MR544</v>
          </cell>
          <cell r="C2855">
            <v>13111114</v>
          </cell>
          <cell r="D2855" t="str">
            <v>SAN LEANDRO U 1114</v>
          </cell>
          <cell r="E2855" t="str">
            <v>MR544</v>
          </cell>
          <cell r="F2855" t="b">
            <v>1</v>
          </cell>
          <cell r="G2855">
            <v>7120.8066036979299</v>
          </cell>
          <cell r="H2855">
            <v>27.982063271754502</v>
          </cell>
          <cell r="I2855">
            <v>62</v>
          </cell>
          <cell r="J2855">
            <v>9.0188508352184699E-6</v>
          </cell>
          <cell r="K2855">
            <v>3615</v>
          </cell>
          <cell r="L2855">
            <v>1.98114871654299</v>
          </cell>
          <cell r="M2855">
            <v>2844</v>
          </cell>
          <cell r="N2855">
            <v>1.2274404528526701E-4</v>
          </cell>
          <cell r="O2855">
            <v>2863</v>
          </cell>
          <cell r="P2855">
            <v>0.04</v>
          </cell>
          <cell r="Q2855">
            <v>2154</v>
          </cell>
        </row>
        <row r="2856">
          <cell r="B2856" t="str">
            <v>SAN LEANDRO U 1114MR545</v>
          </cell>
          <cell r="C2856">
            <v>13111114</v>
          </cell>
          <cell r="D2856" t="str">
            <v>SAN LEANDRO U 1114</v>
          </cell>
          <cell r="E2856" t="str">
            <v>MR545</v>
          </cell>
          <cell r="F2856" t="b">
            <v>0</v>
          </cell>
          <cell r="G2856">
            <v>7246.1984672414301</v>
          </cell>
          <cell r="H2856">
            <v>3496.0754220621998</v>
          </cell>
          <cell r="I2856">
            <v>66</v>
          </cell>
          <cell r="J2856">
            <v>1.16535625583117E-5</v>
          </cell>
          <cell r="K2856">
            <v>3610</v>
          </cell>
          <cell r="L2856">
            <v>6.5789449959993307E-2</v>
          </cell>
          <cell r="M2856">
            <v>3280</v>
          </cell>
          <cell r="N2856">
            <v>7.6918845379565597E-7</v>
          </cell>
          <cell r="O2856">
            <v>3613</v>
          </cell>
          <cell r="P2856">
            <v>0.06</v>
          </cell>
          <cell r="Q2856">
            <v>1782</v>
          </cell>
        </row>
        <row r="2857">
          <cell r="B2857" t="str">
            <v>SAN LUIS OBISPO 1101483444</v>
          </cell>
          <cell r="C2857">
            <v>182631101</v>
          </cell>
          <cell r="D2857" t="str">
            <v>SAN LUIS OBISPO 1101</v>
          </cell>
          <cell r="E2857">
            <v>483444</v>
          </cell>
          <cell r="F2857" t="b">
            <v>0</v>
          </cell>
          <cell r="G2857">
            <v>8714.6826113530806</v>
          </cell>
          <cell r="H2857">
            <v>3311.09683169544</v>
          </cell>
          <cell r="I2857">
            <v>67</v>
          </cell>
          <cell r="J2857">
            <v>5.4634677833179897E-5</v>
          </cell>
          <cell r="K2857">
            <v>2929</v>
          </cell>
          <cell r="L2857">
            <v>67.495977455333104</v>
          </cell>
          <cell r="M2857">
            <v>2105</v>
          </cell>
          <cell r="N2857">
            <v>6.1552148689414301E-3</v>
          </cell>
          <cell r="O2857">
            <v>2146</v>
          </cell>
          <cell r="Q2857">
            <v>2731</v>
          </cell>
        </row>
        <row r="2858">
          <cell r="B2858" t="str">
            <v>SAN LUIS OBISPO 1101CB</v>
          </cell>
          <cell r="C2858">
            <v>182631101</v>
          </cell>
          <cell r="D2858" t="str">
            <v>SAN LUIS OBISPO 1101</v>
          </cell>
          <cell r="E2858" t="str">
            <v>CB</v>
          </cell>
          <cell r="F2858" t="b">
            <v>0</v>
          </cell>
          <cell r="G2858">
            <v>10872.403182972999</v>
          </cell>
          <cell r="H2858">
            <v>5779.9667359589002</v>
          </cell>
          <cell r="I2858">
            <v>75</v>
          </cell>
          <cell r="J2858">
            <v>4.95670451712342E-5</v>
          </cell>
          <cell r="K2858">
            <v>3048</v>
          </cell>
          <cell r="L2858">
            <v>502.09651451915499</v>
          </cell>
          <cell r="M2858">
            <v>1196</v>
          </cell>
          <cell r="N2858">
            <v>2.87419461554222E-2</v>
          </cell>
          <cell r="O2858">
            <v>1486</v>
          </cell>
          <cell r="P2858">
            <v>0.7</v>
          </cell>
          <cell r="Q2858">
            <v>805</v>
          </cell>
        </row>
        <row r="2859">
          <cell r="B2859" t="str">
            <v>SAN LUIS OBISPO 1101V12</v>
          </cell>
          <cell r="C2859">
            <v>182631101</v>
          </cell>
          <cell r="D2859" t="str">
            <v>SAN LUIS OBISPO 1101</v>
          </cell>
          <cell r="E2859" t="str">
            <v>V12</v>
          </cell>
          <cell r="F2859" t="b">
            <v>0</v>
          </cell>
          <cell r="G2859">
            <v>33868.169422813298</v>
          </cell>
          <cell r="H2859">
            <v>33868.169422813298</v>
          </cell>
          <cell r="I2859">
            <v>127</v>
          </cell>
          <cell r="J2859">
            <v>8.4110257099382493E-5</v>
          </cell>
          <cell r="K2859">
            <v>2090</v>
          </cell>
          <cell r="L2859">
            <v>399.92299638864398</v>
          </cell>
          <cell r="M2859">
            <v>1297</v>
          </cell>
          <cell r="N2859">
            <v>2.7413729307561901E-2</v>
          </cell>
          <cell r="O2859">
            <v>1506</v>
          </cell>
          <cell r="P2859">
            <v>0.24</v>
          </cell>
          <cell r="Q2859">
            <v>1100</v>
          </cell>
        </row>
        <row r="2860">
          <cell r="B2860" t="str">
            <v>SAN LUIS OBISPO 1102348318</v>
          </cell>
          <cell r="C2860">
            <v>182631102</v>
          </cell>
          <cell r="D2860" t="str">
            <v>SAN LUIS OBISPO 1102</v>
          </cell>
          <cell r="E2860">
            <v>348318</v>
          </cell>
          <cell r="F2860" t="b">
            <v>1</v>
          </cell>
          <cell r="G2860">
            <v>597.03916933740902</v>
          </cell>
          <cell r="H2860">
            <v>597.03916933740902</v>
          </cell>
          <cell r="I2860">
            <v>6</v>
          </cell>
          <cell r="J2860">
            <v>4.5209846575744403E-5</v>
          </cell>
          <cell r="K2860">
            <v>3156</v>
          </cell>
          <cell r="L2860">
            <v>2033.00305175781</v>
          </cell>
          <cell r="M2860">
            <v>451</v>
          </cell>
          <cell r="N2860">
            <v>8.7346462969671301E-2</v>
          </cell>
          <cell r="O2860">
            <v>843</v>
          </cell>
          <cell r="Q2860">
            <v>2972</v>
          </cell>
        </row>
        <row r="2861">
          <cell r="B2861" t="str">
            <v>SAN LUIS OBISPO 1102357407</v>
          </cell>
          <cell r="C2861">
            <v>182631102</v>
          </cell>
          <cell r="D2861" t="str">
            <v>SAN LUIS OBISPO 1102</v>
          </cell>
          <cell r="E2861">
            <v>357407</v>
          </cell>
          <cell r="F2861" t="b">
            <v>1</v>
          </cell>
          <cell r="G2861">
            <v>396.36835031885698</v>
          </cell>
          <cell r="H2861">
            <v>382.65060539296599</v>
          </cell>
          <cell r="I2861">
            <v>5</v>
          </cell>
          <cell r="J2861">
            <v>5.61150160137913E-5</v>
          </cell>
          <cell r="K2861">
            <v>2883</v>
          </cell>
          <cell r="L2861">
            <v>139.42521778345099</v>
          </cell>
          <cell r="M2861">
            <v>1811</v>
          </cell>
          <cell r="N2861">
            <v>8.8376586573301694E-3</v>
          </cell>
          <cell r="O2861">
            <v>2012</v>
          </cell>
          <cell r="Q2861">
            <v>3206</v>
          </cell>
        </row>
        <row r="2862">
          <cell r="B2862" t="str">
            <v>SAN LUIS OBISPO 1102597518</v>
          </cell>
          <cell r="C2862">
            <v>182631102</v>
          </cell>
          <cell r="D2862" t="str">
            <v>SAN LUIS OBISPO 1102</v>
          </cell>
          <cell r="E2862">
            <v>597518</v>
          </cell>
          <cell r="F2862" t="b">
            <v>1</v>
          </cell>
          <cell r="G2862">
            <v>2581.1499633312201</v>
          </cell>
          <cell r="H2862">
            <v>65.164728518160899</v>
          </cell>
          <cell r="I2862">
            <v>30</v>
          </cell>
          <cell r="J2862">
            <v>4.6337042931554599E-5</v>
          </cell>
          <cell r="K2862">
            <v>3129</v>
          </cell>
          <cell r="L2862">
            <v>233.21796360264199</v>
          </cell>
          <cell r="M2862">
            <v>1579</v>
          </cell>
          <cell r="N2862">
            <v>1.71746558948958E-2</v>
          </cell>
          <cell r="O2862">
            <v>1734</v>
          </cell>
          <cell r="P2862">
            <v>7.0000000000000007E-2</v>
          </cell>
          <cell r="Q2862">
            <v>1768</v>
          </cell>
        </row>
        <row r="2863">
          <cell r="B2863" t="str">
            <v>SAN LUIS OBISPO 1103153199</v>
          </cell>
          <cell r="C2863">
            <v>182631103</v>
          </cell>
          <cell r="D2863" t="str">
            <v>SAN LUIS OBISPO 1103</v>
          </cell>
          <cell r="E2863">
            <v>153199</v>
          </cell>
          <cell r="F2863" t="b">
            <v>0</v>
          </cell>
          <cell r="G2863">
            <v>8788.2196559100594</v>
          </cell>
          <cell r="H2863">
            <v>4750.5459242716597</v>
          </cell>
          <cell r="I2863">
            <v>53</v>
          </cell>
          <cell r="J2863">
            <v>4.9985634520779503E-5</v>
          </cell>
          <cell r="K2863">
            <v>3037</v>
          </cell>
          <cell r="L2863">
            <v>2588.04956392437</v>
          </cell>
          <cell r="M2863">
            <v>334</v>
          </cell>
          <cell r="N2863">
            <v>0.121395198631343</v>
          </cell>
          <cell r="O2863">
            <v>639</v>
          </cell>
          <cell r="Q2863">
            <v>3364</v>
          </cell>
        </row>
        <row r="2864">
          <cell r="B2864" t="str">
            <v>SAN LUIS OBISPO 1103191498</v>
          </cell>
          <cell r="C2864">
            <v>182631103</v>
          </cell>
          <cell r="D2864" t="str">
            <v>SAN LUIS OBISPO 1103</v>
          </cell>
          <cell r="E2864">
            <v>191498</v>
          </cell>
          <cell r="F2864" t="b">
            <v>1</v>
          </cell>
          <cell r="G2864">
            <v>267.69145281698297</v>
          </cell>
          <cell r="H2864">
            <v>189.85675983911699</v>
          </cell>
          <cell r="I2864">
            <v>2</v>
          </cell>
          <cell r="J2864">
            <v>1.1045860446756701E-5</v>
          </cell>
          <cell r="K2864">
            <v>3611</v>
          </cell>
          <cell r="L2864">
            <v>6.5789449959993307E-2</v>
          </cell>
          <cell r="M2864">
            <v>3281</v>
          </cell>
          <cell r="N2864">
            <v>7.2793524331525105E-7</v>
          </cell>
          <cell r="O2864">
            <v>3614</v>
          </cell>
          <cell r="Q2864">
            <v>3198</v>
          </cell>
        </row>
        <row r="2865">
          <cell r="B2865" t="str">
            <v>SAN LUIS OBISPO 1103365572</v>
          </cell>
          <cell r="C2865">
            <v>182631103</v>
          </cell>
          <cell r="D2865" t="str">
            <v>SAN LUIS OBISPO 1103</v>
          </cell>
          <cell r="E2865">
            <v>365572</v>
          </cell>
          <cell r="F2865" t="b">
            <v>1</v>
          </cell>
          <cell r="G2865">
            <v>696.846463531616</v>
          </cell>
          <cell r="H2865">
            <v>611.85888782381301</v>
          </cell>
          <cell r="I2865">
            <v>2</v>
          </cell>
          <cell r="J2865">
            <v>9.4733117293799296E-5</v>
          </cell>
          <cell r="K2865">
            <v>1772</v>
          </cell>
          <cell r="L2865">
            <v>2195.1828002929601</v>
          </cell>
          <cell r="M2865">
            <v>403</v>
          </cell>
          <cell r="N2865">
            <v>0.18298581740425701</v>
          </cell>
          <cell r="O2865">
            <v>391</v>
          </cell>
          <cell r="Q2865">
            <v>3633</v>
          </cell>
        </row>
        <row r="2866">
          <cell r="B2866" t="str">
            <v>SAN LUIS OBISPO 110342344</v>
          </cell>
          <cell r="C2866">
            <v>182631103</v>
          </cell>
          <cell r="D2866" t="str">
            <v>SAN LUIS OBISPO 1103</v>
          </cell>
          <cell r="E2866">
            <v>42344</v>
          </cell>
          <cell r="F2866" t="b">
            <v>0</v>
          </cell>
          <cell r="G2866">
            <v>17541.982535561699</v>
          </cell>
          <cell r="H2866">
            <v>15185.6709068865</v>
          </cell>
          <cell r="I2866">
            <v>123</v>
          </cell>
          <cell r="J2866">
            <v>6.00496733236692E-5</v>
          </cell>
          <cell r="K2866">
            <v>2772</v>
          </cell>
          <cell r="L2866">
            <v>2518.11166991656</v>
          </cell>
          <cell r="M2866">
            <v>341</v>
          </cell>
          <cell r="N2866">
            <v>0.150765142824173</v>
          </cell>
          <cell r="O2866">
            <v>514</v>
          </cell>
          <cell r="P2866">
            <v>5.29</v>
          </cell>
          <cell r="Q2866">
            <v>491</v>
          </cell>
        </row>
        <row r="2867">
          <cell r="B2867" t="str">
            <v>SAN LUIS OBISPO 1103934355</v>
          </cell>
          <cell r="C2867">
            <v>182631103</v>
          </cell>
          <cell r="D2867" t="str">
            <v>SAN LUIS OBISPO 1103</v>
          </cell>
          <cell r="E2867">
            <v>934355</v>
          </cell>
          <cell r="F2867" t="b">
            <v>1</v>
          </cell>
          <cell r="G2867">
            <v>1942.6665705319699</v>
          </cell>
          <cell r="H2867">
            <v>915.67060909913403</v>
          </cell>
          <cell r="I2867">
            <v>12</v>
          </cell>
          <cell r="J2867">
            <v>8.3455315992371897E-5</v>
          </cell>
          <cell r="K2867">
            <v>2118</v>
          </cell>
          <cell r="L2867">
            <v>1431.4243882757901</v>
          </cell>
          <cell r="M2867">
            <v>623</v>
          </cell>
          <cell r="N2867">
            <v>0.100292917903754</v>
          </cell>
          <cell r="O2867">
            <v>763</v>
          </cell>
          <cell r="Q2867">
            <v>3546</v>
          </cell>
        </row>
        <row r="2868">
          <cell r="B2868" t="str">
            <v>SAN LUIS OBISPO 1103CB</v>
          </cell>
          <cell r="C2868">
            <v>182631103</v>
          </cell>
          <cell r="D2868" t="str">
            <v>SAN LUIS OBISPO 1103</v>
          </cell>
          <cell r="E2868" t="str">
            <v>CB</v>
          </cell>
          <cell r="F2868" t="b">
            <v>1</v>
          </cell>
          <cell r="G2868">
            <v>10934.081097644799</v>
          </cell>
          <cell r="H2868">
            <v>0</v>
          </cell>
          <cell r="I2868">
            <v>68</v>
          </cell>
          <cell r="J2868">
            <v>1.11278548776199E-4</v>
          </cell>
          <cell r="K2868">
            <v>1389</v>
          </cell>
          <cell r="L2868">
            <v>204.948924482416</v>
          </cell>
          <cell r="M2868">
            <v>1629</v>
          </cell>
          <cell r="N2868">
            <v>2.7594245718522901E-2</v>
          </cell>
          <cell r="O2868">
            <v>1503</v>
          </cell>
          <cell r="P2868">
            <v>0.03</v>
          </cell>
          <cell r="Q2868">
            <v>2305</v>
          </cell>
        </row>
        <row r="2869">
          <cell r="B2869" t="str">
            <v>SAN LUIS OBISPO 1103V82</v>
          </cell>
          <cell r="C2869">
            <v>182631103</v>
          </cell>
          <cell r="D2869" t="str">
            <v>SAN LUIS OBISPO 1103</v>
          </cell>
          <cell r="E2869" t="str">
            <v>V82</v>
          </cell>
          <cell r="F2869" t="b">
            <v>0</v>
          </cell>
          <cell r="G2869">
            <v>22558.980061681199</v>
          </cell>
          <cell r="H2869">
            <v>14130.1147487546</v>
          </cell>
          <cell r="I2869">
            <v>174</v>
          </cell>
          <cell r="J2869">
            <v>7.4918483116415705E-5</v>
          </cell>
          <cell r="K2869">
            <v>2332</v>
          </cell>
          <cell r="L2869">
            <v>326.04953077795102</v>
          </cell>
          <cell r="M2869">
            <v>1404</v>
          </cell>
          <cell r="N2869">
            <v>2.75719621303172E-2</v>
          </cell>
          <cell r="O2869">
            <v>1504</v>
          </cell>
          <cell r="P2869">
            <v>0.06</v>
          </cell>
          <cell r="Q2869">
            <v>1792</v>
          </cell>
        </row>
        <row r="2870">
          <cell r="B2870" t="str">
            <v>SAN LUIS OBISPO 1104350030</v>
          </cell>
          <cell r="C2870">
            <v>182631104</v>
          </cell>
          <cell r="D2870" t="str">
            <v>SAN LUIS OBISPO 1104</v>
          </cell>
          <cell r="E2870">
            <v>350030</v>
          </cell>
          <cell r="F2870" t="b">
            <v>0</v>
          </cell>
          <cell r="G2870">
            <v>14009.014972239</v>
          </cell>
          <cell r="H2870">
            <v>9325.2379908985895</v>
          </cell>
          <cell r="I2870">
            <v>107</v>
          </cell>
          <cell r="J2870">
            <v>1.2846631466983E-4</v>
          </cell>
          <cell r="K2870">
            <v>1039</v>
          </cell>
          <cell r="L2870">
            <v>957.56571421639899</v>
          </cell>
          <cell r="M2870">
            <v>855</v>
          </cell>
          <cell r="N2870">
            <v>0.125976751779145</v>
          </cell>
          <cell r="O2870">
            <v>621</v>
          </cell>
          <cell r="Q2870">
            <v>3314</v>
          </cell>
        </row>
        <row r="2871">
          <cell r="B2871" t="str">
            <v>SAN LUIS OBISPO 1104753254</v>
          </cell>
          <cell r="C2871">
            <v>182631104</v>
          </cell>
          <cell r="D2871" t="str">
            <v>SAN LUIS OBISPO 1104</v>
          </cell>
          <cell r="E2871">
            <v>753254</v>
          </cell>
          <cell r="F2871" t="b">
            <v>1</v>
          </cell>
          <cell r="G2871">
            <v>576.08097827831295</v>
          </cell>
          <cell r="H2871">
            <v>561.14856821689398</v>
          </cell>
          <cell r="I2871">
            <v>2</v>
          </cell>
          <cell r="J2871">
            <v>1.31601067550946E-4</v>
          </cell>
          <cell r="K2871">
            <v>988</v>
          </cell>
          <cell r="L2871">
            <v>1237.86330413818</v>
          </cell>
          <cell r="M2871">
            <v>707</v>
          </cell>
          <cell r="N2871">
            <v>4.76568867677696E-2</v>
          </cell>
          <cell r="O2871">
            <v>1202</v>
          </cell>
          <cell r="Q2871">
            <v>3631</v>
          </cell>
        </row>
        <row r="2872">
          <cell r="B2872" t="str">
            <v>SAN LUIS OBISPO 1104777686</v>
          </cell>
          <cell r="C2872">
            <v>182631104</v>
          </cell>
          <cell r="D2872" t="str">
            <v>SAN LUIS OBISPO 1104</v>
          </cell>
          <cell r="E2872">
            <v>777686</v>
          </cell>
          <cell r="F2872" t="b">
            <v>0</v>
          </cell>
          <cell r="G2872">
            <v>3079.7620205405901</v>
          </cell>
          <cell r="H2872">
            <v>2707.2733099567099</v>
          </cell>
          <cell r="I2872">
            <v>17</v>
          </cell>
          <cell r="J2872">
            <v>6.1973796960046402E-5</v>
          </cell>
          <cell r="K2872">
            <v>2721</v>
          </cell>
          <cell r="L2872">
            <v>2050.5491683421701</v>
          </cell>
          <cell r="M2872">
            <v>444</v>
          </cell>
          <cell r="N2872">
            <v>0.117314890173345</v>
          </cell>
          <cell r="O2872">
            <v>662</v>
          </cell>
          <cell r="Q2872">
            <v>3452</v>
          </cell>
        </row>
        <row r="2873">
          <cell r="B2873" t="str">
            <v>SAN LUIS OBISPO 1104982992</v>
          </cell>
          <cell r="C2873">
            <v>182631104</v>
          </cell>
          <cell r="D2873" t="str">
            <v>SAN LUIS OBISPO 1104</v>
          </cell>
          <cell r="E2873">
            <v>982992</v>
          </cell>
          <cell r="F2873" t="b">
            <v>0</v>
          </cell>
          <cell r="G2873">
            <v>14390.208612963401</v>
          </cell>
          <cell r="H2873">
            <v>14390.208612963401</v>
          </cell>
          <cell r="I2873">
            <v>52</v>
          </cell>
          <cell r="J2873">
            <v>4.6114632912612401E-5</v>
          </cell>
          <cell r="K2873">
            <v>3136</v>
          </cell>
          <cell r="L2873">
            <v>911.21885299115104</v>
          </cell>
          <cell r="M2873">
            <v>880</v>
          </cell>
          <cell r="N2873">
            <v>4.3525637179221199E-2</v>
          </cell>
          <cell r="O2873">
            <v>1248</v>
          </cell>
          <cell r="Q2873">
            <v>3292</v>
          </cell>
        </row>
        <row r="2874">
          <cell r="B2874" t="str">
            <v>SAN LUIS OBISPO 1104CB</v>
          </cell>
          <cell r="C2874">
            <v>182631104</v>
          </cell>
          <cell r="D2874" t="str">
            <v>SAN LUIS OBISPO 1104</v>
          </cell>
          <cell r="E2874" t="str">
            <v>CB</v>
          </cell>
          <cell r="F2874" t="b">
            <v>1</v>
          </cell>
          <cell r="G2874">
            <v>10585.951034932399</v>
          </cell>
          <cell r="H2874">
            <v>124.24879688679999</v>
          </cell>
          <cell r="I2874">
            <v>65</v>
          </cell>
          <cell r="J2874">
            <v>1.1176802783552299E-4</v>
          </cell>
          <cell r="K2874">
            <v>1373</v>
          </cell>
          <cell r="L2874">
            <v>315.25755772865699</v>
          </cell>
          <cell r="M2874">
            <v>1425</v>
          </cell>
          <cell r="N2874">
            <v>3.3862545491841298E-2</v>
          </cell>
          <cell r="O2874">
            <v>1388</v>
          </cell>
          <cell r="P2874">
            <v>0.02</v>
          </cell>
          <cell r="Q2874">
            <v>2451</v>
          </cell>
        </row>
        <row r="2875">
          <cell r="B2875" t="str">
            <v>SAN LUIS OBISPO 1104V10</v>
          </cell>
          <cell r="C2875">
            <v>182631104</v>
          </cell>
          <cell r="D2875" t="str">
            <v>SAN LUIS OBISPO 1104</v>
          </cell>
          <cell r="E2875" t="str">
            <v>V10</v>
          </cell>
          <cell r="F2875" t="b">
            <v>0</v>
          </cell>
          <cell r="G2875">
            <v>7811.0705332286097</v>
          </cell>
          <cell r="H2875">
            <v>3504.83067162731</v>
          </cell>
          <cell r="I2875">
            <v>54</v>
          </cell>
          <cell r="J2875">
            <v>1.07760254330194E-4</v>
          </cell>
          <cell r="K2875">
            <v>1457</v>
          </cell>
          <cell r="L2875">
            <v>473.680079408403</v>
          </cell>
          <cell r="M2875">
            <v>1219</v>
          </cell>
          <cell r="N2875">
            <v>8.5102992130711499E-2</v>
          </cell>
          <cell r="O2875">
            <v>863</v>
          </cell>
          <cell r="Q2875">
            <v>2796</v>
          </cell>
        </row>
        <row r="2876">
          <cell r="B2876" t="str">
            <v>SAN LUIS OBISPO 1104V14</v>
          </cell>
          <cell r="C2876">
            <v>182631104</v>
          </cell>
          <cell r="D2876" t="str">
            <v>SAN LUIS OBISPO 1104</v>
          </cell>
          <cell r="E2876" t="str">
            <v>V14</v>
          </cell>
          <cell r="F2876" t="b">
            <v>0</v>
          </cell>
          <cell r="G2876">
            <v>13117.1277411098</v>
          </cell>
          <cell r="H2876">
            <v>13103.4116980774</v>
          </cell>
          <cell r="I2876">
            <v>69</v>
          </cell>
          <cell r="J2876">
            <v>5.31613182315397E-5</v>
          </cell>
          <cell r="K2876">
            <v>2961</v>
          </cell>
          <cell r="L2876">
            <v>462.60180858025899</v>
          </cell>
          <cell r="M2876">
            <v>1233</v>
          </cell>
          <cell r="N2876">
            <v>3.2379750635166099E-2</v>
          </cell>
          <cell r="O2876">
            <v>1418</v>
          </cell>
          <cell r="P2876">
            <v>7.0000000000000007E-2</v>
          </cell>
          <cell r="Q2876">
            <v>1714</v>
          </cell>
        </row>
        <row r="2877">
          <cell r="B2877" t="str">
            <v>SAN LUIS OBISPO 1104V40</v>
          </cell>
          <cell r="C2877">
            <v>182631104</v>
          </cell>
          <cell r="D2877" t="str">
            <v>SAN LUIS OBISPO 1104</v>
          </cell>
          <cell r="E2877" t="str">
            <v>V40</v>
          </cell>
          <cell r="F2877" t="b">
            <v>0</v>
          </cell>
          <cell r="G2877">
            <v>37151.7010289506</v>
          </cell>
          <cell r="H2877">
            <v>23652.228155228098</v>
          </cell>
          <cell r="I2877">
            <v>194</v>
          </cell>
          <cell r="J2877">
            <v>7.9558397023523202E-5</v>
          </cell>
          <cell r="K2877">
            <v>2220</v>
          </cell>
          <cell r="L2877">
            <v>1050.0889889170001</v>
          </cell>
          <cell r="M2877">
            <v>797</v>
          </cell>
          <cell r="N2877">
            <v>7.3388753018952202E-2</v>
          </cell>
          <cell r="O2877">
            <v>952</v>
          </cell>
          <cell r="P2877">
            <v>0.06</v>
          </cell>
          <cell r="Q2877">
            <v>1795</v>
          </cell>
        </row>
        <row r="2878">
          <cell r="B2878" t="str">
            <v>SAN LUIS OBISPO 1104V46</v>
          </cell>
          <cell r="C2878">
            <v>182631104</v>
          </cell>
          <cell r="D2878" t="str">
            <v>SAN LUIS OBISPO 1104</v>
          </cell>
          <cell r="E2878" t="str">
            <v>V46</v>
          </cell>
          <cell r="F2878" t="b">
            <v>0</v>
          </cell>
          <cell r="G2878">
            <v>33477.449844269897</v>
          </cell>
          <cell r="H2878">
            <v>32077.396421663401</v>
          </cell>
          <cell r="I2878">
            <v>206</v>
          </cell>
          <cell r="J2878">
            <v>6.5384522638008198E-5</v>
          </cell>
          <cell r="K2878">
            <v>2604</v>
          </cell>
          <cell r="L2878">
            <v>359.608621901714</v>
          </cell>
          <cell r="M2878">
            <v>1354</v>
          </cell>
          <cell r="N2878">
            <v>2.5183810137748099E-2</v>
          </cell>
          <cell r="O2878">
            <v>1555</v>
          </cell>
          <cell r="P2878">
            <v>0.57999999999999996</v>
          </cell>
          <cell r="Q2878">
            <v>860</v>
          </cell>
        </row>
        <row r="2879">
          <cell r="B2879" t="str">
            <v>SAN LUIS OBISPO 1105512313</v>
          </cell>
          <cell r="C2879">
            <v>182631105</v>
          </cell>
          <cell r="D2879" t="str">
            <v>SAN LUIS OBISPO 1105</v>
          </cell>
          <cell r="E2879">
            <v>512313</v>
          </cell>
          <cell r="F2879" t="b">
            <v>1</v>
          </cell>
          <cell r="G2879">
            <v>1333.0798628570401</v>
          </cell>
          <cell r="H2879">
            <v>785.91247700355598</v>
          </cell>
          <cell r="I2879">
            <v>10</v>
          </cell>
          <cell r="J2879">
            <v>3.7022503965999899E-5</v>
          </cell>
          <cell r="K2879">
            <v>3314</v>
          </cell>
          <cell r="L2879">
            <v>418.91406954824902</v>
          </cell>
          <cell r="M2879">
            <v>1273</v>
          </cell>
          <cell r="N2879">
            <v>2.2062595486209299E-2</v>
          </cell>
          <cell r="O2879">
            <v>1629</v>
          </cell>
          <cell r="Q2879">
            <v>3136</v>
          </cell>
        </row>
        <row r="2880">
          <cell r="B2880" t="str">
            <v>SAN LUIS OBISPO 1105796050</v>
          </cell>
          <cell r="C2880">
            <v>182631105</v>
          </cell>
          <cell r="D2880" t="str">
            <v>SAN LUIS OBISPO 1105</v>
          </cell>
          <cell r="E2880">
            <v>796050</v>
          </cell>
          <cell r="F2880" t="b">
            <v>1</v>
          </cell>
          <cell r="G2880">
            <v>5067.2793660192901</v>
          </cell>
          <cell r="H2880">
            <v>383.748425528577</v>
          </cell>
          <cell r="I2880">
            <v>45</v>
          </cell>
          <cell r="J2880">
            <v>4.1549489489827602E-5</v>
          </cell>
          <cell r="K2880">
            <v>3233</v>
          </cell>
          <cell r="L2880">
            <v>109.40219911452699</v>
          </cell>
          <cell r="M2880">
            <v>1911</v>
          </cell>
          <cell r="N2880">
            <v>1.7291193158952799E-2</v>
          </cell>
          <cell r="O2880">
            <v>1730</v>
          </cell>
          <cell r="Q2880">
            <v>2738</v>
          </cell>
        </row>
        <row r="2881">
          <cell r="B2881" t="str">
            <v>SAN LUIS OBISPO 110596874</v>
          </cell>
          <cell r="C2881">
            <v>182631105</v>
          </cell>
          <cell r="D2881" t="str">
            <v>SAN LUIS OBISPO 1105</v>
          </cell>
          <cell r="E2881">
            <v>96874</v>
          </cell>
          <cell r="F2881" t="b">
            <v>0</v>
          </cell>
          <cell r="G2881">
            <v>1722.01767847684</v>
          </cell>
          <cell r="H2881">
            <v>1345.51570107357</v>
          </cell>
          <cell r="I2881">
            <v>16</v>
          </cell>
          <cell r="J2881">
            <v>5.4971247891444303E-5</v>
          </cell>
          <cell r="K2881">
            <v>2913</v>
          </cell>
          <cell r="L2881">
            <v>6.5950064919888904E-2</v>
          </cell>
          <cell r="M2881">
            <v>3234</v>
          </cell>
          <cell r="N2881">
            <v>3.6408098404548699E-6</v>
          </cell>
          <cell r="O2881">
            <v>3356</v>
          </cell>
          <cell r="Q2881">
            <v>3127</v>
          </cell>
        </row>
        <row r="2882">
          <cell r="B2882" t="str">
            <v>SAN LUIS OBISPO 1105CB</v>
          </cell>
          <cell r="C2882">
            <v>182631105</v>
          </cell>
          <cell r="D2882" t="str">
            <v>SAN LUIS OBISPO 1105</v>
          </cell>
          <cell r="E2882" t="str">
            <v>CB</v>
          </cell>
          <cell r="F2882" t="b">
            <v>1</v>
          </cell>
          <cell r="G2882">
            <v>5657.7233397847303</v>
          </cell>
          <cell r="H2882">
            <v>67.490625577183394</v>
          </cell>
          <cell r="I2882">
            <v>43</v>
          </cell>
          <cell r="J2882">
            <v>3.1410962763055998E-5</v>
          </cell>
          <cell r="K2882">
            <v>3409</v>
          </cell>
          <cell r="L2882">
            <v>11.896143929209799</v>
          </cell>
          <cell r="M2882">
            <v>2591</v>
          </cell>
          <cell r="N2882">
            <v>2.3199764898488599E-4</v>
          </cell>
          <cell r="O2882">
            <v>2820</v>
          </cell>
          <cell r="P2882">
            <v>0.04</v>
          </cell>
          <cell r="Q2882">
            <v>2072</v>
          </cell>
        </row>
        <row r="2883">
          <cell r="B2883" t="str">
            <v>SAN LUIS OBISPO 110788962</v>
          </cell>
          <cell r="C2883">
            <v>182631107</v>
          </cell>
          <cell r="D2883" t="str">
            <v>SAN LUIS OBISPO 1107</v>
          </cell>
          <cell r="E2883">
            <v>88962</v>
          </cell>
          <cell r="F2883" t="b">
            <v>0</v>
          </cell>
          <cell r="G2883">
            <v>6442.5414954190401</v>
          </cell>
          <cell r="H2883">
            <v>3996.9258733558399</v>
          </cell>
          <cell r="I2883">
            <v>45</v>
          </cell>
          <cell r="J2883">
            <v>4.8648644906279501E-5</v>
          </cell>
          <cell r="K2883">
            <v>3070</v>
          </cell>
          <cell r="L2883">
            <v>1156.91322125742</v>
          </cell>
          <cell r="M2883">
            <v>752</v>
          </cell>
          <cell r="N2883">
            <v>8.9174402013502699E-2</v>
          </cell>
          <cell r="O2883">
            <v>830</v>
          </cell>
          <cell r="P2883">
            <v>0.04</v>
          </cell>
          <cell r="Q2883">
            <v>2070</v>
          </cell>
        </row>
        <row r="2884">
          <cell r="B2884" t="str">
            <v>SAN LUIS OBISPO 1107CB</v>
          </cell>
          <cell r="C2884">
            <v>182631107</v>
          </cell>
          <cell r="D2884" t="str">
            <v>SAN LUIS OBISPO 1107</v>
          </cell>
          <cell r="E2884" t="str">
            <v>CB</v>
          </cell>
          <cell r="F2884" t="b">
            <v>0</v>
          </cell>
          <cell r="G2884">
            <v>1947.4719955250901</v>
          </cell>
          <cell r="H2884">
            <v>1251.1033180423101</v>
          </cell>
          <cell r="I2884">
            <v>19</v>
          </cell>
          <cell r="J2884">
            <v>5.3488697104560397E-5</v>
          </cell>
          <cell r="K2884">
            <v>2951</v>
          </cell>
          <cell r="L2884">
            <v>32.606374788441101</v>
          </cell>
          <cell r="M2884">
            <v>2325</v>
          </cell>
          <cell r="N2884">
            <v>1.6436318057325499E-3</v>
          </cell>
          <cell r="O2884">
            <v>2532</v>
          </cell>
          <cell r="P2884">
            <v>0.03</v>
          </cell>
          <cell r="Q2884">
            <v>2359</v>
          </cell>
        </row>
        <row r="2885">
          <cell r="B2885" t="str">
            <v>SAN LUIS OBISPO 1107V02</v>
          </cell>
          <cell r="C2885">
            <v>182631107</v>
          </cell>
          <cell r="D2885" t="str">
            <v>SAN LUIS OBISPO 1107</v>
          </cell>
          <cell r="E2885" t="str">
            <v>V02</v>
          </cell>
          <cell r="F2885" t="b">
            <v>0</v>
          </cell>
          <cell r="G2885">
            <v>29266.156586970501</v>
          </cell>
          <cell r="H2885">
            <v>29266.156586970501</v>
          </cell>
          <cell r="I2885">
            <v>202</v>
          </cell>
          <cell r="J2885">
            <v>6.7471816343564001E-5</v>
          </cell>
          <cell r="K2885">
            <v>2550</v>
          </cell>
          <cell r="L2885">
            <v>602.23740163065497</v>
          </cell>
          <cell r="M2885">
            <v>1099</v>
          </cell>
          <cell r="N2885">
            <v>3.9183895045690302E-2</v>
          </cell>
          <cell r="O2885">
            <v>1317</v>
          </cell>
          <cell r="P2885">
            <v>0.28999999999999998</v>
          </cell>
          <cell r="Q2885">
            <v>1026</v>
          </cell>
        </row>
        <row r="2886">
          <cell r="B2886" t="str">
            <v>SAN LUIS OBISPO 1107V18</v>
          </cell>
          <cell r="C2886">
            <v>182631107</v>
          </cell>
          <cell r="D2886" t="str">
            <v>SAN LUIS OBISPO 1107</v>
          </cell>
          <cell r="E2886" t="str">
            <v>V18</v>
          </cell>
          <cell r="F2886" t="b">
            <v>0</v>
          </cell>
          <cell r="G2886">
            <v>6444.7052238042997</v>
          </cell>
          <cell r="H2886">
            <v>4344.0921813673904</v>
          </cell>
          <cell r="I2886">
            <v>41</v>
          </cell>
          <cell r="J2886">
            <v>3.6107328221591201E-5</v>
          </cell>
          <cell r="K2886">
            <v>3335</v>
          </cell>
          <cell r="L2886">
            <v>204.057926029512</v>
          </cell>
          <cell r="M2886">
            <v>1633</v>
          </cell>
          <cell r="N2886">
            <v>1.4214590728433301E-2</v>
          </cell>
          <cell r="O2886">
            <v>1813</v>
          </cell>
          <cell r="P2886">
            <v>0.08</v>
          </cell>
          <cell r="Q2886">
            <v>1634</v>
          </cell>
        </row>
        <row r="2887">
          <cell r="B2887" t="str">
            <v>SAN LUIS OBISPO 1107V58</v>
          </cell>
          <cell r="C2887">
            <v>182631107</v>
          </cell>
          <cell r="D2887" t="str">
            <v>SAN LUIS OBISPO 1107</v>
          </cell>
          <cell r="E2887" t="str">
            <v>V58</v>
          </cell>
          <cell r="F2887" t="b">
            <v>0</v>
          </cell>
          <cell r="G2887">
            <v>3619.1201023528401</v>
          </cell>
          <cell r="H2887">
            <v>1838.4444919744301</v>
          </cell>
          <cell r="I2887">
            <v>25</v>
          </cell>
          <cell r="J2887">
            <v>3.6836226563536897E-5</v>
          </cell>
          <cell r="K2887">
            <v>3317</v>
          </cell>
          <cell r="L2887">
            <v>42.899726550876998</v>
          </cell>
          <cell r="M2887">
            <v>2262</v>
          </cell>
          <cell r="N2887">
            <v>2.7879397396079102E-3</v>
          </cell>
          <cell r="O2887">
            <v>2373</v>
          </cell>
          <cell r="P2887">
            <v>0.25</v>
          </cell>
          <cell r="Q2887">
            <v>1081</v>
          </cell>
        </row>
        <row r="2888">
          <cell r="B2888" t="str">
            <v>SAN LUIS OBISPO 1107V60</v>
          </cell>
          <cell r="C2888">
            <v>182631107</v>
          </cell>
          <cell r="D2888" t="str">
            <v>SAN LUIS OBISPO 1107</v>
          </cell>
          <cell r="E2888" t="str">
            <v>V60</v>
          </cell>
          <cell r="F2888" t="b">
            <v>0</v>
          </cell>
          <cell r="G2888">
            <v>25811.558263426799</v>
          </cell>
          <cell r="H2888">
            <v>25811.558263426799</v>
          </cell>
          <cell r="I2888">
            <v>142</v>
          </cell>
          <cell r="J2888">
            <v>6.43346211677937E-5</v>
          </cell>
          <cell r="K2888">
            <v>2632</v>
          </cell>
          <cell r="L2888">
            <v>354.02377147311398</v>
          </cell>
          <cell r="M2888">
            <v>1367</v>
          </cell>
          <cell r="N2888">
            <v>1.98999414217245E-2</v>
          </cell>
          <cell r="O2888">
            <v>1672</v>
          </cell>
          <cell r="P2888">
            <v>0.51</v>
          </cell>
          <cell r="Q2888">
            <v>892</v>
          </cell>
        </row>
        <row r="2889">
          <cell r="B2889" t="str">
            <v>SAN LUIS OBISPO 1107V62</v>
          </cell>
          <cell r="C2889">
            <v>182631107</v>
          </cell>
          <cell r="D2889" t="str">
            <v>SAN LUIS OBISPO 1107</v>
          </cell>
          <cell r="E2889" t="str">
            <v>V62</v>
          </cell>
          <cell r="F2889" t="b">
            <v>0</v>
          </cell>
          <cell r="G2889">
            <v>11154.8311372391</v>
          </cell>
          <cell r="H2889">
            <v>11108.5020750115</v>
          </cell>
          <cell r="I2889">
            <v>50</v>
          </cell>
          <cell r="J2889">
            <v>5.5981047770895798E-5</v>
          </cell>
          <cell r="K2889">
            <v>2890</v>
          </cell>
          <cell r="L2889">
            <v>671.77106302663606</v>
          </cell>
          <cell r="M2889">
            <v>1042</v>
          </cell>
          <cell r="N2889">
            <v>3.7408682071879702E-2</v>
          </cell>
          <cell r="O2889">
            <v>1333</v>
          </cell>
          <cell r="P2889">
            <v>0.28999999999999998</v>
          </cell>
          <cell r="Q2889">
            <v>1023</v>
          </cell>
        </row>
        <row r="2890">
          <cell r="B2890" t="str">
            <v>SAN LUIS OBISPO 1108144690</v>
          </cell>
          <cell r="C2890">
            <v>182631108</v>
          </cell>
          <cell r="D2890" t="str">
            <v>SAN LUIS OBISPO 1108</v>
          </cell>
          <cell r="E2890">
            <v>144690</v>
          </cell>
          <cell r="F2890" t="b">
            <v>1</v>
          </cell>
          <cell r="G2890">
            <v>900.00027766368396</v>
          </cell>
          <cell r="H2890">
            <v>418.94201806263902</v>
          </cell>
          <cell r="I2890">
            <v>10</v>
          </cell>
          <cell r="J2890">
            <v>3.5333832693140699E-5</v>
          </cell>
          <cell r="K2890">
            <v>3344</v>
          </cell>
          <cell r="L2890">
            <v>7.5692530721425996E-2</v>
          </cell>
          <cell r="M2890">
            <v>2936</v>
          </cell>
          <cell r="N2890">
            <v>2.9049704967809998E-6</v>
          </cell>
          <cell r="O2890">
            <v>3422</v>
          </cell>
          <cell r="Q2890">
            <v>3264</v>
          </cell>
        </row>
        <row r="2891">
          <cell r="B2891" t="str">
            <v>SAN LUIS OBISPO 1108337126</v>
          </cell>
          <cell r="C2891">
            <v>182631108</v>
          </cell>
          <cell r="D2891" t="str">
            <v>SAN LUIS OBISPO 1108</v>
          </cell>
          <cell r="E2891">
            <v>337126</v>
          </cell>
          <cell r="F2891" t="b">
            <v>0</v>
          </cell>
          <cell r="G2891">
            <v>3227.6651129990501</v>
          </cell>
          <cell r="H2891">
            <v>1128.52104332161</v>
          </cell>
          <cell r="I2891">
            <v>28</v>
          </cell>
          <cell r="J2891">
            <v>3.3026650872411E-5</v>
          </cell>
          <cell r="K2891">
            <v>3386</v>
          </cell>
          <cell r="L2891">
            <v>257.51157690371701</v>
          </cell>
          <cell r="M2891">
            <v>1527</v>
          </cell>
          <cell r="N2891">
            <v>1.39644657164556E-2</v>
          </cell>
          <cell r="O2891">
            <v>1824</v>
          </cell>
          <cell r="Q2891">
            <v>3051</v>
          </cell>
        </row>
        <row r="2892">
          <cell r="B2892" t="str">
            <v>SAN LUIS OBISPO 1108809986</v>
          </cell>
          <cell r="C2892">
            <v>182631108</v>
          </cell>
          <cell r="D2892" t="str">
            <v>SAN LUIS OBISPO 1108</v>
          </cell>
          <cell r="E2892">
            <v>809986</v>
          </cell>
          <cell r="F2892" t="b">
            <v>0</v>
          </cell>
          <cell r="G2892">
            <v>3460.6710239061199</v>
          </cell>
          <cell r="H2892">
            <v>1661.0044282179199</v>
          </cell>
          <cell r="I2892">
            <v>18</v>
          </cell>
          <cell r="J2892">
            <v>4.7550910342882399E-5</v>
          </cell>
          <cell r="K2892">
            <v>3100</v>
          </cell>
          <cell r="L2892">
            <v>119.22999920489001</v>
          </cell>
          <cell r="M2892">
            <v>1872</v>
          </cell>
          <cell r="N2892">
            <v>1.16262847059827E-2</v>
          </cell>
          <cell r="O2892">
            <v>1897</v>
          </cell>
          <cell r="Q2892">
            <v>3484</v>
          </cell>
        </row>
        <row r="2893">
          <cell r="B2893" t="str">
            <v>SAN LUIS OBISPO 1108903036</v>
          </cell>
          <cell r="C2893">
            <v>182631108</v>
          </cell>
          <cell r="D2893" t="str">
            <v>SAN LUIS OBISPO 1108</v>
          </cell>
          <cell r="E2893">
            <v>903036</v>
          </cell>
          <cell r="F2893" t="b">
            <v>1</v>
          </cell>
          <cell r="G2893">
            <v>576.61116359193602</v>
          </cell>
          <cell r="H2893">
            <v>306.64368813857402</v>
          </cell>
          <cell r="I2893">
            <v>5</v>
          </cell>
          <cell r="J2893">
            <v>5.0815947179216801E-5</v>
          </cell>
          <cell r="K2893">
            <v>3019</v>
          </cell>
          <cell r="L2893">
            <v>6.5403974056243902E-2</v>
          </cell>
          <cell r="M2893">
            <v>3415</v>
          </cell>
          <cell r="N2893">
            <v>3.34742354312266E-6</v>
          </cell>
          <cell r="O2893">
            <v>3379</v>
          </cell>
          <cell r="Q2893">
            <v>3419</v>
          </cell>
        </row>
        <row r="2894">
          <cell r="B2894" t="str">
            <v>SAN LUIS OBISPO 1108CB</v>
          </cell>
          <cell r="C2894">
            <v>182631108</v>
          </cell>
          <cell r="D2894" t="str">
            <v>SAN LUIS OBISPO 1108</v>
          </cell>
          <cell r="E2894" t="str">
            <v>CB</v>
          </cell>
          <cell r="F2894" t="b">
            <v>1</v>
          </cell>
          <cell r="G2894">
            <v>7402.9758190562798</v>
          </cell>
          <cell r="H2894">
            <v>10.267614742292</v>
          </cell>
          <cell r="I2894">
            <v>69</v>
          </cell>
          <cell r="J2894">
            <v>2.91981684530406E-5</v>
          </cell>
          <cell r="K2894">
            <v>3436</v>
          </cell>
          <cell r="L2894">
            <v>37.685037595206403</v>
          </cell>
          <cell r="M2894">
            <v>2292</v>
          </cell>
          <cell r="N2894">
            <v>3.1202394305391299E-4</v>
          </cell>
          <cell r="O2894">
            <v>2791</v>
          </cell>
          <cell r="P2894">
            <v>1.1100000000000001</v>
          </cell>
          <cell r="Q2894">
            <v>716</v>
          </cell>
        </row>
        <row r="2895">
          <cell r="B2895" t="str">
            <v>SAN MIGUEL 1104514987</v>
          </cell>
          <cell r="C2895">
            <v>182661104</v>
          </cell>
          <cell r="D2895" t="str">
            <v>SAN MIGUEL 1104</v>
          </cell>
          <cell r="E2895">
            <v>514987</v>
          </cell>
          <cell r="F2895" t="b">
            <v>0</v>
          </cell>
          <cell r="G2895">
            <v>21614.682023458899</v>
          </cell>
          <cell r="H2895">
            <v>13379.792700837999</v>
          </cell>
          <cell r="I2895">
            <v>63</v>
          </cell>
          <cell r="J2895">
            <v>4.6195440033140202E-5</v>
          </cell>
          <cell r="K2895">
            <v>3132</v>
          </cell>
          <cell r="L2895">
            <v>4320.4062561176297</v>
          </cell>
          <cell r="M2895">
            <v>122</v>
          </cell>
          <cell r="N2895">
            <v>0.20048089783162501</v>
          </cell>
          <cell r="O2895">
            <v>325</v>
          </cell>
          <cell r="Q2895">
            <v>3128</v>
          </cell>
        </row>
        <row r="2896">
          <cell r="B2896" t="str">
            <v>SAN MIGUEL 1104895760</v>
          </cell>
          <cell r="C2896">
            <v>182661104</v>
          </cell>
          <cell r="D2896" t="str">
            <v>SAN MIGUEL 1104</v>
          </cell>
          <cell r="E2896">
            <v>895760</v>
          </cell>
          <cell r="F2896" t="b">
            <v>0</v>
          </cell>
          <cell r="G2896">
            <v>19502.517099038399</v>
          </cell>
          <cell r="H2896">
            <v>14756.366275591299</v>
          </cell>
          <cell r="I2896">
            <v>96</v>
          </cell>
          <cell r="J2896">
            <v>9.5565087652478995E-5</v>
          </cell>
          <cell r="K2896">
            <v>1740</v>
          </cell>
          <cell r="L2896">
            <v>3633.01151515737</v>
          </cell>
          <cell r="M2896">
            <v>188</v>
          </cell>
          <cell r="N2896">
            <v>0.32643069659957002</v>
          </cell>
          <cell r="O2896">
            <v>107</v>
          </cell>
          <cell r="Q2896">
            <v>3035</v>
          </cell>
        </row>
        <row r="2897">
          <cell r="B2897" t="str">
            <v>SAN MIGUEL 1104N60</v>
          </cell>
          <cell r="C2897">
            <v>182661104</v>
          </cell>
          <cell r="D2897" t="str">
            <v>SAN MIGUEL 1104</v>
          </cell>
          <cell r="E2897" t="str">
            <v>N60</v>
          </cell>
          <cell r="F2897" t="b">
            <v>0</v>
          </cell>
          <cell r="G2897">
            <v>14171.0100752948</v>
          </cell>
          <cell r="H2897">
            <v>13316.658047684699</v>
          </cell>
          <cell r="I2897">
            <v>66</v>
          </cell>
          <cell r="J2897">
            <v>6.3748768610594198E-5</v>
          </cell>
          <cell r="K2897">
            <v>2655</v>
          </cell>
          <cell r="L2897">
            <v>3875.8170011363</v>
          </cell>
          <cell r="M2897">
            <v>160</v>
          </cell>
          <cell r="N2897">
            <v>0.242361122223788</v>
          </cell>
          <cell r="O2897">
            <v>229</v>
          </cell>
          <cell r="P2897">
            <v>0.04</v>
          </cell>
          <cell r="Q2897">
            <v>2143</v>
          </cell>
        </row>
        <row r="2898">
          <cell r="B2898" t="str">
            <v>SAN MIGUEL 1104R58</v>
          </cell>
          <cell r="C2898">
            <v>182661104</v>
          </cell>
          <cell r="D2898" t="str">
            <v>SAN MIGUEL 1104</v>
          </cell>
          <cell r="E2898" t="str">
            <v>R58</v>
          </cell>
          <cell r="F2898" t="b">
            <v>1</v>
          </cell>
          <cell r="G2898">
            <v>19359.874452390901</v>
          </cell>
          <cell r="H2898">
            <v>870.49725351443794</v>
          </cell>
          <cell r="I2898">
            <v>130</v>
          </cell>
          <cell r="J2898">
            <v>8.6052891342588397E-5</v>
          </cell>
          <cell r="K2898">
            <v>2033</v>
          </cell>
          <cell r="L2898">
            <v>466.19103315592901</v>
          </cell>
          <cell r="M2898">
            <v>1227</v>
          </cell>
          <cell r="N2898">
            <v>3.5810737915938397E-2</v>
          </cell>
          <cell r="O2898">
            <v>1358</v>
          </cell>
          <cell r="P2898">
            <v>0.03</v>
          </cell>
          <cell r="Q2898">
            <v>2357</v>
          </cell>
        </row>
        <row r="2899">
          <cell r="B2899" t="str">
            <v>SAN MIGUEL 1105873457</v>
          </cell>
          <cell r="C2899">
            <v>182661105</v>
          </cell>
          <cell r="D2899" t="str">
            <v>SAN MIGUEL 1105</v>
          </cell>
          <cell r="E2899">
            <v>873457</v>
          </cell>
          <cell r="F2899" t="b">
            <v>0</v>
          </cell>
          <cell r="G2899">
            <v>3228.14613989183</v>
          </cell>
          <cell r="H2899">
            <v>2440.6530911662899</v>
          </cell>
          <cell r="I2899">
            <v>18</v>
          </cell>
          <cell r="J2899">
            <v>6.4601233936948901E-5</v>
          </cell>
          <cell r="K2899">
            <v>2620</v>
          </cell>
          <cell r="L2899">
            <v>3816.6954789558999</v>
          </cell>
          <cell r="M2899">
            <v>166</v>
          </cell>
          <cell r="N2899">
            <v>0.27722774414140999</v>
          </cell>
          <cell r="O2899">
            <v>162</v>
          </cell>
          <cell r="Q2899">
            <v>3525</v>
          </cell>
        </row>
        <row r="2900">
          <cell r="B2900" t="str">
            <v>SAN MIGUEL 1106428314</v>
          </cell>
          <cell r="C2900">
            <v>182661106</v>
          </cell>
          <cell r="D2900" t="str">
            <v>SAN MIGUEL 1106</v>
          </cell>
          <cell r="E2900">
            <v>428314</v>
          </cell>
          <cell r="F2900" t="b">
            <v>0</v>
          </cell>
          <cell r="G2900">
            <v>29650.593937493199</v>
          </cell>
          <cell r="H2900">
            <v>23673.087174841301</v>
          </cell>
          <cell r="I2900">
            <v>73</v>
          </cell>
          <cell r="J2900">
            <v>6.2949213679530595E-5</v>
          </cell>
          <cell r="K2900">
            <v>2680</v>
          </cell>
          <cell r="L2900">
            <v>2640.9061672350699</v>
          </cell>
          <cell r="M2900">
            <v>321</v>
          </cell>
          <cell r="N2900">
            <v>0.15993146988852699</v>
          </cell>
          <cell r="O2900">
            <v>471</v>
          </cell>
          <cell r="Q2900">
            <v>2732</v>
          </cell>
        </row>
        <row r="2901">
          <cell r="B2901" t="str">
            <v>SAN MIGUEL 1106605393</v>
          </cell>
          <cell r="C2901">
            <v>182661106</v>
          </cell>
          <cell r="D2901" t="str">
            <v>SAN MIGUEL 1106</v>
          </cell>
          <cell r="E2901">
            <v>605393</v>
          </cell>
          <cell r="F2901" t="b">
            <v>0</v>
          </cell>
          <cell r="G2901">
            <v>40299.671573016603</v>
          </cell>
          <cell r="H2901">
            <v>33375.886500609602</v>
          </cell>
          <cell r="I2901">
            <v>119</v>
          </cell>
          <cell r="J2901">
            <v>6.0131222488931098E-5</v>
          </cell>
          <cell r="K2901">
            <v>2768</v>
          </cell>
          <cell r="L2901">
            <v>2777.2647788183399</v>
          </cell>
          <cell r="M2901">
            <v>302</v>
          </cell>
          <cell r="N2901">
            <v>0.159976895621116</v>
          </cell>
          <cell r="O2901">
            <v>469</v>
          </cell>
          <cell r="Q2901">
            <v>2710</v>
          </cell>
        </row>
        <row r="2902">
          <cell r="B2902" t="str">
            <v>SAN MIGUEL 1106N34</v>
          </cell>
          <cell r="C2902">
            <v>182661106</v>
          </cell>
          <cell r="D2902" t="str">
            <v>SAN MIGUEL 1106</v>
          </cell>
          <cell r="E2902" t="str">
            <v>N34</v>
          </cell>
          <cell r="F2902" t="b">
            <v>0</v>
          </cell>
          <cell r="G2902">
            <v>22008.970241011099</v>
          </cell>
          <cell r="H2902">
            <v>6041.6355984597103</v>
          </cell>
          <cell r="I2902">
            <v>62</v>
          </cell>
          <cell r="J2902">
            <v>9.4539406976980203E-5</v>
          </cell>
          <cell r="K2902">
            <v>1778</v>
          </cell>
          <cell r="L2902">
            <v>242.68163663208901</v>
          </cell>
          <cell r="M2902">
            <v>1560</v>
          </cell>
          <cell r="N2902">
            <v>2.6750128776887601E-2</v>
          </cell>
          <cell r="O2902">
            <v>1516</v>
          </cell>
          <cell r="P2902">
            <v>0</v>
          </cell>
          <cell r="Q2902">
            <v>2638</v>
          </cell>
        </row>
        <row r="2903">
          <cell r="B2903" t="str">
            <v>SAN RAFAEL 1101189400</v>
          </cell>
          <cell r="C2903">
            <v>42011101</v>
          </cell>
          <cell r="D2903" t="str">
            <v>SAN RAFAEL 1101</v>
          </cell>
          <cell r="E2903">
            <v>189400</v>
          </cell>
          <cell r="F2903" t="b">
            <v>0</v>
          </cell>
          <cell r="G2903">
            <v>5552.3042000416999</v>
          </cell>
          <cell r="H2903">
            <v>4446.7435591420899</v>
          </cell>
          <cell r="I2903">
            <v>45</v>
          </cell>
          <cell r="J2903">
            <v>8.4948823799398503E-5</v>
          </cell>
          <cell r="K2903">
            <v>2063</v>
          </cell>
          <cell r="L2903">
            <v>6.6033098886610797E-2</v>
          </cell>
          <cell r="M2903">
            <v>3212</v>
          </cell>
          <cell r="N2903">
            <v>5.6304688133725403E-6</v>
          </cell>
          <cell r="O2903">
            <v>3234</v>
          </cell>
          <cell r="Q2903">
            <v>2728</v>
          </cell>
        </row>
        <row r="2904">
          <cell r="B2904" t="str">
            <v>SAN RAFAEL 1101310</v>
          </cell>
          <cell r="C2904">
            <v>42011101</v>
          </cell>
          <cell r="D2904" t="str">
            <v>SAN RAFAEL 1101</v>
          </cell>
          <cell r="E2904">
            <v>310</v>
          </cell>
          <cell r="F2904" t="b">
            <v>1</v>
          </cell>
          <cell r="G2904">
            <v>5801.4080877889201</v>
          </cell>
          <cell r="H2904">
            <v>319.7973860354</v>
          </cell>
          <cell r="I2904">
            <v>48</v>
          </cell>
          <cell r="J2904">
            <v>8.1311559218496103E-5</v>
          </cell>
          <cell r="K2904">
            <v>2173</v>
          </cell>
          <cell r="L2904">
            <v>6.5284542140045906E-2</v>
          </cell>
          <cell r="M2904">
            <v>3466</v>
          </cell>
          <cell r="N2904">
            <v>5.3143433436614204E-6</v>
          </cell>
          <cell r="O2904">
            <v>3249</v>
          </cell>
          <cell r="P2904">
            <v>0.63</v>
          </cell>
          <cell r="Q2904">
            <v>836</v>
          </cell>
        </row>
        <row r="2905">
          <cell r="B2905" t="str">
            <v>SAN RAFAEL 1101494</v>
          </cell>
          <cell r="C2905">
            <v>42011101</v>
          </cell>
          <cell r="D2905" t="str">
            <v>SAN RAFAEL 1101</v>
          </cell>
          <cell r="E2905">
            <v>494</v>
          </cell>
          <cell r="F2905" t="b">
            <v>0</v>
          </cell>
          <cell r="G2905">
            <v>14793.4066060846</v>
          </cell>
          <cell r="H2905">
            <v>9034.9184701604408</v>
          </cell>
          <cell r="I2905">
            <v>114</v>
          </cell>
          <cell r="J2905">
            <v>7.7056995246702504E-5</v>
          </cell>
          <cell r="K2905">
            <v>2285</v>
          </cell>
          <cell r="L2905">
            <v>6.5959731154481005E-2</v>
          </cell>
          <cell r="M2905">
            <v>3230</v>
          </cell>
          <cell r="N2905">
            <v>5.1065482420397398E-6</v>
          </cell>
          <cell r="O2905">
            <v>3262</v>
          </cell>
          <cell r="P2905">
            <v>0.23</v>
          </cell>
          <cell r="Q2905">
            <v>1112</v>
          </cell>
        </row>
        <row r="2906">
          <cell r="B2906" t="str">
            <v>SAN RAFAEL 1101546438</v>
          </cell>
          <cell r="C2906">
            <v>42011101</v>
          </cell>
          <cell r="D2906" t="str">
            <v>SAN RAFAEL 1101</v>
          </cell>
          <cell r="E2906">
            <v>546438</v>
          </cell>
          <cell r="F2906" t="b">
            <v>0</v>
          </cell>
          <cell r="G2906">
            <v>1552.74974693282</v>
          </cell>
          <cell r="H2906">
            <v>1541.38479344658</v>
          </cell>
          <cell r="I2906">
            <v>14</v>
          </cell>
          <cell r="J2906">
            <v>2.21392921178318E-4</v>
          </cell>
          <cell r="K2906">
            <v>313</v>
          </cell>
          <cell r="L2906">
            <v>6.6248496280939595E-2</v>
          </cell>
          <cell r="M2906">
            <v>3162</v>
          </cell>
          <cell r="N2906">
            <v>1.4697930517551101E-5</v>
          </cell>
          <cell r="O2906">
            <v>3011</v>
          </cell>
          <cell r="Q2906">
            <v>3363</v>
          </cell>
        </row>
        <row r="2907">
          <cell r="B2907" t="str">
            <v>SAN RAFAEL 110168970</v>
          </cell>
          <cell r="C2907">
            <v>42011101</v>
          </cell>
          <cell r="D2907" t="str">
            <v>SAN RAFAEL 1101</v>
          </cell>
          <cell r="E2907">
            <v>68970</v>
          </cell>
          <cell r="F2907" t="b">
            <v>1</v>
          </cell>
          <cell r="G2907">
            <v>5207.2000595741401</v>
          </cell>
          <cell r="H2907">
            <v>75.625660506004493</v>
          </cell>
          <cell r="I2907">
            <v>44</v>
          </cell>
          <cell r="J2907">
            <v>1.05785250927383E-4</v>
          </cell>
          <cell r="K2907">
            <v>1501</v>
          </cell>
          <cell r="L2907">
            <v>6.5151188800396595E-2</v>
          </cell>
          <cell r="M2907">
            <v>3565</v>
          </cell>
          <cell r="N2907">
            <v>6.8920348554673099E-6</v>
          </cell>
          <cell r="O2907">
            <v>3171</v>
          </cell>
          <cell r="P2907">
            <v>0.08</v>
          </cell>
          <cell r="Q2907">
            <v>1617</v>
          </cell>
        </row>
        <row r="2908">
          <cell r="B2908" t="str">
            <v>SAN RAFAEL 1101CB</v>
          </cell>
          <cell r="C2908">
            <v>42011101</v>
          </cell>
          <cell r="D2908" t="str">
            <v>SAN RAFAEL 1101</v>
          </cell>
          <cell r="E2908" t="str">
            <v>CB</v>
          </cell>
          <cell r="F2908" t="b">
            <v>1</v>
          </cell>
          <cell r="G2908">
            <v>1531.5458789096999</v>
          </cell>
          <cell r="H2908">
            <v>0</v>
          </cell>
          <cell r="I2908">
            <v>17</v>
          </cell>
          <cell r="J2908">
            <v>7.1937524262466406E-5</v>
          </cell>
          <cell r="K2908">
            <v>2422</v>
          </cell>
          <cell r="L2908">
            <v>6.5151188800396595E-2</v>
          </cell>
          <cell r="M2908">
            <v>3566</v>
          </cell>
          <cell r="N2908">
            <v>4.6868152250570598E-6</v>
          </cell>
          <cell r="O2908">
            <v>3281</v>
          </cell>
          <cell r="P2908">
            <v>0.25</v>
          </cell>
          <cell r="Q2908">
            <v>1083</v>
          </cell>
        </row>
        <row r="2909">
          <cell r="B2909" t="str">
            <v>SAN RAFAEL 11042235</v>
          </cell>
          <cell r="C2909">
            <v>42011104</v>
          </cell>
          <cell r="D2909" t="str">
            <v>SAN RAFAEL 1104</v>
          </cell>
          <cell r="E2909">
            <v>2235</v>
          </cell>
          <cell r="F2909" t="b">
            <v>1</v>
          </cell>
          <cell r="G2909">
            <v>1389.33123660303</v>
          </cell>
          <cell r="H2909">
            <v>296.66370817458198</v>
          </cell>
          <cell r="I2909">
            <v>10</v>
          </cell>
          <cell r="J2909">
            <v>8.1629892156342903E-5</v>
          </cell>
          <cell r="K2909">
            <v>2164</v>
          </cell>
          <cell r="L2909">
            <v>6.5407227212523303E-2</v>
          </cell>
          <cell r="M2909">
            <v>3411</v>
          </cell>
          <cell r="N2909">
            <v>5.3476717484158102E-6</v>
          </cell>
          <cell r="O2909">
            <v>3247</v>
          </cell>
          <cell r="P2909">
            <v>0.03</v>
          </cell>
          <cell r="Q2909">
            <v>2392</v>
          </cell>
        </row>
        <row r="2910">
          <cell r="B2910" t="str">
            <v>SAN RAFAEL 11042651</v>
          </cell>
          <cell r="C2910">
            <v>42011104</v>
          </cell>
          <cell r="D2910" t="str">
            <v>SAN RAFAEL 1104</v>
          </cell>
          <cell r="E2910">
            <v>2651</v>
          </cell>
          <cell r="F2910" t="b">
            <v>0</v>
          </cell>
          <cell r="G2910">
            <v>1316.7962520054</v>
          </cell>
          <cell r="H2910">
            <v>1238.5246395501099</v>
          </cell>
          <cell r="I2910">
            <v>10</v>
          </cell>
          <cell r="J2910">
            <v>2.43236972164595E-4</v>
          </cell>
          <cell r="K2910">
            <v>237</v>
          </cell>
          <cell r="L2910">
            <v>6.6303361654966794E-2</v>
          </cell>
          <cell r="M2910">
            <v>3149</v>
          </cell>
          <cell r="N2910">
            <v>1.61431702001839E-5</v>
          </cell>
          <cell r="O2910">
            <v>2995</v>
          </cell>
          <cell r="P2910">
            <v>0.05</v>
          </cell>
          <cell r="Q2910">
            <v>1964</v>
          </cell>
        </row>
        <row r="2911">
          <cell r="B2911" t="str">
            <v>SAN RAFAEL 1104802</v>
          </cell>
          <cell r="C2911">
            <v>42011104</v>
          </cell>
          <cell r="D2911" t="str">
            <v>SAN RAFAEL 1104</v>
          </cell>
          <cell r="E2911">
            <v>802</v>
          </cell>
          <cell r="F2911" t="b">
            <v>0</v>
          </cell>
          <cell r="G2911">
            <v>20585.105023625099</v>
          </cell>
          <cell r="H2911">
            <v>13782.779158555501</v>
          </cell>
          <cell r="I2911">
            <v>162</v>
          </cell>
          <cell r="J2911">
            <v>1.3760986753985901E-4</v>
          </cell>
          <cell r="K2911">
            <v>901</v>
          </cell>
          <cell r="L2911">
            <v>59.596419891514799</v>
          </cell>
          <cell r="M2911">
            <v>2158</v>
          </cell>
          <cell r="N2911">
            <v>8.9568439357976797E-3</v>
          </cell>
          <cell r="O2911">
            <v>2004</v>
          </cell>
          <cell r="P2911">
            <v>0.09</v>
          </cell>
          <cell r="Q2911">
            <v>1542</v>
          </cell>
        </row>
        <row r="2912">
          <cell r="B2912" t="str">
            <v>SAN RAFAEL 1104CB</v>
          </cell>
          <cell r="C2912">
            <v>42011104</v>
          </cell>
          <cell r="D2912" t="str">
            <v>SAN RAFAEL 1104</v>
          </cell>
          <cell r="E2912" t="str">
            <v>CB</v>
          </cell>
          <cell r="F2912" t="b">
            <v>0</v>
          </cell>
          <cell r="G2912">
            <v>16824.533153634398</v>
          </cell>
          <cell r="H2912">
            <v>5560.2482541518602</v>
          </cell>
          <cell r="I2912">
            <v>140</v>
          </cell>
          <cell r="J2912">
            <v>9.7182628074473797E-5</v>
          </cell>
          <cell r="K2912">
            <v>1710</v>
          </cell>
          <cell r="L2912">
            <v>6.5553534876595695E-2</v>
          </cell>
          <cell r="M2912">
            <v>3352</v>
          </cell>
          <cell r="N2912">
            <v>6.3851847530551303E-6</v>
          </cell>
          <cell r="O2912">
            <v>3195</v>
          </cell>
          <cell r="P2912">
            <v>0.06</v>
          </cell>
          <cell r="Q2912">
            <v>1789</v>
          </cell>
        </row>
        <row r="2913">
          <cell r="B2913" t="str">
            <v>SAN RAFAEL 1105344</v>
          </cell>
          <cell r="C2913">
            <v>42011105</v>
          </cell>
          <cell r="D2913" t="str">
            <v>SAN RAFAEL 1105</v>
          </cell>
          <cell r="E2913">
            <v>344</v>
          </cell>
          <cell r="F2913" t="b">
            <v>0</v>
          </cell>
          <cell r="G2913">
            <v>12052.7047061636</v>
          </cell>
          <cell r="H2913">
            <v>1314.75513664447</v>
          </cell>
          <cell r="I2913">
            <v>97</v>
          </cell>
          <cell r="J2913">
            <v>2.83394090298603E-5</v>
          </cell>
          <cell r="K2913">
            <v>3449</v>
          </cell>
          <cell r="L2913">
            <v>6.5283167363348604E-2</v>
          </cell>
          <cell r="M2913">
            <v>3467</v>
          </cell>
          <cell r="N2913">
            <v>1.8552491337023401E-6</v>
          </cell>
          <cell r="O2913">
            <v>3522</v>
          </cell>
          <cell r="P2913">
            <v>0.06</v>
          </cell>
          <cell r="Q2913">
            <v>1814</v>
          </cell>
        </row>
        <row r="2914">
          <cell r="B2914" t="str">
            <v>SAN RAFAEL 1105534</v>
          </cell>
          <cell r="C2914">
            <v>42011105</v>
          </cell>
          <cell r="D2914" t="str">
            <v>SAN RAFAEL 1105</v>
          </cell>
          <cell r="E2914">
            <v>534</v>
          </cell>
          <cell r="F2914" t="b">
            <v>0</v>
          </cell>
          <cell r="G2914">
            <v>2541.7011083061502</v>
          </cell>
          <cell r="H2914">
            <v>1569.6662480705299</v>
          </cell>
          <cell r="I2914">
            <v>22</v>
          </cell>
          <cell r="J2914">
            <v>9.1303233768319999E-5</v>
          </cell>
          <cell r="K2914">
            <v>1866</v>
          </cell>
          <cell r="L2914">
            <v>6.5907665927134595E-2</v>
          </cell>
          <cell r="M2914">
            <v>3243</v>
          </cell>
          <cell r="N2914">
            <v>6.0383904461858102E-6</v>
          </cell>
          <cell r="O2914">
            <v>3207</v>
          </cell>
          <cell r="P2914">
            <v>0.08</v>
          </cell>
          <cell r="Q2914">
            <v>1668</v>
          </cell>
        </row>
        <row r="2915">
          <cell r="B2915" t="str">
            <v>SAN RAFAEL 1105818262</v>
          </cell>
          <cell r="C2915">
            <v>42011105</v>
          </cell>
          <cell r="D2915" t="str">
            <v>SAN RAFAEL 1105</v>
          </cell>
          <cell r="E2915">
            <v>818262</v>
          </cell>
          <cell r="F2915" t="b">
            <v>1</v>
          </cell>
          <cell r="G2915">
            <v>1433.2019686031199</v>
          </cell>
          <cell r="H2915">
            <v>292.913345340891</v>
          </cell>
          <cell r="I2915">
            <v>11</v>
          </cell>
          <cell r="J2915">
            <v>1.01527196834054E-4</v>
          </cell>
          <cell r="K2915">
            <v>1615</v>
          </cell>
          <cell r="L2915">
            <v>6.5500332089660301E-2</v>
          </cell>
          <cell r="M2915">
            <v>3368</v>
          </cell>
          <cell r="N2915">
            <v>6.6573378953665896E-6</v>
          </cell>
          <cell r="O2915">
            <v>3181</v>
          </cell>
          <cell r="Q2915">
            <v>2994</v>
          </cell>
        </row>
        <row r="2916">
          <cell r="B2916" t="str">
            <v>SAN RAFAEL 1105CB</v>
          </cell>
          <cell r="C2916">
            <v>42011105</v>
          </cell>
          <cell r="D2916" t="str">
            <v>SAN RAFAEL 1105</v>
          </cell>
          <cell r="E2916" t="str">
            <v>CB</v>
          </cell>
          <cell r="F2916" t="b">
            <v>1</v>
          </cell>
          <cell r="G2916">
            <v>14121.427163268399</v>
          </cell>
          <cell r="H2916">
            <v>0</v>
          </cell>
          <cell r="I2916">
            <v>124</v>
          </cell>
          <cell r="J2916">
            <v>6.9844002692222805E-5</v>
          </cell>
          <cell r="K2916">
            <v>2479</v>
          </cell>
          <cell r="L2916">
            <v>6.5151130754200703E-2</v>
          </cell>
          <cell r="M2916">
            <v>3576</v>
          </cell>
          <cell r="N2916">
            <v>4.55041586408478E-6</v>
          </cell>
          <cell r="O2916">
            <v>3291</v>
          </cell>
          <cell r="P2916">
            <v>0.02</v>
          </cell>
          <cell r="Q2916">
            <v>2434</v>
          </cell>
        </row>
        <row r="2917">
          <cell r="B2917" t="str">
            <v>SAN RAFAEL 11061230</v>
          </cell>
          <cell r="C2917">
            <v>42011106</v>
          </cell>
          <cell r="D2917" t="str">
            <v>SAN RAFAEL 1106</v>
          </cell>
          <cell r="E2917">
            <v>1230</v>
          </cell>
          <cell r="F2917" t="b">
            <v>0</v>
          </cell>
          <cell r="G2917">
            <v>7038.4431694023096</v>
          </cell>
          <cell r="H2917">
            <v>1747.5573439350901</v>
          </cell>
          <cell r="I2917">
            <v>57</v>
          </cell>
          <cell r="J2917">
            <v>9.4864809254527395E-5</v>
          </cell>
          <cell r="K2917">
            <v>1770</v>
          </cell>
          <cell r="L2917">
            <v>6.5398243408589102E-2</v>
          </cell>
          <cell r="M2917">
            <v>3418</v>
          </cell>
          <cell r="N2917">
            <v>6.2233068510626404E-6</v>
          </cell>
          <cell r="O2917">
            <v>3202</v>
          </cell>
          <cell r="P2917">
            <v>0.02</v>
          </cell>
          <cell r="Q2917">
            <v>2465</v>
          </cell>
        </row>
        <row r="2918">
          <cell r="B2918" t="str">
            <v>SAN RAFAEL 1106307651</v>
          </cell>
          <cell r="C2918">
            <v>42011106</v>
          </cell>
          <cell r="D2918" t="str">
            <v>SAN RAFAEL 1106</v>
          </cell>
          <cell r="E2918">
            <v>307651</v>
          </cell>
          <cell r="F2918" t="b">
            <v>1</v>
          </cell>
          <cell r="G2918">
            <v>416.37667424543798</v>
          </cell>
          <cell r="H2918">
            <v>169.04361411685099</v>
          </cell>
          <cell r="I2918">
            <v>4</v>
          </cell>
          <cell r="J2918">
            <v>7.1015405410434997E-5</v>
          </cell>
          <cell r="K2918">
            <v>2444</v>
          </cell>
          <cell r="L2918">
            <v>6.5151188800396595E-2</v>
          </cell>
          <cell r="M2918">
            <v>3569</v>
          </cell>
          <cell r="N2918">
            <v>4.6267380856319604E-6</v>
          </cell>
          <cell r="O2918">
            <v>3284</v>
          </cell>
          <cell r="Q2918">
            <v>3486</v>
          </cell>
        </row>
        <row r="2919">
          <cell r="B2919" t="str">
            <v>SAN RAFAEL 110648752</v>
          </cell>
          <cell r="C2919">
            <v>42011106</v>
          </cell>
          <cell r="D2919" t="str">
            <v>SAN RAFAEL 1106</v>
          </cell>
          <cell r="E2919">
            <v>48752</v>
          </cell>
          <cell r="F2919" t="b">
            <v>1</v>
          </cell>
          <cell r="G2919">
            <v>3375.7798062749898</v>
          </cell>
          <cell r="H2919">
            <v>23.208512482459199</v>
          </cell>
          <cell r="I2919">
            <v>28</v>
          </cell>
          <cell r="J2919">
            <v>4.6007088275035599E-5</v>
          </cell>
          <cell r="K2919">
            <v>3137</v>
          </cell>
          <cell r="L2919">
            <v>6.5151188800396595E-2</v>
          </cell>
          <cell r="M2919">
            <v>3572</v>
          </cell>
          <cell r="N2919">
            <v>2.9974164943633498E-6</v>
          </cell>
          <cell r="O2919">
            <v>3410</v>
          </cell>
          <cell r="P2919">
            <v>0.02</v>
          </cell>
          <cell r="Q2919">
            <v>2446</v>
          </cell>
        </row>
        <row r="2920">
          <cell r="B2920" t="str">
            <v>SAN RAFAEL 1106588020</v>
          </cell>
          <cell r="C2920">
            <v>42011106</v>
          </cell>
          <cell r="D2920" t="str">
            <v>SAN RAFAEL 1106</v>
          </cell>
          <cell r="E2920">
            <v>588020</v>
          </cell>
          <cell r="F2920" t="b">
            <v>1</v>
          </cell>
          <cell r="G2920">
            <v>2885.7527959876002</v>
          </cell>
          <cell r="H2920">
            <v>385.23850107517501</v>
          </cell>
          <cell r="I2920">
            <v>19</v>
          </cell>
          <cell r="J2920">
            <v>9.1831677692473599E-5</v>
          </cell>
          <cell r="K2920">
            <v>1849</v>
          </cell>
          <cell r="L2920">
            <v>6.5218567329903596E-2</v>
          </cell>
          <cell r="M2920">
            <v>3500</v>
          </cell>
          <cell r="N2920">
            <v>5.9903961311518102E-6</v>
          </cell>
          <cell r="O2920">
            <v>3211</v>
          </cell>
          <cell r="Q2920">
            <v>3050</v>
          </cell>
        </row>
        <row r="2921">
          <cell r="B2921" t="str">
            <v>SAN RAFAEL 1106618957</v>
          </cell>
          <cell r="C2921">
            <v>42011106</v>
          </cell>
          <cell r="D2921" t="str">
            <v>SAN RAFAEL 1106</v>
          </cell>
          <cell r="E2921">
            <v>618957</v>
          </cell>
          <cell r="F2921" t="b">
            <v>1</v>
          </cell>
          <cell r="G2921">
            <v>394.844733690917</v>
          </cell>
          <cell r="H2921">
            <v>301.11900351173199</v>
          </cell>
          <cell r="I2921">
            <v>4</v>
          </cell>
          <cell r="J2921">
            <v>1.08430096588563E-4</v>
          </cell>
          <cell r="K2921">
            <v>1439</v>
          </cell>
          <cell r="L2921">
            <v>6.5151188800396595E-2</v>
          </cell>
          <cell r="M2921">
            <v>3574</v>
          </cell>
          <cell r="N2921">
            <v>7.0643496944867199E-6</v>
          </cell>
          <cell r="O2921">
            <v>3163</v>
          </cell>
          <cell r="Q2921">
            <v>3555</v>
          </cell>
        </row>
        <row r="2922">
          <cell r="B2922" t="str">
            <v>SAN RAFAEL 110668694</v>
          </cell>
          <cell r="C2922">
            <v>42011106</v>
          </cell>
          <cell r="D2922" t="str">
            <v>SAN RAFAEL 1106</v>
          </cell>
          <cell r="E2922">
            <v>68694</v>
          </cell>
          <cell r="F2922" t="b">
            <v>1</v>
          </cell>
          <cell r="G2922">
            <v>3377.3751405015601</v>
          </cell>
          <cell r="H2922">
            <v>0</v>
          </cell>
          <cell r="I2922">
            <v>32</v>
          </cell>
          <cell r="J2922">
            <v>1.03966811248908E-4</v>
          </cell>
          <cell r="K2922">
            <v>1554</v>
          </cell>
          <cell r="L2922">
            <v>6.5151188800396595E-2</v>
          </cell>
          <cell r="M2922">
            <v>3573</v>
          </cell>
          <cell r="N2922">
            <v>6.7735613486528403E-6</v>
          </cell>
          <cell r="O2922">
            <v>3175</v>
          </cell>
          <cell r="Q2922">
            <v>2914</v>
          </cell>
        </row>
        <row r="2923">
          <cell r="B2923" t="str">
            <v>SAN RAFAEL 1106764698</v>
          </cell>
          <cell r="C2923">
            <v>42011106</v>
          </cell>
          <cell r="D2923" t="str">
            <v>SAN RAFAEL 1106</v>
          </cell>
          <cell r="E2923">
            <v>764698</v>
          </cell>
          <cell r="F2923" t="b">
            <v>1</v>
          </cell>
          <cell r="G2923">
            <v>357.037534387481</v>
          </cell>
          <cell r="H2923">
            <v>133.407113898136</v>
          </cell>
          <cell r="I2923">
            <v>5</v>
          </cell>
          <cell r="J2923">
            <v>4.8608309953124201E-5</v>
          </cell>
          <cell r="K2923">
            <v>3073</v>
          </cell>
          <cell r="L2923">
            <v>6.5407227212523303E-2</v>
          </cell>
          <cell r="M2923">
            <v>3412</v>
          </cell>
          <cell r="N2923">
            <v>3.18669990893591E-6</v>
          </cell>
          <cell r="O2923">
            <v>3391</v>
          </cell>
          <cell r="Q2923">
            <v>3156</v>
          </cell>
        </row>
        <row r="2924">
          <cell r="B2924" t="str">
            <v>SAN RAFAEL 1106837</v>
          </cell>
          <cell r="C2924">
            <v>42011106</v>
          </cell>
          <cell r="D2924" t="str">
            <v>SAN RAFAEL 1106</v>
          </cell>
          <cell r="E2924">
            <v>837</v>
          </cell>
          <cell r="F2924" t="b">
            <v>0</v>
          </cell>
          <cell r="G2924">
            <v>2514.1985549293699</v>
          </cell>
          <cell r="H2924">
            <v>1083.65097136905</v>
          </cell>
          <cell r="I2924">
            <v>22</v>
          </cell>
          <cell r="J2924">
            <v>2.45121128583295E-4</v>
          </cell>
          <cell r="K2924">
            <v>232</v>
          </cell>
          <cell r="L2924">
            <v>6.5733094282502694E-2</v>
          </cell>
          <cell r="M2924">
            <v>3299</v>
          </cell>
          <cell r="N2924">
            <v>1.6142533231255201E-5</v>
          </cell>
          <cell r="O2924">
            <v>2996</v>
          </cell>
          <cell r="P2924">
            <v>0.03</v>
          </cell>
          <cell r="Q2924">
            <v>2298</v>
          </cell>
        </row>
        <row r="2925">
          <cell r="B2925" t="str">
            <v>SAN RAFAEL 1106910</v>
          </cell>
          <cell r="C2925">
            <v>42011106</v>
          </cell>
          <cell r="D2925" t="str">
            <v>SAN RAFAEL 1106</v>
          </cell>
          <cell r="E2925">
            <v>910</v>
          </cell>
          <cell r="F2925" t="b">
            <v>0</v>
          </cell>
          <cell r="G2925">
            <v>11465.6942320566</v>
          </cell>
          <cell r="H2925">
            <v>2722.6312126533198</v>
          </cell>
          <cell r="I2925">
            <v>89</v>
          </cell>
          <cell r="J2925">
            <v>1.20237804542904E-4</v>
          </cell>
          <cell r="K2925">
            <v>1182</v>
          </cell>
          <cell r="L2925">
            <v>0.77728388074813703</v>
          </cell>
          <cell r="M2925">
            <v>2903</v>
          </cell>
          <cell r="N2925">
            <v>6.6954567141525105E-5</v>
          </cell>
          <cell r="O2925">
            <v>2893</v>
          </cell>
          <cell r="P2925">
            <v>0.04</v>
          </cell>
          <cell r="Q2925">
            <v>2206</v>
          </cell>
        </row>
        <row r="2926">
          <cell r="B2926" t="str">
            <v>SAN RAFAEL 11071166</v>
          </cell>
          <cell r="C2926">
            <v>42011107</v>
          </cell>
          <cell r="D2926" t="str">
            <v>SAN RAFAEL 1107</v>
          </cell>
          <cell r="E2926">
            <v>1166</v>
          </cell>
          <cell r="F2926" t="b">
            <v>0</v>
          </cell>
          <cell r="G2926">
            <v>24234.156967661998</v>
          </cell>
          <cell r="H2926">
            <v>20163.1011779256</v>
          </cell>
          <cell r="I2926">
            <v>213</v>
          </cell>
          <cell r="J2926">
            <v>2.2306422070474599E-4</v>
          </cell>
          <cell r="K2926">
            <v>307</v>
          </cell>
          <cell r="L2926">
            <v>0.84730285254960302</v>
          </cell>
          <cell r="M2926">
            <v>2900</v>
          </cell>
          <cell r="N2926">
            <v>2.0294446695607801E-4</v>
          </cell>
          <cell r="O2926">
            <v>2837</v>
          </cell>
          <cell r="P2926">
            <v>1.46</v>
          </cell>
          <cell r="Q2926">
            <v>673</v>
          </cell>
        </row>
        <row r="2927">
          <cell r="B2927" t="str">
            <v>SAN RAFAEL 11071276</v>
          </cell>
          <cell r="C2927">
            <v>42011107</v>
          </cell>
          <cell r="D2927" t="str">
            <v>SAN RAFAEL 1107</v>
          </cell>
          <cell r="E2927">
            <v>1276</v>
          </cell>
          <cell r="F2927" t="b">
            <v>0</v>
          </cell>
          <cell r="G2927">
            <v>6144.8964218866604</v>
          </cell>
          <cell r="H2927">
            <v>6012.4281994701496</v>
          </cell>
          <cell r="I2927">
            <v>56</v>
          </cell>
          <cell r="J2927">
            <v>1.8946592503458001E-4</v>
          </cell>
          <cell r="K2927">
            <v>444</v>
          </cell>
          <cell r="L2927">
            <v>3.4618931674237299</v>
          </cell>
          <cell r="M2927">
            <v>2795</v>
          </cell>
          <cell r="N2927">
            <v>5.2521781178244099E-4</v>
          </cell>
          <cell r="O2927">
            <v>2728</v>
          </cell>
          <cell r="P2927">
            <v>0.53</v>
          </cell>
          <cell r="Q2927">
            <v>884</v>
          </cell>
        </row>
        <row r="2928">
          <cell r="B2928" t="str">
            <v>SAN RAFAEL 11071415</v>
          </cell>
          <cell r="C2928">
            <v>42011107</v>
          </cell>
          <cell r="D2928" t="str">
            <v>SAN RAFAEL 1107</v>
          </cell>
          <cell r="E2928">
            <v>1415</v>
          </cell>
          <cell r="F2928" t="b">
            <v>0</v>
          </cell>
          <cell r="G2928">
            <v>1913.2695695925599</v>
          </cell>
          <cell r="H2928">
            <v>1280.0187904849899</v>
          </cell>
          <cell r="I2928">
            <v>14</v>
          </cell>
          <cell r="J2928">
            <v>1.5384493768319101E-4</v>
          </cell>
          <cell r="K2928">
            <v>711</v>
          </cell>
          <cell r="L2928">
            <v>13.6481872048592</v>
          </cell>
          <cell r="M2928">
            <v>2558</v>
          </cell>
          <cell r="N2928">
            <v>2.2706377958130498E-3</v>
          </cell>
          <cell r="O2928">
            <v>2439</v>
          </cell>
          <cell r="P2928">
            <v>2.72</v>
          </cell>
          <cell r="Q2928">
            <v>587</v>
          </cell>
        </row>
        <row r="2929">
          <cell r="B2929" t="str">
            <v>SAN RAFAEL 11073323</v>
          </cell>
          <cell r="C2929">
            <v>42011107</v>
          </cell>
          <cell r="D2929" t="str">
            <v>SAN RAFAEL 1107</v>
          </cell>
          <cell r="E2929">
            <v>3323</v>
          </cell>
          <cell r="F2929" t="b">
            <v>1</v>
          </cell>
          <cell r="G2929">
            <v>214.72860235235501</v>
          </cell>
          <cell r="H2929">
            <v>214.72860235235501</v>
          </cell>
          <cell r="I2929">
            <v>2</v>
          </cell>
          <cell r="J2929">
            <v>7.17351977073121E-5</v>
          </cell>
          <cell r="K2929">
            <v>2429</v>
          </cell>
          <cell r="L2929">
            <v>6.6431380861030107E-2</v>
          </cell>
          <cell r="M2929">
            <v>3042</v>
          </cell>
          <cell r="N2929">
            <v>4.7654682400357502E-6</v>
          </cell>
          <cell r="O2929">
            <v>3277</v>
          </cell>
          <cell r="P2929">
            <v>0.27</v>
          </cell>
          <cell r="Q2929">
            <v>1051</v>
          </cell>
        </row>
        <row r="2930">
          <cell r="B2930" t="str">
            <v>SAN RAFAEL 1107434</v>
          </cell>
          <cell r="C2930">
            <v>42011107</v>
          </cell>
          <cell r="D2930" t="str">
            <v>SAN RAFAEL 1107</v>
          </cell>
          <cell r="E2930">
            <v>434</v>
          </cell>
          <cell r="F2930" t="b">
            <v>1</v>
          </cell>
          <cell r="G2930">
            <v>1839.94070033667</v>
          </cell>
          <cell r="H2930">
            <v>49.221476416709301</v>
          </cell>
          <cell r="I2930">
            <v>16</v>
          </cell>
          <cell r="J2930">
            <v>7.9657376659270004E-5</v>
          </cell>
          <cell r="K2930">
            <v>2216</v>
          </cell>
          <cell r="L2930">
            <v>6.5231200804186207E-2</v>
          </cell>
          <cell r="M2930">
            <v>3489</v>
          </cell>
          <cell r="N2930">
            <v>5.2023869689610001E-6</v>
          </cell>
          <cell r="O2930">
            <v>3257</v>
          </cell>
          <cell r="Q2930">
            <v>2993</v>
          </cell>
        </row>
        <row r="2931">
          <cell r="B2931" t="str">
            <v>SAN RAFAEL 1107CB</v>
          </cell>
          <cell r="C2931">
            <v>42011107</v>
          </cell>
          <cell r="D2931" t="str">
            <v>SAN RAFAEL 1107</v>
          </cell>
          <cell r="E2931" t="str">
            <v>CB</v>
          </cell>
          <cell r="F2931" t="b">
            <v>0</v>
          </cell>
          <cell r="G2931">
            <v>12682.001159674001</v>
          </cell>
          <cell r="H2931">
            <v>7810.3004894983096</v>
          </cell>
          <cell r="I2931">
            <v>107</v>
          </cell>
          <cell r="J2931">
            <v>1.5094207958661E-4</v>
          </cell>
          <cell r="K2931">
            <v>728</v>
          </cell>
          <cell r="L2931">
            <v>6.5845124683730702E-2</v>
          </cell>
          <cell r="M2931">
            <v>3256</v>
          </cell>
          <cell r="N2931">
            <v>9.9897265841675593E-6</v>
          </cell>
          <cell r="O2931">
            <v>3067</v>
          </cell>
          <cell r="P2931">
            <v>0.33</v>
          </cell>
          <cell r="Q2931">
            <v>987</v>
          </cell>
        </row>
        <row r="2932">
          <cell r="B2932" t="str">
            <v>SAN RAFAEL 11081210</v>
          </cell>
          <cell r="C2932">
            <v>42011108</v>
          </cell>
          <cell r="D2932" t="str">
            <v>SAN RAFAEL 1108</v>
          </cell>
          <cell r="E2932">
            <v>1210</v>
          </cell>
          <cell r="F2932" t="b">
            <v>0</v>
          </cell>
          <cell r="G2932">
            <v>8832.2253308580803</v>
          </cell>
          <cell r="H2932">
            <v>5252.6146111647404</v>
          </cell>
          <cell r="I2932">
            <v>73</v>
          </cell>
          <cell r="J2932">
            <v>2.33228463264523E-4</v>
          </cell>
          <cell r="K2932">
            <v>270</v>
          </cell>
          <cell r="L2932">
            <v>1.6941129693808099</v>
          </cell>
          <cell r="M2932">
            <v>2853</v>
          </cell>
          <cell r="N2932">
            <v>3.8163054827242701E-4</v>
          </cell>
          <cell r="O2932">
            <v>2769</v>
          </cell>
          <cell r="P2932">
            <v>0.28999999999999998</v>
          </cell>
          <cell r="Q2932">
            <v>1025</v>
          </cell>
        </row>
        <row r="2933">
          <cell r="B2933" t="str">
            <v>SAN RAFAEL 11081247</v>
          </cell>
          <cell r="C2933">
            <v>42011108</v>
          </cell>
          <cell r="D2933" t="str">
            <v>SAN RAFAEL 1108</v>
          </cell>
          <cell r="E2933">
            <v>1247</v>
          </cell>
          <cell r="F2933" t="b">
            <v>1</v>
          </cell>
          <cell r="G2933">
            <v>443.46934405459001</v>
          </cell>
          <cell r="H2933">
            <v>443.46934405459001</v>
          </cell>
          <cell r="I2933">
            <v>3</v>
          </cell>
          <cell r="J2933">
            <v>2.0643770888758201E-4</v>
          </cell>
          <cell r="K2933">
            <v>376</v>
          </cell>
          <cell r="L2933">
            <v>6.6431380861030107E-2</v>
          </cell>
          <cell r="M2933">
            <v>3039</v>
          </cell>
          <cell r="N2933">
            <v>1.3713942063189401E-5</v>
          </cell>
          <cell r="O2933">
            <v>3021</v>
          </cell>
          <cell r="P2933">
            <v>45.01</v>
          </cell>
          <cell r="Q2933">
            <v>152</v>
          </cell>
        </row>
        <row r="2934">
          <cell r="B2934" t="str">
            <v>SAN RAFAEL 11081250</v>
          </cell>
          <cell r="C2934">
            <v>42011108</v>
          </cell>
          <cell r="D2934" t="str">
            <v>SAN RAFAEL 1108</v>
          </cell>
          <cell r="E2934">
            <v>1250</v>
          </cell>
          <cell r="F2934" t="b">
            <v>0</v>
          </cell>
          <cell r="G2934">
            <v>5741.9405273667098</v>
          </cell>
          <cell r="H2934">
            <v>5741.9405273667098</v>
          </cell>
          <cell r="I2934">
            <v>26</v>
          </cell>
          <cell r="J2934">
            <v>1.54745009030403E-4</v>
          </cell>
          <cell r="K2934">
            <v>698</v>
          </cell>
          <cell r="L2934">
            <v>75.947434656040599</v>
          </cell>
          <cell r="M2934">
            <v>2063</v>
          </cell>
          <cell r="N2934">
            <v>9.4995535821730398E-3</v>
          </cell>
          <cell r="O2934">
            <v>1983</v>
          </cell>
          <cell r="P2934">
            <v>71.72</v>
          </cell>
          <cell r="Q2934">
            <v>66</v>
          </cell>
        </row>
        <row r="2935">
          <cell r="B2935" t="str">
            <v>SAN RAFAEL 11081262</v>
          </cell>
          <cell r="C2935">
            <v>42011108</v>
          </cell>
          <cell r="D2935" t="str">
            <v>SAN RAFAEL 1108</v>
          </cell>
          <cell r="E2935">
            <v>1262</v>
          </cell>
          <cell r="F2935" t="b">
            <v>0</v>
          </cell>
          <cell r="G2935">
            <v>7115.8815135701198</v>
          </cell>
          <cell r="H2935">
            <v>6311.2480471233002</v>
          </cell>
          <cell r="I2935">
            <v>57</v>
          </cell>
          <cell r="J2935">
            <v>1.5860817426041499E-4</v>
          </cell>
          <cell r="K2935">
            <v>656</v>
          </cell>
          <cell r="L2935">
            <v>6.62517047823446E-2</v>
          </cell>
          <cell r="M2935">
            <v>3160</v>
          </cell>
          <cell r="N2935">
            <v>1.0529101759348E-5</v>
          </cell>
          <cell r="O2935">
            <v>3058</v>
          </cell>
          <cell r="P2935">
            <v>0.45</v>
          </cell>
          <cell r="Q2935">
            <v>914</v>
          </cell>
        </row>
        <row r="2936">
          <cell r="B2936" t="str">
            <v>SAN RAFAEL 11081457</v>
          </cell>
          <cell r="C2936">
            <v>42011108</v>
          </cell>
          <cell r="D2936" t="str">
            <v>SAN RAFAEL 1108</v>
          </cell>
          <cell r="E2936">
            <v>1457</v>
          </cell>
          <cell r="F2936" t="b">
            <v>0</v>
          </cell>
          <cell r="G2936">
            <v>1229.38047832957</v>
          </cell>
          <cell r="H2936">
            <v>1229.38047832957</v>
          </cell>
          <cell r="I2936">
            <v>9</v>
          </cell>
          <cell r="J2936">
            <v>1.2274149250717699E-4</v>
          </cell>
          <cell r="K2936">
            <v>1137</v>
          </cell>
          <cell r="L2936">
            <v>6.6431380861030107E-2</v>
          </cell>
          <cell r="M2936">
            <v>3025</v>
          </cell>
          <cell r="N2936">
            <v>8.1538868361955707E-6</v>
          </cell>
          <cell r="O2936">
            <v>3119</v>
          </cell>
          <cell r="P2936">
            <v>0.27</v>
          </cell>
          <cell r="Q2936">
            <v>1047</v>
          </cell>
        </row>
        <row r="2937">
          <cell r="B2937" t="str">
            <v>SAN RAFAEL 1108322</v>
          </cell>
          <cell r="C2937">
            <v>42011108</v>
          </cell>
          <cell r="D2937" t="str">
            <v>SAN RAFAEL 1108</v>
          </cell>
          <cell r="E2937">
            <v>322</v>
          </cell>
          <cell r="F2937" t="b">
            <v>0</v>
          </cell>
          <cell r="G2937">
            <v>11857.563404042299</v>
          </cell>
          <cell r="H2937">
            <v>11550.5948255235</v>
          </cell>
          <cell r="I2937">
            <v>88</v>
          </cell>
          <cell r="J2937">
            <v>1.7059944395276199E-4</v>
          </cell>
          <cell r="K2937">
            <v>560</v>
          </cell>
          <cell r="L2937">
            <v>11.4109877416569</v>
          </cell>
          <cell r="M2937">
            <v>2599</v>
          </cell>
          <cell r="N2937">
            <v>1.5474434484083299E-3</v>
          </cell>
          <cell r="O2937">
            <v>2548</v>
          </cell>
          <cell r="P2937">
            <v>1.05</v>
          </cell>
          <cell r="Q2937">
            <v>721</v>
          </cell>
        </row>
        <row r="2938">
          <cell r="B2938" t="str">
            <v>SAN RAFAEL 110839156</v>
          </cell>
          <cell r="C2938">
            <v>42011108</v>
          </cell>
          <cell r="D2938" t="str">
            <v>SAN RAFAEL 1108</v>
          </cell>
          <cell r="E2938">
            <v>39156</v>
          </cell>
          <cell r="F2938" t="b">
            <v>0</v>
          </cell>
          <cell r="G2938">
            <v>7678.6279020021602</v>
          </cell>
          <cell r="H2938">
            <v>5580.9257748608597</v>
          </cell>
          <cell r="I2938">
            <v>62</v>
          </cell>
          <cell r="J2938">
            <v>3.6657226519309899E-4</v>
          </cell>
          <cell r="K2938">
            <v>79</v>
          </cell>
          <cell r="L2938">
            <v>5.0499097800857298</v>
          </cell>
          <cell r="M2938">
            <v>2749</v>
          </cell>
          <cell r="N2938">
            <v>1.4466570127616501E-3</v>
          </cell>
          <cell r="O2938">
            <v>2567</v>
          </cell>
          <cell r="P2938">
            <v>0.4</v>
          </cell>
          <cell r="Q2938">
            <v>949</v>
          </cell>
        </row>
        <row r="2939">
          <cell r="B2939" t="str">
            <v>SAN RAFAEL 1108516</v>
          </cell>
          <cell r="C2939">
            <v>42011108</v>
          </cell>
          <cell r="D2939" t="str">
            <v>SAN RAFAEL 1108</v>
          </cell>
          <cell r="E2939">
            <v>516</v>
          </cell>
          <cell r="F2939" t="b">
            <v>0</v>
          </cell>
          <cell r="G2939">
            <v>17602.575944067401</v>
          </cell>
          <cell r="H2939">
            <v>17602.575944067401</v>
          </cell>
          <cell r="I2939">
            <v>135</v>
          </cell>
          <cell r="J2939">
            <v>1.9441323910777299E-4</v>
          </cell>
          <cell r="K2939">
            <v>420</v>
          </cell>
          <cell r="L2939">
            <v>70.144266064761894</v>
          </cell>
          <cell r="M2939">
            <v>2094</v>
          </cell>
          <cell r="N2939">
            <v>1.32808304798743E-2</v>
          </cell>
          <cell r="O2939">
            <v>1837</v>
          </cell>
          <cell r="P2939">
            <v>1.39</v>
          </cell>
          <cell r="Q2939">
            <v>679</v>
          </cell>
        </row>
        <row r="2940">
          <cell r="B2940" t="str">
            <v>SAN RAFAEL 110863598</v>
          </cell>
          <cell r="C2940">
            <v>42011108</v>
          </cell>
          <cell r="D2940" t="str">
            <v>SAN RAFAEL 1108</v>
          </cell>
          <cell r="E2940">
            <v>63598</v>
          </cell>
          <cell r="F2940" t="b">
            <v>0</v>
          </cell>
          <cell r="G2940">
            <v>3076.8022566619202</v>
          </cell>
          <cell r="H2940">
            <v>3076.8022566619202</v>
          </cell>
          <cell r="I2940">
            <v>24</v>
          </cell>
          <cell r="J2940">
            <v>1.9350388174643699E-4</v>
          </cell>
          <cell r="K2940">
            <v>427</v>
          </cell>
          <cell r="L2940">
            <v>74.353665747509496</v>
          </cell>
          <cell r="M2940">
            <v>2071</v>
          </cell>
          <cell r="N2940">
            <v>1.1681398058892799E-2</v>
          </cell>
          <cell r="O2940">
            <v>1893</v>
          </cell>
          <cell r="P2940">
            <v>50.16</v>
          </cell>
          <cell r="Q2940">
            <v>120</v>
          </cell>
        </row>
        <row r="2941">
          <cell r="B2941" t="str">
            <v>SAN RAFAEL 1108CB</v>
          </cell>
          <cell r="C2941">
            <v>42011108</v>
          </cell>
          <cell r="D2941" t="str">
            <v>SAN RAFAEL 1108</v>
          </cell>
          <cell r="E2941" t="str">
            <v>CB</v>
          </cell>
          <cell r="F2941" t="b">
            <v>0</v>
          </cell>
          <cell r="G2941">
            <v>13792.1670743553</v>
          </cell>
          <cell r="H2941">
            <v>9469.8096918861593</v>
          </cell>
          <cell r="I2941">
            <v>102</v>
          </cell>
          <cell r="J2941">
            <v>1.7334866818904E-4</v>
          </cell>
          <cell r="K2941">
            <v>539</v>
          </cell>
          <cell r="L2941">
            <v>0.99807338131069201</v>
          </cell>
          <cell r="M2941">
            <v>2891</v>
          </cell>
          <cell r="N2941">
            <v>2.30228046632417E-4</v>
          </cell>
          <cell r="O2941">
            <v>2821</v>
          </cell>
          <cell r="P2941">
            <v>0.21</v>
          </cell>
          <cell r="Q2941">
            <v>1141</v>
          </cell>
        </row>
        <row r="2942">
          <cell r="B2942" t="str">
            <v>SAN RAFAEL 11092213</v>
          </cell>
          <cell r="C2942">
            <v>42011109</v>
          </cell>
          <cell r="D2942" t="str">
            <v>SAN RAFAEL 1109</v>
          </cell>
          <cell r="E2942">
            <v>2213</v>
          </cell>
          <cell r="F2942" t="b">
            <v>1</v>
          </cell>
          <cell r="G2942">
            <v>689.85130606048995</v>
          </cell>
          <cell r="H2942">
            <v>689.85130606048995</v>
          </cell>
          <cell r="I2942">
            <v>6</v>
          </cell>
          <cell r="J2942">
            <v>1.1622226581190801E-4</v>
          </cell>
          <cell r="K2942">
            <v>1265</v>
          </cell>
          <cell r="L2942">
            <v>6.6218015517591197E-2</v>
          </cell>
          <cell r="M2942">
            <v>3167</v>
          </cell>
          <cell r="N2942">
            <v>7.6893422358527405E-6</v>
          </cell>
          <cell r="O2942">
            <v>3134</v>
          </cell>
          <cell r="P2942">
            <v>0.02</v>
          </cell>
          <cell r="Q2942">
            <v>2454</v>
          </cell>
        </row>
        <row r="2943">
          <cell r="B2943" t="str">
            <v>SAN RAFAEL 1109418</v>
          </cell>
          <cell r="C2943">
            <v>42011109</v>
          </cell>
          <cell r="D2943" t="str">
            <v>SAN RAFAEL 1109</v>
          </cell>
          <cell r="E2943">
            <v>418</v>
          </cell>
          <cell r="F2943" t="b">
            <v>0</v>
          </cell>
          <cell r="G2943">
            <v>19645.063739830999</v>
          </cell>
          <cell r="H2943">
            <v>8262.1359586418803</v>
          </cell>
          <cell r="I2943">
            <v>130</v>
          </cell>
          <cell r="J2943">
            <v>5.7926775312925203E-5</v>
          </cell>
          <cell r="K2943">
            <v>2837</v>
          </cell>
          <cell r="L2943">
            <v>5.0021513219848099</v>
          </cell>
          <cell r="M2943">
            <v>2753</v>
          </cell>
          <cell r="N2943">
            <v>3.7742219038675002E-4</v>
          </cell>
          <cell r="O2943">
            <v>2772</v>
          </cell>
          <cell r="P2943">
            <v>0.06</v>
          </cell>
          <cell r="Q2943">
            <v>1897</v>
          </cell>
        </row>
        <row r="2944">
          <cell r="B2944" t="str">
            <v>SAN RAFAEL 1109535284</v>
          </cell>
          <cell r="C2944">
            <v>42011109</v>
          </cell>
          <cell r="D2944" t="str">
            <v>SAN RAFAEL 1109</v>
          </cell>
          <cell r="E2944">
            <v>535284</v>
          </cell>
          <cell r="F2944" t="b">
            <v>1</v>
          </cell>
          <cell r="G2944">
            <v>913.151062612955</v>
          </cell>
          <cell r="H2944">
            <v>10.8614962377853</v>
          </cell>
          <cell r="I2944">
            <v>9</v>
          </cell>
          <cell r="J2944">
            <v>1.2012437663442E-4</v>
          </cell>
          <cell r="K2944">
            <v>1185</v>
          </cell>
          <cell r="L2944">
            <v>6.5435675924981798E-2</v>
          </cell>
          <cell r="M2944">
            <v>3401</v>
          </cell>
          <cell r="N2944">
            <v>7.8607952047623603E-6</v>
          </cell>
          <cell r="O2944">
            <v>3129</v>
          </cell>
          <cell r="Q2944">
            <v>2746</v>
          </cell>
        </row>
        <row r="2945">
          <cell r="B2945" t="str">
            <v>SAN RAFAEL 1109692576</v>
          </cell>
          <cell r="C2945">
            <v>42011109</v>
          </cell>
          <cell r="D2945" t="str">
            <v>SAN RAFAEL 1109</v>
          </cell>
          <cell r="E2945">
            <v>692576</v>
          </cell>
          <cell r="F2945" t="b">
            <v>0</v>
          </cell>
          <cell r="G2945">
            <v>5517.9962456972198</v>
          </cell>
          <cell r="H2945">
            <v>3874.94914129369</v>
          </cell>
          <cell r="I2945">
            <v>51</v>
          </cell>
          <cell r="J2945">
            <v>1.3030103054916201E-4</v>
          </cell>
          <cell r="K2945">
            <v>1007</v>
          </cell>
          <cell r="L2945">
            <v>7.0569216936938401</v>
          </cell>
          <cell r="M2945">
            <v>2686</v>
          </cell>
          <cell r="N2945">
            <v>9.6910025633311801E-4</v>
          </cell>
          <cell r="O2945">
            <v>2642</v>
          </cell>
          <cell r="Q2945">
            <v>2983</v>
          </cell>
        </row>
        <row r="2946">
          <cell r="B2946" t="str">
            <v>SAN RAFAEL 110991742</v>
          </cell>
          <cell r="C2946">
            <v>42011109</v>
          </cell>
          <cell r="D2946" t="str">
            <v>SAN RAFAEL 1109</v>
          </cell>
          <cell r="E2946">
            <v>91742</v>
          </cell>
          <cell r="F2946" t="b">
            <v>0</v>
          </cell>
          <cell r="G2946">
            <v>7594.7858198550603</v>
          </cell>
          <cell r="H2946">
            <v>3844.74452788704</v>
          </cell>
          <cell r="I2946">
            <v>67</v>
          </cell>
          <cell r="J2946">
            <v>1.3708021621520501E-4</v>
          </cell>
          <cell r="K2946">
            <v>906</v>
          </cell>
          <cell r="L2946">
            <v>6.5724409126053401E-2</v>
          </cell>
          <cell r="M2946">
            <v>3302</v>
          </cell>
          <cell r="N2946">
            <v>9.0186372556933004E-6</v>
          </cell>
          <cell r="O2946">
            <v>3092</v>
          </cell>
          <cell r="P2946">
            <v>0.12</v>
          </cell>
          <cell r="Q2946">
            <v>1387</v>
          </cell>
        </row>
        <row r="2947">
          <cell r="B2947" t="str">
            <v>SAN RAMON 2101CB</v>
          </cell>
          <cell r="C2947">
            <v>14232101</v>
          </cell>
          <cell r="D2947" t="str">
            <v>SAN RAMON 2101</v>
          </cell>
          <cell r="E2947" t="str">
            <v>CB</v>
          </cell>
          <cell r="F2947" t="b">
            <v>0</v>
          </cell>
          <cell r="G2947">
            <v>1579.20121941347</v>
          </cell>
          <cell r="H2947">
            <v>1277.34951923023</v>
          </cell>
          <cell r="I2947">
            <v>11</v>
          </cell>
          <cell r="J2947">
            <v>1.17099227447232E-4</v>
          </cell>
          <cell r="K2947">
            <v>1244</v>
          </cell>
          <cell r="L2947">
            <v>1362.5146385973101</v>
          </cell>
          <cell r="M2947">
            <v>655</v>
          </cell>
          <cell r="N2947">
            <v>0.141080905635141</v>
          </cell>
          <cell r="O2947">
            <v>569</v>
          </cell>
          <cell r="P2947">
            <v>0.61</v>
          </cell>
          <cell r="Q2947">
            <v>848</v>
          </cell>
        </row>
        <row r="2948">
          <cell r="B2948" t="str">
            <v>SAN RAMON 2102CB</v>
          </cell>
          <cell r="C2948">
            <v>14232102</v>
          </cell>
          <cell r="D2948" t="str">
            <v>SAN RAMON 2102</v>
          </cell>
          <cell r="E2948" t="str">
            <v>CB</v>
          </cell>
          <cell r="F2948" t="b">
            <v>0</v>
          </cell>
          <cell r="G2948">
            <v>3412.1639345031899</v>
          </cell>
          <cell r="H2948">
            <v>2836.6715596065001</v>
          </cell>
          <cell r="I2948">
            <v>16</v>
          </cell>
          <cell r="J2948">
            <v>1.0434678438286899E-4</v>
          </cell>
          <cell r="K2948">
            <v>1543</v>
          </cell>
          <cell r="L2948">
            <v>961.05715170603401</v>
          </cell>
          <cell r="M2948">
            <v>853</v>
          </cell>
          <cell r="N2948">
            <v>9.83492800309963E-2</v>
          </cell>
          <cell r="O2948">
            <v>773</v>
          </cell>
          <cell r="P2948">
            <v>0.87</v>
          </cell>
          <cell r="Q2948">
            <v>758</v>
          </cell>
        </row>
        <row r="2949">
          <cell r="B2949" t="str">
            <v>SAN RAMON 2103MR279</v>
          </cell>
          <cell r="C2949">
            <v>14232103</v>
          </cell>
          <cell r="D2949" t="str">
            <v>SAN RAMON 2103</v>
          </cell>
          <cell r="E2949" t="str">
            <v>MR279</v>
          </cell>
          <cell r="F2949" t="b">
            <v>1</v>
          </cell>
          <cell r="G2949">
            <v>323.774784310862</v>
          </cell>
          <cell r="H2949">
            <v>4.5719870458134997</v>
          </cell>
          <cell r="I2949">
            <v>5</v>
          </cell>
          <cell r="J2949">
            <v>9.2277355482413699E-5</v>
          </cell>
          <cell r="K2949">
            <v>1836</v>
          </cell>
          <cell r="L2949">
            <v>6.5404903530568395E-2</v>
          </cell>
          <cell r="M2949">
            <v>3413</v>
          </cell>
          <cell r="N2949">
            <v>6.0521188224342204E-6</v>
          </cell>
          <cell r="O2949">
            <v>3206</v>
          </cell>
          <cell r="Q2949">
            <v>3402</v>
          </cell>
        </row>
        <row r="2950">
          <cell r="B2950" t="str">
            <v>SAN RAMON 2106CB</v>
          </cell>
          <cell r="C2950">
            <v>14232106</v>
          </cell>
          <cell r="D2950" t="str">
            <v>SAN RAMON 2106</v>
          </cell>
          <cell r="E2950" t="str">
            <v>CB</v>
          </cell>
          <cell r="F2950" t="b">
            <v>1</v>
          </cell>
          <cell r="G2950">
            <v>3504.1174516913502</v>
          </cell>
          <cell r="H2950">
            <v>755.11765294802103</v>
          </cell>
          <cell r="I2950">
            <v>25</v>
          </cell>
          <cell r="J2950">
            <v>5.9263526891299903E-5</v>
          </cell>
          <cell r="K2950">
            <v>2797</v>
          </cell>
          <cell r="L2950">
            <v>9.8828870015485393</v>
          </cell>
          <cell r="M2950">
            <v>2625</v>
          </cell>
          <cell r="N2950">
            <v>1.1489524652606199E-3</v>
          </cell>
          <cell r="O2950">
            <v>2607</v>
          </cell>
          <cell r="Q2950">
            <v>2717</v>
          </cell>
        </row>
        <row r="2951">
          <cell r="B2951" t="str">
            <v>SAN RAMON 2107CB</v>
          </cell>
          <cell r="C2951">
            <v>14232107</v>
          </cell>
          <cell r="D2951" t="str">
            <v>SAN RAMON 2107</v>
          </cell>
          <cell r="E2951" t="str">
            <v>CB</v>
          </cell>
          <cell r="F2951" t="b">
            <v>1</v>
          </cell>
          <cell r="G2951">
            <v>14648.540451833</v>
          </cell>
          <cell r="H2951">
            <v>486.175322507347</v>
          </cell>
          <cell r="I2951">
            <v>107</v>
          </cell>
          <cell r="J2951">
            <v>1.7991541372424799E-5</v>
          </cell>
          <cell r="K2951">
            <v>3560</v>
          </cell>
          <cell r="L2951">
            <v>4.7299300973437601</v>
          </cell>
          <cell r="M2951">
            <v>2764</v>
          </cell>
          <cell r="N2951">
            <v>3.7788277331435402E-4</v>
          </cell>
          <cell r="O2951">
            <v>2771</v>
          </cell>
          <cell r="P2951">
            <v>0.25</v>
          </cell>
          <cell r="Q2951">
            <v>1087</v>
          </cell>
        </row>
        <row r="2952">
          <cell r="B2952" t="str">
            <v>SAN RAMON 2107MR284</v>
          </cell>
          <cell r="C2952">
            <v>14232107</v>
          </cell>
          <cell r="D2952" t="str">
            <v>SAN RAMON 2107</v>
          </cell>
          <cell r="E2952" t="str">
            <v>MR284</v>
          </cell>
          <cell r="F2952" t="b">
            <v>0</v>
          </cell>
          <cell r="G2952">
            <v>24162.973995975801</v>
          </cell>
          <cell r="H2952">
            <v>23633.887452135201</v>
          </cell>
          <cell r="I2952">
            <v>134</v>
          </cell>
          <cell r="J2952">
            <v>7.4599338807828603E-5</v>
          </cell>
          <cell r="K2952">
            <v>2342</v>
          </cell>
          <cell r="L2952">
            <v>581.06639139779702</v>
          </cell>
          <cell r="M2952">
            <v>1123</v>
          </cell>
          <cell r="N2952">
            <v>3.5372724634340103E-2</v>
          </cell>
          <cell r="O2952">
            <v>1365</v>
          </cell>
          <cell r="P2952">
            <v>0.73</v>
          </cell>
          <cell r="Q2952">
            <v>795</v>
          </cell>
        </row>
        <row r="2953">
          <cell r="B2953" t="str">
            <v>SAN RAMON 2107MR441</v>
          </cell>
          <cell r="C2953">
            <v>14232107</v>
          </cell>
          <cell r="D2953" t="str">
            <v>SAN RAMON 2107</v>
          </cell>
          <cell r="E2953" t="str">
            <v>MR441</v>
          </cell>
          <cell r="F2953" t="b">
            <v>1</v>
          </cell>
          <cell r="G2953">
            <v>350.49490914852697</v>
          </cell>
          <cell r="H2953">
            <v>40.201579250715298</v>
          </cell>
          <cell r="I2953">
            <v>8</v>
          </cell>
          <cell r="J2953">
            <v>4.8606073960399899E-5</v>
          </cell>
          <cell r="K2953">
            <v>3074</v>
          </cell>
          <cell r="L2953">
            <v>6.5308635860742301E-2</v>
          </cell>
          <cell r="M2953">
            <v>3456</v>
          </cell>
          <cell r="N2953">
            <v>3.1891546986280399E-6</v>
          </cell>
          <cell r="O2953">
            <v>3390</v>
          </cell>
          <cell r="Q2953">
            <v>3190</v>
          </cell>
        </row>
        <row r="2954">
          <cell r="B2954" t="str">
            <v>SAN RAMON 210853732</v>
          </cell>
          <cell r="C2954">
            <v>14232108</v>
          </cell>
          <cell r="D2954" t="str">
            <v>SAN RAMON 2108</v>
          </cell>
          <cell r="E2954">
            <v>53732</v>
          </cell>
          <cell r="F2954" t="b">
            <v>0</v>
          </cell>
          <cell r="G2954">
            <v>12542.799995114199</v>
          </cell>
          <cell r="H2954">
            <v>12542.799995114199</v>
          </cell>
          <cell r="I2954">
            <v>77</v>
          </cell>
          <cell r="J2954">
            <v>9.7010058257124E-5</v>
          </cell>
          <cell r="K2954">
            <v>1714</v>
          </cell>
          <cell r="L2954">
            <v>766.03554557968096</v>
          </cell>
          <cell r="M2954">
            <v>959</v>
          </cell>
          <cell r="N2954">
            <v>6.6861702284270297E-2</v>
          </cell>
          <cell r="O2954">
            <v>1004</v>
          </cell>
          <cell r="P2954">
            <v>17.55</v>
          </cell>
          <cell r="Q2954">
            <v>332</v>
          </cell>
        </row>
        <row r="2955">
          <cell r="B2955" t="str">
            <v>SAN RAMON 2108CB</v>
          </cell>
          <cell r="C2955">
            <v>14232108</v>
          </cell>
          <cell r="D2955" t="str">
            <v>SAN RAMON 2108</v>
          </cell>
          <cell r="E2955" t="str">
            <v>CB</v>
          </cell>
          <cell r="F2955" t="b">
            <v>0</v>
          </cell>
          <cell r="G2955">
            <v>15329.2524379513</v>
          </cell>
          <cell r="H2955">
            <v>14012.716109696699</v>
          </cell>
          <cell r="I2955">
            <v>102</v>
          </cell>
          <cell r="J2955">
            <v>8.2610502780733696E-5</v>
          </cell>
          <cell r="K2955">
            <v>2139</v>
          </cell>
          <cell r="L2955">
            <v>748.79754201687501</v>
          </cell>
          <cell r="M2955">
            <v>976</v>
          </cell>
          <cell r="N2955">
            <v>5.7182627797198002E-2</v>
          </cell>
          <cell r="O2955">
            <v>1092</v>
          </cell>
          <cell r="P2955">
            <v>18.75</v>
          </cell>
          <cell r="Q2955">
            <v>318</v>
          </cell>
        </row>
        <row r="2956">
          <cell r="B2956" t="str">
            <v>SAN RAMON 2117CB</v>
          </cell>
          <cell r="C2956">
            <v>14232117</v>
          </cell>
          <cell r="D2956" t="str">
            <v>SAN RAMON 2117</v>
          </cell>
          <cell r="E2956" t="str">
            <v>CB</v>
          </cell>
          <cell r="F2956" t="b">
            <v>0</v>
          </cell>
          <cell r="G2956">
            <v>2698.3212254673799</v>
          </cell>
          <cell r="H2956">
            <v>1098.8940156096401</v>
          </cell>
          <cell r="I2956">
            <v>23</v>
          </cell>
          <cell r="J2956">
            <v>9.8520902611198794E-5</v>
          </cell>
          <cell r="K2956">
            <v>1678</v>
          </cell>
          <cell r="L2956">
            <v>430.57895234407499</v>
          </cell>
          <cell r="M2956">
            <v>1258</v>
          </cell>
          <cell r="N2956">
            <v>6.7722011180230898E-2</v>
          </cell>
          <cell r="O2956">
            <v>997</v>
          </cell>
          <cell r="P2956">
            <v>0.47</v>
          </cell>
          <cell r="Q2956">
            <v>908</v>
          </cell>
        </row>
        <row r="2957">
          <cell r="B2957" t="str">
            <v>SAN RAMON 2119CB</v>
          </cell>
          <cell r="C2957">
            <v>14232119</v>
          </cell>
          <cell r="D2957" t="str">
            <v>SAN RAMON 2119</v>
          </cell>
          <cell r="E2957" t="str">
            <v>CB</v>
          </cell>
          <cell r="F2957" t="b">
            <v>0</v>
          </cell>
          <cell r="G2957">
            <v>2345.49737702732</v>
          </cell>
          <cell r="H2957">
            <v>1187.93502177961</v>
          </cell>
          <cell r="I2957">
            <v>21</v>
          </cell>
          <cell r="J2957">
            <v>7.6680500670691894E-5</v>
          </cell>
          <cell r="K2957">
            <v>2290</v>
          </cell>
          <cell r="L2957">
            <v>471.58026702543998</v>
          </cell>
          <cell r="M2957">
            <v>1223</v>
          </cell>
          <cell r="N2957">
            <v>5.70974462767877E-2</v>
          </cell>
          <cell r="O2957">
            <v>1094</v>
          </cell>
          <cell r="P2957">
            <v>0.67</v>
          </cell>
          <cell r="Q2957">
            <v>818</v>
          </cell>
        </row>
        <row r="2958">
          <cell r="B2958" t="str">
            <v>SAND CREEK 110345190</v>
          </cell>
          <cell r="C2958">
            <v>254601103</v>
          </cell>
          <cell r="D2958" t="str">
            <v>SAND CREEK 1103</v>
          </cell>
          <cell r="E2958">
            <v>45190</v>
          </cell>
          <cell r="F2958" t="b">
            <v>0</v>
          </cell>
          <cell r="G2958">
            <v>60483.599695341698</v>
          </cell>
          <cell r="H2958">
            <v>60483.599695341698</v>
          </cell>
          <cell r="I2958">
            <v>416</v>
          </cell>
          <cell r="J2958">
            <v>4.4053680835036298E-5</v>
          </cell>
          <cell r="K2958">
            <v>3190</v>
          </cell>
          <cell r="L2958">
            <v>5858.65085930445</v>
          </cell>
          <cell r="M2958">
            <v>37</v>
          </cell>
          <cell r="N2958">
            <v>0.26095008076477899</v>
          </cell>
          <cell r="O2958">
            <v>195</v>
          </cell>
          <cell r="P2958">
            <v>0.15</v>
          </cell>
          <cell r="Q2958">
            <v>1301</v>
          </cell>
        </row>
        <row r="2959">
          <cell r="B2959" t="str">
            <v>SAND CREEK 11037070</v>
          </cell>
          <cell r="C2959">
            <v>254601103</v>
          </cell>
          <cell r="D2959" t="str">
            <v>SAND CREEK 1103</v>
          </cell>
          <cell r="E2959">
            <v>7070</v>
          </cell>
          <cell r="F2959" t="b">
            <v>0</v>
          </cell>
          <cell r="G2959">
            <v>28250.671012919</v>
          </cell>
          <cell r="H2959">
            <v>28250.671012919</v>
          </cell>
          <cell r="I2959">
            <v>103</v>
          </cell>
          <cell r="J2959">
            <v>3.6129480995441501E-5</v>
          </cell>
          <cell r="K2959">
            <v>3333</v>
          </cell>
          <cell r="L2959">
            <v>5058.1879945708397</v>
          </cell>
          <cell r="M2959">
            <v>71</v>
          </cell>
          <cell r="N2959">
            <v>0.17873471371392999</v>
          </cell>
          <cell r="O2959">
            <v>405</v>
          </cell>
          <cell r="P2959">
            <v>0.06</v>
          </cell>
          <cell r="Q2959">
            <v>1902</v>
          </cell>
        </row>
        <row r="2960">
          <cell r="B2960" t="str">
            <v>SAND CREEK 11037110</v>
          </cell>
          <cell r="C2960">
            <v>254601103</v>
          </cell>
          <cell r="D2960" t="str">
            <v>SAND CREEK 1103</v>
          </cell>
          <cell r="E2960">
            <v>7110</v>
          </cell>
          <cell r="F2960" t="b">
            <v>0</v>
          </cell>
          <cell r="G2960">
            <v>29983.261632051301</v>
          </cell>
          <cell r="H2960">
            <v>29983.261632051301</v>
          </cell>
          <cell r="I2960">
            <v>132</v>
          </cell>
          <cell r="J2960">
            <v>4.0371613315735197E-5</v>
          </cell>
          <cell r="K2960">
            <v>3258</v>
          </cell>
          <cell r="L2960">
            <v>3332.8764232246599</v>
          </cell>
          <cell r="M2960">
            <v>221</v>
          </cell>
          <cell r="N2960">
            <v>0.121966436223636</v>
          </cell>
          <cell r="O2960">
            <v>636</v>
          </cell>
          <cell r="P2960">
            <v>0.03</v>
          </cell>
          <cell r="Q2960">
            <v>2230</v>
          </cell>
        </row>
        <row r="2961">
          <cell r="B2961" t="str">
            <v>SAND CREEK 11037140</v>
          </cell>
          <cell r="C2961">
            <v>254601103</v>
          </cell>
          <cell r="D2961" t="str">
            <v>SAND CREEK 1103</v>
          </cell>
          <cell r="E2961">
            <v>7140</v>
          </cell>
          <cell r="F2961" t="b">
            <v>0</v>
          </cell>
          <cell r="G2961">
            <v>42300.552584241203</v>
          </cell>
          <cell r="H2961">
            <v>42300.552584241203</v>
          </cell>
          <cell r="I2961">
            <v>296</v>
          </cell>
          <cell r="J2961">
            <v>2.8236701105875801E-5</v>
          </cell>
          <cell r="K2961">
            <v>3453</v>
          </cell>
          <cell r="L2961">
            <v>6738.8920743074495</v>
          </cell>
          <cell r="M2961">
            <v>14</v>
          </cell>
          <cell r="N2961">
            <v>0.19202485875328801</v>
          </cell>
          <cell r="O2961">
            <v>362</v>
          </cell>
          <cell r="P2961">
            <v>3.46</v>
          </cell>
          <cell r="Q2961">
            <v>546</v>
          </cell>
        </row>
        <row r="2962">
          <cell r="B2962" t="str">
            <v>SAND CREEK 11037420</v>
          </cell>
          <cell r="C2962">
            <v>254601103</v>
          </cell>
          <cell r="D2962" t="str">
            <v>SAND CREEK 1103</v>
          </cell>
          <cell r="E2962">
            <v>7420</v>
          </cell>
          <cell r="F2962" t="b">
            <v>0</v>
          </cell>
          <cell r="G2962">
            <v>37320.864513107997</v>
          </cell>
          <cell r="H2962">
            <v>37320.864513107997</v>
          </cell>
          <cell r="I2962">
            <v>263</v>
          </cell>
          <cell r="J2962">
            <v>2.7459586893792299E-5</v>
          </cell>
          <cell r="K2962">
            <v>3465</v>
          </cell>
          <cell r="L2962">
            <v>5752.6874114991897</v>
          </cell>
          <cell r="M2962">
            <v>39</v>
          </cell>
          <cell r="N2962">
            <v>0.15397474447953099</v>
          </cell>
          <cell r="O2962">
            <v>497</v>
          </cell>
          <cell r="P2962">
            <v>0.11</v>
          </cell>
          <cell r="Q2962">
            <v>1450</v>
          </cell>
        </row>
        <row r="2963">
          <cell r="B2963" t="str">
            <v>SAND CREEK 11037823F</v>
          </cell>
          <cell r="C2963">
            <v>254601103</v>
          </cell>
          <cell r="D2963" t="str">
            <v>SAND CREEK 1103</v>
          </cell>
          <cell r="E2963" t="str">
            <v>7823F</v>
          </cell>
          <cell r="F2963" t="b">
            <v>0</v>
          </cell>
          <cell r="G2963">
            <v>7527.4054119435696</v>
          </cell>
          <cell r="H2963">
            <v>7527.4054119435696</v>
          </cell>
          <cell r="I2963">
            <v>49</v>
          </cell>
          <cell r="J2963">
            <v>2.61165480006471E-5</v>
          </cell>
          <cell r="K2963">
            <v>3486</v>
          </cell>
          <cell r="L2963">
            <v>5142.2921639610904</v>
          </cell>
          <cell r="M2963">
            <v>63</v>
          </cell>
          <cell r="N2963">
            <v>0.12636077534662399</v>
          </cell>
          <cell r="O2963">
            <v>618</v>
          </cell>
          <cell r="P2963">
            <v>0.06</v>
          </cell>
          <cell r="Q2963">
            <v>1848</v>
          </cell>
        </row>
        <row r="2964">
          <cell r="B2964" t="str">
            <v>SAND CREEK 110397354</v>
          </cell>
          <cell r="C2964">
            <v>254601103</v>
          </cell>
          <cell r="D2964" t="str">
            <v>SAND CREEK 1103</v>
          </cell>
          <cell r="E2964">
            <v>97354</v>
          </cell>
          <cell r="F2964" t="b">
            <v>0</v>
          </cell>
          <cell r="G2964">
            <v>16339.8299066664</v>
          </cell>
          <cell r="H2964">
            <v>14168.241964801</v>
          </cell>
          <cell r="I2964">
            <v>59</v>
          </cell>
          <cell r="J2964">
            <v>2.3545545461494199E-5</v>
          </cell>
          <cell r="K2964">
            <v>3509</v>
          </cell>
          <cell r="L2964">
            <v>5418.35088372685</v>
          </cell>
          <cell r="M2964">
            <v>49</v>
          </cell>
          <cell r="N2964">
            <v>0.114878384725851</v>
          </cell>
          <cell r="O2964">
            <v>674</v>
          </cell>
          <cell r="P2964">
            <v>0.06</v>
          </cell>
          <cell r="Q2964">
            <v>1885</v>
          </cell>
        </row>
        <row r="2965">
          <cell r="B2965" t="str">
            <v>SAND CREEK 1103CB</v>
          </cell>
          <cell r="C2965">
            <v>254601103</v>
          </cell>
          <cell r="D2965" t="str">
            <v>SAND CREEK 1103</v>
          </cell>
          <cell r="E2965" t="str">
            <v>CB</v>
          </cell>
          <cell r="F2965" t="b">
            <v>0</v>
          </cell>
          <cell r="G2965">
            <v>20983.202809205599</v>
          </cell>
          <cell r="H2965">
            <v>20983.202809205599</v>
          </cell>
          <cell r="I2965">
            <v>77</v>
          </cell>
          <cell r="J2965">
            <v>2.8008178081730999E-5</v>
          </cell>
          <cell r="K2965">
            <v>3460</v>
          </cell>
          <cell r="L2965">
            <v>6753.7934971212699</v>
          </cell>
          <cell r="M2965">
            <v>12</v>
          </cell>
          <cell r="N2965">
            <v>0.197683151307114</v>
          </cell>
          <cell r="O2965">
            <v>337</v>
          </cell>
          <cell r="P2965">
            <v>7.0000000000000007E-2</v>
          </cell>
          <cell r="Q2965">
            <v>1765</v>
          </cell>
        </row>
        <row r="2966">
          <cell r="B2966" t="str">
            <v>SANTA MARIA 1108M18</v>
          </cell>
          <cell r="C2966">
            <v>182671108</v>
          </cell>
          <cell r="D2966" t="str">
            <v>SANTA MARIA 1108</v>
          </cell>
          <cell r="E2966" t="str">
            <v>M18</v>
          </cell>
          <cell r="F2966" t="b">
            <v>0</v>
          </cell>
          <cell r="G2966">
            <v>28757.9290880792</v>
          </cell>
          <cell r="H2966">
            <v>24562.109817166001</v>
          </cell>
          <cell r="I2966">
            <v>81</v>
          </cell>
          <cell r="J2966">
            <v>5.4885626719297702E-5</v>
          </cell>
          <cell r="K2966">
            <v>2918</v>
          </cell>
          <cell r="L2966">
            <v>1831.3141185741099</v>
          </cell>
          <cell r="M2966">
            <v>496</v>
          </cell>
          <cell r="N2966">
            <v>9.0027057977725602E-2</v>
          </cell>
          <cell r="O2966">
            <v>822</v>
          </cell>
          <cell r="P2966">
            <v>0.56999999999999995</v>
          </cell>
          <cell r="Q2966">
            <v>861</v>
          </cell>
        </row>
        <row r="2967">
          <cell r="B2967" t="str">
            <v>SANTA MARIA 1108M80</v>
          </cell>
          <cell r="C2967">
            <v>182671108</v>
          </cell>
          <cell r="D2967" t="str">
            <v>SANTA MARIA 1108</v>
          </cell>
          <cell r="E2967" t="str">
            <v>M80</v>
          </cell>
          <cell r="F2967" t="b">
            <v>0</v>
          </cell>
          <cell r="G2967">
            <v>93735.501330955696</v>
          </cell>
          <cell r="H2967">
            <v>93735.501330955696</v>
          </cell>
          <cell r="I2967">
            <v>397</v>
          </cell>
          <cell r="J2967">
            <v>4.5707071454083699E-5</v>
          </cell>
          <cell r="K2967">
            <v>3147</v>
          </cell>
          <cell r="L2967">
            <v>1161.6823090293201</v>
          </cell>
          <cell r="M2967">
            <v>749</v>
          </cell>
          <cell r="N2967">
            <v>5.5910858877468397E-2</v>
          </cell>
          <cell r="O2967">
            <v>1109</v>
          </cell>
          <cell r="P2967">
            <v>0.42</v>
          </cell>
          <cell r="Q2967">
            <v>930</v>
          </cell>
        </row>
        <row r="2968">
          <cell r="B2968" t="str">
            <v>SANTA ROSA A 1104173590</v>
          </cell>
          <cell r="C2968">
            <v>42151104</v>
          </cell>
          <cell r="D2968" t="str">
            <v>SANTA ROSA A 1104</v>
          </cell>
          <cell r="E2968">
            <v>173590</v>
          </cell>
          <cell r="F2968" t="b">
            <v>0</v>
          </cell>
          <cell r="G2968">
            <v>6901.1970440581399</v>
          </cell>
          <cell r="H2968">
            <v>6901.1970440581399</v>
          </cell>
          <cell r="I2968">
            <v>46</v>
          </cell>
          <cell r="J2968">
            <v>9.0869562921832995E-5</v>
          </cell>
          <cell r="K2968">
            <v>1887</v>
          </cell>
          <cell r="L2968">
            <v>19.209833783517901</v>
          </cell>
          <cell r="M2968">
            <v>2458</v>
          </cell>
          <cell r="N2968">
            <v>1.51311754774628E-3</v>
          </cell>
          <cell r="O2968">
            <v>2554</v>
          </cell>
          <cell r="Q2968">
            <v>2921</v>
          </cell>
        </row>
        <row r="2969">
          <cell r="B2969" t="str">
            <v>SANTA ROSA A 1104210</v>
          </cell>
          <cell r="C2969">
            <v>42151104</v>
          </cell>
          <cell r="D2969" t="str">
            <v>SANTA ROSA A 1104</v>
          </cell>
          <cell r="E2969">
            <v>210</v>
          </cell>
          <cell r="F2969" t="b">
            <v>0</v>
          </cell>
          <cell r="G2969">
            <v>12611.914201899601</v>
          </cell>
          <cell r="H2969">
            <v>10477.871639766699</v>
          </cell>
          <cell r="I2969">
            <v>107</v>
          </cell>
          <cell r="J2969">
            <v>1.54833306402915E-4</v>
          </cell>
          <cell r="K2969">
            <v>696</v>
          </cell>
          <cell r="L2969">
            <v>6.6181105051927702E-2</v>
          </cell>
          <cell r="M2969">
            <v>3174</v>
          </cell>
          <cell r="N2969">
            <v>1.02550688183939E-5</v>
          </cell>
          <cell r="O2969">
            <v>3062</v>
          </cell>
          <cell r="P2969">
            <v>0.61</v>
          </cell>
          <cell r="Q2969">
            <v>845</v>
          </cell>
        </row>
        <row r="2970">
          <cell r="B2970" t="str">
            <v>SANTA ROSA A 1104220</v>
          </cell>
          <cell r="C2970">
            <v>42151104</v>
          </cell>
          <cell r="D2970" t="str">
            <v>SANTA ROSA A 1104</v>
          </cell>
          <cell r="E2970">
            <v>220</v>
          </cell>
          <cell r="F2970" t="b">
            <v>0</v>
          </cell>
          <cell r="G2970">
            <v>15438.0154265499</v>
          </cell>
          <cell r="H2970">
            <v>15438.0154265499</v>
          </cell>
          <cell r="I2970">
            <v>105</v>
          </cell>
          <cell r="J2970">
            <v>1.14410281336555E-4</v>
          </cell>
          <cell r="K2970">
            <v>1309</v>
          </cell>
          <cell r="L2970">
            <v>311.34317932323103</v>
          </cell>
          <cell r="M2970">
            <v>1429</v>
          </cell>
          <cell r="N2970">
            <v>3.8284278732880997E-2</v>
          </cell>
          <cell r="O2970">
            <v>1327</v>
          </cell>
          <cell r="P2970">
            <v>9.4600000000000009</v>
          </cell>
          <cell r="Q2970">
            <v>408</v>
          </cell>
        </row>
        <row r="2971">
          <cell r="B2971" t="str">
            <v>SANTA ROSA A 110432180</v>
          </cell>
          <cell r="C2971">
            <v>42151104</v>
          </cell>
          <cell r="D2971" t="str">
            <v>SANTA ROSA A 1104</v>
          </cell>
          <cell r="E2971">
            <v>32180</v>
          </cell>
          <cell r="F2971" t="b">
            <v>0</v>
          </cell>
          <cell r="G2971">
            <v>4085.7250041947</v>
          </cell>
          <cell r="H2971">
            <v>3970.21308309815</v>
          </cell>
          <cell r="I2971">
            <v>36</v>
          </cell>
          <cell r="J2971">
            <v>1.3280458224471599E-4</v>
          </cell>
          <cell r="K2971">
            <v>963</v>
          </cell>
          <cell r="L2971">
            <v>9.9964386882153295</v>
          </cell>
          <cell r="M2971">
            <v>2624</v>
          </cell>
          <cell r="N2971">
            <v>2.27632556614118E-3</v>
          </cell>
          <cell r="O2971">
            <v>2437</v>
          </cell>
          <cell r="P2971">
            <v>0.25</v>
          </cell>
          <cell r="Q2971">
            <v>1076</v>
          </cell>
        </row>
        <row r="2972">
          <cell r="B2972" t="str">
            <v>SANTA ROSA A 110439786</v>
          </cell>
          <cell r="C2972">
            <v>42151104</v>
          </cell>
          <cell r="D2972" t="str">
            <v>SANTA ROSA A 1104</v>
          </cell>
          <cell r="E2972">
            <v>39786</v>
          </cell>
          <cell r="F2972" t="b">
            <v>1</v>
          </cell>
          <cell r="G2972">
            <v>5442.54668035949</v>
          </cell>
          <cell r="H2972">
            <v>454.73680442182501</v>
          </cell>
          <cell r="I2972">
            <v>44</v>
          </cell>
          <cell r="J2972">
            <v>5.3496877118832702E-5</v>
          </cell>
          <cell r="K2972">
            <v>2950</v>
          </cell>
          <cell r="L2972">
            <v>6.5244566004626997E-2</v>
          </cell>
          <cell r="M2972">
            <v>3482</v>
          </cell>
          <cell r="N2972">
            <v>3.4960473271309499E-6</v>
          </cell>
          <cell r="O2972">
            <v>3367</v>
          </cell>
          <cell r="P2972">
            <v>0.21</v>
          </cell>
          <cell r="Q2972">
            <v>1145</v>
          </cell>
        </row>
        <row r="2973">
          <cell r="B2973" t="str">
            <v>SANTA ROSA A 1104642</v>
          </cell>
          <cell r="C2973">
            <v>42151104</v>
          </cell>
          <cell r="D2973" t="str">
            <v>SANTA ROSA A 1104</v>
          </cell>
          <cell r="E2973">
            <v>642</v>
          </cell>
          <cell r="F2973" t="b">
            <v>0</v>
          </cell>
          <cell r="G2973">
            <v>14995.9698055645</v>
          </cell>
          <cell r="H2973">
            <v>14995.9698055645</v>
          </cell>
          <cell r="I2973">
            <v>127</v>
          </cell>
          <cell r="J2973">
            <v>1.20827547343508E-4</v>
          </cell>
          <cell r="K2973">
            <v>1167</v>
          </cell>
          <cell r="L2973">
            <v>94.137620172789397</v>
          </cell>
          <cell r="M2973">
            <v>1984</v>
          </cell>
          <cell r="N2973">
            <v>9.2364114135500899E-3</v>
          </cell>
          <cell r="O2973">
            <v>1992</v>
          </cell>
          <cell r="P2973">
            <v>16.12</v>
          </cell>
          <cell r="Q2973">
            <v>341</v>
          </cell>
        </row>
        <row r="2974">
          <cell r="B2974" t="str">
            <v>SANTA ROSA A 110464565</v>
          </cell>
          <cell r="C2974">
            <v>42151104</v>
          </cell>
          <cell r="D2974" t="str">
            <v>SANTA ROSA A 1104</v>
          </cell>
          <cell r="E2974">
            <v>64565</v>
          </cell>
          <cell r="F2974" t="b">
            <v>0</v>
          </cell>
          <cell r="G2974">
            <v>1284.2848290637701</v>
          </cell>
          <cell r="H2974">
            <v>1284.2848290637701</v>
          </cell>
          <cell r="I2974">
            <v>13</v>
          </cell>
          <cell r="J2974">
            <v>1.60674430215014E-4</v>
          </cell>
          <cell r="K2974">
            <v>634</v>
          </cell>
          <cell r="L2974">
            <v>14.711681305891</v>
          </cell>
          <cell r="M2974">
            <v>2534</v>
          </cell>
          <cell r="N2974">
            <v>1.17501180321426E-3</v>
          </cell>
          <cell r="O2974">
            <v>2602</v>
          </cell>
          <cell r="P2974">
            <v>0.3</v>
          </cell>
          <cell r="Q2974">
            <v>1013</v>
          </cell>
        </row>
        <row r="2975">
          <cell r="B2975" t="str">
            <v>SANTA ROSA A 1104716</v>
          </cell>
          <cell r="C2975">
            <v>42151104</v>
          </cell>
          <cell r="D2975" t="str">
            <v>SANTA ROSA A 1104</v>
          </cell>
          <cell r="E2975">
            <v>716</v>
          </cell>
          <cell r="F2975" t="b">
            <v>0</v>
          </cell>
          <cell r="G2975">
            <v>14319.943782696801</v>
          </cell>
          <cell r="H2975">
            <v>14319.943782696801</v>
          </cell>
          <cell r="I2975">
            <v>109</v>
          </cell>
          <cell r="J2975">
            <v>1.0523068674021901E-4</v>
          </cell>
          <cell r="K2975">
            <v>1513</v>
          </cell>
          <cell r="L2975">
            <v>113.979933720124</v>
          </cell>
          <cell r="M2975">
            <v>1900</v>
          </cell>
          <cell r="N2975">
            <v>1.1649584308511001E-2</v>
          </cell>
          <cell r="O2975">
            <v>1895</v>
          </cell>
          <cell r="P2975">
            <v>14.14</v>
          </cell>
          <cell r="Q2975">
            <v>357</v>
          </cell>
        </row>
        <row r="2976">
          <cell r="B2976" t="str">
            <v>SANTA ROSA A 1104834094</v>
          </cell>
          <cell r="C2976">
            <v>42151104</v>
          </cell>
          <cell r="D2976" t="str">
            <v>SANTA ROSA A 1104</v>
          </cell>
          <cell r="E2976">
            <v>834094</v>
          </cell>
          <cell r="F2976" t="b">
            <v>1</v>
          </cell>
          <cell r="G2976">
            <v>201.23449530299999</v>
          </cell>
          <cell r="H2976">
            <v>155.48287139842901</v>
          </cell>
          <cell r="I2976">
            <v>3</v>
          </cell>
          <cell r="J2976">
            <v>8.2000036248549194E-5</v>
          </cell>
          <cell r="K2976">
            <v>2155</v>
          </cell>
          <cell r="L2976">
            <v>6.5582041028131297E-2</v>
          </cell>
          <cell r="M2976">
            <v>3337</v>
          </cell>
          <cell r="N2976">
            <v>5.3912802381274497E-6</v>
          </cell>
          <cell r="O2976">
            <v>3245</v>
          </cell>
          <cell r="Q2976">
            <v>3572</v>
          </cell>
        </row>
        <row r="2977">
          <cell r="B2977" t="str">
            <v>SANTA ROSA A 1104991788</v>
          </cell>
          <cell r="C2977">
            <v>42151104</v>
          </cell>
          <cell r="D2977" t="str">
            <v>SANTA ROSA A 1104</v>
          </cell>
          <cell r="E2977">
            <v>991788</v>
          </cell>
          <cell r="F2977" t="b">
            <v>0</v>
          </cell>
          <cell r="G2977">
            <v>5495.9742067457</v>
          </cell>
          <cell r="H2977">
            <v>1222.06340515637</v>
          </cell>
          <cell r="I2977">
            <v>43</v>
          </cell>
          <cell r="J2977">
            <v>5.2880463785143897E-5</v>
          </cell>
          <cell r="K2977">
            <v>2971</v>
          </cell>
          <cell r="L2977">
            <v>6.5394579819061799E-2</v>
          </cell>
          <cell r="M2977">
            <v>3419</v>
          </cell>
          <cell r="N2977">
            <v>3.4631417541394E-6</v>
          </cell>
          <cell r="O2977">
            <v>3369</v>
          </cell>
          <cell r="Q2977">
            <v>2890</v>
          </cell>
        </row>
        <row r="2978">
          <cell r="B2978" t="str">
            <v>SANTA ROSA A 1104CB</v>
          </cell>
          <cell r="C2978">
            <v>42151104</v>
          </cell>
          <cell r="D2978" t="str">
            <v>SANTA ROSA A 1104</v>
          </cell>
          <cell r="E2978" t="str">
            <v>CB</v>
          </cell>
          <cell r="F2978" t="b">
            <v>1</v>
          </cell>
          <cell r="G2978">
            <v>9581.6812127460398</v>
          </cell>
          <cell r="H2978">
            <v>369.00166595941198</v>
          </cell>
          <cell r="I2978">
            <v>76</v>
          </cell>
          <cell r="J2978">
            <v>4.0032497293539402E-5</v>
          </cell>
          <cell r="K2978">
            <v>3268</v>
          </cell>
          <cell r="L2978">
            <v>6.5241497256700198E-2</v>
          </cell>
          <cell r="M2978">
            <v>3484</v>
          </cell>
          <cell r="N2978">
            <v>2.61699359695154E-6</v>
          </cell>
          <cell r="O2978">
            <v>3453</v>
          </cell>
          <cell r="P2978">
            <v>0.16</v>
          </cell>
          <cell r="Q2978">
            <v>1252</v>
          </cell>
        </row>
        <row r="2979">
          <cell r="B2979" t="str">
            <v>SANTA ROSA A 1107CB</v>
          </cell>
          <cell r="C2979">
            <v>42151107</v>
          </cell>
          <cell r="D2979" t="str">
            <v>SANTA ROSA A 1107</v>
          </cell>
          <cell r="E2979" t="str">
            <v>CB</v>
          </cell>
          <cell r="F2979" t="b">
            <v>0</v>
          </cell>
          <cell r="G2979">
            <v>9896.0277767047992</v>
          </cell>
          <cell r="H2979">
            <v>4879.3812515456002</v>
          </cell>
          <cell r="I2979">
            <v>92</v>
          </cell>
          <cell r="J2979">
            <v>6.0198914440291801E-5</v>
          </cell>
          <cell r="K2979">
            <v>2766</v>
          </cell>
          <cell r="L2979">
            <v>6.5711023122064394E-2</v>
          </cell>
          <cell r="M2979">
            <v>3305</v>
          </cell>
          <cell r="N2979">
            <v>3.9708106683928796E-6</v>
          </cell>
          <cell r="O2979">
            <v>3336</v>
          </cell>
          <cell r="P2979">
            <v>0.35</v>
          </cell>
          <cell r="Q2979">
            <v>974</v>
          </cell>
        </row>
        <row r="2980">
          <cell r="B2980" t="str">
            <v>SANTA ROSA A 1108409621</v>
          </cell>
          <cell r="C2980">
            <v>42151108</v>
          </cell>
          <cell r="D2980" t="str">
            <v>SANTA ROSA A 1108</v>
          </cell>
          <cell r="E2980">
            <v>409621</v>
          </cell>
          <cell r="F2980" t="b">
            <v>1</v>
          </cell>
          <cell r="G2980">
            <v>945.46116433911402</v>
          </cell>
          <cell r="H2980">
            <v>219.13138386859799</v>
          </cell>
          <cell r="I2980">
            <v>4</v>
          </cell>
          <cell r="J2980">
            <v>8.5029135031315097E-5</v>
          </cell>
          <cell r="K2980">
            <v>2059</v>
          </cell>
          <cell r="L2980">
            <v>85.519620644495106</v>
          </cell>
          <cell r="M2980">
            <v>2026</v>
          </cell>
          <cell r="N2980">
            <v>5.9942861672134997E-3</v>
          </cell>
          <cell r="O2980">
            <v>2155</v>
          </cell>
          <cell r="Q2980">
            <v>3567</v>
          </cell>
        </row>
        <row r="2981">
          <cell r="B2981" t="str">
            <v>SANTA ROSA A 1111114</v>
          </cell>
          <cell r="C2981">
            <v>42151111</v>
          </cell>
          <cell r="D2981" t="str">
            <v>SANTA ROSA A 1111</v>
          </cell>
          <cell r="E2981">
            <v>114</v>
          </cell>
          <cell r="F2981" t="b">
            <v>1</v>
          </cell>
          <cell r="G2981">
            <v>4957.8886973265699</v>
          </cell>
          <cell r="H2981">
            <v>17.4907901550567</v>
          </cell>
          <cell r="I2981">
            <v>40</v>
          </cell>
          <cell r="J2981">
            <v>8.31728189519995E-5</v>
          </cell>
          <cell r="K2981">
            <v>2128</v>
          </cell>
          <cell r="L2981">
            <v>9.1847270014639992</v>
          </cell>
          <cell r="M2981">
            <v>2640</v>
          </cell>
          <cell r="N2981">
            <v>9.6055029661641102E-4</v>
          </cell>
          <cell r="O2981">
            <v>2645</v>
          </cell>
          <cell r="P2981">
            <v>8.42</v>
          </cell>
          <cell r="Q2981">
            <v>426</v>
          </cell>
        </row>
        <row r="2982">
          <cell r="B2982" t="str">
            <v>SANTA ROSA A 1111147198</v>
          </cell>
          <cell r="C2982">
            <v>42151111</v>
          </cell>
          <cell r="D2982" t="str">
            <v>SANTA ROSA A 1111</v>
          </cell>
          <cell r="E2982">
            <v>147198</v>
          </cell>
          <cell r="F2982" t="b">
            <v>0</v>
          </cell>
          <cell r="G2982">
            <v>3096.6230969616199</v>
          </cell>
          <cell r="H2982">
            <v>2173.94390065383</v>
          </cell>
          <cell r="I2982">
            <v>24</v>
          </cell>
          <cell r="J2982">
            <v>1.32979912753702E-4</v>
          </cell>
          <cell r="K2982">
            <v>958</v>
          </cell>
          <cell r="L2982">
            <v>27.855569677115401</v>
          </cell>
          <cell r="M2982">
            <v>2363</v>
          </cell>
          <cell r="N2982">
            <v>2.85265785778702E-3</v>
          </cell>
          <cell r="O2982">
            <v>2364</v>
          </cell>
          <cell r="Q2982">
            <v>3161</v>
          </cell>
        </row>
        <row r="2983">
          <cell r="B2983" t="str">
            <v>SANTA ROSA A 1111407286</v>
          </cell>
          <cell r="C2983">
            <v>42151111</v>
          </cell>
          <cell r="D2983" t="str">
            <v>SANTA ROSA A 1111</v>
          </cell>
          <cell r="E2983">
            <v>407286</v>
          </cell>
          <cell r="F2983" t="b">
            <v>1</v>
          </cell>
          <cell r="G2983">
            <v>98.019560982427507</v>
          </cell>
          <cell r="H2983">
            <v>98.019560982427507</v>
          </cell>
          <cell r="I2983">
            <v>1</v>
          </cell>
          <cell r="J2983">
            <v>1.10590081021655E-4</v>
          </cell>
          <cell r="K2983">
            <v>1398</v>
          </cell>
          <cell r="L2983">
            <v>6.6430549658656704E-2</v>
          </cell>
          <cell r="M2983">
            <v>3111</v>
          </cell>
          <cell r="N2983">
            <v>7.3465598690639401E-6</v>
          </cell>
          <cell r="O2983">
            <v>3152</v>
          </cell>
          <cell r="Q2983">
            <v>3557</v>
          </cell>
        </row>
        <row r="2984">
          <cell r="B2984" t="str">
            <v>SANTA ROSA A 1111758024</v>
          </cell>
          <cell r="C2984">
            <v>42151111</v>
          </cell>
          <cell r="D2984" t="str">
            <v>SANTA ROSA A 1111</v>
          </cell>
          <cell r="E2984">
            <v>758024</v>
          </cell>
          <cell r="F2984" t="b">
            <v>0</v>
          </cell>
          <cell r="G2984">
            <v>10378.3257271806</v>
          </cell>
          <cell r="H2984">
            <v>7589.89292283754</v>
          </cell>
          <cell r="I2984">
            <v>72</v>
          </cell>
          <cell r="J2984">
            <v>9.0405006504725902E-5</v>
          </cell>
          <cell r="K2984">
            <v>1901</v>
          </cell>
          <cell r="L2984">
            <v>69.666851492893699</v>
          </cell>
          <cell r="M2984">
            <v>2097</v>
          </cell>
          <cell r="N2984">
            <v>7.4839578035072298E-3</v>
          </cell>
          <cell r="O2984">
            <v>2076</v>
          </cell>
          <cell r="Q2984">
            <v>2992</v>
          </cell>
        </row>
        <row r="2985">
          <cell r="B2985" t="str">
            <v>SANTA ROSA A 1111CB</v>
          </cell>
          <cell r="C2985">
            <v>42151111</v>
          </cell>
          <cell r="D2985" t="str">
            <v>SANTA ROSA A 1111</v>
          </cell>
          <cell r="E2985" t="str">
            <v>CB</v>
          </cell>
          <cell r="F2985" t="b">
            <v>1</v>
          </cell>
          <cell r="G2985">
            <v>9060.4472555847296</v>
          </cell>
          <cell r="H2985">
            <v>490.84245257053902</v>
          </cell>
          <cell r="I2985">
            <v>88</v>
          </cell>
          <cell r="J2985">
            <v>4.36273061051819E-5</v>
          </cell>
          <cell r="K2985">
            <v>3197</v>
          </cell>
          <cell r="L2985">
            <v>6.3791313491554398</v>
          </cell>
          <cell r="M2985">
            <v>2701</v>
          </cell>
          <cell r="N2985">
            <v>5.26344969631651E-4</v>
          </cell>
          <cell r="O2985">
            <v>2727</v>
          </cell>
          <cell r="Q2985">
            <v>2703</v>
          </cell>
        </row>
        <row r="2986">
          <cell r="B2986" t="str">
            <v>SANTA YNEZ 1101277014</v>
          </cell>
          <cell r="C2986">
            <v>182721101</v>
          </cell>
          <cell r="D2986" t="str">
            <v>SANTA YNEZ 1101</v>
          </cell>
          <cell r="E2986">
            <v>277014</v>
          </cell>
          <cell r="F2986" t="b">
            <v>0</v>
          </cell>
          <cell r="G2986">
            <v>26491.154134437798</v>
          </cell>
          <cell r="H2986">
            <v>8850.8282840238608</v>
          </cell>
          <cell r="I2986">
            <v>149</v>
          </cell>
          <cell r="J2986">
            <v>7.49140289912788E-5</v>
          </cell>
          <cell r="K2986">
            <v>2333</v>
          </cell>
          <cell r="L2986">
            <v>3435.5989350083901</v>
          </cell>
          <cell r="M2986">
            <v>208</v>
          </cell>
          <cell r="N2986">
            <v>0.28002168444813502</v>
          </cell>
          <cell r="O2986">
            <v>156</v>
          </cell>
          <cell r="Q2986">
            <v>2840</v>
          </cell>
        </row>
        <row r="2987">
          <cell r="B2987" t="str">
            <v>SANTA YNEZ 1101673618</v>
          </cell>
          <cell r="C2987">
            <v>182721101</v>
          </cell>
          <cell r="D2987" t="str">
            <v>SANTA YNEZ 1101</v>
          </cell>
          <cell r="E2987">
            <v>673618</v>
          </cell>
          <cell r="F2987" t="b">
            <v>1</v>
          </cell>
          <cell r="G2987">
            <v>533.16000774081294</v>
          </cell>
          <cell r="H2987">
            <v>171.37875304354699</v>
          </cell>
          <cell r="I2987">
            <v>4</v>
          </cell>
          <cell r="J2987">
            <v>5.0100877160730299E-5</v>
          </cell>
          <cell r="K2987">
            <v>3035</v>
          </cell>
          <cell r="L2987">
            <v>3451.81030273437</v>
          </cell>
          <cell r="M2987">
            <v>207</v>
          </cell>
          <cell r="N2987">
            <v>0.17293872395943799</v>
          </cell>
          <cell r="O2987">
            <v>427</v>
          </cell>
          <cell r="Q2987">
            <v>3547</v>
          </cell>
        </row>
        <row r="2988">
          <cell r="B2988" t="str">
            <v>SANTA YNEZ 1101980192</v>
          </cell>
          <cell r="C2988">
            <v>182721101</v>
          </cell>
          <cell r="D2988" t="str">
            <v>SANTA YNEZ 1101</v>
          </cell>
          <cell r="E2988">
            <v>980192</v>
          </cell>
          <cell r="F2988" t="b">
            <v>0</v>
          </cell>
          <cell r="G2988">
            <v>6178.6452509800802</v>
          </cell>
          <cell r="H2988">
            <v>6178.6452509800802</v>
          </cell>
          <cell r="I2988">
            <v>19</v>
          </cell>
          <cell r="J2988">
            <v>3.4326303935622001E-5</v>
          </cell>
          <cell r="K2988">
            <v>3362</v>
          </cell>
          <cell r="L2988">
            <v>2382.3266422629699</v>
          </cell>
          <cell r="M2988">
            <v>363</v>
          </cell>
          <cell r="N2988">
            <v>7.2592367861655405E-2</v>
          </cell>
          <cell r="O2988">
            <v>961</v>
          </cell>
          <cell r="Q2988">
            <v>3513</v>
          </cell>
        </row>
        <row r="2989">
          <cell r="B2989" t="str">
            <v>SANTA YNEZ 1101Y52</v>
          </cell>
          <cell r="C2989">
            <v>182721101</v>
          </cell>
          <cell r="D2989" t="str">
            <v>SANTA YNEZ 1101</v>
          </cell>
          <cell r="E2989" t="str">
            <v>Y52</v>
          </cell>
          <cell r="F2989" t="b">
            <v>0</v>
          </cell>
          <cell r="G2989">
            <v>33466.441996863301</v>
          </cell>
          <cell r="H2989">
            <v>31529.209082133701</v>
          </cell>
          <cell r="I2989">
            <v>141</v>
          </cell>
          <cell r="J2989">
            <v>6.2219161717231506E-5</v>
          </cell>
          <cell r="K2989">
            <v>2713</v>
          </cell>
          <cell r="L2989">
            <v>2469.9036121765198</v>
          </cell>
          <cell r="M2989">
            <v>349</v>
          </cell>
          <cell r="N2989">
            <v>0.15332193312860301</v>
          </cell>
          <cell r="O2989">
            <v>501</v>
          </cell>
          <cell r="P2989">
            <v>0.22</v>
          </cell>
          <cell r="Q2989">
            <v>1124</v>
          </cell>
        </row>
        <row r="2990">
          <cell r="B2990" t="str">
            <v>SANTA YNEZ 1102320270</v>
          </cell>
          <cell r="C2990">
            <v>182721102</v>
          </cell>
          <cell r="D2990" t="str">
            <v>SANTA YNEZ 1102</v>
          </cell>
          <cell r="E2990">
            <v>320270</v>
          </cell>
          <cell r="F2990" t="b">
            <v>0</v>
          </cell>
          <cell r="G2990">
            <v>27707.779260065501</v>
          </cell>
          <cell r="H2990">
            <v>13648.6048518118</v>
          </cell>
          <cell r="I2990">
            <v>137</v>
          </cell>
          <cell r="J2990">
            <v>5.4418951481067803E-5</v>
          </cell>
          <cell r="K2990">
            <v>2934</v>
          </cell>
          <cell r="L2990">
            <v>1519.00928101875</v>
          </cell>
          <cell r="M2990">
            <v>586</v>
          </cell>
          <cell r="N2990">
            <v>8.5740097323489597E-2</v>
          </cell>
          <cell r="O2990">
            <v>853</v>
          </cell>
          <cell r="P2990">
            <v>0.03</v>
          </cell>
          <cell r="Q2990">
            <v>2384</v>
          </cell>
        </row>
        <row r="2991">
          <cell r="B2991" t="str">
            <v>SANTA YNEZ 1102CB</v>
          </cell>
          <cell r="C2991">
            <v>182721102</v>
          </cell>
          <cell r="D2991" t="str">
            <v>SANTA YNEZ 1102</v>
          </cell>
          <cell r="E2991" t="str">
            <v>CB</v>
          </cell>
          <cell r="F2991" t="b">
            <v>0</v>
          </cell>
          <cell r="G2991">
            <v>14342.984593013</v>
          </cell>
          <cell r="H2991">
            <v>2348.0850123466498</v>
          </cell>
          <cell r="I2991">
            <v>124</v>
          </cell>
          <cell r="J2991">
            <v>5.5469287817246402E-5</v>
          </cell>
          <cell r="K2991">
            <v>2900</v>
          </cell>
          <cell r="L2991">
            <v>1580.4691812685601</v>
          </cell>
          <cell r="M2991">
            <v>569</v>
          </cell>
          <cell r="N2991">
            <v>0.12375498088174799</v>
          </cell>
          <cell r="O2991">
            <v>627</v>
          </cell>
          <cell r="P2991">
            <v>0.03</v>
          </cell>
          <cell r="Q2991">
            <v>2351</v>
          </cell>
        </row>
        <row r="2992">
          <cell r="B2992" t="str">
            <v>SANTA YNEZ 1102Y18</v>
          </cell>
          <cell r="C2992">
            <v>182721102</v>
          </cell>
          <cell r="D2992" t="str">
            <v>SANTA YNEZ 1102</v>
          </cell>
          <cell r="E2992" t="str">
            <v>Y18</v>
          </cell>
          <cell r="F2992" t="b">
            <v>0</v>
          </cell>
          <cell r="G2992">
            <v>12113.6185033528</v>
          </cell>
          <cell r="H2992">
            <v>7856.8971217285998</v>
          </cell>
          <cell r="I2992">
            <v>60</v>
          </cell>
          <cell r="J2992">
            <v>4.1779017226224903E-5</v>
          </cell>
          <cell r="K2992">
            <v>3229</v>
          </cell>
          <cell r="L2992">
            <v>658.07631281316196</v>
          </cell>
          <cell r="M2992">
            <v>1056</v>
          </cell>
          <cell r="N2992">
            <v>2.9554517703041901E-2</v>
          </cell>
          <cell r="O2992">
            <v>1472</v>
          </cell>
          <cell r="P2992">
            <v>0.08</v>
          </cell>
          <cell r="Q2992">
            <v>1647</v>
          </cell>
        </row>
        <row r="2993">
          <cell r="B2993" t="str">
            <v>SANTA YNEZ 1104117616</v>
          </cell>
          <cell r="C2993">
            <v>182721104</v>
          </cell>
          <cell r="D2993" t="str">
            <v>SANTA YNEZ 1104</v>
          </cell>
          <cell r="E2993">
            <v>117616</v>
          </cell>
          <cell r="F2993" t="b">
            <v>1</v>
          </cell>
          <cell r="G2993">
            <v>584.78564634994098</v>
          </cell>
          <cell r="H2993">
            <v>298.34869119168002</v>
          </cell>
          <cell r="I2993">
            <v>5</v>
          </cell>
          <cell r="J2993">
            <v>1.07817030220758E-4</v>
          </cell>
          <cell r="K2993">
            <v>1453</v>
          </cell>
          <cell r="L2993">
            <v>3364.4337386265302</v>
          </cell>
          <cell r="M2993">
            <v>215</v>
          </cell>
          <cell r="N2993">
            <v>0.165637333108556</v>
          </cell>
          <cell r="O2993">
            <v>448</v>
          </cell>
          <cell r="Q2993">
            <v>3494</v>
          </cell>
        </row>
        <row r="2994">
          <cell r="B2994" t="str">
            <v>SANTA YNEZ 1104512912</v>
          </cell>
          <cell r="C2994">
            <v>182721104</v>
          </cell>
          <cell r="D2994" t="str">
            <v>SANTA YNEZ 1104</v>
          </cell>
          <cell r="E2994">
            <v>512912</v>
          </cell>
          <cell r="F2994" t="b">
            <v>0</v>
          </cell>
          <cell r="G2994">
            <v>3140.8885226120001</v>
          </cell>
          <cell r="H2994">
            <v>1435.1217061863499</v>
          </cell>
          <cell r="I2994">
            <v>23</v>
          </cell>
          <cell r="J2994">
            <v>6.2939462788397693E-5</v>
          </cell>
          <cell r="K2994">
            <v>2682</v>
          </cell>
          <cell r="L2994">
            <v>742.07916799414397</v>
          </cell>
          <cell r="M2994">
            <v>982</v>
          </cell>
          <cell r="N2994">
            <v>5.8383184788435502E-2</v>
          </cell>
          <cell r="O2994">
            <v>1076</v>
          </cell>
          <cell r="Q2994">
            <v>2970</v>
          </cell>
        </row>
        <row r="2995">
          <cell r="B2995" t="str">
            <v>SANTA YNEZ 1104564710</v>
          </cell>
          <cell r="C2995">
            <v>182721104</v>
          </cell>
          <cell r="D2995" t="str">
            <v>SANTA YNEZ 1104</v>
          </cell>
          <cell r="E2995">
            <v>564710</v>
          </cell>
          <cell r="F2995" t="b">
            <v>1</v>
          </cell>
          <cell r="G2995">
            <v>541.73710945833295</v>
          </cell>
          <cell r="H2995">
            <v>273.73234576449602</v>
          </cell>
          <cell r="I2995">
            <v>7</v>
          </cell>
          <cell r="J2995">
            <v>4.7514906327705803E-5</v>
          </cell>
          <cell r="K2995">
            <v>3102</v>
          </cell>
          <cell r="L2995">
            <v>4812.0309636316097</v>
          </cell>
          <cell r="M2995">
            <v>93</v>
          </cell>
          <cell r="N2995">
            <v>0.26623969517295598</v>
          </cell>
          <cell r="O2995">
            <v>184</v>
          </cell>
          <cell r="Q2995">
            <v>3533</v>
          </cell>
        </row>
        <row r="2996">
          <cell r="B2996" t="str">
            <v>SANTA YNEZ 1104685160</v>
          </cell>
          <cell r="C2996">
            <v>182721104</v>
          </cell>
          <cell r="D2996" t="str">
            <v>SANTA YNEZ 1104</v>
          </cell>
          <cell r="E2996">
            <v>685160</v>
          </cell>
          <cell r="F2996" t="b">
            <v>1</v>
          </cell>
          <cell r="G2996">
            <v>2780.47148270967</v>
          </cell>
          <cell r="H2996">
            <v>943.75909241890497</v>
          </cell>
          <cell r="I2996">
            <v>17</v>
          </cell>
          <cell r="J2996">
            <v>5.0437169059424498E-5</v>
          </cell>
          <cell r="K2996">
            <v>3028</v>
          </cell>
          <cell r="L2996">
            <v>1467.3789460273299</v>
          </cell>
          <cell r="M2996">
            <v>610</v>
          </cell>
          <cell r="N2996">
            <v>8.2765747921641306E-2</v>
          </cell>
          <cell r="O2996">
            <v>878</v>
          </cell>
          <cell r="Q2996">
            <v>3392</v>
          </cell>
        </row>
        <row r="2997">
          <cell r="B2997" t="str">
            <v>SANTA YNEZ 110477098</v>
          </cell>
          <cell r="C2997">
            <v>182721104</v>
          </cell>
          <cell r="D2997" t="str">
            <v>SANTA YNEZ 1104</v>
          </cell>
          <cell r="E2997">
            <v>77098</v>
          </cell>
          <cell r="F2997" t="b">
            <v>0</v>
          </cell>
          <cell r="G2997">
            <v>20978.2648251184</v>
          </cell>
          <cell r="H2997">
            <v>19250.5667982657</v>
          </cell>
          <cell r="I2997">
            <v>112</v>
          </cell>
          <cell r="J2997">
            <v>5.0472438418567801E-5</v>
          </cell>
          <cell r="K2997">
            <v>3025</v>
          </cell>
          <cell r="L2997">
            <v>4289.2503660631201</v>
          </cell>
          <cell r="M2997">
            <v>127</v>
          </cell>
          <cell r="N2997">
            <v>0.210422302083802</v>
          </cell>
          <cell r="O2997">
            <v>308</v>
          </cell>
          <cell r="P2997">
            <v>2.69</v>
          </cell>
          <cell r="Q2997">
            <v>589</v>
          </cell>
        </row>
        <row r="2998">
          <cell r="B2998" t="str">
            <v>SANTA YNEZ 1104CB</v>
          </cell>
          <cell r="C2998">
            <v>182721104</v>
          </cell>
          <cell r="D2998" t="str">
            <v>SANTA YNEZ 1104</v>
          </cell>
          <cell r="E2998" t="str">
            <v>CB</v>
          </cell>
          <cell r="F2998" t="b">
            <v>1</v>
          </cell>
          <cell r="G2998">
            <v>12832.3568301425</v>
          </cell>
          <cell r="H2998">
            <v>56.518175058443298</v>
          </cell>
          <cell r="I2998">
            <v>105</v>
          </cell>
          <cell r="J2998">
            <v>9.1038153266143705E-5</v>
          </cell>
          <cell r="K2998">
            <v>1880</v>
          </cell>
          <cell r="L2998">
            <v>3530.2398114012799</v>
          </cell>
          <cell r="M2998">
            <v>198</v>
          </cell>
          <cell r="N2998">
            <v>0.30185414144050599</v>
          </cell>
          <cell r="O2998">
            <v>137</v>
          </cell>
          <cell r="P2998">
            <v>0.03</v>
          </cell>
          <cell r="Q2998">
            <v>2249</v>
          </cell>
        </row>
        <row r="2999">
          <cell r="B2999" t="str">
            <v>SANTA YNEZ 1104Y04</v>
          </cell>
          <cell r="C2999">
            <v>182721104</v>
          </cell>
          <cell r="D2999" t="str">
            <v>SANTA YNEZ 1104</v>
          </cell>
          <cell r="E2999" t="str">
            <v>Y04</v>
          </cell>
          <cell r="F2999" t="b">
            <v>0</v>
          </cell>
          <cell r="G2999">
            <v>35997.339581853797</v>
          </cell>
          <cell r="H2999">
            <v>25194.630911574601</v>
          </cell>
          <cell r="I2999">
            <v>238</v>
          </cell>
          <cell r="J2999">
            <v>6.6357919595132805E-5</v>
          </cell>
          <cell r="K2999">
            <v>2580</v>
          </cell>
          <cell r="L2999">
            <v>5141.1422364119398</v>
          </cell>
          <cell r="M2999">
            <v>64</v>
          </cell>
          <cell r="N2999">
            <v>0.32462599166872602</v>
          </cell>
          <cell r="O2999">
            <v>108</v>
          </cell>
          <cell r="P2999">
            <v>2.84</v>
          </cell>
          <cell r="Q2999">
            <v>576</v>
          </cell>
        </row>
        <row r="3000">
          <cell r="B3000" t="str">
            <v>SANTA YNEZ 1104Y66</v>
          </cell>
          <cell r="C3000">
            <v>182721104</v>
          </cell>
          <cell r="D3000" t="str">
            <v>SANTA YNEZ 1104</v>
          </cell>
          <cell r="E3000" t="str">
            <v>Y66</v>
          </cell>
          <cell r="F3000" t="b">
            <v>0</v>
          </cell>
          <cell r="G3000">
            <v>29410.177267925999</v>
          </cell>
          <cell r="H3000">
            <v>27268.385519813601</v>
          </cell>
          <cell r="I3000">
            <v>138</v>
          </cell>
          <cell r="J3000">
            <v>5.9163422374163899E-5</v>
          </cell>
          <cell r="K3000">
            <v>2801</v>
          </cell>
          <cell r="L3000">
            <v>4926.5490653651996</v>
          </cell>
          <cell r="M3000">
            <v>81</v>
          </cell>
          <cell r="N3000">
            <v>0.28279189704644297</v>
          </cell>
          <cell r="O3000">
            <v>153</v>
          </cell>
          <cell r="P3000">
            <v>8.36</v>
          </cell>
          <cell r="Q3000">
            <v>431</v>
          </cell>
        </row>
        <row r="3001">
          <cell r="B3001" t="str">
            <v>SARATOGA 1103595689</v>
          </cell>
          <cell r="C3001">
            <v>83371103</v>
          </cell>
          <cell r="D3001" t="str">
            <v>SARATOGA 1103</v>
          </cell>
          <cell r="E3001">
            <v>595689</v>
          </cell>
          <cell r="F3001" t="b">
            <v>1</v>
          </cell>
          <cell r="G3001">
            <v>356.38253281457901</v>
          </cell>
          <cell r="H3001">
            <v>44.765447363844103</v>
          </cell>
          <cell r="I3001">
            <v>4</v>
          </cell>
          <cell r="J3001">
            <v>4.69783926746458E-5</v>
          </cell>
          <cell r="K3001">
            <v>3113</v>
          </cell>
          <cell r="L3001">
            <v>6.5468220040202099E-2</v>
          </cell>
          <cell r="M3001">
            <v>3387</v>
          </cell>
          <cell r="N3001">
            <v>3.0825859965806698E-6</v>
          </cell>
          <cell r="O3001">
            <v>3405</v>
          </cell>
          <cell r="Q3001">
            <v>3152</v>
          </cell>
        </row>
        <row r="3002">
          <cell r="B3002" t="str">
            <v>SARATOGA 1103709451</v>
          </cell>
          <cell r="C3002">
            <v>83371103</v>
          </cell>
          <cell r="D3002" t="str">
            <v>SARATOGA 1103</v>
          </cell>
          <cell r="E3002">
            <v>709451</v>
          </cell>
          <cell r="F3002" t="b">
            <v>1</v>
          </cell>
          <cell r="G3002">
            <v>302.47383606953298</v>
          </cell>
          <cell r="H3002">
            <v>302.47383606953298</v>
          </cell>
          <cell r="I3002">
            <v>5</v>
          </cell>
          <cell r="J3002">
            <v>6.0665323690045602E-5</v>
          </cell>
          <cell r="K3002">
            <v>2757</v>
          </cell>
          <cell r="L3002">
            <v>6.6431909799575806E-2</v>
          </cell>
          <cell r="M3002">
            <v>2951</v>
          </cell>
          <cell r="N3002">
            <v>4.0301133113391802E-6</v>
          </cell>
          <cell r="O3002">
            <v>3334</v>
          </cell>
          <cell r="Q3002">
            <v>3439</v>
          </cell>
        </row>
        <row r="3003">
          <cell r="B3003" t="str">
            <v>SARATOGA 1103981056</v>
          </cell>
          <cell r="C3003">
            <v>83371103</v>
          </cell>
          <cell r="D3003" t="str">
            <v>SARATOGA 1103</v>
          </cell>
          <cell r="E3003">
            <v>981056</v>
          </cell>
          <cell r="F3003" t="b">
            <v>1</v>
          </cell>
          <cell r="G3003">
            <v>227.75464503998501</v>
          </cell>
          <cell r="H3003">
            <v>132.01699685521001</v>
          </cell>
          <cell r="I3003">
            <v>2</v>
          </cell>
          <cell r="J3003">
            <v>2.78051331406459E-4</v>
          </cell>
          <cell r="K3003">
            <v>163</v>
          </cell>
          <cell r="L3003">
            <v>6.5789449959993307E-2</v>
          </cell>
          <cell r="M3003">
            <v>3285</v>
          </cell>
          <cell r="N3003">
            <v>1.82589494647729E-5</v>
          </cell>
          <cell r="O3003">
            <v>2971</v>
          </cell>
          <cell r="Q3003">
            <v>3476</v>
          </cell>
        </row>
        <row r="3004">
          <cell r="B3004" t="str">
            <v>SARATOGA 1103LC16</v>
          </cell>
          <cell r="C3004">
            <v>83371103</v>
          </cell>
          <cell r="D3004" t="str">
            <v>SARATOGA 1103</v>
          </cell>
          <cell r="E3004" t="str">
            <v>LC16</v>
          </cell>
          <cell r="F3004" t="b">
            <v>0</v>
          </cell>
          <cell r="G3004">
            <v>8170.2081865835498</v>
          </cell>
          <cell r="H3004">
            <v>6889.2883585988402</v>
          </cell>
          <cell r="I3004">
            <v>72</v>
          </cell>
          <cell r="J3004">
            <v>1.01021930866306E-4</v>
          </cell>
          <cell r="K3004">
            <v>1624</v>
          </cell>
          <cell r="L3004">
            <v>6.6217750222873406E-2</v>
          </cell>
          <cell r="M3004">
            <v>3168</v>
          </cell>
          <cell r="N3004">
            <v>6.7061381771143697E-6</v>
          </cell>
          <cell r="O3004">
            <v>3179</v>
          </cell>
          <cell r="P3004">
            <v>0.17</v>
          </cell>
          <cell r="Q3004">
            <v>1248</v>
          </cell>
        </row>
        <row r="3005">
          <cell r="B3005" t="str">
            <v>SARATOGA 1103LC40</v>
          </cell>
          <cell r="C3005">
            <v>83371103</v>
          </cell>
          <cell r="D3005" t="str">
            <v>SARATOGA 1103</v>
          </cell>
          <cell r="E3005" t="str">
            <v>LC40</v>
          </cell>
          <cell r="F3005" t="b">
            <v>1</v>
          </cell>
          <cell r="G3005">
            <v>2260.1218793815201</v>
          </cell>
          <cell r="H3005">
            <v>26.7728107066579</v>
          </cell>
          <cell r="I3005">
            <v>28</v>
          </cell>
          <cell r="J3005">
            <v>5.1876262464897299E-5</v>
          </cell>
          <cell r="K3005">
            <v>2996</v>
          </cell>
          <cell r="L3005">
            <v>6.5192880108952495E-2</v>
          </cell>
          <cell r="M3005">
            <v>3517</v>
          </cell>
          <cell r="N3005">
            <v>3.3827373744463301E-6</v>
          </cell>
          <cell r="O3005">
            <v>3377</v>
          </cell>
          <cell r="P3005">
            <v>0.02</v>
          </cell>
          <cell r="Q3005">
            <v>2440</v>
          </cell>
        </row>
        <row r="3006">
          <cell r="B3006" t="str">
            <v>SARATOGA 1104209146</v>
          </cell>
          <cell r="C3006">
            <v>83371104</v>
          </cell>
          <cell r="D3006" t="str">
            <v>SARATOGA 1104</v>
          </cell>
          <cell r="E3006">
            <v>209146</v>
          </cell>
          <cell r="F3006" t="b">
            <v>0</v>
          </cell>
          <cell r="G3006">
            <v>9672.0390028936308</v>
          </cell>
          <cell r="H3006">
            <v>4936.2553713950902</v>
          </cell>
          <cell r="I3006">
            <v>85</v>
          </cell>
          <cell r="J3006">
            <v>1.3627358628100301E-4</v>
          </cell>
          <cell r="K3006">
            <v>917</v>
          </cell>
          <cell r="L3006">
            <v>6.5797008311047206E-2</v>
          </cell>
          <cell r="M3006">
            <v>3267</v>
          </cell>
          <cell r="N3006">
            <v>8.9691803741263508E-6</v>
          </cell>
          <cell r="O3006">
            <v>3094</v>
          </cell>
          <cell r="Q3006">
            <v>2810</v>
          </cell>
        </row>
        <row r="3007">
          <cell r="B3007" t="str">
            <v>SARATOGA 1105431214</v>
          </cell>
          <cell r="C3007">
            <v>83371105</v>
          </cell>
          <cell r="D3007" t="str">
            <v>SARATOGA 1105</v>
          </cell>
          <cell r="E3007">
            <v>431214</v>
          </cell>
          <cell r="F3007" t="b">
            <v>1</v>
          </cell>
          <cell r="G3007">
            <v>794.67307243812104</v>
          </cell>
          <cell r="H3007">
            <v>500.32720289229599</v>
          </cell>
          <cell r="I3007">
            <v>9</v>
          </cell>
          <cell r="J3007">
            <v>1.26391170245672E-4</v>
          </cell>
          <cell r="K3007">
            <v>1076</v>
          </cell>
          <cell r="L3007">
            <v>6.5860834386613595E-2</v>
          </cell>
          <cell r="M3007">
            <v>3253</v>
          </cell>
          <cell r="N3007">
            <v>8.3080438307994406E-6</v>
          </cell>
          <cell r="O3007">
            <v>3113</v>
          </cell>
          <cell r="Q3007">
            <v>3396</v>
          </cell>
        </row>
        <row r="3008">
          <cell r="B3008" t="str">
            <v>SARATOGA 1105LC14</v>
          </cell>
          <cell r="C3008">
            <v>83371105</v>
          </cell>
          <cell r="D3008" t="str">
            <v>SARATOGA 1105</v>
          </cell>
          <cell r="E3008" t="str">
            <v>LC14</v>
          </cell>
          <cell r="F3008" t="b">
            <v>0</v>
          </cell>
          <cell r="G3008">
            <v>17935.879796961701</v>
          </cell>
          <cell r="H3008">
            <v>15879.183882506701</v>
          </cell>
          <cell r="I3008">
            <v>137</v>
          </cell>
          <cell r="J3008">
            <v>1.2150307878465001E-4</v>
          </cell>
          <cell r="K3008">
            <v>1156</v>
          </cell>
          <cell r="L3008">
            <v>25.922905717251599</v>
          </cell>
          <cell r="M3008">
            <v>2378</v>
          </cell>
          <cell r="N3008">
            <v>2.8156813027101898E-3</v>
          </cell>
          <cell r="O3008">
            <v>2370</v>
          </cell>
          <cell r="P3008">
            <v>0.15</v>
          </cell>
          <cell r="Q3008">
            <v>1303</v>
          </cell>
        </row>
        <row r="3009">
          <cell r="B3009" t="str">
            <v>SARATOGA 1106LC22</v>
          </cell>
          <cell r="C3009">
            <v>83371106</v>
          </cell>
          <cell r="D3009" t="str">
            <v>SARATOGA 1106</v>
          </cell>
          <cell r="E3009" t="str">
            <v>LC22</v>
          </cell>
          <cell r="F3009" t="b">
            <v>0</v>
          </cell>
          <cell r="G3009">
            <v>13269.3389193893</v>
          </cell>
          <cell r="H3009">
            <v>12038.7868895383</v>
          </cell>
          <cell r="I3009">
            <v>114</v>
          </cell>
          <cell r="J3009">
            <v>1.02799203153137E-4</v>
          </cell>
          <cell r="K3009">
            <v>1575</v>
          </cell>
          <cell r="L3009">
            <v>6.6274070887281697E-2</v>
          </cell>
          <cell r="M3009">
            <v>3155</v>
          </cell>
          <cell r="N3009">
            <v>6.8222752414492698E-6</v>
          </cell>
          <cell r="O3009">
            <v>3174</v>
          </cell>
          <cell r="P3009">
            <v>0.08</v>
          </cell>
          <cell r="Q3009">
            <v>1600</v>
          </cell>
        </row>
        <row r="3010">
          <cell r="B3010" t="str">
            <v>SARATOGA 1106LC24</v>
          </cell>
          <cell r="C3010">
            <v>83371106</v>
          </cell>
          <cell r="D3010" t="str">
            <v>SARATOGA 1106</v>
          </cell>
          <cell r="E3010" t="str">
            <v>LC24</v>
          </cell>
          <cell r="F3010" t="b">
            <v>0</v>
          </cell>
          <cell r="G3010">
            <v>18535.417781398399</v>
          </cell>
          <cell r="H3010">
            <v>13258.5886383422</v>
          </cell>
          <cell r="I3010">
            <v>154</v>
          </cell>
          <cell r="J3010">
            <v>1.9315858908275699E-4</v>
          </cell>
          <cell r="K3010">
            <v>429</v>
          </cell>
          <cell r="L3010">
            <v>6.6006303490612095E-2</v>
          </cell>
          <cell r="M3010">
            <v>3215</v>
          </cell>
          <cell r="N3010">
            <v>1.27468535108235E-5</v>
          </cell>
          <cell r="O3010">
            <v>3029</v>
          </cell>
          <cell r="P3010">
            <v>0.08</v>
          </cell>
          <cell r="Q3010">
            <v>1601</v>
          </cell>
        </row>
        <row r="3011">
          <cell r="B3011" t="str">
            <v>SARATOGA 1107167792</v>
          </cell>
          <cell r="C3011">
            <v>83371107</v>
          </cell>
          <cell r="D3011" t="str">
            <v>SARATOGA 1107</v>
          </cell>
          <cell r="E3011">
            <v>167792</v>
          </cell>
          <cell r="F3011" t="b">
            <v>0</v>
          </cell>
          <cell r="G3011">
            <v>7540.5809474494999</v>
          </cell>
          <cell r="H3011">
            <v>7540.5809474494999</v>
          </cell>
          <cell r="I3011">
            <v>48</v>
          </cell>
          <cell r="J3011">
            <v>1.6417268792186701E-4</v>
          </cell>
          <cell r="K3011">
            <v>599</v>
          </cell>
          <cell r="L3011">
            <v>22.353869602281399</v>
          </cell>
          <cell r="M3011">
            <v>2421</v>
          </cell>
          <cell r="N3011">
            <v>2.98421935673391E-3</v>
          </cell>
          <cell r="O3011">
            <v>2354</v>
          </cell>
          <cell r="P3011">
            <v>27.41</v>
          </cell>
          <cell r="Q3011">
            <v>258</v>
          </cell>
        </row>
        <row r="3012">
          <cell r="B3012" t="str">
            <v>SARATOGA 1107413816</v>
          </cell>
          <cell r="C3012">
            <v>83371107</v>
          </cell>
          <cell r="D3012" t="str">
            <v>SARATOGA 1107</v>
          </cell>
          <cell r="E3012">
            <v>413816</v>
          </cell>
          <cell r="F3012" t="b">
            <v>0</v>
          </cell>
          <cell r="G3012">
            <v>17928.384295914799</v>
          </cell>
          <cell r="H3012">
            <v>17928.384295914799</v>
          </cell>
          <cell r="I3012">
            <v>104</v>
          </cell>
          <cell r="J3012">
            <v>1.19480648120691E-4</v>
          </cell>
          <cell r="K3012">
            <v>1197</v>
          </cell>
          <cell r="L3012">
            <v>65.907117657762797</v>
          </cell>
          <cell r="M3012">
            <v>2117</v>
          </cell>
          <cell r="N3012">
            <v>6.1926578929552504E-3</v>
          </cell>
          <cell r="O3012">
            <v>2145</v>
          </cell>
          <cell r="P3012">
            <v>0.87</v>
          </cell>
          <cell r="Q3012">
            <v>760</v>
          </cell>
        </row>
        <row r="3013">
          <cell r="B3013" t="str">
            <v>SARATOGA 11075696</v>
          </cell>
          <cell r="C3013">
            <v>83371107</v>
          </cell>
          <cell r="D3013" t="str">
            <v>SARATOGA 1107</v>
          </cell>
          <cell r="E3013">
            <v>5696</v>
          </cell>
          <cell r="F3013" t="b">
            <v>0</v>
          </cell>
          <cell r="G3013">
            <v>9835.0739084914294</v>
          </cell>
          <cell r="H3013">
            <v>8152.2263251403801</v>
          </cell>
          <cell r="I3013">
            <v>90</v>
          </cell>
          <cell r="J3013">
            <v>2.0042044052388501E-4</v>
          </cell>
          <cell r="K3013">
            <v>396</v>
          </cell>
          <cell r="L3013">
            <v>6.6174893959745795E-2</v>
          </cell>
          <cell r="M3013">
            <v>3179</v>
          </cell>
          <cell r="N3013">
            <v>1.32651621567429E-5</v>
          </cell>
          <cell r="O3013">
            <v>3025</v>
          </cell>
          <cell r="P3013">
            <v>0.11</v>
          </cell>
          <cell r="Q3013">
            <v>1418</v>
          </cell>
        </row>
        <row r="3014">
          <cell r="B3014" t="str">
            <v>SARATOGA 11076867</v>
          </cell>
          <cell r="C3014">
            <v>83371107</v>
          </cell>
          <cell r="D3014" t="str">
            <v>SARATOGA 1107</v>
          </cell>
          <cell r="E3014">
            <v>6867</v>
          </cell>
          <cell r="F3014" t="b">
            <v>1</v>
          </cell>
          <cell r="G3014">
            <v>1328.39475374684</v>
          </cell>
          <cell r="H3014">
            <v>985.94927506830197</v>
          </cell>
          <cell r="I3014">
            <v>11</v>
          </cell>
          <cell r="J3014">
            <v>1.1215697602231299E-4</v>
          </cell>
          <cell r="K3014">
            <v>1362</v>
          </cell>
          <cell r="L3014">
            <v>6.6081477159803503E-2</v>
          </cell>
          <cell r="M3014">
            <v>3202</v>
          </cell>
          <cell r="N3014">
            <v>7.4135972531927802E-6</v>
          </cell>
          <cell r="O3014">
            <v>3149</v>
          </cell>
          <cell r="P3014">
            <v>0.06</v>
          </cell>
          <cell r="Q3014">
            <v>1791</v>
          </cell>
        </row>
        <row r="3015">
          <cell r="B3015" t="str">
            <v>SARATOGA 1107CB</v>
          </cell>
          <cell r="C3015">
            <v>83371107</v>
          </cell>
          <cell r="D3015" t="str">
            <v>SARATOGA 1107</v>
          </cell>
          <cell r="E3015" t="str">
            <v>CB</v>
          </cell>
          <cell r="F3015" t="b">
            <v>1</v>
          </cell>
          <cell r="G3015">
            <v>15770.5802959954</v>
          </cell>
          <cell r="H3015">
            <v>273.84244393382801</v>
          </cell>
          <cell r="I3015">
            <v>135</v>
          </cell>
          <cell r="J3015">
            <v>6.1780452456297304E-5</v>
          </cell>
          <cell r="K3015">
            <v>2726</v>
          </cell>
          <cell r="L3015">
            <v>6.5185061814608397E-2</v>
          </cell>
          <cell r="M3015">
            <v>3529</v>
          </cell>
          <cell r="N3015">
            <v>4.0299101678103E-6</v>
          </cell>
          <cell r="O3015">
            <v>3335</v>
          </cell>
          <cell r="P3015">
            <v>0.02</v>
          </cell>
          <cell r="Q3015">
            <v>2453</v>
          </cell>
        </row>
        <row r="3016">
          <cell r="B3016" t="str">
            <v>SARATOGA 1107LC12</v>
          </cell>
          <cell r="C3016">
            <v>83371107</v>
          </cell>
          <cell r="D3016" t="str">
            <v>SARATOGA 1107</v>
          </cell>
          <cell r="E3016" t="str">
            <v>LC12</v>
          </cell>
          <cell r="F3016" t="b">
            <v>0</v>
          </cell>
          <cell r="G3016">
            <v>12044.648132776099</v>
          </cell>
          <cell r="H3016">
            <v>12044.648132776099</v>
          </cell>
          <cell r="I3016">
            <v>86</v>
          </cell>
          <cell r="J3016">
            <v>1.7659157018960899E-4</v>
          </cell>
          <cell r="K3016">
            <v>521</v>
          </cell>
          <cell r="L3016">
            <v>13.887737591038499</v>
          </cell>
          <cell r="M3016">
            <v>2554</v>
          </cell>
          <cell r="N3016">
            <v>1.00973938949519E-3</v>
          </cell>
          <cell r="O3016">
            <v>2627</v>
          </cell>
          <cell r="P3016">
            <v>0.56000000000000005</v>
          </cell>
          <cell r="Q3016">
            <v>865</v>
          </cell>
        </row>
        <row r="3017">
          <cell r="B3017" t="str">
            <v>SARATOGA 1107LC26</v>
          </cell>
          <cell r="C3017">
            <v>83371107</v>
          </cell>
          <cell r="D3017" t="str">
            <v>SARATOGA 1107</v>
          </cell>
          <cell r="E3017" t="str">
            <v>LC26</v>
          </cell>
          <cell r="F3017" t="b">
            <v>0</v>
          </cell>
          <cell r="G3017">
            <v>9057.4757427878903</v>
          </cell>
          <cell r="H3017">
            <v>9057.4757427878903</v>
          </cell>
          <cell r="I3017">
            <v>74</v>
          </cell>
          <cell r="J3017">
            <v>2.2734490286549399E-4</v>
          </cell>
          <cell r="K3017">
            <v>294</v>
          </cell>
          <cell r="L3017">
            <v>6.64318230044917E-2</v>
          </cell>
          <cell r="M3017">
            <v>2991</v>
          </cell>
          <cell r="N3017">
            <v>1.5102940830328301E-5</v>
          </cell>
          <cell r="O3017">
            <v>3006</v>
          </cell>
          <cell r="P3017">
            <v>0.12</v>
          </cell>
          <cell r="Q3017">
            <v>1372</v>
          </cell>
        </row>
        <row r="3018">
          <cell r="B3018" t="str">
            <v>SARATOGA 1115463510</v>
          </cell>
          <cell r="C3018">
            <v>83371115</v>
          </cell>
          <cell r="D3018" t="str">
            <v>SARATOGA 1115</v>
          </cell>
          <cell r="E3018">
            <v>463510</v>
          </cell>
          <cell r="F3018" t="b">
            <v>0</v>
          </cell>
          <cell r="G3018">
            <v>4881.4666362643202</v>
          </cell>
          <cell r="H3018">
            <v>4697.8741444486204</v>
          </cell>
          <cell r="I3018">
            <v>41</v>
          </cell>
          <cell r="J3018">
            <v>1.7549986109881399E-4</v>
          </cell>
          <cell r="K3018">
            <v>524</v>
          </cell>
          <cell r="L3018">
            <v>6.6369230790835995E-2</v>
          </cell>
          <cell r="M3018">
            <v>3132</v>
          </cell>
          <cell r="N3018">
            <v>1.16477783007745E-5</v>
          </cell>
          <cell r="O3018">
            <v>3038</v>
          </cell>
          <cell r="Q3018">
            <v>3239</v>
          </cell>
        </row>
        <row r="3019">
          <cell r="B3019" t="str">
            <v>SAUSALITO 1101331806</v>
          </cell>
          <cell r="C3019">
            <v>42491101</v>
          </cell>
          <cell r="D3019" t="str">
            <v>SAUSALITO 1101</v>
          </cell>
          <cell r="E3019">
            <v>331806</v>
          </cell>
          <cell r="F3019" t="b">
            <v>1</v>
          </cell>
          <cell r="G3019">
            <v>1086.20673389439</v>
          </cell>
          <cell r="H3019">
            <v>799.05581584567994</v>
          </cell>
          <cell r="I3019">
            <v>5</v>
          </cell>
          <cell r="J3019">
            <v>1.0248884864267799E-4</v>
          </cell>
          <cell r="K3019">
            <v>1590</v>
          </cell>
          <cell r="L3019">
            <v>66.672446958720599</v>
          </cell>
          <cell r="M3019">
            <v>2112</v>
          </cell>
          <cell r="N3019">
            <v>6.9273910545395697E-3</v>
          </cell>
          <cell r="O3019">
            <v>2097</v>
          </cell>
          <cell r="Q3019">
            <v>3162</v>
          </cell>
        </row>
        <row r="3020">
          <cell r="B3020" t="str">
            <v>SAUSALITO 1101688590</v>
          </cell>
          <cell r="C3020">
            <v>42491101</v>
          </cell>
          <cell r="D3020" t="str">
            <v>SAUSALITO 1101</v>
          </cell>
          <cell r="E3020">
            <v>688590</v>
          </cell>
          <cell r="F3020" t="b">
            <v>0</v>
          </cell>
          <cell r="G3020">
            <v>3500.43009420201</v>
          </cell>
          <cell r="H3020">
            <v>1691.5360193701499</v>
          </cell>
          <cell r="I3020">
            <v>32</v>
          </cell>
          <cell r="J3020">
            <v>4.9847199440183998E-5</v>
          </cell>
          <cell r="K3020">
            <v>3041</v>
          </cell>
          <cell r="L3020">
            <v>3.0357965887524099</v>
          </cell>
          <cell r="M3020">
            <v>2811</v>
          </cell>
          <cell r="N3020">
            <v>2.1705988675372801E-4</v>
          </cell>
          <cell r="O3020">
            <v>2827</v>
          </cell>
          <cell r="Q3020">
            <v>2671</v>
          </cell>
        </row>
        <row r="3021">
          <cell r="B3021" t="str">
            <v>SAUSALITO 11021224</v>
          </cell>
          <cell r="C3021">
            <v>42491102</v>
          </cell>
          <cell r="D3021" t="str">
            <v>SAUSALITO 1102</v>
          </cell>
          <cell r="E3021">
            <v>1224</v>
          </cell>
          <cell r="F3021" t="b">
            <v>1</v>
          </cell>
          <cell r="G3021">
            <v>3249.7675642761601</v>
          </cell>
          <cell r="H3021">
            <v>17.276902238122101</v>
          </cell>
          <cell r="I3021">
            <v>29</v>
          </cell>
          <cell r="J3021">
            <v>1.4356878600665299E-5</v>
          </cell>
          <cell r="K3021">
            <v>3591</v>
          </cell>
          <cell r="L3021">
            <v>6.5191297695554498E-2</v>
          </cell>
          <cell r="M3021">
            <v>3519</v>
          </cell>
          <cell r="N3021">
            <v>9.3530742835748498E-7</v>
          </cell>
          <cell r="O3021">
            <v>3596</v>
          </cell>
          <cell r="P3021">
            <v>0.02</v>
          </cell>
          <cell r="Q3021">
            <v>2522</v>
          </cell>
        </row>
        <row r="3022">
          <cell r="B3022" t="str">
            <v>SAUSALITO 11021268</v>
          </cell>
          <cell r="C3022">
            <v>42491102</v>
          </cell>
          <cell r="D3022" t="str">
            <v>SAUSALITO 1102</v>
          </cell>
          <cell r="E3022">
            <v>1268</v>
          </cell>
          <cell r="F3022" t="b">
            <v>0</v>
          </cell>
          <cell r="G3022">
            <v>7937.7862467912</v>
          </cell>
          <cell r="H3022">
            <v>7937.7862467912</v>
          </cell>
          <cell r="I3022">
            <v>46</v>
          </cell>
          <cell r="J3022">
            <v>4.2342612879211698E-5</v>
          </cell>
          <cell r="K3022">
            <v>3219</v>
          </cell>
          <cell r="L3022">
            <v>82.287114734882806</v>
          </cell>
          <cell r="M3022">
            <v>2039</v>
          </cell>
          <cell r="N3022">
            <v>3.6642254855041002E-3</v>
          </cell>
          <cell r="O3022">
            <v>2281</v>
          </cell>
          <cell r="P3022">
            <v>0.09</v>
          </cell>
          <cell r="Q3022">
            <v>1520</v>
          </cell>
        </row>
        <row r="3023">
          <cell r="B3023" t="str">
            <v>SAUSALITO 11021500</v>
          </cell>
          <cell r="C3023">
            <v>42491102</v>
          </cell>
          <cell r="D3023" t="str">
            <v>SAUSALITO 1102</v>
          </cell>
          <cell r="E3023">
            <v>1500</v>
          </cell>
          <cell r="F3023" t="b">
            <v>0</v>
          </cell>
          <cell r="G3023">
            <v>2059.6530467695902</v>
          </cell>
          <cell r="H3023">
            <v>1869.35754334842</v>
          </cell>
          <cell r="I3023">
            <v>8</v>
          </cell>
          <cell r="J3023">
            <v>8.3383463561403901E-5</v>
          </cell>
          <cell r="K3023">
            <v>2121</v>
          </cell>
          <cell r="L3023">
            <v>83.345095350406993</v>
          </cell>
          <cell r="M3023">
            <v>2035</v>
          </cell>
          <cell r="N3023">
            <v>8.34732071736498E-3</v>
          </cell>
          <cell r="O3023">
            <v>2038</v>
          </cell>
          <cell r="P3023">
            <v>0.06</v>
          </cell>
          <cell r="Q3023">
            <v>1818</v>
          </cell>
        </row>
        <row r="3024">
          <cell r="B3024" t="str">
            <v>SAUSALITO 1102410</v>
          </cell>
          <cell r="C3024">
            <v>42491102</v>
          </cell>
          <cell r="D3024" t="str">
            <v>SAUSALITO 1102</v>
          </cell>
          <cell r="E3024">
            <v>410</v>
          </cell>
          <cell r="F3024" t="b">
            <v>0</v>
          </cell>
          <cell r="G3024">
            <v>3634.5970818169999</v>
          </cell>
          <cell r="H3024">
            <v>2502.9293211848699</v>
          </cell>
          <cell r="I3024">
            <v>28</v>
          </cell>
          <cell r="J3024">
            <v>2.4861612936482298E-5</v>
          </cell>
          <cell r="K3024">
            <v>3498</v>
          </cell>
          <cell r="L3024">
            <v>2.3254571562366801</v>
          </cell>
          <cell r="M3024">
            <v>2830</v>
          </cell>
          <cell r="N3024">
            <v>2.4475714211680001E-4</v>
          </cell>
          <cell r="O3024">
            <v>2814</v>
          </cell>
          <cell r="P3024">
            <v>0.06</v>
          </cell>
          <cell r="Q3024">
            <v>1826</v>
          </cell>
        </row>
        <row r="3025">
          <cell r="B3025" t="str">
            <v>SAUSALITO 1102758798</v>
          </cell>
          <cell r="C3025">
            <v>42491102</v>
          </cell>
          <cell r="D3025" t="str">
            <v>SAUSALITO 1102</v>
          </cell>
          <cell r="E3025">
            <v>758798</v>
          </cell>
          <cell r="F3025" t="b">
            <v>1</v>
          </cell>
          <cell r="G3025">
            <v>68.037971745562302</v>
          </cell>
          <cell r="H3025">
            <v>53.265178707402598</v>
          </cell>
          <cell r="I3025">
            <v>2</v>
          </cell>
          <cell r="J3025">
            <v>3.6427810755412698E-5</v>
          </cell>
          <cell r="K3025">
            <v>3325</v>
          </cell>
          <cell r="L3025">
            <v>6.5789449959993307E-2</v>
          </cell>
          <cell r="M3025">
            <v>3289</v>
          </cell>
          <cell r="N3025">
            <v>2.4158942329685202E-6</v>
          </cell>
          <cell r="O3025">
            <v>3473</v>
          </cell>
          <cell r="Q3025">
            <v>3603</v>
          </cell>
        </row>
        <row r="3026">
          <cell r="B3026" t="str">
            <v>SAUSALITO 110284278</v>
          </cell>
          <cell r="C3026">
            <v>42491102</v>
          </cell>
          <cell r="D3026" t="str">
            <v>SAUSALITO 1102</v>
          </cell>
          <cell r="E3026">
            <v>84278</v>
          </cell>
          <cell r="F3026" t="b">
            <v>0</v>
          </cell>
          <cell r="G3026">
            <v>2506.16920202348</v>
          </cell>
          <cell r="H3026">
            <v>2490.16714123062</v>
          </cell>
          <cell r="I3026">
            <v>18</v>
          </cell>
          <cell r="J3026">
            <v>7.3083247823685894E-5</v>
          </cell>
          <cell r="K3026">
            <v>2392</v>
          </cell>
          <cell r="L3026">
            <v>245.610420448084</v>
          </cell>
          <cell r="M3026">
            <v>1553</v>
          </cell>
          <cell r="N3026">
            <v>2.27168652900454E-2</v>
          </cell>
          <cell r="O3026">
            <v>1612</v>
          </cell>
          <cell r="P3026">
            <v>2.62</v>
          </cell>
          <cell r="Q3026">
            <v>594</v>
          </cell>
        </row>
        <row r="3027">
          <cell r="B3027" t="str">
            <v>SAUSALITO 1102964592</v>
          </cell>
          <cell r="C3027">
            <v>42491102</v>
          </cell>
          <cell r="D3027" t="str">
            <v>SAUSALITO 1102</v>
          </cell>
          <cell r="E3027">
            <v>964592</v>
          </cell>
          <cell r="F3027" t="b">
            <v>1</v>
          </cell>
          <cell r="G3027">
            <v>1787.60749603926</v>
          </cell>
          <cell r="H3027">
            <v>941.93867793733</v>
          </cell>
          <cell r="I3027">
            <v>15</v>
          </cell>
          <cell r="J3027">
            <v>2.9091888003070598E-5</v>
          </cell>
          <cell r="K3027">
            <v>3439</v>
          </cell>
          <cell r="L3027">
            <v>9.5689266627033494</v>
          </cell>
          <cell r="M3027">
            <v>2634</v>
          </cell>
          <cell r="N3027">
            <v>1.98242383994503E-4</v>
          </cell>
          <cell r="O3027">
            <v>2839</v>
          </cell>
          <cell r="Q3027">
            <v>3528</v>
          </cell>
        </row>
        <row r="3028">
          <cell r="B3028" t="str">
            <v>SCE REFUGIO 1701CB</v>
          </cell>
          <cell r="C3028">
            <v>188071701</v>
          </cell>
          <cell r="D3028" t="str">
            <v>SCE REFUGIO 1701</v>
          </cell>
          <cell r="E3028" t="str">
            <v>CB</v>
          </cell>
          <cell r="F3028" t="b">
            <v>1</v>
          </cell>
          <cell r="G3028">
            <v>3.6128816794918301</v>
          </cell>
          <cell r="H3028">
            <v>3.6128816794918301</v>
          </cell>
          <cell r="I3028">
            <v>1</v>
          </cell>
          <cell r="J3028">
            <v>3.2860545616131201E-5</v>
          </cell>
          <cell r="K3028">
            <v>3387</v>
          </cell>
          <cell r="L3028">
            <v>4925.3659150037802</v>
          </cell>
          <cell r="M3028">
            <v>82</v>
          </cell>
          <cell r="N3028">
            <v>0.16185021132611899</v>
          </cell>
          <cell r="O3028">
            <v>462</v>
          </cell>
          <cell r="Q3028">
            <v>3620</v>
          </cell>
        </row>
        <row r="3029">
          <cell r="B3029" t="str">
            <v>SCE TEHACHAPI 1101CB</v>
          </cell>
          <cell r="C3029">
            <v>258131101</v>
          </cell>
          <cell r="D3029" t="str">
            <v>SCE TEHACHAPI 1101</v>
          </cell>
          <cell r="E3029" t="str">
            <v>CB</v>
          </cell>
          <cell r="F3029" t="b">
            <v>0</v>
          </cell>
          <cell r="G3029">
            <v>1862.1340376443</v>
          </cell>
          <cell r="H3029">
            <v>1862.1340376443</v>
          </cell>
          <cell r="I3029">
            <v>2</v>
          </cell>
          <cell r="J3029">
            <v>2.65027720161015E-5</v>
          </cell>
          <cell r="K3029">
            <v>3479</v>
          </cell>
          <cell r="L3029">
            <v>5012.0662867298197</v>
          </cell>
          <cell r="M3029">
            <v>75</v>
          </cell>
          <cell r="N3029">
            <v>0.17664833350996501</v>
          </cell>
          <cell r="O3029">
            <v>409</v>
          </cell>
          <cell r="P3029">
            <v>0.11</v>
          </cell>
          <cell r="Q3029">
            <v>1430</v>
          </cell>
        </row>
        <row r="3030">
          <cell r="B3030" t="str">
            <v>SCE VEGAS 1701CB</v>
          </cell>
          <cell r="C3030">
            <v>188881701</v>
          </cell>
          <cell r="D3030" t="str">
            <v>SCE VEGAS 1701</v>
          </cell>
          <cell r="E3030" t="str">
            <v>CB</v>
          </cell>
          <cell r="F3030" t="b">
            <v>1</v>
          </cell>
          <cell r="G3030">
            <v>168.41272917940199</v>
          </cell>
          <cell r="H3030">
            <v>168.41272917940199</v>
          </cell>
          <cell r="I3030">
            <v>1</v>
          </cell>
          <cell r="J3030">
            <v>9.0970963356085095E-5</v>
          </cell>
          <cell r="K3030">
            <v>1882</v>
          </cell>
          <cell r="L3030">
            <v>2332.62646484375</v>
          </cell>
          <cell r="M3030">
            <v>379</v>
          </cell>
          <cell r="N3030">
            <v>0.21220127665673499</v>
          </cell>
          <cell r="O3030">
            <v>305</v>
          </cell>
          <cell r="P3030">
            <v>0.27</v>
          </cell>
          <cell r="Q3030">
            <v>1058</v>
          </cell>
        </row>
        <row r="3031">
          <cell r="B3031" t="str">
            <v>SEACLIFF 040112946</v>
          </cell>
          <cell r="C3031">
            <v>83500401</v>
          </cell>
          <cell r="D3031" t="str">
            <v>SEACLIFF 0401</v>
          </cell>
          <cell r="E3031">
            <v>12946</v>
          </cell>
          <cell r="F3031" t="b">
            <v>0</v>
          </cell>
          <cell r="G3031">
            <v>5267.69780676549</v>
          </cell>
          <cell r="H3031">
            <v>3912.0695729804602</v>
          </cell>
          <cell r="I3031">
            <v>41</v>
          </cell>
          <cell r="J3031">
            <v>7.1581787313157097E-5</v>
          </cell>
          <cell r="K3031">
            <v>2431</v>
          </cell>
          <cell r="L3031">
            <v>5.8606991013739096</v>
          </cell>
          <cell r="M3031">
            <v>2717</v>
          </cell>
          <cell r="N3031">
            <v>5.00278288662092E-4</v>
          </cell>
          <cell r="O3031">
            <v>2735</v>
          </cell>
          <cell r="P3031">
            <v>0.3</v>
          </cell>
          <cell r="Q3031">
            <v>1016</v>
          </cell>
        </row>
        <row r="3032">
          <cell r="B3032" t="str">
            <v>SEACLIFF 0401CB</v>
          </cell>
          <cell r="C3032">
            <v>83500401</v>
          </cell>
          <cell r="D3032" t="str">
            <v>SEACLIFF 0401</v>
          </cell>
          <cell r="E3032" t="str">
            <v>CB</v>
          </cell>
          <cell r="F3032" t="b">
            <v>0</v>
          </cell>
          <cell r="G3032">
            <v>9677.83296568683</v>
          </cell>
          <cell r="H3032">
            <v>9246.0032126709193</v>
          </cell>
          <cell r="I3032">
            <v>73</v>
          </cell>
          <cell r="J3032">
            <v>1.2956536935633501E-4</v>
          </cell>
          <cell r="K3032">
            <v>1017</v>
          </cell>
          <cell r="L3032">
            <v>4.2972674235089103</v>
          </cell>
          <cell r="M3032">
            <v>2773</v>
          </cell>
          <cell r="N3032">
            <v>4.4728283240172401E-4</v>
          </cell>
          <cell r="O3032">
            <v>2752</v>
          </cell>
          <cell r="P3032">
            <v>0.53</v>
          </cell>
          <cell r="Q3032">
            <v>879</v>
          </cell>
        </row>
        <row r="3033">
          <cell r="B3033" t="str">
            <v>SEACLIFF 0402558727</v>
          </cell>
          <cell r="C3033">
            <v>83500402</v>
          </cell>
          <cell r="D3033" t="str">
            <v>SEACLIFF 0402</v>
          </cell>
          <cell r="E3033">
            <v>558727</v>
          </cell>
          <cell r="F3033" t="b">
            <v>1</v>
          </cell>
          <cell r="G3033">
            <v>2270.53349848066</v>
          </cell>
          <cell r="H3033">
            <v>217.14937465915099</v>
          </cell>
          <cell r="I3033">
            <v>22</v>
          </cell>
          <cell r="J3033">
            <v>5.4870946541996003E-5</v>
          </cell>
          <cell r="K3033">
            <v>2919</v>
          </cell>
          <cell r="L3033">
            <v>6.5380611880258996E-2</v>
          </cell>
          <cell r="M3033">
            <v>3426</v>
          </cell>
          <cell r="N3033">
            <v>3.5926001613246298E-6</v>
          </cell>
          <cell r="O3033">
            <v>3361</v>
          </cell>
          <cell r="Q3033">
            <v>2835</v>
          </cell>
        </row>
        <row r="3034">
          <cell r="B3034" t="str">
            <v>SERRAMONTE 110412705</v>
          </cell>
          <cell r="C3034">
            <v>22861104</v>
          </cell>
          <cell r="D3034" t="str">
            <v>SERRAMONTE 1104</v>
          </cell>
          <cell r="E3034">
            <v>12705</v>
          </cell>
          <cell r="F3034" t="b">
            <v>1</v>
          </cell>
          <cell r="G3034">
            <v>9361.8686104655899</v>
          </cell>
          <cell r="H3034">
            <v>0</v>
          </cell>
          <cell r="I3034">
            <v>74</v>
          </cell>
          <cell r="J3034">
            <v>2.2115538208059399E-5</v>
          </cell>
          <cell r="K3034">
            <v>3518</v>
          </cell>
          <cell r="L3034">
            <v>9.0486247582814094</v>
          </cell>
          <cell r="M3034">
            <v>2643</v>
          </cell>
          <cell r="N3034">
            <v>4.2265251462579102E-4</v>
          </cell>
          <cell r="O3034">
            <v>2758</v>
          </cell>
          <cell r="Q3034">
            <v>2827</v>
          </cell>
        </row>
        <row r="3035">
          <cell r="B3035" t="str">
            <v>SHADY GLEN 11012768</v>
          </cell>
          <cell r="C3035">
            <v>152431101</v>
          </cell>
          <cell r="D3035" t="str">
            <v>SHADY GLEN 1101</v>
          </cell>
          <cell r="E3035">
            <v>2768</v>
          </cell>
          <cell r="F3035" t="b">
            <v>0</v>
          </cell>
          <cell r="G3035">
            <v>13051.8561167511</v>
          </cell>
          <cell r="H3035">
            <v>12269.0577019865</v>
          </cell>
          <cell r="I3035">
            <v>88</v>
          </cell>
          <cell r="J3035">
            <v>1.2813979357042101E-4</v>
          </cell>
          <cell r="K3035">
            <v>1045</v>
          </cell>
          <cell r="L3035">
            <v>88.726647786706394</v>
          </cell>
          <cell r="M3035">
            <v>2009</v>
          </cell>
          <cell r="N3035">
            <v>1.19632692002674E-2</v>
          </cell>
          <cell r="O3035">
            <v>1885</v>
          </cell>
          <cell r="P3035">
            <v>7.41</v>
          </cell>
          <cell r="Q3035">
            <v>445</v>
          </cell>
        </row>
        <row r="3036">
          <cell r="B3036" t="str">
            <v>SHADY GLEN 110132726</v>
          </cell>
          <cell r="C3036">
            <v>152431101</v>
          </cell>
          <cell r="D3036" t="str">
            <v>SHADY GLEN 1101</v>
          </cell>
          <cell r="E3036">
            <v>32726</v>
          </cell>
          <cell r="F3036" t="b">
            <v>0</v>
          </cell>
          <cell r="G3036">
            <v>19770.259660577802</v>
          </cell>
          <cell r="H3036">
            <v>19581.5665201784</v>
          </cell>
          <cell r="I3036">
            <v>146</v>
          </cell>
          <cell r="J3036">
            <v>1.41930316216256E-4</v>
          </cell>
          <cell r="K3036">
            <v>840</v>
          </cell>
          <cell r="L3036">
            <v>48.575220561200901</v>
          </cell>
          <cell r="M3036">
            <v>2218</v>
          </cell>
          <cell r="N3036">
            <v>5.06002923521929E-3</v>
          </cell>
          <cell r="O3036">
            <v>2201</v>
          </cell>
          <cell r="P3036">
            <v>0.1</v>
          </cell>
          <cell r="Q3036">
            <v>1475</v>
          </cell>
        </row>
        <row r="3037">
          <cell r="B3037" t="str">
            <v>SHADY GLEN 110151696</v>
          </cell>
          <cell r="C3037">
            <v>152431101</v>
          </cell>
          <cell r="D3037" t="str">
            <v>SHADY GLEN 1101</v>
          </cell>
          <cell r="E3037">
            <v>51696</v>
          </cell>
          <cell r="F3037" t="b">
            <v>0</v>
          </cell>
          <cell r="G3037">
            <v>32551.258386437101</v>
          </cell>
          <cell r="H3037">
            <v>28077.263481665999</v>
          </cell>
          <cell r="I3037">
            <v>238</v>
          </cell>
          <cell r="J3037">
            <v>1.7871381486223199E-4</v>
          </cell>
          <cell r="K3037">
            <v>514</v>
          </cell>
          <cell r="L3037">
            <v>165.42973805134801</v>
          </cell>
          <cell r="M3037">
            <v>1734</v>
          </cell>
          <cell r="N3037">
            <v>2.3752781107958299E-2</v>
          </cell>
          <cell r="O3037">
            <v>1581</v>
          </cell>
          <cell r="P3037">
            <v>0.86</v>
          </cell>
          <cell r="Q3037">
            <v>763</v>
          </cell>
        </row>
        <row r="3038">
          <cell r="B3038" t="str">
            <v>SHADY GLEN 1101CB</v>
          </cell>
          <cell r="C3038">
            <v>152431101</v>
          </cell>
          <cell r="D3038" t="str">
            <v>SHADY GLEN 1101</v>
          </cell>
          <cell r="E3038" t="str">
            <v>CB</v>
          </cell>
          <cell r="F3038" t="b">
            <v>0</v>
          </cell>
          <cell r="G3038">
            <v>8798.7392587283503</v>
          </cell>
          <cell r="H3038">
            <v>5676.9516639472904</v>
          </cell>
          <cell r="I3038">
            <v>72</v>
          </cell>
          <cell r="J3038">
            <v>2.8650742509247102E-4</v>
          </cell>
          <cell r="K3038">
            <v>144</v>
          </cell>
          <cell r="L3038">
            <v>7.3277265954571202</v>
          </cell>
          <cell r="M3038">
            <v>2682</v>
          </cell>
          <cell r="N3038">
            <v>1.0502179472043E-3</v>
          </cell>
          <cell r="O3038">
            <v>2622</v>
          </cell>
          <cell r="P3038">
            <v>5.26</v>
          </cell>
          <cell r="Q3038">
            <v>492</v>
          </cell>
        </row>
        <row r="3039">
          <cell r="B3039" t="str">
            <v>SHADY GLEN 11022232</v>
          </cell>
          <cell r="C3039">
            <v>152431102</v>
          </cell>
          <cell r="D3039" t="str">
            <v>SHADY GLEN 1102</v>
          </cell>
          <cell r="E3039">
            <v>2232</v>
          </cell>
          <cell r="F3039" t="b">
            <v>0</v>
          </cell>
          <cell r="G3039">
            <v>16843.726475497999</v>
          </cell>
          <cell r="H3039">
            <v>16843.726475497999</v>
          </cell>
          <cell r="I3039">
            <v>88</v>
          </cell>
          <cell r="J3039">
            <v>1.4558223788873999E-4</v>
          </cell>
          <cell r="K3039">
            <v>796</v>
          </cell>
          <cell r="L3039">
            <v>81.103113412681694</v>
          </cell>
          <cell r="M3039">
            <v>2043</v>
          </cell>
          <cell r="N3039">
            <v>8.6413772473648408E-3</v>
          </cell>
          <cell r="O3039">
            <v>2022</v>
          </cell>
          <cell r="P3039">
            <v>16.239999999999998</v>
          </cell>
          <cell r="Q3039">
            <v>339</v>
          </cell>
        </row>
        <row r="3040">
          <cell r="B3040" t="str">
            <v>SHADY GLEN 110248894</v>
          </cell>
          <cell r="C3040">
            <v>152431102</v>
          </cell>
          <cell r="D3040" t="str">
            <v>SHADY GLEN 1102</v>
          </cell>
          <cell r="E3040">
            <v>48894</v>
          </cell>
          <cell r="F3040" t="b">
            <v>0</v>
          </cell>
          <cell r="G3040">
            <v>16156.759100084601</v>
          </cell>
          <cell r="H3040">
            <v>14293.1802786968</v>
          </cell>
          <cell r="I3040">
            <v>119</v>
          </cell>
          <cell r="J3040">
            <v>1.8241519424240499E-4</v>
          </cell>
          <cell r="K3040">
            <v>493</v>
          </cell>
          <cell r="L3040">
            <v>147.05507485175301</v>
          </cell>
          <cell r="M3040">
            <v>1786</v>
          </cell>
          <cell r="N3040">
            <v>3.4658449623561703E-2</v>
          </cell>
          <cell r="O3040">
            <v>1378</v>
          </cell>
          <cell r="P3040">
            <v>4.42</v>
          </cell>
          <cell r="Q3040">
            <v>518</v>
          </cell>
        </row>
        <row r="3041">
          <cell r="B3041" t="str">
            <v>SHADY GLEN 1102CB</v>
          </cell>
          <cell r="C3041">
            <v>152431102</v>
          </cell>
          <cell r="D3041" t="str">
            <v>SHADY GLEN 1102</v>
          </cell>
          <cell r="E3041" t="str">
            <v>CB</v>
          </cell>
          <cell r="F3041" t="b">
            <v>0</v>
          </cell>
          <cell r="G3041">
            <v>34051.813365459697</v>
          </cell>
          <cell r="H3041">
            <v>34051.813365459697</v>
          </cell>
          <cell r="I3041">
            <v>240</v>
          </cell>
          <cell r="J3041">
            <v>1.9472269866105101E-4</v>
          </cell>
          <cell r="K3041">
            <v>419</v>
          </cell>
          <cell r="L3041">
            <v>88.903221874478504</v>
          </cell>
          <cell r="M3041">
            <v>2008</v>
          </cell>
          <cell r="N3041">
            <v>1.35900284862323E-2</v>
          </cell>
          <cell r="O3041">
            <v>1829</v>
          </cell>
          <cell r="P3041">
            <v>21.63</v>
          </cell>
          <cell r="Q3041">
            <v>299</v>
          </cell>
        </row>
        <row r="3042">
          <cell r="B3042" t="str">
            <v>SHEPHERD 2111327814</v>
          </cell>
          <cell r="C3042">
            <v>252062111</v>
          </cell>
          <cell r="D3042" t="str">
            <v>SHEPHERD 2111</v>
          </cell>
          <cell r="E3042">
            <v>327814</v>
          </cell>
          <cell r="F3042" t="b">
            <v>0</v>
          </cell>
          <cell r="G3042">
            <v>23697.252649900001</v>
          </cell>
          <cell r="H3042">
            <v>18621.058724242201</v>
          </cell>
          <cell r="I3042">
            <v>119</v>
          </cell>
          <cell r="J3042">
            <v>5.8130234750841102E-5</v>
          </cell>
          <cell r="K3042">
            <v>2832</v>
          </cell>
          <cell r="L3042">
            <v>5439.34934628679</v>
          </cell>
          <cell r="M3042">
            <v>48</v>
          </cell>
          <cell r="N3042">
            <v>0.28427597027432799</v>
          </cell>
          <cell r="O3042">
            <v>147</v>
          </cell>
          <cell r="Q3042">
            <v>2778</v>
          </cell>
        </row>
        <row r="3043">
          <cell r="B3043" t="str">
            <v>SHEPHERD 2111688294</v>
          </cell>
          <cell r="C3043">
            <v>252062111</v>
          </cell>
          <cell r="D3043" t="str">
            <v>SHEPHERD 2111</v>
          </cell>
          <cell r="E3043">
            <v>688294</v>
          </cell>
          <cell r="F3043" t="b">
            <v>1</v>
          </cell>
          <cell r="G3043">
            <v>24.360420484727602</v>
          </cell>
          <cell r="H3043">
            <v>24.360420484727602</v>
          </cell>
          <cell r="I3043">
            <v>1</v>
          </cell>
          <cell r="J3043">
            <v>1.71395440702326E-4</v>
          </cell>
          <cell r="K3043">
            <v>553</v>
          </cell>
          <cell r="L3043">
            <v>8415.9765625</v>
          </cell>
          <cell r="M3043">
            <v>3</v>
          </cell>
          <cell r="N3043">
            <v>1.4424600118701301</v>
          </cell>
          <cell r="O3043">
            <v>4</v>
          </cell>
          <cell r="Q3043">
            <v>3420</v>
          </cell>
        </row>
        <row r="3044">
          <cell r="B3044" t="str">
            <v>SHEPHERD 2111707358</v>
          </cell>
          <cell r="C3044">
            <v>252062111</v>
          </cell>
          <cell r="D3044" t="str">
            <v>SHEPHERD 2111</v>
          </cell>
          <cell r="E3044">
            <v>707358</v>
          </cell>
          <cell r="F3044" t="b">
            <v>0</v>
          </cell>
          <cell r="G3044">
            <v>37001.255878691103</v>
          </cell>
          <cell r="H3044">
            <v>30537.975330827201</v>
          </cell>
          <cell r="I3044">
            <v>219</v>
          </cell>
          <cell r="J3044">
            <v>4.1347467642530998E-5</v>
          </cell>
          <cell r="K3044">
            <v>3238</v>
          </cell>
          <cell r="L3044">
            <v>5721.8441556195403</v>
          </cell>
          <cell r="M3044">
            <v>41</v>
          </cell>
          <cell r="N3044">
            <v>0.23488982621506799</v>
          </cell>
          <cell r="O3044">
            <v>247</v>
          </cell>
          <cell r="Q3044">
            <v>2974</v>
          </cell>
        </row>
        <row r="3045">
          <cell r="B3045" t="str">
            <v>SHINGLE SPRINGS 11038752</v>
          </cell>
          <cell r="C3045">
            <v>153651103</v>
          </cell>
          <cell r="D3045" t="str">
            <v>SHINGLE SPRINGS 1103</v>
          </cell>
          <cell r="E3045">
            <v>8752</v>
          </cell>
          <cell r="F3045" t="b">
            <v>0</v>
          </cell>
          <cell r="G3045">
            <v>2987.7950369945502</v>
          </cell>
          <cell r="H3045">
            <v>2987.7950369945502</v>
          </cell>
          <cell r="I3045">
            <v>32</v>
          </cell>
          <cell r="J3045">
            <v>1.6400642198277599E-4</v>
          </cell>
          <cell r="K3045">
            <v>600</v>
          </cell>
          <cell r="L3045">
            <v>6.6391483780169305E-2</v>
          </cell>
          <cell r="M3045">
            <v>3124</v>
          </cell>
          <cell r="N3045">
            <v>1.08890799275869E-5</v>
          </cell>
          <cell r="O3045">
            <v>3049</v>
          </cell>
          <cell r="P3045">
            <v>0.14000000000000001</v>
          </cell>
          <cell r="Q3045">
            <v>1308</v>
          </cell>
        </row>
        <row r="3046">
          <cell r="B3046" t="str">
            <v>SHINGLE SPRINGS 1103CB</v>
          </cell>
          <cell r="C3046">
            <v>153651103</v>
          </cell>
          <cell r="D3046" t="str">
            <v>SHINGLE SPRINGS 1103</v>
          </cell>
          <cell r="E3046" t="str">
            <v>CB</v>
          </cell>
          <cell r="F3046" t="b">
            <v>0</v>
          </cell>
          <cell r="G3046">
            <v>19101.7777975834</v>
          </cell>
          <cell r="H3046">
            <v>10648.109527340001</v>
          </cell>
          <cell r="I3046">
            <v>143</v>
          </cell>
          <cell r="J3046">
            <v>1.6036913148383599E-4</v>
          </cell>
          <cell r="K3046">
            <v>641</v>
          </cell>
          <cell r="L3046">
            <v>1368.6904425750599</v>
          </cell>
          <cell r="M3046">
            <v>653</v>
          </cell>
          <cell r="N3046">
            <v>0.16377605470177201</v>
          </cell>
          <cell r="O3046">
            <v>455</v>
          </cell>
          <cell r="P3046">
            <v>0.24</v>
          </cell>
          <cell r="Q3046">
            <v>1101</v>
          </cell>
        </row>
        <row r="3047">
          <cell r="B3047" t="str">
            <v>SHINGLE SPRINGS 110419502</v>
          </cell>
          <cell r="C3047">
            <v>153651104</v>
          </cell>
          <cell r="D3047" t="str">
            <v>SHINGLE SPRINGS 1104</v>
          </cell>
          <cell r="E3047">
            <v>19502</v>
          </cell>
          <cell r="F3047" t="b">
            <v>0</v>
          </cell>
          <cell r="G3047">
            <v>92686.567452749005</v>
          </cell>
          <cell r="H3047">
            <v>72356.968230308601</v>
          </cell>
          <cell r="I3047">
            <v>672</v>
          </cell>
          <cell r="J3047">
            <v>1.0454834366653801E-4</v>
          </cell>
          <cell r="K3047">
            <v>1541</v>
          </cell>
          <cell r="L3047">
            <v>1716.1429188370701</v>
          </cell>
          <cell r="M3047">
            <v>520</v>
          </cell>
          <cell r="N3047">
            <v>0.15446708847336699</v>
          </cell>
          <cell r="O3047">
            <v>494</v>
          </cell>
          <cell r="P3047">
            <v>25.98</v>
          </cell>
          <cell r="Q3047">
            <v>269</v>
          </cell>
        </row>
        <row r="3048">
          <cell r="B3048" t="str">
            <v>SHINGLE SPRINGS 1104CB</v>
          </cell>
          <cell r="C3048">
            <v>153651104</v>
          </cell>
          <cell r="D3048" t="str">
            <v>SHINGLE SPRINGS 1104</v>
          </cell>
          <cell r="E3048" t="str">
            <v>CB</v>
          </cell>
          <cell r="F3048" t="b">
            <v>0</v>
          </cell>
          <cell r="G3048">
            <v>3812.8299183307199</v>
          </cell>
          <cell r="H3048">
            <v>1129.2677066660999</v>
          </cell>
          <cell r="I3048">
            <v>32</v>
          </cell>
          <cell r="J3048">
            <v>1.4600537815567799E-4</v>
          </cell>
          <cell r="K3048">
            <v>789</v>
          </cell>
          <cell r="L3048">
            <v>6.5510423099125706E-2</v>
          </cell>
          <cell r="M3048">
            <v>3366</v>
          </cell>
          <cell r="N3048">
            <v>9.5674577267424003E-6</v>
          </cell>
          <cell r="O3048">
            <v>3076</v>
          </cell>
          <cell r="P3048">
            <v>0.04</v>
          </cell>
          <cell r="Q3048">
            <v>2130</v>
          </cell>
        </row>
        <row r="3049">
          <cell r="B3049" t="str">
            <v>SHINGLE SPRINGS 210511172</v>
          </cell>
          <cell r="C3049">
            <v>153652105</v>
          </cell>
          <cell r="D3049" t="str">
            <v>SHINGLE SPRINGS 2105</v>
          </cell>
          <cell r="E3049">
            <v>11172</v>
          </cell>
          <cell r="F3049" t="b">
            <v>0</v>
          </cell>
          <cell r="G3049">
            <v>3921.27373978379</v>
          </cell>
          <cell r="H3049">
            <v>3218.2332582569602</v>
          </cell>
          <cell r="I3049">
            <v>38</v>
          </cell>
          <cell r="J3049">
            <v>1.8145950468208001E-4</v>
          </cell>
          <cell r="K3049">
            <v>501</v>
          </cell>
          <cell r="L3049">
            <v>6.61617335068828E-2</v>
          </cell>
          <cell r="M3049">
            <v>3181</v>
          </cell>
          <cell r="N3049">
            <v>1.20030311971604E-5</v>
          </cell>
          <cell r="O3049">
            <v>3035</v>
          </cell>
          <cell r="P3049">
            <v>0.11</v>
          </cell>
          <cell r="Q3049">
            <v>1424</v>
          </cell>
        </row>
        <row r="3050">
          <cell r="B3050" t="str">
            <v>SHINGLE SPRINGS 210519522</v>
          </cell>
          <cell r="C3050">
            <v>153652105</v>
          </cell>
          <cell r="D3050" t="str">
            <v>SHINGLE SPRINGS 2105</v>
          </cell>
          <cell r="E3050">
            <v>19522</v>
          </cell>
          <cell r="F3050" t="b">
            <v>0</v>
          </cell>
          <cell r="G3050">
            <v>16493.188226899201</v>
          </cell>
          <cell r="H3050">
            <v>15565.1755437188</v>
          </cell>
          <cell r="I3050">
            <v>113</v>
          </cell>
          <cell r="J3050">
            <v>8.8780449332589596E-5</v>
          </cell>
          <cell r="K3050">
            <v>1959</v>
          </cell>
          <cell r="L3050">
            <v>3187.9029364348798</v>
          </cell>
          <cell r="M3050">
            <v>244</v>
          </cell>
          <cell r="N3050">
            <v>0.238274853047205</v>
          </cell>
          <cell r="O3050">
            <v>240</v>
          </cell>
          <cell r="P3050">
            <v>34.17</v>
          </cell>
          <cell r="Q3050">
            <v>216</v>
          </cell>
        </row>
        <row r="3051">
          <cell r="B3051" t="str">
            <v>SHINGLE SPRINGS 210551738</v>
          </cell>
          <cell r="C3051">
            <v>153652105</v>
          </cell>
          <cell r="D3051" t="str">
            <v>SHINGLE SPRINGS 2105</v>
          </cell>
          <cell r="E3051">
            <v>51738</v>
          </cell>
          <cell r="F3051" t="b">
            <v>1</v>
          </cell>
          <cell r="G3051">
            <v>1844.3224544659599</v>
          </cell>
          <cell r="H3051">
            <v>26.680649067138301</v>
          </cell>
          <cell r="I3051">
            <v>19</v>
          </cell>
          <cell r="J3051">
            <v>1.39234238112725E-4</v>
          </cell>
          <cell r="K3051">
            <v>882</v>
          </cell>
          <cell r="L3051">
            <v>441.89410825131102</v>
          </cell>
          <cell r="M3051">
            <v>1255</v>
          </cell>
          <cell r="N3051">
            <v>6.1564483338374401E-2</v>
          </cell>
          <cell r="O3051">
            <v>1047</v>
          </cell>
          <cell r="P3051">
            <v>17.239999999999998</v>
          </cell>
          <cell r="Q3051">
            <v>335</v>
          </cell>
        </row>
        <row r="3052">
          <cell r="B3052" t="str">
            <v>SHINGLE SPRINGS 2105CB</v>
          </cell>
          <cell r="C3052">
            <v>153652105</v>
          </cell>
          <cell r="D3052" t="str">
            <v>SHINGLE SPRINGS 2105</v>
          </cell>
          <cell r="E3052" t="str">
            <v>CB</v>
          </cell>
          <cell r="F3052" t="b">
            <v>0</v>
          </cell>
          <cell r="G3052">
            <v>30610.8387150569</v>
          </cell>
          <cell r="H3052">
            <v>30610.8387150569</v>
          </cell>
          <cell r="I3052">
            <v>245</v>
          </cell>
          <cell r="J3052">
            <v>1.8341594607248099E-4</v>
          </cell>
          <cell r="K3052">
            <v>484</v>
          </cell>
          <cell r="L3052">
            <v>745.80053158040198</v>
          </cell>
          <cell r="M3052">
            <v>978</v>
          </cell>
          <cell r="N3052">
            <v>0.118122754712147</v>
          </cell>
          <cell r="O3052">
            <v>657</v>
          </cell>
          <cell r="P3052">
            <v>0.61</v>
          </cell>
          <cell r="Q3052">
            <v>844</v>
          </cell>
        </row>
        <row r="3053">
          <cell r="B3053" t="str">
            <v>SHINGLE SPRINGS 210819622</v>
          </cell>
          <cell r="C3053">
            <v>153652108</v>
          </cell>
          <cell r="D3053" t="str">
            <v>SHINGLE SPRINGS 2108</v>
          </cell>
          <cell r="E3053">
            <v>19622</v>
          </cell>
          <cell r="F3053" t="b">
            <v>0</v>
          </cell>
          <cell r="G3053">
            <v>18790.8493994688</v>
          </cell>
          <cell r="H3053">
            <v>9040.1449914242803</v>
          </cell>
          <cell r="I3053">
            <v>165</v>
          </cell>
          <cell r="J3053">
            <v>1.6431553472046501E-4</v>
          </cell>
          <cell r="K3053">
            <v>596</v>
          </cell>
          <cell r="L3053">
            <v>119.928274046814</v>
          </cell>
          <cell r="M3053">
            <v>1869</v>
          </cell>
          <cell r="N3053">
            <v>9.52828816423054E-3</v>
          </cell>
          <cell r="O3053">
            <v>1982</v>
          </cell>
          <cell r="P3053">
            <v>0.05</v>
          </cell>
          <cell r="Q3053">
            <v>1921</v>
          </cell>
        </row>
        <row r="3054">
          <cell r="B3054" t="str">
            <v>SHINGLE SPRINGS 210819762</v>
          </cell>
          <cell r="C3054">
            <v>153652108</v>
          </cell>
          <cell r="D3054" t="str">
            <v>SHINGLE SPRINGS 2108</v>
          </cell>
          <cell r="E3054">
            <v>19762</v>
          </cell>
          <cell r="F3054" t="b">
            <v>0</v>
          </cell>
          <cell r="G3054">
            <v>8713.8006742849793</v>
          </cell>
          <cell r="H3054">
            <v>7078.7755953297601</v>
          </cell>
          <cell r="I3054">
            <v>72</v>
          </cell>
          <cell r="J3054">
            <v>1.7135022446868899E-4</v>
          </cell>
          <cell r="K3054">
            <v>554</v>
          </cell>
          <cell r="L3054">
            <v>1134.0873802866799</v>
          </cell>
          <cell r="M3054">
            <v>762</v>
          </cell>
          <cell r="N3054">
            <v>0.145492426643171</v>
          </cell>
          <cell r="O3054">
            <v>545</v>
          </cell>
          <cell r="P3054">
            <v>0.25</v>
          </cell>
          <cell r="Q3054">
            <v>1082</v>
          </cell>
        </row>
        <row r="3055">
          <cell r="B3055" t="str">
            <v>SHINGLE SPRINGS 2108449638</v>
          </cell>
          <cell r="C3055">
            <v>153652108</v>
          </cell>
          <cell r="D3055" t="str">
            <v>SHINGLE SPRINGS 2108</v>
          </cell>
          <cell r="E3055">
            <v>449638</v>
          </cell>
          <cell r="F3055" t="b">
            <v>1</v>
          </cell>
          <cell r="G3055">
            <v>41.983264275593598</v>
          </cell>
          <cell r="H3055">
            <v>41.983264275593598</v>
          </cell>
          <cell r="I3055">
            <v>1</v>
          </cell>
          <cell r="J3055">
            <v>1.60487499670125E-4</v>
          </cell>
          <cell r="K3055">
            <v>640</v>
          </cell>
          <cell r="L3055">
            <v>0.21902741465287601</v>
          </cell>
          <cell r="M3055">
            <v>2930</v>
          </cell>
          <cell r="N3055">
            <v>3.5151162136851901E-5</v>
          </cell>
          <cell r="O3055">
            <v>2920</v>
          </cell>
          <cell r="Q3055">
            <v>2904</v>
          </cell>
        </row>
        <row r="3056">
          <cell r="B3056" t="str">
            <v>SHINGLE SPRINGS 210851474</v>
          </cell>
          <cell r="C3056">
            <v>153652108</v>
          </cell>
          <cell r="D3056" t="str">
            <v>SHINGLE SPRINGS 2108</v>
          </cell>
          <cell r="E3056">
            <v>51474</v>
          </cell>
          <cell r="F3056" t="b">
            <v>1</v>
          </cell>
          <cell r="G3056">
            <v>7519.0490013134604</v>
          </cell>
          <cell r="H3056">
            <v>594.11887175539903</v>
          </cell>
          <cell r="I3056">
            <v>68</v>
          </cell>
          <cell r="J3056">
            <v>1.5085278435876499E-4</v>
          </cell>
          <cell r="K3056">
            <v>730</v>
          </cell>
          <cell r="L3056">
            <v>6.5187681619706103E-2</v>
          </cell>
          <cell r="M3056">
            <v>3526</v>
          </cell>
          <cell r="N3056">
            <v>9.8389999697044794E-6</v>
          </cell>
          <cell r="O3056">
            <v>3072</v>
          </cell>
          <cell r="P3056">
            <v>0.02</v>
          </cell>
          <cell r="Q3056">
            <v>2433</v>
          </cell>
        </row>
        <row r="3057">
          <cell r="B3057" t="str">
            <v>SHINGLE SPRINGS 210851476</v>
          </cell>
          <cell r="C3057">
            <v>153652108</v>
          </cell>
          <cell r="D3057" t="str">
            <v>SHINGLE SPRINGS 2108</v>
          </cell>
          <cell r="E3057">
            <v>51476</v>
          </cell>
          <cell r="F3057" t="b">
            <v>0</v>
          </cell>
          <cell r="G3057">
            <v>10437.212811617601</v>
          </cell>
          <cell r="H3057">
            <v>7926.3269988125703</v>
          </cell>
          <cell r="I3057">
            <v>74</v>
          </cell>
          <cell r="J3057">
            <v>9.4268346214922101E-5</v>
          </cell>
          <cell r="K3057">
            <v>1787</v>
          </cell>
          <cell r="L3057">
            <v>2122.22161196254</v>
          </cell>
          <cell r="M3057">
            <v>419</v>
          </cell>
          <cell r="N3057">
            <v>0.173596985941813</v>
          </cell>
          <cell r="O3057">
            <v>424</v>
          </cell>
          <cell r="P3057">
            <v>14.32</v>
          </cell>
          <cell r="Q3057">
            <v>355</v>
          </cell>
        </row>
        <row r="3058">
          <cell r="B3058" t="str">
            <v>SHINGLE SPRINGS 2108CB</v>
          </cell>
          <cell r="C3058">
            <v>153652108</v>
          </cell>
          <cell r="D3058" t="str">
            <v>SHINGLE SPRINGS 2108</v>
          </cell>
          <cell r="E3058" t="str">
            <v>CB</v>
          </cell>
          <cell r="F3058" t="b">
            <v>0</v>
          </cell>
          <cell r="G3058">
            <v>2376.1028793883902</v>
          </cell>
          <cell r="H3058">
            <v>2376.1028793883902</v>
          </cell>
          <cell r="I3058">
            <v>18</v>
          </cell>
          <cell r="J3058">
            <v>2.1931810731664001E-4</v>
          </cell>
          <cell r="K3058">
            <v>326</v>
          </cell>
          <cell r="L3058">
            <v>147.99628760335</v>
          </cell>
          <cell r="M3058">
            <v>1784</v>
          </cell>
          <cell r="N3058">
            <v>3.4724521818259701E-3</v>
          </cell>
          <cell r="O3058">
            <v>2298</v>
          </cell>
          <cell r="P3058">
            <v>0.24</v>
          </cell>
          <cell r="Q3058">
            <v>1098</v>
          </cell>
        </row>
        <row r="3059">
          <cell r="B3059" t="str">
            <v>SHINGLE SPRINGS 210911092</v>
          </cell>
          <cell r="C3059">
            <v>153652109</v>
          </cell>
          <cell r="D3059" t="str">
            <v>SHINGLE SPRINGS 2109</v>
          </cell>
          <cell r="E3059">
            <v>11092</v>
          </cell>
          <cell r="F3059" t="b">
            <v>0</v>
          </cell>
          <cell r="G3059">
            <v>36100.283358099703</v>
          </cell>
          <cell r="H3059">
            <v>36100.283358099703</v>
          </cell>
          <cell r="I3059">
            <v>239</v>
          </cell>
          <cell r="J3059">
            <v>1.10363791463896E-4</v>
          </cell>
          <cell r="K3059">
            <v>1404</v>
          </cell>
          <cell r="L3059">
            <v>74.469068057349503</v>
          </cell>
          <cell r="M3059">
            <v>2070</v>
          </cell>
          <cell r="N3059">
            <v>6.6098585380398901E-3</v>
          </cell>
          <cell r="O3059">
            <v>2116</v>
          </cell>
          <cell r="P3059">
            <v>0.14000000000000001</v>
          </cell>
          <cell r="Q3059">
            <v>1314</v>
          </cell>
        </row>
        <row r="3060">
          <cell r="B3060" t="str">
            <v>SHINGLE SPRINGS 210912392</v>
          </cell>
          <cell r="C3060">
            <v>153652109</v>
          </cell>
          <cell r="D3060" t="str">
            <v>SHINGLE SPRINGS 2109</v>
          </cell>
          <cell r="E3060">
            <v>12392</v>
          </cell>
          <cell r="F3060" t="b">
            <v>0</v>
          </cell>
          <cell r="G3060">
            <v>23572.5390675046</v>
          </cell>
          <cell r="H3060">
            <v>23572.5390675046</v>
          </cell>
          <cell r="I3060">
            <v>178</v>
          </cell>
          <cell r="J3060">
            <v>1.09362295527747E-4</v>
          </cell>
          <cell r="K3060">
            <v>1424</v>
          </cell>
          <cell r="L3060">
            <v>1246.8521041234201</v>
          </cell>
          <cell r="M3060">
            <v>703</v>
          </cell>
          <cell r="N3060">
            <v>0.11308588605553301</v>
          </cell>
          <cell r="O3060">
            <v>688</v>
          </cell>
          <cell r="P3060">
            <v>55.71</v>
          </cell>
          <cell r="Q3060">
            <v>101</v>
          </cell>
        </row>
        <row r="3061">
          <cell r="B3061" t="str">
            <v>SHINGLE SPRINGS 210913322</v>
          </cell>
          <cell r="C3061">
            <v>153652109</v>
          </cell>
          <cell r="D3061" t="str">
            <v>SHINGLE SPRINGS 2109</v>
          </cell>
          <cell r="E3061">
            <v>13322</v>
          </cell>
          <cell r="F3061" t="b">
            <v>0</v>
          </cell>
          <cell r="G3061">
            <v>66617.682525992597</v>
          </cell>
          <cell r="H3061">
            <v>66617.682525992597</v>
          </cell>
          <cell r="I3061">
            <v>490</v>
          </cell>
          <cell r="J3061">
            <v>6.2430164726629103E-5</v>
          </cell>
          <cell r="K3061">
            <v>2708</v>
          </cell>
          <cell r="L3061">
            <v>1047.9717042253001</v>
          </cell>
          <cell r="M3061">
            <v>798</v>
          </cell>
          <cell r="N3061">
            <v>6.5331430581851202E-2</v>
          </cell>
          <cell r="O3061">
            <v>1018</v>
          </cell>
          <cell r="P3061">
            <v>0.31</v>
          </cell>
          <cell r="Q3061">
            <v>1005</v>
          </cell>
        </row>
        <row r="3062">
          <cell r="B3062" t="str">
            <v>SHINGLE SPRINGS 21092053</v>
          </cell>
          <cell r="C3062">
            <v>153652109</v>
          </cell>
          <cell r="D3062" t="str">
            <v>SHINGLE SPRINGS 2109</v>
          </cell>
          <cell r="E3062">
            <v>2053</v>
          </cell>
          <cell r="F3062" t="b">
            <v>0</v>
          </cell>
          <cell r="G3062">
            <v>9238.0471703995609</v>
          </cell>
          <cell r="H3062">
            <v>9238.0471703995609</v>
          </cell>
          <cell r="I3062">
            <v>74</v>
          </cell>
          <cell r="J3062">
            <v>7.8294500461787401E-5</v>
          </cell>
          <cell r="K3062">
            <v>2252</v>
          </cell>
          <cell r="L3062">
            <v>578.95340930114401</v>
          </cell>
          <cell r="M3062">
            <v>1125</v>
          </cell>
          <cell r="N3062">
            <v>4.0131371335349802E-2</v>
          </cell>
          <cell r="O3062">
            <v>1303</v>
          </cell>
          <cell r="P3062">
            <v>18.91</v>
          </cell>
          <cell r="Q3062">
            <v>317</v>
          </cell>
        </row>
        <row r="3063">
          <cell r="B3063" t="str">
            <v>SHINGLE SPRINGS 21092679</v>
          </cell>
          <cell r="C3063">
            <v>153652109</v>
          </cell>
          <cell r="D3063" t="str">
            <v>SHINGLE SPRINGS 2109</v>
          </cell>
          <cell r="E3063">
            <v>2679</v>
          </cell>
          <cell r="F3063" t="b">
            <v>0</v>
          </cell>
          <cell r="G3063">
            <v>11435.263653911499</v>
          </cell>
          <cell r="H3063">
            <v>11435.263653911499</v>
          </cell>
          <cell r="I3063">
            <v>70</v>
          </cell>
          <cell r="J3063">
            <v>6.4611165154409295E-5</v>
          </cell>
          <cell r="K3063">
            <v>2619</v>
          </cell>
          <cell r="L3063">
            <v>2176.5839372559199</v>
          </cell>
          <cell r="M3063">
            <v>406</v>
          </cell>
          <cell r="N3063">
            <v>0.137318063599601</v>
          </cell>
          <cell r="O3063">
            <v>578</v>
          </cell>
          <cell r="P3063">
            <v>23.85</v>
          </cell>
          <cell r="Q3063">
            <v>281</v>
          </cell>
        </row>
        <row r="3064">
          <cell r="B3064" t="str">
            <v>SHINGLE SPRINGS 210935598</v>
          </cell>
          <cell r="C3064">
            <v>153652109</v>
          </cell>
          <cell r="D3064" t="str">
            <v>SHINGLE SPRINGS 2109</v>
          </cell>
          <cell r="E3064">
            <v>35598</v>
          </cell>
          <cell r="F3064" t="b">
            <v>0</v>
          </cell>
          <cell r="G3064">
            <v>17452.8092223809</v>
          </cell>
          <cell r="H3064">
            <v>17452.8092223809</v>
          </cell>
          <cell r="I3064">
            <v>122</v>
          </cell>
          <cell r="J3064">
            <v>1.2105013294905E-4</v>
          </cell>
          <cell r="K3064">
            <v>1163</v>
          </cell>
          <cell r="L3064">
            <v>2054.3577971152999</v>
          </cell>
          <cell r="M3064">
            <v>443</v>
          </cell>
          <cell r="N3064">
            <v>0.27855417168515301</v>
          </cell>
          <cell r="O3064">
            <v>159</v>
          </cell>
          <cell r="P3064">
            <v>2.42</v>
          </cell>
          <cell r="Q3064">
            <v>604</v>
          </cell>
        </row>
        <row r="3065">
          <cell r="B3065" t="str">
            <v>SHINGLE SPRINGS 210961892</v>
          </cell>
          <cell r="C3065">
            <v>153652109</v>
          </cell>
          <cell r="D3065" t="str">
            <v>SHINGLE SPRINGS 2109</v>
          </cell>
          <cell r="E3065">
            <v>61892</v>
          </cell>
          <cell r="F3065" t="b">
            <v>0</v>
          </cell>
          <cell r="G3065">
            <v>48456.6487519613</v>
          </cell>
          <cell r="H3065">
            <v>48456.6487519613</v>
          </cell>
          <cell r="I3065">
            <v>318</v>
          </cell>
          <cell r="J3065">
            <v>8.0968521016777303E-5</v>
          </cell>
          <cell r="K3065">
            <v>2183</v>
          </cell>
          <cell r="L3065">
            <v>1584.30176293264</v>
          </cell>
          <cell r="M3065">
            <v>567</v>
          </cell>
          <cell r="N3065">
            <v>0.11372183708318601</v>
          </cell>
          <cell r="O3065">
            <v>681</v>
          </cell>
          <cell r="P3065">
            <v>38.89</v>
          </cell>
          <cell r="Q3065">
            <v>193</v>
          </cell>
        </row>
        <row r="3066">
          <cell r="B3066" t="str">
            <v>SHINGLE SPRINGS 210981390</v>
          </cell>
          <cell r="C3066">
            <v>153652109</v>
          </cell>
          <cell r="D3066" t="str">
            <v>SHINGLE SPRINGS 2109</v>
          </cell>
          <cell r="E3066">
            <v>81390</v>
          </cell>
          <cell r="F3066" t="b">
            <v>0</v>
          </cell>
          <cell r="G3066">
            <v>29957.8136792716</v>
          </cell>
          <cell r="H3066">
            <v>29957.8136792716</v>
          </cell>
          <cell r="I3066">
            <v>208</v>
          </cell>
          <cell r="J3066">
            <v>1.4065261808145099E-4</v>
          </cell>
          <cell r="K3066">
            <v>861</v>
          </cell>
          <cell r="L3066">
            <v>348.47969383492801</v>
          </cell>
          <cell r="M3066">
            <v>1374</v>
          </cell>
          <cell r="N3066">
            <v>3.9914519759889501E-2</v>
          </cell>
          <cell r="O3066">
            <v>1306</v>
          </cell>
          <cell r="P3066">
            <v>0.15</v>
          </cell>
          <cell r="Q3066">
            <v>1288</v>
          </cell>
        </row>
        <row r="3067">
          <cell r="B3067" t="str">
            <v>SHINGLE SPRINGS 210985766</v>
          </cell>
          <cell r="C3067">
            <v>153652109</v>
          </cell>
          <cell r="D3067" t="str">
            <v>SHINGLE SPRINGS 2109</v>
          </cell>
          <cell r="E3067">
            <v>85766</v>
          </cell>
          <cell r="F3067" t="b">
            <v>0</v>
          </cell>
          <cell r="G3067">
            <v>29746.7522989795</v>
          </cell>
          <cell r="H3067">
            <v>29746.7522989795</v>
          </cell>
          <cell r="I3067">
            <v>166</v>
          </cell>
          <cell r="J3067">
            <v>1.30728882229022E-4</v>
          </cell>
          <cell r="K3067">
            <v>996</v>
          </cell>
          <cell r="L3067">
            <v>2062.5576172574001</v>
          </cell>
          <cell r="M3067">
            <v>442</v>
          </cell>
          <cell r="N3067">
            <v>0.19864973816116099</v>
          </cell>
          <cell r="O3067">
            <v>332</v>
          </cell>
          <cell r="P3067">
            <v>0.1</v>
          </cell>
          <cell r="Q3067">
            <v>1495</v>
          </cell>
        </row>
        <row r="3068">
          <cell r="B3068" t="str">
            <v>SHINGLE SPRINGS 21099372</v>
          </cell>
          <cell r="C3068">
            <v>153652109</v>
          </cell>
          <cell r="D3068" t="str">
            <v>SHINGLE SPRINGS 2109</v>
          </cell>
          <cell r="E3068">
            <v>9372</v>
          </cell>
          <cell r="F3068" t="b">
            <v>0</v>
          </cell>
          <cell r="G3068">
            <v>28750.709805734401</v>
          </cell>
          <cell r="H3068">
            <v>28750.709805734401</v>
          </cell>
          <cell r="I3068">
            <v>190</v>
          </cell>
          <cell r="J3068">
            <v>1.21444026017487E-4</v>
          </cell>
          <cell r="K3068">
            <v>1159</v>
          </cell>
          <cell r="L3068">
            <v>1860.3939396209501</v>
          </cell>
          <cell r="M3068">
            <v>487</v>
          </cell>
          <cell r="N3068">
            <v>0.24281183417330601</v>
          </cell>
          <cell r="O3068">
            <v>227</v>
          </cell>
          <cell r="P3068">
            <v>6.15</v>
          </cell>
          <cell r="Q3068">
            <v>472</v>
          </cell>
        </row>
        <row r="3069">
          <cell r="B3069" t="str">
            <v>SHINGLE SPRINGS 2109CB</v>
          </cell>
          <cell r="C3069">
            <v>153652109</v>
          </cell>
          <cell r="D3069" t="str">
            <v>SHINGLE SPRINGS 2109</v>
          </cell>
          <cell r="E3069" t="str">
            <v>CB</v>
          </cell>
          <cell r="F3069" t="b">
            <v>0</v>
          </cell>
          <cell r="G3069">
            <v>44653.753419463297</v>
          </cell>
          <cell r="H3069">
            <v>44000.0643115848</v>
          </cell>
          <cell r="I3069">
            <v>341</v>
          </cell>
          <cell r="J3069">
            <v>1.2377958513021801E-4</v>
          </cell>
          <cell r="K3069">
            <v>1124</v>
          </cell>
          <cell r="L3069">
            <v>546.85623856180905</v>
          </cell>
          <cell r="M3069">
            <v>1150</v>
          </cell>
          <cell r="N3069">
            <v>4.40852505861263E-2</v>
          </cell>
          <cell r="O3069">
            <v>1240</v>
          </cell>
          <cell r="P3069">
            <v>0.94</v>
          </cell>
          <cell r="Q3069">
            <v>742</v>
          </cell>
        </row>
        <row r="3070">
          <cell r="B3070" t="str">
            <v>SHINGLE SPRINGS 211051790</v>
          </cell>
          <cell r="C3070">
            <v>153652110</v>
          </cell>
          <cell r="D3070" t="str">
            <v>SHINGLE SPRINGS 2110</v>
          </cell>
          <cell r="E3070">
            <v>51790</v>
          </cell>
          <cell r="F3070" t="b">
            <v>0</v>
          </cell>
          <cell r="G3070">
            <v>13931.014360392801</v>
          </cell>
          <cell r="H3070">
            <v>12725.516752617101</v>
          </cell>
          <cell r="I3070">
            <v>106</v>
          </cell>
          <cell r="J3070">
            <v>1.5838119955178799E-4</v>
          </cell>
          <cell r="K3070">
            <v>659</v>
          </cell>
          <cell r="L3070">
            <v>660.44849635244395</v>
          </cell>
          <cell r="M3070">
            <v>1052</v>
          </cell>
          <cell r="N3070">
            <v>8.2228838308305394E-2</v>
          </cell>
          <cell r="O3070">
            <v>883</v>
          </cell>
          <cell r="P3070">
            <v>0.33</v>
          </cell>
          <cell r="Q3070">
            <v>990</v>
          </cell>
        </row>
        <row r="3071">
          <cell r="B3071" t="str">
            <v>SHINGLE SPRINGS 211051800</v>
          </cell>
          <cell r="C3071">
            <v>153652110</v>
          </cell>
          <cell r="D3071" t="str">
            <v>SHINGLE SPRINGS 2110</v>
          </cell>
          <cell r="E3071">
            <v>51800</v>
          </cell>
          <cell r="F3071" t="b">
            <v>0</v>
          </cell>
          <cell r="G3071">
            <v>15718.5986141758</v>
          </cell>
          <cell r="H3071">
            <v>14796.528706561299</v>
          </cell>
          <cell r="I3071">
            <v>128</v>
          </cell>
          <cell r="J3071">
            <v>1.62641024559206E-4</v>
          </cell>
          <cell r="K3071">
            <v>616</v>
          </cell>
          <cell r="L3071">
            <v>342.78139121557598</v>
          </cell>
          <cell r="M3071">
            <v>1383</v>
          </cell>
          <cell r="N3071">
            <v>5.6030424935993403E-2</v>
          </cell>
          <cell r="O3071">
            <v>1108</v>
          </cell>
          <cell r="P3071">
            <v>3.81</v>
          </cell>
          <cell r="Q3071">
            <v>534</v>
          </cell>
        </row>
        <row r="3072">
          <cell r="B3072" t="str">
            <v>SHINGLE SPRINGS 21107742</v>
          </cell>
          <cell r="C3072">
            <v>153652110</v>
          </cell>
          <cell r="D3072" t="str">
            <v>SHINGLE SPRINGS 2110</v>
          </cell>
          <cell r="E3072">
            <v>7742</v>
          </cell>
          <cell r="F3072" t="b">
            <v>0</v>
          </cell>
          <cell r="G3072">
            <v>73623.591048286398</v>
          </cell>
          <cell r="H3072">
            <v>73535.667082782995</v>
          </cell>
          <cell r="I3072">
            <v>475</v>
          </cell>
          <cell r="J3072">
            <v>9.9170798348188001E-5</v>
          </cell>
          <cell r="K3072">
            <v>1663</v>
          </cell>
          <cell r="L3072">
            <v>595.56494635498098</v>
          </cell>
          <cell r="M3072">
            <v>1104</v>
          </cell>
          <cell r="N3072">
            <v>5.3392050471279102E-2</v>
          </cell>
          <cell r="O3072">
            <v>1143</v>
          </cell>
          <cell r="P3072">
            <v>1.43</v>
          </cell>
          <cell r="Q3072">
            <v>675</v>
          </cell>
        </row>
        <row r="3073">
          <cell r="B3073" t="str">
            <v>SHINGLE SPRINGS 2110CB</v>
          </cell>
          <cell r="C3073">
            <v>153652110</v>
          </cell>
          <cell r="D3073" t="str">
            <v>SHINGLE SPRINGS 2110</v>
          </cell>
          <cell r="E3073" t="str">
            <v>CB</v>
          </cell>
          <cell r="F3073" t="b">
            <v>0</v>
          </cell>
          <cell r="G3073">
            <v>2054.3899737029301</v>
          </cell>
          <cell r="H3073">
            <v>1346.7870462718499</v>
          </cell>
          <cell r="I3073">
            <v>15</v>
          </cell>
          <cell r="J3073">
            <v>2.1375699240403799E-4</v>
          </cell>
          <cell r="K3073">
            <v>344</v>
          </cell>
          <cell r="L3073">
            <v>6.5918914869427803E-2</v>
          </cell>
          <cell r="M3073">
            <v>3239</v>
          </cell>
          <cell r="N3073">
            <v>1.40994241194168E-5</v>
          </cell>
          <cell r="O3073">
            <v>3017</v>
          </cell>
          <cell r="P3073">
            <v>0.16</v>
          </cell>
          <cell r="Q3073">
            <v>1250</v>
          </cell>
        </row>
        <row r="3074">
          <cell r="B3074" t="str">
            <v>SILVERADO 21023010</v>
          </cell>
          <cell r="C3074">
            <v>43432102</v>
          </cell>
          <cell r="D3074" t="str">
            <v>SILVERADO 2102</v>
          </cell>
          <cell r="E3074">
            <v>3010</v>
          </cell>
          <cell r="F3074" t="b">
            <v>1</v>
          </cell>
          <cell r="G3074">
            <v>14671.286810670499</v>
          </cell>
          <cell r="H3074">
            <v>569.50091199423503</v>
          </cell>
          <cell r="I3074">
            <v>106</v>
          </cell>
          <cell r="J3074">
            <v>8.4289328671455305E-5</v>
          </cell>
          <cell r="K3074">
            <v>2082</v>
          </cell>
          <cell r="L3074">
            <v>23.659364510103</v>
          </cell>
          <cell r="M3074">
            <v>2409</v>
          </cell>
          <cell r="N3074">
            <v>2.69215853582205E-3</v>
          </cell>
          <cell r="O3074">
            <v>2385</v>
          </cell>
          <cell r="P3074">
            <v>0.03</v>
          </cell>
          <cell r="Q3074">
            <v>2262</v>
          </cell>
        </row>
        <row r="3075">
          <cell r="B3075" t="str">
            <v>SILVERADO 210234959</v>
          </cell>
          <cell r="C3075">
            <v>43432102</v>
          </cell>
          <cell r="D3075" t="str">
            <v>SILVERADO 2102</v>
          </cell>
          <cell r="E3075">
            <v>34959</v>
          </cell>
          <cell r="F3075" t="b">
            <v>0</v>
          </cell>
          <cell r="G3075">
            <v>42625.835640049103</v>
          </cell>
          <cell r="H3075">
            <v>41473.275570808699</v>
          </cell>
          <cell r="I3075">
            <v>205</v>
          </cell>
          <cell r="J3075">
            <v>7.1758651163726604E-5</v>
          </cell>
          <cell r="K3075">
            <v>2428</v>
          </cell>
          <cell r="L3075">
            <v>1907.46678823098</v>
          </cell>
          <cell r="M3075">
            <v>473</v>
          </cell>
          <cell r="N3075">
            <v>0.13656504120634699</v>
          </cell>
          <cell r="O3075">
            <v>579</v>
          </cell>
          <cell r="P3075">
            <v>0.46</v>
          </cell>
          <cell r="Q3075">
            <v>910</v>
          </cell>
        </row>
        <row r="3076">
          <cell r="B3076" t="str">
            <v>SILVERADO 2102437194</v>
          </cell>
          <cell r="C3076">
            <v>43432102</v>
          </cell>
          <cell r="D3076" t="str">
            <v>SILVERADO 2102</v>
          </cell>
          <cell r="E3076">
            <v>437194</v>
          </cell>
          <cell r="F3076" t="b">
            <v>0</v>
          </cell>
          <cell r="G3076">
            <v>1741.91286585534</v>
          </cell>
          <cell r="H3076">
            <v>1702.97918673052</v>
          </cell>
          <cell r="I3076">
            <v>17</v>
          </cell>
          <cell r="J3076">
            <v>9.4479498169247906E-5</v>
          </cell>
          <cell r="K3076">
            <v>1781</v>
          </cell>
          <cell r="L3076">
            <v>148.27325497037901</v>
          </cell>
          <cell r="M3076">
            <v>1783</v>
          </cell>
          <cell r="N3076">
            <v>1.8026475067990801E-2</v>
          </cell>
          <cell r="O3076">
            <v>1707</v>
          </cell>
          <cell r="Q3076">
            <v>3303</v>
          </cell>
        </row>
        <row r="3077">
          <cell r="B3077" t="str">
            <v>SILVERADO 210258626</v>
          </cell>
          <cell r="C3077">
            <v>43432102</v>
          </cell>
          <cell r="D3077" t="str">
            <v>SILVERADO 2102</v>
          </cell>
          <cell r="E3077">
            <v>58626</v>
          </cell>
          <cell r="F3077" t="b">
            <v>0</v>
          </cell>
          <cell r="G3077">
            <v>24491.733778478399</v>
          </cell>
          <cell r="H3077">
            <v>24491.733778478399</v>
          </cell>
          <cell r="I3077">
            <v>125</v>
          </cell>
          <cell r="J3077">
            <v>9.1234223302217999E-5</v>
          </cell>
          <cell r="K3077">
            <v>1869</v>
          </cell>
          <cell r="L3077">
            <v>1427.3169071550601</v>
          </cell>
          <cell r="M3077">
            <v>627</v>
          </cell>
          <cell r="N3077">
            <v>0.116999203574136</v>
          </cell>
          <cell r="O3077">
            <v>663</v>
          </cell>
          <cell r="P3077">
            <v>33.89</v>
          </cell>
          <cell r="Q3077">
            <v>218</v>
          </cell>
        </row>
        <row r="3078">
          <cell r="B3078" t="str">
            <v>SILVERADO 2102636</v>
          </cell>
          <cell r="C3078">
            <v>43432102</v>
          </cell>
          <cell r="D3078" t="str">
            <v>SILVERADO 2102</v>
          </cell>
          <cell r="E3078">
            <v>636</v>
          </cell>
          <cell r="F3078" t="b">
            <v>0</v>
          </cell>
          <cell r="G3078">
            <v>10208.663515722201</v>
          </cell>
          <cell r="H3078">
            <v>8793.247445989</v>
          </cell>
          <cell r="I3078">
            <v>81</v>
          </cell>
          <cell r="J3078">
            <v>1.23693879765068E-4</v>
          </cell>
          <cell r="K3078">
            <v>1126</v>
          </cell>
          <cell r="L3078">
            <v>135.92783646420301</v>
          </cell>
          <cell r="M3078">
            <v>1827</v>
          </cell>
          <cell r="N3078">
            <v>2.5287490320560199E-2</v>
          </cell>
          <cell r="O3078">
            <v>1550</v>
          </cell>
          <cell r="P3078">
            <v>0.41</v>
          </cell>
          <cell r="Q3078">
            <v>940</v>
          </cell>
        </row>
        <row r="3079">
          <cell r="B3079" t="str">
            <v>SILVERADO 2102714</v>
          </cell>
          <cell r="C3079">
            <v>43432102</v>
          </cell>
          <cell r="D3079" t="str">
            <v>SILVERADO 2102</v>
          </cell>
          <cell r="E3079">
            <v>714</v>
          </cell>
          <cell r="F3079" t="b">
            <v>0</v>
          </cell>
          <cell r="G3079">
            <v>17594.582330188499</v>
          </cell>
          <cell r="H3079">
            <v>5568.6627093780198</v>
          </cell>
          <cell r="I3079">
            <v>121</v>
          </cell>
          <cell r="J3079">
            <v>1.2880114965719999E-4</v>
          </cell>
          <cell r="K3079">
            <v>1033</v>
          </cell>
          <cell r="L3079">
            <v>138.083235819435</v>
          </cell>
          <cell r="M3079">
            <v>1817</v>
          </cell>
          <cell r="N3079">
            <v>1.9828804275664198E-2</v>
          </cell>
          <cell r="O3079">
            <v>1675</v>
          </cell>
          <cell r="P3079">
            <v>0.08</v>
          </cell>
          <cell r="Q3079">
            <v>1672</v>
          </cell>
        </row>
        <row r="3080">
          <cell r="B3080" t="str">
            <v>SILVERADO 2102772792</v>
          </cell>
          <cell r="C3080">
            <v>43432102</v>
          </cell>
          <cell r="D3080" t="str">
            <v>SILVERADO 2102</v>
          </cell>
          <cell r="E3080">
            <v>772792</v>
          </cell>
          <cell r="F3080" t="b">
            <v>0</v>
          </cell>
          <cell r="G3080">
            <v>4440.4407587390197</v>
          </cell>
          <cell r="H3080">
            <v>3782.0495059505001</v>
          </cell>
          <cell r="I3080">
            <v>19</v>
          </cell>
          <cell r="J3080">
            <v>1.1585754768212099E-4</v>
          </cell>
          <cell r="K3080">
            <v>1274</v>
          </cell>
          <cell r="L3080">
            <v>1705.29740514166</v>
          </cell>
          <cell r="M3080">
            <v>522</v>
          </cell>
          <cell r="N3080">
            <v>0.165085669634843</v>
          </cell>
          <cell r="O3080">
            <v>449</v>
          </cell>
          <cell r="Q3080">
            <v>3485</v>
          </cell>
        </row>
        <row r="3081">
          <cell r="B3081" t="str">
            <v>SILVERADO 2102808</v>
          </cell>
          <cell r="C3081">
            <v>43432102</v>
          </cell>
          <cell r="D3081" t="str">
            <v>SILVERADO 2102</v>
          </cell>
          <cell r="E3081">
            <v>808</v>
          </cell>
          <cell r="F3081" t="b">
            <v>0</v>
          </cell>
          <cell r="G3081">
            <v>8110.4607966849799</v>
          </cell>
          <cell r="H3081">
            <v>4081.77310275527</v>
          </cell>
          <cell r="I3081">
            <v>39</v>
          </cell>
          <cell r="J3081">
            <v>8.0753730659265598E-5</v>
          </cell>
          <cell r="K3081">
            <v>2186</v>
          </cell>
          <cell r="L3081">
            <v>1061.25308915497</v>
          </cell>
          <cell r="M3081">
            <v>791</v>
          </cell>
          <cell r="N3081">
            <v>8.0300468063896804E-2</v>
          </cell>
          <cell r="O3081">
            <v>896</v>
          </cell>
          <cell r="P3081">
            <v>0.09</v>
          </cell>
          <cell r="Q3081">
            <v>1528</v>
          </cell>
        </row>
        <row r="3082">
          <cell r="B3082" t="str">
            <v>SILVERADO 2102942170</v>
          </cell>
          <cell r="C3082">
            <v>43432102</v>
          </cell>
          <cell r="D3082" t="str">
            <v>SILVERADO 2102</v>
          </cell>
          <cell r="E3082">
            <v>942170</v>
          </cell>
          <cell r="F3082" t="b">
            <v>0</v>
          </cell>
          <cell r="G3082">
            <v>14564.2628370372</v>
          </cell>
          <cell r="H3082">
            <v>5038.6470163527301</v>
          </cell>
          <cell r="I3082">
            <v>99</v>
          </cell>
          <cell r="J3082">
            <v>8.0363925620503601E-5</v>
          </cell>
          <cell r="K3082">
            <v>2195</v>
          </cell>
          <cell r="L3082">
            <v>1848.52799923985</v>
          </cell>
          <cell r="M3082">
            <v>490</v>
          </cell>
          <cell r="N3082">
            <v>0.15348027240152301</v>
          </cell>
          <cell r="O3082">
            <v>499</v>
          </cell>
          <cell r="Q3082">
            <v>2892</v>
          </cell>
        </row>
        <row r="3083">
          <cell r="B3083" t="str">
            <v>SILVERADO 210298998</v>
          </cell>
          <cell r="C3083">
            <v>43432102</v>
          </cell>
          <cell r="D3083" t="str">
            <v>SILVERADO 2102</v>
          </cell>
          <cell r="E3083">
            <v>98998</v>
          </cell>
          <cell r="F3083" t="b">
            <v>1</v>
          </cell>
          <cell r="G3083">
            <v>20001.4993925819</v>
          </cell>
          <cell r="H3083">
            <v>118.101875490662</v>
          </cell>
          <cell r="I3083">
            <v>136</v>
          </cell>
          <cell r="J3083">
            <v>8.5456890307047096E-5</v>
          </cell>
          <cell r="K3083">
            <v>2044</v>
          </cell>
          <cell r="L3083">
            <v>370.22011048212403</v>
          </cell>
          <cell r="M3083">
            <v>1337</v>
          </cell>
          <cell r="N3083">
            <v>6.6014167796124595E-2</v>
          </cell>
          <cell r="O3083">
            <v>1012</v>
          </cell>
          <cell r="P3083">
            <v>0.02</v>
          </cell>
          <cell r="Q3083">
            <v>2466</v>
          </cell>
        </row>
        <row r="3084">
          <cell r="B3084" t="str">
            <v>SILVERADO 2102CB</v>
          </cell>
          <cell r="C3084">
            <v>43432102</v>
          </cell>
          <cell r="D3084" t="str">
            <v>SILVERADO 2102</v>
          </cell>
          <cell r="E3084" t="str">
            <v>CB</v>
          </cell>
          <cell r="F3084" t="b">
            <v>1</v>
          </cell>
          <cell r="G3084">
            <v>2722.4303580320002</v>
          </cell>
          <cell r="H3084">
            <v>952.81222280062798</v>
          </cell>
          <cell r="I3084">
            <v>22</v>
          </cell>
          <cell r="J3084">
            <v>1.9758493511868699E-4</v>
          </cell>
          <cell r="K3084">
            <v>405</v>
          </cell>
          <cell r="L3084">
            <v>236.90885697899299</v>
          </cell>
          <cell r="M3084">
            <v>1576</v>
          </cell>
          <cell r="N3084">
            <v>7.3682482293607701E-2</v>
          </cell>
          <cell r="O3084">
            <v>948</v>
          </cell>
          <cell r="P3084">
            <v>0.13</v>
          </cell>
          <cell r="Q3084">
            <v>1352</v>
          </cell>
        </row>
        <row r="3085">
          <cell r="B3085" t="str">
            <v>SILVERADO 2103218894</v>
          </cell>
          <cell r="C3085">
            <v>43432103</v>
          </cell>
          <cell r="D3085" t="str">
            <v>SILVERADO 2103</v>
          </cell>
          <cell r="E3085">
            <v>218894</v>
          </cell>
          <cell r="F3085" t="b">
            <v>1</v>
          </cell>
          <cell r="G3085">
            <v>1856.97218502891</v>
          </cell>
          <cell r="H3085">
            <v>540.19942776535197</v>
          </cell>
          <cell r="I3085">
            <v>14</v>
          </cell>
          <cell r="J3085">
            <v>6.9371389924656606E-5</v>
          </cell>
          <cell r="K3085">
            <v>2494</v>
          </cell>
          <cell r="L3085">
            <v>15.8966585008266</v>
          </cell>
          <cell r="M3085">
            <v>2518</v>
          </cell>
          <cell r="N3085">
            <v>1.6299596231050999E-3</v>
          </cell>
          <cell r="O3085">
            <v>2533</v>
          </cell>
          <cell r="Q3085">
            <v>2758</v>
          </cell>
        </row>
        <row r="3086">
          <cell r="B3086" t="str">
            <v>SILVERADO 2103403102</v>
          </cell>
          <cell r="C3086">
            <v>43432103</v>
          </cell>
          <cell r="D3086" t="str">
            <v>SILVERADO 2103</v>
          </cell>
          <cell r="E3086">
            <v>403102</v>
          </cell>
          <cell r="F3086" t="b">
            <v>1</v>
          </cell>
          <cell r="G3086">
            <v>2765.6183273525098</v>
          </cell>
          <cell r="H3086">
            <v>788.57353643523402</v>
          </cell>
          <cell r="I3086">
            <v>18</v>
          </cell>
          <cell r="J3086">
            <v>1.4170583643944001E-4</v>
          </cell>
          <cell r="K3086">
            <v>843</v>
          </cell>
          <cell r="L3086">
            <v>5.3389049147785101</v>
          </cell>
          <cell r="M3086">
            <v>2736</v>
          </cell>
          <cell r="N3086">
            <v>8.4560533876883398E-4</v>
          </cell>
          <cell r="O3086">
            <v>2663</v>
          </cell>
          <cell r="Q3086">
            <v>3267</v>
          </cell>
        </row>
        <row r="3087">
          <cell r="B3087" t="str">
            <v>SILVERADO 2103507513</v>
          </cell>
          <cell r="C3087">
            <v>43432103</v>
          </cell>
          <cell r="D3087" t="str">
            <v>SILVERADO 2103</v>
          </cell>
          <cell r="E3087">
            <v>507513</v>
          </cell>
          <cell r="F3087" t="b">
            <v>0</v>
          </cell>
          <cell r="G3087">
            <v>8339.9552895420093</v>
          </cell>
          <cell r="H3087">
            <v>4803.4000357997002</v>
          </cell>
          <cell r="I3087">
            <v>65</v>
          </cell>
          <cell r="J3087">
            <v>1.03287906257229E-4</v>
          </cell>
          <cell r="K3087">
            <v>1564</v>
          </cell>
          <cell r="L3087">
            <v>1.16290512383178</v>
          </cell>
          <cell r="M3087">
            <v>2884</v>
          </cell>
          <cell r="N3087">
            <v>4.92689370166077E-5</v>
          </cell>
          <cell r="O3087">
            <v>2901</v>
          </cell>
          <cell r="Q3087">
            <v>2887</v>
          </cell>
        </row>
        <row r="3088">
          <cell r="B3088" t="str">
            <v>SILVERADO 2103617828</v>
          </cell>
          <cell r="C3088">
            <v>43432103</v>
          </cell>
          <cell r="D3088" t="str">
            <v>SILVERADO 2103</v>
          </cell>
          <cell r="E3088">
            <v>617828</v>
          </cell>
          <cell r="F3088" t="b">
            <v>0</v>
          </cell>
          <cell r="G3088">
            <v>4970.4214750725196</v>
          </cell>
          <cell r="H3088">
            <v>2303.2847409272399</v>
          </cell>
          <cell r="I3088">
            <v>28</v>
          </cell>
          <cell r="J3088">
            <v>9.4549112613354398E-5</v>
          </cell>
          <cell r="K3088">
            <v>1777</v>
          </cell>
          <cell r="L3088">
            <v>105.772252653283</v>
          </cell>
          <cell r="M3088">
            <v>1926</v>
          </cell>
          <cell r="N3088">
            <v>9.6279475631604796E-3</v>
          </cell>
          <cell r="O3088">
            <v>1977</v>
          </cell>
          <cell r="Q3088">
            <v>2776</v>
          </cell>
        </row>
        <row r="3089">
          <cell r="B3089" t="str">
            <v>SILVERADO 2103920793</v>
          </cell>
          <cell r="C3089">
            <v>43432103</v>
          </cell>
          <cell r="D3089" t="str">
            <v>SILVERADO 2103</v>
          </cell>
          <cell r="E3089">
            <v>920793</v>
          </cell>
          <cell r="F3089" t="b">
            <v>0</v>
          </cell>
          <cell r="G3089">
            <v>12855.6086338897</v>
          </cell>
          <cell r="H3089">
            <v>10473.703856239899</v>
          </cell>
          <cell r="I3089">
            <v>51</v>
          </cell>
          <cell r="J3089">
            <v>8.6883531199715902E-5</v>
          </cell>
          <cell r="K3089">
            <v>2016</v>
          </cell>
          <cell r="L3089">
            <v>85.521504888278599</v>
          </cell>
          <cell r="M3089">
            <v>2025</v>
          </cell>
          <cell r="N3089">
            <v>8.0330136194583304E-3</v>
          </cell>
          <cell r="O3089">
            <v>2044</v>
          </cell>
          <cell r="Q3089">
            <v>2833</v>
          </cell>
        </row>
        <row r="3090">
          <cell r="B3090" t="str">
            <v>SILVERADO 2103CB</v>
          </cell>
          <cell r="C3090">
            <v>43432103</v>
          </cell>
          <cell r="D3090" t="str">
            <v>SILVERADO 2103</v>
          </cell>
          <cell r="E3090" t="str">
            <v>CB</v>
          </cell>
          <cell r="F3090" t="b">
            <v>1</v>
          </cell>
          <cell r="G3090">
            <v>22820.561483232701</v>
          </cell>
          <cell r="H3090">
            <v>0</v>
          </cell>
          <cell r="I3090">
            <v>197</v>
          </cell>
          <cell r="J3090">
            <v>8.4140976921355E-5</v>
          </cell>
          <cell r="K3090">
            <v>2089</v>
          </cell>
          <cell r="L3090">
            <v>3.1167208694619699</v>
          </cell>
          <cell r="M3090">
            <v>2806</v>
          </cell>
          <cell r="N3090">
            <v>4.5724174766324701E-4</v>
          </cell>
          <cell r="O3090">
            <v>2744</v>
          </cell>
          <cell r="P3090">
            <v>43.8</v>
          </cell>
          <cell r="Q3090">
            <v>164</v>
          </cell>
        </row>
        <row r="3091">
          <cell r="B3091" t="str">
            <v>SILVERADO 21043485</v>
          </cell>
          <cell r="C3091">
            <v>43432104</v>
          </cell>
          <cell r="D3091" t="str">
            <v>SILVERADO 2104</v>
          </cell>
          <cell r="E3091">
            <v>3485</v>
          </cell>
          <cell r="F3091" t="b">
            <v>0</v>
          </cell>
          <cell r="G3091">
            <v>2803.98756778183</v>
          </cell>
          <cell r="H3091">
            <v>2803.98756778183</v>
          </cell>
          <cell r="I3091">
            <v>23</v>
          </cell>
          <cell r="J3091">
            <v>1.1552020568279099E-4</v>
          </cell>
          <cell r="K3091">
            <v>1286</v>
          </cell>
          <cell r="L3091">
            <v>723.11201052733395</v>
          </cell>
          <cell r="M3091">
            <v>996</v>
          </cell>
          <cell r="N3091">
            <v>8.1749366516881097E-2</v>
          </cell>
          <cell r="O3091">
            <v>887</v>
          </cell>
          <cell r="Q3091">
            <v>2910</v>
          </cell>
        </row>
        <row r="3092">
          <cell r="B3092" t="str">
            <v>SILVERADO 210437632</v>
          </cell>
          <cell r="C3092">
            <v>43432104</v>
          </cell>
          <cell r="D3092" t="str">
            <v>SILVERADO 2104</v>
          </cell>
          <cell r="E3092">
            <v>37632</v>
          </cell>
          <cell r="F3092" t="b">
            <v>0</v>
          </cell>
          <cell r="G3092">
            <v>42770.294169256798</v>
          </cell>
          <cell r="H3092">
            <v>42770.294169256798</v>
          </cell>
          <cell r="I3092">
            <v>304</v>
          </cell>
          <cell r="J3092">
            <v>1.59100306351128E-4</v>
          </cell>
          <cell r="K3092">
            <v>651</v>
          </cell>
          <cell r="L3092">
            <v>314.35130292358798</v>
          </cell>
          <cell r="M3092">
            <v>1426</v>
          </cell>
          <cell r="N3092">
            <v>4.4601198337867701E-2</v>
          </cell>
          <cell r="O3092">
            <v>1235</v>
          </cell>
          <cell r="P3092">
            <v>2.5499999999999998</v>
          </cell>
          <cell r="Q3092">
            <v>599</v>
          </cell>
        </row>
        <row r="3093">
          <cell r="B3093" t="str">
            <v>SILVERADO 2104632</v>
          </cell>
          <cell r="C3093">
            <v>43432104</v>
          </cell>
          <cell r="D3093" t="str">
            <v>SILVERADO 2104</v>
          </cell>
          <cell r="E3093">
            <v>632</v>
          </cell>
          <cell r="F3093" t="b">
            <v>0</v>
          </cell>
          <cell r="G3093">
            <v>29843.766139617601</v>
          </cell>
          <cell r="H3093">
            <v>29492.789502858101</v>
          </cell>
          <cell r="I3093">
            <v>193</v>
          </cell>
          <cell r="J3093">
            <v>1.19024229442463E-4</v>
          </cell>
          <cell r="K3093">
            <v>1207</v>
          </cell>
          <cell r="L3093">
            <v>950.77591393954697</v>
          </cell>
          <cell r="M3093">
            <v>861</v>
          </cell>
          <cell r="N3093">
            <v>9.4958660325452998E-2</v>
          </cell>
          <cell r="O3093">
            <v>792</v>
          </cell>
          <cell r="P3093">
            <v>90.53</v>
          </cell>
          <cell r="Q3093">
            <v>32</v>
          </cell>
        </row>
        <row r="3094">
          <cell r="B3094" t="str">
            <v>SILVERADO 2104645</v>
          </cell>
          <cell r="C3094">
            <v>43432104</v>
          </cell>
          <cell r="D3094" t="str">
            <v>SILVERADO 2104</v>
          </cell>
          <cell r="E3094">
            <v>645</v>
          </cell>
          <cell r="F3094" t="b">
            <v>0</v>
          </cell>
          <cell r="G3094">
            <v>1626.89377883927</v>
          </cell>
          <cell r="H3094">
            <v>1626.89377883927</v>
          </cell>
          <cell r="I3094">
            <v>13</v>
          </cell>
          <cell r="J3094">
            <v>9.1232058576469301E-5</v>
          </cell>
          <cell r="K3094">
            <v>1870</v>
          </cell>
          <cell r="L3094">
            <v>67.724109383105301</v>
          </cell>
          <cell r="M3094">
            <v>2103</v>
          </cell>
          <cell r="N3094">
            <v>6.5603683880312699E-3</v>
          </cell>
          <cell r="O3094">
            <v>2117</v>
          </cell>
          <cell r="P3094">
            <v>60.62</v>
          </cell>
          <cell r="Q3094">
            <v>88</v>
          </cell>
        </row>
        <row r="3095">
          <cell r="B3095" t="str">
            <v>SILVERADO 2104708</v>
          </cell>
          <cell r="C3095">
            <v>43432104</v>
          </cell>
          <cell r="D3095" t="str">
            <v>SILVERADO 2104</v>
          </cell>
          <cell r="E3095">
            <v>708</v>
          </cell>
          <cell r="F3095" t="b">
            <v>0</v>
          </cell>
          <cell r="G3095">
            <v>7904.2269367747003</v>
          </cell>
          <cell r="H3095">
            <v>6040.8567695149904</v>
          </cell>
          <cell r="I3095">
            <v>61</v>
          </cell>
          <cell r="J3095">
            <v>1.3285098152738899E-4</v>
          </cell>
          <cell r="K3095">
            <v>959</v>
          </cell>
          <cell r="L3095">
            <v>152.294804287293</v>
          </cell>
          <cell r="M3095">
            <v>1771</v>
          </cell>
          <cell r="N3095">
            <v>2.11799928268314E-2</v>
          </cell>
          <cell r="O3095">
            <v>1648</v>
          </cell>
          <cell r="P3095">
            <v>0.54</v>
          </cell>
          <cell r="Q3095">
            <v>876</v>
          </cell>
        </row>
        <row r="3096">
          <cell r="B3096" t="str">
            <v>SILVERADO 2104722</v>
          </cell>
          <cell r="C3096">
            <v>43432104</v>
          </cell>
          <cell r="D3096" t="str">
            <v>SILVERADO 2104</v>
          </cell>
          <cell r="E3096">
            <v>722</v>
          </cell>
          <cell r="F3096" t="b">
            <v>0</v>
          </cell>
          <cell r="G3096">
            <v>12705.358229285401</v>
          </cell>
          <cell r="H3096">
            <v>12705.358229285401</v>
          </cell>
          <cell r="I3096">
            <v>99</v>
          </cell>
          <cell r="J3096">
            <v>2.60822842612855E-4</v>
          </cell>
          <cell r="K3096">
            <v>194</v>
          </cell>
          <cell r="L3096">
            <v>569.60124743706399</v>
          </cell>
          <cell r="M3096">
            <v>1130</v>
          </cell>
          <cell r="N3096">
            <v>0.11274059397863299</v>
          </cell>
          <cell r="O3096">
            <v>690</v>
          </cell>
          <cell r="P3096">
            <v>46.62</v>
          </cell>
          <cell r="Q3096">
            <v>140</v>
          </cell>
        </row>
        <row r="3097">
          <cell r="B3097" t="str">
            <v>SILVERADO 2104726</v>
          </cell>
          <cell r="C3097">
            <v>43432104</v>
          </cell>
          <cell r="D3097" t="str">
            <v>SILVERADO 2104</v>
          </cell>
          <cell r="E3097">
            <v>726</v>
          </cell>
          <cell r="F3097" t="b">
            <v>0</v>
          </cell>
          <cell r="G3097">
            <v>56301.339553931299</v>
          </cell>
          <cell r="H3097">
            <v>48875.227386269398</v>
          </cell>
          <cell r="I3097">
            <v>263</v>
          </cell>
          <cell r="J3097">
            <v>1.0364628682749299E-4</v>
          </cell>
          <cell r="K3097">
            <v>1558</v>
          </cell>
          <cell r="L3097">
            <v>2367.3737970174002</v>
          </cell>
          <cell r="M3097">
            <v>368</v>
          </cell>
          <cell r="N3097">
            <v>0.22346942646959</v>
          </cell>
          <cell r="O3097">
            <v>279</v>
          </cell>
          <cell r="P3097">
            <v>5.19</v>
          </cell>
          <cell r="Q3097">
            <v>495</v>
          </cell>
        </row>
        <row r="3098">
          <cell r="B3098" t="str">
            <v>SILVERADO 210478268</v>
          </cell>
          <cell r="C3098">
            <v>43432104</v>
          </cell>
          <cell r="D3098" t="str">
            <v>SILVERADO 2104</v>
          </cell>
          <cell r="E3098">
            <v>78268</v>
          </cell>
          <cell r="F3098" t="b">
            <v>0</v>
          </cell>
          <cell r="G3098">
            <v>15647.320631880601</v>
          </cell>
          <cell r="H3098">
            <v>15647.320631880601</v>
          </cell>
          <cell r="I3098">
            <v>114</v>
          </cell>
          <cell r="J3098">
            <v>1.6165334601649599E-4</v>
          </cell>
          <cell r="K3098">
            <v>623</v>
          </cell>
          <cell r="L3098">
            <v>303.71863143373099</v>
          </cell>
          <cell r="M3098">
            <v>1445</v>
          </cell>
          <cell r="N3098">
            <v>4.3132785724426401E-2</v>
          </cell>
          <cell r="O3098">
            <v>1254</v>
          </cell>
          <cell r="P3098">
            <v>73.540000000000006</v>
          </cell>
          <cell r="Q3098">
            <v>60</v>
          </cell>
        </row>
        <row r="3099">
          <cell r="B3099" t="str">
            <v>SILVERADO 2104806</v>
          </cell>
          <cell r="C3099">
            <v>43432104</v>
          </cell>
          <cell r="D3099" t="str">
            <v>SILVERADO 2104</v>
          </cell>
          <cell r="E3099">
            <v>806</v>
          </cell>
          <cell r="F3099" t="b">
            <v>0</v>
          </cell>
          <cell r="G3099">
            <v>55052.210445579498</v>
          </cell>
          <cell r="H3099">
            <v>33831.6044494015</v>
          </cell>
          <cell r="I3099">
            <v>229</v>
          </cell>
          <cell r="J3099">
            <v>9.1805530839321697E-5</v>
          </cell>
          <cell r="K3099">
            <v>1850</v>
          </cell>
          <cell r="L3099">
            <v>2097.6481791935598</v>
          </cell>
          <cell r="M3099">
            <v>426</v>
          </cell>
          <cell r="N3099">
            <v>0.21007664814910301</v>
          </cell>
          <cell r="O3099">
            <v>309</v>
          </cell>
          <cell r="P3099">
            <v>0.15</v>
          </cell>
          <cell r="Q3099">
            <v>1276</v>
          </cell>
        </row>
        <row r="3100">
          <cell r="B3100" t="str">
            <v>SILVERADO 21051306</v>
          </cell>
          <cell r="C3100">
            <v>43432105</v>
          </cell>
          <cell r="D3100" t="str">
            <v>SILVERADO 2105</v>
          </cell>
          <cell r="E3100">
            <v>1306</v>
          </cell>
          <cell r="F3100" t="b">
            <v>1</v>
          </cell>
          <cell r="G3100">
            <v>6582.76150907595</v>
          </cell>
          <cell r="H3100">
            <v>393.59160434569202</v>
          </cell>
          <cell r="I3100">
            <v>55</v>
          </cell>
          <cell r="J3100">
            <v>1.8260525373787201E-4</v>
          </cell>
          <cell r="K3100">
            <v>490</v>
          </cell>
          <cell r="L3100">
            <v>20.355325824964599</v>
          </cell>
          <cell r="M3100">
            <v>2444</v>
          </cell>
          <cell r="N3100">
            <v>3.09387340255286E-3</v>
          </cell>
          <cell r="O3100">
            <v>2341</v>
          </cell>
          <cell r="P3100">
            <v>9.44</v>
          </cell>
          <cell r="Q3100">
            <v>409</v>
          </cell>
        </row>
        <row r="3101">
          <cell r="B3101" t="str">
            <v>SILVERADO 21051308</v>
          </cell>
          <cell r="C3101">
            <v>43432105</v>
          </cell>
          <cell r="D3101" t="str">
            <v>SILVERADO 2105</v>
          </cell>
          <cell r="E3101">
            <v>1308</v>
          </cell>
          <cell r="F3101" t="b">
            <v>1</v>
          </cell>
          <cell r="G3101">
            <v>7407.3520258040598</v>
          </cell>
          <cell r="H3101">
            <v>244.963137512819</v>
          </cell>
          <cell r="I3101">
            <v>60</v>
          </cell>
          <cell r="J3101">
            <v>8.8596715104975306E-5</v>
          </cell>
          <cell r="K3101">
            <v>1969</v>
          </cell>
          <cell r="L3101">
            <v>6.5215764450557795E-2</v>
          </cell>
          <cell r="M3101">
            <v>3502</v>
          </cell>
          <cell r="N3101">
            <v>5.78736691161207E-6</v>
          </cell>
          <cell r="O3101">
            <v>3223</v>
          </cell>
          <cell r="P3101">
            <v>8.14</v>
          </cell>
          <cell r="Q3101">
            <v>435</v>
          </cell>
        </row>
        <row r="3102">
          <cell r="B3102" t="str">
            <v>SILVERADO 2105131568</v>
          </cell>
          <cell r="C3102">
            <v>43432105</v>
          </cell>
          <cell r="D3102" t="str">
            <v>SILVERADO 2105</v>
          </cell>
          <cell r="E3102">
            <v>131568</v>
          </cell>
          <cell r="F3102" t="b">
            <v>0</v>
          </cell>
          <cell r="G3102">
            <v>7881.7386240476599</v>
          </cell>
          <cell r="H3102">
            <v>6658.8016640736396</v>
          </cell>
          <cell r="I3102">
            <v>57</v>
          </cell>
          <cell r="J3102">
            <v>1.35761804127118E-4</v>
          </cell>
          <cell r="K3102">
            <v>921</v>
          </cell>
          <cell r="L3102">
            <v>77.207991173820105</v>
          </cell>
          <cell r="M3102">
            <v>2060</v>
          </cell>
          <cell r="N3102">
            <v>1.0281445149094501E-2</v>
          </cell>
          <cell r="O3102">
            <v>1947</v>
          </cell>
          <cell r="Q3102">
            <v>2951</v>
          </cell>
        </row>
        <row r="3103">
          <cell r="B3103" t="str">
            <v>SILVERADO 2105167360</v>
          </cell>
          <cell r="C3103">
            <v>43432105</v>
          </cell>
          <cell r="D3103" t="str">
            <v>SILVERADO 2105</v>
          </cell>
          <cell r="E3103">
            <v>167360</v>
          </cell>
          <cell r="F3103" t="b">
            <v>0</v>
          </cell>
          <cell r="G3103">
            <v>15830.4656258589</v>
          </cell>
          <cell r="H3103">
            <v>15413.590937283299</v>
          </cell>
          <cell r="I3103">
            <v>70</v>
          </cell>
          <cell r="J3103">
            <v>1.17695124962275E-4</v>
          </cell>
          <cell r="K3103">
            <v>1232</v>
          </cell>
          <cell r="L3103">
            <v>51.721752515478897</v>
          </cell>
          <cell r="M3103">
            <v>2203</v>
          </cell>
          <cell r="N3103">
            <v>5.6115838556279199E-3</v>
          </cell>
          <cell r="O3103">
            <v>2174</v>
          </cell>
          <cell r="Q3103">
            <v>3176</v>
          </cell>
        </row>
        <row r="3104">
          <cell r="B3104" t="str">
            <v>SILVERADO 2105191725</v>
          </cell>
          <cell r="C3104">
            <v>43432105</v>
          </cell>
          <cell r="D3104" t="str">
            <v>SILVERADO 2105</v>
          </cell>
          <cell r="E3104">
            <v>191725</v>
          </cell>
          <cell r="F3104" t="b">
            <v>1</v>
          </cell>
          <cell r="G3104">
            <v>766.92347469802996</v>
          </cell>
          <cell r="H3104">
            <v>558.14016449166002</v>
          </cell>
          <cell r="I3104">
            <v>8</v>
          </cell>
          <cell r="J3104">
            <v>1.08540011297009E-4</v>
          </cell>
          <cell r="K3104">
            <v>1435</v>
          </cell>
          <cell r="L3104">
            <v>6.6111426131150494E-2</v>
          </cell>
          <cell r="M3104">
            <v>3189</v>
          </cell>
          <cell r="N3104">
            <v>7.1671434031804303E-6</v>
          </cell>
          <cell r="O3104">
            <v>3157</v>
          </cell>
          <cell r="Q3104">
            <v>2999</v>
          </cell>
        </row>
        <row r="3105">
          <cell r="B3105" t="str">
            <v>SILVERADO 2105247660</v>
          </cell>
          <cell r="C3105">
            <v>43432105</v>
          </cell>
          <cell r="D3105" t="str">
            <v>SILVERADO 2105</v>
          </cell>
          <cell r="E3105">
            <v>247660</v>
          </cell>
          <cell r="F3105" t="b">
            <v>0</v>
          </cell>
          <cell r="G3105">
            <v>5200.0543641288796</v>
          </cell>
          <cell r="H3105">
            <v>3858.4885980794502</v>
          </cell>
          <cell r="I3105">
            <v>35</v>
          </cell>
          <cell r="J3105">
            <v>8.3564643916490998E-5</v>
          </cell>
          <cell r="K3105">
            <v>2111</v>
          </cell>
          <cell r="L3105">
            <v>144.07700503406301</v>
          </cell>
          <cell r="M3105">
            <v>1794</v>
          </cell>
          <cell r="N3105">
            <v>1.1540525518219999E-2</v>
          </cell>
          <cell r="O3105">
            <v>1901</v>
          </cell>
          <cell r="Q3105">
            <v>2689</v>
          </cell>
        </row>
        <row r="3106">
          <cell r="B3106" t="str">
            <v>SILVERADO 2105309298</v>
          </cell>
          <cell r="C3106">
            <v>43432105</v>
          </cell>
          <cell r="D3106" t="str">
            <v>SILVERADO 2105</v>
          </cell>
          <cell r="E3106">
            <v>309298</v>
          </cell>
          <cell r="F3106" t="b">
            <v>0</v>
          </cell>
          <cell r="G3106">
            <v>3091.9425672277298</v>
          </cell>
          <cell r="H3106">
            <v>1768.6422355058801</v>
          </cell>
          <cell r="I3106">
            <v>23</v>
          </cell>
          <cell r="J3106">
            <v>9.5444594515593794E-5</v>
          </cell>
          <cell r="K3106">
            <v>1744</v>
          </cell>
          <cell r="L3106">
            <v>39.3183455458718</v>
          </cell>
          <cell r="M3106">
            <v>2281</v>
          </cell>
          <cell r="N3106">
            <v>4.3094030626173903E-3</v>
          </cell>
          <cell r="O3106">
            <v>2241</v>
          </cell>
          <cell r="Q3106">
            <v>3197</v>
          </cell>
        </row>
        <row r="3107">
          <cell r="B3107" t="str">
            <v>SILVERADO 2105337226</v>
          </cell>
          <cell r="C3107">
            <v>43432105</v>
          </cell>
          <cell r="D3107" t="str">
            <v>SILVERADO 2105</v>
          </cell>
          <cell r="E3107">
            <v>337226</v>
          </cell>
          <cell r="F3107" t="b">
            <v>1</v>
          </cell>
          <cell r="G3107">
            <v>1293.80774069627</v>
          </cell>
          <cell r="H3107">
            <v>458.48271773193699</v>
          </cell>
          <cell r="I3107">
            <v>13</v>
          </cell>
          <cell r="J3107">
            <v>1.4221553759013501E-4</v>
          </cell>
          <cell r="K3107">
            <v>835</v>
          </cell>
          <cell r="L3107">
            <v>6.5742334779257894E-2</v>
          </cell>
          <cell r="M3107">
            <v>3297</v>
          </cell>
          <cell r="N3107">
            <v>9.3614965552289695E-6</v>
          </cell>
          <cell r="O3107">
            <v>3085</v>
          </cell>
          <cell r="Q3107">
            <v>2998</v>
          </cell>
        </row>
        <row r="3108">
          <cell r="B3108" t="str">
            <v>SILVERADO 2105616</v>
          </cell>
          <cell r="C3108">
            <v>43432105</v>
          </cell>
          <cell r="D3108" t="str">
            <v>SILVERADO 2105</v>
          </cell>
          <cell r="E3108">
            <v>616</v>
          </cell>
          <cell r="F3108" t="b">
            <v>1</v>
          </cell>
          <cell r="G3108">
            <v>12968.068215838901</v>
          </cell>
          <cell r="H3108">
            <v>798.87539315813797</v>
          </cell>
          <cell r="I3108">
            <v>103</v>
          </cell>
          <cell r="J3108">
            <v>1.10906298526542E-4</v>
          </cell>
          <cell r="K3108">
            <v>1393</v>
          </cell>
          <cell r="L3108">
            <v>20.283108182308201</v>
          </cell>
          <cell r="M3108">
            <v>2445</v>
          </cell>
          <cell r="N3108">
            <v>3.0112342410036799E-3</v>
          </cell>
          <cell r="O3108">
            <v>2351</v>
          </cell>
          <cell r="P3108">
            <v>0.3</v>
          </cell>
          <cell r="Q3108">
            <v>1020</v>
          </cell>
        </row>
        <row r="3109">
          <cell r="B3109" t="str">
            <v>SILVERADO 2105658898</v>
          </cell>
          <cell r="C3109">
            <v>43432105</v>
          </cell>
          <cell r="D3109" t="str">
            <v>SILVERADO 2105</v>
          </cell>
          <cell r="E3109">
            <v>658898</v>
          </cell>
          <cell r="F3109" t="b">
            <v>0</v>
          </cell>
          <cell r="G3109">
            <v>27632.457934801401</v>
          </cell>
          <cell r="H3109">
            <v>27632.457934801401</v>
          </cell>
          <cell r="I3109">
            <v>151</v>
          </cell>
          <cell r="J3109">
            <v>1.5549230140701699E-4</v>
          </cell>
          <cell r="K3109">
            <v>689</v>
          </cell>
          <cell r="L3109">
            <v>248.30899848545701</v>
          </cell>
          <cell r="M3109">
            <v>1546</v>
          </cell>
          <cell r="N3109">
            <v>3.5763149066580402E-2</v>
          </cell>
          <cell r="O3109">
            <v>1361</v>
          </cell>
          <cell r="P3109">
            <v>57.88</v>
          </cell>
          <cell r="Q3109">
            <v>94</v>
          </cell>
        </row>
        <row r="3110">
          <cell r="B3110" t="str">
            <v>SILVERADO 2105861266</v>
          </cell>
          <cell r="C3110">
            <v>43432105</v>
          </cell>
          <cell r="D3110" t="str">
            <v>SILVERADO 2105</v>
          </cell>
          <cell r="E3110">
            <v>861266</v>
          </cell>
          <cell r="F3110" t="b">
            <v>0</v>
          </cell>
          <cell r="G3110">
            <v>3852.0147926764398</v>
          </cell>
          <cell r="H3110">
            <v>2503.8940089755602</v>
          </cell>
          <cell r="I3110">
            <v>31</v>
          </cell>
          <cell r="J3110">
            <v>1.8468349862227801E-4</v>
          </cell>
          <cell r="K3110">
            <v>477</v>
          </cell>
          <cell r="L3110">
            <v>101.282622633024</v>
          </cell>
          <cell r="M3110">
            <v>1949</v>
          </cell>
          <cell r="N3110">
            <v>1.4616389761018299E-2</v>
          </cell>
          <cell r="O3110">
            <v>1800</v>
          </cell>
          <cell r="Q3110">
            <v>3353</v>
          </cell>
        </row>
        <row r="3111">
          <cell r="B3111" t="str">
            <v>SILVERADO 2105CB</v>
          </cell>
          <cell r="C3111">
            <v>43432105</v>
          </cell>
          <cell r="D3111" t="str">
            <v>SILVERADO 2105</v>
          </cell>
          <cell r="E3111" t="str">
            <v>CB</v>
          </cell>
          <cell r="F3111" t="b">
            <v>0</v>
          </cell>
          <cell r="G3111">
            <v>7432.6484425995804</v>
          </cell>
          <cell r="H3111">
            <v>1011.6245610698101</v>
          </cell>
          <cell r="I3111">
            <v>66</v>
          </cell>
          <cell r="J3111">
            <v>9.5308887746516397E-5</v>
          </cell>
          <cell r="K3111">
            <v>1754</v>
          </cell>
          <cell r="L3111">
            <v>6.5326268164397197E-2</v>
          </cell>
          <cell r="M3111">
            <v>3450</v>
          </cell>
          <cell r="N3111">
            <v>6.23133740282903E-6</v>
          </cell>
          <cell r="O3111">
            <v>3201</v>
          </cell>
          <cell r="P3111">
            <v>0.17</v>
          </cell>
          <cell r="Q3111">
            <v>1235</v>
          </cell>
        </row>
        <row r="3112">
          <cell r="B3112" t="str">
            <v>SISQUOC 110245261</v>
          </cell>
          <cell r="C3112">
            <v>182811102</v>
          </cell>
          <cell r="D3112" t="str">
            <v>SISQUOC 1102</v>
          </cell>
          <cell r="E3112">
            <v>45261</v>
          </cell>
          <cell r="F3112" t="b">
            <v>1</v>
          </cell>
          <cell r="G3112">
            <v>20192.752612075499</v>
          </cell>
          <cell r="H3112">
            <v>164.99582562714301</v>
          </cell>
          <cell r="I3112">
            <v>10</v>
          </cell>
          <cell r="J3112">
            <v>7.3888462793547606E-5</v>
          </cell>
          <cell r="K3112">
            <v>2362</v>
          </cell>
          <cell r="L3112">
            <v>8.6021681577298406</v>
          </cell>
          <cell r="M3112">
            <v>2652</v>
          </cell>
          <cell r="N3112">
            <v>1.42296627641003E-3</v>
          </cell>
          <cell r="O3112">
            <v>2571</v>
          </cell>
          <cell r="Q3112">
            <v>3326</v>
          </cell>
        </row>
        <row r="3113">
          <cell r="B3113" t="str">
            <v>SISQUOC 1102M52</v>
          </cell>
          <cell r="C3113">
            <v>182811102</v>
          </cell>
          <cell r="D3113" t="str">
            <v>SISQUOC 1102</v>
          </cell>
          <cell r="E3113" t="str">
            <v>M52</v>
          </cell>
          <cell r="F3113" t="b">
            <v>0</v>
          </cell>
          <cell r="G3113">
            <v>56469.3419621297</v>
          </cell>
          <cell r="H3113">
            <v>54530.2398734995</v>
          </cell>
          <cell r="I3113">
            <v>131</v>
          </cell>
          <cell r="J3113">
            <v>6.7690989035038395E-5</v>
          </cell>
          <cell r="K3113">
            <v>2540</v>
          </cell>
          <cell r="L3113">
            <v>719.271133287883</v>
          </cell>
          <cell r="M3113">
            <v>1001</v>
          </cell>
          <cell r="N3113">
            <v>4.9149627847381701E-2</v>
          </cell>
          <cell r="O3113">
            <v>1185</v>
          </cell>
          <cell r="P3113">
            <v>0.09</v>
          </cell>
          <cell r="Q3113">
            <v>1551</v>
          </cell>
        </row>
        <row r="3114">
          <cell r="B3114" t="str">
            <v>SISQUOC 1102M54</v>
          </cell>
          <cell r="C3114">
            <v>182811102</v>
          </cell>
          <cell r="D3114" t="str">
            <v>SISQUOC 1102</v>
          </cell>
          <cell r="E3114" t="str">
            <v>M54</v>
          </cell>
          <cell r="F3114" t="b">
            <v>0</v>
          </cell>
          <cell r="G3114">
            <v>48740.644508057099</v>
          </cell>
          <cell r="H3114">
            <v>31884.227437005899</v>
          </cell>
          <cell r="I3114">
            <v>166</v>
          </cell>
          <cell r="J3114">
            <v>5.3034127804661698E-5</v>
          </cell>
          <cell r="K3114">
            <v>2966</v>
          </cell>
          <cell r="L3114">
            <v>2348.10346825025</v>
          </cell>
          <cell r="M3114">
            <v>373</v>
          </cell>
          <cell r="N3114">
            <v>0.14113769127103201</v>
          </cell>
          <cell r="O3114">
            <v>567</v>
          </cell>
          <cell r="P3114">
            <v>0.02</v>
          </cell>
          <cell r="Q3114">
            <v>2478</v>
          </cell>
        </row>
        <row r="3115">
          <cell r="B3115" t="str">
            <v>SISQUOC 1103858898</v>
          </cell>
          <cell r="C3115">
            <v>182811103</v>
          </cell>
          <cell r="D3115" t="str">
            <v>SISQUOC 1103</v>
          </cell>
          <cell r="E3115">
            <v>858898</v>
          </cell>
          <cell r="F3115" t="b">
            <v>0</v>
          </cell>
          <cell r="G3115">
            <v>31911.405857257301</v>
          </cell>
          <cell r="H3115">
            <v>31551.7734616011</v>
          </cell>
          <cell r="I3115">
            <v>152</v>
          </cell>
          <cell r="J3115">
            <v>4.9929015554482997E-5</v>
          </cell>
          <cell r="K3115">
            <v>3040</v>
          </cell>
          <cell r="L3115">
            <v>1510.0950099742099</v>
          </cell>
          <cell r="M3115">
            <v>592</v>
          </cell>
          <cell r="N3115">
            <v>8.9507597752611107E-2</v>
          </cell>
          <cell r="O3115">
            <v>826</v>
          </cell>
          <cell r="Q3115">
            <v>3043</v>
          </cell>
        </row>
        <row r="3116">
          <cell r="B3116" t="str">
            <v>SISQUOC 1103867486</v>
          </cell>
          <cell r="C3116">
            <v>182811103</v>
          </cell>
          <cell r="D3116" t="str">
            <v>SISQUOC 1103</v>
          </cell>
          <cell r="E3116">
            <v>867486</v>
          </cell>
          <cell r="F3116" t="b">
            <v>0</v>
          </cell>
          <cell r="G3116">
            <v>5219.4397082823598</v>
          </cell>
          <cell r="H3116">
            <v>3405.4304818365799</v>
          </cell>
          <cell r="I3116">
            <v>20</v>
          </cell>
          <cell r="J3116">
            <v>7.3947725316732702E-5</v>
          </cell>
          <cell r="K3116">
            <v>2361</v>
          </cell>
          <cell r="L3116">
            <v>3380.0088584441601</v>
          </cell>
          <cell r="M3116">
            <v>213</v>
          </cell>
          <cell r="N3116">
            <v>0.35060729575571697</v>
          </cell>
          <cell r="O3116">
            <v>96</v>
          </cell>
          <cell r="Q3116">
            <v>3172</v>
          </cell>
        </row>
        <row r="3117">
          <cell r="B3117" t="str">
            <v>SISQUOC 1103M98</v>
          </cell>
          <cell r="C3117">
            <v>182811103</v>
          </cell>
          <cell r="D3117" t="str">
            <v>SISQUOC 1103</v>
          </cell>
          <cell r="E3117" t="str">
            <v>M98</v>
          </cell>
          <cell r="F3117" t="b">
            <v>0</v>
          </cell>
          <cell r="G3117">
            <v>15843.020409045501</v>
          </cell>
          <cell r="H3117">
            <v>12614.666402668399</v>
          </cell>
          <cell r="I3117">
            <v>56</v>
          </cell>
          <cell r="J3117">
            <v>2.6578736075017699E-5</v>
          </cell>
          <cell r="K3117">
            <v>3477</v>
          </cell>
          <cell r="L3117">
            <v>870.092627374269</v>
          </cell>
          <cell r="M3117">
            <v>898</v>
          </cell>
          <cell r="N3117">
            <v>3.09878406903684E-2</v>
          </cell>
          <cell r="O3117">
            <v>1443</v>
          </cell>
          <cell r="P3117">
            <v>0.06</v>
          </cell>
          <cell r="Q3117">
            <v>1829</v>
          </cell>
        </row>
        <row r="3118">
          <cell r="B3118" t="str">
            <v>SMARTVILLE 1101CB</v>
          </cell>
          <cell r="C3118">
            <v>153791101</v>
          </cell>
          <cell r="D3118" t="str">
            <v>SMARTVILLE 1101</v>
          </cell>
          <cell r="E3118" t="str">
            <v>CB</v>
          </cell>
          <cell r="F3118" t="b">
            <v>0</v>
          </cell>
          <cell r="G3118">
            <v>26399.899268219298</v>
          </cell>
          <cell r="H3118">
            <v>26026.0286732897</v>
          </cell>
          <cell r="I3118">
            <v>152</v>
          </cell>
          <cell r="J3118">
            <v>1.2843941721143101E-4</v>
          </cell>
          <cell r="K3118">
            <v>1042</v>
          </cell>
          <cell r="L3118">
            <v>2226.2507668252201</v>
          </cell>
          <cell r="M3118">
            <v>395</v>
          </cell>
          <cell r="N3118">
            <v>0.21931211086784799</v>
          </cell>
          <cell r="O3118">
            <v>284</v>
          </cell>
          <cell r="P3118">
            <v>0.08</v>
          </cell>
          <cell r="Q3118">
            <v>1659</v>
          </cell>
        </row>
        <row r="3119">
          <cell r="B3119" t="str">
            <v>SNEATH LANE 110134438</v>
          </cell>
          <cell r="C3119">
            <v>22721101</v>
          </cell>
          <cell r="D3119" t="str">
            <v>SNEATH LANE 1101</v>
          </cell>
          <cell r="E3119">
            <v>34438</v>
          </cell>
          <cell r="F3119" t="b">
            <v>0</v>
          </cell>
          <cell r="G3119">
            <v>8258.6725024997795</v>
          </cell>
          <cell r="H3119">
            <v>3709.6211438650098</v>
          </cell>
          <cell r="I3119">
            <v>67</v>
          </cell>
          <cell r="J3119">
            <v>3.7308450982304597E-5</v>
          </cell>
          <cell r="K3119">
            <v>3309</v>
          </cell>
          <cell r="L3119">
            <v>6.5492192422276094E-2</v>
          </cell>
          <cell r="M3119">
            <v>3373</v>
          </cell>
          <cell r="N3119">
            <v>2.45451335970419E-6</v>
          </cell>
          <cell r="O3119">
            <v>3469</v>
          </cell>
          <cell r="P3119">
            <v>0.06</v>
          </cell>
          <cell r="Q3119">
            <v>1800</v>
          </cell>
        </row>
        <row r="3120">
          <cell r="B3120" t="str">
            <v>SNEATH LANE 110168070</v>
          </cell>
          <cell r="C3120">
            <v>22721101</v>
          </cell>
          <cell r="D3120" t="str">
            <v>SNEATH LANE 1101</v>
          </cell>
          <cell r="E3120">
            <v>68070</v>
          </cell>
          <cell r="F3120" t="b">
            <v>1</v>
          </cell>
          <cell r="G3120">
            <v>3445.6938525403102</v>
          </cell>
          <cell r="H3120">
            <v>373.70935257909599</v>
          </cell>
          <cell r="I3120">
            <v>30</v>
          </cell>
          <cell r="J3120">
            <v>3.3641879872447998E-5</v>
          </cell>
          <cell r="K3120">
            <v>3372</v>
          </cell>
          <cell r="L3120">
            <v>6.5232651432355196E-2</v>
          </cell>
          <cell r="M3120">
            <v>3488</v>
          </cell>
          <cell r="N3120">
            <v>2.1952820519399899E-6</v>
          </cell>
          <cell r="O3120">
            <v>3491</v>
          </cell>
          <cell r="P3120">
            <v>0.02</v>
          </cell>
          <cell r="Q3120">
            <v>2503</v>
          </cell>
        </row>
        <row r="3121">
          <cell r="B3121" t="str">
            <v>SNEATH LANE 1101CB</v>
          </cell>
          <cell r="C3121">
            <v>22721101</v>
          </cell>
          <cell r="D3121" t="str">
            <v>SNEATH LANE 1101</v>
          </cell>
          <cell r="E3121" t="str">
            <v>CB</v>
          </cell>
          <cell r="F3121" t="b">
            <v>1</v>
          </cell>
          <cell r="G3121">
            <v>1584.8668117178299</v>
          </cell>
          <cell r="H3121">
            <v>745.31661559949396</v>
          </cell>
          <cell r="I3121">
            <v>19</v>
          </cell>
          <cell r="J3121">
            <v>3.5327122746179197E-5</v>
          </cell>
          <cell r="K3121">
            <v>3345</v>
          </cell>
          <cell r="L3121">
            <v>6.5349872175015894E-2</v>
          </cell>
          <cell r="M3121">
            <v>3437</v>
          </cell>
          <cell r="N3121">
            <v>2.3127178633148502E-6</v>
          </cell>
          <cell r="O3121">
            <v>3479</v>
          </cell>
          <cell r="P3121">
            <v>0.02</v>
          </cell>
          <cell r="Q3121">
            <v>2415</v>
          </cell>
        </row>
        <row r="3122">
          <cell r="B3122" t="str">
            <v>SNEATH LANE 110275844</v>
          </cell>
          <cell r="C3122">
            <v>22721102</v>
          </cell>
          <cell r="D3122" t="str">
            <v>SNEATH LANE 1102</v>
          </cell>
          <cell r="E3122">
            <v>75844</v>
          </cell>
          <cell r="F3122" t="b">
            <v>1</v>
          </cell>
          <cell r="G3122">
            <v>864.71671422240399</v>
          </cell>
          <cell r="H3122">
            <v>272.68441680573898</v>
          </cell>
          <cell r="I3122">
            <v>10</v>
          </cell>
          <cell r="J3122">
            <v>3.5678320000442898E-5</v>
          </cell>
          <cell r="K3122">
            <v>3340</v>
          </cell>
          <cell r="L3122">
            <v>6.5275482088327397E-2</v>
          </cell>
          <cell r="M3122">
            <v>3470</v>
          </cell>
          <cell r="N3122">
            <v>2.3270717071790002E-6</v>
          </cell>
          <cell r="O3122">
            <v>3477</v>
          </cell>
          <cell r="P3122">
            <v>0.02</v>
          </cell>
          <cell r="Q3122">
            <v>2485</v>
          </cell>
        </row>
        <row r="3123">
          <cell r="B3123" t="str">
            <v>SNEATH LANE 1102CB</v>
          </cell>
          <cell r="C3123">
            <v>22721102</v>
          </cell>
          <cell r="D3123" t="str">
            <v>SNEATH LANE 1102</v>
          </cell>
          <cell r="E3123" t="str">
            <v>CB</v>
          </cell>
          <cell r="F3123" t="b">
            <v>0</v>
          </cell>
          <cell r="G3123">
            <v>4044.2650619466999</v>
          </cell>
          <cell r="H3123">
            <v>2195.0073543560702</v>
          </cell>
          <cell r="I3123">
            <v>37</v>
          </cell>
          <cell r="J3123">
            <v>4.3121240637309201E-5</v>
          </cell>
          <cell r="K3123">
            <v>3206</v>
          </cell>
          <cell r="L3123">
            <v>6.5702631062752495E-2</v>
          </cell>
          <cell r="M3123">
            <v>3309</v>
          </cell>
          <cell r="N3123">
            <v>2.84585927935797E-6</v>
          </cell>
          <cell r="O3123">
            <v>3431</v>
          </cell>
          <cell r="P3123">
            <v>0.02</v>
          </cell>
          <cell r="Q3123">
            <v>2448</v>
          </cell>
        </row>
        <row r="3124">
          <cell r="B3124" t="str">
            <v>SNEATH LANE 1106CB</v>
          </cell>
          <cell r="C3124">
            <v>22721106</v>
          </cell>
          <cell r="D3124" t="str">
            <v>SNEATH LANE 1106</v>
          </cell>
          <cell r="E3124" t="str">
            <v>CB</v>
          </cell>
          <cell r="F3124" t="b">
            <v>0</v>
          </cell>
          <cell r="G3124">
            <v>9891.2144651357503</v>
          </cell>
          <cell r="H3124">
            <v>4885.2684885029503</v>
          </cell>
          <cell r="I3124">
            <v>66</v>
          </cell>
          <cell r="J3124">
            <v>2.8183245325224901E-5</v>
          </cell>
          <cell r="K3124">
            <v>3454</v>
          </cell>
          <cell r="L3124">
            <v>23.841600211619401</v>
          </cell>
          <cell r="M3124">
            <v>2402</v>
          </cell>
          <cell r="N3124">
            <v>1.26564175243543E-3</v>
          </cell>
          <cell r="O3124">
            <v>2588</v>
          </cell>
          <cell r="P3124">
            <v>0.03</v>
          </cell>
          <cell r="Q3124">
            <v>2371</v>
          </cell>
        </row>
        <row r="3125">
          <cell r="B3125" t="str">
            <v>SNEATH LANE 11071277</v>
          </cell>
          <cell r="C3125">
            <v>22721107</v>
          </cell>
          <cell r="D3125" t="str">
            <v>SNEATH LANE 1107</v>
          </cell>
          <cell r="E3125">
            <v>1277</v>
          </cell>
          <cell r="F3125" t="b">
            <v>1</v>
          </cell>
          <cell r="G3125">
            <v>3471.3767388742799</v>
          </cell>
          <cell r="H3125">
            <v>0</v>
          </cell>
          <cell r="I3125">
            <v>30</v>
          </cell>
          <cell r="J3125">
            <v>4.0209021586508298E-5</v>
          </cell>
          <cell r="K3125">
            <v>3263</v>
          </cell>
          <cell r="L3125">
            <v>12.7259124306341</v>
          </cell>
          <cell r="M3125">
            <v>2574</v>
          </cell>
          <cell r="N3125">
            <v>1.0179574677351201E-3</v>
          </cell>
          <cell r="O3125">
            <v>2624</v>
          </cell>
          <cell r="P3125">
            <v>0.04</v>
          </cell>
          <cell r="Q3125">
            <v>2212</v>
          </cell>
        </row>
        <row r="3126">
          <cell r="B3126" t="str">
            <v>SNEATH LANE 110715341</v>
          </cell>
          <cell r="C3126">
            <v>22721107</v>
          </cell>
          <cell r="D3126" t="str">
            <v>SNEATH LANE 1107</v>
          </cell>
          <cell r="E3126">
            <v>15341</v>
          </cell>
          <cell r="F3126" t="b">
            <v>1</v>
          </cell>
          <cell r="G3126">
            <v>2075.96947757818</v>
          </cell>
          <cell r="H3126">
            <v>391.27653639060298</v>
          </cell>
          <cell r="I3126">
            <v>18</v>
          </cell>
          <cell r="J3126">
            <v>3.4322431348401599E-5</v>
          </cell>
          <cell r="K3126">
            <v>3363</v>
          </cell>
          <cell r="L3126">
            <v>5.3371859428783202</v>
          </cell>
          <cell r="M3126">
            <v>2738</v>
          </cell>
          <cell r="N3126">
            <v>1.18588627192101E-4</v>
          </cell>
          <cell r="O3126">
            <v>2866</v>
          </cell>
          <cell r="P3126">
            <v>0.74</v>
          </cell>
          <cell r="Q3126">
            <v>792</v>
          </cell>
        </row>
        <row r="3127">
          <cell r="B3127" t="str">
            <v>SNEATH LANE 110748338</v>
          </cell>
          <cell r="C3127">
            <v>22721107</v>
          </cell>
          <cell r="D3127" t="str">
            <v>SNEATH LANE 1107</v>
          </cell>
          <cell r="E3127">
            <v>48338</v>
          </cell>
          <cell r="F3127" t="b">
            <v>1</v>
          </cell>
          <cell r="G3127">
            <v>1760.6636468499701</v>
          </cell>
          <cell r="H3127">
            <v>181.15174331722301</v>
          </cell>
          <cell r="I3127">
            <v>17</v>
          </cell>
          <cell r="J3127">
            <v>2.2363854360960101E-5</v>
          </cell>
          <cell r="K3127">
            <v>3515</v>
          </cell>
          <cell r="L3127">
            <v>6.5146990120410905E-2</v>
          </cell>
          <cell r="M3127">
            <v>3613</v>
          </cell>
          <cell r="N3127">
            <v>1.4569377991077801E-6</v>
          </cell>
          <cell r="O3127">
            <v>3550</v>
          </cell>
          <cell r="P3127">
            <v>0.03</v>
          </cell>
          <cell r="Q3127">
            <v>2329</v>
          </cell>
        </row>
        <row r="3128">
          <cell r="B3128" t="str">
            <v>SNEATH LANE 1107CB</v>
          </cell>
          <cell r="C3128">
            <v>22721107</v>
          </cell>
          <cell r="D3128" t="str">
            <v>SNEATH LANE 1107</v>
          </cell>
          <cell r="E3128" t="str">
            <v>CB</v>
          </cell>
          <cell r="F3128" t="b">
            <v>0</v>
          </cell>
          <cell r="G3128">
            <v>6249.0561222479</v>
          </cell>
          <cell r="H3128">
            <v>1615.0563981883799</v>
          </cell>
          <cell r="I3128">
            <v>45</v>
          </cell>
          <cell r="J3128">
            <v>3.6368460031452603E-5</v>
          </cell>
          <cell r="K3128">
            <v>3327</v>
          </cell>
          <cell r="L3128">
            <v>61.4823427001635</v>
          </cell>
          <cell r="M3128">
            <v>2144</v>
          </cell>
          <cell r="N3128">
            <v>3.1210175573012102E-3</v>
          </cell>
          <cell r="O3128">
            <v>2336</v>
          </cell>
          <cell r="P3128">
            <v>0.03</v>
          </cell>
          <cell r="Q3128">
            <v>2317</v>
          </cell>
        </row>
        <row r="3129">
          <cell r="B3129" t="str">
            <v>SO. CAL. EDISON #3 1101CB</v>
          </cell>
          <cell r="C3129">
            <v>258861101</v>
          </cell>
          <cell r="D3129" t="str">
            <v>SO. CAL. EDISON #3 1101</v>
          </cell>
          <cell r="E3129" t="str">
            <v>CB</v>
          </cell>
          <cell r="F3129" t="b">
            <v>0</v>
          </cell>
          <cell r="G3129">
            <v>13738.364493074299</v>
          </cell>
          <cell r="H3129">
            <v>13738.364493074299</v>
          </cell>
          <cell r="I3129">
            <v>32</v>
          </cell>
          <cell r="J3129">
            <v>4.0321710669862397E-5</v>
          </cell>
          <cell r="K3129">
            <v>3260</v>
          </cell>
          <cell r="L3129">
            <v>5713.5203232695103</v>
          </cell>
          <cell r="M3129">
            <v>42</v>
          </cell>
          <cell r="N3129">
            <v>0.218685951527715</v>
          </cell>
          <cell r="O3129">
            <v>286</v>
          </cell>
          <cell r="P3129">
            <v>0.06</v>
          </cell>
          <cell r="Q3129">
            <v>1881</v>
          </cell>
        </row>
        <row r="3130">
          <cell r="B3130" t="str">
            <v>SOBRANTE 110142914</v>
          </cell>
          <cell r="C3130">
            <v>14671101</v>
          </cell>
          <cell r="D3130" t="str">
            <v>SOBRANTE 1101</v>
          </cell>
          <cell r="E3130">
            <v>42914</v>
          </cell>
          <cell r="F3130" t="b">
            <v>1</v>
          </cell>
          <cell r="G3130">
            <v>6917.2251904970899</v>
          </cell>
          <cell r="H3130">
            <v>665.64254494341799</v>
          </cell>
          <cell r="I3130">
            <v>51</v>
          </cell>
          <cell r="J3130">
            <v>8.6589273751087602E-5</v>
          </cell>
          <cell r="K3130">
            <v>2021</v>
          </cell>
          <cell r="L3130">
            <v>6.5332385583955904E-2</v>
          </cell>
          <cell r="M3130">
            <v>3443</v>
          </cell>
          <cell r="N3130">
            <v>5.6576873109526596E-6</v>
          </cell>
          <cell r="O3130">
            <v>3232</v>
          </cell>
          <cell r="P3130">
            <v>0.03</v>
          </cell>
          <cell r="Q3130">
            <v>2387</v>
          </cell>
        </row>
        <row r="3131">
          <cell r="B3131" t="str">
            <v>SOBRANTE 1101CB</v>
          </cell>
          <cell r="C3131">
            <v>14671101</v>
          </cell>
          <cell r="D3131" t="str">
            <v>SOBRANTE 1101</v>
          </cell>
          <cell r="E3131" t="str">
            <v>CB</v>
          </cell>
          <cell r="F3131" t="b">
            <v>0</v>
          </cell>
          <cell r="G3131">
            <v>24857.151660682601</v>
          </cell>
          <cell r="H3131">
            <v>22896.455734365602</v>
          </cell>
          <cell r="I3131">
            <v>209</v>
          </cell>
          <cell r="J3131">
            <v>9.1120653779013899E-5</v>
          </cell>
          <cell r="K3131">
            <v>1876</v>
          </cell>
          <cell r="L3131">
            <v>1.2034367050517301</v>
          </cell>
          <cell r="M3131">
            <v>2878</v>
          </cell>
          <cell r="N3131">
            <v>1.29654601165391E-4</v>
          </cell>
          <cell r="O3131">
            <v>2861</v>
          </cell>
          <cell r="P3131">
            <v>0.08</v>
          </cell>
          <cell r="Q3131">
            <v>1613</v>
          </cell>
        </row>
        <row r="3132">
          <cell r="B3132" t="str">
            <v>SOBRANTE 1101L534R</v>
          </cell>
          <cell r="C3132">
            <v>14671101</v>
          </cell>
          <cell r="D3132" t="str">
            <v>SOBRANTE 1101</v>
          </cell>
          <cell r="E3132" t="str">
            <v>L534R</v>
          </cell>
          <cell r="F3132" t="b">
            <v>0</v>
          </cell>
          <cell r="G3132">
            <v>3066.0904419456801</v>
          </cell>
          <cell r="H3132">
            <v>1291.9265635674001</v>
          </cell>
          <cell r="I3132">
            <v>34</v>
          </cell>
          <cell r="J3132">
            <v>4.75531084756606E-5</v>
          </cell>
          <cell r="K3132">
            <v>3099</v>
          </cell>
          <cell r="L3132">
            <v>6.5525710018193198E-2</v>
          </cell>
          <cell r="M3132">
            <v>3358</v>
          </cell>
          <cell r="N3132">
            <v>3.1282454545944099E-6</v>
          </cell>
          <cell r="O3132">
            <v>3398</v>
          </cell>
          <cell r="P3132">
            <v>0.06</v>
          </cell>
          <cell r="Q3132">
            <v>1853</v>
          </cell>
        </row>
        <row r="3133">
          <cell r="B3133" t="str">
            <v>SOBRANTE 1102690098</v>
          </cell>
          <cell r="C3133">
            <v>14671102</v>
          </cell>
          <cell r="D3133" t="str">
            <v>SOBRANTE 1102</v>
          </cell>
          <cell r="E3133">
            <v>690098</v>
          </cell>
          <cell r="F3133" t="b">
            <v>0</v>
          </cell>
          <cell r="G3133">
            <v>12079.139690304801</v>
          </cell>
          <cell r="H3133">
            <v>11883.963622379801</v>
          </cell>
          <cell r="I3133">
            <v>108</v>
          </cell>
          <cell r="J3133">
            <v>8.8852396065366995E-5</v>
          </cell>
          <cell r="K3133">
            <v>1957</v>
          </cell>
          <cell r="L3133">
            <v>0.94645477365703901</v>
          </cell>
          <cell r="M3133">
            <v>2898</v>
          </cell>
          <cell r="N3133">
            <v>6.66839447777494E-5</v>
          </cell>
          <cell r="O3133">
            <v>2894</v>
          </cell>
          <cell r="Q3133">
            <v>2672</v>
          </cell>
        </row>
        <row r="3134">
          <cell r="B3134" t="str">
            <v>SOBRANTE 1102CB</v>
          </cell>
          <cell r="C3134">
            <v>14671102</v>
          </cell>
          <cell r="D3134" t="str">
            <v>SOBRANTE 1102</v>
          </cell>
          <cell r="E3134" t="str">
            <v>CB</v>
          </cell>
          <cell r="F3134" t="b">
            <v>0</v>
          </cell>
          <cell r="G3134">
            <v>16799.286783617001</v>
          </cell>
          <cell r="H3134">
            <v>16799.286783617001</v>
          </cell>
          <cell r="I3134">
            <v>132</v>
          </cell>
          <cell r="J3134">
            <v>9.6670639818925794E-5</v>
          </cell>
          <cell r="K3134">
            <v>1719</v>
          </cell>
          <cell r="L3134">
            <v>1.68680690457786</v>
          </cell>
          <cell r="M3134">
            <v>2854</v>
          </cell>
          <cell r="N3134">
            <v>7.4596601537976306E-5</v>
          </cell>
          <cell r="O3134">
            <v>2886</v>
          </cell>
          <cell r="P3134">
            <v>0.13</v>
          </cell>
          <cell r="Q3134">
            <v>1339</v>
          </cell>
        </row>
        <row r="3135">
          <cell r="B3135" t="str">
            <v>SOBRANTE 1102L510R</v>
          </cell>
          <cell r="C3135">
            <v>14671102</v>
          </cell>
          <cell r="D3135" t="str">
            <v>SOBRANTE 1102</v>
          </cell>
          <cell r="E3135" t="str">
            <v>L510R</v>
          </cell>
          <cell r="F3135" t="b">
            <v>0</v>
          </cell>
          <cell r="G3135">
            <v>15698.8958021287</v>
          </cell>
          <cell r="H3135">
            <v>15538.9501232084</v>
          </cell>
          <cell r="I3135">
            <v>136</v>
          </cell>
          <cell r="J3135">
            <v>8.2413156305579698E-5</v>
          </cell>
          <cell r="K3135">
            <v>2142</v>
          </cell>
          <cell r="L3135">
            <v>0.241291329847963</v>
          </cell>
          <cell r="M3135">
            <v>2927</v>
          </cell>
          <cell r="N3135">
            <v>2.6158384546421201E-5</v>
          </cell>
          <cell r="O3135">
            <v>2948</v>
          </cell>
          <cell r="P3135">
            <v>0.21</v>
          </cell>
          <cell r="Q3135">
            <v>1146</v>
          </cell>
        </row>
        <row r="3136">
          <cell r="B3136" t="str">
            <v>SOBRANTE 1103CB</v>
          </cell>
          <cell r="C3136">
            <v>14671103</v>
          </cell>
          <cell r="D3136" t="str">
            <v>SOBRANTE 1103</v>
          </cell>
          <cell r="E3136" t="str">
            <v>CB</v>
          </cell>
          <cell r="F3136" t="b">
            <v>0</v>
          </cell>
          <cell r="G3136">
            <v>6937.6269844205199</v>
          </cell>
          <cell r="H3136">
            <v>6745.7700341976897</v>
          </cell>
          <cell r="I3136">
            <v>55</v>
          </cell>
          <cell r="J3136">
            <v>9.8690940715393704E-5</v>
          </cell>
          <cell r="K3136">
            <v>1677</v>
          </cell>
          <cell r="L3136">
            <v>3.0905468918135099</v>
          </cell>
          <cell r="M3136">
            <v>2808</v>
          </cell>
          <cell r="N3136">
            <v>1.80244583294443E-4</v>
          </cell>
          <cell r="O3136">
            <v>2845</v>
          </cell>
          <cell r="P3136">
            <v>0.1</v>
          </cell>
          <cell r="Q3136">
            <v>1500</v>
          </cell>
        </row>
        <row r="3137">
          <cell r="B3137" t="str">
            <v>SOBRANTE 1103N510R</v>
          </cell>
          <cell r="C3137">
            <v>14671103</v>
          </cell>
          <cell r="D3137" t="str">
            <v>SOBRANTE 1103</v>
          </cell>
          <cell r="E3137" t="str">
            <v>N510R</v>
          </cell>
          <cell r="F3137" t="b">
            <v>1</v>
          </cell>
          <cell r="G3137">
            <v>1403.2370154036</v>
          </cell>
          <cell r="H3137">
            <v>401.747140608758</v>
          </cell>
          <cell r="I3137">
            <v>15</v>
          </cell>
          <cell r="J3137">
            <v>1.25622305980262E-4</v>
          </cell>
          <cell r="K3137">
            <v>1086</v>
          </cell>
          <cell r="L3137">
            <v>6.5412019408474201E-2</v>
          </cell>
          <cell r="M3137">
            <v>3409</v>
          </cell>
          <cell r="N3137">
            <v>8.2223656744837694E-6</v>
          </cell>
          <cell r="O3137">
            <v>3116</v>
          </cell>
          <cell r="P3137">
            <v>0.19</v>
          </cell>
          <cell r="Q3137">
            <v>1183</v>
          </cell>
        </row>
        <row r="3138">
          <cell r="B3138" t="str">
            <v>SOLEDAD 1114413916</v>
          </cell>
          <cell r="C3138">
            <v>182051114</v>
          </cell>
          <cell r="D3138" t="str">
            <v>SOLEDAD 1114</v>
          </cell>
          <cell r="E3138">
            <v>413916</v>
          </cell>
          <cell r="F3138" t="b">
            <v>0</v>
          </cell>
          <cell r="G3138">
            <v>6367.8068088830096</v>
          </cell>
          <cell r="H3138">
            <v>2275.8898179062098</v>
          </cell>
          <cell r="I3138">
            <v>24</v>
          </cell>
          <cell r="J3138">
            <v>2.8420873870042299E-5</v>
          </cell>
          <cell r="K3138">
            <v>3448</v>
          </cell>
          <cell r="L3138">
            <v>60.5802893651028</v>
          </cell>
          <cell r="M3138">
            <v>2151</v>
          </cell>
          <cell r="N3138">
            <v>3.6247652776098299E-3</v>
          </cell>
          <cell r="O3138">
            <v>2284</v>
          </cell>
          <cell r="Q3138">
            <v>3529</v>
          </cell>
        </row>
        <row r="3139">
          <cell r="B3139" t="str">
            <v>SOLEDAD 2101125484</v>
          </cell>
          <cell r="C3139">
            <v>182052101</v>
          </cell>
          <cell r="D3139" t="str">
            <v>SOLEDAD 2101</v>
          </cell>
          <cell r="E3139">
            <v>125484</v>
          </cell>
          <cell r="F3139" t="b">
            <v>0</v>
          </cell>
          <cell r="G3139">
            <v>2451.8279593965499</v>
          </cell>
          <cell r="H3139">
            <v>1202.5461832625001</v>
          </cell>
          <cell r="I3139">
            <v>4</v>
          </cell>
          <cell r="J3139">
            <v>1.3036401469434999E-5</v>
          </cell>
          <cell r="K3139">
            <v>3600</v>
          </cell>
          <cell r="L3139">
            <v>11.9509093072265</v>
          </cell>
          <cell r="M3139">
            <v>2589</v>
          </cell>
          <cell r="N3139">
            <v>8.4928231773499704E-7</v>
          </cell>
          <cell r="O3139">
            <v>3604</v>
          </cell>
          <cell r="Q3139">
            <v>3614</v>
          </cell>
        </row>
        <row r="3140">
          <cell r="B3140" t="str">
            <v>SOLEDAD 2101315500</v>
          </cell>
          <cell r="C3140">
            <v>182052101</v>
          </cell>
          <cell r="D3140" t="str">
            <v>SOLEDAD 2101</v>
          </cell>
          <cell r="E3140">
            <v>315500</v>
          </cell>
          <cell r="F3140" t="b">
            <v>0</v>
          </cell>
          <cell r="G3140">
            <v>5515.1950396601997</v>
          </cell>
          <cell r="H3140">
            <v>1783.0287598984501</v>
          </cell>
          <cell r="I3140">
            <v>22</v>
          </cell>
          <cell r="J3140">
            <v>2.1144077631366301E-5</v>
          </cell>
          <cell r="K3140">
            <v>3532</v>
          </cell>
          <cell r="L3140">
            <v>19.952200517396999</v>
          </cell>
          <cell r="M3140">
            <v>2450</v>
          </cell>
          <cell r="N3140">
            <v>1.4578436059675E-3</v>
          </cell>
          <cell r="O3140">
            <v>2566</v>
          </cell>
          <cell r="Q3140">
            <v>3335</v>
          </cell>
        </row>
        <row r="3141">
          <cell r="B3141" t="str">
            <v>SOLEDAD 2101404754</v>
          </cell>
          <cell r="C3141">
            <v>182052101</v>
          </cell>
          <cell r="D3141" t="str">
            <v>SOLEDAD 2101</v>
          </cell>
          <cell r="E3141">
            <v>404754</v>
          </cell>
          <cell r="F3141" t="b">
            <v>0</v>
          </cell>
          <cell r="G3141">
            <v>1404.0352958507999</v>
          </cell>
          <cell r="H3141">
            <v>1388.0333708184901</v>
          </cell>
          <cell r="I3141">
            <v>2</v>
          </cell>
          <cell r="J3141">
            <v>8.7568614617339302E-6</v>
          </cell>
          <cell r="K3141">
            <v>3616</v>
          </cell>
          <cell r="L3141">
            <v>6.5789449959993307E-2</v>
          </cell>
          <cell r="M3141">
            <v>3284</v>
          </cell>
          <cell r="N3141">
            <v>5.7048316713338695E-7</v>
          </cell>
          <cell r="O3141">
            <v>3617</v>
          </cell>
          <cell r="Q3141">
            <v>3630</v>
          </cell>
        </row>
        <row r="3142">
          <cell r="B3142" t="str">
            <v>SOLEDAD 2101526864</v>
          </cell>
          <cell r="C3142">
            <v>182052101</v>
          </cell>
          <cell r="D3142" t="str">
            <v>SOLEDAD 2101</v>
          </cell>
          <cell r="E3142">
            <v>526864</v>
          </cell>
          <cell r="F3142" t="b">
            <v>0</v>
          </cell>
          <cell r="G3142">
            <v>5659.73547855169</v>
          </cell>
          <cell r="H3142">
            <v>5008.6837311665604</v>
          </cell>
          <cell r="I3142">
            <v>18</v>
          </cell>
          <cell r="J3142">
            <v>5.2603135372919401E-5</v>
          </cell>
          <cell r="K3142">
            <v>2980</v>
          </cell>
          <cell r="L3142">
            <v>261.81609386536798</v>
          </cell>
          <cell r="M3142">
            <v>1518</v>
          </cell>
          <cell r="N3142">
            <v>1.24081984967194E-2</v>
          </cell>
          <cell r="O3142">
            <v>1869</v>
          </cell>
          <cell r="Q3142">
            <v>2901</v>
          </cell>
        </row>
        <row r="3143">
          <cell r="B3143" t="str">
            <v>SOLEDAD 2102304826</v>
          </cell>
          <cell r="C3143">
            <v>182052102</v>
          </cell>
          <cell r="D3143" t="str">
            <v>SOLEDAD 2102</v>
          </cell>
          <cell r="E3143">
            <v>304826</v>
          </cell>
          <cell r="F3143" t="b">
            <v>0</v>
          </cell>
          <cell r="G3143">
            <v>14243.578099095999</v>
          </cell>
          <cell r="H3143">
            <v>8398.3076294935599</v>
          </cell>
          <cell r="I3143">
            <v>61</v>
          </cell>
          <cell r="J3143">
            <v>1.8550859615478598E-5</v>
          </cell>
          <cell r="K3143">
            <v>3558</v>
          </cell>
          <cell r="L3143">
            <v>384.60239313664903</v>
          </cell>
          <cell r="M3143">
            <v>1312</v>
          </cell>
          <cell r="N3143">
            <v>1.0995048037585199E-2</v>
          </cell>
          <cell r="O3143">
            <v>1919</v>
          </cell>
          <cell r="Q3143">
            <v>2949</v>
          </cell>
        </row>
        <row r="3144">
          <cell r="B3144" t="str">
            <v>SOLEDAD 2102346006</v>
          </cell>
          <cell r="C3144">
            <v>182052102</v>
          </cell>
          <cell r="D3144" t="str">
            <v>SOLEDAD 2102</v>
          </cell>
          <cell r="E3144">
            <v>346006</v>
          </cell>
          <cell r="F3144" t="b">
            <v>0</v>
          </cell>
          <cell r="G3144">
            <v>3918.30732333375</v>
          </cell>
          <cell r="H3144">
            <v>3650.4624922080998</v>
          </cell>
          <cell r="I3144">
            <v>5</v>
          </cell>
          <cell r="J3144">
            <v>7.7555298048537197E-5</v>
          </cell>
          <cell r="K3144">
            <v>2277</v>
          </cell>
          <cell r="L3144">
            <v>3061.2642616271901</v>
          </cell>
          <cell r="M3144">
            <v>262</v>
          </cell>
          <cell r="N3144">
            <v>0.247648778930778</v>
          </cell>
          <cell r="O3144">
            <v>220</v>
          </cell>
          <cell r="Q3144">
            <v>3479</v>
          </cell>
        </row>
        <row r="3145">
          <cell r="B3145" t="str">
            <v>SOLEDAD 21027008</v>
          </cell>
          <cell r="C3145">
            <v>182052102</v>
          </cell>
          <cell r="D3145" t="str">
            <v>SOLEDAD 2102</v>
          </cell>
          <cell r="E3145">
            <v>7008</v>
          </cell>
          <cell r="F3145" t="b">
            <v>0</v>
          </cell>
          <cell r="G3145">
            <v>29112.578789122901</v>
          </cell>
          <cell r="H3145">
            <v>8088.7008394747299</v>
          </cell>
          <cell r="I3145">
            <v>122</v>
          </cell>
          <cell r="J3145">
            <v>2.17495243338712E-5</v>
          </cell>
          <cell r="K3145">
            <v>3523</v>
          </cell>
          <cell r="L3145">
            <v>36.263916670835798</v>
          </cell>
          <cell r="M3145">
            <v>2302</v>
          </cell>
          <cell r="N3145">
            <v>1.8473219632968499E-3</v>
          </cell>
          <cell r="O3145">
            <v>2493</v>
          </cell>
          <cell r="P3145">
            <v>0.03</v>
          </cell>
          <cell r="Q3145">
            <v>2381</v>
          </cell>
        </row>
        <row r="3146">
          <cell r="B3146" t="str">
            <v>SOLEDAD 21027048</v>
          </cell>
          <cell r="C3146">
            <v>182052102</v>
          </cell>
          <cell r="D3146" t="str">
            <v>SOLEDAD 2102</v>
          </cell>
          <cell r="E3146">
            <v>7048</v>
          </cell>
          <cell r="F3146" t="b">
            <v>0</v>
          </cell>
          <cell r="G3146">
            <v>47036.8755283598</v>
          </cell>
          <cell r="H3146">
            <v>18663.287687447501</v>
          </cell>
          <cell r="I3146">
            <v>173</v>
          </cell>
          <cell r="J3146">
            <v>4.4640598600701999E-5</v>
          </cell>
          <cell r="K3146">
            <v>3172</v>
          </cell>
          <cell r="L3146">
            <v>271.614663779821</v>
          </cell>
          <cell r="M3146">
            <v>1491</v>
          </cell>
          <cell r="N3146">
            <v>1.5069383479818199E-2</v>
          </cell>
          <cell r="O3146">
            <v>1779</v>
          </cell>
          <cell r="P3146">
            <v>0.05</v>
          </cell>
          <cell r="Q3146">
            <v>2050</v>
          </cell>
        </row>
        <row r="3147">
          <cell r="B3147" t="str">
            <v>SOLEDAD 2102823854</v>
          </cell>
          <cell r="C3147">
            <v>182052102</v>
          </cell>
          <cell r="D3147" t="str">
            <v>SOLEDAD 2102</v>
          </cell>
          <cell r="E3147">
            <v>823854</v>
          </cell>
          <cell r="F3147" t="b">
            <v>0</v>
          </cell>
          <cell r="G3147">
            <v>6899.0553230761097</v>
          </cell>
          <cell r="H3147">
            <v>3307.42066646076</v>
          </cell>
          <cell r="I3147">
            <v>33</v>
          </cell>
          <cell r="J3147">
            <v>3.9519365615095903E-5</v>
          </cell>
          <cell r="K3147">
            <v>3276</v>
          </cell>
          <cell r="L3147">
            <v>363.60413074561097</v>
          </cell>
          <cell r="M3147">
            <v>1348</v>
          </cell>
          <cell r="N3147">
            <v>1.4370338600209399E-2</v>
          </cell>
          <cell r="O3147">
            <v>1805</v>
          </cell>
          <cell r="Q3147">
            <v>2786</v>
          </cell>
        </row>
        <row r="3148">
          <cell r="B3148" t="str">
            <v>SOLEDAD 2102858388</v>
          </cell>
          <cell r="C3148">
            <v>182052102</v>
          </cell>
          <cell r="D3148" t="str">
            <v>SOLEDAD 2102</v>
          </cell>
          <cell r="E3148">
            <v>858388</v>
          </cell>
          <cell r="F3148" t="b">
            <v>0</v>
          </cell>
          <cell r="G3148">
            <v>13234.651858499001</v>
          </cell>
          <cell r="H3148">
            <v>7717.2674916271599</v>
          </cell>
          <cell r="I3148">
            <v>72</v>
          </cell>
          <cell r="J3148">
            <v>2.6749375170048701E-5</v>
          </cell>
          <cell r="K3148">
            <v>3476</v>
          </cell>
          <cell r="L3148">
            <v>315.52062379591399</v>
          </cell>
          <cell r="M3148">
            <v>1423</v>
          </cell>
          <cell r="N3148">
            <v>1.3047477925705901E-2</v>
          </cell>
          <cell r="O3148">
            <v>1845</v>
          </cell>
          <cell r="Q3148">
            <v>2860</v>
          </cell>
        </row>
        <row r="3149">
          <cell r="B3149" t="str">
            <v>SOLEDAD 2102955138</v>
          </cell>
          <cell r="C3149">
            <v>182052102</v>
          </cell>
          <cell r="D3149" t="str">
            <v>SOLEDAD 2102</v>
          </cell>
          <cell r="E3149">
            <v>955138</v>
          </cell>
          <cell r="F3149" t="b">
            <v>0</v>
          </cell>
          <cell r="G3149">
            <v>4475.7731542646698</v>
          </cell>
          <cell r="H3149">
            <v>4227.5123695786197</v>
          </cell>
          <cell r="I3149">
            <v>16</v>
          </cell>
          <cell r="J3149">
            <v>6.7551412712418796E-5</v>
          </cell>
          <cell r="K3149">
            <v>2548</v>
          </cell>
          <cell r="L3149">
            <v>1883.3994158138501</v>
          </cell>
          <cell r="M3149">
            <v>478</v>
          </cell>
          <cell r="N3149">
            <v>0.12515103180245099</v>
          </cell>
          <cell r="O3149">
            <v>623</v>
          </cell>
          <cell r="Q3149">
            <v>3270</v>
          </cell>
        </row>
        <row r="3150">
          <cell r="B3150" t="str">
            <v>SONOMA 1102113082</v>
          </cell>
          <cell r="C3150">
            <v>42721102</v>
          </cell>
          <cell r="D3150" t="str">
            <v>SONOMA 1102</v>
          </cell>
          <cell r="E3150">
            <v>113082</v>
          </cell>
          <cell r="F3150" t="b">
            <v>0</v>
          </cell>
          <cell r="G3150">
            <v>11746.8209208516</v>
          </cell>
          <cell r="H3150">
            <v>9857.3648413901501</v>
          </cell>
          <cell r="I3150">
            <v>75</v>
          </cell>
          <cell r="J3150">
            <v>8.9487294414235903E-5</v>
          </cell>
          <cell r="K3150">
            <v>1932</v>
          </cell>
          <cell r="L3150">
            <v>142.62530460765501</v>
          </cell>
          <cell r="M3150">
            <v>1799</v>
          </cell>
          <cell r="N3150">
            <v>1.2534932129716E-2</v>
          </cell>
          <cell r="O3150">
            <v>1860</v>
          </cell>
          <cell r="Q3150">
            <v>3001</v>
          </cell>
        </row>
        <row r="3151">
          <cell r="B3151" t="str">
            <v>SONOMA 11033052</v>
          </cell>
          <cell r="C3151">
            <v>42721103</v>
          </cell>
          <cell r="D3151" t="str">
            <v>SONOMA 1103</v>
          </cell>
          <cell r="E3151">
            <v>3052</v>
          </cell>
          <cell r="F3151" t="b">
            <v>0</v>
          </cell>
          <cell r="G3151">
            <v>25170.0534067812</v>
          </cell>
          <cell r="H3151">
            <v>20257.093017704101</v>
          </cell>
          <cell r="I3151">
            <v>163</v>
          </cell>
          <cell r="J3151">
            <v>9.5442510778496496E-5</v>
          </cell>
          <cell r="K3151">
            <v>1745</v>
          </cell>
          <cell r="L3151">
            <v>138.267816532712</v>
          </cell>
          <cell r="M3151">
            <v>1815</v>
          </cell>
          <cell r="N3151">
            <v>1.27945657226949E-2</v>
          </cell>
          <cell r="O3151">
            <v>1850</v>
          </cell>
          <cell r="P3151">
            <v>0.66</v>
          </cell>
          <cell r="Q3151">
            <v>820</v>
          </cell>
        </row>
        <row r="3152">
          <cell r="B3152" t="str">
            <v>SONOMA 1103581588</v>
          </cell>
          <cell r="C3152">
            <v>42721103</v>
          </cell>
          <cell r="D3152" t="str">
            <v>SONOMA 1103</v>
          </cell>
          <cell r="E3152">
            <v>581588</v>
          </cell>
          <cell r="F3152" t="b">
            <v>1</v>
          </cell>
          <cell r="G3152">
            <v>1519.7137228429699</v>
          </cell>
          <cell r="H3152">
            <v>313.01427804927698</v>
          </cell>
          <cell r="I3152">
            <v>14</v>
          </cell>
          <cell r="J3152">
            <v>1.17511671955331E-4</v>
          </cell>
          <cell r="K3152">
            <v>1235</v>
          </cell>
          <cell r="L3152">
            <v>44.207916035278799</v>
          </cell>
          <cell r="M3152">
            <v>2251</v>
          </cell>
          <cell r="N3152">
            <v>6.9584785289197697E-3</v>
          </cell>
          <cell r="O3152">
            <v>2095</v>
          </cell>
          <cell r="Q3152">
            <v>3376</v>
          </cell>
        </row>
        <row r="3153">
          <cell r="B3153" t="str">
            <v>SONOMA 1104414</v>
          </cell>
          <cell r="C3153">
            <v>42721104</v>
          </cell>
          <cell r="D3153" t="str">
            <v>SONOMA 1104</v>
          </cell>
          <cell r="E3153">
            <v>414</v>
          </cell>
          <cell r="F3153" t="b">
            <v>0</v>
          </cell>
          <cell r="G3153">
            <v>35132.367507837502</v>
          </cell>
          <cell r="H3153">
            <v>2113.8048195708998</v>
          </cell>
          <cell r="I3153">
            <v>260</v>
          </cell>
          <cell r="J3153">
            <v>5.60003197335624E-5</v>
          </cell>
          <cell r="K3153">
            <v>2889</v>
          </cell>
          <cell r="L3153">
            <v>105.792386609771</v>
          </cell>
          <cell r="M3153">
            <v>1925</v>
          </cell>
          <cell r="N3153">
            <v>9.9909854641499294E-3</v>
          </cell>
          <cell r="O3153">
            <v>1959</v>
          </cell>
          <cell r="P3153">
            <v>1.9</v>
          </cell>
          <cell r="Q3153">
            <v>632</v>
          </cell>
        </row>
        <row r="3154">
          <cell r="B3154" t="str">
            <v>SONOMA 11045661</v>
          </cell>
          <cell r="C3154">
            <v>42721104</v>
          </cell>
          <cell r="D3154" t="str">
            <v>SONOMA 1104</v>
          </cell>
          <cell r="E3154">
            <v>5661</v>
          </cell>
          <cell r="F3154" t="b">
            <v>0</v>
          </cell>
          <cell r="G3154">
            <v>8173.4896822601404</v>
          </cell>
          <cell r="H3154">
            <v>4658.2662705762204</v>
          </cell>
          <cell r="I3154">
            <v>66</v>
          </cell>
          <cell r="J3154">
            <v>8.6363966740023103E-5</v>
          </cell>
          <cell r="K3154">
            <v>2026</v>
          </cell>
          <cell r="L3154">
            <v>169.04651952645699</v>
          </cell>
          <cell r="M3154">
            <v>1721</v>
          </cell>
          <cell r="N3154">
            <v>1.4289174097975499E-2</v>
          </cell>
          <cell r="O3154">
            <v>1810</v>
          </cell>
          <cell r="P3154">
            <v>1.66</v>
          </cell>
          <cell r="Q3154">
            <v>657</v>
          </cell>
        </row>
        <row r="3155">
          <cell r="B3155" t="str">
            <v>SONOMA 110478372</v>
          </cell>
          <cell r="C3155">
            <v>42721104</v>
          </cell>
          <cell r="D3155" t="str">
            <v>SONOMA 1104</v>
          </cell>
          <cell r="E3155">
            <v>78372</v>
          </cell>
          <cell r="F3155" t="b">
            <v>0</v>
          </cell>
          <cell r="G3155">
            <v>27765.209618944202</v>
          </cell>
          <cell r="H3155">
            <v>26751.808393269999</v>
          </cell>
          <cell r="I3155">
            <v>198</v>
          </cell>
          <cell r="J3155">
            <v>9.6399929327272902E-5</v>
          </cell>
          <cell r="K3155">
            <v>1722</v>
          </cell>
          <cell r="L3155">
            <v>422.93186758474002</v>
          </cell>
          <cell r="M3155">
            <v>1270</v>
          </cell>
          <cell r="N3155">
            <v>3.7303950495849197E-2</v>
          </cell>
          <cell r="O3155">
            <v>1334</v>
          </cell>
          <cell r="P3155">
            <v>0.18</v>
          </cell>
          <cell r="Q3155">
            <v>1212</v>
          </cell>
        </row>
        <row r="3156">
          <cell r="B3156" t="str">
            <v>SONOMA 1104914376</v>
          </cell>
          <cell r="C3156">
            <v>42721104</v>
          </cell>
          <cell r="D3156" t="str">
            <v>SONOMA 1104</v>
          </cell>
          <cell r="E3156">
            <v>914376</v>
          </cell>
          <cell r="F3156" t="b">
            <v>1</v>
          </cell>
          <cell r="G3156">
            <v>11215.185331896701</v>
          </cell>
          <cell r="H3156">
            <v>862.057683611475</v>
          </cell>
          <cell r="I3156">
            <v>93</v>
          </cell>
          <cell r="J3156">
            <v>8.1800957530269304E-5</v>
          </cell>
          <cell r="K3156">
            <v>2159</v>
          </cell>
          <cell r="L3156">
            <v>28.2405617460226</v>
          </cell>
          <cell r="M3156">
            <v>2357</v>
          </cell>
          <cell r="N3156">
            <v>2.4267317125767698E-3</v>
          </cell>
          <cell r="O3156">
            <v>2418</v>
          </cell>
          <cell r="P3156">
            <v>0.04</v>
          </cell>
          <cell r="Q3156">
            <v>2227</v>
          </cell>
        </row>
        <row r="3157">
          <cell r="B3157" t="str">
            <v>SONOMA 1105138</v>
          </cell>
          <cell r="C3157">
            <v>42721105</v>
          </cell>
          <cell r="D3157" t="str">
            <v>SONOMA 1105</v>
          </cell>
          <cell r="E3157">
            <v>138</v>
          </cell>
          <cell r="F3157" t="b">
            <v>1</v>
          </cell>
          <cell r="G3157">
            <v>26504.920029928599</v>
          </cell>
          <cell r="H3157">
            <v>104.04794814173199</v>
          </cell>
          <cell r="I3157">
            <v>197</v>
          </cell>
          <cell r="J3157">
            <v>6.5875313084132095E-5</v>
          </cell>
          <cell r="K3157">
            <v>2590</v>
          </cell>
          <cell r="L3157">
            <v>63.507965605992297</v>
          </cell>
          <cell r="M3157">
            <v>2131</v>
          </cell>
          <cell r="N3157">
            <v>6.7556328834506999E-3</v>
          </cell>
          <cell r="O3157">
            <v>2105</v>
          </cell>
          <cell r="P3157">
            <v>0.62</v>
          </cell>
          <cell r="Q3157">
            <v>838</v>
          </cell>
        </row>
        <row r="3158">
          <cell r="B3158" t="str">
            <v>SONOMA 1105229588</v>
          </cell>
          <cell r="C3158">
            <v>42721105</v>
          </cell>
          <cell r="D3158" t="str">
            <v>SONOMA 1105</v>
          </cell>
          <cell r="E3158">
            <v>229588</v>
          </cell>
          <cell r="F3158" t="b">
            <v>0</v>
          </cell>
          <cell r="G3158">
            <v>21565.396069505601</v>
          </cell>
          <cell r="H3158">
            <v>15531.0208102461</v>
          </cell>
          <cell r="I3158">
            <v>149</v>
          </cell>
          <cell r="J3158">
            <v>8.8674193153907106E-5</v>
          </cell>
          <cell r="K3158">
            <v>1963</v>
          </cell>
          <cell r="L3158">
            <v>1224.45126915379</v>
          </cell>
          <cell r="M3158">
            <v>716</v>
          </cell>
          <cell r="N3158">
            <v>0.10785748779394499</v>
          </cell>
          <cell r="O3158">
            <v>720</v>
          </cell>
          <cell r="Q3158">
            <v>3033</v>
          </cell>
        </row>
        <row r="3159">
          <cell r="B3159" t="str">
            <v>SONOMA 1105404</v>
          </cell>
          <cell r="C3159">
            <v>42721105</v>
          </cell>
          <cell r="D3159" t="str">
            <v>SONOMA 1105</v>
          </cell>
          <cell r="E3159">
            <v>404</v>
          </cell>
          <cell r="F3159" t="b">
            <v>0</v>
          </cell>
          <cell r="G3159">
            <v>7372.5748460808099</v>
          </cell>
          <cell r="H3159">
            <v>3785.8958967737999</v>
          </cell>
          <cell r="I3159">
            <v>63</v>
          </cell>
          <cell r="J3159">
            <v>6.9010835013325498E-5</v>
          </cell>
          <cell r="K3159">
            <v>2509</v>
          </cell>
          <cell r="L3159">
            <v>86.945883724217595</v>
          </cell>
          <cell r="M3159">
            <v>2016</v>
          </cell>
          <cell r="N3159">
            <v>6.5163936220895601E-3</v>
          </cell>
          <cell r="O3159">
            <v>2122</v>
          </cell>
          <cell r="P3159">
            <v>0.24</v>
          </cell>
          <cell r="Q3159">
            <v>1106</v>
          </cell>
        </row>
        <row r="3160">
          <cell r="B3160" t="str">
            <v>SONOMA 11054456</v>
          </cell>
          <cell r="C3160">
            <v>42721105</v>
          </cell>
          <cell r="D3160" t="str">
            <v>SONOMA 1105</v>
          </cell>
          <cell r="E3160">
            <v>4456</v>
          </cell>
          <cell r="F3160" t="b">
            <v>1</v>
          </cell>
          <cell r="G3160">
            <v>8052.7826902398901</v>
          </cell>
          <cell r="H3160">
            <v>0</v>
          </cell>
          <cell r="I3160">
            <v>62</v>
          </cell>
          <cell r="J3160">
            <v>4.4073032030177802E-5</v>
          </cell>
          <cell r="K3160">
            <v>3189</v>
          </cell>
          <cell r="L3160">
            <v>6.5151188800396706E-2</v>
          </cell>
          <cell r="M3160">
            <v>3562</v>
          </cell>
          <cell r="N3160">
            <v>2.8714104308040402E-6</v>
          </cell>
          <cell r="O3160">
            <v>3427</v>
          </cell>
          <cell r="P3160">
            <v>0.03</v>
          </cell>
          <cell r="Q3160">
            <v>2297</v>
          </cell>
        </row>
        <row r="3161">
          <cell r="B3161" t="str">
            <v>SONOMA 1105539450</v>
          </cell>
          <cell r="C3161">
            <v>42721105</v>
          </cell>
          <cell r="D3161" t="str">
            <v>SONOMA 1105</v>
          </cell>
          <cell r="E3161">
            <v>539450</v>
          </cell>
          <cell r="F3161" t="b">
            <v>0</v>
          </cell>
          <cell r="G3161">
            <v>3896.01083920876</v>
          </cell>
          <cell r="H3161">
            <v>2403.5481863945402</v>
          </cell>
          <cell r="I3161">
            <v>28</v>
          </cell>
          <cell r="J3161">
            <v>9.1165094415503301E-5</v>
          </cell>
          <cell r="K3161">
            <v>1874</v>
          </cell>
          <cell r="L3161">
            <v>148.54969986806699</v>
          </cell>
          <cell r="M3161">
            <v>1781</v>
          </cell>
          <cell r="N3161">
            <v>1.19775461317002E-2</v>
          </cell>
          <cell r="O3161">
            <v>1884</v>
          </cell>
          <cell r="Q3161">
            <v>2917</v>
          </cell>
        </row>
        <row r="3162">
          <cell r="B3162" t="str">
            <v>SONOMA 1105575872</v>
          </cell>
          <cell r="C3162">
            <v>42721105</v>
          </cell>
          <cell r="D3162" t="str">
            <v>SONOMA 1105</v>
          </cell>
          <cell r="E3162">
            <v>575872</v>
          </cell>
          <cell r="F3162" t="b">
            <v>0</v>
          </cell>
          <cell r="G3162">
            <v>2328.1768159552098</v>
          </cell>
          <cell r="H3162">
            <v>1906.8569528037899</v>
          </cell>
          <cell r="I3162">
            <v>12</v>
          </cell>
          <cell r="J3162">
            <v>1.05938612402193E-4</v>
          </cell>
          <cell r="K3162">
            <v>1497</v>
          </cell>
          <cell r="L3162">
            <v>157.66363923687101</v>
          </cell>
          <cell r="M3162">
            <v>1757</v>
          </cell>
          <cell r="N3162">
            <v>1.82794921071017E-2</v>
          </cell>
          <cell r="O3162">
            <v>1697</v>
          </cell>
          <cell r="Q3162">
            <v>3165</v>
          </cell>
        </row>
        <row r="3163">
          <cell r="B3163" t="str">
            <v>SONOMA 1106296492</v>
          </cell>
          <cell r="C3163">
            <v>42721106</v>
          </cell>
          <cell r="D3163" t="str">
            <v>SONOMA 1106</v>
          </cell>
          <cell r="E3163">
            <v>296492</v>
          </cell>
          <cell r="F3163" t="b">
            <v>0</v>
          </cell>
          <cell r="G3163">
            <v>3708.9492055881101</v>
          </cell>
          <cell r="H3163">
            <v>1270.5979224438499</v>
          </cell>
          <cell r="I3163">
            <v>29</v>
          </cell>
          <cell r="J3163">
            <v>7.4531538606000398E-5</v>
          </cell>
          <cell r="K3163">
            <v>2344</v>
          </cell>
          <cell r="L3163">
            <v>198.518111131719</v>
          </cell>
          <cell r="M3163">
            <v>1644</v>
          </cell>
          <cell r="N3163">
            <v>1.30922739404733E-2</v>
          </cell>
          <cell r="O3163">
            <v>1844</v>
          </cell>
          <cell r="Q3163">
            <v>3311</v>
          </cell>
        </row>
        <row r="3164">
          <cell r="B3164" t="str">
            <v>SONOMA 1106510055</v>
          </cell>
          <cell r="C3164">
            <v>42721106</v>
          </cell>
          <cell r="D3164" t="str">
            <v>SONOMA 1106</v>
          </cell>
          <cell r="E3164">
            <v>510055</v>
          </cell>
          <cell r="F3164" t="b">
            <v>1</v>
          </cell>
          <cell r="G3164">
            <v>1976.5066560620201</v>
          </cell>
          <cell r="H3164">
            <v>817.62032203804301</v>
          </cell>
          <cell r="I3164">
            <v>11</v>
          </cell>
          <cell r="J3164">
            <v>5.9312900803989598E-5</v>
          </cell>
          <cell r="K3164">
            <v>2794</v>
          </cell>
          <cell r="L3164">
            <v>33.150650134504197</v>
          </cell>
          <cell r="M3164">
            <v>2320</v>
          </cell>
          <cell r="N3164">
            <v>1.7488638016691801E-3</v>
          </cell>
          <cell r="O3164">
            <v>2510</v>
          </cell>
          <cell r="Q3164">
            <v>3426</v>
          </cell>
        </row>
        <row r="3165">
          <cell r="B3165" t="str">
            <v>SONOMA 1107294</v>
          </cell>
          <cell r="C3165">
            <v>42721107</v>
          </cell>
          <cell r="D3165" t="str">
            <v>SONOMA 1107</v>
          </cell>
          <cell r="E3165">
            <v>294</v>
          </cell>
          <cell r="F3165" t="b">
            <v>1</v>
          </cell>
          <cell r="G3165">
            <v>13929.630815165199</v>
          </cell>
          <cell r="H3165">
            <v>0</v>
          </cell>
          <cell r="I3165">
            <v>66</v>
          </cell>
          <cell r="J3165">
            <v>3.7558941585302798E-5</v>
          </cell>
          <cell r="K3165">
            <v>3303</v>
          </cell>
          <cell r="L3165">
            <v>12.294474050080099</v>
          </cell>
          <cell r="M3165">
            <v>2582</v>
          </cell>
          <cell r="N3165">
            <v>2.7430097090674699E-3</v>
          </cell>
          <cell r="O3165">
            <v>2376</v>
          </cell>
          <cell r="P3165">
            <v>1.46</v>
          </cell>
          <cell r="Q3165">
            <v>672</v>
          </cell>
        </row>
        <row r="3166">
          <cell r="B3166" t="str">
            <v>SONOMA 1107844168</v>
          </cell>
          <cell r="C3166">
            <v>42721107</v>
          </cell>
          <cell r="D3166" t="str">
            <v>SONOMA 1107</v>
          </cell>
          <cell r="E3166">
            <v>844168</v>
          </cell>
          <cell r="F3166" t="b">
            <v>0</v>
          </cell>
          <cell r="G3166">
            <v>18710.7044614513</v>
          </cell>
          <cell r="H3166">
            <v>7309.0201294418102</v>
          </cell>
          <cell r="I3166">
            <v>100</v>
          </cell>
          <cell r="J3166">
            <v>5.7955500953466199E-5</v>
          </cell>
          <cell r="K3166">
            <v>2836</v>
          </cell>
          <cell r="L3166">
            <v>877.03534621170002</v>
          </cell>
          <cell r="M3166">
            <v>894</v>
          </cell>
          <cell r="N3166">
            <v>5.9436974418152502E-2</v>
          </cell>
          <cell r="O3166">
            <v>1067</v>
          </cell>
          <cell r="Q3166">
            <v>3097</v>
          </cell>
        </row>
        <row r="3167">
          <cell r="B3167" t="str">
            <v>SONOMA 1107854266</v>
          </cell>
          <cell r="C3167">
            <v>42721107</v>
          </cell>
          <cell r="D3167" t="str">
            <v>SONOMA 1107</v>
          </cell>
          <cell r="E3167">
            <v>854266</v>
          </cell>
          <cell r="F3167" t="b">
            <v>1</v>
          </cell>
          <cell r="G3167">
            <v>966.26532819627403</v>
          </cell>
          <cell r="H3167">
            <v>321.41053040035001</v>
          </cell>
          <cell r="I3167">
            <v>6</v>
          </cell>
          <cell r="J3167">
            <v>9.5721796848617093E-5</v>
          </cell>
          <cell r="K3167">
            <v>1736</v>
          </cell>
          <cell r="L3167">
            <v>1072.26509697027</v>
          </cell>
          <cell r="M3167">
            <v>785</v>
          </cell>
          <cell r="N3167">
            <v>7.4827486145330302E-2</v>
          </cell>
          <cell r="O3167">
            <v>938</v>
          </cell>
          <cell r="Q3167">
            <v>3418</v>
          </cell>
        </row>
        <row r="3168">
          <cell r="B3168" t="str">
            <v>SPANISH CREEK 4401CB</v>
          </cell>
          <cell r="C3168">
            <v>103104401</v>
          </cell>
          <cell r="D3168" t="str">
            <v>SPANISH CREEK 4401</v>
          </cell>
          <cell r="E3168" t="str">
            <v>CB</v>
          </cell>
          <cell r="F3168" t="b">
            <v>0</v>
          </cell>
          <cell r="G3168">
            <v>12760.249254783599</v>
          </cell>
          <cell r="H3168">
            <v>12447.753817831201</v>
          </cell>
          <cell r="I3168">
            <v>22</v>
          </cell>
          <cell r="J3168">
            <v>1.2371454067761E-4</v>
          </cell>
          <cell r="K3168">
            <v>1125</v>
          </cell>
          <cell r="L3168">
            <v>391.27985403625701</v>
          </cell>
          <cell r="M3168">
            <v>1306</v>
          </cell>
          <cell r="N3168">
            <v>3.8701701887984302E-2</v>
          </cell>
          <cell r="O3168">
            <v>1322</v>
          </cell>
          <cell r="P3168">
            <v>6.72</v>
          </cell>
          <cell r="Q3168">
            <v>462</v>
          </cell>
        </row>
        <row r="3169">
          <cell r="B3169" t="str">
            <v>SPAULDING 1101578852</v>
          </cell>
          <cell r="C3169">
            <v>152251101</v>
          </cell>
          <cell r="D3169" t="str">
            <v>SPAULDING 1101</v>
          </cell>
          <cell r="E3169">
            <v>578852</v>
          </cell>
          <cell r="F3169" t="b">
            <v>0</v>
          </cell>
          <cell r="G3169">
            <v>38890.7673399501</v>
          </cell>
          <cell r="H3169">
            <v>33210.686654629397</v>
          </cell>
          <cell r="I3169">
            <v>173</v>
          </cell>
          <cell r="J3169">
            <v>9.1712497183006007E-5</v>
          </cell>
          <cell r="K3169">
            <v>1853</v>
          </cell>
          <cell r="L3169">
            <v>190.74662260472601</v>
          </cell>
          <cell r="M3169">
            <v>1661</v>
          </cell>
          <cell r="N3169">
            <v>2.4945532966480999E-2</v>
          </cell>
          <cell r="O3169">
            <v>1563</v>
          </cell>
          <cell r="P3169">
            <v>0</v>
          </cell>
          <cell r="Q3169">
            <v>2630</v>
          </cell>
        </row>
        <row r="3170">
          <cell r="B3170" t="str">
            <v>SPAULDING 1101CB</v>
          </cell>
          <cell r="C3170">
            <v>152251101</v>
          </cell>
          <cell r="D3170" t="str">
            <v>SPAULDING 1101</v>
          </cell>
          <cell r="E3170" t="str">
            <v>CB</v>
          </cell>
          <cell r="F3170" t="b">
            <v>1</v>
          </cell>
          <cell r="G3170">
            <v>56.748364115680303</v>
          </cell>
          <cell r="H3170">
            <v>56.748364115680303</v>
          </cell>
          <cell r="I3170">
            <v>1</v>
          </cell>
          <cell r="J3170">
            <v>1.60903364303521E-4</v>
          </cell>
          <cell r="K3170">
            <v>632</v>
          </cell>
          <cell r="L3170">
            <v>380.39581411075301</v>
          </cell>
          <cell r="M3170">
            <v>1320</v>
          </cell>
          <cell r="N3170">
            <v>6.1206966257397299E-2</v>
          </cell>
          <cell r="O3170">
            <v>1053</v>
          </cell>
          <cell r="Q3170">
            <v>3497</v>
          </cell>
        </row>
        <row r="3171">
          <cell r="B3171" t="str">
            <v>SPENCE 1102321000</v>
          </cell>
          <cell r="C3171">
            <v>182201102</v>
          </cell>
          <cell r="D3171" t="str">
            <v>SPENCE 1102</v>
          </cell>
          <cell r="E3171">
            <v>321000</v>
          </cell>
          <cell r="F3171" t="b">
            <v>0</v>
          </cell>
          <cell r="G3171">
            <v>4053.5113498651399</v>
          </cell>
          <cell r="H3171">
            <v>2330.3265786586699</v>
          </cell>
          <cell r="I3171">
            <v>13</v>
          </cell>
          <cell r="J3171">
            <v>3.5424900838384301E-5</v>
          </cell>
          <cell r="K3171">
            <v>3341</v>
          </cell>
          <cell r="L3171">
            <v>465.551627336786</v>
          </cell>
          <cell r="M3171">
            <v>1229</v>
          </cell>
          <cell r="N3171">
            <v>2.41869628777906E-2</v>
          </cell>
          <cell r="O3171">
            <v>1575</v>
          </cell>
          <cell r="Q3171">
            <v>3503</v>
          </cell>
        </row>
        <row r="3172">
          <cell r="B3172" t="str">
            <v>SPENCE 1102990464</v>
          </cell>
          <cell r="C3172">
            <v>182201102</v>
          </cell>
          <cell r="D3172" t="str">
            <v>SPENCE 1102</v>
          </cell>
          <cell r="E3172">
            <v>990464</v>
          </cell>
          <cell r="F3172" t="b">
            <v>0</v>
          </cell>
          <cell r="G3172">
            <v>8550.7922507909097</v>
          </cell>
          <cell r="H3172">
            <v>3365.9886861647601</v>
          </cell>
          <cell r="I3172">
            <v>53</v>
          </cell>
          <cell r="J3172">
            <v>2.9572284102989199E-5</v>
          </cell>
          <cell r="K3172">
            <v>3431</v>
          </cell>
          <cell r="L3172">
            <v>166.82025643241201</v>
          </cell>
          <cell r="M3172">
            <v>1728</v>
          </cell>
          <cell r="N3172">
            <v>6.7321152338397803E-3</v>
          </cell>
          <cell r="O3172">
            <v>2108</v>
          </cell>
          <cell r="Q3172">
            <v>3234</v>
          </cell>
        </row>
        <row r="3173">
          <cell r="B3173" t="str">
            <v>SPENCE 1104965598</v>
          </cell>
          <cell r="C3173">
            <v>182201104</v>
          </cell>
          <cell r="D3173" t="str">
            <v>SPENCE 1104</v>
          </cell>
          <cell r="E3173">
            <v>965598</v>
          </cell>
          <cell r="F3173" t="b">
            <v>0</v>
          </cell>
          <cell r="G3173">
            <v>25622.156271334301</v>
          </cell>
          <cell r="H3173">
            <v>14815.826611545701</v>
          </cell>
          <cell r="I3173">
            <v>139</v>
          </cell>
          <cell r="J3173">
            <v>4.3766397581840803E-5</v>
          </cell>
          <cell r="K3173">
            <v>3194</v>
          </cell>
          <cell r="L3173">
            <v>205.63958004084799</v>
          </cell>
          <cell r="M3173">
            <v>1624</v>
          </cell>
          <cell r="N3173">
            <v>9.7441685253857099E-3</v>
          </cell>
          <cell r="O3173">
            <v>1970</v>
          </cell>
          <cell r="Q3173">
            <v>2894</v>
          </cell>
        </row>
        <row r="3174">
          <cell r="B3174" t="str">
            <v>SPRING GAP 170210720</v>
          </cell>
          <cell r="C3174">
            <v>162831702</v>
          </cell>
          <cell r="D3174" t="str">
            <v>SPRING GAP 1702</v>
          </cell>
          <cell r="E3174">
            <v>10720</v>
          </cell>
          <cell r="F3174" t="b">
            <v>0</v>
          </cell>
          <cell r="G3174">
            <v>7675.0330330282404</v>
          </cell>
          <cell r="H3174">
            <v>7675.0330330282404</v>
          </cell>
          <cell r="I3174">
            <v>25</v>
          </cell>
          <cell r="J3174">
            <v>2.2157040912134101E-5</v>
          </cell>
          <cell r="K3174">
            <v>3517</v>
          </cell>
          <cell r="L3174">
            <v>32.396538384952301</v>
          </cell>
          <cell r="M3174">
            <v>2326</v>
          </cell>
          <cell r="N3174">
            <v>7.9114454355106996E-4</v>
          </cell>
          <cell r="O3174">
            <v>2672</v>
          </cell>
          <cell r="P3174">
            <v>23.43</v>
          </cell>
          <cell r="Q3174">
            <v>287</v>
          </cell>
        </row>
        <row r="3175">
          <cell r="B3175" t="str">
            <v>SPRING GAP 1702188426</v>
          </cell>
          <cell r="C3175">
            <v>162831702</v>
          </cell>
          <cell r="D3175" t="str">
            <v>SPRING GAP 1702</v>
          </cell>
          <cell r="E3175">
            <v>188426</v>
          </cell>
          <cell r="F3175" t="b">
            <v>1</v>
          </cell>
          <cell r="G3175">
            <v>4.5720336658748897</v>
          </cell>
          <cell r="H3175">
            <v>4.5720336658748897</v>
          </cell>
          <cell r="I3175">
            <v>1</v>
          </cell>
          <cell r="J3175">
            <v>1.18333155114669E-4</v>
          </cell>
          <cell r="K3175">
            <v>1221</v>
          </cell>
          <cell r="L3175">
            <v>665.68623669158399</v>
          </cell>
          <cell r="M3175">
            <v>1046</v>
          </cell>
          <cell r="N3175">
            <v>7.8772752704125704E-2</v>
          </cell>
          <cell r="O3175">
            <v>911</v>
          </cell>
          <cell r="Q3175">
            <v>3613</v>
          </cell>
        </row>
        <row r="3176">
          <cell r="B3176" t="str">
            <v>SPRING GAP 1702693441</v>
          </cell>
          <cell r="C3176">
            <v>162831702</v>
          </cell>
          <cell r="D3176" t="str">
            <v>SPRING GAP 1702</v>
          </cell>
          <cell r="E3176">
            <v>693441</v>
          </cell>
          <cell r="F3176" t="b">
            <v>0</v>
          </cell>
          <cell r="G3176">
            <v>6859.8350192722801</v>
          </cell>
          <cell r="H3176">
            <v>6859.8350192722801</v>
          </cell>
          <cell r="I3176">
            <v>59</v>
          </cell>
          <cell r="J3176">
            <v>4.9574753359331098E-5</v>
          </cell>
          <cell r="K3176">
            <v>3046</v>
          </cell>
          <cell r="L3176">
            <v>4.4985245298759198</v>
          </cell>
          <cell r="M3176">
            <v>2767</v>
          </cell>
          <cell r="N3176">
            <v>2.7928472758513101E-4</v>
          </cell>
          <cell r="O3176">
            <v>2805</v>
          </cell>
          <cell r="P3176">
            <v>0.28999999999999998</v>
          </cell>
          <cell r="Q3176">
            <v>1029</v>
          </cell>
        </row>
        <row r="3177">
          <cell r="B3177" t="str">
            <v>SPRING GAP 170286032</v>
          </cell>
          <cell r="C3177">
            <v>162831702</v>
          </cell>
          <cell r="D3177" t="str">
            <v>SPRING GAP 1702</v>
          </cell>
          <cell r="E3177">
            <v>86032</v>
          </cell>
          <cell r="F3177" t="b">
            <v>0</v>
          </cell>
          <cell r="G3177">
            <v>4656.0496810049599</v>
          </cell>
          <cell r="H3177">
            <v>1615.68401426278</v>
          </cell>
          <cell r="I3177">
            <v>23</v>
          </cell>
          <cell r="J3177">
            <v>2.81637261176238E-5</v>
          </cell>
          <cell r="K3177">
            <v>3455</v>
          </cell>
          <cell r="L3177">
            <v>3.5085181694426901</v>
          </cell>
          <cell r="M3177">
            <v>2793</v>
          </cell>
          <cell r="N3177">
            <v>8.5380369677779002E-5</v>
          </cell>
          <cell r="O3177">
            <v>2882</v>
          </cell>
          <cell r="P3177">
            <v>0.82</v>
          </cell>
          <cell r="Q3177">
            <v>770</v>
          </cell>
        </row>
        <row r="3178">
          <cell r="B3178" t="str">
            <v>SPRING GAP 17029280</v>
          </cell>
          <cell r="C3178">
            <v>162831702</v>
          </cell>
          <cell r="D3178" t="str">
            <v>SPRING GAP 1702</v>
          </cell>
          <cell r="E3178">
            <v>9280</v>
          </cell>
          <cell r="F3178" t="b">
            <v>0</v>
          </cell>
          <cell r="G3178">
            <v>10262.607097467901</v>
          </cell>
          <cell r="H3178">
            <v>10262.607097467901</v>
          </cell>
          <cell r="I3178">
            <v>80</v>
          </cell>
          <cell r="J3178">
            <v>8.3881207046943005E-5</v>
          </cell>
          <cell r="K3178">
            <v>2098</v>
          </cell>
          <cell r="L3178">
            <v>8.0900046560815309</v>
          </cell>
          <cell r="M3178">
            <v>2668</v>
          </cell>
          <cell r="N3178">
            <v>7.2123814805291901E-4</v>
          </cell>
          <cell r="O3178">
            <v>2681</v>
          </cell>
          <cell r="P3178">
            <v>2.82</v>
          </cell>
          <cell r="Q3178">
            <v>577</v>
          </cell>
        </row>
        <row r="3179">
          <cell r="B3179" t="str">
            <v>SPRING GAP 17029690</v>
          </cell>
          <cell r="C3179">
            <v>162831702</v>
          </cell>
          <cell r="D3179" t="str">
            <v>SPRING GAP 1702</v>
          </cell>
          <cell r="E3179">
            <v>9690</v>
          </cell>
          <cell r="F3179" t="b">
            <v>0</v>
          </cell>
          <cell r="G3179">
            <v>27916.583189156601</v>
          </cell>
          <cell r="H3179">
            <v>27916.583189156601</v>
          </cell>
          <cell r="I3179">
            <v>185</v>
          </cell>
          <cell r="J3179">
            <v>4.7987052618697302E-5</v>
          </cell>
          <cell r="K3179">
            <v>3093</v>
          </cell>
          <cell r="L3179">
            <v>9.3188402877770908</v>
          </cell>
          <cell r="M3179">
            <v>2639</v>
          </cell>
          <cell r="N3179">
            <v>3.1401973323175002E-4</v>
          </cell>
          <cell r="O3179">
            <v>2788</v>
          </cell>
          <cell r="P3179">
            <v>45.06</v>
          </cell>
          <cell r="Q3179">
            <v>151</v>
          </cell>
        </row>
        <row r="3180">
          <cell r="B3180" t="str">
            <v>SPRING GAP 1702CB</v>
          </cell>
          <cell r="C3180">
            <v>162831702</v>
          </cell>
          <cell r="D3180" t="str">
            <v>SPRING GAP 1702</v>
          </cell>
          <cell r="E3180" t="str">
            <v>CB</v>
          </cell>
          <cell r="F3180" t="b">
            <v>0</v>
          </cell>
          <cell r="G3180">
            <v>11971.740123837501</v>
          </cell>
          <cell r="H3180">
            <v>11971.740123837501</v>
          </cell>
          <cell r="I3180">
            <v>18</v>
          </cell>
          <cell r="J3180">
            <v>8.5096652128413498E-5</v>
          </cell>
          <cell r="K3180">
            <v>2056</v>
          </cell>
          <cell r="L3180">
            <v>173.08536321615401</v>
          </cell>
          <cell r="M3180">
            <v>1706</v>
          </cell>
          <cell r="N3180">
            <v>1.54217664937731E-2</v>
          </cell>
          <cell r="O3180">
            <v>1771</v>
          </cell>
          <cell r="P3180">
            <v>0.15</v>
          </cell>
          <cell r="Q3180">
            <v>1279</v>
          </cell>
        </row>
        <row r="3181">
          <cell r="B3181" t="str">
            <v>SPRUCE 0401BR316</v>
          </cell>
          <cell r="C3181">
            <v>13340401</v>
          </cell>
          <cell r="D3181" t="str">
            <v>SPRUCE 0401</v>
          </cell>
          <cell r="E3181" t="str">
            <v>BR316</v>
          </cell>
          <cell r="F3181" t="b">
            <v>0</v>
          </cell>
          <cell r="G3181">
            <v>6608.6921977985903</v>
          </cell>
          <cell r="H3181">
            <v>6608.6921977985903</v>
          </cell>
          <cell r="I3181">
            <v>56</v>
          </cell>
          <cell r="J3181">
            <v>3.0991278265446399E-5</v>
          </cell>
          <cell r="K3181">
            <v>3416</v>
          </cell>
          <cell r="L3181">
            <v>6.6431909799575806E-2</v>
          </cell>
          <cell r="M3181">
            <v>2970</v>
          </cell>
          <cell r="N3181">
            <v>2.05880980230369E-6</v>
          </cell>
          <cell r="O3181">
            <v>3505</v>
          </cell>
          <cell r="P3181">
            <v>0.12</v>
          </cell>
          <cell r="Q3181">
            <v>1388</v>
          </cell>
        </row>
        <row r="3182">
          <cell r="B3182" t="str">
            <v>SPRUCE 0402BR304</v>
          </cell>
          <cell r="C3182">
            <v>13340402</v>
          </cell>
          <cell r="D3182" t="str">
            <v>SPRUCE 0402</v>
          </cell>
          <cell r="E3182" t="str">
            <v>BR304</v>
          </cell>
          <cell r="F3182" t="b">
            <v>0</v>
          </cell>
          <cell r="G3182">
            <v>5760.7882330860602</v>
          </cell>
          <cell r="H3182">
            <v>2392.7286870866101</v>
          </cell>
          <cell r="I3182">
            <v>53</v>
          </cell>
          <cell r="J3182">
            <v>3.41510268614141E-5</v>
          </cell>
          <cell r="K3182">
            <v>3368</v>
          </cell>
          <cell r="L3182">
            <v>6.5680353006102005E-2</v>
          </cell>
          <cell r="M3182">
            <v>3316</v>
          </cell>
          <cell r="N3182">
            <v>2.2491810223007301E-6</v>
          </cell>
          <cell r="O3182">
            <v>3487</v>
          </cell>
          <cell r="P3182">
            <v>0.08</v>
          </cell>
          <cell r="Q3182">
            <v>1595</v>
          </cell>
        </row>
        <row r="3183">
          <cell r="B3183" t="str">
            <v>STAFFORD 11011082</v>
          </cell>
          <cell r="C3183">
            <v>43201101</v>
          </cell>
          <cell r="D3183" t="str">
            <v>STAFFORD 1101</v>
          </cell>
          <cell r="E3183">
            <v>1082</v>
          </cell>
          <cell r="F3183" t="b">
            <v>0</v>
          </cell>
          <cell r="G3183">
            <v>4959.0869115176802</v>
          </cell>
          <cell r="H3183">
            <v>2511.2326045494801</v>
          </cell>
          <cell r="I3183">
            <v>36</v>
          </cell>
          <cell r="J3183">
            <v>3.8219707726562299E-5</v>
          </cell>
          <cell r="K3183">
            <v>3296</v>
          </cell>
          <cell r="L3183">
            <v>64.770767514073398</v>
          </cell>
          <cell r="M3183">
            <v>2123</v>
          </cell>
          <cell r="N3183">
            <v>4.7619162687488597E-3</v>
          </cell>
          <cell r="O3183">
            <v>2216</v>
          </cell>
          <cell r="P3183">
            <v>1.65</v>
          </cell>
          <cell r="Q3183">
            <v>659</v>
          </cell>
        </row>
        <row r="3184">
          <cell r="B3184" t="str">
            <v>STAFFORD 1101344092</v>
          </cell>
          <cell r="C3184">
            <v>43201101</v>
          </cell>
          <cell r="D3184" t="str">
            <v>STAFFORD 1101</v>
          </cell>
          <cell r="E3184">
            <v>344092</v>
          </cell>
          <cell r="F3184" t="b">
            <v>1</v>
          </cell>
          <cell r="G3184">
            <v>131.10413635794399</v>
          </cell>
          <cell r="H3184">
            <v>115.31917211575799</v>
          </cell>
          <cell r="I3184">
            <v>2</v>
          </cell>
          <cell r="J3184">
            <v>1.86173543625045E-4</v>
          </cell>
          <cell r="K3184">
            <v>465</v>
          </cell>
          <cell r="L3184">
            <v>6.6431380861030107E-2</v>
          </cell>
          <cell r="M3184">
            <v>3037</v>
          </cell>
          <cell r="N3184">
            <v>1.2367765582802999E-5</v>
          </cell>
          <cell r="O3184">
            <v>3033</v>
          </cell>
          <cell r="Q3184">
            <v>3598</v>
          </cell>
        </row>
        <row r="3185">
          <cell r="B3185" t="str">
            <v>STAFFORD 1101405812</v>
          </cell>
          <cell r="C3185">
            <v>43201101</v>
          </cell>
          <cell r="D3185" t="str">
            <v>STAFFORD 1101</v>
          </cell>
          <cell r="E3185">
            <v>405812</v>
          </cell>
          <cell r="F3185" t="b">
            <v>1</v>
          </cell>
          <cell r="G3185">
            <v>695.37528377835395</v>
          </cell>
          <cell r="H3185">
            <v>295.24927915032498</v>
          </cell>
          <cell r="I3185">
            <v>7</v>
          </cell>
          <cell r="J3185">
            <v>4.5014516737345302E-5</v>
          </cell>
          <cell r="K3185">
            <v>3158</v>
          </cell>
          <cell r="L3185">
            <v>6.5516957960577604E-2</v>
          </cell>
          <cell r="M3185">
            <v>3362</v>
          </cell>
          <cell r="N3185">
            <v>2.9444907274849601E-6</v>
          </cell>
          <cell r="O3185">
            <v>3418</v>
          </cell>
          <cell r="Q3185">
            <v>3019</v>
          </cell>
        </row>
        <row r="3186">
          <cell r="B3186" t="str">
            <v>STAFFORD 1101803535</v>
          </cell>
          <cell r="C3186">
            <v>43201101</v>
          </cell>
          <cell r="D3186" t="str">
            <v>STAFFORD 1101</v>
          </cell>
          <cell r="E3186">
            <v>803535</v>
          </cell>
          <cell r="F3186" t="b">
            <v>1</v>
          </cell>
          <cell r="G3186">
            <v>262.49839801286601</v>
          </cell>
          <cell r="H3186">
            <v>262.49839801286601</v>
          </cell>
          <cell r="I3186">
            <v>3</v>
          </cell>
          <cell r="J3186">
            <v>7.8566886562233098E-5</v>
          </cell>
          <cell r="K3186">
            <v>2247</v>
          </cell>
          <cell r="L3186">
            <v>6.6431380861030107E-2</v>
          </cell>
          <cell r="M3186">
            <v>3038</v>
          </cell>
          <cell r="N3186">
            <v>5.2193067642810596E-6</v>
          </cell>
          <cell r="O3186">
            <v>3255</v>
          </cell>
          <cell r="Q3186">
            <v>3608</v>
          </cell>
        </row>
        <row r="3187">
          <cell r="B3187" t="str">
            <v>STAFFORD 1101902998</v>
          </cell>
          <cell r="C3187">
            <v>43201101</v>
          </cell>
          <cell r="D3187" t="str">
            <v>STAFFORD 1101</v>
          </cell>
          <cell r="E3187">
            <v>902998</v>
          </cell>
          <cell r="F3187" t="b">
            <v>0</v>
          </cell>
          <cell r="G3187">
            <v>9746.2747219346202</v>
          </cell>
          <cell r="H3187">
            <v>1732.2881828658501</v>
          </cell>
          <cell r="I3187">
            <v>81</v>
          </cell>
          <cell r="J3187">
            <v>3.5077932405913E-5</v>
          </cell>
          <cell r="K3187">
            <v>3350</v>
          </cell>
          <cell r="L3187">
            <v>6.5372456563962997E-2</v>
          </cell>
          <cell r="M3187">
            <v>3428</v>
          </cell>
          <cell r="N3187">
            <v>2.29811041380895E-6</v>
          </cell>
          <cell r="O3187">
            <v>3483</v>
          </cell>
          <cell r="Q3187">
            <v>2809</v>
          </cell>
        </row>
        <row r="3188">
          <cell r="B3188" t="str">
            <v>STAFFORD 1101CB</v>
          </cell>
          <cell r="C3188">
            <v>43201101</v>
          </cell>
          <cell r="D3188" t="str">
            <v>STAFFORD 1101</v>
          </cell>
          <cell r="E3188" t="str">
            <v>CB</v>
          </cell>
          <cell r="F3188" t="b">
            <v>0</v>
          </cell>
          <cell r="G3188">
            <v>19644.209633702299</v>
          </cell>
          <cell r="H3188">
            <v>2188.9816611404599</v>
          </cell>
          <cell r="I3188">
            <v>180</v>
          </cell>
          <cell r="J3188">
            <v>4.3869410516587401E-5</v>
          </cell>
          <cell r="K3188">
            <v>3192</v>
          </cell>
          <cell r="L3188">
            <v>3.8934491850614799</v>
          </cell>
          <cell r="M3188">
            <v>2779</v>
          </cell>
          <cell r="N3188">
            <v>8.19204363392206E-4</v>
          </cell>
          <cell r="O3188">
            <v>2669</v>
          </cell>
          <cell r="P3188">
            <v>0.05</v>
          </cell>
          <cell r="Q3188">
            <v>1928</v>
          </cell>
        </row>
        <row r="3189">
          <cell r="B3189" t="str">
            <v>STAFFORD 11021019</v>
          </cell>
          <cell r="C3189">
            <v>43201102</v>
          </cell>
          <cell r="D3189" t="str">
            <v>STAFFORD 1102</v>
          </cell>
          <cell r="E3189">
            <v>1019</v>
          </cell>
          <cell r="F3189" t="b">
            <v>1</v>
          </cell>
          <cell r="G3189">
            <v>1173.8688872922</v>
          </cell>
          <cell r="H3189">
            <v>432.07093182656502</v>
          </cell>
          <cell r="I3189">
            <v>10</v>
          </cell>
          <cell r="J3189">
            <v>2.9827800426573899E-5</v>
          </cell>
          <cell r="K3189">
            <v>3428</v>
          </cell>
          <cell r="L3189">
            <v>6.5279208006459893E-2</v>
          </cell>
          <cell r="M3189">
            <v>3468</v>
          </cell>
          <cell r="N3189">
            <v>1.9459948671732502E-6</v>
          </cell>
          <cell r="O3189">
            <v>3513</v>
          </cell>
          <cell r="P3189">
            <v>7.0000000000000007E-2</v>
          </cell>
          <cell r="Q3189">
            <v>1695</v>
          </cell>
        </row>
        <row r="3190">
          <cell r="B3190" t="str">
            <v>STAFFORD 11021048</v>
          </cell>
          <cell r="C3190">
            <v>43201102</v>
          </cell>
          <cell r="D3190" t="str">
            <v>STAFFORD 1102</v>
          </cell>
          <cell r="E3190">
            <v>1048</v>
          </cell>
          <cell r="F3190" t="b">
            <v>0</v>
          </cell>
          <cell r="G3190">
            <v>8484.8832036180793</v>
          </cell>
          <cell r="H3190">
            <v>8484.8832036180793</v>
          </cell>
          <cell r="I3190">
            <v>72</v>
          </cell>
          <cell r="J3190">
            <v>1.6147237641836801E-4</v>
          </cell>
          <cell r="K3190">
            <v>626</v>
          </cell>
          <cell r="L3190">
            <v>26.147384133267501</v>
          </cell>
          <cell r="M3190">
            <v>2375</v>
          </cell>
          <cell r="N3190">
            <v>3.9018481917730899E-3</v>
          </cell>
          <cell r="O3190">
            <v>2261</v>
          </cell>
          <cell r="P3190">
            <v>0.13</v>
          </cell>
          <cell r="Q3190">
            <v>1345</v>
          </cell>
        </row>
        <row r="3191">
          <cell r="B3191" t="str">
            <v>STAFFORD 11021202</v>
          </cell>
          <cell r="C3191">
            <v>43201102</v>
          </cell>
          <cell r="D3191" t="str">
            <v>STAFFORD 1102</v>
          </cell>
          <cell r="E3191">
            <v>1202</v>
          </cell>
          <cell r="F3191" t="b">
            <v>0</v>
          </cell>
          <cell r="G3191">
            <v>12713.8882483943</v>
          </cell>
          <cell r="H3191">
            <v>12713.8882483943</v>
          </cell>
          <cell r="I3191">
            <v>41</v>
          </cell>
          <cell r="J3191">
            <v>1.58567056085956E-4</v>
          </cell>
          <cell r="K3191">
            <v>657</v>
          </cell>
          <cell r="L3191">
            <v>2432.9018071168998</v>
          </cell>
          <cell r="M3191">
            <v>355</v>
          </cell>
          <cell r="N3191">
            <v>0.32327802243673798</v>
          </cell>
          <cell r="O3191">
            <v>112</v>
          </cell>
          <cell r="P3191">
            <v>2.4</v>
          </cell>
          <cell r="Q3191">
            <v>607</v>
          </cell>
        </row>
        <row r="3192">
          <cell r="B3192" t="str">
            <v>STAFFORD 11021258</v>
          </cell>
          <cell r="C3192">
            <v>43201102</v>
          </cell>
          <cell r="D3192" t="str">
            <v>STAFFORD 1102</v>
          </cell>
          <cell r="E3192">
            <v>1258</v>
          </cell>
          <cell r="F3192" t="b">
            <v>1</v>
          </cell>
          <cell r="G3192">
            <v>7855.2979847568404</v>
          </cell>
          <cell r="H3192">
            <v>501.92467536442501</v>
          </cell>
          <cell r="I3192">
            <v>65</v>
          </cell>
          <cell r="J3192">
            <v>3.9618989040508698E-5</v>
          </cell>
          <cell r="K3192">
            <v>3275</v>
          </cell>
          <cell r="L3192">
            <v>27.810979326298298</v>
          </cell>
          <cell r="M3192">
            <v>2365</v>
          </cell>
          <cell r="N3192">
            <v>3.11844571576564E-3</v>
          </cell>
          <cell r="O3192">
            <v>2337</v>
          </cell>
          <cell r="Q3192">
            <v>2726</v>
          </cell>
        </row>
        <row r="3193">
          <cell r="B3193" t="str">
            <v>STAFFORD 1102361952</v>
          </cell>
          <cell r="C3193">
            <v>43201102</v>
          </cell>
          <cell r="D3193" t="str">
            <v>STAFFORD 1102</v>
          </cell>
          <cell r="E3193">
            <v>361952</v>
          </cell>
          <cell r="F3193" t="b">
            <v>0</v>
          </cell>
          <cell r="G3193">
            <v>2196.58695115198</v>
          </cell>
          <cell r="H3193">
            <v>2196.58695115198</v>
          </cell>
          <cell r="I3193">
            <v>9</v>
          </cell>
          <cell r="J3193">
            <v>1.15453189614021E-4</v>
          </cell>
          <cell r="K3193">
            <v>1290</v>
          </cell>
          <cell r="L3193">
            <v>3151.4111403116199</v>
          </cell>
          <cell r="M3193">
            <v>248</v>
          </cell>
          <cell r="N3193">
            <v>0.39288432321601002</v>
          </cell>
          <cell r="O3193">
            <v>62</v>
          </cell>
          <cell r="P3193">
            <v>1.9</v>
          </cell>
          <cell r="Q3193">
            <v>631</v>
          </cell>
        </row>
        <row r="3194">
          <cell r="B3194" t="str">
            <v>STAFFORD 110242542</v>
          </cell>
          <cell r="C3194">
            <v>43201102</v>
          </cell>
          <cell r="D3194" t="str">
            <v>STAFFORD 1102</v>
          </cell>
          <cell r="E3194">
            <v>42542</v>
          </cell>
          <cell r="F3194" t="b">
            <v>1</v>
          </cell>
          <cell r="G3194">
            <v>5717.1489233488201</v>
          </cell>
          <cell r="H3194">
            <v>862.34829347754703</v>
          </cell>
          <cell r="I3194">
            <v>52</v>
          </cell>
          <cell r="J3194">
            <v>3.7507633316216403E-5</v>
          </cell>
          <cell r="K3194">
            <v>3304</v>
          </cell>
          <cell r="L3194">
            <v>6.5348141425109404E-2</v>
          </cell>
          <cell r="M3194">
            <v>3438</v>
          </cell>
          <cell r="N3194">
            <v>2.4650133490561699E-6</v>
          </cell>
          <cell r="O3194">
            <v>3468</v>
          </cell>
          <cell r="P3194">
            <v>0.03</v>
          </cell>
          <cell r="Q3194">
            <v>2335</v>
          </cell>
        </row>
        <row r="3195">
          <cell r="B3195" t="str">
            <v>STAFFORD 1102524</v>
          </cell>
          <cell r="C3195">
            <v>43201102</v>
          </cell>
          <cell r="D3195" t="str">
            <v>STAFFORD 1102</v>
          </cell>
          <cell r="E3195">
            <v>524</v>
          </cell>
          <cell r="F3195" t="b">
            <v>0</v>
          </cell>
          <cell r="G3195">
            <v>20718.9245163825</v>
          </cell>
          <cell r="H3195">
            <v>9871.5042064332993</v>
          </cell>
          <cell r="I3195">
            <v>162</v>
          </cell>
          <cell r="J3195">
            <v>9.4892363642884399E-5</v>
          </cell>
          <cell r="K3195">
            <v>1769</v>
          </cell>
          <cell r="L3195">
            <v>289.83402880727903</v>
          </cell>
          <cell r="M3195">
            <v>1464</v>
          </cell>
          <cell r="N3195">
            <v>2.5020388023406899E-2</v>
          </cell>
          <cell r="O3195">
            <v>1561</v>
          </cell>
          <cell r="P3195">
            <v>3.23</v>
          </cell>
          <cell r="Q3195">
            <v>553</v>
          </cell>
        </row>
        <row r="3196">
          <cell r="B3196" t="str">
            <v>STAFFORD 1102784704</v>
          </cell>
          <cell r="C3196">
            <v>43201102</v>
          </cell>
          <cell r="D3196" t="str">
            <v>STAFFORD 1102</v>
          </cell>
          <cell r="E3196">
            <v>784704</v>
          </cell>
          <cell r="F3196" t="b">
            <v>1</v>
          </cell>
          <cell r="G3196">
            <v>43.8834853520721</v>
          </cell>
          <cell r="H3196">
            <v>43.8834853520721</v>
          </cell>
          <cell r="I3196">
            <v>1</v>
          </cell>
          <cell r="J3196">
            <v>1.9095915195066401E-4</v>
          </cell>
          <cell r="K3196">
            <v>437</v>
          </cell>
          <cell r="L3196">
            <v>2953.5028511015498</v>
          </cell>
          <cell r="M3196">
            <v>279</v>
          </cell>
          <cell r="N3196">
            <v>0.56399839973022203</v>
          </cell>
          <cell r="O3196">
            <v>24</v>
          </cell>
          <cell r="P3196">
            <v>1.81</v>
          </cell>
          <cell r="Q3196">
            <v>641</v>
          </cell>
        </row>
        <row r="3197">
          <cell r="B3197" t="str">
            <v>STAFFORD 1102CB</v>
          </cell>
          <cell r="C3197">
            <v>43201102</v>
          </cell>
          <cell r="D3197" t="str">
            <v>STAFFORD 1102</v>
          </cell>
          <cell r="E3197" t="str">
            <v>CB</v>
          </cell>
          <cell r="F3197" t="b">
            <v>1</v>
          </cell>
          <cell r="G3197">
            <v>993.10917714080006</v>
          </cell>
          <cell r="H3197">
            <v>957.30270673537404</v>
          </cell>
          <cell r="I3197">
            <v>10</v>
          </cell>
          <cell r="J3197">
            <v>2.2667270422971301E-4</v>
          </cell>
          <cell r="K3197">
            <v>299</v>
          </cell>
          <cell r="L3197">
            <v>666.05182114251795</v>
          </cell>
          <cell r="M3197">
            <v>1045</v>
          </cell>
          <cell r="N3197">
            <v>0.101157882157475</v>
          </cell>
          <cell r="O3197">
            <v>755</v>
          </cell>
          <cell r="P3197">
            <v>1.1100000000000001</v>
          </cell>
          <cell r="Q3197">
            <v>714</v>
          </cell>
        </row>
        <row r="3198">
          <cell r="B3198" t="str">
            <v>STANISLAUS 17011331</v>
          </cell>
          <cell r="C3198">
            <v>162821701</v>
          </cell>
          <cell r="D3198" t="str">
            <v>STANISLAUS 1701</v>
          </cell>
          <cell r="E3198">
            <v>1331</v>
          </cell>
          <cell r="F3198" t="b">
            <v>0</v>
          </cell>
          <cell r="G3198">
            <v>7064.7733032522001</v>
          </cell>
          <cell r="H3198">
            <v>7064.7733032522001</v>
          </cell>
          <cell r="I3198">
            <v>63</v>
          </cell>
          <cell r="J3198">
            <v>1.05980663618769E-4</v>
          </cell>
          <cell r="K3198">
            <v>1495</v>
          </cell>
          <cell r="L3198">
            <v>12.141572224232</v>
          </cell>
          <cell r="M3198">
            <v>2583</v>
          </cell>
          <cell r="N3198">
            <v>1.5976577451721301E-3</v>
          </cell>
          <cell r="O3198">
            <v>2540</v>
          </cell>
          <cell r="P3198">
            <v>46.2</v>
          </cell>
          <cell r="Q3198">
            <v>144</v>
          </cell>
        </row>
        <row r="3199">
          <cell r="B3199" t="str">
            <v>STANISLAUS 17011812</v>
          </cell>
          <cell r="C3199">
            <v>162821701</v>
          </cell>
          <cell r="D3199" t="str">
            <v>STANISLAUS 1701</v>
          </cell>
          <cell r="E3199">
            <v>1812</v>
          </cell>
          <cell r="F3199" t="b">
            <v>0</v>
          </cell>
          <cell r="G3199">
            <v>30912.674474753701</v>
          </cell>
          <cell r="H3199">
            <v>30912.674474753701</v>
          </cell>
          <cell r="I3199">
            <v>234</v>
          </cell>
          <cell r="J3199">
            <v>1.3960195101934199E-4</v>
          </cell>
          <cell r="K3199">
            <v>878</v>
          </cell>
          <cell r="L3199">
            <v>157.21168113744801</v>
          </cell>
          <cell r="M3199">
            <v>1758</v>
          </cell>
          <cell r="N3199">
            <v>3.2657059134259397E-2</v>
          </cell>
          <cell r="O3199">
            <v>1412</v>
          </cell>
          <cell r="P3199">
            <v>0.91</v>
          </cell>
          <cell r="Q3199">
            <v>748</v>
          </cell>
        </row>
        <row r="3200">
          <cell r="B3200" t="str">
            <v>STANISLAUS 17017144</v>
          </cell>
          <cell r="C3200">
            <v>162821701</v>
          </cell>
          <cell r="D3200" t="str">
            <v>STANISLAUS 1701</v>
          </cell>
          <cell r="E3200">
            <v>7144</v>
          </cell>
          <cell r="F3200" t="b">
            <v>0</v>
          </cell>
          <cell r="G3200">
            <v>7491.0055229566697</v>
          </cell>
          <cell r="H3200">
            <v>7491.0055229566697</v>
          </cell>
          <cell r="I3200">
            <v>52</v>
          </cell>
          <cell r="J3200">
            <v>8.7334699856000898E-5</v>
          </cell>
          <cell r="K3200">
            <v>2005</v>
          </cell>
          <cell r="L3200">
            <v>376.541964062131</v>
          </cell>
          <cell r="M3200">
            <v>1327</v>
          </cell>
          <cell r="N3200">
            <v>2.0478566870276101E-2</v>
          </cell>
          <cell r="O3200">
            <v>1661</v>
          </cell>
          <cell r="P3200">
            <v>0.36</v>
          </cell>
          <cell r="Q3200">
            <v>967</v>
          </cell>
        </row>
        <row r="3201">
          <cell r="B3201" t="str">
            <v>STANISLAUS 170179826</v>
          </cell>
          <cell r="C3201">
            <v>162821701</v>
          </cell>
          <cell r="D3201" t="str">
            <v>STANISLAUS 1701</v>
          </cell>
          <cell r="E3201">
            <v>79826</v>
          </cell>
          <cell r="F3201" t="b">
            <v>0</v>
          </cell>
          <cell r="G3201">
            <v>16584.884197900901</v>
          </cell>
          <cell r="H3201">
            <v>16584.884197900901</v>
          </cell>
          <cell r="I3201">
            <v>95</v>
          </cell>
          <cell r="J3201">
            <v>1.5691341642640801E-4</v>
          </cell>
          <cell r="K3201">
            <v>673</v>
          </cell>
          <cell r="L3201">
            <v>91.847971706954993</v>
          </cell>
          <cell r="M3201">
            <v>1994</v>
          </cell>
          <cell r="N3201">
            <v>6.2158528295076796E-3</v>
          </cell>
          <cell r="O3201">
            <v>2142</v>
          </cell>
          <cell r="P3201">
            <v>0.15</v>
          </cell>
          <cell r="Q3201">
            <v>1290</v>
          </cell>
        </row>
        <row r="3202">
          <cell r="B3202" t="str">
            <v>STANISLAUS 1701CB</v>
          </cell>
          <cell r="C3202">
            <v>162821701</v>
          </cell>
          <cell r="D3202" t="str">
            <v>STANISLAUS 1701</v>
          </cell>
          <cell r="E3202" t="str">
            <v>CB</v>
          </cell>
          <cell r="F3202" t="b">
            <v>0</v>
          </cell>
          <cell r="G3202">
            <v>11032.7196165407</v>
          </cell>
          <cell r="H3202">
            <v>11032.7196165407</v>
          </cell>
          <cell r="I3202">
            <v>54</v>
          </cell>
          <cell r="J3202">
            <v>1.49181217736595E-4</v>
          </cell>
          <cell r="K3202">
            <v>748</v>
          </cell>
          <cell r="L3202">
            <v>2134.6994143086999</v>
          </cell>
          <cell r="M3202">
            <v>416</v>
          </cell>
          <cell r="N3202">
            <v>0.40353495090795899</v>
          </cell>
          <cell r="O3202">
            <v>56</v>
          </cell>
          <cell r="P3202">
            <v>0.11</v>
          </cell>
          <cell r="Q3202">
            <v>1422</v>
          </cell>
        </row>
        <row r="3203">
          <cell r="B3203" t="str">
            <v>STANISLAUS 17021804</v>
          </cell>
          <cell r="C3203">
            <v>162821702</v>
          </cell>
          <cell r="D3203" t="str">
            <v>STANISLAUS 1702</v>
          </cell>
          <cell r="E3203">
            <v>1804</v>
          </cell>
          <cell r="F3203" t="b">
            <v>0</v>
          </cell>
          <cell r="G3203">
            <v>13482.9013082615</v>
          </cell>
          <cell r="H3203">
            <v>13482.9013082615</v>
          </cell>
          <cell r="I3203">
            <v>118</v>
          </cell>
          <cell r="J3203">
            <v>1.00937205404033E-4</v>
          </cell>
          <cell r="K3203">
            <v>1626</v>
          </cell>
          <cell r="L3203">
            <v>6.3116540623692403</v>
          </cell>
          <cell r="M3203">
            <v>2706</v>
          </cell>
          <cell r="N3203">
            <v>5.89849702634652E-4</v>
          </cell>
          <cell r="O3203">
            <v>2712</v>
          </cell>
          <cell r="P3203">
            <v>106.77</v>
          </cell>
          <cell r="Q3203">
            <v>17</v>
          </cell>
        </row>
        <row r="3204">
          <cell r="B3204" t="str">
            <v>STANISLAUS 17021850</v>
          </cell>
          <cell r="C3204">
            <v>162821702</v>
          </cell>
          <cell r="D3204" t="str">
            <v>STANISLAUS 1702</v>
          </cell>
          <cell r="E3204">
            <v>1850</v>
          </cell>
          <cell r="F3204" t="b">
            <v>0</v>
          </cell>
          <cell r="G3204">
            <v>21661.181243241699</v>
          </cell>
          <cell r="H3204">
            <v>21661.181243241699</v>
          </cell>
          <cell r="I3204">
            <v>182</v>
          </cell>
          <cell r="J3204">
            <v>1.3941712309683101E-4</v>
          </cell>
          <cell r="K3204">
            <v>879</v>
          </cell>
          <cell r="L3204">
            <v>5.1604608884333603</v>
          </cell>
          <cell r="M3204">
            <v>2745</v>
          </cell>
          <cell r="N3204">
            <v>9.3341503728757997E-4</v>
          </cell>
          <cell r="O3204">
            <v>2651</v>
          </cell>
          <cell r="P3204">
            <v>73.2</v>
          </cell>
          <cell r="Q3204">
            <v>62</v>
          </cell>
        </row>
        <row r="3205">
          <cell r="B3205" t="str">
            <v>STANISLAUS 17021888</v>
          </cell>
          <cell r="C3205">
            <v>162821702</v>
          </cell>
          <cell r="D3205" t="str">
            <v>STANISLAUS 1702</v>
          </cell>
          <cell r="E3205">
            <v>1888</v>
          </cell>
          <cell r="F3205" t="b">
            <v>0</v>
          </cell>
          <cell r="G3205">
            <v>30440.005618143201</v>
          </cell>
          <cell r="H3205">
            <v>30440.005618143201</v>
          </cell>
          <cell r="I3205">
            <v>231</v>
          </cell>
          <cell r="J3205">
            <v>9.5589000322426096E-5</v>
          </cell>
          <cell r="K3205">
            <v>1738</v>
          </cell>
          <cell r="L3205">
            <v>52.657793919662701</v>
          </cell>
          <cell r="M3205">
            <v>2198</v>
          </cell>
          <cell r="N3205">
            <v>2.6855240207398199E-3</v>
          </cell>
          <cell r="O3205">
            <v>2386</v>
          </cell>
          <cell r="P3205">
            <v>136.25</v>
          </cell>
          <cell r="Q3205">
            <v>4</v>
          </cell>
        </row>
        <row r="3206">
          <cell r="B3206" t="str">
            <v>STANISLAUS 170237276</v>
          </cell>
          <cell r="C3206">
            <v>162821702</v>
          </cell>
          <cell r="D3206" t="str">
            <v>STANISLAUS 1702</v>
          </cell>
          <cell r="E3206">
            <v>37276</v>
          </cell>
          <cell r="F3206" t="b">
            <v>0</v>
          </cell>
          <cell r="G3206">
            <v>18746.468394131101</v>
          </cell>
          <cell r="H3206">
            <v>18746.468394131101</v>
          </cell>
          <cell r="I3206">
            <v>168</v>
          </cell>
          <cell r="J3206">
            <v>1.03109615868864E-4</v>
          </cell>
          <cell r="K3206">
            <v>1567</v>
          </cell>
          <cell r="L3206">
            <v>2.0474428165609901</v>
          </cell>
          <cell r="M3206">
            <v>2839</v>
          </cell>
          <cell r="N3206">
            <v>2.2047257194113899E-4</v>
          </cell>
          <cell r="O3206">
            <v>2825</v>
          </cell>
          <cell r="P3206">
            <v>88.82</v>
          </cell>
          <cell r="Q3206">
            <v>33</v>
          </cell>
        </row>
        <row r="3207">
          <cell r="B3207" t="str">
            <v>STANISLAUS 170237278</v>
          </cell>
          <cell r="C3207">
            <v>162821702</v>
          </cell>
          <cell r="D3207" t="str">
            <v>STANISLAUS 1702</v>
          </cell>
          <cell r="E3207">
            <v>37278</v>
          </cell>
          <cell r="F3207" t="b">
            <v>0</v>
          </cell>
          <cell r="G3207">
            <v>10929.440559496999</v>
          </cell>
          <cell r="H3207">
            <v>10929.440559496999</v>
          </cell>
          <cell r="I3207">
            <v>99</v>
          </cell>
          <cell r="J3207">
            <v>1.14013348708124E-4</v>
          </cell>
          <cell r="K3207">
            <v>1321</v>
          </cell>
          <cell r="L3207">
            <v>2.7081653583196998</v>
          </cell>
          <cell r="M3207">
            <v>2820</v>
          </cell>
          <cell r="N3207">
            <v>2.6317898829352003E-4</v>
          </cell>
          <cell r="O3207">
            <v>2810</v>
          </cell>
          <cell r="P3207">
            <v>62.81</v>
          </cell>
          <cell r="Q3207">
            <v>82</v>
          </cell>
        </row>
        <row r="3208">
          <cell r="B3208" t="str">
            <v>STANISLAUS 17024905</v>
          </cell>
          <cell r="C3208">
            <v>162821702</v>
          </cell>
          <cell r="D3208" t="str">
            <v>STANISLAUS 1702</v>
          </cell>
          <cell r="E3208">
            <v>4905</v>
          </cell>
          <cell r="F3208" t="b">
            <v>0</v>
          </cell>
          <cell r="G3208">
            <v>3704.1381671117101</v>
          </cell>
          <cell r="H3208">
            <v>3704.1381671117101</v>
          </cell>
          <cell r="I3208">
            <v>35</v>
          </cell>
          <cell r="J3208">
            <v>8.1260704194262097E-5</v>
          </cell>
          <cell r="K3208">
            <v>2174</v>
          </cell>
          <cell r="L3208">
            <v>6.1792667573433597</v>
          </cell>
          <cell r="M3208">
            <v>2710</v>
          </cell>
          <cell r="N3208">
            <v>3.8885222004372101E-4</v>
          </cell>
          <cell r="O3208">
            <v>2766</v>
          </cell>
          <cell r="P3208">
            <v>65.75</v>
          </cell>
          <cell r="Q3208">
            <v>75</v>
          </cell>
        </row>
        <row r="3209">
          <cell r="B3209" t="str">
            <v>STANISLAUS 17026028</v>
          </cell>
          <cell r="C3209">
            <v>162821702</v>
          </cell>
          <cell r="D3209" t="str">
            <v>STANISLAUS 1702</v>
          </cell>
          <cell r="E3209">
            <v>6028</v>
          </cell>
          <cell r="F3209" t="b">
            <v>0</v>
          </cell>
          <cell r="G3209">
            <v>13370.302584093501</v>
          </cell>
          <cell r="H3209">
            <v>13370.302584093501</v>
          </cell>
          <cell r="I3209">
            <v>115</v>
          </cell>
          <cell r="J3209">
            <v>1.15016706650637E-4</v>
          </cell>
          <cell r="K3209">
            <v>1298</v>
          </cell>
          <cell r="L3209">
            <v>6.8880012362173604</v>
          </cell>
          <cell r="M3209">
            <v>2688</v>
          </cell>
          <cell r="N3209">
            <v>8.1469946344612403E-4</v>
          </cell>
          <cell r="O3209">
            <v>2670</v>
          </cell>
          <cell r="P3209">
            <v>56.37</v>
          </cell>
          <cell r="Q3209">
            <v>98</v>
          </cell>
        </row>
        <row r="3210">
          <cell r="B3210" t="str">
            <v>STANISLAUS 170275348</v>
          </cell>
          <cell r="C3210">
            <v>162821702</v>
          </cell>
          <cell r="D3210" t="str">
            <v>STANISLAUS 1702</v>
          </cell>
          <cell r="E3210">
            <v>75348</v>
          </cell>
          <cell r="F3210" t="b">
            <v>0</v>
          </cell>
          <cell r="G3210">
            <v>8532.4043294594794</v>
          </cell>
          <cell r="H3210">
            <v>8532.4043294594794</v>
          </cell>
          <cell r="I3210">
            <v>77</v>
          </cell>
          <cell r="J3210">
            <v>8.3580562015602198E-5</v>
          </cell>
          <cell r="K3210">
            <v>2110</v>
          </cell>
          <cell r="L3210">
            <v>1.3013475179121501</v>
          </cell>
          <cell r="M3210">
            <v>2874</v>
          </cell>
          <cell r="N3210">
            <v>9.5481430741670199E-5</v>
          </cell>
          <cell r="O3210">
            <v>2878</v>
          </cell>
          <cell r="P3210">
            <v>79.37</v>
          </cell>
          <cell r="Q3210">
            <v>49</v>
          </cell>
        </row>
        <row r="3211">
          <cell r="B3211" t="str">
            <v>STANISLAUS 1702CB</v>
          </cell>
          <cell r="C3211">
            <v>162821702</v>
          </cell>
          <cell r="D3211" t="str">
            <v>STANISLAUS 1702</v>
          </cell>
          <cell r="E3211" t="str">
            <v>CB</v>
          </cell>
          <cell r="F3211" t="b">
            <v>0</v>
          </cell>
          <cell r="G3211">
            <v>13066.3243830916</v>
          </cell>
          <cell r="H3211">
            <v>13066.3243830916</v>
          </cell>
          <cell r="I3211">
            <v>67</v>
          </cell>
          <cell r="J3211">
            <v>1.5784529294712599E-4</v>
          </cell>
          <cell r="K3211">
            <v>665</v>
          </cell>
          <cell r="L3211">
            <v>1253.72715187931</v>
          </cell>
          <cell r="M3211">
            <v>700</v>
          </cell>
          <cell r="N3211">
            <v>0.24096046982687699</v>
          </cell>
          <cell r="O3211">
            <v>235</v>
          </cell>
          <cell r="P3211">
            <v>0.13</v>
          </cell>
          <cell r="Q3211">
            <v>1360</v>
          </cell>
        </row>
        <row r="3212">
          <cell r="B3212" t="str">
            <v>STANISLAUS 1702L3151</v>
          </cell>
          <cell r="C3212">
            <v>162821702</v>
          </cell>
          <cell r="D3212" t="str">
            <v>STANISLAUS 1702</v>
          </cell>
          <cell r="E3212" t="str">
            <v>L3151</v>
          </cell>
          <cell r="F3212" t="b">
            <v>0</v>
          </cell>
          <cell r="G3212">
            <v>1595.4085041296901</v>
          </cell>
          <cell r="H3212">
            <v>1595.4085041296901</v>
          </cell>
          <cell r="I3212">
            <v>13</v>
          </cell>
          <cell r="J3212">
            <v>1.26700470271036E-4</v>
          </cell>
          <cell r="K3212">
            <v>1068</v>
          </cell>
          <cell r="L3212">
            <v>7.3809356111956204</v>
          </cell>
          <cell r="M3212">
            <v>2679</v>
          </cell>
          <cell r="N3212">
            <v>8.5242428529369195E-4</v>
          </cell>
          <cell r="O3212">
            <v>2661</v>
          </cell>
          <cell r="P3212">
            <v>25</v>
          </cell>
          <cell r="Q3212">
            <v>273</v>
          </cell>
        </row>
        <row r="3213">
          <cell r="B3213" t="str">
            <v>STANISLAUS 1702L5381</v>
          </cell>
          <cell r="C3213">
            <v>162821702</v>
          </cell>
          <cell r="D3213" t="str">
            <v>STANISLAUS 1702</v>
          </cell>
          <cell r="E3213" t="str">
            <v>L5381</v>
          </cell>
          <cell r="F3213" t="b">
            <v>0</v>
          </cell>
          <cell r="G3213">
            <v>1955.4877072013001</v>
          </cell>
          <cell r="H3213">
            <v>1955.4877072013001</v>
          </cell>
          <cell r="I3213">
            <v>15</v>
          </cell>
          <cell r="J3213">
            <v>8.6226767840950406E-5</v>
          </cell>
          <cell r="K3213">
            <v>2029</v>
          </cell>
          <cell r="L3213">
            <v>11.1600959313896</v>
          </cell>
          <cell r="M3213">
            <v>2603</v>
          </cell>
          <cell r="N3213">
            <v>1.1429174812310099E-3</v>
          </cell>
          <cell r="O3213">
            <v>2610</v>
          </cell>
          <cell r="P3213">
            <v>63.74</v>
          </cell>
          <cell r="Q3213">
            <v>80</v>
          </cell>
        </row>
        <row r="3214">
          <cell r="B3214" t="str">
            <v>STELLING 1109478699</v>
          </cell>
          <cell r="C3214">
            <v>83481109</v>
          </cell>
          <cell r="D3214" t="str">
            <v>STELLING 1109</v>
          </cell>
          <cell r="E3214">
            <v>478699</v>
          </cell>
          <cell r="F3214" t="b">
            <v>0</v>
          </cell>
          <cell r="G3214">
            <v>1763.8687365092401</v>
          </cell>
          <cell r="H3214">
            <v>1328.3865450068299</v>
          </cell>
          <cell r="I3214">
            <v>14</v>
          </cell>
          <cell r="J3214">
            <v>8.2785689301090301E-5</v>
          </cell>
          <cell r="K3214">
            <v>2136</v>
          </cell>
          <cell r="L3214">
            <v>37.3598193771072</v>
          </cell>
          <cell r="M3214">
            <v>2294</v>
          </cell>
          <cell r="N3214">
            <v>2.4262352495763701E-3</v>
          </cell>
          <cell r="O3214">
            <v>2419</v>
          </cell>
          <cell r="Q3214">
            <v>3466</v>
          </cell>
        </row>
        <row r="3215">
          <cell r="B3215" t="str">
            <v>STELLING 1109787007</v>
          </cell>
          <cell r="C3215">
            <v>83481109</v>
          </cell>
          <cell r="D3215" t="str">
            <v>STELLING 1109</v>
          </cell>
          <cell r="E3215">
            <v>787007</v>
          </cell>
          <cell r="F3215" t="b">
            <v>1</v>
          </cell>
          <cell r="G3215">
            <v>354.82811355934899</v>
          </cell>
          <cell r="H3215">
            <v>307.18855988150801</v>
          </cell>
          <cell r="I3215">
            <v>5</v>
          </cell>
          <cell r="J3215">
            <v>1.02376587165053E-4</v>
          </cell>
          <cell r="K3215">
            <v>1593</v>
          </cell>
          <cell r="L3215">
            <v>7.0734603703021995E-2</v>
          </cell>
          <cell r="M3215">
            <v>2943</v>
          </cell>
          <cell r="N3215">
            <v>7.5915205121232602E-6</v>
          </cell>
          <cell r="O3215">
            <v>3140</v>
          </cell>
          <cell r="Q3215">
            <v>3398</v>
          </cell>
        </row>
        <row r="3216">
          <cell r="B3216" t="str">
            <v>STELLING 11102243</v>
          </cell>
          <cell r="C3216">
            <v>83481110</v>
          </cell>
          <cell r="D3216" t="str">
            <v>STELLING 1110</v>
          </cell>
          <cell r="E3216">
            <v>2243</v>
          </cell>
          <cell r="F3216" t="b">
            <v>0</v>
          </cell>
          <cell r="G3216">
            <v>3051.21751425617</v>
          </cell>
          <cell r="H3216">
            <v>3051.21751425617</v>
          </cell>
          <cell r="I3216">
            <v>16</v>
          </cell>
          <cell r="J3216">
            <v>1.91879737485578E-4</v>
          </cell>
          <cell r="K3216">
            <v>434</v>
          </cell>
          <cell r="L3216">
            <v>257.11300527662002</v>
          </cell>
          <cell r="M3216">
            <v>1528</v>
          </cell>
          <cell r="N3216">
            <v>4.9051022456131098E-2</v>
          </cell>
          <cell r="O3216">
            <v>1187</v>
          </cell>
          <cell r="P3216">
            <v>4.8600000000000003</v>
          </cell>
          <cell r="Q3216">
            <v>503</v>
          </cell>
        </row>
        <row r="3217">
          <cell r="B3217" t="str">
            <v>STELLING 111060080</v>
          </cell>
          <cell r="C3217">
            <v>83481110</v>
          </cell>
          <cell r="D3217" t="str">
            <v>STELLING 1110</v>
          </cell>
          <cell r="E3217">
            <v>60080</v>
          </cell>
          <cell r="F3217" t="b">
            <v>0</v>
          </cell>
          <cell r="G3217">
            <v>16285.3102500116</v>
          </cell>
          <cell r="H3217">
            <v>15418.9406892673</v>
          </cell>
          <cell r="I3217">
            <v>64</v>
          </cell>
          <cell r="J3217">
            <v>1.4043593188352299E-4</v>
          </cell>
          <cell r="K3217">
            <v>864</v>
          </cell>
          <cell r="L3217">
            <v>185.08925441385199</v>
          </cell>
          <cell r="M3217">
            <v>1672</v>
          </cell>
          <cell r="N3217">
            <v>2.0345230038825299E-2</v>
          </cell>
          <cell r="O3217">
            <v>1665</v>
          </cell>
          <cell r="P3217">
            <v>0.24</v>
          </cell>
          <cell r="Q3217">
            <v>1091</v>
          </cell>
        </row>
        <row r="3218">
          <cell r="B3218" t="str">
            <v>STELLING 111060090</v>
          </cell>
          <cell r="C3218">
            <v>83481110</v>
          </cell>
          <cell r="D3218" t="str">
            <v>STELLING 1110</v>
          </cell>
          <cell r="E3218">
            <v>60090</v>
          </cell>
          <cell r="F3218" t="b">
            <v>0</v>
          </cell>
          <cell r="G3218">
            <v>10545.448845000899</v>
          </cell>
          <cell r="H3218">
            <v>10545.448845000899</v>
          </cell>
          <cell r="I3218">
            <v>62</v>
          </cell>
          <cell r="J3218">
            <v>1.6362380346600101E-4</v>
          </cell>
          <cell r="K3218">
            <v>604</v>
          </cell>
          <cell r="L3218">
            <v>206.01015522773301</v>
          </cell>
          <cell r="M3218">
            <v>1623</v>
          </cell>
          <cell r="N3218">
            <v>3.01708209915676E-2</v>
          </cell>
          <cell r="O3218">
            <v>1459</v>
          </cell>
          <cell r="P3218">
            <v>0.06</v>
          </cell>
          <cell r="Q3218">
            <v>1906</v>
          </cell>
        </row>
        <row r="3219">
          <cell r="B3219" t="str">
            <v>STELLING 111060094</v>
          </cell>
          <cell r="C3219">
            <v>83481110</v>
          </cell>
          <cell r="D3219" t="str">
            <v>STELLING 1110</v>
          </cell>
          <cell r="E3219">
            <v>60094</v>
          </cell>
          <cell r="F3219" t="b">
            <v>0</v>
          </cell>
          <cell r="G3219">
            <v>15867.841349163</v>
          </cell>
          <cell r="H3219">
            <v>15867.841349163</v>
          </cell>
          <cell r="I3219">
            <v>95</v>
          </cell>
          <cell r="J3219">
            <v>1.68754805475289E-4</v>
          </cell>
          <cell r="K3219">
            <v>569</v>
          </cell>
          <cell r="L3219">
            <v>93.904890633699594</v>
          </cell>
          <cell r="M3219">
            <v>1987</v>
          </cell>
          <cell r="N3219">
            <v>1.40407847206833E-2</v>
          </cell>
          <cell r="O3219">
            <v>1818</v>
          </cell>
          <cell r="P3219">
            <v>55.68</v>
          </cell>
          <cell r="Q3219">
            <v>102</v>
          </cell>
        </row>
        <row r="3220">
          <cell r="B3220" t="str">
            <v>STELLING 11109265</v>
          </cell>
          <cell r="C3220">
            <v>83481110</v>
          </cell>
          <cell r="D3220" t="str">
            <v>STELLING 1110</v>
          </cell>
          <cell r="E3220">
            <v>9265</v>
          </cell>
          <cell r="F3220" t="b">
            <v>0</v>
          </cell>
          <cell r="G3220">
            <v>8915.6719687058194</v>
          </cell>
          <cell r="H3220">
            <v>8915.6719687058194</v>
          </cell>
          <cell r="I3220">
            <v>45</v>
          </cell>
          <cell r="J3220">
            <v>9.8000061229362804E-5</v>
          </cell>
          <cell r="K3220">
            <v>1691</v>
          </cell>
          <cell r="L3220">
            <v>342.46293314403101</v>
          </cell>
          <cell r="M3220">
            <v>1384</v>
          </cell>
          <cell r="N3220">
            <v>3.0980061657114501E-2</v>
          </cell>
          <cell r="O3220">
            <v>1444</v>
          </cell>
          <cell r="P3220">
            <v>0.08</v>
          </cell>
          <cell r="Q3220">
            <v>1605</v>
          </cell>
        </row>
        <row r="3221">
          <cell r="B3221" t="str">
            <v>STILLWATER 11011320</v>
          </cell>
          <cell r="C3221">
            <v>103561101</v>
          </cell>
          <cell r="D3221" t="str">
            <v>STILLWATER 1101</v>
          </cell>
          <cell r="E3221">
            <v>1320</v>
          </cell>
          <cell r="F3221" t="b">
            <v>0</v>
          </cell>
          <cell r="G3221">
            <v>32275.323934470802</v>
          </cell>
          <cell r="H3221">
            <v>31878.237642681099</v>
          </cell>
          <cell r="I3221">
            <v>179</v>
          </cell>
          <cell r="J3221">
            <v>3.3315745204572002E-4</v>
          </cell>
          <cell r="K3221">
            <v>101</v>
          </cell>
          <cell r="L3221">
            <v>41.144257407310597</v>
          </cell>
          <cell r="M3221">
            <v>2271</v>
          </cell>
          <cell r="N3221">
            <v>1.3686599375973E-2</v>
          </cell>
          <cell r="O3221">
            <v>1828</v>
          </cell>
          <cell r="P3221">
            <v>0.21</v>
          </cell>
          <cell r="Q3221">
            <v>1149</v>
          </cell>
        </row>
        <row r="3222">
          <cell r="B3222" t="str">
            <v>STILLWATER 110148950</v>
          </cell>
          <cell r="C3222">
            <v>103561101</v>
          </cell>
          <cell r="D3222" t="str">
            <v>STILLWATER 1101</v>
          </cell>
          <cell r="E3222">
            <v>48950</v>
          </cell>
          <cell r="F3222" t="b">
            <v>0</v>
          </cell>
          <cell r="G3222">
            <v>20081.779314850199</v>
          </cell>
          <cell r="H3222">
            <v>20081.779314850199</v>
          </cell>
          <cell r="I3222">
            <v>145</v>
          </cell>
          <cell r="J3222">
            <v>1.3936638106001799E-4</v>
          </cell>
          <cell r="K3222">
            <v>880</v>
          </cell>
          <cell r="L3222">
            <v>612.42351610730998</v>
          </cell>
          <cell r="M3222">
            <v>1091</v>
          </cell>
          <cell r="N3222">
            <v>8.5978973027931199E-2</v>
          </cell>
          <cell r="O3222">
            <v>851</v>
          </cell>
          <cell r="P3222">
            <v>0.08</v>
          </cell>
          <cell r="Q3222">
            <v>1608</v>
          </cell>
        </row>
        <row r="3223">
          <cell r="B3223" t="str">
            <v>STILLWATER 1101CB</v>
          </cell>
          <cell r="C3223">
            <v>103561101</v>
          </cell>
          <cell r="D3223" t="str">
            <v>STILLWATER 1101</v>
          </cell>
          <cell r="E3223" t="str">
            <v>CB</v>
          </cell>
          <cell r="F3223" t="b">
            <v>0</v>
          </cell>
          <cell r="G3223">
            <v>6895.2449411302096</v>
          </cell>
          <cell r="H3223">
            <v>6754.54129552832</v>
          </cell>
          <cell r="I3223">
            <v>47</v>
          </cell>
          <cell r="J3223">
            <v>2.1083560460148E-4</v>
          </cell>
          <cell r="K3223">
            <v>355</v>
          </cell>
          <cell r="L3223">
            <v>102.457466907455</v>
          </cell>
          <cell r="M3223">
            <v>1940</v>
          </cell>
          <cell r="N3223">
            <v>1.7136833727095201E-2</v>
          </cell>
          <cell r="O3223">
            <v>1737</v>
          </cell>
          <cell r="P3223">
            <v>7.0000000000000007E-2</v>
          </cell>
          <cell r="Q3223">
            <v>1698</v>
          </cell>
        </row>
        <row r="3224">
          <cell r="B3224" t="str">
            <v>STILLWATER 11021466</v>
          </cell>
          <cell r="C3224">
            <v>103561102</v>
          </cell>
          <cell r="D3224" t="str">
            <v>STILLWATER 1102</v>
          </cell>
          <cell r="E3224">
            <v>1466</v>
          </cell>
          <cell r="F3224" t="b">
            <v>0</v>
          </cell>
          <cell r="G3224">
            <v>33154.334908593803</v>
          </cell>
          <cell r="H3224">
            <v>33039.704095297202</v>
          </cell>
          <cell r="I3224">
            <v>211</v>
          </cell>
          <cell r="J3224">
            <v>1.57203847089192E-4</v>
          </cell>
          <cell r="K3224">
            <v>672</v>
          </cell>
          <cell r="L3224">
            <v>705.51651240027604</v>
          </cell>
          <cell r="M3224">
            <v>1017</v>
          </cell>
          <cell r="N3224">
            <v>4.3245288154208798E-2</v>
          </cell>
          <cell r="O3224">
            <v>1251</v>
          </cell>
          <cell r="P3224">
            <v>7.0000000000000007E-2</v>
          </cell>
          <cell r="Q3224">
            <v>1677</v>
          </cell>
        </row>
        <row r="3225">
          <cell r="B3225" t="str">
            <v>STILLWATER 11021644</v>
          </cell>
          <cell r="C3225">
            <v>103561102</v>
          </cell>
          <cell r="D3225" t="str">
            <v>STILLWATER 1102</v>
          </cell>
          <cell r="E3225">
            <v>1644</v>
          </cell>
          <cell r="F3225" t="b">
            <v>0</v>
          </cell>
          <cell r="G3225">
            <v>36747.479036105302</v>
          </cell>
          <cell r="H3225">
            <v>36747.479036105302</v>
          </cell>
          <cell r="I3225">
            <v>244</v>
          </cell>
          <cell r="J3225">
            <v>1.0130739682541E-4</v>
          </cell>
          <cell r="K3225">
            <v>1620</v>
          </cell>
          <cell r="L3225">
            <v>1382.88487651265</v>
          </cell>
          <cell r="M3225">
            <v>646</v>
          </cell>
          <cell r="N3225">
            <v>0.12374632672397499</v>
          </cell>
          <cell r="O3225">
            <v>628</v>
          </cell>
          <cell r="P3225">
            <v>0.08</v>
          </cell>
          <cell r="Q3225">
            <v>1604</v>
          </cell>
        </row>
        <row r="3226">
          <cell r="B3226" t="str">
            <v>STILLWATER 110248952</v>
          </cell>
          <cell r="C3226">
            <v>103561102</v>
          </cell>
          <cell r="D3226" t="str">
            <v>STILLWATER 1102</v>
          </cell>
          <cell r="E3226">
            <v>48952</v>
          </cell>
          <cell r="F3226" t="b">
            <v>0</v>
          </cell>
          <cell r="G3226">
            <v>17050.561891436799</v>
          </cell>
          <cell r="H3226">
            <v>17050.561891436799</v>
          </cell>
          <cell r="I3226">
            <v>123</v>
          </cell>
          <cell r="J3226">
            <v>1.01752097179996E-4</v>
          </cell>
          <cell r="K3226">
            <v>1609</v>
          </cell>
          <cell r="L3226">
            <v>2266.9676684361698</v>
          </cell>
          <cell r="M3226">
            <v>389</v>
          </cell>
          <cell r="N3226">
            <v>0.18561411215878201</v>
          </cell>
          <cell r="O3226">
            <v>384</v>
          </cell>
          <cell r="P3226">
            <v>7.0000000000000007E-2</v>
          </cell>
          <cell r="Q3226">
            <v>1722</v>
          </cell>
        </row>
        <row r="3227">
          <cell r="B3227" t="str">
            <v>STILLWATER 1102CB</v>
          </cell>
          <cell r="C3227">
            <v>103561102</v>
          </cell>
          <cell r="D3227" t="str">
            <v>STILLWATER 1102</v>
          </cell>
          <cell r="E3227" t="str">
            <v>CB</v>
          </cell>
          <cell r="F3227" t="b">
            <v>0</v>
          </cell>
          <cell r="G3227">
            <v>40316.424080252204</v>
          </cell>
          <cell r="H3227">
            <v>40301.339457957103</v>
          </cell>
          <cell r="I3227">
            <v>275</v>
          </cell>
          <cell r="J3227">
            <v>1.2984505047383799E-4</v>
          </cell>
          <cell r="K3227">
            <v>1011</v>
          </cell>
          <cell r="L3227">
            <v>1360.5287447368901</v>
          </cell>
          <cell r="M3227">
            <v>658</v>
          </cell>
          <cell r="N3227">
            <v>0.153179043298491</v>
          </cell>
          <cell r="O3227">
            <v>502</v>
          </cell>
          <cell r="P3227">
            <v>0.14000000000000001</v>
          </cell>
          <cell r="Q3227">
            <v>1317</v>
          </cell>
        </row>
        <row r="3228">
          <cell r="B3228" t="str">
            <v>STONE CORRAL 11087100</v>
          </cell>
          <cell r="C3228">
            <v>252921108</v>
          </cell>
          <cell r="D3228" t="str">
            <v>STONE CORRAL 1108</v>
          </cell>
          <cell r="E3228">
            <v>7100</v>
          </cell>
          <cell r="F3228" t="b">
            <v>0</v>
          </cell>
          <cell r="G3228">
            <v>29355.792254752701</v>
          </cell>
          <cell r="H3228">
            <v>3757.8694088447301</v>
          </cell>
          <cell r="I3228">
            <v>130</v>
          </cell>
          <cell r="J3228">
            <v>3.91552898122427E-5</v>
          </cell>
          <cell r="K3228">
            <v>3282</v>
          </cell>
          <cell r="L3228">
            <v>1207.5405380423199</v>
          </cell>
          <cell r="M3228">
            <v>728</v>
          </cell>
          <cell r="N3228">
            <v>4.3960041621329403E-2</v>
          </cell>
          <cell r="O3228">
            <v>1242</v>
          </cell>
          <cell r="P3228">
            <v>0.01</v>
          </cell>
          <cell r="Q3228">
            <v>2576</v>
          </cell>
        </row>
        <row r="3229">
          <cell r="B3229" t="str">
            <v>STONE CORRAL 1110189488</v>
          </cell>
          <cell r="C3229">
            <v>252921110</v>
          </cell>
          <cell r="D3229" t="str">
            <v>STONE CORRAL 1110</v>
          </cell>
          <cell r="E3229">
            <v>189488</v>
          </cell>
          <cell r="F3229" t="b">
            <v>0</v>
          </cell>
          <cell r="G3229">
            <v>1343.2605150064201</v>
          </cell>
          <cell r="H3229">
            <v>1327.2584672533601</v>
          </cell>
          <cell r="I3229">
            <v>8</v>
          </cell>
          <cell r="J3229">
            <v>2.6518468855231599E-5</v>
          </cell>
          <cell r="K3229">
            <v>3478</v>
          </cell>
          <cell r="L3229">
            <v>5673.1262239105999</v>
          </cell>
          <cell r="M3229">
            <v>44</v>
          </cell>
          <cell r="N3229">
            <v>0.14210744613617901</v>
          </cell>
          <cell r="O3229">
            <v>561</v>
          </cell>
          <cell r="Q3229">
            <v>3556</v>
          </cell>
        </row>
        <row r="3230">
          <cell r="B3230" t="str">
            <v>STONE CORRAL 1110894956</v>
          </cell>
          <cell r="C3230">
            <v>252921110</v>
          </cell>
          <cell r="D3230" t="str">
            <v>STONE CORRAL 1110</v>
          </cell>
          <cell r="E3230">
            <v>894956</v>
          </cell>
          <cell r="F3230" t="b">
            <v>0</v>
          </cell>
          <cell r="G3230">
            <v>2635.3423689399501</v>
          </cell>
          <cell r="H3230">
            <v>1243.2231407905099</v>
          </cell>
          <cell r="I3230">
            <v>16</v>
          </cell>
          <cell r="J3230">
            <v>4.1419928265895497E-5</v>
          </cell>
          <cell r="K3230">
            <v>3237</v>
          </cell>
          <cell r="L3230">
            <v>1280.1289371815501</v>
          </cell>
          <cell r="M3230">
            <v>689</v>
          </cell>
          <cell r="N3230">
            <v>4.8470974552161802E-2</v>
          </cell>
          <cell r="O3230">
            <v>1192</v>
          </cell>
          <cell r="Q3230">
            <v>3371</v>
          </cell>
        </row>
        <row r="3231">
          <cell r="B3231" t="str">
            <v>STONE CORRAL 1110975698</v>
          </cell>
          <cell r="C3231">
            <v>252921110</v>
          </cell>
          <cell r="D3231" t="str">
            <v>STONE CORRAL 1110</v>
          </cell>
          <cell r="E3231">
            <v>975698</v>
          </cell>
          <cell r="F3231" t="b">
            <v>0</v>
          </cell>
          <cell r="G3231">
            <v>7671.0517102185404</v>
          </cell>
          <cell r="H3231">
            <v>1441.79841003611</v>
          </cell>
          <cell r="I3231">
            <v>44</v>
          </cell>
          <cell r="J3231">
            <v>4.35628827620927E-5</v>
          </cell>
          <cell r="K3231">
            <v>3200</v>
          </cell>
          <cell r="L3231">
            <v>962.18279633179895</v>
          </cell>
          <cell r="M3231">
            <v>852</v>
          </cell>
          <cell r="N3231">
            <v>5.2194398765577403E-2</v>
          </cell>
          <cell r="O3231">
            <v>1155</v>
          </cell>
          <cell r="Q3231">
            <v>3170</v>
          </cell>
        </row>
        <row r="3232">
          <cell r="B3232" t="str">
            <v>SUMMIT 110147786</v>
          </cell>
          <cell r="C3232">
            <v>152591101</v>
          </cell>
          <cell r="D3232" t="str">
            <v>SUMMIT 1101</v>
          </cell>
          <cell r="E3232">
            <v>47786</v>
          </cell>
          <cell r="F3232" t="b">
            <v>0</v>
          </cell>
          <cell r="G3232">
            <v>2915.70361699255</v>
          </cell>
          <cell r="H3232">
            <v>2915.70361699255</v>
          </cell>
          <cell r="I3232">
            <v>13</v>
          </cell>
          <cell r="J3232">
            <v>8.7368623868454802E-5</v>
          </cell>
          <cell r="K3232">
            <v>2003</v>
          </cell>
          <cell r="L3232">
            <v>2875.3699877273398</v>
          </cell>
          <cell r="M3232">
            <v>291</v>
          </cell>
          <cell r="N3232">
            <v>0.215132406661626</v>
          </cell>
          <cell r="O3232">
            <v>294</v>
          </cell>
          <cell r="P3232">
            <v>0.01</v>
          </cell>
          <cell r="Q3232">
            <v>2571</v>
          </cell>
        </row>
        <row r="3233">
          <cell r="B3233" t="str">
            <v>SUMMIT 110148632</v>
          </cell>
          <cell r="C3233">
            <v>152591101</v>
          </cell>
          <cell r="D3233" t="str">
            <v>SUMMIT 1101</v>
          </cell>
          <cell r="E3233">
            <v>48632</v>
          </cell>
          <cell r="F3233" t="b">
            <v>0</v>
          </cell>
          <cell r="G3233">
            <v>4391.6286261974901</v>
          </cell>
          <cell r="H3233">
            <v>4391.6286261974901</v>
          </cell>
          <cell r="I3233">
            <v>38</v>
          </cell>
          <cell r="J3233">
            <v>1.06806303416593E-4</v>
          </cell>
          <cell r="K3233">
            <v>1483</v>
          </cell>
          <cell r="L3233">
            <v>115.166105213454</v>
          </cell>
          <cell r="M3233">
            <v>1895</v>
          </cell>
          <cell r="N3233">
            <v>2.6323224496057999E-2</v>
          </cell>
          <cell r="O3233">
            <v>1529</v>
          </cell>
          <cell r="P3233">
            <v>7.0000000000000007E-2</v>
          </cell>
          <cell r="Q3233">
            <v>1766</v>
          </cell>
        </row>
        <row r="3234">
          <cell r="B3234" t="str">
            <v>SUMMIT 110148636</v>
          </cell>
          <cell r="C3234">
            <v>152591101</v>
          </cell>
          <cell r="D3234" t="str">
            <v>SUMMIT 1101</v>
          </cell>
          <cell r="E3234">
            <v>48636</v>
          </cell>
          <cell r="F3234" t="b">
            <v>1</v>
          </cell>
          <cell r="G3234">
            <v>4495.7291240427103</v>
          </cell>
          <cell r="H3234">
            <v>86.422194141487907</v>
          </cell>
          <cell r="I3234">
            <v>38</v>
          </cell>
          <cell r="J3234">
            <v>8.7238408741541204E-5</v>
          </cell>
          <cell r="K3234">
            <v>2008</v>
          </cell>
          <cell r="L3234">
            <v>6.5185460107981305E-2</v>
          </cell>
          <cell r="M3234">
            <v>3527</v>
          </cell>
          <cell r="N3234">
            <v>5.6861097740337396E-6</v>
          </cell>
          <cell r="O3234">
            <v>3228</v>
          </cell>
          <cell r="P3234">
            <v>0.01</v>
          </cell>
          <cell r="Q3234">
            <v>2615</v>
          </cell>
        </row>
        <row r="3235">
          <cell r="B3235" t="str">
            <v>SUMMIT 110158642</v>
          </cell>
          <cell r="C3235">
            <v>152591101</v>
          </cell>
          <cell r="D3235" t="str">
            <v>SUMMIT 1101</v>
          </cell>
          <cell r="E3235">
            <v>58642</v>
          </cell>
          <cell r="F3235" t="b">
            <v>0</v>
          </cell>
          <cell r="G3235">
            <v>2892.0319065276499</v>
          </cell>
          <cell r="H3235">
            <v>2892.0319065276499</v>
          </cell>
          <cell r="I3235">
            <v>13</v>
          </cell>
          <cell r="J3235">
            <v>5.6521265623114903E-5</v>
          </cell>
          <cell r="K3235">
            <v>2871</v>
          </cell>
          <cell r="L3235">
            <v>6.6431305302790802E-2</v>
          </cell>
          <cell r="M3235">
            <v>3049</v>
          </cell>
          <cell r="N3235">
            <v>3.7547814527092801E-6</v>
          </cell>
          <cell r="O3235">
            <v>3350</v>
          </cell>
          <cell r="P3235">
            <v>0.02</v>
          </cell>
          <cell r="Q3235">
            <v>2501</v>
          </cell>
        </row>
        <row r="3236">
          <cell r="B3236" t="str">
            <v>SUMMIT 11016627</v>
          </cell>
          <cell r="C3236">
            <v>152591101</v>
          </cell>
          <cell r="D3236" t="str">
            <v>SUMMIT 1101</v>
          </cell>
          <cell r="E3236">
            <v>6627</v>
          </cell>
          <cell r="F3236" t="b">
            <v>1</v>
          </cell>
          <cell r="G3236">
            <v>910.38076332187404</v>
          </cell>
          <cell r="H3236">
            <v>910.38076332187404</v>
          </cell>
          <cell r="I3236">
            <v>8</v>
          </cell>
          <cell r="J3236">
            <v>1.0403811393189201E-4</v>
          </cell>
          <cell r="K3236">
            <v>1550</v>
          </cell>
          <cell r="L3236">
            <v>6.6431305302790802E-2</v>
          </cell>
          <cell r="M3236">
            <v>3048</v>
          </cell>
          <cell r="N3236">
            <v>6.9113877097360799E-6</v>
          </cell>
          <cell r="O3236">
            <v>3170</v>
          </cell>
          <cell r="P3236">
            <v>0.03</v>
          </cell>
          <cell r="Q3236">
            <v>2267</v>
          </cell>
        </row>
        <row r="3237">
          <cell r="B3237" t="str">
            <v>SUMMIT 1101742</v>
          </cell>
          <cell r="C3237">
            <v>152591101</v>
          </cell>
          <cell r="D3237" t="str">
            <v>SUMMIT 1101</v>
          </cell>
          <cell r="E3237">
            <v>742</v>
          </cell>
          <cell r="F3237" t="b">
            <v>0</v>
          </cell>
          <cell r="G3237">
            <v>2084.4879087343202</v>
          </cell>
          <cell r="H3237">
            <v>2084.4879087343202</v>
          </cell>
          <cell r="I3237">
            <v>21</v>
          </cell>
          <cell r="J3237">
            <v>1.07141864126398E-4</v>
          </cell>
          <cell r="K3237">
            <v>1469</v>
          </cell>
          <cell r="L3237">
            <v>98.568790738565397</v>
          </cell>
          <cell r="M3237">
            <v>1964</v>
          </cell>
          <cell r="N3237">
            <v>9.69801610690222E-3</v>
          </cell>
          <cell r="O3237">
            <v>1972</v>
          </cell>
          <cell r="P3237">
            <v>0.02</v>
          </cell>
          <cell r="Q3237">
            <v>2502</v>
          </cell>
        </row>
        <row r="3238">
          <cell r="B3238" t="str">
            <v>SUMMIT 110186658</v>
          </cell>
          <cell r="C3238">
            <v>152591101</v>
          </cell>
          <cell r="D3238" t="str">
            <v>SUMMIT 1101</v>
          </cell>
          <cell r="E3238">
            <v>86658</v>
          </cell>
          <cell r="F3238" t="b">
            <v>0</v>
          </cell>
          <cell r="G3238">
            <v>1081.81201078612</v>
          </cell>
          <cell r="H3238">
            <v>1029.02785696466</v>
          </cell>
          <cell r="I3238">
            <v>7</v>
          </cell>
          <cell r="J3238">
            <v>2.43871728473875E-4</v>
          </cell>
          <cell r="K3238">
            <v>235</v>
          </cell>
          <cell r="L3238">
            <v>13.6494401934601</v>
          </cell>
          <cell r="M3238">
            <v>2557</v>
          </cell>
          <cell r="N3238">
            <v>2.1861058006705401E-3</v>
          </cell>
          <cell r="O3238">
            <v>2454</v>
          </cell>
          <cell r="P3238">
            <v>0.02</v>
          </cell>
          <cell r="Q3238">
            <v>2563</v>
          </cell>
        </row>
        <row r="3239">
          <cell r="B3239" t="str">
            <v>SUMMIT 1101CB</v>
          </cell>
          <cell r="C3239">
            <v>152591101</v>
          </cell>
          <cell r="D3239" t="str">
            <v>SUMMIT 1101</v>
          </cell>
          <cell r="E3239" t="str">
            <v>CB</v>
          </cell>
          <cell r="F3239" t="b">
            <v>1</v>
          </cell>
          <cell r="G3239">
            <v>221.07967421796999</v>
          </cell>
          <cell r="H3239">
            <v>221.07967421796999</v>
          </cell>
          <cell r="I3239">
            <v>2</v>
          </cell>
          <cell r="J3239">
            <v>2.6710268139140599E-4</v>
          </cell>
          <cell r="K3239">
            <v>177</v>
          </cell>
          <cell r="L3239">
            <v>6.6431305302790802E-2</v>
          </cell>
          <cell r="M3239">
            <v>3047</v>
          </cell>
          <cell r="N3239">
            <v>1.77439797747066E-5</v>
          </cell>
          <cell r="O3239">
            <v>2978</v>
          </cell>
          <cell r="P3239">
            <v>0.03</v>
          </cell>
          <cell r="Q3239">
            <v>2339</v>
          </cell>
        </row>
        <row r="3240">
          <cell r="B3240" t="str">
            <v>SUMMIT 11022302</v>
          </cell>
          <cell r="C3240">
            <v>152591102</v>
          </cell>
          <cell r="D3240" t="str">
            <v>SUMMIT 1102</v>
          </cell>
          <cell r="E3240">
            <v>2302</v>
          </cell>
          <cell r="F3240" t="b">
            <v>0</v>
          </cell>
          <cell r="G3240">
            <v>2152.93431759854</v>
          </cell>
          <cell r="H3240">
            <v>2152.93431759854</v>
          </cell>
          <cell r="I3240">
            <v>19</v>
          </cell>
          <cell r="J3240">
            <v>6.3222023048805701E-5</v>
          </cell>
          <cell r="K3240">
            <v>2671</v>
          </cell>
          <cell r="L3240">
            <v>648.13567615065494</v>
          </cell>
          <cell r="M3240">
            <v>1067</v>
          </cell>
          <cell r="N3240">
            <v>4.3905471411171397E-2</v>
          </cell>
          <cell r="O3240">
            <v>1243</v>
          </cell>
          <cell r="P3240">
            <v>0.01</v>
          </cell>
          <cell r="Q3240">
            <v>2616</v>
          </cell>
        </row>
        <row r="3241">
          <cell r="B3241" t="str">
            <v>SUMMIT 110249484</v>
          </cell>
          <cell r="C3241">
            <v>152591102</v>
          </cell>
          <cell r="D3241" t="str">
            <v>SUMMIT 1102</v>
          </cell>
          <cell r="E3241">
            <v>49484</v>
          </cell>
          <cell r="F3241" t="b">
            <v>0</v>
          </cell>
          <cell r="G3241">
            <v>4257.4420789925098</v>
          </cell>
          <cell r="H3241">
            <v>4257.4420789925098</v>
          </cell>
          <cell r="I3241">
            <v>27</v>
          </cell>
          <cell r="J3241">
            <v>1.2399681933554E-4</v>
          </cell>
          <cell r="K3241">
            <v>1121</v>
          </cell>
          <cell r="L3241">
            <v>880.50180751342805</v>
          </cell>
          <cell r="M3241">
            <v>890</v>
          </cell>
          <cell r="N3241">
            <v>6.6270322624530406E-2</v>
          </cell>
          <cell r="O3241">
            <v>1010</v>
          </cell>
          <cell r="P3241">
            <v>0.02</v>
          </cell>
          <cell r="Q3241">
            <v>2543</v>
          </cell>
        </row>
        <row r="3242">
          <cell r="B3242" t="str">
            <v>SUMMIT 1102CB</v>
          </cell>
          <cell r="C3242">
            <v>152591102</v>
          </cell>
          <cell r="D3242" t="str">
            <v>SUMMIT 1102</v>
          </cell>
          <cell r="E3242" t="str">
            <v>CB</v>
          </cell>
          <cell r="F3242" t="b">
            <v>0</v>
          </cell>
          <cell r="G3242">
            <v>1694.4121811436701</v>
          </cell>
          <cell r="H3242">
            <v>1694.4121811436701</v>
          </cell>
          <cell r="I3242">
            <v>22</v>
          </cell>
          <cell r="J3242">
            <v>5.8522414292383399E-5</v>
          </cell>
          <cell r="K3242">
            <v>2821</v>
          </cell>
          <cell r="L3242">
            <v>53.0175197157958</v>
          </cell>
          <cell r="M3242">
            <v>2195</v>
          </cell>
          <cell r="N3242">
            <v>5.6462284231525604E-3</v>
          </cell>
          <cell r="O3242">
            <v>2172</v>
          </cell>
          <cell r="P3242">
            <v>0.02</v>
          </cell>
          <cell r="Q3242">
            <v>2450</v>
          </cell>
        </row>
        <row r="3243">
          <cell r="B3243" t="str">
            <v>SUNOL 110148180</v>
          </cell>
          <cell r="C3243">
            <v>14241101</v>
          </cell>
          <cell r="D3243" t="str">
            <v>SUNOL 1101</v>
          </cell>
          <cell r="E3243">
            <v>48180</v>
          </cell>
          <cell r="F3243" t="b">
            <v>1</v>
          </cell>
          <cell r="G3243">
            <v>21.150175937356899</v>
          </cell>
          <cell r="H3243">
            <v>21.150175937356899</v>
          </cell>
          <cell r="I3243">
            <v>2</v>
          </cell>
          <cell r="J3243">
            <v>8.15592011349508E-5</v>
          </cell>
          <cell r="K3243">
            <v>2167</v>
          </cell>
          <cell r="L3243">
            <v>5130.0926476487903</v>
          </cell>
          <cell r="M3243">
            <v>67</v>
          </cell>
          <cell r="N3243">
            <v>0.46103068930447999</v>
          </cell>
          <cell r="O3243">
            <v>40</v>
          </cell>
          <cell r="P3243">
            <v>0.05</v>
          </cell>
          <cell r="Q3243">
            <v>1938</v>
          </cell>
        </row>
        <row r="3244">
          <cell r="B3244" t="str">
            <v>SUNOL 11018721</v>
          </cell>
          <cell r="C3244">
            <v>14241101</v>
          </cell>
          <cell r="D3244" t="str">
            <v>SUNOL 1101</v>
          </cell>
          <cell r="E3244">
            <v>8721</v>
          </cell>
          <cell r="F3244" t="b">
            <v>0</v>
          </cell>
          <cell r="G3244">
            <v>4901.8588049807304</v>
          </cell>
          <cell r="H3244">
            <v>4400.8399232883203</v>
          </cell>
          <cell r="I3244">
            <v>29</v>
          </cell>
          <cell r="J3244">
            <v>5.0887834104600902E-5</v>
          </cell>
          <cell r="K3244">
            <v>3017</v>
          </cell>
          <cell r="L3244">
            <v>2918.1731398329498</v>
          </cell>
          <cell r="M3244">
            <v>285</v>
          </cell>
          <cell r="N3244">
            <v>0.15930236996338101</v>
          </cell>
          <cell r="O3244">
            <v>475</v>
          </cell>
          <cell r="P3244">
            <v>0.04</v>
          </cell>
          <cell r="Q3244">
            <v>2186</v>
          </cell>
        </row>
        <row r="3245">
          <cell r="B3245" t="str">
            <v>SUNOL 1101CB</v>
          </cell>
          <cell r="C3245">
            <v>14241101</v>
          </cell>
          <cell r="D3245" t="str">
            <v>SUNOL 1101</v>
          </cell>
          <cell r="E3245" t="str">
            <v>CB</v>
          </cell>
          <cell r="F3245" t="b">
            <v>0</v>
          </cell>
          <cell r="G3245">
            <v>9278.02372706799</v>
          </cell>
          <cell r="H3245">
            <v>5281.0095167946201</v>
          </cell>
          <cell r="I3245">
            <v>53</v>
          </cell>
          <cell r="J3245">
            <v>6.9820846737508497E-5</v>
          </cell>
          <cell r="K3245">
            <v>2480</v>
          </cell>
          <cell r="L3245">
            <v>949.09746427020002</v>
          </cell>
          <cell r="M3245">
            <v>862</v>
          </cell>
          <cell r="N3245">
            <v>9.5135454457136795E-2</v>
          </cell>
          <cell r="O3245">
            <v>791</v>
          </cell>
          <cell r="P3245">
            <v>0.02</v>
          </cell>
          <cell r="Q3245">
            <v>2553</v>
          </cell>
        </row>
        <row r="3246">
          <cell r="B3246" t="str">
            <v>SUNOL 1101MR169</v>
          </cell>
          <cell r="C3246">
            <v>14241101</v>
          </cell>
          <cell r="D3246" t="str">
            <v>SUNOL 1101</v>
          </cell>
          <cell r="E3246" t="str">
            <v>MR169</v>
          </cell>
          <cell r="F3246" t="b">
            <v>0</v>
          </cell>
          <cell r="G3246">
            <v>15006.413971276301</v>
          </cell>
          <cell r="H3246">
            <v>4976.4794538133701</v>
          </cell>
          <cell r="I3246">
            <v>96</v>
          </cell>
          <cell r="J3246">
            <v>9.4565890159221995E-5</v>
          </cell>
          <cell r="K3246">
            <v>1776</v>
          </cell>
          <cell r="L3246">
            <v>2310.91197620296</v>
          </cell>
          <cell r="M3246">
            <v>383</v>
          </cell>
          <cell r="N3246">
            <v>0.25044405226952299</v>
          </cell>
          <cell r="O3246">
            <v>214</v>
          </cell>
          <cell r="P3246">
            <v>0.02</v>
          </cell>
          <cell r="Q3246">
            <v>2435</v>
          </cell>
        </row>
        <row r="3247">
          <cell r="B3247" t="str">
            <v>SUNOL 1101MR196</v>
          </cell>
          <cell r="C3247">
            <v>14241101</v>
          </cell>
          <cell r="D3247" t="str">
            <v>SUNOL 1101</v>
          </cell>
          <cell r="E3247" t="str">
            <v>MR196</v>
          </cell>
          <cell r="F3247" t="b">
            <v>0</v>
          </cell>
          <cell r="G3247">
            <v>21187.467811600702</v>
          </cell>
          <cell r="H3247">
            <v>6333.1478211991698</v>
          </cell>
          <cell r="I3247">
            <v>96</v>
          </cell>
          <cell r="J3247">
            <v>5.26121258925296E-5</v>
          </cell>
          <cell r="K3247">
            <v>2979</v>
          </cell>
          <cell r="L3247">
            <v>626.97533097097403</v>
          </cell>
          <cell r="M3247">
            <v>1078</v>
          </cell>
          <cell r="N3247">
            <v>3.4416888889145202E-2</v>
          </cell>
          <cell r="O3247">
            <v>1381</v>
          </cell>
          <cell r="P3247">
            <v>0.62</v>
          </cell>
          <cell r="Q3247">
            <v>842</v>
          </cell>
        </row>
        <row r="3248">
          <cell r="B3248" t="str">
            <v>SUNOL 1101MR297</v>
          </cell>
          <cell r="C3248">
            <v>14241101</v>
          </cell>
          <cell r="D3248" t="str">
            <v>SUNOL 1101</v>
          </cell>
          <cell r="E3248" t="str">
            <v>MR297</v>
          </cell>
          <cell r="F3248" t="b">
            <v>0</v>
          </cell>
          <cell r="G3248">
            <v>9710.6915346803198</v>
          </cell>
          <cell r="H3248">
            <v>9531.5764230487293</v>
          </cell>
          <cell r="I3248">
            <v>66</v>
          </cell>
          <cell r="J3248">
            <v>6.9143243377545803E-5</v>
          </cell>
          <cell r="K3248">
            <v>2502</v>
          </cell>
          <cell r="L3248">
            <v>221.76662942822401</v>
          </cell>
          <cell r="M3248">
            <v>1602</v>
          </cell>
          <cell r="N3248">
            <v>6.4881171603359596E-3</v>
          </cell>
          <cell r="O3248">
            <v>2127</v>
          </cell>
          <cell r="P3248">
            <v>0.06</v>
          </cell>
          <cell r="Q3248">
            <v>1849</v>
          </cell>
        </row>
        <row r="3249">
          <cell r="B3249" t="str">
            <v>SUNOL 1101MR298</v>
          </cell>
          <cell r="C3249">
            <v>14241101</v>
          </cell>
          <cell r="D3249" t="str">
            <v>SUNOL 1101</v>
          </cell>
          <cell r="E3249" t="str">
            <v>MR298</v>
          </cell>
          <cell r="F3249" t="b">
            <v>0</v>
          </cell>
          <cell r="G3249">
            <v>8473.8005573158098</v>
          </cell>
          <cell r="H3249">
            <v>8244.1822055817993</v>
          </cell>
          <cell r="I3249">
            <v>39</v>
          </cell>
          <cell r="J3249">
            <v>7.0693522059464596E-5</v>
          </cell>
          <cell r="K3249">
            <v>2452</v>
          </cell>
          <cell r="L3249">
            <v>586.02731090409497</v>
          </cell>
          <cell r="M3249">
            <v>1117</v>
          </cell>
          <cell r="N3249">
            <v>2.7924547358391401E-2</v>
          </cell>
          <cell r="O3249">
            <v>1498</v>
          </cell>
          <cell r="P3249">
            <v>0.26</v>
          </cell>
          <cell r="Q3249">
            <v>1070</v>
          </cell>
        </row>
        <row r="3250">
          <cell r="B3250" t="str">
            <v>SUNOL 1101MR299</v>
          </cell>
          <cell r="C3250">
            <v>14241101</v>
          </cell>
          <cell r="D3250" t="str">
            <v>SUNOL 1101</v>
          </cell>
          <cell r="E3250" t="str">
            <v>MR299</v>
          </cell>
          <cell r="F3250" t="b">
            <v>0</v>
          </cell>
          <cell r="G3250">
            <v>7955.2461685553499</v>
          </cell>
          <cell r="H3250">
            <v>7955.2461685553499</v>
          </cell>
          <cell r="I3250">
            <v>58</v>
          </cell>
          <cell r="J3250">
            <v>9.0049417786789896E-5</v>
          </cell>
          <cell r="K3250">
            <v>1910</v>
          </cell>
          <cell r="L3250">
            <v>452.82215152796903</v>
          </cell>
          <cell r="M3250">
            <v>1243</v>
          </cell>
          <cell r="N3250">
            <v>4.2276384949335902E-2</v>
          </cell>
          <cell r="O3250">
            <v>1269</v>
          </cell>
          <cell r="P3250">
            <v>0.4</v>
          </cell>
          <cell r="Q3250">
            <v>946</v>
          </cell>
        </row>
        <row r="3251">
          <cell r="B3251" t="str">
            <v>SUNOL 1101MR387</v>
          </cell>
          <cell r="C3251">
            <v>14241101</v>
          </cell>
          <cell r="D3251" t="str">
            <v>SUNOL 1101</v>
          </cell>
          <cell r="E3251" t="str">
            <v>MR387</v>
          </cell>
          <cell r="F3251" t="b">
            <v>0</v>
          </cell>
          <cell r="G3251">
            <v>8072.5306794767803</v>
          </cell>
          <cell r="H3251">
            <v>8065.9096039097503</v>
          </cell>
          <cell r="I3251">
            <v>24</v>
          </cell>
          <cell r="J3251">
            <v>6.2944611984320194E-5</v>
          </cell>
          <cell r="K3251">
            <v>2681</v>
          </cell>
          <cell r="L3251">
            <v>3500.2914210673698</v>
          </cell>
          <cell r="M3251">
            <v>201</v>
          </cell>
          <cell r="N3251">
            <v>0.23775827898819099</v>
          </cell>
          <cell r="O3251">
            <v>241</v>
          </cell>
          <cell r="P3251">
            <v>0.06</v>
          </cell>
          <cell r="Q3251">
            <v>1882</v>
          </cell>
        </row>
        <row r="3252">
          <cell r="B3252" t="str">
            <v>SUNOL 1101MR650</v>
          </cell>
          <cell r="C3252">
            <v>14241101</v>
          </cell>
          <cell r="D3252" t="str">
            <v>SUNOL 1101</v>
          </cell>
          <cell r="E3252" t="str">
            <v>MR650</v>
          </cell>
          <cell r="F3252" t="b">
            <v>0</v>
          </cell>
          <cell r="G3252">
            <v>4320.1366242907998</v>
          </cell>
          <cell r="H3252">
            <v>2086.6412217441002</v>
          </cell>
          <cell r="I3252">
            <v>30</v>
          </cell>
          <cell r="J3252">
            <v>3.1219029354663903E-5</v>
          </cell>
          <cell r="K3252">
            <v>3411</v>
          </cell>
          <cell r="L3252">
            <v>6.4701820639288101</v>
          </cell>
          <cell r="M3252">
            <v>2696</v>
          </cell>
          <cell r="N3252">
            <v>2.9522749185742503E-4</v>
          </cell>
          <cell r="O3252">
            <v>2798</v>
          </cell>
          <cell r="P3252">
            <v>7.0000000000000007E-2</v>
          </cell>
          <cell r="Q3252">
            <v>1706</v>
          </cell>
        </row>
        <row r="3253">
          <cell r="B3253" t="str">
            <v>SWIFT 2102889948</v>
          </cell>
          <cell r="C3253">
            <v>83392102</v>
          </cell>
          <cell r="D3253" t="str">
            <v>SWIFT 2102</v>
          </cell>
          <cell r="E3253">
            <v>889948</v>
          </cell>
          <cell r="F3253" t="b">
            <v>1</v>
          </cell>
          <cell r="G3253">
            <v>2120.3673046100898</v>
          </cell>
          <cell r="H3253">
            <v>706.88773917304002</v>
          </cell>
          <cell r="I3253">
            <v>8</v>
          </cell>
          <cell r="J3253">
            <v>7.9649166374500503E-5</v>
          </cell>
          <cell r="K3253">
            <v>2217</v>
          </cell>
          <cell r="L3253">
            <v>479.81829310014098</v>
          </cell>
          <cell r="M3253">
            <v>1216</v>
          </cell>
          <cell r="N3253">
            <v>2.68857626411272E-2</v>
          </cell>
          <cell r="O3253">
            <v>1515</v>
          </cell>
          <cell r="Q3253">
            <v>3380</v>
          </cell>
        </row>
        <row r="3254">
          <cell r="B3254" t="str">
            <v>SWIFT 2107XR526</v>
          </cell>
          <cell r="C3254">
            <v>83392107</v>
          </cell>
          <cell r="D3254" t="str">
            <v>SWIFT 2107</v>
          </cell>
          <cell r="E3254" t="str">
            <v>XR526</v>
          </cell>
          <cell r="F3254" t="b">
            <v>0</v>
          </cell>
          <cell r="G3254">
            <v>8725.9017744535995</v>
          </cell>
          <cell r="H3254">
            <v>3365.6589223368301</v>
          </cell>
          <cell r="I3254">
            <v>64</v>
          </cell>
          <cell r="J3254">
            <v>8.9522004572017896E-5</v>
          </cell>
          <cell r="K3254">
            <v>1929</v>
          </cell>
          <cell r="L3254">
            <v>366.77395344767302</v>
          </cell>
          <cell r="M3254">
            <v>1343</v>
          </cell>
          <cell r="N3254">
            <v>3.7122081055595398E-2</v>
          </cell>
          <cell r="O3254">
            <v>1336</v>
          </cell>
          <cell r="P3254">
            <v>7.0000000000000007E-2</v>
          </cell>
          <cell r="Q3254">
            <v>1699</v>
          </cell>
        </row>
        <row r="3255">
          <cell r="B3255" t="str">
            <v>SWIFT 2109XR300</v>
          </cell>
          <cell r="C3255">
            <v>83392109</v>
          </cell>
          <cell r="D3255" t="str">
            <v>SWIFT 2109</v>
          </cell>
          <cell r="E3255" t="str">
            <v>XR300</v>
          </cell>
          <cell r="F3255" t="b">
            <v>1</v>
          </cell>
          <cell r="G3255">
            <v>1391.39331694418</v>
          </cell>
          <cell r="H3255">
            <v>526.75555974945996</v>
          </cell>
          <cell r="I3255">
            <v>14</v>
          </cell>
          <cell r="J3255">
            <v>2.1220880333722901E-5</v>
          </cell>
          <cell r="K3255">
            <v>3531</v>
          </cell>
          <cell r="L3255">
            <v>6.5330550074577304E-2</v>
          </cell>
          <cell r="M3255">
            <v>3446</v>
          </cell>
          <cell r="N3255">
            <v>1.3950552671614401E-6</v>
          </cell>
          <cell r="O3255">
            <v>3558</v>
          </cell>
          <cell r="P3255">
            <v>0.04</v>
          </cell>
          <cell r="Q3255">
            <v>2106</v>
          </cell>
        </row>
        <row r="3256">
          <cell r="B3256" t="str">
            <v>SWIFT 2110853720</v>
          </cell>
          <cell r="C3256">
            <v>83392110</v>
          </cell>
          <cell r="D3256" t="str">
            <v>SWIFT 2110</v>
          </cell>
          <cell r="E3256">
            <v>853720</v>
          </cell>
          <cell r="F3256" t="b">
            <v>0</v>
          </cell>
          <cell r="G3256">
            <v>50276.810788005401</v>
          </cell>
          <cell r="H3256">
            <v>50276.810788005401</v>
          </cell>
          <cell r="I3256">
            <v>140</v>
          </cell>
          <cell r="J3256">
            <v>6.2471438071009201E-5</v>
          </cell>
          <cell r="K3256">
            <v>2705</v>
          </cell>
          <cell r="L3256">
            <v>1012.61699632284</v>
          </cell>
          <cell r="M3256">
            <v>823</v>
          </cell>
          <cell r="N3256">
            <v>5.6625105175348397E-2</v>
          </cell>
          <cell r="O3256">
            <v>1100</v>
          </cell>
          <cell r="Q3256">
            <v>2684</v>
          </cell>
        </row>
        <row r="3257">
          <cell r="B3257" t="str">
            <v>SWIFT 2110XR254</v>
          </cell>
          <cell r="C3257">
            <v>83392110</v>
          </cell>
          <cell r="D3257" t="str">
            <v>SWIFT 2110</v>
          </cell>
          <cell r="E3257" t="str">
            <v>XR254</v>
          </cell>
          <cell r="F3257" t="b">
            <v>0</v>
          </cell>
          <cell r="G3257">
            <v>40510.534373798902</v>
          </cell>
          <cell r="H3257">
            <v>40510.534373798902</v>
          </cell>
          <cell r="I3257">
            <v>134</v>
          </cell>
          <cell r="J3257">
            <v>6.9418144018647301E-5</v>
          </cell>
          <cell r="K3257">
            <v>2490</v>
          </cell>
          <cell r="L3257">
            <v>745.04318048661605</v>
          </cell>
          <cell r="M3257">
            <v>979</v>
          </cell>
          <cell r="N3257">
            <v>4.5543518883075902E-2</v>
          </cell>
          <cell r="O3257">
            <v>1228</v>
          </cell>
          <cell r="P3257">
            <v>0.31</v>
          </cell>
          <cell r="Q3257">
            <v>1003</v>
          </cell>
        </row>
        <row r="3258">
          <cell r="B3258" t="str">
            <v>SWIFT 2110XR332</v>
          </cell>
          <cell r="C3258">
            <v>83392110</v>
          </cell>
          <cell r="D3258" t="str">
            <v>SWIFT 2110</v>
          </cell>
          <cell r="E3258" t="str">
            <v>XR332</v>
          </cell>
          <cell r="F3258" t="b">
            <v>0</v>
          </cell>
          <cell r="G3258">
            <v>29699.192182154198</v>
          </cell>
          <cell r="H3258">
            <v>29699.192182154198</v>
          </cell>
          <cell r="I3258">
            <v>83</v>
          </cell>
          <cell r="J3258">
            <v>7.3780354659902495E-5</v>
          </cell>
          <cell r="K3258">
            <v>2368</v>
          </cell>
          <cell r="L3258">
            <v>296.62387650228999</v>
          </cell>
          <cell r="M3258">
            <v>1452</v>
          </cell>
          <cell r="N3258">
            <v>1.55323336484148E-2</v>
          </cell>
          <cell r="O3258">
            <v>1769</v>
          </cell>
          <cell r="P3258">
            <v>0.12</v>
          </cell>
          <cell r="Q3258">
            <v>1374</v>
          </cell>
        </row>
        <row r="3259">
          <cell r="B3259" t="str">
            <v>SWIFT 2110XR366</v>
          </cell>
          <cell r="C3259">
            <v>83392110</v>
          </cell>
          <cell r="D3259" t="str">
            <v>SWIFT 2110</v>
          </cell>
          <cell r="E3259" t="str">
            <v>XR366</v>
          </cell>
          <cell r="F3259" t="b">
            <v>0</v>
          </cell>
          <cell r="G3259">
            <v>17766.113260770799</v>
          </cell>
          <cell r="H3259">
            <v>13567.802176974101</v>
          </cell>
          <cell r="I3259">
            <v>129</v>
          </cell>
          <cell r="J3259">
            <v>7.1305706597968297E-5</v>
          </cell>
          <cell r="K3259">
            <v>2437</v>
          </cell>
          <cell r="L3259">
            <v>1012.86480905309</v>
          </cell>
          <cell r="M3259">
            <v>822</v>
          </cell>
          <cell r="N3259">
            <v>8.2847898905133097E-2</v>
          </cell>
          <cell r="O3259">
            <v>877</v>
          </cell>
          <cell r="P3259">
            <v>0.21</v>
          </cell>
          <cell r="Q3259">
            <v>1134</v>
          </cell>
        </row>
        <row r="3260">
          <cell r="B3260" t="str">
            <v>SYCAMORE CREEK 1109CB</v>
          </cell>
          <cell r="C3260">
            <v>102971109</v>
          </cell>
          <cell r="D3260" t="str">
            <v>SYCAMORE CREEK 1109</v>
          </cell>
          <cell r="E3260" t="str">
            <v>CB</v>
          </cell>
          <cell r="F3260" t="b">
            <v>1</v>
          </cell>
          <cell r="G3260">
            <v>14599.8126189595</v>
          </cell>
          <cell r="H3260">
            <v>271.15113908191</v>
          </cell>
          <cell r="I3260">
            <v>108</v>
          </cell>
          <cell r="J3260">
            <v>1.33805049969211E-4</v>
          </cell>
          <cell r="K3260">
            <v>947</v>
          </cell>
          <cell r="L3260">
            <v>7.3352235602632307E-2</v>
          </cell>
          <cell r="M3260">
            <v>2938</v>
          </cell>
          <cell r="N3260">
            <v>9.84480262439599E-6</v>
          </cell>
          <cell r="O3260">
            <v>3071</v>
          </cell>
          <cell r="P3260">
            <v>0.04</v>
          </cell>
          <cell r="Q3260">
            <v>2189</v>
          </cell>
        </row>
        <row r="3261">
          <cell r="B3261" t="str">
            <v>SYCAMORE CREEK 1111153260</v>
          </cell>
          <cell r="C3261">
            <v>102971111</v>
          </cell>
          <cell r="D3261" t="str">
            <v>SYCAMORE CREEK 1111</v>
          </cell>
          <cell r="E3261">
            <v>153260</v>
          </cell>
          <cell r="F3261" t="b">
            <v>1</v>
          </cell>
          <cell r="G3261">
            <v>424.45920930618098</v>
          </cell>
          <cell r="H3261">
            <v>424.45920930618098</v>
          </cell>
          <cell r="I3261">
            <v>2</v>
          </cell>
          <cell r="J3261">
            <v>9.60218530963175E-5</v>
          </cell>
          <cell r="K3261">
            <v>1729</v>
          </cell>
          <cell r="L3261">
            <v>3917.3902834605801</v>
          </cell>
          <cell r="M3261">
            <v>154</v>
          </cell>
          <cell r="N3261">
            <v>0.32186296877701498</v>
          </cell>
          <cell r="O3261">
            <v>115</v>
          </cell>
          <cell r="Q3261">
            <v>3584</v>
          </cell>
        </row>
        <row r="3262">
          <cell r="B3262" t="str">
            <v>SYCAMORE CREEK 11112014</v>
          </cell>
          <cell r="C3262">
            <v>102971111</v>
          </cell>
          <cell r="D3262" t="str">
            <v>SYCAMORE CREEK 1111</v>
          </cell>
          <cell r="E3262">
            <v>2014</v>
          </cell>
          <cell r="F3262" t="b">
            <v>0</v>
          </cell>
          <cell r="G3262">
            <v>35984.1334924697</v>
          </cell>
          <cell r="H3262">
            <v>35984.1334924697</v>
          </cell>
          <cell r="I3262">
            <v>181</v>
          </cell>
          <cell r="J3262">
            <v>1.04182826109738E-4</v>
          </cell>
          <cell r="K3262">
            <v>1548</v>
          </cell>
          <cell r="L3262">
            <v>602.37668240606695</v>
          </cell>
          <cell r="M3262">
            <v>1097</v>
          </cell>
          <cell r="N3262">
            <v>5.37621808085769E-2</v>
          </cell>
          <cell r="O3262">
            <v>1137</v>
          </cell>
          <cell r="P3262">
            <v>0.2</v>
          </cell>
          <cell r="Q3262">
            <v>1157</v>
          </cell>
        </row>
        <row r="3263">
          <cell r="B3263" t="str">
            <v>SYCAMORE CREEK 11112268</v>
          </cell>
          <cell r="C3263">
            <v>102971111</v>
          </cell>
          <cell r="D3263" t="str">
            <v>SYCAMORE CREEK 1111</v>
          </cell>
          <cell r="E3263">
            <v>2268</v>
          </cell>
          <cell r="F3263" t="b">
            <v>0</v>
          </cell>
          <cell r="G3263">
            <v>35117.3515856222</v>
          </cell>
          <cell r="H3263">
            <v>35117.3515856222</v>
          </cell>
          <cell r="I3263">
            <v>217</v>
          </cell>
          <cell r="J3263">
            <v>8.4176694270580603E-5</v>
          </cell>
          <cell r="K3263">
            <v>2087</v>
          </cell>
          <cell r="L3263">
            <v>23.729445706955602</v>
          </cell>
          <cell r="M3263">
            <v>2408</v>
          </cell>
          <cell r="N3263">
            <v>1.60392534002932E-3</v>
          </cell>
          <cell r="O3263">
            <v>2537</v>
          </cell>
          <cell r="P3263">
            <v>69.930000000000007</v>
          </cell>
          <cell r="Q3263">
            <v>69</v>
          </cell>
        </row>
        <row r="3264">
          <cell r="B3264" t="str">
            <v>SYCAMORE CREEK 1111976428</v>
          </cell>
          <cell r="C3264">
            <v>102971111</v>
          </cell>
          <cell r="D3264" t="str">
            <v>SYCAMORE CREEK 1111</v>
          </cell>
          <cell r="E3264">
            <v>976428</v>
          </cell>
          <cell r="F3264" t="b">
            <v>0</v>
          </cell>
          <cell r="G3264">
            <v>16955.249878886501</v>
          </cell>
          <cell r="H3264">
            <v>14081.5811757513</v>
          </cell>
          <cell r="I3264">
            <v>82</v>
          </cell>
          <cell r="J3264">
            <v>1.37018650825555E-4</v>
          </cell>
          <cell r="K3264">
            <v>908</v>
          </cell>
          <cell r="L3264">
            <v>2148.1965174431102</v>
          </cell>
          <cell r="M3264">
            <v>412</v>
          </cell>
          <cell r="N3264">
            <v>0.30751859040672502</v>
          </cell>
          <cell r="O3264">
            <v>130</v>
          </cell>
          <cell r="Q3264">
            <v>3305</v>
          </cell>
        </row>
        <row r="3265">
          <cell r="B3265" t="str">
            <v>SYCAMORE CREEK 1111CB</v>
          </cell>
          <cell r="C3265">
            <v>102971111</v>
          </cell>
          <cell r="D3265" t="str">
            <v>SYCAMORE CREEK 1111</v>
          </cell>
          <cell r="E3265" t="str">
            <v>CB</v>
          </cell>
          <cell r="F3265" t="b">
            <v>1</v>
          </cell>
          <cell r="G3265">
            <v>11952.160818945</v>
          </cell>
          <cell r="H3265">
            <v>777.742287775367</v>
          </cell>
          <cell r="I3265">
            <v>85</v>
          </cell>
          <cell r="J3265">
            <v>1.1706993795832401E-4</v>
          </cell>
          <cell r="K3265">
            <v>1245</v>
          </cell>
          <cell r="L3265">
            <v>452.66690481549398</v>
          </cell>
          <cell r="M3265">
            <v>1244</v>
          </cell>
          <cell r="N3265">
            <v>6.0715205254001002E-2</v>
          </cell>
          <cell r="O3265">
            <v>1056</v>
          </cell>
          <cell r="P3265">
            <v>0.06</v>
          </cell>
          <cell r="Q3265">
            <v>1775</v>
          </cell>
        </row>
        <row r="3266">
          <cell r="B3266" t="str">
            <v>TAMARACK 1101CB</v>
          </cell>
          <cell r="C3266">
            <v>152291101</v>
          </cell>
          <cell r="D3266" t="str">
            <v>TAMARACK 1101</v>
          </cell>
          <cell r="E3266" t="str">
            <v>CB</v>
          </cell>
          <cell r="F3266" t="b">
            <v>0</v>
          </cell>
          <cell r="G3266">
            <v>28734.8817151599</v>
          </cell>
          <cell r="H3266">
            <v>28123.7557667293</v>
          </cell>
          <cell r="I3266">
            <v>148</v>
          </cell>
          <cell r="J3266">
            <v>7.1100368150426099E-5</v>
          </cell>
          <cell r="K3266">
            <v>2442</v>
          </cell>
          <cell r="L3266">
            <v>13.927384230526</v>
          </cell>
          <cell r="M3266">
            <v>2552</v>
          </cell>
          <cell r="N3266">
            <v>1.0064920673510001E-3</v>
          </cell>
          <cell r="O3266">
            <v>2630</v>
          </cell>
          <cell r="P3266">
            <v>0.36</v>
          </cell>
          <cell r="Q3266">
            <v>966</v>
          </cell>
        </row>
        <row r="3267">
          <cell r="B3267" t="str">
            <v>TAR FLAT 0401CB</v>
          </cell>
          <cell r="C3267">
            <v>163240401</v>
          </cell>
          <cell r="D3267" t="str">
            <v>TAR FLAT 0401</v>
          </cell>
          <cell r="E3267" t="str">
            <v>CB</v>
          </cell>
          <cell r="F3267" t="b">
            <v>0</v>
          </cell>
          <cell r="G3267">
            <v>5901.3043799277702</v>
          </cell>
          <cell r="H3267">
            <v>5623.7964397247397</v>
          </cell>
          <cell r="I3267">
            <v>45</v>
          </cell>
          <cell r="J3267">
            <v>1.14179638411668E-4</v>
          </cell>
          <cell r="K3267">
            <v>1316</v>
          </cell>
          <cell r="L3267">
            <v>6.6317694716983303E-2</v>
          </cell>
          <cell r="M3267">
            <v>3144</v>
          </cell>
          <cell r="N3267">
            <v>7.5759254419892303E-6</v>
          </cell>
          <cell r="O3267">
            <v>3142</v>
          </cell>
          <cell r="P3267">
            <v>0.06</v>
          </cell>
          <cell r="Q3267">
            <v>1823</v>
          </cell>
        </row>
        <row r="3268">
          <cell r="B3268" t="str">
            <v>TAR FLAT 04023144</v>
          </cell>
          <cell r="C3268">
            <v>163240402</v>
          </cell>
          <cell r="D3268" t="str">
            <v>TAR FLAT 0402</v>
          </cell>
          <cell r="E3268">
            <v>3144</v>
          </cell>
          <cell r="F3268" t="b">
            <v>0</v>
          </cell>
          <cell r="G3268">
            <v>8269.2516986043101</v>
          </cell>
          <cell r="H3268">
            <v>7828.9118603105599</v>
          </cell>
          <cell r="I3268">
            <v>58</v>
          </cell>
          <cell r="J3268">
            <v>1.5369201606392401E-4</v>
          </cell>
          <cell r="K3268">
            <v>715</v>
          </cell>
          <cell r="L3268">
            <v>19.138527846798802</v>
          </cell>
          <cell r="M3268">
            <v>2460</v>
          </cell>
          <cell r="N3268">
            <v>2.0461685493730901E-3</v>
          </cell>
          <cell r="O3268">
            <v>2472</v>
          </cell>
          <cell r="P3268">
            <v>0.09</v>
          </cell>
          <cell r="Q3268">
            <v>1549</v>
          </cell>
        </row>
        <row r="3269">
          <cell r="B3269" t="str">
            <v>TAR FLAT 0402CB</v>
          </cell>
          <cell r="C3269">
            <v>163240402</v>
          </cell>
          <cell r="D3269" t="str">
            <v>TAR FLAT 0402</v>
          </cell>
          <cell r="E3269" t="str">
            <v>CB</v>
          </cell>
          <cell r="F3269" t="b">
            <v>0</v>
          </cell>
          <cell r="G3269">
            <v>2354.3543490196598</v>
          </cell>
          <cell r="H3269">
            <v>1281.2411980769</v>
          </cell>
          <cell r="I3269">
            <v>18</v>
          </cell>
          <cell r="J3269">
            <v>1.14977347038802E-4</v>
          </cell>
          <cell r="K3269">
            <v>1299</v>
          </cell>
          <cell r="L3269">
            <v>6.5789449959993307E-2</v>
          </cell>
          <cell r="M3269">
            <v>3286</v>
          </cell>
          <cell r="N3269">
            <v>7.5881727818793404E-6</v>
          </cell>
          <cell r="O3269">
            <v>3141</v>
          </cell>
          <cell r="P3269">
            <v>0.02</v>
          </cell>
          <cell r="Q3269">
            <v>2484</v>
          </cell>
        </row>
        <row r="3270">
          <cell r="B3270" t="str">
            <v>TASSAJARA 2103557000</v>
          </cell>
          <cell r="C3270">
            <v>14662103</v>
          </cell>
          <cell r="D3270" t="str">
            <v>TASSAJARA 2103</v>
          </cell>
          <cell r="E3270">
            <v>557000</v>
          </cell>
          <cell r="F3270" t="b">
            <v>1</v>
          </cell>
          <cell r="G3270">
            <v>398.693333899452</v>
          </cell>
          <cell r="H3270">
            <v>335.03165975799402</v>
          </cell>
          <cell r="I3270">
            <v>3</v>
          </cell>
          <cell r="J3270">
            <v>1.29585767960331E-4</v>
          </cell>
          <cell r="K3270">
            <v>1015</v>
          </cell>
          <cell r="L3270">
            <v>348.937463637012</v>
          </cell>
          <cell r="M3270">
            <v>1373</v>
          </cell>
          <cell r="N3270">
            <v>2.2854596835654498E-2</v>
          </cell>
          <cell r="O3270">
            <v>1606</v>
          </cell>
          <cell r="Q3270">
            <v>3596</v>
          </cell>
        </row>
        <row r="3271">
          <cell r="B3271" t="str">
            <v>TASSAJARA 2103CB</v>
          </cell>
          <cell r="C3271">
            <v>14662103</v>
          </cell>
          <cell r="D3271" t="str">
            <v>TASSAJARA 2103</v>
          </cell>
          <cell r="E3271" t="str">
            <v>CB</v>
          </cell>
          <cell r="F3271" t="b">
            <v>1</v>
          </cell>
          <cell r="G3271">
            <v>28346.007709377402</v>
          </cell>
          <cell r="H3271">
            <v>787.86230400835802</v>
          </cell>
          <cell r="I3271">
            <v>259</v>
          </cell>
          <cell r="J3271">
            <v>8.1626902002472504E-5</v>
          </cell>
          <cell r="K3271">
            <v>2165</v>
          </cell>
          <cell r="L3271">
            <v>14.039259841679799</v>
          </cell>
          <cell r="M3271">
            <v>2549</v>
          </cell>
          <cell r="N3271">
            <v>1.8283361223964099E-3</v>
          </cell>
          <cell r="O3271">
            <v>2498</v>
          </cell>
          <cell r="P3271">
            <v>0.05</v>
          </cell>
          <cell r="Q3271">
            <v>1935</v>
          </cell>
        </row>
        <row r="3272">
          <cell r="B3272" t="str">
            <v>TASSAJARA 210419042</v>
          </cell>
          <cell r="C3272">
            <v>14662104</v>
          </cell>
          <cell r="D3272" t="str">
            <v>TASSAJARA 2104</v>
          </cell>
          <cell r="E3272">
            <v>19042</v>
          </cell>
          <cell r="F3272" t="b">
            <v>0</v>
          </cell>
          <cell r="G3272">
            <v>13701.0778009483</v>
          </cell>
          <cell r="H3272">
            <v>10069.7208648947</v>
          </cell>
          <cell r="I3272">
            <v>89</v>
          </cell>
          <cell r="J3272">
            <v>1.02586899650056E-4</v>
          </cell>
          <cell r="K3272">
            <v>1584</v>
          </cell>
          <cell r="L3272">
            <v>1548.81001690179</v>
          </cell>
          <cell r="M3272">
            <v>581</v>
          </cell>
          <cell r="N3272">
            <v>0.12861350341591801</v>
          </cell>
          <cell r="O3272">
            <v>611</v>
          </cell>
          <cell r="P3272">
            <v>0.17</v>
          </cell>
          <cell r="Q3272">
            <v>1229</v>
          </cell>
        </row>
        <row r="3273">
          <cell r="B3273" t="str">
            <v>TASSAJARA 2104CB</v>
          </cell>
          <cell r="C3273">
            <v>14662104</v>
          </cell>
          <cell r="D3273" t="str">
            <v>TASSAJARA 2104</v>
          </cell>
          <cell r="E3273" t="str">
            <v>CB</v>
          </cell>
          <cell r="F3273" t="b">
            <v>1</v>
          </cell>
          <cell r="G3273">
            <v>1951.9603396610901</v>
          </cell>
          <cell r="H3273">
            <v>159.164466792496</v>
          </cell>
          <cell r="I3273">
            <v>22</v>
          </cell>
          <cell r="J3273">
            <v>5.9141161944439902E-5</v>
          </cell>
          <cell r="K3273">
            <v>2802</v>
          </cell>
          <cell r="L3273">
            <v>153.24380286913799</v>
          </cell>
          <cell r="M3273">
            <v>1767</v>
          </cell>
          <cell r="N3273">
            <v>2.8017057071995099E-2</v>
          </cell>
          <cell r="O3273">
            <v>1496</v>
          </cell>
          <cell r="P3273">
            <v>0.28000000000000003</v>
          </cell>
          <cell r="Q3273">
            <v>1038</v>
          </cell>
        </row>
        <row r="3274">
          <cell r="B3274" t="str">
            <v>TASSAJARA 2106203380</v>
          </cell>
          <cell r="C3274">
            <v>14662106</v>
          </cell>
          <cell r="D3274" t="str">
            <v>TASSAJARA 2106</v>
          </cell>
          <cell r="E3274">
            <v>203380</v>
          </cell>
          <cell r="F3274" t="b">
            <v>1</v>
          </cell>
          <cell r="G3274">
            <v>3178.29906759805</v>
          </cell>
          <cell r="H3274">
            <v>809.595645700006</v>
          </cell>
          <cell r="I3274">
            <v>26</v>
          </cell>
          <cell r="J3274">
            <v>1.02394061686936E-4</v>
          </cell>
          <cell r="K3274">
            <v>1592</v>
          </cell>
          <cell r="L3274">
            <v>687.75339794709896</v>
          </cell>
          <cell r="M3274">
            <v>1032</v>
          </cell>
          <cell r="N3274">
            <v>6.2335232979249401E-2</v>
          </cell>
          <cell r="O3274">
            <v>1039</v>
          </cell>
          <cell r="Q3274">
            <v>3423</v>
          </cell>
        </row>
        <row r="3275">
          <cell r="B3275" t="str">
            <v>TASSAJARA 210812712</v>
          </cell>
          <cell r="C3275">
            <v>14662108</v>
          </cell>
          <cell r="D3275" t="str">
            <v>TASSAJARA 2108</v>
          </cell>
          <cell r="E3275">
            <v>12712</v>
          </cell>
          <cell r="F3275" t="b">
            <v>0</v>
          </cell>
          <cell r="G3275">
            <v>5357.93414548905</v>
          </cell>
          <cell r="H3275">
            <v>1227.8520803209201</v>
          </cell>
          <cell r="I3275">
            <v>46</v>
          </cell>
          <cell r="J3275">
            <v>8.0657818562897203E-5</v>
          </cell>
          <cell r="K3275">
            <v>2189</v>
          </cell>
          <cell r="L3275">
            <v>6.5483033813325806E-2</v>
          </cell>
          <cell r="M3275">
            <v>3376</v>
          </cell>
          <cell r="N3275">
            <v>5.2812658673285697E-6</v>
          </cell>
          <cell r="O3275">
            <v>3252</v>
          </cell>
          <cell r="P3275">
            <v>10.37</v>
          </cell>
          <cell r="Q3275">
            <v>397</v>
          </cell>
        </row>
        <row r="3276">
          <cell r="B3276" t="str">
            <v>TASSAJARA 2108189700</v>
          </cell>
          <cell r="C3276">
            <v>14662108</v>
          </cell>
          <cell r="D3276" t="str">
            <v>TASSAJARA 2108</v>
          </cell>
          <cell r="E3276">
            <v>189700</v>
          </cell>
          <cell r="F3276" t="b">
            <v>1</v>
          </cell>
          <cell r="G3276">
            <v>2164.8557580970701</v>
          </cell>
          <cell r="H3276">
            <v>306.72543422674801</v>
          </cell>
          <cell r="I3276">
            <v>22</v>
          </cell>
          <cell r="J3276">
            <v>8.5053567350509401E-5</v>
          </cell>
          <cell r="K3276">
            <v>2057</v>
          </cell>
          <cell r="L3276">
            <v>6.5264877829003198E-2</v>
          </cell>
          <cell r="M3276">
            <v>3473</v>
          </cell>
          <cell r="N3276">
            <v>5.5511956719000999E-6</v>
          </cell>
          <cell r="O3276">
            <v>3238</v>
          </cell>
          <cell r="Q3276">
            <v>3343</v>
          </cell>
        </row>
        <row r="3277">
          <cell r="B3277" t="str">
            <v>TASSAJARA 2108437582</v>
          </cell>
          <cell r="C3277">
            <v>14662108</v>
          </cell>
          <cell r="D3277" t="str">
            <v>TASSAJARA 2108</v>
          </cell>
          <cell r="E3277">
            <v>437582</v>
          </cell>
          <cell r="F3277" t="b">
            <v>0</v>
          </cell>
          <cell r="G3277">
            <v>3785.2973533240202</v>
          </cell>
          <cell r="H3277">
            <v>1172.62427767248</v>
          </cell>
          <cell r="I3277">
            <v>31</v>
          </cell>
          <cell r="J3277">
            <v>9.3713658134220098E-5</v>
          </cell>
          <cell r="K3277">
            <v>1803</v>
          </cell>
          <cell r="L3277">
            <v>36.8731513689388</v>
          </cell>
          <cell r="M3277">
            <v>2299</v>
          </cell>
          <cell r="N3277">
            <v>2.63894041565749E-3</v>
          </cell>
          <cell r="O3277">
            <v>2393</v>
          </cell>
          <cell r="Q3277">
            <v>2902</v>
          </cell>
        </row>
        <row r="3278">
          <cell r="B3278" t="str">
            <v>TASSAJARA 2108D520R</v>
          </cell>
          <cell r="C3278">
            <v>14662108</v>
          </cell>
          <cell r="D3278" t="str">
            <v>TASSAJARA 2108</v>
          </cell>
          <cell r="E3278" t="str">
            <v>D520R</v>
          </cell>
          <cell r="F3278" t="b">
            <v>1</v>
          </cell>
          <cell r="G3278">
            <v>5652.8622732386002</v>
          </cell>
          <cell r="H3278">
            <v>0</v>
          </cell>
          <cell r="I3278">
            <v>50</v>
          </cell>
          <cell r="J3278">
            <v>8.3586370086171204E-5</v>
          </cell>
          <cell r="K3278">
            <v>2109</v>
          </cell>
          <cell r="L3278">
            <v>6.5148189744365606E-2</v>
          </cell>
          <cell r="M3278">
            <v>3583</v>
          </cell>
          <cell r="N3278">
            <v>5.44550069841665E-6</v>
          </cell>
          <cell r="O3278">
            <v>3241</v>
          </cell>
          <cell r="Q3278">
            <v>2659</v>
          </cell>
        </row>
        <row r="3279">
          <cell r="B3279" t="str">
            <v>TASSAJARA 2109CB</v>
          </cell>
          <cell r="C3279">
            <v>14662109</v>
          </cell>
          <cell r="D3279" t="str">
            <v>TASSAJARA 2109</v>
          </cell>
          <cell r="E3279" t="str">
            <v>CB</v>
          </cell>
          <cell r="F3279" t="b">
            <v>0</v>
          </cell>
          <cell r="G3279">
            <v>3124.8791790978598</v>
          </cell>
          <cell r="H3279">
            <v>3111.1631426353101</v>
          </cell>
          <cell r="I3279">
            <v>12</v>
          </cell>
          <cell r="J3279">
            <v>1.68908964042202E-4</v>
          </cell>
          <cell r="K3279">
            <v>568</v>
          </cell>
          <cell r="L3279">
            <v>1033.5651053142799</v>
          </cell>
          <cell r="M3279">
            <v>803</v>
          </cell>
          <cell r="N3279">
            <v>0.17606792152977199</v>
          </cell>
          <cell r="O3279">
            <v>410</v>
          </cell>
          <cell r="P3279">
            <v>0.03</v>
          </cell>
          <cell r="Q3279">
            <v>2391</v>
          </cell>
        </row>
        <row r="3280">
          <cell r="B3280" t="str">
            <v>TASSAJARA 21123202</v>
          </cell>
          <cell r="C3280">
            <v>14662112</v>
          </cell>
          <cell r="D3280" t="str">
            <v>TASSAJARA 2112</v>
          </cell>
          <cell r="E3280">
            <v>3202</v>
          </cell>
          <cell r="F3280" t="b">
            <v>1</v>
          </cell>
          <cell r="G3280">
            <v>630.30213807825101</v>
          </cell>
          <cell r="H3280">
            <v>630.30213807825101</v>
          </cell>
          <cell r="I3280">
            <v>9</v>
          </cell>
          <cell r="J3280">
            <v>8.3994706074008705E-5</v>
          </cell>
          <cell r="K3280">
            <v>2093</v>
          </cell>
          <cell r="L3280">
            <v>6312.7783665402303</v>
          </cell>
          <cell r="M3280">
            <v>23</v>
          </cell>
          <cell r="N3280">
            <v>0.53730609592801504</v>
          </cell>
          <cell r="O3280">
            <v>28</v>
          </cell>
          <cell r="P3280">
            <v>9.6300000000000008</v>
          </cell>
          <cell r="Q3280">
            <v>406</v>
          </cell>
        </row>
        <row r="3281">
          <cell r="B3281" t="str">
            <v>TASSAJARA 211238868</v>
          </cell>
          <cell r="C3281">
            <v>14662112</v>
          </cell>
          <cell r="D3281" t="str">
            <v>TASSAJARA 2112</v>
          </cell>
          <cell r="E3281">
            <v>38868</v>
          </cell>
          <cell r="F3281" t="b">
            <v>0</v>
          </cell>
          <cell r="G3281">
            <v>6917.0796500685301</v>
          </cell>
          <cell r="H3281">
            <v>3119.12756395421</v>
          </cell>
          <cell r="I3281">
            <v>61</v>
          </cell>
          <cell r="J3281">
            <v>1.03710954499547E-4</v>
          </cell>
          <cell r="K3281">
            <v>1555</v>
          </cell>
          <cell r="L3281">
            <v>103.484643190564</v>
          </cell>
          <cell r="M3281">
            <v>1934</v>
          </cell>
          <cell r="N3281">
            <v>1.31500471675144E-2</v>
          </cell>
          <cell r="O3281">
            <v>1840</v>
          </cell>
          <cell r="P3281">
            <v>0.02</v>
          </cell>
          <cell r="Q3281">
            <v>2534</v>
          </cell>
        </row>
        <row r="3282">
          <cell r="B3282" t="str">
            <v>TASSAJARA 21126392</v>
          </cell>
          <cell r="C3282">
            <v>14662112</v>
          </cell>
          <cell r="D3282" t="str">
            <v>TASSAJARA 2112</v>
          </cell>
          <cell r="E3282">
            <v>6392</v>
          </cell>
          <cell r="F3282" t="b">
            <v>0</v>
          </cell>
          <cell r="G3282">
            <v>8838.9848129477305</v>
          </cell>
          <cell r="H3282">
            <v>8838.9848129477305</v>
          </cell>
          <cell r="I3282">
            <v>37</v>
          </cell>
          <cell r="J3282">
            <v>7.9657384048914496E-5</v>
          </cell>
          <cell r="K3282">
            <v>2215</v>
          </cell>
          <cell r="L3282">
            <v>1801.3357454101799</v>
          </cell>
          <cell r="M3282">
            <v>505</v>
          </cell>
          <cell r="N3282">
            <v>0.14161996906037899</v>
          </cell>
          <cell r="O3282">
            <v>564</v>
          </cell>
          <cell r="P3282">
            <v>16.899999999999999</v>
          </cell>
          <cell r="Q3282">
            <v>336</v>
          </cell>
        </row>
        <row r="3283">
          <cell r="B3283" t="str">
            <v>TASSAJARA 2112CB</v>
          </cell>
          <cell r="C3283">
            <v>14662112</v>
          </cell>
          <cell r="D3283" t="str">
            <v>TASSAJARA 2112</v>
          </cell>
          <cell r="E3283" t="str">
            <v>CB</v>
          </cell>
          <cell r="F3283" t="b">
            <v>1</v>
          </cell>
          <cell r="G3283">
            <v>2118.6497120680401</v>
          </cell>
          <cell r="H3283">
            <v>279.42973407494998</v>
          </cell>
          <cell r="I3283">
            <v>22</v>
          </cell>
          <cell r="J3283">
            <v>6.83061502968485E-5</v>
          </cell>
          <cell r="K3283">
            <v>2527</v>
          </cell>
          <cell r="L3283">
            <v>21.694850441323499</v>
          </cell>
          <cell r="M3283">
            <v>2429</v>
          </cell>
          <cell r="N3283">
            <v>2.5793664880695301E-3</v>
          </cell>
          <cell r="O3283">
            <v>2400</v>
          </cell>
          <cell r="P3283">
            <v>0.44</v>
          </cell>
          <cell r="Q3283">
            <v>921</v>
          </cell>
        </row>
        <row r="3284">
          <cell r="B3284" t="str">
            <v>TASSAJARA 2112D514R</v>
          </cell>
          <cell r="C3284">
            <v>14662112</v>
          </cell>
          <cell r="D3284" t="str">
            <v>TASSAJARA 2112</v>
          </cell>
          <cell r="E3284" t="str">
            <v>D514R</v>
          </cell>
          <cell r="F3284" t="b">
            <v>0</v>
          </cell>
          <cell r="G3284">
            <v>7698.3806844168002</v>
          </cell>
          <cell r="H3284">
            <v>5032.0091454953599</v>
          </cell>
          <cell r="I3284">
            <v>73</v>
          </cell>
          <cell r="J3284">
            <v>1.12806557086041E-4</v>
          </cell>
          <cell r="K3284">
            <v>1348</v>
          </cell>
          <cell r="L3284">
            <v>304.64287096203799</v>
          </cell>
          <cell r="M3284">
            <v>1441</v>
          </cell>
          <cell r="N3284">
            <v>3.7277981654866899E-2</v>
          </cell>
          <cell r="O3284">
            <v>1335</v>
          </cell>
          <cell r="P3284">
            <v>0.15</v>
          </cell>
          <cell r="Q3284">
            <v>1282</v>
          </cell>
        </row>
        <row r="3285">
          <cell r="B3285" t="str">
            <v>TASSAJARA 2113MR276</v>
          </cell>
          <cell r="C3285">
            <v>14662113</v>
          </cell>
          <cell r="D3285" t="str">
            <v>TASSAJARA 2113</v>
          </cell>
          <cell r="E3285" t="str">
            <v>MR276</v>
          </cell>
          <cell r="F3285" t="b">
            <v>0</v>
          </cell>
          <cell r="G3285">
            <v>6265.9534949725303</v>
          </cell>
          <cell r="H3285">
            <v>6199.9698055271901</v>
          </cell>
          <cell r="I3285">
            <v>42</v>
          </cell>
          <cell r="J3285">
            <v>1.1010813464054001E-4</v>
          </cell>
          <cell r="K3285">
            <v>1409</v>
          </cell>
          <cell r="L3285">
            <v>507.33873226768497</v>
          </cell>
          <cell r="M3285">
            <v>1193</v>
          </cell>
          <cell r="N3285">
            <v>4.8683972734926403E-2</v>
          </cell>
          <cell r="O3285">
            <v>1190</v>
          </cell>
          <cell r="P3285">
            <v>0.45</v>
          </cell>
          <cell r="Q3285">
            <v>920</v>
          </cell>
        </row>
        <row r="3286">
          <cell r="B3286" t="str">
            <v>TEJON 11022455</v>
          </cell>
          <cell r="C3286">
            <v>252931102</v>
          </cell>
          <cell r="D3286" t="str">
            <v>TEJON 1102</v>
          </cell>
          <cell r="E3286">
            <v>2455</v>
          </cell>
          <cell r="F3286" t="b">
            <v>0</v>
          </cell>
          <cell r="G3286">
            <v>10165.576369468899</v>
          </cell>
          <cell r="H3286">
            <v>10165.576369468899</v>
          </cell>
          <cell r="I3286">
            <v>84</v>
          </cell>
          <cell r="J3286">
            <v>3.5174766340094802E-5</v>
          </cell>
          <cell r="K3286">
            <v>3348</v>
          </cell>
          <cell r="L3286">
            <v>3535.71985200789</v>
          </cell>
          <cell r="M3286">
            <v>196</v>
          </cell>
          <cell r="N3286">
            <v>0.120336034295469</v>
          </cell>
          <cell r="O3286">
            <v>642</v>
          </cell>
          <cell r="P3286">
            <v>0.08</v>
          </cell>
          <cell r="Q3286">
            <v>1657</v>
          </cell>
        </row>
        <row r="3287">
          <cell r="B3287" t="str">
            <v>TEJON 11023751</v>
          </cell>
          <cell r="C3287">
            <v>252931102</v>
          </cell>
          <cell r="D3287" t="str">
            <v>TEJON 1102</v>
          </cell>
          <cell r="E3287">
            <v>3751</v>
          </cell>
          <cell r="F3287" t="b">
            <v>0</v>
          </cell>
          <cell r="G3287">
            <v>16451.173741306899</v>
          </cell>
          <cell r="H3287">
            <v>15802.8651205846</v>
          </cell>
          <cell r="I3287">
            <v>65</v>
          </cell>
          <cell r="J3287">
            <v>4.4895714665926701E-5</v>
          </cell>
          <cell r="K3287">
            <v>3163</v>
          </cell>
          <cell r="L3287">
            <v>3153.81170425234</v>
          </cell>
          <cell r="M3287">
            <v>247</v>
          </cell>
          <cell r="N3287">
            <v>0.11269280051163499</v>
          </cell>
          <cell r="O3287">
            <v>691</v>
          </cell>
          <cell r="P3287">
            <v>0.03</v>
          </cell>
          <cell r="Q3287">
            <v>2272</v>
          </cell>
        </row>
        <row r="3288">
          <cell r="B3288" t="str">
            <v>TEJON 11023760</v>
          </cell>
          <cell r="C3288">
            <v>252931102</v>
          </cell>
          <cell r="D3288" t="str">
            <v>TEJON 1102</v>
          </cell>
          <cell r="E3288">
            <v>3760</v>
          </cell>
          <cell r="F3288" t="b">
            <v>0</v>
          </cell>
          <cell r="G3288">
            <v>10446.6342991126</v>
          </cell>
          <cell r="H3288">
            <v>10415.8966891776</v>
          </cell>
          <cell r="I3288">
            <v>6</v>
          </cell>
          <cell r="J3288">
            <v>4.6243870656326099E-5</v>
          </cell>
          <cell r="K3288">
            <v>3131</v>
          </cell>
          <cell r="L3288">
            <v>4483.95008895107</v>
          </cell>
          <cell r="M3288">
            <v>110</v>
          </cell>
          <cell r="N3288">
            <v>7.6506061151027802E-2</v>
          </cell>
          <cell r="O3288">
            <v>931</v>
          </cell>
          <cell r="P3288">
            <v>0.03</v>
          </cell>
          <cell r="Q3288">
            <v>2370</v>
          </cell>
        </row>
        <row r="3289">
          <cell r="B3289" t="str">
            <v>TEJON 1102732836</v>
          </cell>
          <cell r="C3289">
            <v>252931102</v>
          </cell>
          <cell r="D3289" t="str">
            <v>TEJON 1102</v>
          </cell>
          <cell r="E3289">
            <v>732836</v>
          </cell>
          <cell r="F3289" t="b">
            <v>0</v>
          </cell>
          <cell r="G3289">
            <v>24952.577557155899</v>
          </cell>
          <cell r="H3289">
            <v>18788.629298731099</v>
          </cell>
          <cell r="I3289">
            <v>154</v>
          </cell>
          <cell r="J3289">
            <v>4.1312241075336797E-5</v>
          </cell>
          <cell r="K3289">
            <v>3239</v>
          </cell>
          <cell r="L3289">
            <v>3303.5878836378602</v>
          </cell>
          <cell r="M3289">
            <v>224</v>
          </cell>
          <cell r="N3289">
            <v>0.135301364780995</v>
          </cell>
          <cell r="O3289">
            <v>583</v>
          </cell>
          <cell r="Q3289">
            <v>2673</v>
          </cell>
        </row>
        <row r="3290">
          <cell r="B3290" t="str">
            <v>TEJON 1103286542</v>
          </cell>
          <cell r="C3290">
            <v>252931103</v>
          </cell>
          <cell r="D3290" t="str">
            <v>TEJON 1103</v>
          </cell>
          <cell r="E3290">
            <v>286542</v>
          </cell>
          <cell r="F3290" t="b">
            <v>0</v>
          </cell>
          <cell r="G3290">
            <v>9381.8687095197693</v>
          </cell>
          <cell r="H3290">
            <v>3501.85590580794</v>
          </cell>
          <cell r="I3290">
            <v>25</v>
          </cell>
          <cell r="J3290">
            <v>2.36339617269247E-5</v>
          </cell>
          <cell r="K3290">
            <v>3508</v>
          </cell>
          <cell r="L3290">
            <v>2087.69421117298</v>
          </cell>
          <cell r="M3290">
            <v>432</v>
          </cell>
          <cell r="N3290">
            <v>5.0527261464971197E-2</v>
          </cell>
          <cell r="O3290">
            <v>1173</v>
          </cell>
          <cell r="Q3290">
            <v>3581</v>
          </cell>
        </row>
        <row r="3291">
          <cell r="B3291" t="str">
            <v>TEMPLETON 2108A40</v>
          </cell>
          <cell r="C3291">
            <v>183052108</v>
          </cell>
          <cell r="D3291" t="str">
            <v>TEMPLETON 2108</v>
          </cell>
          <cell r="E3291" t="str">
            <v>A40</v>
          </cell>
          <cell r="F3291" t="b">
            <v>0</v>
          </cell>
          <cell r="G3291">
            <v>20639.890253563601</v>
          </cell>
          <cell r="H3291">
            <v>6084.3101431607201</v>
          </cell>
          <cell r="I3291">
            <v>174</v>
          </cell>
          <cell r="J3291">
            <v>4.3443846947663997E-5</v>
          </cell>
          <cell r="K3291">
            <v>3202</v>
          </cell>
          <cell r="L3291">
            <v>1.4309789296453701</v>
          </cell>
          <cell r="M3291">
            <v>2870</v>
          </cell>
          <cell r="N3291">
            <v>1.5078816228257199E-4</v>
          </cell>
          <cell r="O3291">
            <v>2855</v>
          </cell>
          <cell r="P3291">
            <v>0.03</v>
          </cell>
          <cell r="Q3291">
            <v>2254</v>
          </cell>
        </row>
        <row r="3292">
          <cell r="B3292" t="str">
            <v>TEMPLETON 2108A64</v>
          </cell>
          <cell r="C3292">
            <v>183052108</v>
          </cell>
          <cell r="D3292" t="str">
            <v>TEMPLETON 2108</v>
          </cell>
          <cell r="E3292" t="str">
            <v>A64</v>
          </cell>
          <cell r="F3292" t="b">
            <v>0</v>
          </cell>
          <cell r="G3292">
            <v>18905.942431251799</v>
          </cell>
          <cell r="H3292">
            <v>3242.50145226528</v>
          </cell>
          <cell r="I3292">
            <v>150</v>
          </cell>
          <cell r="J3292">
            <v>7.5966382018116994E-5</v>
          </cell>
          <cell r="K3292">
            <v>2309</v>
          </cell>
          <cell r="L3292">
            <v>88.483699750453198</v>
          </cell>
          <cell r="M3292">
            <v>2011</v>
          </cell>
          <cell r="N3292">
            <v>6.52930918902712E-3</v>
          </cell>
          <cell r="O3292">
            <v>2119</v>
          </cell>
          <cell r="P3292">
            <v>0.02</v>
          </cell>
          <cell r="Q3292">
            <v>2493</v>
          </cell>
        </row>
        <row r="3293">
          <cell r="B3293" t="str">
            <v>TEMPLETON 2110307832</v>
          </cell>
          <cell r="C3293">
            <v>183052110</v>
          </cell>
          <cell r="D3293" t="str">
            <v>TEMPLETON 2110</v>
          </cell>
          <cell r="E3293">
            <v>307832</v>
          </cell>
          <cell r="F3293" t="b">
            <v>0</v>
          </cell>
          <cell r="G3293">
            <v>22986.440969404</v>
          </cell>
          <cell r="H3293">
            <v>2614.1135843624202</v>
          </cell>
          <cell r="I3293">
            <v>133</v>
          </cell>
          <cell r="J3293">
            <v>5.4141593444691902E-5</v>
          </cell>
          <cell r="K3293">
            <v>2940</v>
          </cell>
          <cell r="L3293">
            <v>52.299570890577598</v>
          </cell>
          <cell r="M3293">
            <v>2199</v>
          </cell>
          <cell r="N3293">
            <v>1.7437682694500501E-3</v>
          </cell>
          <cell r="O3293">
            <v>2511</v>
          </cell>
          <cell r="Q3293">
            <v>2750</v>
          </cell>
        </row>
        <row r="3294">
          <cell r="B3294" t="str">
            <v>TEMPLETON 2110317796</v>
          </cell>
          <cell r="C3294">
            <v>183052110</v>
          </cell>
          <cell r="D3294" t="str">
            <v>TEMPLETON 2110</v>
          </cell>
          <cell r="E3294">
            <v>317796</v>
          </cell>
          <cell r="F3294" t="b">
            <v>0</v>
          </cell>
          <cell r="G3294">
            <v>11760.0743754045</v>
          </cell>
          <cell r="H3294">
            <v>8148.5565564478702</v>
          </cell>
          <cell r="I3294">
            <v>65</v>
          </cell>
          <cell r="J3294">
            <v>7.0178171625912E-5</v>
          </cell>
          <cell r="K3294">
            <v>2466</v>
          </cell>
          <cell r="L3294">
            <v>1382.51933117153</v>
          </cell>
          <cell r="M3294">
            <v>647</v>
          </cell>
          <cell r="N3294">
            <v>0.11086653599824101</v>
          </cell>
          <cell r="O3294">
            <v>708</v>
          </cell>
          <cell r="Q3294">
            <v>3222</v>
          </cell>
        </row>
        <row r="3295">
          <cell r="B3295" t="str">
            <v>TEMPLETON 2110901690</v>
          </cell>
          <cell r="C3295">
            <v>183052110</v>
          </cell>
          <cell r="D3295" t="str">
            <v>TEMPLETON 2110</v>
          </cell>
          <cell r="E3295">
            <v>901690</v>
          </cell>
          <cell r="F3295" t="b">
            <v>0</v>
          </cell>
          <cell r="G3295">
            <v>63574.449635389698</v>
          </cell>
          <cell r="H3295">
            <v>60028.263067619999</v>
          </cell>
          <cell r="I3295">
            <v>306</v>
          </cell>
          <cell r="J3295">
            <v>5.6692223181112397E-5</v>
          </cell>
          <cell r="K3295">
            <v>2868</v>
          </cell>
          <cell r="L3295">
            <v>1011.62782914464</v>
          </cell>
          <cell r="M3295">
            <v>825</v>
          </cell>
          <cell r="N3295">
            <v>5.6926770663083999E-2</v>
          </cell>
          <cell r="O3295">
            <v>1098</v>
          </cell>
          <cell r="P3295">
            <v>0.62</v>
          </cell>
          <cell r="Q3295">
            <v>841</v>
          </cell>
        </row>
        <row r="3296">
          <cell r="B3296" t="str">
            <v>TEMPLETON 2110N30</v>
          </cell>
          <cell r="C3296">
            <v>183052110</v>
          </cell>
          <cell r="D3296" t="str">
            <v>TEMPLETON 2110</v>
          </cell>
          <cell r="E3296" t="str">
            <v>N30</v>
          </cell>
          <cell r="F3296" t="b">
            <v>0</v>
          </cell>
          <cell r="G3296">
            <v>32768.323772588497</v>
          </cell>
          <cell r="H3296">
            <v>32768.323772588497</v>
          </cell>
          <cell r="I3296">
            <v>120</v>
          </cell>
          <cell r="J3296">
            <v>6.3150507735877502E-5</v>
          </cell>
          <cell r="K3296">
            <v>2674</v>
          </cell>
          <cell r="L3296">
            <v>927.19429273692197</v>
          </cell>
          <cell r="M3296">
            <v>870</v>
          </cell>
          <cell r="N3296">
            <v>6.31516681352772E-2</v>
          </cell>
          <cell r="O3296">
            <v>1032</v>
          </cell>
          <cell r="P3296">
            <v>0.09</v>
          </cell>
          <cell r="Q3296">
            <v>1530</v>
          </cell>
        </row>
        <row r="3297">
          <cell r="B3297" t="str">
            <v>TEMPLETON 2110N32</v>
          </cell>
          <cell r="C3297">
            <v>183052110</v>
          </cell>
          <cell r="D3297" t="str">
            <v>TEMPLETON 2110</v>
          </cell>
          <cell r="E3297" t="str">
            <v>N32</v>
          </cell>
          <cell r="F3297" t="b">
            <v>0</v>
          </cell>
          <cell r="G3297">
            <v>47644.410489400201</v>
          </cell>
          <cell r="H3297">
            <v>47470.959716091202</v>
          </cell>
          <cell r="I3297">
            <v>251</v>
          </cell>
          <cell r="J3297">
            <v>5.7033655055084199E-5</v>
          </cell>
          <cell r="K3297">
            <v>2860</v>
          </cell>
          <cell r="L3297">
            <v>298.19927598633899</v>
          </cell>
          <cell r="M3297">
            <v>1451</v>
          </cell>
          <cell r="N3297">
            <v>1.67650411086997E-2</v>
          </cell>
          <cell r="O3297">
            <v>1745</v>
          </cell>
          <cell r="P3297">
            <v>0.14000000000000001</v>
          </cell>
          <cell r="Q3297">
            <v>1326</v>
          </cell>
        </row>
        <row r="3298">
          <cell r="B3298" t="str">
            <v>TEMPLETON 2110R90</v>
          </cell>
          <cell r="C3298">
            <v>183052110</v>
          </cell>
          <cell r="D3298" t="str">
            <v>TEMPLETON 2110</v>
          </cell>
          <cell r="E3298" t="str">
            <v>R90</v>
          </cell>
          <cell r="F3298" t="b">
            <v>0</v>
          </cell>
          <cell r="G3298">
            <v>56951.178407305997</v>
          </cell>
          <cell r="H3298">
            <v>48580.678139080497</v>
          </cell>
          <cell r="I3298">
            <v>259</v>
          </cell>
          <cell r="J3298">
            <v>6.3209112682642606E-5</v>
          </cell>
          <cell r="K3298">
            <v>2672</v>
          </cell>
          <cell r="L3298">
            <v>705.45859061938097</v>
          </cell>
          <cell r="M3298">
            <v>1018</v>
          </cell>
          <cell r="N3298">
            <v>3.8279459043254097E-2</v>
          </cell>
          <cell r="O3298">
            <v>1328</v>
          </cell>
          <cell r="P3298">
            <v>0.16</v>
          </cell>
          <cell r="Q3298">
            <v>1275</v>
          </cell>
        </row>
        <row r="3299">
          <cell r="B3299" t="str">
            <v>TEMPLETON 2110R94</v>
          </cell>
          <cell r="C3299">
            <v>183052110</v>
          </cell>
          <cell r="D3299" t="str">
            <v>TEMPLETON 2110</v>
          </cell>
          <cell r="E3299" t="str">
            <v>R94</v>
          </cell>
          <cell r="F3299" t="b">
            <v>0</v>
          </cell>
          <cell r="G3299">
            <v>33827.900910598</v>
          </cell>
          <cell r="H3299">
            <v>22380.658579505998</v>
          </cell>
          <cell r="I3299">
            <v>179</v>
          </cell>
          <cell r="J3299">
            <v>5.5341369065823703E-5</v>
          </cell>
          <cell r="K3299">
            <v>2903</v>
          </cell>
          <cell r="L3299">
            <v>687.19500046985104</v>
          </cell>
          <cell r="M3299">
            <v>1033</v>
          </cell>
          <cell r="N3299">
            <v>3.5945800708997597E-2</v>
          </cell>
          <cell r="O3299">
            <v>1355</v>
          </cell>
          <cell r="P3299">
            <v>0.08</v>
          </cell>
          <cell r="Q3299">
            <v>1614</v>
          </cell>
        </row>
        <row r="3300">
          <cell r="B3300" t="str">
            <v>TEMPLETON 2111A66</v>
          </cell>
          <cell r="C3300">
            <v>183052111</v>
          </cell>
          <cell r="D3300" t="str">
            <v>TEMPLETON 2111</v>
          </cell>
          <cell r="E3300" t="str">
            <v>A66</v>
          </cell>
          <cell r="F3300" t="b">
            <v>0</v>
          </cell>
          <cell r="G3300">
            <v>54313.838061549097</v>
          </cell>
          <cell r="H3300">
            <v>54313.838061549097</v>
          </cell>
          <cell r="I3300">
            <v>429</v>
          </cell>
          <cell r="J3300">
            <v>6.1473753771308106E-5</v>
          </cell>
          <cell r="K3300">
            <v>2734</v>
          </cell>
          <cell r="L3300">
            <v>473.967858020606</v>
          </cell>
          <cell r="M3300">
            <v>1218</v>
          </cell>
          <cell r="N3300">
            <v>2.76394349404969E-2</v>
          </cell>
          <cell r="O3300">
            <v>1502</v>
          </cell>
          <cell r="P3300">
            <v>0.27</v>
          </cell>
          <cell r="Q3300">
            <v>1052</v>
          </cell>
        </row>
        <row r="3301">
          <cell r="B3301" t="str">
            <v>TEMPLETON 2111CB</v>
          </cell>
          <cell r="C3301">
            <v>183052111</v>
          </cell>
          <cell r="D3301" t="str">
            <v>TEMPLETON 2111</v>
          </cell>
          <cell r="E3301" t="str">
            <v>CB</v>
          </cell>
          <cell r="F3301" t="b">
            <v>0</v>
          </cell>
          <cell r="G3301">
            <v>17908.511816465299</v>
          </cell>
          <cell r="H3301">
            <v>3627.2584493637301</v>
          </cell>
          <cell r="I3301">
            <v>118</v>
          </cell>
          <cell r="J3301">
            <v>9.0617941479540897E-5</v>
          </cell>
          <cell r="K3301">
            <v>1894</v>
          </cell>
          <cell r="L3301">
            <v>263.19566813508999</v>
          </cell>
          <cell r="M3301">
            <v>1514</v>
          </cell>
          <cell r="N3301">
            <v>1.7802432281832401E-2</v>
          </cell>
          <cell r="O3301">
            <v>1713</v>
          </cell>
          <cell r="P3301">
            <v>0.7</v>
          </cell>
          <cell r="Q3301">
            <v>809</v>
          </cell>
        </row>
        <row r="3302">
          <cell r="B3302" t="str">
            <v>TEMPLETON 2111R86</v>
          </cell>
          <cell r="C3302">
            <v>183052111</v>
          </cell>
          <cell r="D3302" t="str">
            <v>TEMPLETON 2111</v>
          </cell>
          <cell r="E3302" t="str">
            <v>R86</v>
          </cell>
          <cell r="F3302" t="b">
            <v>0</v>
          </cell>
          <cell r="G3302">
            <v>23197.454736549302</v>
          </cell>
          <cell r="H3302">
            <v>17574.2947040039</v>
          </cell>
          <cell r="I3302">
            <v>160</v>
          </cell>
          <cell r="J3302">
            <v>5.7552895462854299E-5</v>
          </cell>
          <cell r="K3302">
            <v>2847</v>
          </cell>
          <cell r="L3302">
            <v>490.649588243989</v>
          </cell>
          <cell r="M3302">
            <v>1209</v>
          </cell>
          <cell r="N3302">
            <v>2.8406663010544699E-2</v>
          </cell>
          <cell r="O3302">
            <v>1491</v>
          </cell>
          <cell r="P3302">
            <v>0.08</v>
          </cell>
          <cell r="Q3302">
            <v>1637</v>
          </cell>
        </row>
        <row r="3303">
          <cell r="B3303" t="str">
            <v>TEMPLETON 2112116402</v>
          </cell>
          <cell r="C3303">
            <v>183052112</v>
          </cell>
          <cell r="D3303" t="str">
            <v>TEMPLETON 2112</v>
          </cell>
          <cell r="E3303">
            <v>116402</v>
          </cell>
          <cell r="F3303" t="b">
            <v>0</v>
          </cell>
          <cell r="G3303">
            <v>11255.0357287526</v>
          </cell>
          <cell r="H3303">
            <v>3810.8828482018098</v>
          </cell>
          <cell r="I3303">
            <v>64</v>
          </cell>
          <cell r="J3303">
            <v>5.74365697332268E-5</v>
          </cell>
          <cell r="K3303">
            <v>2850</v>
          </cell>
          <cell r="L3303">
            <v>1320.28560450754</v>
          </cell>
          <cell r="M3303">
            <v>674</v>
          </cell>
          <cell r="N3303">
            <v>6.2979424290305494E-2</v>
          </cell>
          <cell r="O3303">
            <v>1034</v>
          </cell>
          <cell r="Q3303">
            <v>2740</v>
          </cell>
        </row>
        <row r="3304">
          <cell r="B3304" t="str">
            <v>TEMPLETON 2112238418</v>
          </cell>
          <cell r="C3304">
            <v>183052112</v>
          </cell>
          <cell r="D3304" t="str">
            <v>TEMPLETON 2112</v>
          </cell>
          <cell r="E3304">
            <v>238418</v>
          </cell>
          <cell r="F3304" t="b">
            <v>1</v>
          </cell>
          <cell r="G3304">
            <v>1291.25204704408</v>
          </cell>
          <cell r="H3304">
            <v>331.23840147292901</v>
          </cell>
          <cell r="I3304">
            <v>6</v>
          </cell>
          <cell r="J3304">
            <v>5.4642914771344898E-5</v>
          </cell>
          <cell r="K3304">
            <v>2928</v>
          </cell>
          <cell r="L3304">
            <v>6.5361143400271701E-2</v>
          </cell>
          <cell r="M3304">
            <v>3433</v>
          </cell>
          <cell r="N3304">
            <v>3.5615307952114899E-6</v>
          </cell>
          <cell r="O3304">
            <v>3364</v>
          </cell>
          <cell r="Q3304">
            <v>2935</v>
          </cell>
        </row>
        <row r="3305">
          <cell r="B3305" t="str">
            <v>TEMPLETON 21132949</v>
          </cell>
          <cell r="C3305">
            <v>183052113</v>
          </cell>
          <cell r="D3305" t="str">
            <v>TEMPLETON 2113</v>
          </cell>
          <cell r="E3305">
            <v>2949</v>
          </cell>
          <cell r="F3305" t="b">
            <v>1</v>
          </cell>
          <cell r="G3305">
            <v>766.57185354347905</v>
          </cell>
          <cell r="H3305">
            <v>766.57185354347905</v>
          </cell>
          <cell r="I3305">
            <v>6</v>
          </cell>
          <cell r="J3305">
            <v>4.9947056443973703E-5</v>
          </cell>
          <cell r="K3305">
            <v>3039</v>
          </cell>
          <cell r="L3305">
            <v>6323.2739343345102</v>
          </cell>
          <cell r="M3305">
            <v>22</v>
          </cell>
          <cell r="N3305">
            <v>0.28415523075114202</v>
          </cell>
          <cell r="O3305">
            <v>149</v>
          </cell>
          <cell r="P3305">
            <v>2.67</v>
          </cell>
          <cell r="Q3305">
            <v>590</v>
          </cell>
        </row>
        <row r="3306">
          <cell r="B3306" t="str">
            <v>TEMPLETON 2113641367</v>
          </cell>
          <cell r="C3306">
            <v>183052113</v>
          </cell>
          <cell r="D3306" t="str">
            <v>TEMPLETON 2113</v>
          </cell>
          <cell r="E3306">
            <v>641367</v>
          </cell>
          <cell r="F3306" t="b">
            <v>0</v>
          </cell>
          <cell r="G3306">
            <v>63879.290090131399</v>
          </cell>
          <cell r="H3306">
            <v>63879.290090131399</v>
          </cell>
          <cell r="I3306">
            <v>278</v>
          </cell>
          <cell r="J3306">
            <v>6.9782217365897895E-5</v>
          </cell>
          <cell r="K3306">
            <v>2482</v>
          </cell>
          <cell r="L3306">
            <v>2628.7283852638702</v>
          </cell>
          <cell r="M3306">
            <v>324</v>
          </cell>
          <cell r="N3306">
            <v>0.18079402956740401</v>
          </cell>
          <cell r="O3306">
            <v>399</v>
          </cell>
          <cell r="Q3306">
            <v>3081</v>
          </cell>
        </row>
        <row r="3307">
          <cell r="B3307" t="str">
            <v>TEMPLETON 2113A08</v>
          </cell>
          <cell r="C3307">
            <v>183052113</v>
          </cell>
          <cell r="D3307" t="str">
            <v>TEMPLETON 2113</v>
          </cell>
          <cell r="E3307" t="str">
            <v>A08</v>
          </cell>
          <cell r="F3307" t="b">
            <v>0</v>
          </cell>
          <cell r="G3307">
            <v>39406.659701079501</v>
          </cell>
          <cell r="H3307">
            <v>16842.518635528599</v>
          </cell>
          <cell r="I3307">
            <v>257</v>
          </cell>
          <cell r="J3307">
            <v>7.6017939483174701E-5</v>
          </cell>
          <cell r="K3307">
            <v>2308</v>
          </cell>
          <cell r="L3307">
            <v>953.54182751743394</v>
          </cell>
          <cell r="M3307">
            <v>857</v>
          </cell>
          <cell r="N3307">
            <v>7.9335055477688293E-2</v>
          </cell>
          <cell r="O3307">
            <v>907</v>
          </cell>
          <cell r="P3307">
            <v>0.05</v>
          </cell>
          <cell r="Q3307">
            <v>2006</v>
          </cell>
        </row>
        <row r="3308">
          <cell r="B3308" t="str">
            <v>TEMPLETON 2113A10</v>
          </cell>
          <cell r="C3308">
            <v>183052113</v>
          </cell>
          <cell r="D3308" t="str">
            <v>TEMPLETON 2113</v>
          </cell>
          <cell r="E3308" t="str">
            <v>A10</v>
          </cell>
          <cell r="F3308" t="b">
            <v>0</v>
          </cell>
          <cell r="G3308">
            <v>49945.6996420863</v>
          </cell>
          <cell r="H3308">
            <v>49945.6996420863</v>
          </cell>
          <cell r="I3308">
            <v>264</v>
          </cell>
          <cell r="J3308">
            <v>7.3621667859173799E-5</v>
          </cell>
          <cell r="K3308">
            <v>2377</v>
          </cell>
          <cell r="L3308">
            <v>1325.7938850175101</v>
          </cell>
          <cell r="M3308">
            <v>671</v>
          </cell>
          <cell r="N3308">
            <v>9.8001981587385698E-2</v>
          </cell>
          <cell r="O3308">
            <v>776</v>
          </cell>
          <cell r="P3308">
            <v>7.4</v>
          </cell>
          <cell r="Q3308">
            <v>446</v>
          </cell>
        </row>
        <row r="3309">
          <cell r="B3309" t="str">
            <v>TEMPLETON 2113A12</v>
          </cell>
          <cell r="C3309">
            <v>183052113</v>
          </cell>
          <cell r="D3309" t="str">
            <v>TEMPLETON 2113</v>
          </cell>
          <cell r="E3309" t="str">
            <v>A12</v>
          </cell>
          <cell r="F3309" t="b">
            <v>0</v>
          </cell>
          <cell r="G3309">
            <v>64854.514391525903</v>
          </cell>
          <cell r="H3309">
            <v>64854.514391525903</v>
          </cell>
          <cell r="I3309">
            <v>180</v>
          </cell>
          <cell r="J3309">
            <v>9.1245185302241905E-5</v>
          </cell>
          <cell r="K3309">
            <v>1867</v>
          </cell>
          <cell r="L3309">
            <v>3289.44333093964</v>
          </cell>
          <cell r="M3309">
            <v>226</v>
          </cell>
          <cell r="N3309">
            <v>0.30414037921415499</v>
          </cell>
          <cell r="O3309">
            <v>133</v>
          </cell>
          <cell r="P3309">
            <v>0.11</v>
          </cell>
          <cell r="Q3309">
            <v>1446</v>
          </cell>
        </row>
        <row r="3310">
          <cell r="B3310" t="str">
            <v>TEMPLETON 2113A20</v>
          </cell>
          <cell r="C3310">
            <v>183052113</v>
          </cell>
          <cell r="D3310" t="str">
            <v>TEMPLETON 2113</v>
          </cell>
          <cell r="E3310" t="str">
            <v>A20</v>
          </cell>
          <cell r="F3310" t="b">
            <v>0</v>
          </cell>
          <cell r="G3310">
            <v>12666.422828729799</v>
          </cell>
          <cell r="H3310">
            <v>11999.0834893215</v>
          </cell>
          <cell r="I3310">
            <v>92</v>
          </cell>
          <cell r="J3310">
            <v>8.3458172807497803E-5</v>
          </cell>
          <cell r="K3310">
            <v>2117</v>
          </cell>
          <cell r="L3310">
            <v>4208.4040825074599</v>
          </cell>
          <cell r="M3310">
            <v>137</v>
          </cell>
          <cell r="N3310">
            <v>0.31789818913392498</v>
          </cell>
          <cell r="O3310">
            <v>121</v>
          </cell>
          <cell r="P3310">
            <v>0.09</v>
          </cell>
          <cell r="Q3310">
            <v>1561</v>
          </cell>
        </row>
        <row r="3311">
          <cell r="B3311" t="str">
            <v>TEMPLETON 2113A30</v>
          </cell>
          <cell r="C3311">
            <v>183052113</v>
          </cell>
          <cell r="D3311" t="str">
            <v>TEMPLETON 2113</v>
          </cell>
          <cell r="E3311" t="str">
            <v>A30</v>
          </cell>
          <cell r="F3311" t="b">
            <v>1</v>
          </cell>
          <cell r="G3311">
            <v>2568.4190050533698</v>
          </cell>
          <cell r="H3311">
            <v>401.10460428001801</v>
          </cell>
          <cell r="I3311">
            <v>25</v>
          </cell>
          <cell r="J3311">
            <v>5.8028777330036901E-5</v>
          </cell>
          <cell r="K3311">
            <v>2834</v>
          </cell>
          <cell r="L3311">
            <v>6.3990101924538596</v>
          </cell>
          <cell r="M3311">
            <v>2699</v>
          </cell>
          <cell r="N3311">
            <v>6.2089052269761601E-4</v>
          </cell>
          <cell r="O3311">
            <v>2702</v>
          </cell>
          <cell r="P3311">
            <v>0.02</v>
          </cell>
          <cell r="Q3311">
            <v>2500</v>
          </cell>
        </row>
        <row r="3312">
          <cell r="B3312" t="str">
            <v>TEMPLETON 2113A32</v>
          </cell>
          <cell r="C3312">
            <v>183052113</v>
          </cell>
          <cell r="D3312" t="str">
            <v>TEMPLETON 2113</v>
          </cell>
          <cell r="E3312" t="str">
            <v>A32</v>
          </cell>
          <cell r="F3312" t="b">
            <v>0</v>
          </cell>
          <cell r="G3312">
            <v>9519.6112701278107</v>
          </cell>
          <cell r="H3312">
            <v>2633.38047003561</v>
          </cell>
          <cell r="I3312">
            <v>76</v>
          </cell>
          <cell r="J3312">
            <v>6.2624965147207098E-5</v>
          </cell>
          <cell r="K3312">
            <v>2697</v>
          </cell>
          <cell r="L3312">
            <v>14.4505118259081</v>
          </cell>
          <cell r="M3312">
            <v>2541</v>
          </cell>
          <cell r="N3312">
            <v>9.3807267255841095E-4</v>
          </cell>
          <cell r="O3312">
            <v>2650</v>
          </cell>
          <cell r="P3312">
            <v>0.03</v>
          </cell>
          <cell r="Q3312">
            <v>2314</v>
          </cell>
        </row>
        <row r="3313">
          <cell r="B3313" t="str">
            <v>TEMPLETON 2113A60</v>
          </cell>
          <cell r="C3313">
            <v>183052113</v>
          </cell>
          <cell r="D3313" t="str">
            <v>TEMPLETON 2113</v>
          </cell>
          <cell r="E3313" t="str">
            <v>A60</v>
          </cell>
          <cell r="F3313" t="b">
            <v>0</v>
          </cell>
          <cell r="G3313">
            <v>14423.323330270099</v>
          </cell>
          <cell r="H3313">
            <v>11709.095351596199</v>
          </cell>
          <cell r="I3313">
            <v>88</v>
          </cell>
          <cell r="J3313">
            <v>8.0146739171802598E-5</v>
          </cell>
          <cell r="K3313">
            <v>2202</v>
          </cell>
          <cell r="L3313">
            <v>2043.3402036602799</v>
          </cell>
          <cell r="M3313">
            <v>447</v>
          </cell>
          <cell r="N3313">
            <v>0.14391363350081601</v>
          </cell>
          <cell r="O3313">
            <v>552</v>
          </cell>
          <cell r="P3313">
            <v>1.69</v>
          </cell>
          <cell r="Q3313">
            <v>651</v>
          </cell>
        </row>
        <row r="3314">
          <cell r="B3314" t="str">
            <v>TEMPLETON 2113A70</v>
          </cell>
          <cell r="C3314">
            <v>183052113</v>
          </cell>
          <cell r="D3314" t="str">
            <v>TEMPLETON 2113</v>
          </cell>
          <cell r="E3314" t="str">
            <v>A70</v>
          </cell>
          <cell r="F3314" t="b">
            <v>0</v>
          </cell>
          <cell r="G3314">
            <v>107377.73314761699</v>
          </cell>
          <cell r="H3314">
            <v>39764.028504659596</v>
          </cell>
          <cell r="I3314">
            <v>659</v>
          </cell>
          <cell r="J3314">
            <v>6.9564973611145495E-5</v>
          </cell>
          <cell r="K3314">
            <v>2486</v>
          </cell>
          <cell r="L3314">
            <v>1197.40897756359</v>
          </cell>
          <cell r="M3314">
            <v>731</v>
          </cell>
          <cell r="N3314">
            <v>7.3157141463196004E-2</v>
          </cell>
          <cell r="O3314">
            <v>955</v>
          </cell>
          <cell r="P3314">
            <v>3.57</v>
          </cell>
          <cell r="Q3314">
            <v>542</v>
          </cell>
        </row>
        <row r="3315">
          <cell r="B3315" t="str">
            <v>TEMPLETON 2113CB</v>
          </cell>
          <cell r="C3315">
            <v>183052113</v>
          </cell>
          <cell r="D3315" t="str">
            <v>TEMPLETON 2113</v>
          </cell>
          <cell r="E3315" t="str">
            <v>CB</v>
          </cell>
          <cell r="F3315" t="b">
            <v>0</v>
          </cell>
          <cell r="G3315">
            <v>41366.512127152499</v>
          </cell>
          <cell r="H3315">
            <v>1446.4902917504201</v>
          </cell>
          <cell r="I3315">
            <v>288</v>
          </cell>
          <cell r="J3315">
            <v>7.2635250595519296E-5</v>
          </cell>
          <cell r="K3315">
            <v>2400</v>
          </cell>
          <cell r="L3315">
            <v>424.91704977942697</v>
          </cell>
          <cell r="M3315">
            <v>1268</v>
          </cell>
          <cell r="N3315">
            <v>2.8499093347410999E-2</v>
          </cell>
          <cell r="O3315">
            <v>1489</v>
          </cell>
          <cell r="P3315">
            <v>0.17</v>
          </cell>
          <cell r="Q3315">
            <v>1224</v>
          </cell>
        </row>
        <row r="3316">
          <cell r="B3316" t="str">
            <v>TEMPLETON 2113R82</v>
          </cell>
          <cell r="C3316">
            <v>183052113</v>
          </cell>
          <cell r="D3316" t="str">
            <v>TEMPLETON 2113</v>
          </cell>
          <cell r="E3316" t="str">
            <v>R82</v>
          </cell>
          <cell r="F3316" t="b">
            <v>0</v>
          </cell>
          <cell r="G3316">
            <v>111857.956298973</v>
          </cell>
          <cell r="H3316">
            <v>61789.4024993325</v>
          </cell>
          <cell r="I3316">
            <v>563</v>
          </cell>
          <cell r="J3316">
            <v>6.8189957252613704E-5</v>
          </cell>
          <cell r="K3316">
            <v>2530</v>
          </cell>
          <cell r="L3316">
            <v>1317.1207316918801</v>
          </cell>
          <cell r="M3316">
            <v>675</v>
          </cell>
          <cell r="N3316">
            <v>8.4912999925361804E-2</v>
          </cell>
          <cell r="O3316">
            <v>864</v>
          </cell>
          <cell r="P3316">
            <v>0.03</v>
          </cell>
          <cell r="Q3316">
            <v>2235</v>
          </cell>
        </row>
        <row r="3317">
          <cell r="B3317" t="str">
            <v>TIDEWATER 210614072</v>
          </cell>
          <cell r="C3317">
            <v>14652106</v>
          </cell>
          <cell r="D3317" t="str">
            <v>TIDEWATER 2106</v>
          </cell>
          <cell r="E3317">
            <v>14072</v>
          </cell>
          <cell r="F3317" t="b">
            <v>0</v>
          </cell>
          <cell r="G3317">
            <v>6206.8729110448803</v>
          </cell>
          <cell r="H3317">
            <v>5897.31174498563</v>
          </cell>
          <cell r="I3317">
            <v>30</v>
          </cell>
          <cell r="J3317">
            <v>1.30602393192961E-4</v>
          </cell>
          <cell r="K3317">
            <v>999</v>
          </cell>
          <cell r="L3317">
            <v>5236.6889824233604</v>
          </cell>
          <cell r="M3317">
            <v>59</v>
          </cell>
          <cell r="N3317">
            <v>0.65331191648807796</v>
          </cell>
          <cell r="O3317">
            <v>18</v>
          </cell>
          <cell r="P3317">
            <v>0.05</v>
          </cell>
          <cell r="Q3317">
            <v>2003</v>
          </cell>
        </row>
        <row r="3318">
          <cell r="B3318" t="str">
            <v>TIDEWATER 210657926</v>
          </cell>
          <cell r="C3318">
            <v>14652106</v>
          </cell>
          <cell r="D3318" t="str">
            <v>TIDEWATER 2106</v>
          </cell>
          <cell r="E3318">
            <v>57926</v>
          </cell>
          <cell r="F3318" t="b">
            <v>1</v>
          </cell>
          <cell r="G3318">
            <v>18926.972373261098</v>
          </cell>
          <cell r="H3318">
            <v>200.791596720439</v>
          </cell>
          <cell r="I3318">
            <v>97</v>
          </cell>
          <cell r="J3318">
            <v>5.4965329552062898E-5</v>
          </cell>
          <cell r="K3318">
            <v>2914</v>
          </cell>
          <cell r="L3318">
            <v>62.5543201872227</v>
          </cell>
          <cell r="M3318">
            <v>2139</v>
          </cell>
          <cell r="N3318">
            <v>5.3560716989051599E-3</v>
          </cell>
          <cell r="O3318">
            <v>2190</v>
          </cell>
          <cell r="Q3318">
            <v>2900</v>
          </cell>
        </row>
        <row r="3319">
          <cell r="B3319" t="str">
            <v>TIDEWATER 210665866</v>
          </cell>
          <cell r="C3319">
            <v>14652106</v>
          </cell>
          <cell r="D3319" t="str">
            <v>TIDEWATER 2106</v>
          </cell>
          <cell r="E3319">
            <v>65866</v>
          </cell>
          <cell r="F3319" t="b">
            <v>0</v>
          </cell>
          <cell r="G3319">
            <v>13028.5461495703</v>
          </cell>
          <cell r="H3319">
            <v>5501.1432040187201</v>
          </cell>
          <cell r="I3319">
            <v>65</v>
          </cell>
          <cell r="J3319">
            <v>4.66215265153853E-5</v>
          </cell>
          <cell r="K3319">
            <v>3122</v>
          </cell>
          <cell r="L3319">
            <v>158.51628225082399</v>
          </cell>
          <cell r="M3319">
            <v>1752</v>
          </cell>
          <cell r="N3319">
            <v>1.49183987519813E-2</v>
          </cell>
          <cell r="O3319">
            <v>1784</v>
          </cell>
          <cell r="P3319">
            <v>0.04</v>
          </cell>
          <cell r="Q3319">
            <v>2201</v>
          </cell>
        </row>
        <row r="3320">
          <cell r="B3320" t="str">
            <v>TIDEWATER 2106745811</v>
          </cell>
          <cell r="C3320">
            <v>14652106</v>
          </cell>
          <cell r="D3320" t="str">
            <v>TIDEWATER 2106</v>
          </cell>
          <cell r="E3320">
            <v>745811</v>
          </cell>
          <cell r="F3320" t="b">
            <v>1</v>
          </cell>
          <cell r="G3320">
            <v>780.42601939451004</v>
          </cell>
          <cell r="H3320">
            <v>641.291639286394</v>
          </cell>
          <cell r="I3320">
            <v>8</v>
          </cell>
          <cell r="J3320">
            <v>7.9022286172403201E-5</v>
          </cell>
          <cell r="K3320">
            <v>2235</v>
          </cell>
          <cell r="L3320">
            <v>1106.1185489931399</v>
          </cell>
          <cell r="M3320">
            <v>773</v>
          </cell>
          <cell r="N3320">
            <v>0.11505883865232699</v>
          </cell>
          <cell r="O3320">
            <v>672</v>
          </cell>
          <cell r="Q3320">
            <v>3113</v>
          </cell>
        </row>
        <row r="3321">
          <cell r="B3321" t="str">
            <v>TIDEWATER 2106781445</v>
          </cell>
          <cell r="C3321">
            <v>14652106</v>
          </cell>
          <cell r="D3321" t="str">
            <v>TIDEWATER 2106</v>
          </cell>
          <cell r="E3321">
            <v>781445</v>
          </cell>
          <cell r="F3321" t="b">
            <v>1</v>
          </cell>
          <cell r="G3321">
            <v>577.88771487984002</v>
          </cell>
          <cell r="H3321">
            <v>405.53649089548401</v>
          </cell>
          <cell r="I3321">
            <v>6</v>
          </cell>
          <cell r="J3321">
            <v>1.05458206962794E-4</v>
          </cell>
          <cell r="K3321">
            <v>1508</v>
          </cell>
          <cell r="L3321">
            <v>1075.6000626100999</v>
          </cell>
          <cell r="M3321">
            <v>784</v>
          </cell>
          <cell r="N3321">
            <v>0.121450936452061</v>
          </cell>
          <cell r="O3321">
            <v>638</v>
          </cell>
          <cell r="Q3321">
            <v>3291</v>
          </cell>
        </row>
        <row r="3322">
          <cell r="B3322" t="str">
            <v>TIGER CREEK 0201CB</v>
          </cell>
          <cell r="C3322">
            <v>161380201</v>
          </cell>
          <cell r="D3322" t="str">
            <v>TIGER CREEK 0201</v>
          </cell>
          <cell r="E3322" t="str">
            <v>CB</v>
          </cell>
          <cell r="F3322" t="b">
            <v>0</v>
          </cell>
          <cell r="G3322">
            <v>6022.6717613153896</v>
          </cell>
          <cell r="H3322">
            <v>6022.6717613153896</v>
          </cell>
          <cell r="I3322">
            <v>20</v>
          </cell>
          <cell r="J3322">
            <v>1.11377906202841E-4</v>
          </cell>
          <cell r="K3322">
            <v>1387</v>
          </cell>
          <cell r="L3322">
            <v>174.789778911296</v>
          </cell>
          <cell r="M3322">
            <v>1698</v>
          </cell>
          <cell r="N3322">
            <v>1.68013620459611E-2</v>
          </cell>
          <cell r="O3322">
            <v>1744</v>
          </cell>
          <cell r="P3322">
            <v>22.21</v>
          </cell>
          <cell r="Q3322">
            <v>295</v>
          </cell>
        </row>
        <row r="3323">
          <cell r="B3323" t="str">
            <v>TIVY VALLEY 110737522</v>
          </cell>
          <cell r="C3323">
            <v>252941107</v>
          </cell>
          <cell r="D3323" t="str">
            <v>TIVY VALLEY 1107</v>
          </cell>
          <cell r="E3323">
            <v>37522</v>
          </cell>
          <cell r="F3323" t="b">
            <v>1</v>
          </cell>
          <cell r="G3323">
            <v>4999.56715901395</v>
          </cell>
          <cell r="H3323">
            <v>833.62965746589896</v>
          </cell>
          <cell r="I3323">
            <v>43</v>
          </cell>
          <cell r="J3323">
            <v>3.7338892514864797E-5</v>
          </cell>
          <cell r="K3323">
            <v>3307</v>
          </cell>
          <cell r="L3323">
            <v>997.94638258825205</v>
          </cell>
          <cell r="M3323">
            <v>835</v>
          </cell>
          <cell r="N3323">
            <v>2.5221467251741899E-2</v>
          </cell>
          <cell r="O3323">
            <v>1553</v>
          </cell>
          <cell r="P3323">
            <v>0.42</v>
          </cell>
          <cell r="Q3323">
            <v>937</v>
          </cell>
        </row>
        <row r="3324">
          <cell r="B3324" t="str">
            <v>TIVY VALLEY 1107584840</v>
          </cell>
          <cell r="C3324">
            <v>252941107</v>
          </cell>
          <cell r="D3324" t="str">
            <v>TIVY VALLEY 1107</v>
          </cell>
          <cell r="E3324">
            <v>584840</v>
          </cell>
          <cell r="F3324" t="b">
            <v>0</v>
          </cell>
          <cell r="G3324">
            <v>72531.106408262494</v>
          </cell>
          <cell r="H3324">
            <v>72531.106408262494</v>
          </cell>
          <cell r="I3324">
            <v>449</v>
          </cell>
          <cell r="J3324">
            <v>3.4014402151169702E-5</v>
          </cell>
          <cell r="K3324">
            <v>3370</v>
          </cell>
          <cell r="L3324">
            <v>5963.8827051325497</v>
          </cell>
          <cell r="M3324">
            <v>31</v>
          </cell>
          <cell r="N3324">
            <v>0.19445660339698101</v>
          </cell>
          <cell r="O3324">
            <v>349</v>
          </cell>
          <cell r="P3324">
            <v>0.16</v>
          </cell>
          <cell r="Q3324">
            <v>1267</v>
          </cell>
        </row>
        <row r="3325">
          <cell r="B3325" t="str">
            <v>TIVY VALLEY 1107599142</v>
          </cell>
          <cell r="C3325">
            <v>252941107</v>
          </cell>
          <cell r="D3325" t="str">
            <v>TIVY VALLEY 1107</v>
          </cell>
          <cell r="E3325">
            <v>599142</v>
          </cell>
          <cell r="F3325" t="b">
            <v>1</v>
          </cell>
          <cell r="G3325">
            <v>3668.63376483715</v>
          </cell>
          <cell r="H3325">
            <v>573.31047687403998</v>
          </cell>
          <cell r="I3325">
            <v>19</v>
          </cell>
          <cell r="J3325">
            <v>2.2881071775995398E-5</v>
          </cell>
          <cell r="K3325">
            <v>3512</v>
          </cell>
          <cell r="L3325">
            <v>2022.5530779267599</v>
          </cell>
          <cell r="M3325">
            <v>452</v>
          </cell>
          <cell r="N3325">
            <v>3.2739548599425503E-2</v>
          </cell>
          <cell r="O3325">
            <v>1411</v>
          </cell>
          <cell r="Q3325">
            <v>3488</v>
          </cell>
        </row>
        <row r="3326">
          <cell r="B3326" t="str">
            <v>TIVY VALLEY 11077380</v>
          </cell>
          <cell r="C3326">
            <v>252941107</v>
          </cell>
          <cell r="D3326" t="str">
            <v>TIVY VALLEY 1107</v>
          </cell>
          <cell r="E3326">
            <v>7380</v>
          </cell>
          <cell r="F3326" t="b">
            <v>0</v>
          </cell>
          <cell r="G3326">
            <v>45386.741567837198</v>
          </cell>
          <cell r="H3326">
            <v>20845.5532679346</v>
          </cell>
          <cell r="I3326">
            <v>240</v>
          </cell>
          <cell r="J3326">
            <v>4.45099671478259E-5</v>
          </cell>
          <cell r="K3326">
            <v>3175</v>
          </cell>
          <cell r="L3326">
            <v>2480.8682507128401</v>
          </cell>
          <cell r="M3326">
            <v>345</v>
          </cell>
          <cell r="N3326">
            <v>8.6217801970795899E-2</v>
          </cell>
          <cell r="O3326">
            <v>850</v>
          </cell>
          <cell r="P3326">
            <v>7.0000000000000007E-2</v>
          </cell>
          <cell r="Q3326">
            <v>1707</v>
          </cell>
        </row>
        <row r="3327">
          <cell r="B3327" t="str">
            <v>TIVY VALLEY 1107822606</v>
          </cell>
          <cell r="C3327">
            <v>252941107</v>
          </cell>
          <cell r="D3327" t="str">
            <v>TIVY VALLEY 1107</v>
          </cell>
          <cell r="E3327">
            <v>822606</v>
          </cell>
          <cell r="F3327" t="b">
            <v>0</v>
          </cell>
          <cell r="G3327">
            <v>29230.095385437799</v>
          </cell>
          <cell r="H3327">
            <v>21701.946605641398</v>
          </cell>
          <cell r="I3327">
            <v>144</v>
          </cell>
          <cell r="J3327">
            <v>3.2056754412544302E-5</v>
          </cell>
          <cell r="K3327">
            <v>3400</v>
          </cell>
          <cell r="L3327">
            <v>3717.2295840820202</v>
          </cell>
          <cell r="M3327">
            <v>181</v>
          </cell>
          <cell r="N3327">
            <v>0.11894120597662899</v>
          </cell>
          <cell r="O3327">
            <v>652</v>
          </cell>
          <cell r="Q3327">
            <v>2678</v>
          </cell>
        </row>
        <row r="3328">
          <cell r="B3328" t="str">
            <v>TIVY VALLEY 1107869946</v>
          </cell>
          <cell r="C3328">
            <v>252941107</v>
          </cell>
          <cell r="D3328" t="str">
            <v>TIVY VALLEY 1107</v>
          </cell>
          <cell r="E3328">
            <v>869946</v>
          </cell>
          <cell r="F3328" t="b">
            <v>0</v>
          </cell>
          <cell r="G3328">
            <v>47850.899969511098</v>
          </cell>
          <cell r="H3328">
            <v>47850.899969511098</v>
          </cell>
          <cell r="I3328">
            <v>197</v>
          </cell>
          <cell r="J3328">
            <v>2.1688984806663301E-5</v>
          </cell>
          <cell r="K3328">
            <v>3527</v>
          </cell>
          <cell r="L3328">
            <v>7360.2382975595101</v>
          </cell>
          <cell r="M3328">
            <v>8</v>
          </cell>
          <cell r="N3328">
            <v>0.15534203127935001</v>
          </cell>
          <cell r="O3328">
            <v>491</v>
          </cell>
          <cell r="P3328">
            <v>4.76</v>
          </cell>
          <cell r="Q3328">
            <v>507</v>
          </cell>
        </row>
        <row r="3329">
          <cell r="B3329" t="str">
            <v>TIVY VALLEY 1107CB</v>
          </cell>
          <cell r="C3329">
            <v>252941107</v>
          </cell>
          <cell r="D3329" t="str">
            <v>TIVY VALLEY 1107</v>
          </cell>
          <cell r="E3329" t="str">
            <v>CB</v>
          </cell>
          <cell r="F3329" t="b">
            <v>1</v>
          </cell>
          <cell r="G3329">
            <v>35309.480146135698</v>
          </cell>
          <cell r="H3329">
            <v>290.05308060245699</v>
          </cell>
          <cell r="I3329">
            <v>155</v>
          </cell>
          <cell r="J3329">
            <v>3.6069673414155903E-5</v>
          </cell>
          <cell r="K3329">
            <v>3336</v>
          </cell>
          <cell r="L3329">
            <v>256.81827312933802</v>
          </cell>
          <cell r="M3329">
            <v>1529</v>
          </cell>
          <cell r="N3329">
            <v>4.4835304828874899E-3</v>
          </cell>
          <cell r="O3329">
            <v>2232</v>
          </cell>
          <cell r="Q3329">
            <v>3056</v>
          </cell>
        </row>
        <row r="3330">
          <cell r="B3330" t="str">
            <v>TIVY VALLEY 1107R1817</v>
          </cell>
          <cell r="C3330">
            <v>252941107</v>
          </cell>
          <cell r="D3330" t="str">
            <v>TIVY VALLEY 1107</v>
          </cell>
          <cell r="E3330" t="str">
            <v>R1817</v>
          </cell>
          <cell r="F3330" t="b">
            <v>0</v>
          </cell>
          <cell r="G3330">
            <v>31029.218735535</v>
          </cell>
          <cell r="H3330">
            <v>31029.218735535</v>
          </cell>
          <cell r="I3330">
            <v>145</v>
          </cell>
          <cell r="J3330">
            <v>3.1982136602766397E-5</v>
          </cell>
          <cell r="K3330">
            <v>3401</v>
          </cell>
          <cell r="L3330">
            <v>5976.69811726032</v>
          </cell>
          <cell r="M3330">
            <v>30</v>
          </cell>
          <cell r="N3330">
            <v>0.17887788367448801</v>
          </cell>
          <cell r="O3330">
            <v>404</v>
          </cell>
          <cell r="P3330">
            <v>0.08</v>
          </cell>
          <cell r="Q3330">
            <v>1648</v>
          </cell>
        </row>
        <row r="3331">
          <cell r="B3331" t="str">
            <v>TOCALOMA 0241CB</v>
          </cell>
          <cell r="C3331">
            <v>43150241</v>
          </cell>
          <cell r="D3331" t="str">
            <v>TOCALOMA 0241</v>
          </cell>
          <cell r="E3331" t="str">
            <v>CB</v>
          </cell>
          <cell r="F3331" t="b">
            <v>1</v>
          </cell>
          <cell r="G3331">
            <v>26.5151306552813</v>
          </cell>
          <cell r="H3331">
            <v>26.5151306552813</v>
          </cell>
          <cell r="I3331">
            <v>1</v>
          </cell>
          <cell r="J3331">
            <v>7.8863224189262797E-5</v>
          </cell>
          <cell r="K3331">
            <v>2240</v>
          </cell>
          <cell r="L3331">
            <v>166.41172790527301</v>
          </cell>
          <cell r="M3331">
            <v>1731</v>
          </cell>
          <cell r="N3331">
            <v>1.3123765405516101E-2</v>
          </cell>
          <cell r="O3331">
            <v>1841</v>
          </cell>
          <cell r="P3331">
            <v>0.04</v>
          </cell>
          <cell r="Q3331">
            <v>2184</v>
          </cell>
        </row>
        <row r="3332">
          <cell r="B3332" t="str">
            <v>TRES PINOS 1111203126</v>
          </cell>
          <cell r="C3332">
            <v>183221111</v>
          </cell>
          <cell r="D3332" t="str">
            <v>TRES PINOS 1111</v>
          </cell>
          <cell r="E3332">
            <v>203126</v>
          </cell>
          <cell r="F3332" t="b">
            <v>1</v>
          </cell>
          <cell r="G3332">
            <v>10848.700135978301</v>
          </cell>
          <cell r="H3332">
            <v>107.461119208684</v>
          </cell>
          <cell r="I3332">
            <v>58</v>
          </cell>
          <cell r="J3332">
            <v>6.8096949125274705E-5</v>
          </cell>
          <cell r="K3332">
            <v>2533</v>
          </cell>
          <cell r="L3332">
            <v>54.253105536360103</v>
          </cell>
          <cell r="M3332">
            <v>2186</v>
          </cell>
          <cell r="N3332">
            <v>3.44185625711496E-3</v>
          </cell>
          <cell r="O3332">
            <v>2300</v>
          </cell>
          <cell r="Q3332">
            <v>3261</v>
          </cell>
        </row>
        <row r="3333">
          <cell r="B3333" t="str">
            <v>TRIDAM POWERHOUSE 2101CB</v>
          </cell>
          <cell r="C3333">
            <v>168152101</v>
          </cell>
          <cell r="D3333" t="str">
            <v>TRIDAM POWERHOUSE 2101</v>
          </cell>
          <cell r="E3333" t="str">
            <v>CB</v>
          </cell>
          <cell r="F3333" t="b">
            <v>1</v>
          </cell>
          <cell r="G3333">
            <v>80.995405193164402</v>
          </cell>
          <cell r="H3333">
            <v>80.995405193164402</v>
          </cell>
          <cell r="I3333">
            <v>3</v>
          </cell>
          <cell r="J3333">
            <v>1.12560502505706E-4</v>
          </cell>
          <cell r="K3333">
            <v>1354</v>
          </cell>
          <cell r="L3333">
            <v>6.6431229729116206E-2</v>
          </cell>
          <cell r="M3333">
            <v>3089</v>
          </cell>
          <cell r="N3333">
            <v>7.4775326003813203E-6</v>
          </cell>
          <cell r="O3333">
            <v>3145</v>
          </cell>
          <cell r="P3333">
            <v>0.03</v>
          </cell>
          <cell r="Q3333">
            <v>2362</v>
          </cell>
        </row>
        <row r="3334">
          <cell r="B3334" t="str">
            <v>TULE POWER HOUSE 1101CB</v>
          </cell>
          <cell r="C3334">
            <v>258591101</v>
          </cell>
          <cell r="D3334" t="str">
            <v>TULE POWER HOUSE 1101</v>
          </cell>
          <cell r="E3334" t="str">
            <v>CB</v>
          </cell>
          <cell r="F3334" t="b">
            <v>0</v>
          </cell>
          <cell r="G3334">
            <v>6570.8000181588704</v>
          </cell>
          <cell r="H3334">
            <v>6570.8000181588704</v>
          </cell>
          <cell r="I3334">
            <v>11</v>
          </cell>
          <cell r="J3334">
            <v>6.9646416159230195E-5</v>
          </cell>
          <cell r="K3334">
            <v>2484</v>
          </cell>
          <cell r="L3334">
            <v>248.95376662243501</v>
          </cell>
          <cell r="M3334">
            <v>1542</v>
          </cell>
          <cell r="N3334">
            <v>4.2328508161485401E-4</v>
          </cell>
          <cell r="O3334">
            <v>2756</v>
          </cell>
          <cell r="P3334">
            <v>0.02</v>
          </cell>
          <cell r="Q3334">
            <v>2523</v>
          </cell>
        </row>
        <row r="3335">
          <cell r="B3335" t="str">
            <v>TULUCAY 1101504524</v>
          </cell>
          <cell r="C3335">
            <v>42301101</v>
          </cell>
          <cell r="D3335" t="str">
            <v>TULUCAY 1101</v>
          </cell>
          <cell r="E3335">
            <v>504524</v>
          </cell>
          <cell r="F3335" t="b">
            <v>1</v>
          </cell>
          <cell r="G3335">
            <v>2446.5239604860499</v>
          </cell>
          <cell r="H3335">
            <v>610.09910824704605</v>
          </cell>
          <cell r="I3335">
            <v>15</v>
          </cell>
          <cell r="J3335">
            <v>4.7542496689017599E-5</v>
          </cell>
          <cell r="K3335">
            <v>3101</v>
          </cell>
          <cell r="L3335">
            <v>6.5321881075147706E-2</v>
          </cell>
          <cell r="M3335">
            <v>3452</v>
          </cell>
          <cell r="N3335">
            <v>3.1215543045934302E-6</v>
          </cell>
          <cell r="O3335">
            <v>3401</v>
          </cell>
          <cell r="Q3335">
            <v>3262</v>
          </cell>
        </row>
        <row r="3336">
          <cell r="B3336" t="str">
            <v>TULUCAY 1101628</v>
          </cell>
          <cell r="C3336">
            <v>42301101</v>
          </cell>
          <cell r="D3336" t="str">
            <v>TULUCAY 1101</v>
          </cell>
          <cell r="E3336">
            <v>628</v>
          </cell>
          <cell r="F3336" t="b">
            <v>0</v>
          </cell>
          <cell r="G3336">
            <v>14091.110488017999</v>
          </cell>
          <cell r="H3336">
            <v>6713.6414156599603</v>
          </cell>
          <cell r="I3336">
            <v>98</v>
          </cell>
          <cell r="J3336">
            <v>1.02937370928012E-4</v>
          </cell>
          <cell r="K3336">
            <v>1570</v>
          </cell>
          <cell r="L3336">
            <v>2036.6121665644</v>
          </cell>
          <cell r="M3336">
            <v>448</v>
          </cell>
          <cell r="N3336">
            <v>0.196860503530873</v>
          </cell>
          <cell r="O3336">
            <v>338</v>
          </cell>
          <cell r="P3336">
            <v>0.05</v>
          </cell>
          <cell r="Q3336">
            <v>2063</v>
          </cell>
        </row>
        <row r="3337">
          <cell r="B3337" t="str">
            <v>TYLER 11051536</v>
          </cell>
          <cell r="C3337">
            <v>103571105</v>
          </cell>
          <cell r="D3337" t="str">
            <v>TYLER 1105</v>
          </cell>
          <cell r="E3337">
            <v>1536</v>
          </cell>
          <cell r="F3337" t="b">
            <v>0</v>
          </cell>
          <cell r="G3337">
            <v>29066.107631232499</v>
          </cell>
          <cell r="H3337">
            <v>28603.814933089001</v>
          </cell>
          <cell r="I3337">
            <v>79</v>
          </cell>
          <cell r="J3337">
            <v>4.6575392077915897E-5</v>
          </cell>
          <cell r="K3337">
            <v>3124</v>
          </cell>
          <cell r="L3337">
            <v>4923.7257220694</v>
          </cell>
          <cell r="M3337">
            <v>83</v>
          </cell>
          <cell r="N3337">
            <v>0.21607933500826801</v>
          </cell>
          <cell r="O3337">
            <v>292</v>
          </cell>
          <cell r="P3337">
            <v>7.0000000000000007E-2</v>
          </cell>
          <cell r="Q3337">
            <v>1705</v>
          </cell>
        </row>
        <row r="3338">
          <cell r="B3338" t="str">
            <v>TYLER 1105816852</v>
          </cell>
          <cell r="C3338">
            <v>103571105</v>
          </cell>
          <cell r="D3338" t="str">
            <v>TYLER 1105</v>
          </cell>
          <cell r="E3338">
            <v>816852</v>
          </cell>
          <cell r="F3338" t="b">
            <v>0</v>
          </cell>
          <cell r="G3338">
            <v>70141.746645085805</v>
          </cell>
          <cell r="H3338">
            <v>20545.687609765999</v>
          </cell>
          <cell r="I3338">
            <v>423</v>
          </cell>
          <cell r="J3338">
            <v>4.2631320530701799E-5</v>
          </cell>
          <cell r="K3338">
            <v>3214</v>
          </cell>
          <cell r="L3338">
            <v>1516.9462843466899</v>
          </cell>
          <cell r="M3338">
            <v>587</v>
          </cell>
          <cell r="N3338">
            <v>5.7548618167454803E-2</v>
          </cell>
          <cell r="O3338">
            <v>1083</v>
          </cell>
          <cell r="Q3338">
            <v>2655</v>
          </cell>
        </row>
        <row r="3339">
          <cell r="B3339" t="str">
            <v>TYLER 110585132</v>
          </cell>
          <cell r="C3339">
            <v>103571105</v>
          </cell>
          <cell r="D3339" t="str">
            <v>TYLER 1105</v>
          </cell>
          <cell r="E3339">
            <v>85132</v>
          </cell>
          <cell r="F3339" t="b">
            <v>0</v>
          </cell>
          <cell r="G3339">
            <v>50093.018916872497</v>
          </cell>
          <cell r="H3339">
            <v>50093.018916872497</v>
          </cell>
          <cell r="I3339">
            <v>217</v>
          </cell>
          <cell r="J3339">
            <v>4.2569679433688502E-5</v>
          </cell>
          <cell r="K3339">
            <v>3216</v>
          </cell>
          <cell r="L3339">
            <v>4662.7246576460002</v>
          </cell>
          <cell r="M3339">
            <v>101</v>
          </cell>
          <cell r="N3339">
            <v>0.18633250433927101</v>
          </cell>
          <cell r="O3339">
            <v>383</v>
          </cell>
          <cell r="P3339">
            <v>0.13</v>
          </cell>
          <cell r="Q3339">
            <v>1354</v>
          </cell>
        </row>
        <row r="3340">
          <cell r="B3340" t="str">
            <v>UKIAH 1111168892</v>
          </cell>
          <cell r="C3340">
            <v>42771111</v>
          </cell>
          <cell r="D3340" t="str">
            <v>UKIAH 1111</v>
          </cell>
          <cell r="E3340">
            <v>168892</v>
          </cell>
          <cell r="F3340" t="b">
            <v>1</v>
          </cell>
          <cell r="G3340">
            <v>1078.2209172952801</v>
          </cell>
          <cell r="H3340">
            <v>264.32074702938098</v>
          </cell>
          <cell r="I3340">
            <v>8</v>
          </cell>
          <cell r="J3340">
            <v>7.0493959875810594E-5</v>
          </cell>
          <cell r="K3340">
            <v>2456</v>
          </cell>
          <cell r="L3340">
            <v>277.19760517988101</v>
          </cell>
          <cell r="M3340">
            <v>1478</v>
          </cell>
          <cell r="N3340">
            <v>4.00992643997862E-2</v>
          </cell>
          <cell r="O3340">
            <v>1305</v>
          </cell>
          <cell r="Q3340">
            <v>3240</v>
          </cell>
        </row>
        <row r="3341">
          <cell r="B3341" t="str">
            <v>UKIAH 1111534</v>
          </cell>
          <cell r="C3341">
            <v>42771111</v>
          </cell>
          <cell r="D3341" t="str">
            <v>UKIAH 1111</v>
          </cell>
          <cell r="E3341">
            <v>534</v>
          </cell>
          <cell r="F3341" t="b">
            <v>0</v>
          </cell>
          <cell r="G3341">
            <v>33775.849653717501</v>
          </cell>
          <cell r="H3341">
            <v>30432.339923334399</v>
          </cell>
          <cell r="I3341">
            <v>142</v>
          </cell>
          <cell r="J3341">
            <v>8.2307307010968497E-5</v>
          </cell>
          <cell r="K3341">
            <v>2145</v>
          </cell>
          <cell r="L3341">
            <v>3212.6445065555599</v>
          </cell>
          <cell r="M3341">
            <v>237</v>
          </cell>
          <cell r="N3341">
            <v>0.25576694869213201</v>
          </cell>
          <cell r="O3341">
            <v>205</v>
          </cell>
          <cell r="P3341">
            <v>0.12</v>
          </cell>
          <cell r="Q3341">
            <v>1397</v>
          </cell>
        </row>
        <row r="3342">
          <cell r="B3342" t="str">
            <v>UKIAH 1111807988</v>
          </cell>
          <cell r="C3342">
            <v>42771111</v>
          </cell>
          <cell r="D3342" t="str">
            <v>UKIAH 1111</v>
          </cell>
          <cell r="E3342">
            <v>807988</v>
          </cell>
          <cell r="F3342" t="b">
            <v>0</v>
          </cell>
          <cell r="G3342">
            <v>6722.2778725561202</v>
          </cell>
          <cell r="H3342">
            <v>6706.24770917961</v>
          </cell>
          <cell r="I3342">
            <v>15</v>
          </cell>
          <cell r="J3342">
            <v>1.0986687630065701E-4</v>
          </cell>
          <cell r="K3342">
            <v>1413</v>
          </cell>
          <cell r="L3342">
            <v>855.23605273314899</v>
          </cell>
          <cell r="M3342">
            <v>912</v>
          </cell>
          <cell r="N3342">
            <v>8.0023312028722607E-2</v>
          </cell>
          <cell r="O3342">
            <v>899</v>
          </cell>
          <cell r="Q3342">
            <v>3415</v>
          </cell>
        </row>
        <row r="3343">
          <cell r="B3343" t="str">
            <v>UKIAH 1113548420</v>
          </cell>
          <cell r="C3343">
            <v>42771113</v>
          </cell>
          <cell r="D3343" t="str">
            <v>UKIAH 1113</v>
          </cell>
          <cell r="E3343">
            <v>548420</v>
          </cell>
          <cell r="F3343" t="b">
            <v>0</v>
          </cell>
          <cell r="G3343">
            <v>8380.7958162259092</v>
          </cell>
          <cell r="H3343">
            <v>8369.7684400997896</v>
          </cell>
          <cell r="I3343">
            <v>54</v>
          </cell>
          <cell r="J3343">
            <v>8.6035006259205799E-5</v>
          </cell>
          <cell r="K3343">
            <v>2034</v>
          </cell>
          <cell r="L3343">
            <v>589.62176122463495</v>
          </cell>
          <cell r="M3343">
            <v>1114</v>
          </cell>
          <cell r="N3343">
            <v>3.5260798566083197E-2</v>
          </cell>
          <cell r="O3343">
            <v>1369</v>
          </cell>
          <cell r="Q3343">
            <v>3251</v>
          </cell>
        </row>
        <row r="3344">
          <cell r="B3344" t="str">
            <v>UKIAH 1113658899</v>
          </cell>
          <cell r="C3344">
            <v>42771113</v>
          </cell>
          <cell r="D3344" t="str">
            <v>UKIAH 1113</v>
          </cell>
          <cell r="E3344">
            <v>658899</v>
          </cell>
          <cell r="F3344" t="b">
            <v>1</v>
          </cell>
          <cell r="G3344">
            <v>987.268210059137</v>
          </cell>
          <cell r="H3344">
            <v>941.37585403561002</v>
          </cell>
          <cell r="I3344">
            <v>8</v>
          </cell>
          <cell r="J3344">
            <v>1.12658020043454E-4</v>
          </cell>
          <cell r="K3344">
            <v>1349</v>
          </cell>
          <cell r="L3344">
            <v>6.6271339141845201E-2</v>
          </cell>
          <cell r="M3344">
            <v>3156</v>
          </cell>
          <cell r="N3344">
            <v>7.4660851935885299E-6</v>
          </cell>
          <cell r="O3344">
            <v>3146</v>
          </cell>
          <cell r="Q3344">
            <v>2819</v>
          </cell>
        </row>
        <row r="3345">
          <cell r="B3345" t="str">
            <v>UKIAH 1113691436</v>
          </cell>
          <cell r="C3345">
            <v>42771113</v>
          </cell>
          <cell r="D3345" t="str">
            <v>UKIAH 1113</v>
          </cell>
          <cell r="E3345">
            <v>691436</v>
          </cell>
          <cell r="F3345" t="b">
            <v>0</v>
          </cell>
          <cell r="G3345">
            <v>3576.81472177772</v>
          </cell>
          <cell r="H3345">
            <v>1680.7069266471201</v>
          </cell>
          <cell r="I3345">
            <v>28</v>
          </cell>
          <cell r="J3345">
            <v>1.20892076016129E-4</v>
          </cell>
          <cell r="K3345">
            <v>1165</v>
          </cell>
          <cell r="L3345">
            <v>323.14637681924302</v>
          </cell>
          <cell r="M3345">
            <v>1409</v>
          </cell>
          <cell r="N3345">
            <v>4.3449372012167302E-2</v>
          </cell>
          <cell r="O3345">
            <v>1249</v>
          </cell>
          <cell r="Q3345">
            <v>3034</v>
          </cell>
        </row>
        <row r="3346">
          <cell r="B3346" t="str">
            <v>UKIAH 1113968652</v>
          </cell>
          <cell r="C3346">
            <v>42771113</v>
          </cell>
          <cell r="D3346" t="str">
            <v>UKIAH 1113</v>
          </cell>
          <cell r="E3346">
            <v>968652</v>
          </cell>
          <cell r="F3346" t="b">
            <v>0</v>
          </cell>
          <cell r="G3346">
            <v>3017.7923211549601</v>
          </cell>
          <cell r="H3346">
            <v>1606.18342729562</v>
          </cell>
          <cell r="I3346">
            <v>25</v>
          </cell>
          <cell r="J3346">
            <v>1.04657376286922E-4</v>
          </cell>
          <cell r="K3346">
            <v>1539</v>
          </cell>
          <cell r="L3346">
            <v>114.147361006864</v>
          </cell>
          <cell r="M3346">
            <v>1898</v>
          </cell>
          <cell r="N3346">
            <v>1.16839342644068E-2</v>
          </cell>
          <cell r="O3346">
            <v>1892</v>
          </cell>
          <cell r="Q3346">
            <v>2946</v>
          </cell>
        </row>
        <row r="3347">
          <cell r="B3347" t="str">
            <v>UKIAH 1113CB</v>
          </cell>
          <cell r="C3347">
            <v>42771113</v>
          </cell>
          <cell r="D3347" t="str">
            <v>UKIAH 1113</v>
          </cell>
          <cell r="E3347" t="str">
            <v>CB</v>
          </cell>
          <cell r="F3347" t="b">
            <v>1</v>
          </cell>
          <cell r="G3347">
            <v>9680.9790191117809</v>
          </cell>
          <cell r="H3347">
            <v>75.437934213857602</v>
          </cell>
          <cell r="I3347">
            <v>69</v>
          </cell>
          <cell r="J3347">
            <v>8.4474251172436804E-5</v>
          </cell>
          <cell r="K3347">
            <v>2078</v>
          </cell>
          <cell r="L3347">
            <v>195.86326942942699</v>
          </cell>
          <cell r="M3347">
            <v>1653</v>
          </cell>
          <cell r="N3347">
            <v>3.1266304770647999E-2</v>
          </cell>
          <cell r="O3347">
            <v>1438</v>
          </cell>
          <cell r="P3347">
            <v>3.69</v>
          </cell>
          <cell r="Q3347">
            <v>536</v>
          </cell>
        </row>
        <row r="3348">
          <cell r="B3348" t="str">
            <v>UKIAH 1114296894</v>
          </cell>
          <cell r="C3348">
            <v>42771114</v>
          </cell>
          <cell r="D3348" t="str">
            <v>UKIAH 1114</v>
          </cell>
          <cell r="E3348">
            <v>296894</v>
          </cell>
          <cell r="F3348" t="b">
            <v>1</v>
          </cell>
          <cell r="G3348">
            <v>465.53217286589899</v>
          </cell>
          <cell r="H3348">
            <v>278.16355279618199</v>
          </cell>
          <cell r="I3348">
            <v>6</v>
          </cell>
          <cell r="J3348">
            <v>1.12524681026116E-4</v>
          </cell>
          <cell r="K3348">
            <v>1355</v>
          </cell>
          <cell r="L3348">
            <v>6.5577170120416903E-2</v>
          </cell>
          <cell r="M3348">
            <v>3344</v>
          </cell>
          <cell r="N3348">
            <v>7.3980037863418499E-6</v>
          </cell>
          <cell r="O3348">
            <v>3151</v>
          </cell>
          <cell r="Q3348">
            <v>3312</v>
          </cell>
        </row>
        <row r="3349">
          <cell r="B3349" t="str">
            <v>UKIAH 11143606</v>
          </cell>
          <cell r="C3349">
            <v>42771114</v>
          </cell>
          <cell r="D3349" t="str">
            <v>UKIAH 1114</v>
          </cell>
          <cell r="E3349">
            <v>3606</v>
          </cell>
          <cell r="F3349" t="b">
            <v>0</v>
          </cell>
          <cell r="G3349">
            <v>26641.175295291199</v>
          </cell>
          <cell r="H3349">
            <v>17219.5096299416</v>
          </cell>
          <cell r="I3349">
            <v>129</v>
          </cell>
          <cell r="J3349">
            <v>8.6418769129181701E-5</v>
          </cell>
          <cell r="K3349">
            <v>2025</v>
          </cell>
          <cell r="L3349">
            <v>738.46994170351104</v>
          </cell>
          <cell r="M3349">
            <v>985</v>
          </cell>
          <cell r="N3349">
            <v>4.5178096714007E-2</v>
          </cell>
          <cell r="O3349">
            <v>1231</v>
          </cell>
          <cell r="P3349">
            <v>0.09</v>
          </cell>
          <cell r="Q3349">
            <v>1541</v>
          </cell>
        </row>
        <row r="3350">
          <cell r="B3350" t="str">
            <v>UKIAH 1114408</v>
          </cell>
          <cell r="C3350">
            <v>42771114</v>
          </cell>
          <cell r="D3350" t="str">
            <v>UKIAH 1114</v>
          </cell>
          <cell r="E3350">
            <v>408</v>
          </cell>
          <cell r="F3350" t="b">
            <v>0</v>
          </cell>
          <cell r="G3350">
            <v>61335.399233296703</v>
          </cell>
          <cell r="H3350">
            <v>60046.2208895402</v>
          </cell>
          <cell r="I3350">
            <v>280</v>
          </cell>
          <cell r="J3350">
            <v>1.1339318795459501E-4</v>
          </cell>
          <cell r="K3350">
            <v>1336</v>
          </cell>
          <cell r="L3350">
            <v>1624.3846264234301</v>
          </cell>
          <cell r="M3350">
            <v>553</v>
          </cell>
          <cell r="N3350">
            <v>0.15401298724524601</v>
          </cell>
          <cell r="O3350">
            <v>496</v>
          </cell>
          <cell r="P3350">
            <v>0.16</v>
          </cell>
          <cell r="Q3350">
            <v>1258</v>
          </cell>
        </row>
        <row r="3351">
          <cell r="B3351" t="str">
            <v>UKIAH 1114528</v>
          </cell>
          <cell r="C3351">
            <v>42771114</v>
          </cell>
          <cell r="D3351" t="str">
            <v>UKIAH 1114</v>
          </cell>
          <cell r="E3351">
            <v>528</v>
          </cell>
          <cell r="F3351" t="b">
            <v>0</v>
          </cell>
          <cell r="G3351">
            <v>19817.3234021809</v>
          </cell>
          <cell r="H3351">
            <v>6048.4546811548898</v>
          </cell>
          <cell r="I3351">
            <v>110</v>
          </cell>
          <cell r="J3351">
            <v>1.3970944266309901E-4</v>
          </cell>
          <cell r="K3351">
            <v>873</v>
          </cell>
          <cell r="L3351">
            <v>614.50507099004199</v>
          </cell>
          <cell r="M3351">
            <v>1089</v>
          </cell>
          <cell r="N3351">
            <v>8.9060428692779303E-2</v>
          </cell>
          <cell r="O3351">
            <v>832</v>
          </cell>
          <cell r="P3351">
            <v>0.03</v>
          </cell>
          <cell r="Q3351">
            <v>2395</v>
          </cell>
        </row>
        <row r="3352">
          <cell r="B3352" t="str">
            <v>UKIAH 1114544</v>
          </cell>
          <cell r="C3352">
            <v>42771114</v>
          </cell>
          <cell r="D3352" t="str">
            <v>UKIAH 1114</v>
          </cell>
          <cell r="E3352">
            <v>544</v>
          </cell>
          <cell r="F3352" t="b">
            <v>1</v>
          </cell>
          <cell r="G3352">
            <v>16214.8056021458</v>
          </cell>
          <cell r="H3352">
            <v>786.26762843950996</v>
          </cell>
          <cell r="I3352">
            <v>98</v>
          </cell>
          <cell r="J3352">
            <v>8.9778960240697103E-5</v>
          </cell>
          <cell r="K3352">
            <v>1918</v>
          </cell>
          <cell r="L3352">
            <v>761.78730883793503</v>
          </cell>
          <cell r="M3352">
            <v>963</v>
          </cell>
          <cell r="N3352">
            <v>6.8781237715516697E-2</v>
          </cell>
          <cell r="O3352">
            <v>987</v>
          </cell>
          <cell r="Q3352">
            <v>2803</v>
          </cell>
        </row>
        <row r="3353">
          <cell r="B3353" t="str">
            <v>UKIAH 111472990</v>
          </cell>
          <cell r="C3353">
            <v>42771114</v>
          </cell>
          <cell r="D3353" t="str">
            <v>UKIAH 1114</v>
          </cell>
          <cell r="E3353">
            <v>72990</v>
          </cell>
          <cell r="F3353" t="b">
            <v>0</v>
          </cell>
          <cell r="G3353">
            <v>5262.4562367621502</v>
          </cell>
          <cell r="H3353">
            <v>1175.666312587</v>
          </cell>
          <cell r="I3353">
            <v>38</v>
          </cell>
          <cell r="J3353">
            <v>1.02334883554009E-4</v>
          </cell>
          <cell r="K3353">
            <v>1594</v>
          </cell>
          <cell r="L3353">
            <v>6.5487237291729894E-2</v>
          </cell>
          <cell r="M3353">
            <v>3374</v>
          </cell>
          <cell r="N3353">
            <v>6.7147332774779203E-6</v>
          </cell>
          <cell r="O3353">
            <v>3178</v>
          </cell>
          <cell r="P3353">
            <v>0.03</v>
          </cell>
          <cell r="Q3353">
            <v>2293</v>
          </cell>
        </row>
        <row r="3354">
          <cell r="B3354" t="str">
            <v>UKIAH 1114844294</v>
          </cell>
          <cell r="C3354">
            <v>42771114</v>
          </cell>
          <cell r="D3354" t="str">
            <v>UKIAH 1114</v>
          </cell>
          <cell r="E3354">
            <v>844294</v>
          </cell>
          <cell r="F3354" t="b">
            <v>0</v>
          </cell>
          <cell r="G3354">
            <v>9847.8884282323797</v>
          </cell>
          <cell r="H3354">
            <v>3879.7840072761401</v>
          </cell>
          <cell r="I3354">
            <v>55</v>
          </cell>
          <cell r="J3354">
            <v>1.06695528908555E-4</v>
          </cell>
          <cell r="K3354">
            <v>1485</v>
          </cell>
          <cell r="L3354">
            <v>276.80565797011297</v>
          </cell>
          <cell r="M3354">
            <v>1480</v>
          </cell>
          <cell r="N3354">
            <v>2.52415032137366E-2</v>
          </cell>
          <cell r="O3354">
            <v>1552</v>
          </cell>
          <cell r="Q3354">
            <v>2882</v>
          </cell>
        </row>
        <row r="3355">
          <cell r="B3355" t="str">
            <v>UKIAH 1114CB</v>
          </cell>
          <cell r="C3355">
            <v>42771114</v>
          </cell>
          <cell r="D3355" t="str">
            <v>UKIAH 1114</v>
          </cell>
          <cell r="E3355" t="str">
            <v>CB</v>
          </cell>
          <cell r="F3355" t="b">
            <v>0</v>
          </cell>
          <cell r="G3355">
            <v>14024.7064085902</v>
          </cell>
          <cell r="H3355">
            <v>1067.2010392791001</v>
          </cell>
          <cell r="I3355">
            <v>93</v>
          </cell>
          <cell r="J3355">
            <v>1.4666052922383699E-4</v>
          </cell>
          <cell r="K3355">
            <v>778</v>
          </cell>
          <cell r="L3355">
            <v>560.41869342000496</v>
          </cell>
          <cell r="M3355">
            <v>1134</v>
          </cell>
          <cell r="N3355">
            <v>9.4346165842994795E-2</v>
          </cell>
          <cell r="O3355">
            <v>798</v>
          </cell>
          <cell r="P3355">
            <v>0.02</v>
          </cell>
          <cell r="Q3355">
            <v>2531</v>
          </cell>
        </row>
        <row r="3356">
          <cell r="B3356" t="str">
            <v>UKIAH 11151216</v>
          </cell>
          <cell r="C3356">
            <v>42771115</v>
          </cell>
          <cell r="D3356" t="str">
            <v>UKIAH 1115</v>
          </cell>
          <cell r="E3356">
            <v>1216</v>
          </cell>
          <cell r="F3356" t="b">
            <v>0</v>
          </cell>
          <cell r="G3356">
            <v>30877.232876602699</v>
          </cell>
          <cell r="H3356">
            <v>21628.5531385551</v>
          </cell>
          <cell r="I3356">
            <v>182</v>
          </cell>
          <cell r="J3356">
            <v>1.2872900392216601E-4</v>
          </cell>
          <cell r="K3356">
            <v>1035</v>
          </cell>
          <cell r="L3356">
            <v>525.61834712118502</v>
          </cell>
          <cell r="M3356">
            <v>1178</v>
          </cell>
          <cell r="N3356">
            <v>6.3522092327845295E-2</v>
          </cell>
          <cell r="O3356">
            <v>1030</v>
          </cell>
          <cell r="P3356">
            <v>7.0000000000000007E-2</v>
          </cell>
          <cell r="Q3356">
            <v>1733</v>
          </cell>
        </row>
        <row r="3357">
          <cell r="B3357" t="str">
            <v>UKIAH 1115CB</v>
          </cell>
          <cell r="C3357">
            <v>42771115</v>
          </cell>
          <cell r="D3357" t="str">
            <v>UKIAH 1115</v>
          </cell>
          <cell r="E3357" t="str">
            <v>CB</v>
          </cell>
          <cell r="F3357" t="b">
            <v>0</v>
          </cell>
          <cell r="G3357">
            <v>10025.157719950899</v>
          </cell>
          <cell r="H3357">
            <v>6936.1203193497904</v>
          </cell>
          <cell r="I3357">
            <v>73</v>
          </cell>
          <cell r="J3357">
            <v>1.31268359098981E-4</v>
          </cell>
          <cell r="K3357">
            <v>993</v>
          </cell>
          <cell r="L3357">
            <v>100.61911479912099</v>
          </cell>
          <cell r="M3357">
            <v>1952</v>
          </cell>
          <cell r="N3357">
            <v>1.9905626946220101E-2</v>
          </cell>
          <cell r="O3357">
            <v>1671</v>
          </cell>
          <cell r="P3357">
            <v>0.05</v>
          </cell>
          <cell r="Q3357">
            <v>1978</v>
          </cell>
        </row>
        <row r="3358">
          <cell r="B3358" t="str">
            <v>UPPER LAKE 11011276</v>
          </cell>
          <cell r="C3358">
            <v>42871101</v>
          </cell>
          <cell r="D3358" t="str">
            <v>UPPER LAKE 1101</v>
          </cell>
          <cell r="E3358">
            <v>1276</v>
          </cell>
          <cell r="F3358" t="b">
            <v>0</v>
          </cell>
          <cell r="G3358">
            <v>20806.912094399599</v>
          </cell>
          <cell r="H3358">
            <v>20806.912094399599</v>
          </cell>
          <cell r="I3358">
            <v>116</v>
          </cell>
          <cell r="J3358">
            <v>9.81556811539685E-5</v>
          </cell>
          <cell r="K3358">
            <v>1687</v>
          </cell>
          <cell r="L3358">
            <v>2220.1239957155499</v>
          </cell>
          <cell r="M3358">
            <v>397</v>
          </cell>
          <cell r="N3358">
            <v>0.19793758390130101</v>
          </cell>
          <cell r="O3358">
            <v>335</v>
          </cell>
          <cell r="P3358">
            <v>0.05</v>
          </cell>
          <cell r="Q3358">
            <v>1931</v>
          </cell>
        </row>
        <row r="3359">
          <cell r="B3359" t="str">
            <v>UPPER LAKE 1101412</v>
          </cell>
          <cell r="C3359">
            <v>42871101</v>
          </cell>
          <cell r="D3359" t="str">
            <v>UPPER LAKE 1101</v>
          </cell>
          <cell r="E3359">
            <v>412</v>
          </cell>
          <cell r="F3359" t="b">
            <v>0</v>
          </cell>
          <cell r="G3359">
            <v>27547.352777003201</v>
          </cell>
          <cell r="H3359">
            <v>16599.981731723201</v>
          </cell>
          <cell r="I3359">
            <v>152</v>
          </cell>
          <cell r="J3359">
            <v>9.7196056482349094E-5</v>
          </cell>
          <cell r="K3359">
            <v>1709</v>
          </cell>
          <cell r="L3359">
            <v>2705.0186936740902</v>
          </cell>
          <cell r="M3359">
            <v>311</v>
          </cell>
          <cell r="N3359">
            <v>0.23008159291201499</v>
          </cell>
          <cell r="O3359">
            <v>259</v>
          </cell>
          <cell r="P3359">
            <v>0.04</v>
          </cell>
          <cell r="Q3359">
            <v>2122</v>
          </cell>
        </row>
        <row r="3360">
          <cell r="B3360" t="str">
            <v>UPPER LAKE 1101452</v>
          </cell>
          <cell r="C3360">
            <v>42871101</v>
          </cell>
          <cell r="D3360" t="str">
            <v>UPPER LAKE 1101</v>
          </cell>
          <cell r="E3360">
            <v>452</v>
          </cell>
          <cell r="F3360" t="b">
            <v>0</v>
          </cell>
          <cell r="G3360">
            <v>31530.7427424204</v>
          </cell>
          <cell r="H3360">
            <v>8129.0760078600797</v>
          </cell>
          <cell r="I3360">
            <v>207</v>
          </cell>
          <cell r="J3360">
            <v>1.02256689370353E-4</v>
          </cell>
          <cell r="K3360">
            <v>1598</v>
          </cell>
          <cell r="L3360">
            <v>743.36901833766603</v>
          </cell>
          <cell r="M3360">
            <v>981</v>
          </cell>
          <cell r="N3360">
            <v>6.0708260564655302E-2</v>
          </cell>
          <cell r="O3360">
            <v>1057</v>
          </cell>
          <cell r="P3360">
            <v>0.67</v>
          </cell>
          <cell r="Q3360">
            <v>816</v>
          </cell>
        </row>
        <row r="3361">
          <cell r="B3361" t="str">
            <v>UPPER LAKE 1101472084</v>
          </cell>
          <cell r="C3361">
            <v>42871101</v>
          </cell>
          <cell r="D3361" t="str">
            <v>UPPER LAKE 1101</v>
          </cell>
          <cell r="E3361">
            <v>472084</v>
          </cell>
          <cell r="F3361" t="b">
            <v>0</v>
          </cell>
          <cell r="G3361">
            <v>11718.479490506101</v>
          </cell>
          <cell r="H3361">
            <v>7454.7110012222001</v>
          </cell>
          <cell r="I3361">
            <v>66</v>
          </cell>
          <cell r="J3361">
            <v>1.4287108136895301E-4</v>
          </cell>
          <cell r="K3361">
            <v>829</v>
          </cell>
          <cell r="L3361">
            <v>1759.75853577257</v>
          </cell>
          <cell r="M3361">
            <v>512</v>
          </cell>
          <cell r="N3361">
            <v>0.21228530448375699</v>
          </cell>
          <cell r="O3361">
            <v>303</v>
          </cell>
          <cell r="P3361">
            <v>0.03</v>
          </cell>
          <cell r="Q3361">
            <v>2360</v>
          </cell>
        </row>
        <row r="3362">
          <cell r="B3362" t="str">
            <v>UPPER LAKE 1101660</v>
          </cell>
          <cell r="C3362">
            <v>42871101</v>
          </cell>
          <cell r="D3362" t="str">
            <v>UPPER LAKE 1101</v>
          </cell>
          <cell r="E3362">
            <v>660</v>
          </cell>
          <cell r="F3362" t="b">
            <v>0</v>
          </cell>
          <cell r="G3362">
            <v>15616.948590780101</v>
          </cell>
          <cell r="H3362">
            <v>9914.5590436700204</v>
          </cell>
          <cell r="I3362">
            <v>91</v>
          </cell>
          <cell r="J3362">
            <v>1.12194631785516E-4</v>
          </cell>
          <cell r="K3362">
            <v>1361</v>
          </cell>
          <cell r="L3362">
            <v>2640.3197756781001</v>
          </cell>
          <cell r="M3362">
            <v>322</v>
          </cell>
          <cell r="N3362">
            <v>0.25882545067888901</v>
          </cell>
          <cell r="O3362">
            <v>202</v>
          </cell>
          <cell r="P3362">
            <v>0.02</v>
          </cell>
          <cell r="Q3362">
            <v>2506</v>
          </cell>
        </row>
        <row r="3363">
          <cell r="B3363" t="str">
            <v>UPPER LAKE 11016663</v>
          </cell>
          <cell r="C3363">
            <v>42871101</v>
          </cell>
          <cell r="D3363" t="str">
            <v>UPPER LAKE 1101</v>
          </cell>
          <cell r="E3363">
            <v>6663</v>
          </cell>
          <cell r="F3363" t="b">
            <v>0</v>
          </cell>
          <cell r="G3363">
            <v>3787.4900083236298</v>
          </cell>
          <cell r="H3363">
            <v>3787.4900083236298</v>
          </cell>
          <cell r="I3363">
            <v>17</v>
          </cell>
          <cell r="J3363">
            <v>7.5146066485424806E-5</v>
          </cell>
          <cell r="K3363">
            <v>2328</v>
          </cell>
          <cell r="L3363">
            <v>97.310068462817696</v>
          </cell>
          <cell r="M3363">
            <v>1972</v>
          </cell>
          <cell r="N3363">
            <v>7.9953178439956894E-3</v>
          </cell>
          <cell r="O3363">
            <v>2047</v>
          </cell>
          <cell r="P3363">
            <v>1.1299999999999999</v>
          </cell>
          <cell r="Q3363">
            <v>713</v>
          </cell>
        </row>
        <row r="3364">
          <cell r="B3364" t="str">
            <v>UPPER LAKE 110175370</v>
          </cell>
          <cell r="C3364">
            <v>42871101</v>
          </cell>
          <cell r="D3364" t="str">
            <v>UPPER LAKE 1101</v>
          </cell>
          <cell r="E3364">
            <v>75370</v>
          </cell>
          <cell r="F3364" t="b">
            <v>0</v>
          </cell>
          <cell r="G3364">
            <v>23702.8229077502</v>
          </cell>
          <cell r="H3364">
            <v>17823.7139182102</v>
          </cell>
          <cell r="I3364">
            <v>133</v>
          </cell>
          <cell r="J3364">
            <v>1.12900115230954E-4</v>
          </cell>
          <cell r="K3364">
            <v>1346</v>
          </cell>
          <cell r="L3364">
            <v>1122.59528525054</v>
          </cell>
          <cell r="M3364">
            <v>767</v>
          </cell>
          <cell r="N3364">
            <v>0.111609897752773</v>
          </cell>
          <cell r="O3364">
            <v>705</v>
          </cell>
          <cell r="P3364">
            <v>0.05</v>
          </cell>
          <cell r="Q3364">
            <v>2009</v>
          </cell>
        </row>
        <row r="3365">
          <cell r="B3365" t="str">
            <v>UPPER LAKE 1101CB</v>
          </cell>
          <cell r="C3365">
            <v>42871101</v>
          </cell>
          <cell r="D3365" t="str">
            <v>UPPER LAKE 1101</v>
          </cell>
          <cell r="E3365" t="str">
            <v>CB</v>
          </cell>
          <cell r="F3365" t="b">
            <v>0</v>
          </cell>
          <cell r="G3365">
            <v>1791.2622293775701</v>
          </cell>
          <cell r="H3365">
            <v>1791.2622293775701</v>
          </cell>
          <cell r="I3365">
            <v>3</v>
          </cell>
          <cell r="J3365">
            <v>2.5110451921743E-4</v>
          </cell>
          <cell r="K3365">
            <v>214</v>
          </cell>
          <cell r="L3365">
            <v>4819.6954132707697</v>
          </cell>
          <cell r="M3365">
            <v>90</v>
          </cell>
          <cell r="N3365">
            <v>1.25585214828787</v>
          </cell>
          <cell r="O3365">
            <v>6</v>
          </cell>
          <cell r="P3365">
            <v>0.09</v>
          </cell>
          <cell r="Q3365">
            <v>1534</v>
          </cell>
        </row>
        <row r="3366">
          <cell r="B3366" t="str">
            <v>VACA DIXON 1101126774</v>
          </cell>
          <cell r="C3366">
            <v>63591101</v>
          </cell>
          <cell r="D3366" t="str">
            <v>VACA DIXON 1101</v>
          </cell>
          <cell r="E3366">
            <v>126774</v>
          </cell>
          <cell r="F3366" t="b">
            <v>0</v>
          </cell>
          <cell r="G3366">
            <v>1267.3385902693301</v>
          </cell>
          <cell r="H3366">
            <v>1267.3385902693301</v>
          </cell>
          <cell r="I3366">
            <v>11</v>
          </cell>
          <cell r="J3366">
            <v>9.35976541685787E-5</v>
          </cell>
          <cell r="K3366">
            <v>1808</v>
          </cell>
          <cell r="L3366">
            <v>6310.2508277817997</v>
          </cell>
          <cell r="M3366">
            <v>24</v>
          </cell>
          <cell r="N3366">
            <v>0.62028997572283695</v>
          </cell>
          <cell r="O3366">
            <v>20</v>
          </cell>
          <cell r="Q3366">
            <v>3568</v>
          </cell>
        </row>
        <row r="3367">
          <cell r="B3367" t="str">
            <v>VACA DIXON 110118292</v>
          </cell>
          <cell r="C3367">
            <v>63591101</v>
          </cell>
          <cell r="D3367" t="str">
            <v>VACA DIXON 1101</v>
          </cell>
          <cell r="E3367">
            <v>18292</v>
          </cell>
          <cell r="F3367" t="b">
            <v>1</v>
          </cell>
          <cell r="G3367">
            <v>8145.5430482598304</v>
          </cell>
          <cell r="H3367">
            <v>73.034434675655703</v>
          </cell>
          <cell r="I3367">
            <v>73</v>
          </cell>
          <cell r="J3367">
            <v>1.07659614788071E-4</v>
          </cell>
          <cell r="K3367">
            <v>1460</v>
          </cell>
          <cell r="L3367">
            <v>2089.0546547265299</v>
          </cell>
          <cell r="M3367">
            <v>431</v>
          </cell>
          <cell r="N3367">
            <v>0.26014653850555602</v>
          </cell>
          <cell r="O3367">
            <v>197</v>
          </cell>
          <cell r="P3367">
            <v>4.97</v>
          </cell>
          <cell r="Q3367">
            <v>499</v>
          </cell>
        </row>
        <row r="3368">
          <cell r="B3368" t="str">
            <v>VACA DIXON 110540092</v>
          </cell>
          <cell r="C3368">
            <v>63591105</v>
          </cell>
          <cell r="D3368" t="str">
            <v>VACA DIXON 1105</v>
          </cell>
          <cell r="E3368">
            <v>40092</v>
          </cell>
          <cell r="F3368" t="b">
            <v>0</v>
          </cell>
          <cell r="G3368">
            <v>68288.942721118205</v>
          </cell>
          <cell r="H3368">
            <v>37272.955572857099</v>
          </cell>
          <cell r="I3368">
            <v>464</v>
          </cell>
          <cell r="J3368">
            <v>1.0078807092433001E-4</v>
          </cell>
          <cell r="K3368">
            <v>1627</v>
          </cell>
          <cell r="L3368">
            <v>4668.9584766077596</v>
          </cell>
          <cell r="M3368">
            <v>100</v>
          </cell>
          <cell r="N3368">
            <v>0.46771973449419602</v>
          </cell>
          <cell r="O3368">
            <v>37</v>
          </cell>
          <cell r="P3368">
            <v>5.23</v>
          </cell>
          <cell r="Q3368">
            <v>493</v>
          </cell>
        </row>
        <row r="3369">
          <cell r="B3369" t="str">
            <v>VACA DIXON 1105965390</v>
          </cell>
          <cell r="C3369">
            <v>63591105</v>
          </cell>
          <cell r="D3369" t="str">
            <v>VACA DIXON 1105</v>
          </cell>
          <cell r="E3369">
            <v>965390</v>
          </cell>
          <cell r="F3369" t="b">
            <v>0</v>
          </cell>
          <cell r="G3369">
            <v>2587.1085144376498</v>
          </cell>
          <cell r="H3369">
            <v>1209.10922335348</v>
          </cell>
          <cell r="I3369">
            <v>21</v>
          </cell>
          <cell r="J3369">
            <v>9.9489844398617294E-5</v>
          </cell>
          <cell r="K3369">
            <v>1657</v>
          </cell>
          <cell r="L3369">
            <v>4819.4840283970498</v>
          </cell>
          <cell r="M3369">
            <v>91</v>
          </cell>
          <cell r="N3369">
            <v>0.41414771704982301</v>
          </cell>
          <cell r="O3369">
            <v>53</v>
          </cell>
          <cell r="Q3369">
            <v>3088</v>
          </cell>
        </row>
        <row r="3370">
          <cell r="B3370" t="str">
            <v>VACA DIXON 11059792</v>
          </cell>
          <cell r="C3370">
            <v>63591105</v>
          </cell>
          <cell r="D3370" t="str">
            <v>VACA DIXON 1105</v>
          </cell>
          <cell r="E3370">
            <v>9792</v>
          </cell>
          <cell r="F3370" t="b">
            <v>0</v>
          </cell>
          <cell r="G3370">
            <v>44037.034292153301</v>
          </cell>
          <cell r="H3370">
            <v>1255.36755698763</v>
          </cell>
          <cell r="I3370">
            <v>329</v>
          </cell>
          <cell r="J3370">
            <v>1.04692523544564E-4</v>
          </cell>
          <cell r="K3370">
            <v>1536</v>
          </cell>
          <cell r="L3370">
            <v>1266.1791137272601</v>
          </cell>
          <cell r="M3370">
            <v>692</v>
          </cell>
          <cell r="N3370">
            <v>0.10321912308235399</v>
          </cell>
          <cell r="O3370">
            <v>746</v>
          </cell>
          <cell r="P3370">
            <v>1.85</v>
          </cell>
          <cell r="Q3370">
            <v>639</v>
          </cell>
        </row>
        <row r="3371">
          <cell r="B3371" t="str">
            <v>VACAVILLE 11046542</v>
          </cell>
          <cell r="C3371">
            <v>63601104</v>
          </cell>
          <cell r="D3371" t="str">
            <v>VACAVILLE 1104</v>
          </cell>
          <cell r="E3371">
            <v>6542</v>
          </cell>
          <cell r="F3371" t="b">
            <v>0</v>
          </cell>
          <cell r="G3371">
            <v>23588.198937648001</v>
          </cell>
          <cell r="H3371">
            <v>23588.198937648001</v>
          </cell>
          <cell r="I3371">
            <v>140</v>
          </cell>
          <cell r="J3371">
            <v>1.01089996691631E-4</v>
          </cell>
          <cell r="K3371">
            <v>1623</v>
          </cell>
          <cell r="L3371">
            <v>4849.1895534470896</v>
          </cell>
          <cell r="M3371">
            <v>86</v>
          </cell>
          <cell r="N3371">
            <v>0.446418209036824</v>
          </cell>
          <cell r="O3371">
            <v>42</v>
          </cell>
          <cell r="P3371">
            <v>0.1</v>
          </cell>
          <cell r="Q3371">
            <v>1469</v>
          </cell>
        </row>
        <row r="3372">
          <cell r="B3372" t="str">
            <v>VACAVILLE 1104874798</v>
          </cell>
          <cell r="C3372">
            <v>63601104</v>
          </cell>
          <cell r="D3372" t="str">
            <v>VACAVILLE 1104</v>
          </cell>
          <cell r="E3372">
            <v>874798</v>
          </cell>
          <cell r="F3372" t="b">
            <v>1</v>
          </cell>
          <cell r="G3372">
            <v>662.24002084037602</v>
          </cell>
          <cell r="H3372">
            <v>662.24002084037602</v>
          </cell>
          <cell r="I3372">
            <v>3</v>
          </cell>
          <cell r="J3372">
            <v>6.6044951684792299E-5</v>
          </cell>
          <cell r="K3372">
            <v>2587</v>
          </cell>
          <cell r="L3372">
            <v>6079.8606450442403</v>
          </cell>
          <cell r="M3372">
            <v>27</v>
          </cell>
          <cell r="N3372">
            <v>0.33622905014489202</v>
          </cell>
          <cell r="O3372">
            <v>102</v>
          </cell>
          <cell r="Q3372">
            <v>3523</v>
          </cell>
        </row>
        <row r="3373">
          <cell r="B3373" t="str">
            <v>VACAVILLE 1104CB</v>
          </cell>
          <cell r="C3373">
            <v>63601104</v>
          </cell>
          <cell r="D3373" t="str">
            <v>VACAVILLE 1104</v>
          </cell>
          <cell r="E3373" t="str">
            <v>CB</v>
          </cell>
          <cell r="F3373" t="b">
            <v>1</v>
          </cell>
          <cell r="G3373">
            <v>4213.0060118814299</v>
          </cell>
          <cell r="H3373">
            <v>696.68372418458102</v>
          </cell>
          <cell r="I3373">
            <v>36</v>
          </cell>
          <cell r="J3373">
            <v>6.8095970217494606E-5</v>
          </cell>
          <cell r="K3373">
            <v>2534</v>
          </cell>
          <cell r="L3373">
            <v>412.18781275911601</v>
          </cell>
          <cell r="M3373">
            <v>1283</v>
          </cell>
          <cell r="N3373">
            <v>7.2220122614919002E-2</v>
          </cell>
          <cell r="O3373">
            <v>962</v>
          </cell>
          <cell r="P3373">
            <v>0.06</v>
          </cell>
          <cell r="Q3373">
            <v>1816</v>
          </cell>
        </row>
        <row r="3374">
          <cell r="B3374" t="str">
            <v>VACAVILLE 110838316</v>
          </cell>
          <cell r="C3374">
            <v>63601108</v>
          </cell>
          <cell r="D3374" t="str">
            <v>VACAVILLE 1108</v>
          </cell>
          <cell r="E3374">
            <v>38316</v>
          </cell>
          <cell r="F3374" t="b">
            <v>0</v>
          </cell>
          <cell r="G3374">
            <v>36512.812279026701</v>
          </cell>
          <cell r="H3374">
            <v>25616.7425944733</v>
          </cell>
          <cell r="I3374">
            <v>232</v>
          </cell>
          <cell r="J3374">
            <v>7.2586643850686293E-5</v>
          </cell>
          <cell r="K3374">
            <v>2403</v>
          </cell>
          <cell r="L3374">
            <v>4684.5530816266601</v>
          </cell>
          <cell r="M3374">
            <v>99</v>
          </cell>
          <cell r="N3374">
            <v>0.316722249172529</v>
          </cell>
          <cell r="O3374">
            <v>122</v>
          </cell>
          <cell r="P3374">
            <v>3</v>
          </cell>
          <cell r="Q3374">
            <v>569</v>
          </cell>
        </row>
        <row r="3375">
          <cell r="B3375" t="str">
            <v>VACAVILLE 110847860</v>
          </cell>
          <cell r="C3375">
            <v>63601108</v>
          </cell>
          <cell r="D3375" t="str">
            <v>VACAVILLE 1108</v>
          </cell>
          <cell r="E3375">
            <v>47860</v>
          </cell>
          <cell r="F3375" t="b">
            <v>1</v>
          </cell>
          <cell r="G3375">
            <v>6236.9476472678098</v>
          </cell>
          <cell r="H3375">
            <v>466.01916296808201</v>
          </cell>
          <cell r="I3375">
            <v>54</v>
          </cell>
          <cell r="J3375">
            <v>7.3661490799223594E-5</v>
          </cell>
          <cell r="K3375">
            <v>2372</v>
          </cell>
          <cell r="L3375">
            <v>319.76145141166597</v>
          </cell>
          <cell r="M3375">
            <v>1416</v>
          </cell>
          <cell r="N3375">
            <v>4.3573327836002797E-2</v>
          </cell>
          <cell r="O3375">
            <v>1247</v>
          </cell>
          <cell r="P3375">
            <v>0.02</v>
          </cell>
          <cell r="Q3375">
            <v>2411</v>
          </cell>
        </row>
        <row r="3376">
          <cell r="B3376" t="str">
            <v>VACAVILLE 11088762</v>
          </cell>
          <cell r="C3376">
            <v>63601108</v>
          </cell>
          <cell r="D3376" t="str">
            <v>VACAVILLE 1108</v>
          </cell>
          <cell r="E3376">
            <v>8762</v>
          </cell>
          <cell r="F3376" t="b">
            <v>0</v>
          </cell>
          <cell r="G3376">
            <v>26274.688433830401</v>
          </cell>
          <cell r="H3376">
            <v>22259.6162477875</v>
          </cell>
          <cell r="I3376">
            <v>147</v>
          </cell>
          <cell r="J3376">
            <v>7.8661152006783799E-5</v>
          </cell>
          <cell r="K3376">
            <v>2244</v>
          </cell>
          <cell r="L3376">
            <v>4502.8739209922796</v>
          </cell>
          <cell r="M3376">
            <v>108</v>
          </cell>
          <cell r="N3376">
            <v>0.391378894866317</v>
          </cell>
          <cell r="O3376">
            <v>64</v>
          </cell>
          <cell r="P3376">
            <v>0.12</v>
          </cell>
          <cell r="Q3376">
            <v>1395</v>
          </cell>
        </row>
        <row r="3377">
          <cell r="B3377" t="str">
            <v>VACAVILLE 1109799940</v>
          </cell>
          <cell r="C3377">
            <v>63601109</v>
          </cell>
          <cell r="D3377" t="str">
            <v>VACAVILLE 1109</v>
          </cell>
          <cell r="E3377">
            <v>799940</v>
          </cell>
          <cell r="F3377" t="b">
            <v>1</v>
          </cell>
          <cell r="G3377">
            <v>1340.3375180973901</v>
          </cell>
          <cell r="H3377">
            <v>954.77013148252001</v>
          </cell>
          <cell r="I3377">
            <v>9</v>
          </cell>
          <cell r="J3377">
            <v>9.2052768094516801E-5</v>
          </cell>
          <cell r="K3377">
            <v>1842</v>
          </cell>
          <cell r="L3377">
            <v>3744.3748453865501</v>
          </cell>
          <cell r="M3377">
            <v>176</v>
          </cell>
          <cell r="N3377">
            <v>0.35843694380425201</v>
          </cell>
          <cell r="O3377">
            <v>91</v>
          </cell>
          <cell r="Q3377">
            <v>3537</v>
          </cell>
        </row>
        <row r="3378">
          <cell r="B3378" t="str">
            <v>VACAVILLE 111112342</v>
          </cell>
          <cell r="C3378">
            <v>63601111</v>
          </cell>
          <cell r="D3378" t="str">
            <v>VACAVILLE 1111</v>
          </cell>
          <cell r="E3378">
            <v>12342</v>
          </cell>
          <cell r="F3378" t="b">
            <v>1</v>
          </cell>
          <cell r="G3378">
            <v>1750.1360318864999</v>
          </cell>
          <cell r="H3378">
            <v>352.094916629056</v>
          </cell>
          <cell r="I3378">
            <v>16</v>
          </cell>
          <cell r="J3378">
            <v>1.3409441661289199E-4</v>
          </cell>
          <cell r="K3378">
            <v>942</v>
          </cell>
          <cell r="L3378">
            <v>663.76882777275102</v>
          </cell>
          <cell r="M3378">
            <v>1049</v>
          </cell>
          <cell r="N3378">
            <v>6.2292603154155197E-2</v>
          </cell>
          <cell r="O3378">
            <v>1040</v>
          </cell>
          <cell r="P3378">
            <v>0.32</v>
          </cell>
          <cell r="Q3378">
            <v>996</v>
          </cell>
        </row>
        <row r="3379">
          <cell r="B3379" t="str">
            <v>VACAVILLE 111113652</v>
          </cell>
          <cell r="C3379">
            <v>63601111</v>
          </cell>
          <cell r="D3379" t="str">
            <v>VACAVILLE 1111</v>
          </cell>
          <cell r="E3379">
            <v>13652</v>
          </cell>
          <cell r="F3379" t="b">
            <v>0</v>
          </cell>
          <cell r="G3379">
            <v>6914.8484993561497</v>
          </cell>
          <cell r="H3379">
            <v>6914.8484993561497</v>
          </cell>
          <cell r="I3379">
            <v>58</v>
          </cell>
          <cell r="J3379">
            <v>1.14313378084073E-4</v>
          </cell>
          <cell r="K3379">
            <v>1311</v>
          </cell>
          <cell r="L3379">
            <v>2370.7576184180598</v>
          </cell>
          <cell r="M3379">
            <v>367</v>
          </cell>
          <cell r="N3379">
            <v>0.263393683040268</v>
          </cell>
          <cell r="O3379">
            <v>190</v>
          </cell>
          <cell r="P3379">
            <v>4.8899999999999997</v>
          </cell>
          <cell r="Q3379">
            <v>502</v>
          </cell>
        </row>
        <row r="3380">
          <cell r="B3380" t="str">
            <v>VACAVILLE 1111772224</v>
          </cell>
          <cell r="C3380">
            <v>63601111</v>
          </cell>
          <cell r="D3380" t="str">
            <v>VACAVILLE 1111</v>
          </cell>
          <cell r="E3380">
            <v>772224</v>
          </cell>
          <cell r="F3380" t="b">
            <v>1</v>
          </cell>
          <cell r="G3380">
            <v>126.249112970562</v>
          </cell>
          <cell r="H3380">
            <v>91.958348784931303</v>
          </cell>
          <cell r="I3380">
            <v>2</v>
          </cell>
          <cell r="J3380">
            <v>6.4042471421998898E-5</v>
          </cell>
          <cell r="K3380">
            <v>2644</v>
          </cell>
          <cell r="L3380">
            <v>6.5790498459751795E-2</v>
          </cell>
          <cell r="M3380">
            <v>3275</v>
          </cell>
          <cell r="N3380">
            <v>4.2158208846692004E-6</v>
          </cell>
          <cell r="O3380">
            <v>3317</v>
          </cell>
          <cell r="Q3380">
            <v>3588</v>
          </cell>
        </row>
        <row r="3381">
          <cell r="B3381" t="str">
            <v>VACAVILLE 1111CB</v>
          </cell>
          <cell r="C3381">
            <v>63601111</v>
          </cell>
          <cell r="D3381" t="str">
            <v>VACAVILLE 1111</v>
          </cell>
          <cell r="E3381" t="str">
            <v>CB</v>
          </cell>
          <cell r="F3381" t="b">
            <v>0</v>
          </cell>
          <cell r="G3381">
            <v>19525.023785855301</v>
          </cell>
          <cell r="H3381">
            <v>11777.3852204583</v>
          </cell>
          <cell r="I3381">
            <v>154</v>
          </cell>
          <cell r="J3381">
            <v>1.02620884582712E-4</v>
          </cell>
          <cell r="K3381">
            <v>1582</v>
          </cell>
          <cell r="L3381">
            <v>1549.2866659244601</v>
          </cell>
          <cell r="M3381">
            <v>579</v>
          </cell>
          <cell r="N3381">
            <v>0.153362069546949</v>
          </cell>
          <cell r="O3381">
            <v>500</v>
          </cell>
          <cell r="P3381">
            <v>0.1</v>
          </cell>
          <cell r="Q3381">
            <v>1453</v>
          </cell>
        </row>
        <row r="3382">
          <cell r="B3382" t="str">
            <v>VACAVILLE 1112CB</v>
          </cell>
          <cell r="C3382">
            <v>63601112</v>
          </cell>
          <cell r="D3382" t="str">
            <v>VACAVILLE 1112</v>
          </cell>
          <cell r="E3382" t="str">
            <v>CB</v>
          </cell>
          <cell r="F3382" t="b">
            <v>1</v>
          </cell>
          <cell r="G3382">
            <v>5313.0282447794398</v>
          </cell>
          <cell r="H3382">
            <v>378.60796563659198</v>
          </cell>
          <cell r="I3382">
            <v>52</v>
          </cell>
          <cell r="J3382">
            <v>7.4297287104248697E-5</v>
          </cell>
          <cell r="K3382">
            <v>2349</v>
          </cell>
          <cell r="L3382">
            <v>6.5198705452276504E-2</v>
          </cell>
          <cell r="M3382">
            <v>3510</v>
          </cell>
          <cell r="N3382">
            <v>4.8470074207106197E-6</v>
          </cell>
          <cell r="O3382">
            <v>3273</v>
          </cell>
          <cell r="Q3382">
            <v>2771</v>
          </cell>
        </row>
        <row r="3383">
          <cell r="B3383" t="str">
            <v>VALLEY VIEW 1103218424</v>
          </cell>
          <cell r="C3383">
            <v>14341103</v>
          </cell>
          <cell r="D3383" t="str">
            <v>VALLEY VIEW 1103</v>
          </cell>
          <cell r="E3383">
            <v>218424</v>
          </cell>
          <cell r="F3383" t="b">
            <v>1</v>
          </cell>
          <cell r="G3383">
            <v>877.61671357636601</v>
          </cell>
          <cell r="H3383">
            <v>866.51246608827205</v>
          </cell>
          <cell r="I3383">
            <v>4</v>
          </cell>
          <cell r="J3383">
            <v>6.9394236561493003E-5</v>
          </cell>
          <cell r="K3383">
            <v>2493</v>
          </cell>
          <cell r="L3383">
            <v>17.890242448405601</v>
          </cell>
          <cell r="M3383">
            <v>2485</v>
          </cell>
          <cell r="N3383">
            <v>1.1371986577039001E-3</v>
          </cell>
          <cell r="O3383">
            <v>2611</v>
          </cell>
          <cell r="Q3383">
            <v>3498</v>
          </cell>
        </row>
        <row r="3384">
          <cell r="B3384" t="str">
            <v>VALLEY VIEW 1103CB</v>
          </cell>
          <cell r="C3384">
            <v>14341103</v>
          </cell>
          <cell r="D3384" t="str">
            <v>VALLEY VIEW 1103</v>
          </cell>
          <cell r="E3384" t="str">
            <v>CB</v>
          </cell>
          <cell r="F3384" t="b">
            <v>1</v>
          </cell>
          <cell r="G3384">
            <v>10480.891056524901</v>
          </cell>
          <cell r="H3384">
            <v>272.54588104588203</v>
          </cell>
          <cell r="I3384">
            <v>83</v>
          </cell>
          <cell r="J3384">
            <v>4.1439114699930598E-5</v>
          </cell>
          <cell r="K3384">
            <v>3235</v>
          </cell>
          <cell r="L3384">
            <v>0.25768771214022002</v>
          </cell>
          <cell r="M3384">
            <v>2926</v>
          </cell>
          <cell r="N3384">
            <v>2.5206356685453199E-5</v>
          </cell>
          <cell r="O3384">
            <v>2951</v>
          </cell>
          <cell r="P3384">
            <v>5.67</v>
          </cell>
          <cell r="Q3384">
            <v>480</v>
          </cell>
        </row>
        <row r="3385">
          <cell r="B3385" t="str">
            <v>VALLEY VIEW 1103P160</v>
          </cell>
          <cell r="C3385">
            <v>14341103</v>
          </cell>
          <cell r="D3385" t="str">
            <v>VALLEY VIEW 1103</v>
          </cell>
          <cell r="E3385" t="str">
            <v>P160</v>
          </cell>
          <cell r="F3385" t="b">
            <v>1</v>
          </cell>
          <cell r="G3385">
            <v>10321.201302776401</v>
          </cell>
          <cell r="H3385">
            <v>0</v>
          </cell>
          <cell r="I3385">
            <v>96</v>
          </cell>
          <cell r="J3385">
            <v>3.6431106840801001E-5</v>
          </cell>
          <cell r="K3385">
            <v>3324</v>
          </cell>
          <cell r="L3385">
            <v>6.5148189744365703E-2</v>
          </cell>
          <cell r="M3385">
            <v>3582</v>
          </cell>
          <cell r="N3385">
            <v>2.37342066106176E-6</v>
          </cell>
          <cell r="O3385">
            <v>3475</v>
          </cell>
          <cell r="P3385">
            <v>2.76</v>
          </cell>
          <cell r="Q3385">
            <v>583</v>
          </cell>
        </row>
        <row r="3386">
          <cell r="B3386" t="str">
            <v>VALLEY VIEW 1105305072</v>
          </cell>
          <cell r="C3386">
            <v>14341105</v>
          </cell>
          <cell r="D3386" t="str">
            <v>VALLEY VIEW 1105</v>
          </cell>
          <cell r="E3386">
            <v>305072</v>
          </cell>
          <cell r="F3386" t="b">
            <v>0</v>
          </cell>
          <cell r="G3386">
            <v>6216.89432106403</v>
          </cell>
          <cell r="H3386">
            <v>5044.0424750027896</v>
          </cell>
          <cell r="I3386">
            <v>45</v>
          </cell>
          <cell r="J3386">
            <v>7.4673264468098403E-5</v>
          </cell>
          <cell r="K3386">
            <v>2341</v>
          </cell>
          <cell r="L3386">
            <v>6.6117997381131693E-2</v>
          </cell>
          <cell r="M3386">
            <v>3185</v>
          </cell>
          <cell r="N3386">
            <v>4.9532459802630501E-6</v>
          </cell>
          <cell r="O3386">
            <v>3269</v>
          </cell>
          <cell r="Q3386">
            <v>2933</v>
          </cell>
        </row>
        <row r="3387">
          <cell r="B3387" t="str">
            <v>VALLEY VIEW 1105CB</v>
          </cell>
          <cell r="C3387">
            <v>14341105</v>
          </cell>
          <cell r="D3387" t="str">
            <v>VALLEY VIEW 1105</v>
          </cell>
          <cell r="E3387" t="str">
            <v>CB</v>
          </cell>
          <cell r="F3387" t="b">
            <v>1</v>
          </cell>
          <cell r="G3387">
            <v>7478.2552098180204</v>
          </cell>
          <cell r="H3387">
            <v>0</v>
          </cell>
          <cell r="I3387">
            <v>59</v>
          </cell>
          <cell r="J3387">
            <v>1.5580220367725902E-5</v>
          </cell>
          <cell r="K3387">
            <v>3582</v>
          </cell>
          <cell r="L3387">
            <v>6.5169945149975997E-2</v>
          </cell>
          <cell r="M3387">
            <v>3542</v>
          </cell>
          <cell r="N3387">
            <v>1.01685833176975E-6</v>
          </cell>
          <cell r="O3387">
            <v>3591</v>
          </cell>
          <cell r="P3387">
            <v>0.04</v>
          </cell>
          <cell r="Q3387">
            <v>2225</v>
          </cell>
        </row>
        <row r="3388">
          <cell r="B3388" t="str">
            <v>VALLEY VIEW 1105P124</v>
          </cell>
          <cell r="C3388">
            <v>14341105</v>
          </cell>
          <cell r="D3388" t="str">
            <v>VALLEY VIEW 1105</v>
          </cell>
          <cell r="E3388" t="str">
            <v>P124</v>
          </cell>
          <cell r="F3388" t="b">
            <v>1</v>
          </cell>
          <cell r="G3388">
            <v>5089.5347214719604</v>
          </cell>
          <cell r="H3388">
            <v>0</v>
          </cell>
          <cell r="I3388">
            <v>43</v>
          </cell>
          <cell r="J3388">
            <v>1.3877811630891299E-5</v>
          </cell>
          <cell r="K3388">
            <v>3594</v>
          </cell>
          <cell r="L3388">
            <v>6.5148189744365606E-2</v>
          </cell>
          <cell r="M3388">
            <v>3584</v>
          </cell>
          <cell r="N3388">
            <v>9.0411430536587002E-7</v>
          </cell>
          <cell r="O3388">
            <v>3599</v>
          </cell>
          <cell r="P3388">
            <v>0.02</v>
          </cell>
          <cell r="Q3388">
            <v>2525</v>
          </cell>
        </row>
        <row r="3389">
          <cell r="B3389" t="str">
            <v>VALLEY VIEW 1105P126</v>
          </cell>
          <cell r="C3389">
            <v>14341105</v>
          </cell>
          <cell r="D3389" t="str">
            <v>VALLEY VIEW 1105</v>
          </cell>
          <cell r="E3389" t="str">
            <v>P126</v>
          </cell>
          <cell r="F3389" t="b">
            <v>0</v>
          </cell>
          <cell r="G3389">
            <v>3297.3508278403801</v>
          </cell>
          <cell r="H3389">
            <v>1680.83631404429</v>
          </cell>
          <cell r="I3389">
            <v>25</v>
          </cell>
          <cell r="J3389">
            <v>4.8344499494608798E-5</v>
          </cell>
          <cell r="K3389">
            <v>3085</v>
          </cell>
          <cell r="L3389">
            <v>6.57129600740117E-2</v>
          </cell>
          <cell r="M3389">
            <v>3304</v>
          </cell>
          <cell r="N3389">
            <v>3.1848333813088399E-6</v>
          </cell>
          <cell r="O3389">
            <v>3392</v>
          </cell>
          <cell r="P3389">
            <v>0.03</v>
          </cell>
          <cell r="Q3389">
            <v>2259</v>
          </cell>
        </row>
        <row r="3390">
          <cell r="B3390" t="str">
            <v>VALLEY VIEW 1105P190</v>
          </cell>
          <cell r="C3390">
            <v>14341105</v>
          </cell>
          <cell r="D3390" t="str">
            <v>VALLEY VIEW 1105</v>
          </cell>
          <cell r="E3390" t="str">
            <v>P190</v>
          </cell>
          <cell r="F3390" t="b">
            <v>1</v>
          </cell>
          <cell r="G3390">
            <v>3318.5959192464502</v>
          </cell>
          <cell r="H3390">
            <v>0</v>
          </cell>
          <cell r="I3390">
            <v>28</v>
          </cell>
          <cell r="J3390">
            <v>1.6177464057623801E-5</v>
          </cell>
          <cell r="K3390">
            <v>3576</v>
          </cell>
          <cell r="L3390">
            <v>6.5148189744365495E-2</v>
          </cell>
          <cell r="M3390">
            <v>3590</v>
          </cell>
          <cell r="N3390">
            <v>1.0539324980087301E-6</v>
          </cell>
          <cell r="O3390">
            <v>3589</v>
          </cell>
          <cell r="P3390">
            <v>0.06</v>
          </cell>
          <cell r="Q3390">
            <v>1830</v>
          </cell>
        </row>
        <row r="3391">
          <cell r="B3391" t="str">
            <v>VALLEY VIEW 1106602871</v>
          </cell>
          <cell r="C3391">
            <v>14341106</v>
          </cell>
          <cell r="D3391" t="str">
            <v>VALLEY VIEW 1106</v>
          </cell>
          <cell r="E3391">
            <v>602871</v>
          </cell>
          <cell r="F3391" t="b">
            <v>0</v>
          </cell>
          <cell r="G3391">
            <v>1324.4477903301499</v>
          </cell>
          <cell r="H3391">
            <v>1324.4477903301499</v>
          </cell>
          <cell r="I3391">
            <v>14</v>
          </cell>
          <cell r="J3391">
            <v>6.8400151056786297E-5</v>
          </cell>
          <cell r="K3391">
            <v>2525</v>
          </cell>
          <cell r="L3391">
            <v>6.6340075180307101E-2</v>
          </cell>
          <cell r="M3391">
            <v>3137</v>
          </cell>
          <cell r="N3391">
            <v>4.5364880392285803E-6</v>
          </cell>
          <cell r="O3391">
            <v>3294</v>
          </cell>
          <cell r="Q3391">
            <v>3232</v>
          </cell>
        </row>
        <row r="3392">
          <cell r="B3392" t="str">
            <v>VALLEY VIEW 1106CB</v>
          </cell>
          <cell r="C3392">
            <v>14341106</v>
          </cell>
          <cell r="D3392" t="str">
            <v>VALLEY VIEW 1106</v>
          </cell>
          <cell r="E3392" t="str">
            <v>CB</v>
          </cell>
          <cell r="F3392" t="b">
            <v>0</v>
          </cell>
          <cell r="G3392">
            <v>8114.1348096620704</v>
          </cell>
          <cell r="H3392">
            <v>6042.2887545788999</v>
          </cell>
          <cell r="I3392">
            <v>50</v>
          </cell>
          <cell r="J3392">
            <v>1.11892995537345E-4</v>
          </cell>
          <cell r="K3392">
            <v>1369</v>
          </cell>
          <cell r="L3392">
            <v>66.010321501544695</v>
          </cell>
          <cell r="M3392">
            <v>2115</v>
          </cell>
          <cell r="N3392">
            <v>6.0781272289878903E-3</v>
          </cell>
          <cell r="O3392">
            <v>2150</v>
          </cell>
          <cell r="P3392">
            <v>0.06</v>
          </cell>
          <cell r="Q3392">
            <v>1817</v>
          </cell>
        </row>
        <row r="3393">
          <cell r="B3393" t="str">
            <v>VALLEY VIEW 1106P128</v>
          </cell>
          <cell r="C3393">
            <v>14341106</v>
          </cell>
          <cell r="D3393" t="str">
            <v>VALLEY VIEW 1106</v>
          </cell>
          <cell r="E3393" t="str">
            <v>P128</v>
          </cell>
          <cell r="F3393" t="b">
            <v>1</v>
          </cell>
          <cell r="G3393">
            <v>4067.7933837007199</v>
          </cell>
          <cell r="H3393">
            <v>190.90907529748901</v>
          </cell>
          <cell r="I3393">
            <v>31</v>
          </cell>
          <cell r="J3393">
            <v>3.4671517119756E-5</v>
          </cell>
          <cell r="K3393">
            <v>3357</v>
          </cell>
          <cell r="L3393">
            <v>6.5272406092528198E-2</v>
          </cell>
          <cell r="M3393">
            <v>3471</v>
          </cell>
          <cell r="N3393">
            <v>2.2677608331282902E-6</v>
          </cell>
          <cell r="O3393">
            <v>3485</v>
          </cell>
          <cell r="P3393">
            <v>0.03</v>
          </cell>
          <cell r="Q3393">
            <v>2403</v>
          </cell>
        </row>
        <row r="3394">
          <cell r="B3394" t="str">
            <v>VALLEY VIEW 1106P166</v>
          </cell>
          <cell r="C3394">
            <v>14341106</v>
          </cell>
          <cell r="D3394" t="str">
            <v>VALLEY VIEW 1106</v>
          </cell>
          <cell r="E3394" t="str">
            <v>P166</v>
          </cell>
          <cell r="F3394" t="b">
            <v>0</v>
          </cell>
          <cell r="G3394">
            <v>7343.1284616802004</v>
          </cell>
          <cell r="H3394">
            <v>7068.5221957274898</v>
          </cell>
          <cell r="I3394">
            <v>27</v>
          </cell>
          <cell r="J3394">
            <v>1.4291850776418E-4</v>
          </cell>
          <cell r="K3394">
            <v>827</v>
          </cell>
          <cell r="L3394">
            <v>10.628737087012899</v>
          </cell>
          <cell r="M3394">
            <v>2617</v>
          </cell>
          <cell r="N3394">
            <v>1.5975050574603899E-3</v>
          </cell>
          <cell r="O3394">
            <v>2541</v>
          </cell>
          <cell r="P3394">
            <v>0.97</v>
          </cell>
          <cell r="Q3394">
            <v>738</v>
          </cell>
        </row>
        <row r="3395">
          <cell r="B3395" t="str">
            <v>VALLEY VIEW 1106P176</v>
          </cell>
          <cell r="C3395">
            <v>14341106</v>
          </cell>
          <cell r="D3395" t="str">
            <v>VALLEY VIEW 1106</v>
          </cell>
          <cell r="E3395" t="str">
            <v>P176</v>
          </cell>
          <cell r="F3395" t="b">
            <v>1</v>
          </cell>
          <cell r="G3395">
            <v>5384.4602329211802</v>
          </cell>
          <cell r="H3395">
            <v>354.468744050716</v>
          </cell>
          <cell r="I3395">
            <v>44</v>
          </cell>
          <cell r="J3395">
            <v>4.74437487851405E-5</v>
          </cell>
          <cell r="K3395">
            <v>3104</v>
          </cell>
          <cell r="L3395">
            <v>6.6098353805644994E-2</v>
          </cell>
          <cell r="M3395">
            <v>3199</v>
          </cell>
          <cell r="N3395">
            <v>3.1267860060515099E-6</v>
          </cell>
          <cell r="O3395">
            <v>3399</v>
          </cell>
          <cell r="P3395">
            <v>0.06</v>
          </cell>
          <cell r="Q3395">
            <v>1778</v>
          </cell>
        </row>
        <row r="3396">
          <cell r="B3396" t="str">
            <v>VASCO 1102886522</v>
          </cell>
          <cell r="C3396">
            <v>13751102</v>
          </cell>
          <cell r="D3396" t="str">
            <v>VASCO 1102</v>
          </cell>
          <cell r="E3396">
            <v>886522</v>
          </cell>
          <cell r="F3396" t="b">
            <v>0</v>
          </cell>
          <cell r="G3396">
            <v>30828.655156638</v>
          </cell>
          <cell r="H3396">
            <v>10908.526975684101</v>
          </cell>
          <cell r="I3396">
            <v>154</v>
          </cell>
          <cell r="J3396">
            <v>6.1457714387439698E-5</v>
          </cell>
          <cell r="K3396">
            <v>2736</v>
          </cell>
          <cell r="L3396">
            <v>2215.6632110064002</v>
          </cell>
          <cell r="M3396">
            <v>400</v>
          </cell>
          <cell r="N3396">
            <v>0.12898942662245</v>
          </cell>
          <cell r="O3396">
            <v>608</v>
          </cell>
          <cell r="Q3396">
            <v>2965</v>
          </cell>
        </row>
        <row r="3397">
          <cell r="B3397" t="str">
            <v>VASCO 1102MR176</v>
          </cell>
          <cell r="C3397">
            <v>13751102</v>
          </cell>
          <cell r="D3397" t="str">
            <v>VASCO 1102</v>
          </cell>
          <cell r="E3397" t="str">
            <v>MR176</v>
          </cell>
          <cell r="F3397" t="b">
            <v>0</v>
          </cell>
          <cell r="G3397">
            <v>68684.323642028598</v>
          </cell>
          <cell r="H3397">
            <v>62474.180252438397</v>
          </cell>
          <cell r="I3397">
            <v>256</v>
          </cell>
          <cell r="J3397">
            <v>5.5783378601433303E-5</v>
          </cell>
          <cell r="K3397">
            <v>2894</v>
          </cell>
          <cell r="L3397">
            <v>3634.7993058100901</v>
          </cell>
          <cell r="M3397">
            <v>187</v>
          </cell>
          <cell r="N3397">
            <v>0.20120548549259201</v>
          </cell>
          <cell r="O3397">
            <v>324</v>
          </cell>
          <cell r="P3397">
            <v>0.19</v>
          </cell>
          <cell r="Q3397">
            <v>1184</v>
          </cell>
        </row>
        <row r="3398">
          <cell r="B3398" t="str">
            <v>VASCO 1102MR178</v>
          </cell>
          <cell r="C3398">
            <v>13751102</v>
          </cell>
          <cell r="D3398" t="str">
            <v>VASCO 1102</v>
          </cell>
          <cell r="E3398" t="str">
            <v>MR178</v>
          </cell>
          <cell r="F3398" t="b">
            <v>0</v>
          </cell>
          <cell r="G3398">
            <v>21546.685867093602</v>
          </cell>
          <cell r="H3398">
            <v>2579.6297244223201</v>
          </cell>
          <cell r="I3398">
            <v>117</v>
          </cell>
          <cell r="J3398">
            <v>6.7557350105388301E-5</v>
          </cell>
          <cell r="K3398">
            <v>2547</v>
          </cell>
          <cell r="L3398">
            <v>427.85998828532001</v>
          </cell>
          <cell r="M3398">
            <v>1263</v>
          </cell>
          <cell r="N3398">
            <v>2.2562448300297199E-2</v>
          </cell>
          <cell r="O3398">
            <v>1617</v>
          </cell>
          <cell r="Q3398">
            <v>2847</v>
          </cell>
        </row>
        <row r="3399">
          <cell r="B3399" t="str">
            <v>VASONA 1102944560</v>
          </cell>
          <cell r="C3399">
            <v>83771102</v>
          </cell>
          <cell r="D3399" t="str">
            <v>VASONA 1102</v>
          </cell>
          <cell r="E3399">
            <v>944560</v>
          </cell>
          <cell r="F3399" t="b">
            <v>1</v>
          </cell>
          <cell r="G3399">
            <v>944.57738781113596</v>
          </cell>
          <cell r="H3399">
            <v>282.640143308549</v>
          </cell>
          <cell r="I3399">
            <v>9</v>
          </cell>
          <cell r="J3399">
            <v>8.6598720372421599E-5</v>
          </cell>
          <cell r="K3399">
            <v>2020</v>
          </cell>
          <cell r="L3399">
            <v>6.5432527826892004E-2</v>
          </cell>
          <cell r="M3399">
            <v>3404</v>
          </cell>
          <cell r="N3399">
            <v>5.6634692906993403E-6</v>
          </cell>
          <cell r="O3399">
            <v>3229</v>
          </cell>
          <cell r="Q3399">
            <v>3260</v>
          </cell>
        </row>
        <row r="3400">
          <cell r="B3400" t="str">
            <v>VIEJO 22012064</v>
          </cell>
          <cell r="C3400">
            <v>182852201</v>
          </cell>
          <cell r="D3400" t="str">
            <v>VIEJO 2201</v>
          </cell>
          <cell r="E3400">
            <v>2064</v>
          </cell>
          <cell r="F3400" t="b">
            <v>0</v>
          </cell>
          <cell r="G3400">
            <v>1409.3975594593201</v>
          </cell>
          <cell r="H3400">
            <v>1409.3975594593201</v>
          </cell>
          <cell r="I3400">
            <v>15</v>
          </cell>
          <cell r="J3400">
            <v>3.7421806700876902E-5</v>
          </cell>
          <cell r="K3400">
            <v>3305</v>
          </cell>
          <cell r="L3400">
            <v>6.6431834237477602E-2</v>
          </cell>
          <cell r="M3400">
            <v>2982</v>
          </cell>
          <cell r="N3400">
            <v>2.48599925961958E-6</v>
          </cell>
          <cell r="O3400">
            <v>3467</v>
          </cell>
          <cell r="P3400">
            <v>0.08</v>
          </cell>
          <cell r="Q3400">
            <v>1660</v>
          </cell>
        </row>
        <row r="3401">
          <cell r="B3401" t="str">
            <v>VIEJO 22019114</v>
          </cell>
          <cell r="C3401">
            <v>182852201</v>
          </cell>
          <cell r="D3401" t="str">
            <v>VIEJO 2201</v>
          </cell>
          <cell r="E3401">
            <v>9114</v>
          </cell>
          <cell r="F3401" t="b">
            <v>0</v>
          </cell>
          <cell r="G3401">
            <v>11036.312331892699</v>
          </cell>
          <cell r="H3401">
            <v>10977.6209448143</v>
          </cell>
          <cell r="I3401">
            <v>92</v>
          </cell>
          <cell r="J3401">
            <v>5.8649096425379698E-5</v>
          </cell>
          <cell r="K3401">
            <v>2817</v>
          </cell>
          <cell r="L3401">
            <v>6.6403915883019304E-2</v>
          </cell>
          <cell r="M3401">
            <v>3117</v>
          </cell>
          <cell r="N3401">
            <v>3.8947462104910799E-6</v>
          </cell>
          <cell r="O3401">
            <v>3342</v>
          </cell>
          <cell r="P3401">
            <v>0.17</v>
          </cell>
          <cell r="Q3401">
            <v>1246</v>
          </cell>
        </row>
        <row r="3402">
          <cell r="B3402" t="str">
            <v>VIEJO 22019490</v>
          </cell>
          <cell r="C3402">
            <v>182852201</v>
          </cell>
          <cell r="D3402" t="str">
            <v>VIEJO 2201</v>
          </cell>
          <cell r="E3402">
            <v>9490</v>
          </cell>
          <cell r="F3402" t="b">
            <v>0</v>
          </cell>
          <cell r="G3402">
            <v>2186.22444144978</v>
          </cell>
          <cell r="H3402">
            <v>2004.0139997488</v>
          </cell>
          <cell r="I3402">
            <v>21</v>
          </cell>
          <cell r="J3402">
            <v>6.5774637343045904E-5</v>
          </cell>
          <cell r="K3402">
            <v>2597</v>
          </cell>
          <cell r="L3402">
            <v>6.61872162746035E-2</v>
          </cell>
          <cell r="M3402">
            <v>3173</v>
          </cell>
          <cell r="N3402">
            <v>4.3538944426950302E-6</v>
          </cell>
          <cell r="O3402">
            <v>3309</v>
          </cell>
          <cell r="P3402">
            <v>7.0000000000000007E-2</v>
          </cell>
          <cell r="Q3402">
            <v>1753</v>
          </cell>
        </row>
        <row r="3403">
          <cell r="B3403" t="str">
            <v>VIEJO 22019698</v>
          </cell>
          <cell r="C3403">
            <v>182852201</v>
          </cell>
          <cell r="D3403" t="str">
            <v>VIEJO 2201</v>
          </cell>
          <cell r="E3403">
            <v>9698</v>
          </cell>
          <cell r="F3403" t="b">
            <v>1</v>
          </cell>
          <cell r="G3403">
            <v>1062.5186395619401</v>
          </cell>
          <cell r="H3403">
            <v>929.66244791274698</v>
          </cell>
          <cell r="I3403">
            <v>10</v>
          </cell>
          <cell r="J3403">
            <v>3.10675237415125E-5</v>
          </cell>
          <cell r="K3403">
            <v>3415</v>
          </cell>
          <cell r="L3403">
            <v>6.6303409806968694E-2</v>
          </cell>
          <cell r="M3403">
            <v>3148</v>
          </cell>
          <cell r="N3403">
            <v>2.06071649043804E-6</v>
          </cell>
          <cell r="O3403">
            <v>3504</v>
          </cell>
          <cell r="P3403">
            <v>7.0000000000000007E-2</v>
          </cell>
          <cell r="Q3403">
            <v>1771</v>
          </cell>
        </row>
        <row r="3404">
          <cell r="B3404" t="str">
            <v>VIEJO 22019704</v>
          </cell>
          <cell r="C3404">
            <v>182852201</v>
          </cell>
          <cell r="D3404" t="str">
            <v>VIEJO 2201</v>
          </cell>
          <cell r="E3404">
            <v>9704</v>
          </cell>
          <cell r="F3404" t="b">
            <v>1</v>
          </cell>
          <cell r="G3404">
            <v>4114.9937522698901</v>
          </cell>
          <cell r="H3404">
            <v>786.59860789011498</v>
          </cell>
          <cell r="I3404">
            <v>29</v>
          </cell>
          <cell r="J3404">
            <v>3.3423302974025E-5</v>
          </cell>
          <cell r="K3404">
            <v>3377</v>
          </cell>
          <cell r="L3404">
            <v>6.5369011364300206E-2</v>
          </cell>
          <cell r="M3404">
            <v>3429</v>
          </cell>
          <cell r="N3404">
            <v>2.1871989492249998E-6</v>
          </cell>
          <cell r="O3404">
            <v>3493</v>
          </cell>
          <cell r="P3404">
            <v>0.4</v>
          </cell>
          <cell r="Q3404">
            <v>944</v>
          </cell>
        </row>
        <row r="3405">
          <cell r="B3405" t="str">
            <v>VIEJO 2201CB</v>
          </cell>
          <cell r="C3405">
            <v>182852201</v>
          </cell>
          <cell r="D3405" t="str">
            <v>VIEJO 2201</v>
          </cell>
          <cell r="E3405" t="str">
            <v>CB</v>
          </cell>
          <cell r="F3405" t="b">
            <v>0</v>
          </cell>
          <cell r="G3405">
            <v>8287.0610497657199</v>
          </cell>
          <cell r="H3405">
            <v>8183.2874924825601</v>
          </cell>
          <cell r="I3405">
            <v>67</v>
          </cell>
          <cell r="J3405">
            <v>6.1848006565136802E-5</v>
          </cell>
          <cell r="K3405">
            <v>2725</v>
          </cell>
          <cell r="L3405">
            <v>6.6374330761130501E-2</v>
          </cell>
          <cell r="M3405">
            <v>3130</v>
          </cell>
          <cell r="N3405">
            <v>4.1068280211366401E-6</v>
          </cell>
          <cell r="O3405">
            <v>3331</v>
          </cell>
          <cell r="P3405">
            <v>0.08</v>
          </cell>
          <cell r="Q3405">
            <v>1652</v>
          </cell>
        </row>
        <row r="3406">
          <cell r="B3406" t="str">
            <v>VIEJO 22022606</v>
          </cell>
          <cell r="C3406">
            <v>182852202</v>
          </cell>
          <cell r="D3406" t="str">
            <v>VIEJO 2202</v>
          </cell>
          <cell r="E3406">
            <v>2606</v>
          </cell>
          <cell r="F3406" t="b">
            <v>0</v>
          </cell>
          <cell r="G3406">
            <v>4663.4326051665203</v>
          </cell>
          <cell r="H3406">
            <v>1279.3760369689501</v>
          </cell>
          <cell r="I3406">
            <v>52</v>
          </cell>
          <cell r="J3406">
            <v>5.9834251124777003E-5</v>
          </cell>
          <cell r="K3406">
            <v>2780</v>
          </cell>
          <cell r="L3406">
            <v>6.5394283154762103E-2</v>
          </cell>
          <cell r="M3406">
            <v>3420</v>
          </cell>
          <cell r="N3406">
            <v>3.9158261960726098E-6</v>
          </cell>
          <cell r="O3406">
            <v>3339</v>
          </cell>
          <cell r="P3406">
            <v>0.06</v>
          </cell>
          <cell r="Q3406">
            <v>1806</v>
          </cell>
        </row>
        <row r="3407">
          <cell r="B3407" t="str">
            <v>VIEJO 220235388</v>
          </cell>
          <cell r="C3407">
            <v>182852202</v>
          </cell>
          <cell r="D3407" t="str">
            <v>VIEJO 2202</v>
          </cell>
          <cell r="E3407">
            <v>35388</v>
          </cell>
          <cell r="F3407" t="b">
            <v>1</v>
          </cell>
          <cell r="G3407">
            <v>727.29740508567397</v>
          </cell>
          <cell r="H3407">
            <v>517.01392348478601</v>
          </cell>
          <cell r="I3407">
            <v>8</v>
          </cell>
          <cell r="J3407">
            <v>4.2702112921233398E-5</v>
          </cell>
          <cell r="K3407">
            <v>3213</v>
          </cell>
          <cell r="L3407">
            <v>6.6110773161205297E-2</v>
          </cell>
          <cell r="M3407">
            <v>3193</v>
          </cell>
          <cell r="N3407">
            <v>2.8344433278721001E-6</v>
          </cell>
          <cell r="O3407">
            <v>3432</v>
          </cell>
          <cell r="P3407">
            <v>0.94</v>
          </cell>
          <cell r="Q3407">
            <v>745</v>
          </cell>
        </row>
        <row r="3408">
          <cell r="B3408" t="str">
            <v>VIEJO 220255787</v>
          </cell>
          <cell r="C3408">
            <v>182852202</v>
          </cell>
          <cell r="D3408" t="str">
            <v>VIEJO 2202</v>
          </cell>
          <cell r="E3408">
            <v>55787</v>
          </cell>
          <cell r="F3408" t="b">
            <v>1</v>
          </cell>
          <cell r="G3408">
            <v>58.9250580656593</v>
          </cell>
          <cell r="H3408">
            <v>58.9250580656593</v>
          </cell>
          <cell r="I3408">
            <v>1</v>
          </cell>
          <cell r="J3408">
            <v>9.7708973044063896E-5</v>
          </cell>
          <cell r="K3408">
            <v>1699</v>
          </cell>
          <cell r="L3408">
            <v>6.6431834237477602E-2</v>
          </cell>
          <cell r="M3408">
            <v>2989</v>
          </cell>
          <cell r="N3408">
            <v>6.4909863007774196E-6</v>
          </cell>
          <cell r="O3408">
            <v>3193</v>
          </cell>
          <cell r="P3408">
            <v>0.05</v>
          </cell>
          <cell r="Q3408">
            <v>2023</v>
          </cell>
        </row>
        <row r="3409">
          <cell r="B3409" t="str">
            <v>VIEJO 220285904</v>
          </cell>
          <cell r="C3409">
            <v>182852202</v>
          </cell>
          <cell r="D3409" t="str">
            <v>VIEJO 2202</v>
          </cell>
          <cell r="E3409">
            <v>85904</v>
          </cell>
          <cell r="F3409" t="b">
            <v>0</v>
          </cell>
          <cell r="G3409">
            <v>3179.0036321821299</v>
          </cell>
          <cell r="H3409">
            <v>1684.9898078966601</v>
          </cell>
          <cell r="I3409">
            <v>24</v>
          </cell>
          <cell r="J3409">
            <v>1.8826573475886701E-5</v>
          </cell>
          <cell r="K3409">
            <v>3555</v>
          </cell>
          <cell r="L3409">
            <v>6.5629181546796797E-2</v>
          </cell>
          <cell r="M3409">
            <v>3329</v>
          </cell>
          <cell r="N3409">
            <v>1.24433424755165E-6</v>
          </cell>
          <cell r="O3409">
            <v>3571</v>
          </cell>
          <cell r="P3409">
            <v>0.03</v>
          </cell>
          <cell r="Q3409">
            <v>2340</v>
          </cell>
        </row>
        <row r="3410">
          <cell r="B3410" t="str">
            <v>VIEJO 22029089</v>
          </cell>
          <cell r="C3410">
            <v>182852202</v>
          </cell>
          <cell r="D3410" t="str">
            <v>VIEJO 2202</v>
          </cell>
          <cell r="E3410">
            <v>9089</v>
          </cell>
          <cell r="F3410" t="b">
            <v>0</v>
          </cell>
          <cell r="G3410">
            <v>2700.0602624786302</v>
          </cell>
          <cell r="H3410">
            <v>2319.95001292385</v>
          </cell>
          <cell r="I3410">
            <v>20</v>
          </cell>
          <cell r="J3410">
            <v>4.6291500484585403E-5</v>
          </cell>
          <cell r="K3410">
            <v>3130</v>
          </cell>
          <cell r="L3410">
            <v>6.61749853764598E-2</v>
          </cell>
          <cell r="M3410">
            <v>3177</v>
          </cell>
          <cell r="N3410">
            <v>3.0683935057687402E-6</v>
          </cell>
          <cell r="O3410">
            <v>3407</v>
          </cell>
          <cell r="P3410">
            <v>0.03</v>
          </cell>
          <cell r="Q3410">
            <v>2365</v>
          </cell>
        </row>
        <row r="3411">
          <cell r="B3411" t="str">
            <v>VIEJO 22029104</v>
          </cell>
          <cell r="C3411">
            <v>182852202</v>
          </cell>
          <cell r="D3411" t="str">
            <v>VIEJO 2202</v>
          </cell>
          <cell r="E3411">
            <v>9104</v>
          </cell>
          <cell r="F3411" t="b">
            <v>0</v>
          </cell>
          <cell r="G3411">
            <v>9586.0766021684794</v>
          </cell>
          <cell r="H3411">
            <v>9148.5670443796298</v>
          </cell>
          <cell r="I3411">
            <v>79</v>
          </cell>
          <cell r="J3411">
            <v>3.1816520734687001E-5</v>
          </cell>
          <cell r="K3411">
            <v>3404</v>
          </cell>
          <cell r="L3411">
            <v>6.6366809209372005E-2</v>
          </cell>
          <cell r="M3411">
            <v>3133</v>
          </cell>
          <cell r="N3411">
            <v>2.1129612209747899E-6</v>
          </cell>
          <cell r="O3411">
            <v>3502</v>
          </cell>
          <cell r="P3411">
            <v>0.18</v>
          </cell>
          <cell r="Q3411">
            <v>1218</v>
          </cell>
        </row>
        <row r="3412">
          <cell r="B3412" t="str">
            <v>VIEJO 22029112</v>
          </cell>
          <cell r="C3412">
            <v>182852202</v>
          </cell>
          <cell r="D3412" t="str">
            <v>VIEJO 2202</v>
          </cell>
          <cell r="E3412">
            <v>9112</v>
          </cell>
          <cell r="F3412" t="b">
            <v>0</v>
          </cell>
          <cell r="G3412">
            <v>5302.2860067072997</v>
          </cell>
          <cell r="H3412">
            <v>1359.40941106174</v>
          </cell>
          <cell r="I3412">
            <v>43</v>
          </cell>
          <cell r="J3412">
            <v>2.64918079324161E-5</v>
          </cell>
          <cell r="K3412">
            <v>3480</v>
          </cell>
          <cell r="L3412">
            <v>6.5386519105428198E-2</v>
          </cell>
          <cell r="M3412">
            <v>3422</v>
          </cell>
          <cell r="N3412">
            <v>1.74207477516451E-6</v>
          </cell>
          <cell r="O3412">
            <v>3531</v>
          </cell>
          <cell r="P3412">
            <v>0.55000000000000004</v>
          </cell>
          <cell r="Q3412">
            <v>872</v>
          </cell>
        </row>
        <row r="3413">
          <cell r="B3413" t="str">
            <v>VIEJO 22029118</v>
          </cell>
          <cell r="C3413">
            <v>182852202</v>
          </cell>
          <cell r="D3413" t="str">
            <v>VIEJO 2202</v>
          </cell>
          <cell r="E3413">
            <v>9118</v>
          </cell>
          <cell r="F3413" t="b">
            <v>0</v>
          </cell>
          <cell r="G3413">
            <v>4822.7839184463</v>
          </cell>
          <cell r="H3413">
            <v>1265.78270544154</v>
          </cell>
          <cell r="I3413">
            <v>41</v>
          </cell>
          <cell r="J3413">
            <v>5.3297437221999601E-5</v>
          </cell>
          <cell r="K3413">
            <v>2954</v>
          </cell>
          <cell r="L3413">
            <v>6.5429497218871299E-2</v>
          </cell>
          <cell r="M3413">
            <v>3406</v>
          </cell>
          <cell r="N3413">
            <v>3.4915000658594399E-6</v>
          </cell>
          <cell r="O3413">
            <v>3368</v>
          </cell>
          <cell r="P3413">
            <v>0.42</v>
          </cell>
          <cell r="Q3413">
            <v>936</v>
          </cell>
        </row>
        <row r="3414">
          <cell r="B3414" t="str">
            <v>VIEJO 22029120</v>
          </cell>
          <cell r="C3414">
            <v>182852202</v>
          </cell>
          <cell r="D3414" t="str">
            <v>VIEJO 2202</v>
          </cell>
          <cell r="E3414">
            <v>9120</v>
          </cell>
          <cell r="F3414" t="b">
            <v>0</v>
          </cell>
          <cell r="G3414">
            <v>11903.524353458401</v>
          </cell>
          <cell r="H3414">
            <v>2858.0041188846599</v>
          </cell>
          <cell r="I3414">
            <v>112</v>
          </cell>
          <cell r="J3414">
            <v>3.8664706222237199E-5</v>
          </cell>
          <cell r="K3414">
            <v>3290</v>
          </cell>
          <cell r="L3414">
            <v>6.5445718074641099E-2</v>
          </cell>
          <cell r="M3414">
            <v>3397</v>
          </cell>
          <cell r="N3414">
            <v>2.5360578651522699E-6</v>
          </cell>
          <cell r="O3414">
            <v>3463</v>
          </cell>
          <cell r="P3414">
            <v>7.0000000000000007E-2</v>
          </cell>
          <cell r="Q3414">
            <v>1741</v>
          </cell>
        </row>
        <row r="3415">
          <cell r="B3415" t="str">
            <v>VIEJO 220292792</v>
          </cell>
          <cell r="C3415">
            <v>182852202</v>
          </cell>
          <cell r="D3415" t="str">
            <v>VIEJO 2202</v>
          </cell>
          <cell r="E3415">
            <v>92792</v>
          </cell>
          <cell r="F3415" t="b">
            <v>1</v>
          </cell>
          <cell r="G3415">
            <v>2338.4550643827702</v>
          </cell>
          <cell r="H3415">
            <v>0</v>
          </cell>
          <cell r="I3415">
            <v>21</v>
          </cell>
          <cell r="J3415">
            <v>4.7945817641448202E-5</v>
          </cell>
          <cell r="K3415">
            <v>3094</v>
          </cell>
          <cell r="L3415">
            <v>6.51475899323882E-2</v>
          </cell>
          <cell r="M3415">
            <v>3598</v>
          </cell>
          <cell r="N3415">
            <v>3.1235544666781302E-6</v>
          </cell>
          <cell r="O3415">
            <v>3400</v>
          </cell>
          <cell r="P3415">
            <v>0.04</v>
          </cell>
          <cell r="Q3415">
            <v>2169</v>
          </cell>
        </row>
        <row r="3416">
          <cell r="B3416" t="str">
            <v>VIEJO 22029488</v>
          </cell>
          <cell r="C3416">
            <v>182852202</v>
          </cell>
          <cell r="D3416" t="str">
            <v>VIEJO 2202</v>
          </cell>
          <cell r="E3416">
            <v>9488</v>
          </cell>
          <cell r="F3416" t="b">
            <v>0</v>
          </cell>
          <cell r="G3416">
            <v>2122.5518244362802</v>
          </cell>
          <cell r="H3416">
            <v>1460.4010030279701</v>
          </cell>
          <cell r="I3416">
            <v>18</v>
          </cell>
          <cell r="J3416">
            <v>5.4746446949138697E-5</v>
          </cell>
          <cell r="K3416">
            <v>2923</v>
          </cell>
          <cell r="L3416">
            <v>6.5789712084932894E-2</v>
          </cell>
          <cell r="M3416">
            <v>3279</v>
          </cell>
          <cell r="N3416">
            <v>3.6033610672802298E-6</v>
          </cell>
          <cell r="O3416">
            <v>3360</v>
          </cell>
          <cell r="P3416">
            <v>0.02</v>
          </cell>
          <cell r="Q3416">
            <v>2561</v>
          </cell>
        </row>
        <row r="3417">
          <cell r="B3417" t="str">
            <v>VIEJO 2202CB</v>
          </cell>
          <cell r="C3417">
            <v>182852202</v>
          </cell>
          <cell r="D3417" t="str">
            <v>VIEJO 2202</v>
          </cell>
          <cell r="E3417" t="str">
            <v>CB</v>
          </cell>
          <cell r="F3417" t="b">
            <v>0</v>
          </cell>
          <cell r="G3417">
            <v>3450.21075210341</v>
          </cell>
          <cell r="H3417">
            <v>3450.21075210341</v>
          </cell>
          <cell r="I3417">
            <v>23</v>
          </cell>
          <cell r="J3417">
            <v>8.8928033105533004E-5</v>
          </cell>
          <cell r="K3417">
            <v>1953</v>
          </cell>
          <cell r="L3417">
            <v>6.6431834237477602E-2</v>
          </cell>
          <cell r="M3417">
            <v>2985</v>
          </cell>
          <cell r="N3417">
            <v>5.9076523543316896E-6</v>
          </cell>
          <cell r="O3417">
            <v>3216</v>
          </cell>
          <cell r="P3417">
            <v>1.33</v>
          </cell>
          <cell r="Q3417">
            <v>684</v>
          </cell>
        </row>
        <row r="3418">
          <cell r="B3418" t="str">
            <v>VIEJO 22032634</v>
          </cell>
          <cell r="C3418">
            <v>182852203</v>
          </cell>
          <cell r="D3418" t="str">
            <v>VIEJO 2203</v>
          </cell>
          <cell r="E3418">
            <v>2634</v>
          </cell>
          <cell r="F3418" t="b">
            <v>1</v>
          </cell>
          <cell r="G3418">
            <v>2692.6366066564401</v>
          </cell>
          <cell r="H3418">
            <v>0</v>
          </cell>
          <cell r="I3418">
            <v>23</v>
          </cell>
          <cell r="J3418">
            <v>2.56658244614465E-5</v>
          </cell>
          <cell r="K3418">
            <v>3490</v>
          </cell>
          <cell r="L3418">
            <v>6.51475899323882E-2</v>
          </cell>
          <cell r="M3418">
            <v>3596</v>
          </cell>
          <cell r="N3418">
            <v>1.6720666072909799E-6</v>
          </cell>
          <cell r="O3418">
            <v>3537</v>
          </cell>
          <cell r="P3418">
            <v>0.02</v>
          </cell>
          <cell r="Q3418">
            <v>2497</v>
          </cell>
        </row>
        <row r="3419">
          <cell r="B3419" t="str">
            <v>VIEJO 2203573610</v>
          </cell>
          <cell r="C3419">
            <v>182852203</v>
          </cell>
          <cell r="D3419" t="str">
            <v>VIEJO 2203</v>
          </cell>
          <cell r="E3419">
            <v>573610</v>
          </cell>
          <cell r="F3419" t="b">
            <v>1</v>
          </cell>
          <cell r="G3419">
            <v>5029.4734525102504</v>
          </cell>
          <cell r="H3419">
            <v>0</v>
          </cell>
          <cell r="I3419">
            <v>41</v>
          </cell>
          <cell r="J3419">
            <v>2.6462089545603702E-5</v>
          </cell>
          <cell r="K3419">
            <v>3481</v>
          </cell>
          <cell r="L3419">
            <v>6.5178912964219696E-2</v>
          </cell>
          <cell r="M3419">
            <v>3538</v>
          </cell>
          <cell r="N3419">
            <v>1.7259440371068901E-6</v>
          </cell>
          <cell r="O3419">
            <v>3534</v>
          </cell>
          <cell r="Q3419">
            <v>2722</v>
          </cell>
        </row>
        <row r="3420">
          <cell r="B3420" t="str">
            <v>VIEJO 22039094</v>
          </cell>
          <cell r="C3420">
            <v>182852203</v>
          </cell>
          <cell r="D3420" t="str">
            <v>VIEJO 2203</v>
          </cell>
          <cell r="E3420">
            <v>9094</v>
          </cell>
          <cell r="F3420" t="b">
            <v>1</v>
          </cell>
          <cell r="G3420">
            <v>4020.7214624308399</v>
          </cell>
          <cell r="H3420">
            <v>160.274167769717</v>
          </cell>
          <cell r="I3420">
            <v>32</v>
          </cell>
          <cell r="J3420">
            <v>2.6274427348956399E-5</v>
          </cell>
          <cell r="K3420">
            <v>3483</v>
          </cell>
          <cell r="L3420">
            <v>6.5227855201456297E-2</v>
          </cell>
          <cell r="M3420">
            <v>3493</v>
          </cell>
          <cell r="N3420">
            <v>1.7132320344027601E-6</v>
          </cell>
          <cell r="O3420">
            <v>3536</v>
          </cell>
          <cell r="P3420">
            <v>0.02</v>
          </cell>
          <cell r="Q3420">
            <v>2542</v>
          </cell>
        </row>
        <row r="3421">
          <cell r="B3421" t="str">
            <v>VIEJO 2203947314</v>
          </cell>
          <cell r="C3421">
            <v>182852203</v>
          </cell>
          <cell r="D3421" t="str">
            <v>VIEJO 2203</v>
          </cell>
          <cell r="E3421">
            <v>947314</v>
          </cell>
          <cell r="F3421" t="b">
            <v>1</v>
          </cell>
          <cell r="G3421">
            <v>2331.85114956702</v>
          </cell>
          <cell r="H3421">
            <v>461.40106097895102</v>
          </cell>
          <cell r="I3421">
            <v>22</v>
          </cell>
          <cell r="J3421">
            <v>4.1433444710578598E-5</v>
          </cell>
          <cell r="K3421">
            <v>3236</v>
          </cell>
          <cell r="L3421">
            <v>6.5322714155809494E-2</v>
          </cell>
          <cell r="M3421">
            <v>3451</v>
          </cell>
          <cell r="N3421">
            <v>2.71638701639278E-6</v>
          </cell>
          <cell r="O3421">
            <v>3438</v>
          </cell>
          <cell r="Q3421">
            <v>3163</v>
          </cell>
        </row>
        <row r="3422">
          <cell r="B3422" t="str">
            <v>VIEJO 2203CB</v>
          </cell>
          <cell r="C3422">
            <v>182852203</v>
          </cell>
          <cell r="D3422" t="str">
            <v>VIEJO 2203</v>
          </cell>
          <cell r="E3422" t="str">
            <v>CB</v>
          </cell>
          <cell r="F3422" t="b">
            <v>0</v>
          </cell>
          <cell r="G3422">
            <v>5468.4733315650801</v>
          </cell>
          <cell r="H3422">
            <v>4727.7308435474897</v>
          </cell>
          <cell r="I3422">
            <v>42</v>
          </cell>
          <cell r="J3422">
            <v>6.6222658815826306E-5</v>
          </cell>
          <cell r="K3422">
            <v>2583</v>
          </cell>
          <cell r="L3422">
            <v>6.61872162746035E-2</v>
          </cell>
          <cell r="M3422">
            <v>3172</v>
          </cell>
          <cell r="N3422">
            <v>4.3920259503509299E-6</v>
          </cell>
          <cell r="O3422">
            <v>3303</v>
          </cell>
          <cell r="P3422">
            <v>0.12</v>
          </cell>
          <cell r="Q3422">
            <v>1373</v>
          </cell>
        </row>
        <row r="3423">
          <cell r="B3423" t="str">
            <v>VIEJO 220436948</v>
          </cell>
          <cell r="C3423">
            <v>182852204</v>
          </cell>
          <cell r="D3423" t="str">
            <v>VIEJO 2204</v>
          </cell>
          <cell r="E3423">
            <v>36948</v>
          </cell>
          <cell r="F3423" t="b">
            <v>1</v>
          </cell>
          <cell r="G3423">
            <v>13534.0060615737</v>
          </cell>
          <cell r="H3423">
            <v>809.62732441001504</v>
          </cell>
          <cell r="I3423">
            <v>109</v>
          </cell>
          <cell r="J3423">
            <v>6.1078253111190803E-6</v>
          </cell>
          <cell r="K3423">
            <v>3631</v>
          </cell>
          <cell r="L3423">
            <v>6.5182936105922698E-2</v>
          </cell>
          <cell r="M3423">
            <v>3533</v>
          </cell>
          <cell r="N3423">
            <v>3.98162711117204E-7</v>
          </cell>
          <cell r="O3423">
            <v>3631</v>
          </cell>
          <cell r="Q3423">
            <v>2715</v>
          </cell>
        </row>
        <row r="3424">
          <cell r="B3424" t="str">
            <v>VIEJO 22049110</v>
          </cell>
          <cell r="C3424">
            <v>182852204</v>
          </cell>
          <cell r="D3424" t="str">
            <v>VIEJO 2204</v>
          </cell>
          <cell r="E3424">
            <v>9110</v>
          </cell>
          <cell r="F3424" t="b">
            <v>1</v>
          </cell>
          <cell r="G3424">
            <v>6943.3734992227301</v>
          </cell>
          <cell r="H3424">
            <v>472.91158737896598</v>
          </cell>
          <cell r="I3424">
            <v>58</v>
          </cell>
          <cell r="J3424">
            <v>1.34627548329097E-5</v>
          </cell>
          <cell r="K3424">
            <v>3596</v>
          </cell>
          <cell r="L3424">
            <v>6.5169732075579495E-2</v>
          </cell>
          <cell r="M3424">
            <v>3544</v>
          </cell>
          <cell r="N3424">
            <v>8.7871627375767796E-7</v>
          </cell>
          <cell r="O3424">
            <v>3601</v>
          </cell>
          <cell r="P3424">
            <v>0.03</v>
          </cell>
          <cell r="Q3424">
            <v>2318</v>
          </cell>
        </row>
        <row r="3425">
          <cell r="B3425" t="str">
            <v>VIEJO 22049440</v>
          </cell>
          <cell r="C3425">
            <v>182852204</v>
          </cell>
          <cell r="D3425" t="str">
            <v>VIEJO 2204</v>
          </cell>
          <cell r="E3425">
            <v>9440</v>
          </cell>
          <cell r="F3425" t="b">
            <v>1</v>
          </cell>
          <cell r="G3425">
            <v>5507.4999548489704</v>
          </cell>
          <cell r="H3425">
            <v>123.739517955824</v>
          </cell>
          <cell r="I3425">
            <v>55</v>
          </cell>
          <cell r="J3425">
            <v>1.3106010997559599E-5</v>
          </cell>
          <cell r="K3425">
            <v>3599</v>
          </cell>
          <cell r="L3425">
            <v>6.5170939828844393E-2</v>
          </cell>
          <cell r="M3425">
            <v>3541</v>
          </cell>
          <cell r="N3425">
            <v>8.5438308270291205E-7</v>
          </cell>
          <cell r="O3425">
            <v>3603</v>
          </cell>
          <cell r="Q3425">
            <v>2959</v>
          </cell>
        </row>
        <row r="3426">
          <cell r="B3426" t="str">
            <v>VIEJO 22049540</v>
          </cell>
          <cell r="C3426">
            <v>182852204</v>
          </cell>
          <cell r="D3426" t="str">
            <v>VIEJO 2204</v>
          </cell>
          <cell r="E3426">
            <v>9540</v>
          </cell>
          <cell r="F3426" t="b">
            <v>0</v>
          </cell>
          <cell r="G3426">
            <v>3592.08896987344</v>
          </cell>
          <cell r="H3426">
            <v>2319.70966787614</v>
          </cell>
          <cell r="I3426">
            <v>32</v>
          </cell>
          <cell r="J3426">
            <v>2.8532336827424802E-5</v>
          </cell>
          <cell r="K3426">
            <v>3444</v>
          </cell>
          <cell r="L3426">
            <v>6.5869977354001005E-2</v>
          </cell>
          <cell r="M3426">
            <v>3251</v>
          </cell>
          <cell r="N3426">
            <v>1.8884841101300401E-6</v>
          </cell>
          <cell r="O3426">
            <v>3517</v>
          </cell>
          <cell r="P3426">
            <v>0.02</v>
          </cell>
          <cell r="Q3426">
            <v>2557</v>
          </cell>
        </row>
        <row r="3427">
          <cell r="B3427" t="str">
            <v>VIEJO 2204CB</v>
          </cell>
          <cell r="C3427">
            <v>182852204</v>
          </cell>
          <cell r="D3427" t="str">
            <v>VIEJO 2204</v>
          </cell>
          <cell r="E3427" t="str">
            <v>CB</v>
          </cell>
          <cell r="F3427" t="b">
            <v>0</v>
          </cell>
          <cell r="G3427">
            <v>4041.5057126736701</v>
          </cell>
          <cell r="H3427">
            <v>3727.5542985790298</v>
          </cell>
          <cell r="I3427">
            <v>24</v>
          </cell>
          <cell r="J3427">
            <v>5.4820464470139901E-5</v>
          </cell>
          <cell r="K3427">
            <v>2920</v>
          </cell>
          <cell r="L3427">
            <v>6.6271303699341505E-2</v>
          </cell>
          <cell r="M3427">
            <v>3157</v>
          </cell>
          <cell r="N3427">
            <v>3.64001179859224E-6</v>
          </cell>
          <cell r="O3427">
            <v>3357</v>
          </cell>
          <cell r="P3427">
            <v>0.04</v>
          </cell>
          <cell r="Q3427">
            <v>2207</v>
          </cell>
        </row>
        <row r="3428">
          <cell r="B3428" t="str">
            <v>VINEYARD 2107246084</v>
          </cell>
          <cell r="C3428">
            <v>14502107</v>
          </cell>
          <cell r="D3428" t="str">
            <v>VINEYARD 2107</v>
          </cell>
          <cell r="E3428">
            <v>246084</v>
          </cell>
          <cell r="F3428" t="b">
            <v>1</v>
          </cell>
          <cell r="G3428">
            <v>830.43503338721496</v>
          </cell>
          <cell r="H3428">
            <v>385.24430470309801</v>
          </cell>
          <cell r="I3428">
            <v>7</v>
          </cell>
          <cell r="J3428">
            <v>7.1410399479126206E-5</v>
          </cell>
          <cell r="K3428">
            <v>2435</v>
          </cell>
          <cell r="L3428">
            <v>49.918129037087297</v>
          </cell>
          <cell r="M3428">
            <v>2211</v>
          </cell>
          <cell r="N3428">
            <v>3.5033019041899099E-3</v>
          </cell>
          <cell r="O3428">
            <v>2295</v>
          </cell>
          <cell r="Q3428">
            <v>3377</v>
          </cell>
        </row>
        <row r="3429">
          <cell r="B3429" t="str">
            <v>VINEYARD 2107978364</v>
          </cell>
          <cell r="C3429">
            <v>14502107</v>
          </cell>
          <cell r="D3429" t="str">
            <v>VINEYARD 2107</v>
          </cell>
          <cell r="E3429">
            <v>978364</v>
          </cell>
          <cell r="F3429" t="b">
            <v>0</v>
          </cell>
          <cell r="G3429">
            <v>4026.4295255571801</v>
          </cell>
          <cell r="H3429">
            <v>1557.65726742437</v>
          </cell>
          <cell r="I3429">
            <v>36</v>
          </cell>
          <cell r="J3429">
            <v>4.89226070183374E-5</v>
          </cell>
          <cell r="K3429">
            <v>3067</v>
          </cell>
          <cell r="L3429">
            <v>319.12063954125898</v>
          </cell>
          <cell r="M3429">
            <v>1419</v>
          </cell>
          <cell r="N3429">
            <v>2.8543469584059102E-2</v>
          </cell>
          <cell r="O3429">
            <v>1488</v>
          </cell>
          <cell r="Q3429">
            <v>2850</v>
          </cell>
        </row>
        <row r="3430">
          <cell r="B3430" t="str">
            <v>VINEYARD 2107CB</v>
          </cell>
          <cell r="C3430">
            <v>14502107</v>
          </cell>
          <cell r="D3430" t="str">
            <v>VINEYARD 2107</v>
          </cell>
          <cell r="E3430" t="str">
            <v>CB</v>
          </cell>
          <cell r="F3430" t="b">
            <v>0</v>
          </cell>
          <cell r="G3430">
            <v>12364.421939841801</v>
          </cell>
          <cell r="H3430">
            <v>3069.8489247534899</v>
          </cell>
          <cell r="I3430">
            <v>111</v>
          </cell>
          <cell r="J3430">
            <v>3.2821764614796103E-5</v>
          </cell>
          <cell r="K3430">
            <v>3389</v>
          </cell>
          <cell r="L3430">
            <v>173.84074825138001</v>
          </cell>
          <cell r="M3430">
            <v>1700</v>
          </cell>
          <cell r="N3430">
            <v>7.7954771161979101E-3</v>
          </cell>
          <cell r="O3430">
            <v>2056</v>
          </cell>
          <cell r="P3430">
            <v>0.03</v>
          </cell>
          <cell r="Q3430">
            <v>2405</v>
          </cell>
        </row>
        <row r="3431">
          <cell r="B3431" t="str">
            <v>VINEYARD 2107MR332</v>
          </cell>
          <cell r="C3431">
            <v>14502107</v>
          </cell>
          <cell r="D3431" t="str">
            <v>VINEYARD 2107</v>
          </cell>
          <cell r="E3431" t="str">
            <v>MR332</v>
          </cell>
          <cell r="F3431" t="b">
            <v>1</v>
          </cell>
          <cell r="G3431">
            <v>4548.7456954233703</v>
          </cell>
          <cell r="H3431">
            <v>520.66286401593504</v>
          </cell>
          <cell r="I3431">
            <v>31</v>
          </cell>
          <cell r="J3431">
            <v>7.6302724445323001E-5</v>
          </cell>
          <cell r="K3431">
            <v>2299</v>
          </cell>
          <cell r="L3431">
            <v>24.406965025772401</v>
          </cell>
          <cell r="M3431">
            <v>2396</v>
          </cell>
          <cell r="N3431">
            <v>2.07050568325676E-3</v>
          </cell>
          <cell r="O3431">
            <v>2470</v>
          </cell>
          <cell r="P3431">
            <v>0.38</v>
          </cell>
          <cell r="Q3431">
            <v>963</v>
          </cell>
        </row>
        <row r="3432">
          <cell r="B3432" t="str">
            <v>VINEYARD 2108383748</v>
          </cell>
          <cell r="C3432">
            <v>14502108</v>
          </cell>
          <cell r="D3432" t="str">
            <v>VINEYARD 2108</v>
          </cell>
          <cell r="E3432">
            <v>383748</v>
          </cell>
          <cell r="F3432" t="b">
            <v>1</v>
          </cell>
          <cell r="G3432">
            <v>582.31803847741696</v>
          </cell>
          <cell r="H3432">
            <v>582.31803847741696</v>
          </cell>
          <cell r="I3432">
            <v>4</v>
          </cell>
          <cell r="J3432">
            <v>1.1476496911200201E-4</v>
          </cell>
          <cell r="K3432">
            <v>1303</v>
          </cell>
          <cell r="L3432">
            <v>237.756444561595</v>
          </cell>
          <cell r="M3432">
            <v>1575</v>
          </cell>
          <cell r="N3432">
            <v>1.52068286901183E-2</v>
          </cell>
          <cell r="O3432">
            <v>1776</v>
          </cell>
          <cell r="Q3432">
            <v>3542</v>
          </cell>
        </row>
        <row r="3433">
          <cell r="B3433" t="str">
            <v>VINEYARD 2108609690</v>
          </cell>
          <cell r="C3433">
            <v>14502108</v>
          </cell>
          <cell r="D3433" t="str">
            <v>VINEYARD 2108</v>
          </cell>
          <cell r="E3433">
            <v>609690</v>
          </cell>
          <cell r="F3433" t="b">
            <v>0</v>
          </cell>
          <cell r="G3433">
            <v>12043.450966549201</v>
          </cell>
          <cell r="H3433">
            <v>7774.3070942342301</v>
          </cell>
          <cell r="I3433">
            <v>72</v>
          </cell>
          <cell r="J3433">
            <v>7.5587135335142703E-5</v>
          </cell>
          <cell r="K3433">
            <v>2321</v>
          </cell>
          <cell r="L3433">
            <v>321.87909189734199</v>
          </cell>
          <cell r="M3433">
            <v>1411</v>
          </cell>
          <cell r="N3433">
            <v>2.1382682329042502E-2</v>
          </cell>
          <cell r="O3433">
            <v>1643</v>
          </cell>
          <cell r="Q3433">
            <v>2744</v>
          </cell>
        </row>
        <row r="3434">
          <cell r="B3434" t="str">
            <v>VINEYARD 2108MR172</v>
          </cell>
          <cell r="C3434">
            <v>14502108</v>
          </cell>
          <cell r="D3434" t="str">
            <v>VINEYARD 2108</v>
          </cell>
          <cell r="E3434" t="str">
            <v>MR172</v>
          </cell>
          <cell r="F3434" t="b">
            <v>1</v>
          </cell>
          <cell r="G3434">
            <v>1779.12534395482</v>
          </cell>
          <cell r="H3434">
            <v>856.80018265735896</v>
          </cell>
          <cell r="I3434">
            <v>26</v>
          </cell>
          <cell r="J3434">
            <v>6.2737628613831404E-5</v>
          </cell>
          <cell r="K3434">
            <v>2692</v>
          </cell>
          <cell r="L3434">
            <v>64.629717377878805</v>
          </cell>
          <cell r="M3434">
            <v>2125</v>
          </cell>
          <cell r="N3434">
            <v>4.5678707531272497E-3</v>
          </cell>
          <cell r="O3434">
            <v>2228</v>
          </cell>
          <cell r="P3434">
            <v>27.77</v>
          </cell>
          <cell r="Q3434">
            <v>256</v>
          </cell>
        </row>
        <row r="3435">
          <cell r="B3435" t="str">
            <v>VINEYARD 2110391250</v>
          </cell>
          <cell r="C3435">
            <v>14502110</v>
          </cell>
          <cell r="D3435" t="str">
            <v>VINEYARD 2110</v>
          </cell>
          <cell r="E3435">
            <v>391250</v>
          </cell>
          <cell r="F3435" t="b">
            <v>0</v>
          </cell>
          <cell r="G3435">
            <v>1481.32264495763</v>
          </cell>
          <cell r="H3435">
            <v>1481.32264495763</v>
          </cell>
          <cell r="I3435">
            <v>3</v>
          </cell>
          <cell r="J3435">
            <v>1.01723482657689E-4</v>
          </cell>
          <cell r="K3435">
            <v>1612</v>
          </cell>
          <cell r="L3435">
            <v>1985.16119406486</v>
          </cell>
          <cell r="M3435">
            <v>457</v>
          </cell>
          <cell r="N3435">
            <v>0.198413716765624</v>
          </cell>
          <cell r="O3435">
            <v>333</v>
          </cell>
          <cell r="Q3435">
            <v>3356</v>
          </cell>
        </row>
        <row r="3436">
          <cell r="B3436" t="str">
            <v>VINEYARD 2110CB</v>
          </cell>
          <cell r="C3436">
            <v>14502110</v>
          </cell>
          <cell r="D3436" t="str">
            <v>VINEYARD 2110</v>
          </cell>
          <cell r="E3436" t="str">
            <v>CB</v>
          </cell>
          <cell r="F3436" t="b">
            <v>0</v>
          </cell>
          <cell r="G3436">
            <v>16260.0031729353</v>
          </cell>
          <cell r="H3436">
            <v>8994.5064152397208</v>
          </cell>
          <cell r="I3436">
            <v>86</v>
          </cell>
          <cell r="J3436">
            <v>9.3599457658804296E-5</v>
          </cell>
          <cell r="K3436">
            <v>1807</v>
          </cell>
          <cell r="L3436">
            <v>1513.15877671005</v>
          </cell>
          <cell r="M3436">
            <v>589</v>
          </cell>
          <cell r="N3436">
            <v>0.13080305529140401</v>
          </cell>
          <cell r="O3436">
            <v>600</v>
          </cell>
          <cell r="P3436">
            <v>0.04</v>
          </cell>
          <cell r="Q3436">
            <v>2129</v>
          </cell>
        </row>
        <row r="3437">
          <cell r="B3437" t="str">
            <v>VOLTA 11011516</v>
          </cell>
          <cell r="C3437">
            <v>102541101</v>
          </cell>
          <cell r="D3437" t="str">
            <v>VOLTA 1101</v>
          </cell>
          <cell r="E3437">
            <v>1516</v>
          </cell>
          <cell r="F3437" t="b">
            <v>0</v>
          </cell>
          <cell r="G3437">
            <v>41402.755784893103</v>
          </cell>
          <cell r="H3437">
            <v>40856.604486234603</v>
          </cell>
          <cell r="I3437">
            <v>123</v>
          </cell>
          <cell r="J3437">
            <v>9.2443699819947701E-5</v>
          </cell>
          <cell r="K3437">
            <v>1832</v>
          </cell>
          <cell r="L3437">
            <v>1638.3577015324499</v>
          </cell>
          <cell r="M3437">
            <v>549</v>
          </cell>
          <cell r="N3437">
            <v>0.136155178377976</v>
          </cell>
          <cell r="O3437">
            <v>580</v>
          </cell>
          <cell r="P3437">
            <v>0.06</v>
          </cell>
          <cell r="Q3437">
            <v>1821</v>
          </cell>
        </row>
        <row r="3438">
          <cell r="B3438" t="str">
            <v>VOLTA 11011568</v>
          </cell>
          <cell r="C3438">
            <v>102541101</v>
          </cell>
          <cell r="D3438" t="str">
            <v>VOLTA 1101</v>
          </cell>
          <cell r="E3438">
            <v>1568</v>
          </cell>
          <cell r="F3438" t="b">
            <v>0</v>
          </cell>
          <cell r="G3438">
            <v>37176.496760695401</v>
          </cell>
          <cell r="H3438">
            <v>37176.496760695401</v>
          </cell>
          <cell r="I3438">
            <v>136</v>
          </cell>
          <cell r="J3438">
            <v>9.0934882966933002E-5</v>
          </cell>
          <cell r="K3438">
            <v>1885</v>
          </cell>
          <cell r="L3438">
            <v>3456.98480918206</v>
          </cell>
          <cell r="M3438">
            <v>206</v>
          </cell>
          <cell r="N3438">
            <v>0.36191365968427203</v>
          </cell>
          <cell r="O3438">
            <v>85</v>
          </cell>
          <cell r="P3438">
            <v>0.1</v>
          </cell>
          <cell r="Q3438">
            <v>1479</v>
          </cell>
        </row>
        <row r="3439">
          <cell r="B3439" t="str">
            <v>VOLTA 11011596</v>
          </cell>
          <cell r="C3439">
            <v>102541101</v>
          </cell>
          <cell r="D3439" t="str">
            <v>VOLTA 1101</v>
          </cell>
          <cell r="E3439">
            <v>1596</v>
          </cell>
          <cell r="F3439" t="b">
            <v>0</v>
          </cell>
          <cell r="G3439">
            <v>35104.546457862401</v>
          </cell>
          <cell r="H3439">
            <v>35104.546457862401</v>
          </cell>
          <cell r="I3439">
            <v>132</v>
          </cell>
          <cell r="J3439">
            <v>6.0423698251099702E-5</v>
          </cell>
          <cell r="K3439">
            <v>2763</v>
          </cell>
          <cell r="L3439">
            <v>1180.32034024886</v>
          </cell>
          <cell r="M3439">
            <v>741</v>
          </cell>
          <cell r="N3439">
            <v>7.1922243751646894E-2</v>
          </cell>
          <cell r="O3439">
            <v>966</v>
          </cell>
          <cell r="P3439">
            <v>0.01</v>
          </cell>
          <cell r="Q3439">
            <v>2583</v>
          </cell>
        </row>
        <row r="3440">
          <cell r="B3440" t="str">
            <v>VOLTA 11011640</v>
          </cell>
          <cell r="C3440">
            <v>102541101</v>
          </cell>
          <cell r="D3440" t="str">
            <v>VOLTA 1101</v>
          </cell>
          <cell r="E3440">
            <v>1640</v>
          </cell>
          <cell r="F3440" t="b">
            <v>0</v>
          </cell>
          <cell r="G3440">
            <v>16804.165980010999</v>
          </cell>
          <cell r="H3440">
            <v>16804.165980010999</v>
          </cell>
          <cell r="I3440">
            <v>59</v>
          </cell>
          <cell r="J3440">
            <v>7.8828618655788204E-5</v>
          </cell>
          <cell r="K3440">
            <v>2241</v>
          </cell>
          <cell r="L3440">
            <v>5.7046991008550503</v>
          </cell>
          <cell r="M3440">
            <v>2720</v>
          </cell>
          <cell r="N3440">
            <v>2.82865730812599E-4</v>
          </cell>
          <cell r="O3440">
            <v>2803</v>
          </cell>
          <cell r="P3440">
            <v>0.01</v>
          </cell>
          <cell r="Q3440">
            <v>2569</v>
          </cell>
        </row>
        <row r="3441">
          <cell r="B3441" t="str">
            <v>VOLTA 110149742</v>
          </cell>
          <cell r="C3441">
            <v>102541101</v>
          </cell>
          <cell r="D3441" t="str">
            <v>VOLTA 1101</v>
          </cell>
          <cell r="E3441">
            <v>49742</v>
          </cell>
          <cell r="F3441" t="b">
            <v>0</v>
          </cell>
          <cell r="G3441">
            <v>5593.8567607372397</v>
          </cell>
          <cell r="H3441">
            <v>5593.8567607372397</v>
          </cell>
          <cell r="I3441">
            <v>28</v>
          </cell>
          <cell r="J3441">
            <v>5.8016034407566099E-5</v>
          </cell>
          <cell r="K3441">
            <v>2835</v>
          </cell>
          <cell r="L3441">
            <v>7932.3947899004397</v>
          </cell>
          <cell r="M3441">
            <v>6</v>
          </cell>
          <cell r="N3441">
            <v>0.464330779966248</v>
          </cell>
          <cell r="O3441">
            <v>39</v>
          </cell>
          <cell r="P3441">
            <v>0.05</v>
          </cell>
          <cell r="Q3441">
            <v>1993</v>
          </cell>
        </row>
        <row r="3442">
          <cell r="B3442" t="str">
            <v>VOLTA 110153118</v>
          </cell>
          <cell r="C3442">
            <v>102541101</v>
          </cell>
          <cell r="D3442" t="str">
            <v>VOLTA 1101</v>
          </cell>
          <cell r="E3442">
            <v>53118</v>
          </cell>
          <cell r="F3442" t="b">
            <v>0</v>
          </cell>
          <cell r="G3442">
            <v>15490.2628530606</v>
          </cell>
          <cell r="H3442">
            <v>15490.2628530606</v>
          </cell>
          <cell r="I3442">
            <v>47</v>
          </cell>
          <cell r="J3442">
            <v>5.9428477026004703E-5</v>
          </cell>
          <cell r="K3442">
            <v>2792</v>
          </cell>
          <cell r="L3442">
            <v>5134.3568397515701</v>
          </cell>
          <cell r="M3442">
            <v>65</v>
          </cell>
          <cell r="N3442">
            <v>0.27952160774370399</v>
          </cell>
          <cell r="O3442">
            <v>157</v>
          </cell>
          <cell r="P3442">
            <v>0.08</v>
          </cell>
          <cell r="Q3442">
            <v>1618</v>
          </cell>
        </row>
        <row r="3443">
          <cell r="B3443" t="str">
            <v>VOLTA 110165764</v>
          </cell>
          <cell r="C3443">
            <v>102541101</v>
          </cell>
          <cell r="D3443" t="str">
            <v>VOLTA 1101</v>
          </cell>
          <cell r="E3443">
            <v>65764</v>
          </cell>
          <cell r="F3443" t="b">
            <v>0</v>
          </cell>
          <cell r="G3443">
            <v>16669.4005004295</v>
          </cell>
          <cell r="H3443">
            <v>16669.4005004295</v>
          </cell>
          <cell r="I3443">
            <v>34</v>
          </cell>
          <cell r="J3443">
            <v>4.78112665672704E-5</v>
          </cell>
          <cell r="K3443">
            <v>3096</v>
          </cell>
          <cell r="L3443">
            <v>3350.06875578367</v>
          </cell>
          <cell r="M3443">
            <v>218</v>
          </cell>
          <cell r="N3443">
            <v>0.14229974099863199</v>
          </cell>
          <cell r="O3443">
            <v>560</v>
          </cell>
          <cell r="P3443">
            <v>0.03</v>
          </cell>
          <cell r="Q3443">
            <v>2268</v>
          </cell>
        </row>
        <row r="3444">
          <cell r="B3444" t="str">
            <v>VOLTA 110180454</v>
          </cell>
          <cell r="C3444">
            <v>102541101</v>
          </cell>
          <cell r="D3444" t="str">
            <v>VOLTA 1101</v>
          </cell>
          <cell r="E3444">
            <v>80454</v>
          </cell>
          <cell r="F3444" t="b">
            <v>0</v>
          </cell>
          <cell r="G3444">
            <v>51836.244994567598</v>
          </cell>
          <cell r="H3444">
            <v>51220.5160606309</v>
          </cell>
          <cell r="I3444">
            <v>254</v>
          </cell>
          <cell r="J3444">
            <v>8.7905684311760597E-5</v>
          </cell>
          <cell r="K3444">
            <v>1985</v>
          </cell>
          <cell r="L3444">
            <v>1652.30484234291</v>
          </cell>
          <cell r="M3444">
            <v>542</v>
          </cell>
          <cell r="N3444">
            <v>0.14786383799613301</v>
          </cell>
          <cell r="O3444">
            <v>532</v>
          </cell>
          <cell r="P3444">
            <v>0.09</v>
          </cell>
          <cell r="Q3444">
            <v>1550</v>
          </cell>
        </row>
        <row r="3445">
          <cell r="B3445" t="str">
            <v>VOLTA 110185234</v>
          </cell>
          <cell r="C3445">
            <v>102541101</v>
          </cell>
          <cell r="D3445" t="str">
            <v>VOLTA 1101</v>
          </cell>
          <cell r="E3445">
            <v>85234</v>
          </cell>
          <cell r="F3445" t="b">
            <v>0</v>
          </cell>
          <cell r="G3445">
            <v>12730.834699102699</v>
          </cell>
          <cell r="H3445">
            <v>12730.834699102699</v>
          </cell>
          <cell r="I3445">
            <v>92</v>
          </cell>
          <cell r="J3445">
            <v>7.7366935882942599E-5</v>
          </cell>
          <cell r="K3445">
            <v>2279</v>
          </cell>
          <cell r="L3445">
            <v>30.037628631759699</v>
          </cell>
          <cell r="M3445">
            <v>2343</v>
          </cell>
          <cell r="N3445">
            <v>1.6524063752327101E-3</v>
          </cell>
          <cell r="O3445">
            <v>2528</v>
          </cell>
          <cell r="P3445">
            <v>0.02</v>
          </cell>
          <cell r="Q3445">
            <v>2526</v>
          </cell>
        </row>
        <row r="3446">
          <cell r="B3446" t="str">
            <v>VOLTA 1101CB</v>
          </cell>
          <cell r="C3446">
            <v>102541101</v>
          </cell>
          <cell r="D3446" t="str">
            <v>VOLTA 1101</v>
          </cell>
          <cell r="E3446" t="str">
            <v>CB</v>
          </cell>
          <cell r="F3446" t="b">
            <v>0</v>
          </cell>
          <cell r="G3446">
            <v>14817.1822928907</v>
          </cell>
          <cell r="H3446">
            <v>14817.1822928907</v>
          </cell>
          <cell r="I3446">
            <v>80</v>
          </cell>
          <cell r="J3446">
            <v>1.1232754157022E-4</v>
          </cell>
          <cell r="K3446">
            <v>1359</v>
          </cell>
          <cell r="L3446">
            <v>3549.00804788194</v>
          </cell>
          <cell r="M3446">
            <v>194</v>
          </cell>
          <cell r="N3446">
            <v>0.37544964120690899</v>
          </cell>
          <cell r="O3446">
            <v>76</v>
          </cell>
          <cell r="P3446">
            <v>7.0000000000000007E-2</v>
          </cell>
          <cell r="Q3446">
            <v>1694</v>
          </cell>
        </row>
        <row r="3447">
          <cell r="B3447" t="str">
            <v>VOLTA 11021502</v>
          </cell>
          <cell r="C3447">
            <v>102541102</v>
          </cell>
          <cell r="D3447" t="str">
            <v>VOLTA 1102</v>
          </cell>
          <cell r="E3447">
            <v>1502</v>
          </cell>
          <cell r="F3447" t="b">
            <v>0</v>
          </cell>
          <cell r="G3447">
            <v>11680.2523363533</v>
          </cell>
          <cell r="H3447">
            <v>11680.2523363533</v>
          </cell>
          <cell r="I3447">
            <v>80</v>
          </cell>
          <cell r="J3447">
            <v>8.0914668534562593E-5</v>
          </cell>
          <cell r="K3447">
            <v>2184</v>
          </cell>
          <cell r="L3447">
            <v>65.409922481632805</v>
          </cell>
          <cell r="M3447">
            <v>2121</v>
          </cell>
          <cell r="N3447">
            <v>6.1143911156397298E-3</v>
          </cell>
          <cell r="O3447">
            <v>2149</v>
          </cell>
          <cell r="P3447">
            <v>27.78</v>
          </cell>
          <cell r="Q3447">
            <v>255</v>
          </cell>
        </row>
        <row r="3448">
          <cell r="B3448" t="str">
            <v>VOLTA 11021504</v>
          </cell>
          <cell r="C3448">
            <v>102541102</v>
          </cell>
          <cell r="D3448" t="str">
            <v>VOLTA 1102</v>
          </cell>
          <cell r="E3448">
            <v>1504</v>
          </cell>
          <cell r="F3448" t="b">
            <v>0</v>
          </cell>
          <cell r="G3448">
            <v>13347.4852897609</v>
          </cell>
          <cell r="H3448">
            <v>13347.4852897609</v>
          </cell>
          <cell r="I3448">
            <v>95</v>
          </cell>
          <cell r="J3448">
            <v>5.8287771519238198E-5</v>
          </cell>
          <cell r="K3448">
            <v>2825</v>
          </cell>
          <cell r="L3448">
            <v>84.861051965412599</v>
          </cell>
          <cell r="M3448">
            <v>2031</v>
          </cell>
          <cell r="N3448">
            <v>6.5125358184360896E-3</v>
          </cell>
          <cell r="O3448">
            <v>2125</v>
          </cell>
          <cell r="P3448">
            <v>45.39</v>
          </cell>
          <cell r="Q3448">
            <v>148</v>
          </cell>
        </row>
        <row r="3449">
          <cell r="B3449" t="str">
            <v>VOLTA 11021646</v>
          </cell>
          <cell r="C3449">
            <v>102541102</v>
          </cell>
          <cell r="D3449" t="str">
            <v>VOLTA 1102</v>
          </cell>
          <cell r="E3449">
            <v>1646</v>
          </cell>
          <cell r="F3449" t="b">
            <v>0</v>
          </cell>
          <cell r="G3449">
            <v>38843.319144330497</v>
          </cell>
          <cell r="H3449">
            <v>38535.026511176598</v>
          </cell>
          <cell r="I3449">
            <v>215</v>
          </cell>
          <cell r="J3449">
            <v>6.2042802786993104E-5</v>
          </cell>
          <cell r="K3449">
            <v>2718</v>
          </cell>
          <cell r="L3449">
            <v>560.45414680967701</v>
          </cell>
          <cell r="M3449">
            <v>1133</v>
          </cell>
          <cell r="N3449">
            <v>3.04169531754187E-2</v>
          </cell>
          <cell r="O3449">
            <v>1455</v>
          </cell>
          <cell r="P3449">
            <v>13.62</v>
          </cell>
          <cell r="Q3449">
            <v>364</v>
          </cell>
        </row>
        <row r="3450">
          <cell r="B3450" t="str">
            <v>VOLTA 11021650</v>
          </cell>
          <cell r="C3450">
            <v>102541102</v>
          </cell>
          <cell r="D3450" t="str">
            <v>VOLTA 1102</v>
          </cell>
          <cell r="E3450">
            <v>1650</v>
          </cell>
          <cell r="F3450" t="b">
            <v>0</v>
          </cell>
          <cell r="G3450">
            <v>34931.974318947097</v>
          </cell>
          <cell r="H3450">
            <v>34931.974318947097</v>
          </cell>
          <cell r="I3450">
            <v>154</v>
          </cell>
          <cell r="J3450">
            <v>4.7418568550104497E-5</v>
          </cell>
          <cell r="K3450">
            <v>3105</v>
          </cell>
          <cell r="L3450">
            <v>252.230161990753</v>
          </cell>
          <cell r="M3450">
            <v>1537</v>
          </cell>
          <cell r="N3450">
            <v>1.07005689226206E-2</v>
          </cell>
          <cell r="O3450">
            <v>1933</v>
          </cell>
          <cell r="P3450">
            <v>0.12</v>
          </cell>
          <cell r="Q3450">
            <v>1379</v>
          </cell>
        </row>
        <row r="3451">
          <cell r="B3451" t="str">
            <v>VOLTA 110237350</v>
          </cell>
          <cell r="C3451">
            <v>102541102</v>
          </cell>
          <cell r="D3451" t="str">
            <v>VOLTA 1102</v>
          </cell>
          <cell r="E3451">
            <v>37350</v>
          </cell>
          <cell r="F3451" t="b">
            <v>0</v>
          </cell>
          <cell r="G3451">
            <v>39069.900620662302</v>
          </cell>
          <cell r="H3451">
            <v>39069.900620662302</v>
          </cell>
          <cell r="I3451">
            <v>255</v>
          </cell>
          <cell r="J3451">
            <v>7.6955674907652495E-5</v>
          </cell>
          <cell r="K3451">
            <v>2287</v>
          </cell>
          <cell r="L3451">
            <v>360.20309757896598</v>
          </cell>
          <cell r="M3451">
            <v>1353</v>
          </cell>
          <cell r="N3451">
            <v>2.2269823323215199E-2</v>
          </cell>
          <cell r="O3451">
            <v>1625</v>
          </cell>
          <cell r="P3451">
            <v>13.94</v>
          </cell>
          <cell r="Q3451">
            <v>359</v>
          </cell>
        </row>
        <row r="3452">
          <cell r="B3452" t="str">
            <v>VOLTA 1102453266</v>
          </cell>
          <cell r="C3452">
            <v>102541102</v>
          </cell>
          <cell r="D3452" t="str">
            <v>VOLTA 1102</v>
          </cell>
          <cell r="E3452">
            <v>453266</v>
          </cell>
          <cell r="F3452" t="b">
            <v>1</v>
          </cell>
          <cell r="G3452">
            <v>510.150868777825</v>
          </cell>
          <cell r="H3452">
            <v>510.150868777825</v>
          </cell>
          <cell r="I3452">
            <v>5</v>
          </cell>
          <cell r="J3452">
            <v>4.8630291712470301E-5</v>
          </cell>
          <cell r="K3452">
            <v>3071</v>
          </cell>
          <cell r="L3452">
            <v>42.836714840169101</v>
          </cell>
          <cell r="M3452">
            <v>2263</v>
          </cell>
          <cell r="N3452">
            <v>1.9312443885115701E-3</v>
          </cell>
          <cell r="O3452">
            <v>2486</v>
          </cell>
          <cell r="Q3452">
            <v>3444</v>
          </cell>
        </row>
        <row r="3453">
          <cell r="B3453" t="str">
            <v>VOLTA 110253130</v>
          </cell>
          <cell r="C3453">
            <v>102541102</v>
          </cell>
          <cell r="D3453" t="str">
            <v>VOLTA 1102</v>
          </cell>
          <cell r="E3453">
            <v>53130</v>
          </cell>
          <cell r="F3453" t="b">
            <v>0</v>
          </cell>
          <cell r="G3453">
            <v>22213.296130283699</v>
          </cell>
          <cell r="H3453">
            <v>22213.296130283699</v>
          </cell>
          <cell r="I3453">
            <v>168</v>
          </cell>
          <cell r="J3453">
            <v>4.8270571099776801E-5</v>
          </cell>
          <cell r="K3453">
            <v>3088</v>
          </cell>
          <cell r="L3453">
            <v>94.829698384035893</v>
          </cell>
          <cell r="M3453">
            <v>1982</v>
          </cell>
          <cell r="N3453">
            <v>3.3206961307971198E-3</v>
          </cell>
          <cell r="O3453">
            <v>2314</v>
          </cell>
          <cell r="P3453">
            <v>57.28</v>
          </cell>
          <cell r="Q3453">
            <v>97</v>
          </cell>
        </row>
        <row r="3454">
          <cell r="B3454" t="str">
            <v>VOLTA 110254932</v>
          </cell>
          <cell r="C3454">
            <v>102541102</v>
          </cell>
          <cell r="D3454" t="str">
            <v>VOLTA 1102</v>
          </cell>
          <cell r="E3454">
            <v>54932</v>
          </cell>
          <cell r="F3454" t="b">
            <v>0</v>
          </cell>
          <cell r="G3454">
            <v>7042.6654201302799</v>
          </cell>
          <cell r="H3454">
            <v>7042.6654201302799</v>
          </cell>
          <cell r="I3454">
            <v>46</v>
          </cell>
          <cell r="J3454">
            <v>5.46072871617545E-5</v>
          </cell>
          <cell r="K3454">
            <v>2930</v>
          </cell>
          <cell r="L3454">
            <v>80.648123181283594</v>
          </cell>
          <cell r="M3454">
            <v>2045</v>
          </cell>
          <cell r="N3454">
            <v>3.4143564893966199E-3</v>
          </cell>
          <cell r="O3454">
            <v>2302</v>
          </cell>
          <cell r="P3454">
            <v>25.23</v>
          </cell>
          <cell r="Q3454">
            <v>272</v>
          </cell>
        </row>
        <row r="3455">
          <cell r="B3455" t="str">
            <v>VOLTA 1102641544</v>
          </cell>
          <cell r="C3455">
            <v>102541102</v>
          </cell>
          <cell r="D3455" t="str">
            <v>VOLTA 1102</v>
          </cell>
          <cell r="E3455">
            <v>641544</v>
          </cell>
          <cell r="F3455" t="b">
            <v>0</v>
          </cell>
          <cell r="G3455">
            <v>7956.2573108228398</v>
          </cell>
          <cell r="H3455">
            <v>7956.2573108228398</v>
          </cell>
          <cell r="I3455">
            <v>58</v>
          </cell>
          <cell r="J3455">
            <v>1.08683305840933E-4</v>
          </cell>
          <cell r="K3455">
            <v>1431</v>
          </cell>
          <cell r="L3455">
            <v>9.0793273486833002</v>
          </cell>
          <cell r="M3455">
            <v>2642</v>
          </cell>
          <cell r="N3455">
            <v>1.18156666078076E-3</v>
          </cell>
          <cell r="O3455">
            <v>2601</v>
          </cell>
          <cell r="Q3455">
            <v>2763</v>
          </cell>
        </row>
        <row r="3456">
          <cell r="B3456" t="str">
            <v>VOLTA 110280982</v>
          </cell>
          <cell r="C3456">
            <v>102541102</v>
          </cell>
          <cell r="D3456" t="str">
            <v>VOLTA 1102</v>
          </cell>
          <cell r="E3456">
            <v>80982</v>
          </cell>
          <cell r="F3456" t="b">
            <v>1</v>
          </cell>
          <cell r="G3456">
            <v>836.52313223680801</v>
          </cell>
          <cell r="H3456">
            <v>836.52313223680801</v>
          </cell>
          <cell r="I3456">
            <v>8</v>
          </cell>
          <cell r="J3456">
            <v>7.4451432737987394E-5</v>
          </cell>
          <cell r="K3456">
            <v>2347</v>
          </cell>
          <cell r="L3456">
            <v>11.950948060166899</v>
          </cell>
          <cell r="M3456">
            <v>2588</v>
          </cell>
          <cell r="N3456">
            <v>1.53815145550911E-3</v>
          </cell>
          <cell r="O3456">
            <v>2551</v>
          </cell>
          <cell r="P3456">
            <v>41.95</v>
          </cell>
          <cell r="Q3456">
            <v>172</v>
          </cell>
        </row>
        <row r="3457">
          <cell r="B3457" t="str">
            <v>VOLTA 110293418</v>
          </cell>
          <cell r="C3457">
            <v>102541102</v>
          </cell>
          <cell r="D3457" t="str">
            <v>VOLTA 1102</v>
          </cell>
          <cell r="E3457">
            <v>93418</v>
          </cell>
          <cell r="F3457" t="b">
            <v>0</v>
          </cell>
          <cell r="G3457">
            <v>4145.9231739104998</v>
          </cell>
          <cell r="H3457">
            <v>4145.9231739104998</v>
          </cell>
          <cell r="I3457">
            <v>23</v>
          </cell>
          <cell r="J3457">
            <v>6.4515004851273193E-5</v>
          </cell>
          <cell r="K3457">
            <v>2627</v>
          </cell>
          <cell r="L3457">
            <v>45.523327610678002</v>
          </cell>
          <cell r="M3457">
            <v>2243</v>
          </cell>
          <cell r="N3457">
            <v>1.90379961627701E-3</v>
          </cell>
          <cell r="O3457">
            <v>2488</v>
          </cell>
          <cell r="P3457">
            <v>0.16</v>
          </cell>
          <cell r="Q3457">
            <v>1254</v>
          </cell>
        </row>
        <row r="3458">
          <cell r="B3458" t="str">
            <v>VOLTA 11029742</v>
          </cell>
          <cell r="C3458">
            <v>102541102</v>
          </cell>
          <cell r="D3458" t="str">
            <v>VOLTA 1102</v>
          </cell>
          <cell r="E3458">
            <v>9742</v>
          </cell>
          <cell r="F3458" t="b">
            <v>0</v>
          </cell>
          <cell r="G3458">
            <v>14685.6636215852</v>
          </cell>
          <cell r="H3458">
            <v>14685.6636215852</v>
          </cell>
          <cell r="I3458">
            <v>120</v>
          </cell>
          <cell r="J3458">
            <v>4.1560843139147098E-5</v>
          </cell>
          <cell r="K3458">
            <v>3232</v>
          </cell>
          <cell r="L3458">
            <v>86.004084249865002</v>
          </cell>
          <cell r="M3458">
            <v>2023</v>
          </cell>
          <cell r="N3458">
            <v>3.67175279236105E-3</v>
          </cell>
          <cell r="O3458">
            <v>2280</v>
          </cell>
          <cell r="P3458">
            <v>37.700000000000003</v>
          </cell>
          <cell r="Q3458">
            <v>200</v>
          </cell>
        </row>
        <row r="3459">
          <cell r="B3459" t="str">
            <v>VOLTA 110297816</v>
          </cell>
          <cell r="C3459">
            <v>102541102</v>
          </cell>
          <cell r="D3459" t="str">
            <v>VOLTA 1102</v>
          </cell>
          <cell r="E3459">
            <v>97816</v>
          </cell>
          <cell r="F3459" t="b">
            <v>0</v>
          </cell>
          <cell r="G3459">
            <v>8457.2763432713</v>
          </cell>
          <cell r="H3459">
            <v>8457.2763432713</v>
          </cell>
          <cell r="I3459">
            <v>50</v>
          </cell>
          <cell r="J3459">
            <v>4.6969967746806597E-5</v>
          </cell>
          <cell r="K3459">
            <v>3114</v>
          </cell>
          <cell r="L3459">
            <v>169.42393895940401</v>
          </cell>
          <cell r="M3459">
            <v>1719</v>
          </cell>
          <cell r="N3459">
            <v>1.04017893782572E-2</v>
          </cell>
          <cell r="O3459">
            <v>1940</v>
          </cell>
          <cell r="P3459">
            <v>0.19</v>
          </cell>
          <cell r="Q3459">
            <v>1193</v>
          </cell>
        </row>
        <row r="3460">
          <cell r="B3460" t="str">
            <v>VOLTA 1102CB</v>
          </cell>
          <cell r="C3460">
            <v>102541102</v>
          </cell>
          <cell r="D3460" t="str">
            <v>VOLTA 1102</v>
          </cell>
          <cell r="E3460" t="str">
            <v>CB</v>
          </cell>
          <cell r="F3460" t="b">
            <v>0</v>
          </cell>
          <cell r="G3460">
            <v>5307.8326952088401</v>
          </cell>
          <cell r="H3460">
            <v>5307.8326952088401</v>
          </cell>
          <cell r="I3460">
            <v>25</v>
          </cell>
          <cell r="J3460">
            <v>1.2650228882193901E-4</v>
          </cell>
          <cell r="K3460">
            <v>1072</v>
          </cell>
          <cell r="L3460">
            <v>430.02864862699101</v>
          </cell>
          <cell r="M3460">
            <v>1260</v>
          </cell>
          <cell r="N3460">
            <v>7.6252748757636699E-2</v>
          </cell>
          <cell r="O3460">
            <v>932</v>
          </cell>
          <cell r="P3460">
            <v>12.67</v>
          </cell>
          <cell r="Q3460">
            <v>370</v>
          </cell>
        </row>
        <row r="3461">
          <cell r="B3461" t="str">
            <v>WALDO 0401965216</v>
          </cell>
          <cell r="C3461">
            <v>13350401</v>
          </cell>
          <cell r="D3461" t="str">
            <v>WALDO 0401</v>
          </cell>
          <cell r="E3461">
            <v>965216</v>
          </cell>
          <cell r="F3461" t="b">
            <v>0</v>
          </cell>
          <cell r="G3461">
            <v>2651.88591643975</v>
          </cell>
          <cell r="H3461">
            <v>2642.7418685724201</v>
          </cell>
          <cell r="I3461">
            <v>21</v>
          </cell>
          <cell r="J3461">
            <v>2.81362604688356E-5</v>
          </cell>
          <cell r="K3461">
            <v>3457</v>
          </cell>
          <cell r="L3461">
            <v>6.6370723148186997E-2</v>
          </cell>
          <cell r="M3461">
            <v>3131</v>
          </cell>
          <cell r="N3461">
            <v>1.86796691095558E-6</v>
          </cell>
          <cell r="O3461">
            <v>3519</v>
          </cell>
          <cell r="Q3461">
            <v>3185</v>
          </cell>
        </row>
        <row r="3462">
          <cell r="B3462" t="str">
            <v>WALDO 0401CB</v>
          </cell>
          <cell r="C3462">
            <v>13350401</v>
          </cell>
          <cell r="D3462" t="str">
            <v>WALDO 0401</v>
          </cell>
          <cell r="E3462" t="str">
            <v>CB</v>
          </cell>
          <cell r="F3462" t="b">
            <v>1</v>
          </cell>
          <cell r="G3462">
            <v>6516.7766948062599</v>
          </cell>
          <cell r="H3462">
            <v>0</v>
          </cell>
          <cell r="I3462">
            <v>56</v>
          </cell>
          <cell r="J3462">
            <v>1.0513173699965701E-5</v>
          </cell>
          <cell r="K3462">
            <v>3612</v>
          </cell>
          <cell r="L3462">
            <v>6.5169935114681707E-2</v>
          </cell>
          <cell r="M3462">
            <v>3543</v>
          </cell>
          <cell r="N3462">
            <v>6.8547102196331697E-7</v>
          </cell>
          <cell r="O3462">
            <v>3615</v>
          </cell>
          <cell r="P3462">
            <v>0.03</v>
          </cell>
          <cell r="Q3462">
            <v>2378</v>
          </cell>
        </row>
        <row r="3463">
          <cell r="B3463" t="str">
            <v>WALDO 0402258792</v>
          </cell>
          <cell r="C3463">
            <v>13350402</v>
          </cell>
          <cell r="D3463" t="str">
            <v>WALDO 0402</v>
          </cell>
          <cell r="E3463">
            <v>258792</v>
          </cell>
          <cell r="F3463" t="b">
            <v>0</v>
          </cell>
          <cell r="G3463">
            <v>4808.6866786471101</v>
          </cell>
          <cell r="H3463">
            <v>4793.9751325294701</v>
          </cell>
          <cell r="I3463">
            <v>36</v>
          </cell>
          <cell r="J3463">
            <v>3.4657074416423297E-5</v>
          </cell>
          <cell r="K3463">
            <v>3358</v>
          </cell>
          <cell r="L3463">
            <v>6.6396217586265599E-2</v>
          </cell>
          <cell r="M3463">
            <v>3121</v>
          </cell>
          <cell r="N3463">
            <v>2.3019461375669301E-6</v>
          </cell>
          <cell r="O3463">
            <v>3482</v>
          </cell>
          <cell r="Q3463">
            <v>2788</v>
          </cell>
        </row>
        <row r="3464">
          <cell r="B3464" t="str">
            <v>WALDO 0402CB</v>
          </cell>
          <cell r="C3464">
            <v>13350402</v>
          </cell>
          <cell r="D3464" t="str">
            <v>WALDO 0402</v>
          </cell>
          <cell r="E3464" t="str">
            <v>CB</v>
          </cell>
          <cell r="F3464" t="b">
            <v>1</v>
          </cell>
          <cell r="G3464">
            <v>3475.5479951369698</v>
          </cell>
          <cell r="H3464">
            <v>0</v>
          </cell>
          <cell r="I3464">
            <v>27</v>
          </cell>
          <cell r="J3464">
            <v>7.7732003505430305E-6</v>
          </cell>
          <cell r="K3464">
            <v>3622</v>
          </cell>
          <cell r="L3464">
            <v>6.5146990120410905E-2</v>
          </cell>
          <cell r="M3464">
            <v>3610</v>
          </cell>
          <cell r="N3464">
            <v>5.0640060644080104E-7</v>
          </cell>
          <cell r="O3464">
            <v>3624</v>
          </cell>
          <cell r="P3464">
            <v>0.05</v>
          </cell>
          <cell r="Q3464">
            <v>1955</v>
          </cell>
        </row>
        <row r="3465">
          <cell r="B3465" t="str">
            <v>WATERSHED 0402CB</v>
          </cell>
          <cell r="C3465">
            <v>24240402</v>
          </cell>
          <cell r="D3465" t="str">
            <v>WATERSHED 0402</v>
          </cell>
          <cell r="E3465" t="str">
            <v>CB</v>
          </cell>
          <cell r="F3465" t="b">
            <v>1</v>
          </cell>
          <cell r="G3465">
            <v>1752.4586954285201</v>
          </cell>
          <cell r="H3465">
            <v>342.980040238794</v>
          </cell>
          <cell r="I3465">
            <v>11</v>
          </cell>
          <cell r="J3465">
            <v>1.32643917326773E-4</v>
          </cell>
          <cell r="K3465">
            <v>969</v>
          </cell>
          <cell r="L3465">
            <v>6.5146990120410905E-2</v>
          </cell>
          <cell r="M3465">
            <v>3621</v>
          </cell>
          <cell r="N3465">
            <v>8.6413519716198802E-6</v>
          </cell>
          <cell r="O3465">
            <v>3103</v>
          </cell>
          <cell r="Q3465">
            <v>3350</v>
          </cell>
        </row>
        <row r="3466">
          <cell r="B3466" t="str">
            <v>WAYNE 0401954811</v>
          </cell>
          <cell r="C3466">
            <v>13810401</v>
          </cell>
          <cell r="D3466" t="str">
            <v>WAYNE 0401</v>
          </cell>
          <cell r="E3466">
            <v>954811</v>
          </cell>
          <cell r="F3466" t="b">
            <v>1</v>
          </cell>
          <cell r="G3466">
            <v>903.93470802182901</v>
          </cell>
          <cell r="H3466">
            <v>282.89346546407199</v>
          </cell>
          <cell r="I3466">
            <v>9</v>
          </cell>
          <cell r="J3466">
            <v>1.0243710812574099E-4</v>
          </cell>
          <cell r="K3466">
            <v>1591</v>
          </cell>
          <cell r="L3466">
            <v>6.5576046054703602E-2</v>
          </cell>
          <cell r="M3466">
            <v>3345</v>
          </cell>
          <cell r="N3466">
            <v>6.7054944934944299E-6</v>
          </cell>
          <cell r="O3466">
            <v>3180</v>
          </cell>
          <cell r="Q3466">
            <v>2805</v>
          </cell>
        </row>
        <row r="3467">
          <cell r="B3467" t="str">
            <v>WEIMAR 11012058</v>
          </cell>
          <cell r="C3467">
            <v>152491101</v>
          </cell>
          <cell r="D3467" t="str">
            <v>WEIMAR 1101</v>
          </cell>
          <cell r="E3467">
            <v>2058</v>
          </cell>
          <cell r="F3467" t="b">
            <v>0</v>
          </cell>
          <cell r="G3467">
            <v>34315.206505780698</v>
          </cell>
          <cell r="H3467">
            <v>34315.206505780698</v>
          </cell>
          <cell r="I3467">
            <v>256</v>
          </cell>
          <cell r="J3467">
            <v>1.65883816996082E-4</v>
          </cell>
          <cell r="K3467">
            <v>583</v>
          </cell>
          <cell r="L3467">
            <v>212.305430050632</v>
          </cell>
          <cell r="M3467">
            <v>1613</v>
          </cell>
          <cell r="N3467">
            <v>3.45819263148332E-2</v>
          </cell>
          <cell r="O3467">
            <v>1379</v>
          </cell>
          <cell r="P3467">
            <v>0.1</v>
          </cell>
          <cell r="Q3467">
            <v>1472</v>
          </cell>
        </row>
        <row r="3468">
          <cell r="B3468" t="str">
            <v>WEIMAR 11012084</v>
          </cell>
          <cell r="C3468">
            <v>152491101</v>
          </cell>
          <cell r="D3468" t="str">
            <v>WEIMAR 1101</v>
          </cell>
          <cell r="E3468">
            <v>2084</v>
          </cell>
          <cell r="F3468" t="b">
            <v>0</v>
          </cell>
          <cell r="G3468">
            <v>29723.3402621471</v>
          </cell>
          <cell r="H3468">
            <v>29723.3402621471</v>
          </cell>
          <cell r="I3468">
            <v>219</v>
          </cell>
          <cell r="J3468">
            <v>1.2877465605674599E-4</v>
          </cell>
          <cell r="K3468">
            <v>1034</v>
          </cell>
          <cell r="L3468">
            <v>131.39825629733701</v>
          </cell>
          <cell r="M3468">
            <v>1843</v>
          </cell>
          <cell r="N3468">
            <v>1.4579053496793001E-2</v>
          </cell>
          <cell r="O3468">
            <v>1801</v>
          </cell>
          <cell r="P3468">
            <v>0.11</v>
          </cell>
          <cell r="Q3468">
            <v>1414</v>
          </cell>
        </row>
        <row r="3469">
          <cell r="B3469" t="str">
            <v>WEIMAR 11012740</v>
          </cell>
          <cell r="C3469">
            <v>152491101</v>
          </cell>
          <cell r="D3469" t="str">
            <v>WEIMAR 1101</v>
          </cell>
          <cell r="E3469">
            <v>2740</v>
          </cell>
          <cell r="F3469" t="b">
            <v>0</v>
          </cell>
          <cell r="G3469">
            <v>30939.0056238137</v>
          </cell>
          <cell r="H3469">
            <v>30939.0056238137</v>
          </cell>
          <cell r="I3469">
            <v>235</v>
          </cell>
          <cell r="J3469">
            <v>1.8236333003671299E-4</v>
          </cell>
          <cell r="K3469">
            <v>494</v>
          </cell>
          <cell r="L3469">
            <v>38.193048109054601</v>
          </cell>
          <cell r="M3469">
            <v>2288</v>
          </cell>
          <cell r="N3469">
            <v>3.9689984394871399E-3</v>
          </cell>
          <cell r="O3469">
            <v>2258</v>
          </cell>
          <cell r="P3469">
            <v>0.14000000000000001</v>
          </cell>
          <cell r="Q3469">
            <v>1313</v>
          </cell>
        </row>
        <row r="3470">
          <cell r="B3470" t="str">
            <v>WEIMAR 11012764</v>
          </cell>
          <cell r="C3470">
            <v>152491101</v>
          </cell>
          <cell r="D3470" t="str">
            <v>WEIMAR 1101</v>
          </cell>
          <cell r="E3470">
            <v>2764</v>
          </cell>
          <cell r="F3470" t="b">
            <v>0</v>
          </cell>
          <cell r="G3470">
            <v>9871.3778296199907</v>
          </cell>
          <cell r="H3470">
            <v>9871.3778296199907</v>
          </cell>
          <cell r="I3470">
            <v>68</v>
          </cell>
          <cell r="J3470">
            <v>2.6710264035714499E-4</v>
          </cell>
          <cell r="K3470">
            <v>178</v>
          </cell>
          <cell r="L3470">
            <v>5.6584150831275997</v>
          </cell>
          <cell r="M3470">
            <v>2724</v>
          </cell>
          <cell r="N3470">
            <v>1.1905630858764301E-3</v>
          </cell>
          <cell r="O3470">
            <v>2599</v>
          </cell>
          <cell r="P3470">
            <v>0.05</v>
          </cell>
          <cell r="Q3470">
            <v>2046</v>
          </cell>
        </row>
        <row r="3471">
          <cell r="B3471" t="str">
            <v>WEIMAR 1101CB</v>
          </cell>
          <cell r="C3471">
            <v>152491101</v>
          </cell>
          <cell r="D3471" t="str">
            <v>WEIMAR 1101</v>
          </cell>
          <cell r="E3471" t="str">
            <v>CB</v>
          </cell>
          <cell r="F3471" t="b">
            <v>0</v>
          </cell>
          <cell r="G3471">
            <v>14897.593924065201</v>
          </cell>
          <cell r="H3471">
            <v>14897.593924065201</v>
          </cell>
          <cell r="I3471">
            <v>116</v>
          </cell>
          <cell r="J3471">
            <v>2.6838270762176501E-4</v>
          </cell>
          <cell r="K3471">
            <v>176</v>
          </cell>
          <cell r="L3471">
            <v>10.721439176570801</v>
          </cell>
          <cell r="M3471">
            <v>2615</v>
          </cell>
          <cell r="N3471">
            <v>2.38928537541311E-3</v>
          </cell>
          <cell r="O3471">
            <v>2422</v>
          </cell>
          <cell r="P3471">
            <v>0.08</v>
          </cell>
          <cell r="Q3471">
            <v>1670</v>
          </cell>
        </row>
        <row r="3472">
          <cell r="B3472" t="str">
            <v>WEIMAR 11022038</v>
          </cell>
          <cell r="C3472">
            <v>152491102</v>
          </cell>
          <cell r="D3472" t="str">
            <v>WEIMAR 1102</v>
          </cell>
          <cell r="E3472">
            <v>2038</v>
          </cell>
          <cell r="F3472" t="b">
            <v>0</v>
          </cell>
          <cell r="G3472">
            <v>21510.923287970301</v>
          </cell>
          <cell r="H3472">
            <v>21510.923287970301</v>
          </cell>
          <cell r="I3472">
            <v>155</v>
          </cell>
          <cell r="J3472">
            <v>1.8693509811152701E-4</v>
          </cell>
          <cell r="K3472">
            <v>462</v>
          </cell>
          <cell r="L3472">
            <v>18.465859555192502</v>
          </cell>
          <cell r="M3472">
            <v>2468</v>
          </cell>
          <cell r="N3472">
            <v>1.6154851350821901E-3</v>
          </cell>
          <cell r="O3472">
            <v>2536</v>
          </cell>
          <cell r="P3472">
            <v>0.06</v>
          </cell>
          <cell r="Q3472">
            <v>1908</v>
          </cell>
        </row>
        <row r="3473">
          <cell r="B3473" t="str">
            <v>WEIMAR 11026175</v>
          </cell>
          <cell r="C3473">
            <v>152491102</v>
          </cell>
          <cell r="D3473" t="str">
            <v>WEIMAR 1102</v>
          </cell>
          <cell r="E3473">
            <v>6175</v>
          </cell>
          <cell r="F3473" t="b">
            <v>0</v>
          </cell>
          <cell r="G3473">
            <v>4418.4641882660799</v>
          </cell>
          <cell r="H3473">
            <v>4418.4641882660799</v>
          </cell>
          <cell r="I3473">
            <v>30</v>
          </cell>
          <cell r="J3473">
            <v>7.0467174373334201E-5</v>
          </cell>
          <cell r="K3473">
            <v>2457</v>
          </cell>
          <cell r="L3473">
            <v>113.350694057971</v>
          </cell>
          <cell r="M3473">
            <v>1901</v>
          </cell>
          <cell r="N3473">
            <v>6.9044934332570303E-3</v>
          </cell>
          <cell r="O3473">
            <v>2098</v>
          </cell>
          <cell r="P3473">
            <v>0.08</v>
          </cell>
          <cell r="Q3473">
            <v>1596</v>
          </cell>
        </row>
        <row r="3474">
          <cell r="B3474" t="str">
            <v>WEIMAR 1102CB</v>
          </cell>
          <cell r="C3474">
            <v>152491102</v>
          </cell>
          <cell r="D3474" t="str">
            <v>WEIMAR 1102</v>
          </cell>
          <cell r="E3474" t="str">
            <v>CB</v>
          </cell>
          <cell r="F3474" t="b">
            <v>0</v>
          </cell>
          <cell r="G3474">
            <v>19605.556297796302</v>
          </cell>
          <cell r="H3474">
            <v>19605.556297796302</v>
          </cell>
          <cell r="I3474">
            <v>151</v>
          </cell>
          <cell r="J3474">
            <v>1.3906865706002301E-4</v>
          </cell>
          <cell r="K3474">
            <v>885</v>
          </cell>
          <cell r="L3474">
            <v>11.5583620310098</v>
          </cell>
          <cell r="M3474">
            <v>2596</v>
          </cell>
          <cell r="N3474">
            <v>7.51890295195153E-4</v>
          </cell>
          <cell r="O3474">
            <v>2677</v>
          </cell>
          <cell r="P3474">
            <v>7.0000000000000007E-2</v>
          </cell>
          <cell r="Q3474">
            <v>1772</v>
          </cell>
        </row>
        <row r="3475">
          <cell r="B3475" t="str">
            <v>WEST POINT 110112256</v>
          </cell>
          <cell r="C3475">
            <v>163201101</v>
          </cell>
          <cell r="D3475" t="str">
            <v>WEST POINT 1101</v>
          </cell>
          <cell r="E3475">
            <v>12256</v>
          </cell>
          <cell r="F3475" t="b">
            <v>0</v>
          </cell>
          <cell r="G3475">
            <v>10425.115914054801</v>
          </cell>
          <cell r="H3475">
            <v>10425.115914054801</v>
          </cell>
          <cell r="I3475">
            <v>86</v>
          </cell>
          <cell r="J3475">
            <v>9.8504225143399303E-5</v>
          </cell>
          <cell r="K3475">
            <v>1679</v>
          </cell>
          <cell r="L3475">
            <v>19.695567877934199</v>
          </cell>
          <cell r="M3475">
            <v>2453</v>
          </cell>
          <cell r="N3475">
            <v>1.26219919012064E-3</v>
          </cell>
          <cell r="O3475">
            <v>2589</v>
          </cell>
          <cell r="P3475">
            <v>60.88</v>
          </cell>
          <cell r="Q3475">
            <v>87</v>
          </cell>
        </row>
        <row r="3476">
          <cell r="B3476" t="str">
            <v>WEST POINT 110113444</v>
          </cell>
          <cell r="C3476">
            <v>163201101</v>
          </cell>
          <cell r="D3476" t="str">
            <v>WEST POINT 1101</v>
          </cell>
          <cell r="E3476">
            <v>13444</v>
          </cell>
          <cell r="F3476" t="b">
            <v>0</v>
          </cell>
          <cell r="G3476">
            <v>27386.8447044764</v>
          </cell>
          <cell r="H3476">
            <v>27386.8447044764</v>
          </cell>
          <cell r="I3476">
            <v>221</v>
          </cell>
          <cell r="J3476">
            <v>7.9645049769844307E-5</v>
          </cell>
          <cell r="K3476">
            <v>2218</v>
          </cell>
          <cell r="L3476">
            <v>41.902230994974403</v>
          </cell>
          <cell r="M3476">
            <v>2268</v>
          </cell>
          <cell r="N3476">
            <v>3.5257596715817098E-3</v>
          </cell>
          <cell r="O3476">
            <v>2293</v>
          </cell>
          <cell r="P3476">
            <v>73.64</v>
          </cell>
          <cell r="Q3476">
            <v>59</v>
          </cell>
        </row>
        <row r="3477">
          <cell r="B3477" t="str">
            <v>WEST POINT 110136674</v>
          </cell>
          <cell r="C3477">
            <v>163201101</v>
          </cell>
          <cell r="D3477" t="str">
            <v>WEST POINT 1101</v>
          </cell>
          <cell r="E3477">
            <v>36674</v>
          </cell>
          <cell r="F3477" t="b">
            <v>0</v>
          </cell>
          <cell r="G3477">
            <v>15144.146589468201</v>
          </cell>
          <cell r="H3477">
            <v>15144.146589468201</v>
          </cell>
          <cell r="I3477">
            <v>125</v>
          </cell>
          <cell r="J3477">
            <v>1.0056289215572099E-4</v>
          </cell>
          <cell r="K3477">
            <v>1635</v>
          </cell>
          <cell r="L3477">
            <v>28.0217590156096</v>
          </cell>
          <cell r="M3477">
            <v>2361</v>
          </cell>
          <cell r="N3477">
            <v>2.6639314856811099E-3</v>
          </cell>
          <cell r="O3477">
            <v>2389</v>
          </cell>
          <cell r="P3477">
            <v>88.72</v>
          </cell>
          <cell r="Q3477">
            <v>34</v>
          </cell>
        </row>
        <row r="3478">
          <cell r="B3478" t="str">
            <v>WEST POINT 11014706</v>
          </cell>
          <cell r="C3478">
            <v>163201101</v>
          </cell>
          <cell r="D3478" t="str">
            <v>WEST POINT 1101</v>
          </cell>
          <cell r="E3478">
            <v>4706</v>
          </cell>
          <cell r="F3478" t="b">
            <v>0</v>
          </cell>
          <cell r="G3478">
            <v>18429.6340041851</v>
          </cell>
          <cell r="H3478">
            <v>18429.6340041851</v>
          </cell>
          <cell r="I3478">
            <v>138</v>
          </cell>
          <cell r="J3478">
            <v>8.0470111836051603E-5</v>
          </cell>
          <cell r="K3478">
            <v>2193</v>
          </cell>
          <cell r="L3478">
            <v>25.0427701823237</v>
          </cell>
          <cell r="M3478">
            <v>2390</v>
          </cell>
          <cell r="N3478">
            <v>2.0958896360851E-3</v>
          </cell>
          <cell r="O3478">
            <v>2468</v>
          </cell>
          <cell r="P3478">
            <v>94.56</v>
          </cell>
          <cell r="Q3478">
            <v>27</v>
          </cell>
        </row>
        <row r="3479">
          <cell r="B3479" t="str">
            <v>WEST POINT 1101CB</v>
          </cell>
          <cell r="C3479">
            <v>163201101</v>
          </cell>
          <cell r="D3479" t="str">
            <v>WEST POINT 1101</v>
          </cell>
          <cell r="E3479" t="str">
            <v>CB</v>
          </cell>
          <cell r="F3479" t="b">
            <v>0</v>
          </cell>
          <cell r="G3479">
            <v>7713.2868776241903</v>
          </cell>
          <cell r="H3479">
            <v>7713.2868776241903</v>
          </cell>
          <cell r="I3479">
            <v>20</v>
          </cell>
          <cell r="J3479">
            <v>2.16900550892912E-4</v>
          </cell>
          <cell r="K3479">
            <v>332</v>
          </cell>
          <cell r="L3479">
            <v>123.69345829241099</v>
          </cell>
          <cell r="M3479">
            <v>1859</v>
          </cell>
          <cell r="N3479">
            <v>1.5735919198605699E-2</v>
          </cell>
          <cell r="O3479">
            <v>1765</v>
          </cell>
          <cell r="P3479">
            <v>0.28000000000000003</v>
          </cell>
          <cell r="Q3479">
            <v>1044</v>
          </cell>
        </row>
        <row r="3480">
          <cell r="B3480" t="str">
            <v>WEST POINT 1101L1969</v>
          </cell>
          <cell r="C3480">
            <v>163201101</v>
          </cell>
          <cell r="D3480" t="str">
            <v>WEST POINT 1101</v>
          </cell>
          <cell r="E3480" t="str">
            <v>L1969</v>
          </cell>
          <cell r="F3480" t="b">
            <v>0</v>
          </cell>
          <cell r="G3480">
            <v>1768.61388681521</v>
          </cell>
          <cell r="H3480">
            <v>1768.61388681521</v>
          </cell>
          <cell r="I3480">
            <v>16</v>
          </cell>
          <cell r="J3480">
            <v>7.7815686154281098E-5</v>
          </cell>
          <cell r="K3480">
            <v>2267</v>
          </cell>
          <cell r="L3480">
            <v>7.4947391804507904</v>
          </cell>
          <cell r="M3480">
            <v>2677</v>
          </cell>
          <cell r="N3480">
            <v>3.24484161164723E-4</v>
          </cell>
          <cell r="O3480">
            <v>2786</v>
          </cell>
          <cell r="P3480">
            <v>58.12</v>
          </cell>
          <cell r="Q3480">
            <v>93</v>
          </cell>
        </row>
        <row r="3481">
          <cell r="B3481" t="str">
            <v>WEST POINT 1101L2219</v>
          </cell>
          <cell r="C3481">
            <v>163201101</v>
          </cell>
          <cell r="D3481" t="str">
            <v>WEST POINT 1101</v>
          </cell>
          <cell r="E3481" t="str">
            <v>L2219</v>
          </cell>
          <cell r="F3481" t="b">
            <v>0</v>
          </cell>
          <cell r="G3481">
            <v>5447.1163381865499</v>
          </cell>
          <cell r="H3481">
            <v>5447.1163381865499</v>
          </cell>
          <cell r="I3481">
            <v>41</v>
          </cell>
          <cell r="J3481">
            <v>7.2244458662192599E-5</v>
          </cell>
          <cell r="K3481">
            <v>2411</v>
          </cell>
          <cell r="L3481">
            <v>7.0236752015120203</v>
          </cell>
          <cell r="M3481">
            <v>2687</v>
          </cell>
          <cell r="N3481">
            <v>4.2266098403527801E-4</v>
          </cell>
          <cell r="O3481">
            <v>2757</v>
          </cell>
          <cell r="P3481">
            <v>49.71</v>
          </cell>
          <cell r="Q3481">
            <v>121</v>
          </cell>
        </row>
        <row r="3482">
          <cell r="B3482" t="str">
            <v>WEST POINT 1101L3355</v>
          </cell>
          <cell r="C3482">
            <v>163201101</v>
          </cell>
          <cell r="D3482" t="str">
            <v>WEST POINT 1101</v>
          </cell>
          <cell r="E3482" t="str">
            <v>L3355</v>
          </cell>
          <cell r="F3482" t="b">
            <v>0</v>
          </cell>
          <cell r="G3482">
            <v>3618.1853036161101</v>
          </cell>
          <cell r="H3482">
            <v>3618.1853036161101</v>
          </cell>
          <cell r="I3482">
            <v>27</v>
          </cell>
          <cell r="J3482">
            <v>8.1776277915600402E-5</v>
          </cell>
          <cell r="K3482">
            <v>2161</v>
          </cell>
          <cell r="L3482">
            <v>67.856618229178594</v>
          </cell>
          <cell r="M3482">
            <v>2102</v>
          </cell>
          <cell r="N3482">
            <v>1.01036555196415E-2</v>
          </cell>
          <cell r="O3482">
            <v>1956</v>
          </cell>
          <cell r="P3482">
            <v>44.71</v>
          </cell>
          <cell r="Q3482">
            <v>155</v>
          </cell>
        </row>
        <row r="3483">
          <cell r="B3483" t="str">
            <v>WEST POINT 1101L373</v>
          </cell>
          <cell r="C3483">
            <v>163201101</v>
          </cell>
          <cell r="D3483" t="str">
            <v>WEST POINT 1101</v>
          </cell>
          <cell r="E3483" t="str">
            <v>L373</v>
          </cell>
          <cell r="F3483" t="b">
            <v>0</v>
          </cell>
          <cell r="G3483">
            <v>11899.5211026862</v>
          </cell>
          <cell r="H3483">
            <v>11899.5211026862</v>
          </cell>
          <cell r="I3483">
            <v>93</v>
          </cell>
          <cell r="J3483">
            <v>5.9701837877798003E-5</v>
          </cell>
          <cell r="K3483">
            <v>2784</v>
          </cell>
          <cell r="L3483">
            <v>62.943982378964499</v>
          </cell>
          <cell r="M3483">
            <v>2136</v>
          </cell>
          <cell r="N3483">
            <v>3.90442033478468E-3</v>
          </cell>
          <cell r="O3483">
            <v>2260</v>
          </cell>
          <cell r="P3483">
            <v>72.86</v>
          </cell>
          <cell r="Q3483">
            <v>65</v>
          </cell>
        </row>
        <row r="3484">
          <cell r="B3484" t="str">
            <v>WEST POINT 11021303</v>
          </cell>
          <cell r="C3484">
            <v>163201102</v>
          </cell>
          <cell r="D3484" t="str">
            <v>WEST POINT 1102</v>
          </cell>
          <cell r="E3484">
            <v>1303</v>
          </cell>
          <cell r="F3484" t="b">
            <v>0</v>
          </cell>
          <cell r="G3484">
            <v>25207.413834476101</v>
          </cell>
          <cell r="H3484">
            <v>25207.413834476101</v>
          </cell>
          <cell r="I3484">
            <v>146</v>
          </cell>
          <cell r="J3484">
            <v>8.2867754877548103E-5</v>
          </cell>
          <cell r="K3484">
            <v>2134</v>
          </cell>
          <cell r="L3484">
            <v>109.163357577261</v>
          </cell>
          <cell r="M3484">
            <v>1912</v>
          </cell>
          <cell r="N3484">
            <v>8.6648123527886794E-3</v>
          </cell>
          <cell r="O3484">
            <v>2021</v>
          </cell>
          <cell r="P3484">
            <v>55.45</v>
          </cell>
          <cell r="Q3484">
            <v>103</v>
          </cell>
        </row>
        <row r="3485">
          <cell r="B3485" t="str">
            <v>WEST POINT 11021305</v>
          </cell>
          <cell r="C3485">
            <v>163201102</v>
          </cell>
          <cell r="D3485" t="str">
            <v>WEST POINT 1102</v>
          </cell>
          <cell r="E3485">
            <v>1305</v>
          </cell>
          <cell r="F3485" t="b">
            <v>0</v>
          </cell>
          <cell r="G3485">
            <v>18201.370804647198</v>
          </cell>
          <cell r="H3485">
            <v>18201.370804647198</v>
          </cell>
          <cell r="I3485">
            <v>105</v>
          </cell>
          <cell r="J3485">
            <v>1.08380479390949E-4</v>
          </cell>
          <cell r="K3485">
            <v>1442</v>
          </cell>
          <cell r="L3485">
            <v>197.49173718034299</v>
          </cell>
          <cell r="M3485">
            <v>1648</v>
          </cell>
          <cell r="N3485">
            <v>1.83104283714682E-2</v>
          </cell>
          <cell r="O3485">
            <v>1696</v>
          </cell>
          <cell r="P3485">
            <v>0.76</v>
          </cell>
          <cell r="Q3485">
            <v>784</v>
          </cell>
        </row>
        <row r="3486">
          <cell r="B3486" t="str">
            <v>WEST POINT 11021341</v>
          </cell>
          <cell r="C3486">
            <v>163201102</v>
          </cell>
          <cell r="D3486" t="str">
            <v>WEST POINT 1102</v>
          </cell>
          <cell r="E3486">
            <v>1341</v>
          </cell>
          <cell r="F3486" t="b">
            <v>0</v>
          </cell>
          <cell r="G3486">
            <v>15927.2158617779</v>
          </cell>
          <cell r="H3486">
            <v>15927.2158617779</v>
          </cell>
          <cell r="I3486">
            <v>87</v>
          </cell>
          <cell r="J3486">
            <v>5.9225530125770697E-5</v>
          </cell>
          <cell r="K3486">
            <v>2799</v>
          </cell>
          <cell r="L3486">
            <v>79.260459886542606</v>
          </cell>
          <cell r="M3486">
            <v>2052</v>
          </cell>
          <cell r="N3486">
            <v>4.1901231155043999E-3</v>
          </cell>
          <cell r="O3486">
            <v>2247</v>
          </cell>
          <cell r="P3486">
            <v>0.52</v>
          </cell>
          <cell r="Q3486">
            <v>886</v>
          </cell>
        </row>
        <row r="3487">
          <cell r="B3487" t="str">
            <v>WEST POINT 11021535</v>
          </cell>
          <cell r="C3487">
            <v>163201102</v>
          </cell>
          <cell r="D3487" t="str">
            <v>WEST POINT 1102</v>
          </cell>
          <cell r="E3487">
            <v>1535</v>
          </cell>
          <cell r="F3487" t="b">
            <v>0</v>
          </cell>
          <cell r="G3487">
            <v>4933.58948281024</v>
          </cell>
          <cell r="H3487">
            <v>4933.58948281024</v>
          </cell>
          <cell r="I3487">
            <v>30</v>
          </cell>
          <cell r="J3487">
            <v>6.0964486086353E-5</v>
          </cell>
          <cell r="K3487">
            <v>2749</v>
          </cell>
          <cell r="L3487">
            <v>63.421534566084503</v>
          </cell>
          <cell r="M3487">
            <v>2132</v>
          </cell>
          <cell r="N3487">
            <v>4.37862774303408E-3</v>
          </cell>
          <cell r="O3487">
            <v>2234</v>
          </cell>
          <cell r="P3487">
            <v>52.41</v>
          </cell>
          <cell r="Q3487">
            <v>112</v>
          </cell>
        </row>
        <row r="3488">
          <cell r="B3488" t="str">
            <v>WEST POINT 110234416</v>
          </cell>
          <cell r="C3488">
            <v>163201102</v>
          </cell>
          <cell r="D3488" t="str">
            <v>WEST POINT 1102</v>
          </cell>
          <cell r="E3488">
            <v>34416</v>
          </cell>
          <cell r="F3488" t="b">
            <v>0</v>
          </cell>
          <cell r="G3488">
            <v>16821.512674276601</v>
          </cell>
          <cell r="H3488">
            <v>16821.512674276601</v>
          </cell>
          <cell r="I3488">
            <v>113</v>
          </cell>
          <cell r="J3488">
            <v>8.8541664567413298E-5</v>
          </cell>
          <cell r="K3488">
            <v>1971</v>
          </cell>
          <cell r="L3488">
            <v>264.20592015116802</v>
          </cell>
          <cell r="M3488">
            <v>1510</v>
          </cell>
          <cell r="N3488">
            <v>2.1823448469798699E-2</v>
          </cell>
          <cell r="O3488">
            <v>1633</v>
          </cell>
          <cell r="P3488">
            <v>42.3</v>
          </cell>
          <cell r="Q3488">
            <v>170</v>
          </cell>
        </row>
        <row r="3489">
          <cell r="B3489" t="str">
            <v>WEST POINT 110236676</v>
          </cell>
          <cell r="C3489">
            <v>163201102</v>
          </cell>
          <cell r="D3489" t="str">
            <v>WEST POINT 1102</v>
          </cell>
          <cell r="E3489">
            <v>36676</v>
          </cell>
          <cell r="F3489" t="b">
            <v>0</v>
          </cell>
          <cell r="G3489">
            <v>27305.8876967996</v>
          </cell>
          <cell r="H3489">
            <v>27305.8876967996</v>
          </cell>
          <cell r="I3489">
            <v>173</v>
          </cell>
          <cell r="J3489">
            <v>8.12581369287948E-5</v>
          </cell>
          <cell r="K3489">
            <v>2175</v>
          </cell>
          <cell r="L3489">
            <v>346.196829313298</v>
          </cell>
          <cell r="M3489">
            <v>1376</v>
          </cell>
          <cell r="N3489">
            <v>2.61453851298954E-2</v>
          </cell>
          <cell r="O3489">
            <v>1530</v>
          </cell>
          <cell r="P3489">
            <v>34.1</v>
          </cell>
          <cell r="Q3489">
            <v>217</v>
          </cell>
        </row>
        <row r="3490">
          <cell r="B3490" t="str">
            <v>WEST POINT 11024788</v>
          </cell>
          <cell r="C3490">
            <v>163201102</v>
          </cell>
          <cell r="D3490" t="str">
            <v>WEST POINT 1102</v>
          </cell>
          <cell r="E3490">
            <v>4788</v>
          </cell>
          <cell r="F3490" t="b">
            <v>0</v>
          </cell>
          <cell r="G3490">
            <v>111874.95367822199</v>
          </cell>
          <cell r="H3490">
            <v>111874.95367822199</v>
          </cell>
          <cell r="I3490">
            <v>673</v>
          </cell>
          <cell r="J3490">
            <v>7.0255391960246402E-5</v>
          </cell>
          <cell r="K3490">
            <v>2460</v>
          </cell>
          <cell r="L3490">
            <v>791.32668448546201</v>
          </cell>
          <cell r="M3490">
            <v>951</v>
          </cell>
          <cell r="N3490">
            <v>4.7318542156504398E-2</v>
          </cell>
          <cell r="O3490">
            <v>1206</v>
          </cell>
          <cell r="P3490">
            <v>1.08</v>
          </cell>
          <cell r="Q3490">
            <v>718</v>
          </cell>
        </row>
        <row r="3491">
          <cell r="B3491" t="str">
            <v>WEST POINT 11024790</v>
          </cell>
          <cell r="C3491">
            <v>163201102</v>
          </cell>
          <cell r="D3491" t="str">
            <v>WEST POINT 1102</v>
          </cell>
          <cell r="E3491">
            <v>4790</v>
          </cell>
          <cell r="F3491" t="b">
            <v>0</v>
          </cell>
          <cell r="G3491">
            <v>52731.038321812703</v>
          </cell>
          <cell r="H3491">
            <v>52731.038321812703</v>
          </cell>
          <cell r="I3491">
            <v>305</v>
          </cell>
          <cell r="J3491">
            <v>1.13744709746075E-4</v>
          </cell>
          <cell r="K3491">
            <v>1325</v>
          </cell>
          <cell r="L3491">
            <v>232.208293193309</v>
          </cell>
          <cell r="M3491">
            <v>1584</v>
          </cell>
          <cell r="N3491">
            <v>2.03774429191576E-2</v>
          </cell>
          <cell r="O3491">
            <v>1664</v>
          </cell>
          <cell r="P3491">
            <v>47.18</v>
          </cell>
          <cell r="Q3491">
            <v>136</v>
          </cell>
        </row>
        <row r="3492">
          <cell r="B3492" t="str">
            <v>WEST POINT 11025357</v>
          </cell>
          <cell r="C3492">
            <v>163201102</v>
          </cell>
          <cell r="D3492" t="str">
            <v>WEST POINT 1102</v>
          </cell>
          <cell r="E3492">
            <v>5357</v>
          </cell>
          <cell r="F3492" t="b">
            <v>0</v>
          </cell>
          <cell r="G3492">
            <v>5401.7845486593897</v>
          </cell>
          <cell r="H3492">
            <v>5401.7845486593897</v>
          </cell>
          <cell r="I3492">
            <v>37</v>
          </cell>
          <cell r="J3492">
            <v>6.56627629281059E-5</v>
          </cell>
          <cell r="K3492">
            <v>2599</v>
          </cell>
          <cell r="L3492">
            <v>6.6431909799575806E-2</v>
          </cell>
          <cell r="M3492">
            <v>2965</v>
          </cell>
          <cell r="N3492">
            <v>4.3621027440308599E-6</v>
          </cell>
          <cell r="O3492">
            <v>3308</v>
          </cell>
          <cell r="P3492">
            <v>10.09</v>
          </cell>
          <cell r="Q3492">
            <v>402</v>
          </cell>
        </row>
        <row r="3493">
          <cell r="B3493" t="str">
            <v>WEST POINT 110272036</v>
          </cell>
          <cell r="C3493">
            <v>163201102</v>
          </cell>
          <cell r="D3493" t="str">
            <v>WEST POINT 1102</v>
          </cell>
          <cell r="E3493">
            <v>72036</v>
          </cell>
          <cell r="F3493" t="b">
            <v>0</v>
          </cell>
          <cell r="G3493">
            <v>21135.824068993901</v>
          </cell>
          <cell r="H3493">
            <v>20864.461066818301</v>
          </cell>
          <cell r="I3493">
            <v>105</v>
          </cell>
          <cell r="J3493">
            <v>8.1485167313422499E-5</v>
          </cell>
          <cell r="K3493">
            <v>2168</v>
          </cell>
          <cell r="L3493">
            <v>844.15431794195194</v>
          </cell>
          <cell r="M3493">
            <v>916</v>
          </cell>
          <cell r="N3493">
            <v>5.1819039075729198E-2</v>
          </cell>
          <cell r="O3493">
            <v>1160</v>
          </cell>
          <cell r="P3493">
            <v>14.82</v>
          </cell>
          <cell r="Q3493">
            <v>354</v>
          </cell>
        </row>
        <row r="3494">
          <cell r="B3494" t="str">
            <v>WEST POINT 110277204</v>
          </cell>
          <cell r="C3494">
            <v>163201102</v>
          </cell>
          <cell r="D3494" t="str">
            <v>WEST POINT 1102</v>
          </cell>
          <cell r="E3494">
            <v>77204</v>
          </cell>
          <cell r="F3494" t="b">
            <v>0</v>
          </cell>
          <cell r="G3494">
            <v>11918.3859720652</v>
          </cell>
          <cell r="H3494">
            <v>11918.3859720652</v>
          </cell>
          <cell r="I3494">
            <v>68</v>
          </cell>
          <cell r="J3494">
            <v>1.18173006889427E-4</v>
          </cell>
          <cell r="K3494">
            <v>1226</v>
          </cell>
          <cell r="L3494">
            <v>128.41944611410099</v>
          </cell>
          <cell r="M3494">
            <v>1848</v>
          </cell>
          <cell r="N3494">
            <v>1.4094299740216899E-2</v>
          </cell>
          <cell r="O3494">
            <v>1815</v>
          </cell>
          <cell r="Q3494">
            <v>2893</v>
          </cell>
        </row>
        <row r="3495">
          <cell r="B3495" t="str">
            <v>WEST POINT 110293116</v>
          </cell>
          <cell r="C3495">
            <v>163201102</v>
          </cell>
          <cell r="D3495" t="str">
            <v>WEST POINT 1102</v>
          </cell>
          <cell r="E3495">
            <v>93116</v>
          </cell>
          <cell r="F3495" t="b">
            <v>0</v>
          </cell>
          <cell r="G3495">
            <v>68103.731379427205</v>
          </cell>
          <cell r="H3495">
            <v>68103.731379427205</v>
          </cell>
          <cell r="I3495">
            <v>453</v>
          </cell>
          <cell r="J3495">
            <v>9.1188845122267803E-5</v>
          </cell>
          <cell r="K3495">
            <v>1872</v>
          </cell>
          <cell r="L3495">
            <v>118.496193015022</v>
          </cell>
          <cell r="M3495">
            <v>1875</v>
          </cell>
          <cell r="N3495">
            <v>1.1347952477571701E-2</v>
          </cell>
          <cell r="O3495">
            <v>1909</v>
          </cell>
          <cell r="P3495">
            <v>26.17</v>
          </cell>
          <cell r="Q3495">
            <v>268</v>
          </cell>
        </row>
        <row r="3496">
          <cell r="B3496" t="str">
            <v>WEST POINT 1102CB</v>
          </cell>
          <cell r="C3496">
            <v>163201102</v>
          </cell>
          <cell r="D3496" t="str">
            <v>WEST POINT 1102</v>
          </cell>
          <cell r="E3496" t="str">
            <v>CB</v>
          </cell>
          <cell r="F3496" t="b">
            <v>0</v>
          </cell>
          <cell r="G3496">
            <v>28620.470982721399</v>
          </cell>
          <cell r="H3496">
            <v>28620.470982721399</v>
          </cell>
          <cell r="I3496">
            <v>195</v>
          </cell>
          <cell r="J3496">
            <v>2.0845170996229399E-4</v>
          </cell>
          <cell r="K3496">
            <v>368</v>
          </cell>
          <cell r="L3496">
            <v>153.87683889965101</v>
          </cell>
          <cell r="M3496">
            <v>1765</v>
          </cell>
          <cell r="N3496">
            <v>2.1730249813480599E-2</v>
          </cell>
          <cell r="O3496">
            <v>1634</v>
          </cell>
          <cell r="P3496">
            <v>37.1</v>
          </cell>
          <cell r="Q3496">
            <v>202</v>
          </cell>
        </row>
        <row r="3497">
          <cell r="B3497" t="str">
            <v>WEST POINT 1102L3733</v>
          </cell>
          <cell r="C3497">
            <v>163201102</v>
          </cell>
          <cell r="D3497" t="str">
            <v>WEST POINT 1102</v>
          </cell>
          <cell r="E3497" t="str">
            <v>L3733</v>
          </cell>
          <cell r="F3497" t="b">
            <v>0</v>
          </cell>
          <cell r="G3497">
            <v>2820.1266904965</v>
          </cell>
          <cell r="H3497">
            <v>2820.1266904965</v>
          </cell>
          <cell r="I3497">
            <v>22</v>
          </cell>
          <cell r="J3497">
            <v>6.6103027248490506E-5</v>
          </cell>
          <cell r="K3497">
            <v>2585</v>
          </cell>
          <cell r="L3497">
            <v>57.312413364648798</v>
          </cell>
          <cell r="M3497">
            <v>2169</v>
          </cell>
          <cell r="N3497">
            <v>3.6798165603176402E-3</v>
          </cell>
          <cell r="O3497">
            <v>2279</v>
          </cell>
          <cell r="P3497">
            <v>42.03</v>
          </cell>
          <cell r="Q3497">
            <v>171</v>
          </cell>
        </row>
        <row r="3498">
          <cell r="B3498" t="str">
            <v>WESTLEY 1103237522</v>
          </cell>
          <cell r="C3498">
            <v>162671103</v>
          </cell>
          <cell r="D3498" t="str">
            <v>WESTLEY 1103</v>
          </cell>
          <cell r="E3498">
            <v>237522</v>
          </cell>
          <cell r="F3498" t="b">
            <v>0</v>
          </cell>
          <cell r="G3498">
            <v>26805.159635776199</v>
          </cell>
          <cell r="H3498">
            <v>1485.9819606636399</v>
          </cell>
          <cell r="I3498">
            <v>39</v>
          </cell>
          <cell r="J3498">
            <v>3.4220415888258301E-5</v>
          </cell>
          <cell r="K3498">
            <v>3366</v>
          </cell>
          <cell r="L3498">
            <v>404.19108856278399</v>
          </cell>
          <cell r="M3498">
            <v>1293</v>
          </cell>
          <cell r="N3498">
            <v>8.2937382811419606E-3</v>
          </cell>
          <cell r="O3498">
            <v>2040</v>
          </cell>
          <cell r="Q3498">
            <v>3130</v>
          </cell>
        </row>
        <row r="3499">
          <cell r="B3499" t="str">
            <v>WHEATLAND 1105248490</v>
          </cell>
          <cell r="C3499">
            <v>152811105</v>
          </cell>
          <cell r="D3499" t="str">
            <v>WHEATLAND 1105</v>
          </cell>
          <cell r="E3499">
            <v>248490</v>
          </cell>
          <cell r="F3499" t="b">
            <v>0</v>
          </cell>
          <cell r="G3499">
            <v>43282.228743108099</v>
          </cell>
          <cell r="H3499">
            <v>17726.622403925099</v>
          </cell>
          <cell r="I3499">
            <v>228</v>
          </cell>
          <cell r="J3499">
            <v>9.8357678197907305E-5</v>
          </cell>
          <cell r="K3499">
            <v>1682</v>
          </cell>
          <cell r="L3499">
            <v>1137.7994208759601</v>
          </cell>
          <cell r="M3499">
            <v>759</v>
          </cell>
          <cell r="N3499">
            <v>9.9611366044550703E-2</v>
          </cell>
          <cell r="O3499">
            <v>769</v>
          </cell>
          <cell r="Q3499">
            <v>2654</v>
          </cell>
        </row>
        <row r="3500">
          <cell r="B3500" t="str">
            <v>WHITMORE 11011594</v>
          </cell>
          <cell r="C3500">
            <v>103601101</v>
          </cell>
          <cell r="D3500" t="str">
            <v>WHITMORE 1101</v>
          </cell>
          <cell r="E3500">
            <v>1594</v>
          </cell>
          <cell r="F3500" t="b">
            <v>0</v>
          </cell>
          <cell r="G3500">
            <v>39042.209287121201</v>
          </cell>
          <cell r="H3500">
            <v>39042.209287121201</v>
          </cell>
          <cell r="I3500">
            <v>160</v>
          </cell>
          <cell r="J3500">
            <v>1.2551502276195701E-4</v>
          </cell>
          <cell r="K3500">
            <v>1089</v>
          </cell>
          <cell r="L3500">
            <v>1126.4421052550499</v>
          </cell>
          <cell r="M3500">
            <v>765</v>
          </cell>
          <cell r="N3500">
            <v>0.114485977924954</v>
          </cell>
          <cell r="O3500">
            <v>678</v>
          </cell>
          <cell r="P3500">
            <v>0.12</v>
          </cell>
          <cell r="Q3500">
            <v>1390</v>
          </cell>
        </row>
        <row r="3501">
          <cell r="B3501" t="str">
            <v>WHITMORE 11011598</v>
          </cell>
          <cell r="C3501">
            <v>103601101</v>
          </cell>
          <cell r="D3501" t="str">
            <v>WHITMORE 1101</v>
          </cell>
          <cell r="E3501">
            <v>1598</v>
          </cell>
          <cell r="F3501" t="b">
            <v>0</v>
          </cell>
          <cell r="G3501">
            <v>53928.002263348302</v>
          </cell>
          <cell r="H3501">
            <v>53928.002263348302</v>
          </cell>
          <cell r="I3501">
            <v>251</v>
          </cell>
          <cell r="J3501">
            <v>9.7528270198819799E-5</v>
          </cell>
          <cell r="K3501">
            <v>1700</v>
          </cell>
          <cell r="L3501">
            <v>806.34085886590901</v>
          </cell>
          <cell r="M3501">
            <v>933</v>
          </cell>
          <cell r="N3501">
            <v>9.0420283160581705E-2</v>
          </cell>
          <cell r="O3501">
            <v>820</v>
          </cell>
          <cell r="P3501">
            <v>22.35</v>
          </cell>
          <cell r="Q3501">
            <v>294</v>
          </cell>
        </row>
        <row r="3502">
          <cell r="B3502" t="str">
            <v>WHITMORE 110145262</v>
          </cell>
          <cell r="C3502">
            <v>103601101</v>
          </cell>
          <cell r="D3502" t="str">
            <v>WHITMORE 1101</v>
          </cell>
          <cell r="E3502">
            <v>45262</v>
          </cell>
          <cell r="F3502" t="b">
            <v>0</v>
          </cell>
          <cell r="G3502">
            <v>46333.9347186616</v>
          </cell>
          <cell r="H3502">
            <v>46333.9347186616</v>
          </cell>
          <cell r="I3502">
            <v>221</v>
          </cell>
          <cell r="J3502">
            <v>1.02719008457516E-4</v>
          </cell>
          <cell r="K3502">
            <v>1577</v>
          </cell>
          <cell r="L3502">
            <v>1038.3076676047201</v>
          </cell>
          <cell r="M3502">
            <v>800</v>
          </cell>
          <cell r="N3502">
            <v>0.11334182812403699</v>
          </cell>
          <cell r="O3502">
            <v>685</v>
          </cell>
          <cell r="P3502">
            <v>0.06</v>
          </cell>
          <cell r="Q3502">
            <v>1915</v>
          </cell>
        </row>
        <row r="3503">
          <cell r="B3503" t="str">
            <v>WHITMORE 1101CB</v>
          </cell>
          <cell r="C3503">
            <v>103601101</v>
          </cell>
          <cell r="D3503" t="str">
            <v>WHITMORE 1101</v>
          </cell>
          <cell r="E3503" t="str">
            <v>CB</v>
          </cell>
          <cell r="F3503" t="b">
            <v>0</v>
          </cell>
          <cell r="G3503">
            <v>9497.7631053222194</v>
          </cell>
          <cell r="H3503">
            <v>9497.7631053222194</v>
          </cell>
          <cell r="I3503">
            <v>69</v>
          </cell>
          <cell r="J3503">
            <v>2.1207688379049099E-4</v>
          </cell>
          <cell r="K3503">
            <v>351</v>
          </cell>
          <cell r="L3503">
            <v>141.73215259243301</v>
          </cell>
          <cell r="M3503">
            <v>1806</v>
          </cell>
          <cell r="N3503">
            <v>2.92481334164537E-2</v>
          </cell>
          <cell r="O3503">
            <v>1481</v>
          </cell>
          <cell r="P3503">
            <v>0.04</v>
          </cell>
          <cell r="Q3503">
            <v>2126</v>
          </cell>
        </row>
        <row r="3504">
          <cell r="B3504" t="str">
            <v>WILDWOOD 11011454</v>
          </cell>
          <cell r="C3504">
            <v>103611101</v>
          </cell>
          <cell r="D3504" t="str">
            <v>WILDWOOD 1101</v>
          </cell>
          <cell r="E3504">
            <v>1454</v>
          </cell>
          <cell r="F3504" t="b">
            <v>0</v>
          </cell>
          <cell r="G3504">
            <v>12602.11729264</v>
          </cell>
          <cell r="H3504">
            <v>12602.11729264</v>
          </cell>
          <cell r="I3504">
            <v>31</v>
          </cell>
          <cell r="J3504">
            <v>9.3125925245815199E-5</v>
          </cell>
          <cell r="K3504">
            <v>1817</v>
          </cell>
          <cell r="L3504">
            <v>5114.2445527805403</v>
          </cell>
          <cell r="M3504">
            <v>68</v>
          </cell>
          <cell r="N3504">
            <v>0.41882815342111002</v>
          </cell>
          <cell r="O3504">
            <v>52</v>
          </cell>
          <cell r="P3504">
            <v>0.03</v>
          </cell>
          <cell r="Q3504">
            <v>2353</v>
          </cell>
        </row>
        <row r="3505">
          <cell r="B3505" t="str">
            <v>WILDWOOD 11011576</v>
          </cell>
          <cell r="C3505">
            <v>103611101</v>
          </cell>
          <cell r="D3505" t="str">
            <v>WILDWOOD 1101</v>
          </cell>
          <cell r="E3505">
            <v>1576</v>
          </cell>
          <cell r="F3505" t="b">
            <v>0</v>
          </cell>
          <cell r="G3505">
            <v>12974.576980518401</v>
          </cell>
          <cell r="H3505">
            <v>12974.576980518401</v>
          </cell>
          <cell r="I3505">
            <v>51</v>
          </cell>
          <cell r="J3505">
            <v>7.9986595379773006E-5</v>
          </cell>
          <cell r="K3505">
            <v>2206</v>
          </cell>
          <cell r="L3505">
            <v>832.24054965004495</v>
          </cell>
          <cell r="M3505">
            <v>921</v>
          </cell>
          <cell r="N3505">
            <v>5.4922181022994898E-2</v>
          </cell>
          <cell r="O3505">
            <v>1125</v>
          </cell>
          <cell r="P3505">
            <v>7.0000000000000007E-2</v>
          </cell>
          <cell r="Q3505">
            <v>1744</v>
          </cell>
        </row>
        <row r="3506">
          <cell r="B3506" t="str">
            <v>WILDWOOD 1101384582</v>
          </cell>
          <cell r="C3506">
            <v>103611101</v>
          </cell>
          <cell r="D3506" t="str">
            <v>WILDWOOD 1101</v>
          </cell>
          <cell r="E3506">
            <v>384582</v>
          </cell>
          <cell r="F3506" t="b">
            <v>0</v>
          </cell>
          <cell r="G3506">
            <v>7304.3535485536604</v>
          </cell>
          <cell r="H3506">
            <v>7304.3535485536604</v>
          </cell>
          <cell r="I3506">
            <v>8</v>
          </cell>
          <cell r="J3506">
            <v>5.1940808459351298E-5</v>
          </cell>
          <cell r="K3506">
            <v>2994</v>
          </cell>
          <cell r="L3506">
            <v>4044.78067927248</v>
          </cell>
          <cell r="M3506">
            <v>147</v>
          </cell>
          <cell r="N3506">
            <v>0.13183637918239199</v>
          </cell>
          <cell r="O3506">
            <v>598</v>
          </cell>
          <cell r="Q3506">
            <v>3417</v>
          </cell>
        </row>
        <row r="3507">
          <cell r="B3507" t="str">
            <v>WILDWOOD 110185112</v>
          </cell>
          <cell r="C3507">
            <v>103611101</v>
          </cell>
          <cell r="D3507" t="str">
            <v>WILDWOOD 1101</v>
          </cell>
          <cell r="E3507">
            <v>85112</v>
          </cell>
          <cell r="F3507" t="b">
            <v>0</v>
          </cell>
          <cell r="G3507">
            <v>10932.250323120301</v>
          </cell>
          <cell r="H3507">
            <v>10932.250323120301</v>
          </cell>
          <cell r="I3507">
            <v>54</v>
          </cell>
          <cell r="J3507">
            <v>7.2026934537495395E-5</v>
          </cell>
          <cell r="K3507">
            <v>2417</v>
          </cell>
          <cell r="L3507">
            <v>306.466168067929</v>
          </cell>
          <cell r="M3507">
            <v>1437</v>
          </cell>
          <cell r="N3507">
            <v>2.2385538345413399E-2</v>
          </cell>
          <cell r="O3507">
            <v>1622</v>
          </cell>
          <cell r="P3507">
            <v>7.0000000000000007E-2</v>
          </cell>
          <cell r="Q3507">
            <v>1740</v>
          </cell>
        </row>
        <row r="3508">
          <cell r="B3508" t="str">
            <v>WILDWOOD 110198896</v>
          </cell>
          <cell r="C3508">
            <v>103611101</v>
          </cell>
          <cell r="D3508" t="str">
            <v>WILDWOOD 1101</v>
          </cell>
          <cell r="E3508">
            <v>98896</v>
          </cell>
          <cell r="F3508" t="b">
            <v>0</v>
          </cell>
          <cell r="G3508">
            <v>8090.5275280857304</v>
          </cell>
          <cell r="H3508">
            <v>8090.5275280857304</v>
          </cell>
          <cell r="I3508">
            <v>25</v>
          </cell>
          <cell r="J3508">
            <v>7.9750486293050899E-5</v>
          </cell>
          <cell r="K3508">
            <v>2213</v>
          </cell>
          <cell r="L3508">
            <v>2478.9758312598601</v>
          </cell>
          <cell r="M3508">
            <v>348</v>
          </cell>
          <cell r="N3508">
            <v>0.16401737980679501</v>
          </cell>
          <cell r="O3508">
            <v>454</v>
          </cell>
          <cell r="P3508">
            <v>0.04</v>
          </cell>
          <cell r="Q3508">
            <v>2181</v>
          </cell>
        </row>
        <row r="3509">
          <cell r="B3509" t="str">
            <v>WILDWOOD 1101CB</v>
          </cell>
          <cell r="C3509">
            <v>103611101</v>
          </cell>
          <cell r="D3509" t="str">
            <v>WILDWOOD 1101</v>
          </cell>
          <cell r="E3509" t="str">
            <v>CB</v>
          </cell>
          <cell r="F3509" t="b">
            <v>1</v>
          </cell>
          <cell r="G3509">
            <v>200.86179926501799</v>
          </cell>
          <cell r="H3509">
            <v>200.86179926501799</v>
          </cell>
          <cell r="I3509">
            <v>2</v>
          </cell>
          <cell r="J3509">
            <v>9.0416015154914903E-5</v>
          </cell>
          <cell r="K3509">
            <v>1899</v>
          </cell>
          <cell r="L3509">
            <v>309.10423752135199</v>
          </cell>
          <cell r="M3509">
            <v>1433</v>
          </cell>
          <cell r="N3509">
            <v>3.0413472340121601E-2</v>
          </cell>
          <cell r="O3509">
            <v>1456</v>
          </cell>
          <cell r="P3509">
            <v>0.72</v>
          </cell>
          <cell r="Q3509">
            <v>797</v>
          </cell>
        </row>
        <row r="3510">
          <cell r="B3510" t="str">
            <v>WILLITS 11021270</v>
          </cell>
          <cell r="C3510">
            <v>42661102</v>
          </cell>
          <cell r="D3510" t="str">
            <v>WILLITS 1102</v>
          </cell>
          <cell r="E3510">
            <v>1270</v>
          </cell>
          <cell r="F3510" t="b">
            <v>1</v>
          </cell>
          <cell r="G3510">
            <v>2454.7077181076602</v>
          </cell>
          <cell r="H3510">
            <v>0</v>
          </cell>
          <cell r="I3510">
            <v>21</v>
          </cell>
          <cell r="J3510">
            <v>3.5345082887076903E-5</v>
          </cell>
          <cell r="K3510">
            <v>3343</v>
          </cell>
          <cell r="L3510">
            <v>6.5149989184153406E-2</v>
          </cell>
          <cell r="M3510">
            <v>3579</v>
          </cell>
          <cell r="N3510">
            <v>2.3027317678060701E-6</v>
          </cell>
          <cell r="O3510">
            <v>3481</v>
          </cell>
          <cell r="Q3510">
            <v>3133</v>
          </cell>
        </row>
        <row r="3511">
          <cell r="B3511" t="str">
            <v>WILLITS 1102CB</v>
          </cell>
          <cell r="C3511">
            <v>42661102</v>
          </cell>
          <cell r="D3511" t="str">
            <v>WILLITS 1102</v>
          </cell>
          <cell r="E3511" t="str">
            <v>CB</v>
          </cell>
          <cell r="F3511" t="b">
            <v>0</v>
          </cell>
          <cell r="G3511">
            <v>15673.772580048801</v>
          </cell>
          <cell r="H3511">
            <v>8550.6099680534007</v>
          </cell>
          <cell r="I3511">
            <v>114</v>
          </cell>
          <cell r="J3511">
            <v>1.12442375829982E-4</v>
          </cell>
          <cell r="K3511">
            <v>1357</v>
          </cell>
          <cell r="L3511">
            <v>1000.9630981938</v>
          </cell>
          <cell r="M3511">
            <v>834</v>
          </cell>
          <cell r="N3511">
            <v>0.15411831845783699</v>
          </cell>
          <cell r="O3511">
            <v>495</v>
          </cell>
          <cell r="P3511">
            <v>0.03</v>
          </cell>
          <cell r="Q3511">
            <v>2253</v>
          </cell>
        </row>
        <row r="3512">
          <cell r="B3512" t="str">
            <v>WILLITS 11032500</v>
          </cell>
          <cell r="C3512">
            <v>42661103</v>
          </cell>
          <cell r="D3512" t="str">
            <v>WILLITS 1103</v>
          </cell>
          <cell r="E3512">
            <v>2500</v>
          </cell>
          <cell r="F3512" t="b">
            <v>0</v>
          </cell>
          <cell r="G3512">
            <v>48136.395931904102</v>
          </cell>
          <cell r="H3512">
            <v>48136.395931904102</v>
          </cell>
          <cell r="I3512">
            <v>143</v>
          </cell>
          <cell r="J3512">
            <v>8.5235706787248702E-5</v>
          </cell>
          <cell r="K3512">
            <v>2049</v>
          </cell>
          <cell r="L3512">
            <v>1216.4356202762599</v>
          </cell>
          <cell r="M3512">
            <v>720</v>
          </cell>
          <cell r="N3512">
            <v>9.6772520186027694E-2</v>
          </cell>
          <cell r="O3512">
            <v>782</v>
          </cell>
          <cell r="P3512">
            <v>0.21</v>
          </cell>
          <cell r="Q3512">
            <v>1155</v>
          </cell>
        </row>
        <row r="3513">
          <cell r="B3513" t="str">
            <v>WILLITS 11032506</v>
          </cell>
          <cell r="C3513">
            <v>42661103</v>
          </cell>
          <cell r="D3513" t="str">
            <v>WILLITS 1103</v>
          </cell>
          <cell r="E3513">
            <v>2506</v>
          </cell>
          <cell r="F3513" t="b">
            <v>0</v>
          </cell>
          <cell r="G3513">
            <v>20286.238548129899</v>
          </cell>
          <cell r="H3513">
            <v>20286.238548129899</v>
          </cell>
          <cell r="I3513">
            <v>89</v>
          </cell>
          <cell r="J3513">
            <v>1.11384554625617E-4</v>
          </cell>
          <cell r="K3513">
            <v>1386</v>
          </cell>
          <cell r="L3513">
            <v>409.66773865045297</v>
          </cell>
          <cell r="M3513">
            <v>1285</v>
          </cell>
          <cell r="N3513">
            <v>3.8424926603380802E-2</v>
          </cell>
          <cell r="O3513">
            <v>1326</v>
          </cell>
          <cell r="P3513">
            <v>0.12</v>
          </cell>
          <cell r="Q3513">
            <v>1404</v>
          </cell>
        </row>
        <row r="3514">
          <cell r="B3514" t="str">
            <v>WILLITS 110337504</v>
          </cell>
          <cell r="C3514">
            <v>42661103</v>
          </cell>
          <cell r="D3514" t="str">
            <v>WILLITS 1103</v>
          </cell>
          <cell r="E3514">
            <v>37504</v>
          </cell>
          <cell r="F3514" t="b">
            <v>0</v>
          </cell>
          <cell r="G3514">
            <v>5704.6997720538702</v>
          </cell>
          <cell r="H3514">
            <v>1890.9338717840801</v>
          </cell>
          <cell r="I3514">
            <v>41</v>
          </cell>
          <cell r="J3514">
            <v>1.34422798964806E-4</v>
          </cell>
          <cell r="K3514">
            <v>938</v>
          </cell>
          <cell r="L3514">
            <v>1727.13761355723</v>
          </cell>
          <cell r="M3514">
            <v>519</v>
          </cell>
          <cell r="N3514">
            <v>0.24973714941782299</v>
          </cell>
          <cell r="O3514">
            <v>216</v>
          </cell>
          <cell r="P3514">
            <v>0.02</v>
          </cell>
          <cell r="Q3514">
            <v>2505</v>
          </cell>
        </row>
        <row r="3515">
          <cell r="B3515" t="str">
            <v>WILLITS 110337506</v>
          </cell>
          <cell r="C3515">
            <v>42661103</v>
          </cell>
          <cell r="D3515" t="str">
            <v>WILLITS 1103</v>
          </cell>
          <cell r="E3515">
            <v>37506</v>
          </cell>
          <cell r="F3515" t="b">
            <v>0</v>
          </cell>
          <cell r="G3515">
            <v>18602.1389905713</v>
          </cell>
          <cell r="H3515">
            <v>18602.1389905713</v>
          </cell>
          <cell r="I3515">
            <v>77</v>
          </cell>
          <cell r="J3515">
            <v>1.5655391442123801E-4</v>
          </cell>
          <cell r="K3515">
            <v>678</v>
          </cell>
          <cell r="L3515">
            <v>345.76537134766699</v>
          </cell>
          <cell r="M3515">
            <v>1377</v>
          </cell>
          <cell r="N3515">
            <v>5.1704541941523303E-2</v>
          </cell>
          <cell r="O3515">
            <v>1161</v>
          </cell>
          <cell r="P3515">
            <v>4.5599999999999996</v>
          </cell>
          <cell r="Q3515">
            <v>516</v>
          </cell>
        </row>
        <row r="3516">
          <cell r="B3516" t="str">
            <v>WILLITS 1103538</v>
          </cell>
          <cell r="C3516">
            <v>42661103</v>
          </cell>
          <cell r="D3516" t="str">
            <v>WILLITS 1103</v>
          </cell>
          <cell r="E3516">
            <v>538</v>
          </cell>
          <cell r="F3516" t="b">
            <v>0</v>
          </cell>
          <cell r="G3516">
            <v>10176.807324978099</v>
          </cell>
          <cell r="H3516">
            <v>10176.807324978099</v>
          </cell>
          <cell r="I3516">
            <v>48</v>
          </cell>
          <cell r="J3516">
            <v>6.4089709042036702E-5</v>
          </cell>
          <cell r="K3516">
            <v>2642</v>
          </cell>
          <cell r="L3516">
            <v>1480.7363141311801</v>
          </cell>
          <cell r="M3516">
            <v>603</v>
          </cell>
          <cell r="N3516">
            <v>7.4936976500062105E-2</v>
          </cell>
          <cell r="O3516">
            <v>937</v>
          </cell>
          <cell r="P3516">
            <v>2.14</v>
          </cell>
          <cell r="Q3516">
            <v>620</v>
          </cell>
        </row>
        <row r="3517">
          <cell r="B3517" t="str">
            <v>WILLITS 1103696</v>
          </cell>
          <cell r="C3517">
            <v>42661103</v>
          </cell>
          <cell r="D3517" t="str">
            <v>WILLITS 1103</v>
          </cell>
          <cell r="E3517">
            <v>696</v>
          </cell>
          <cell r="F3517" t="b">
            <v>0</v>
          </cell>
          <cell r="G3517">
            <v>15381.4121680145</v>
          </cell>
          <cell r="H3517">
            <v>10464.566720770699</v>
          </cell>
          <cell r="I3517">
            <v>87</v>
          </cell>
          <cell r="J3517">
            <v>1.15838419151259E-4</v>
          </cell>
          <cell r="K3517">
            <v>1275</v>
          </cell>
          <cell r="L3517">
            <v>2155.4593483866802</v>
          </cell>
          <cell r="M3517">
            <v>411</v>
          </cell>
          <cell r="N3517">
            <v>0.25792519778539302</v>
          </cell>
          <cell r="O3517">
            <v>203</v>
          </cell>
          <cell r="P3517">
            <v>0.04</v>
          </cell>
          <cell r="Q3517">
            <v>2141</v>
          </cell>
        </row>
        <row r="3518">
          <cell r="B3518" t="str">
            <v>WILLITS 1103826</v>
          </cell>
          <cell r="C3518">
            <v>42661103</v>
          </cell>
          <cell r="D3518" t="str">
            <v>WILLITS 1103</v>
          </cell>
          <cell r="E3518">
            <v>826</v>
          </cell>
          <cell r="F3518" t="b">
            <v>0</v>
          </cell>
          <cell r="G3518">
            <v>12455.772552869799</v>
          </cell>
          <cell r="H3518">
            <v>12455.772552869799</v>
          </cell>
          <cell r="I3518">
            <v>89</v>
          </cell>
          <cell r="J3518">
            <v>1.0691205526210201E-4</v>
          </cell>
          <cell r="K3518">
            <v>1478</v>
          </cell>
          <cell r="L3518">
            <v>923.37708229052805</v>
          </cell>
          <cell r="M3518">
            <v>872</v>
          </cell>
          <cell r="N3518">
            <v>9.2901929629687505E-2</v>
          </cell>
          <cell r="O3518">
            <v>808</v>
          </cell>
          <cell r="P3518">
            <v>15.71</v>
          </cell>
          <cell r="Q3518">
            <v>347</v>
          </cell>
        </row>
        <row r="3519">
          <cell r="B3519" t="str">
            <v>WILLITS 110391810</v>
          </cell>
          <cell r="C3519">
            <v>42661103</v>
          </cell>
          <cell r="D3519" t="str">
            <v>WILLITS 1103</v>
          </cell>
          <cell r="E3519">
            <v>91810</v>
          </cell>
          <cell r="F3519" t="b">
            <v>0</v>
          </cell>
          <cell r="G3519">
            <v>47379.4323523243</v>
          </cell>
          <cell r="H3519">
            <v>47379.4323523243</v>
          </cell>
          <cell r="I3519">
            <v>296</v>
          </cell>
          <cell r="J3519">
            <v>1.0547744236769299E-4</v>
          </cell>
          <cell r="K3519">
            <v>1507</v>
          </cell>
          <cell r="L3519">
            <v>312.07043798661101</v>
          </cell>
          <cell r="M3519">
            <v>1428</v>
          </cell>
          <cell r="N3519">
            <v>2.92033482286451E-2</v>
          </cell>
          <cell r="O3519">
            <v>1482</v>
          </cell>
          <cell r="P3519">
            <v>44.17</v>
          </cell>
          <cell r="Q3519">
            <v>160</v>
          </cell>
        </row>
        <row r="3520">
          <cell r="B3520" t="str">
            <v>WILLITS 110391948</v>
          </cell>
          <cell r="C3520">
            <v>42661103</v>
          </cell>
          <cell r="D3520" t="str">
            <v>WILLITS 1103</v>
          </cell>
          <cell r="E3520">
            <v>91948</v>
          </cell>
          <cell r="F3520" t="b">
            <v>0</v>
          </cell>
          <cell r="G3520">
            <v>11942.5867597549</v>
          </cell>
          <cell r="H3520">
            <v>11942.5867597549</v>
          </cell>
          <cell r="I3520">
            <v>69</v>
          </cell>
          <cell r="J3520">
            <v>1.0599006191773301E-4</v>
          </cell>
          <cell r="K3520">
            <v>1494</v>
          </cell>
          <cell r="L3520">
            <v>1019.80798482327</v>
          </cell>
          <cell r="M3520">
            <v>815</v>
          </cell>
          <cell r="N3520">
            <v>8.2926778434344595E-2</v>
          </cell>
          <cell r="O3520">
            <v>876</v>
          </cell>
          <cell r="P3520">
            <v>0.99</v>
          </cell>
          <cell r="Q3520">
            <v>733</v>
          </cell>
        </row>
        <row r="3521">
          <cell r="B3521" t="str">
            <v>WILLITS 1103964</v>
          </cell>
          <cell r="C3521">
            <v>42661103</v>
          </cell>
          <cell r="D3521" t="str">
            <v>WILLITS 1103</v>
          </cell>
          <cell r="E3521">
            <v>964</v>
          </cell>
          <cell r="F3521" t="b">
            <v>0</v>
          </cell>
          <cell r="G3521">
            <v>8651.6924789138393</v>
          </cell>
          <cell r="H3521">
            <v>4999.6691949387696</v>
          </cell>
          <cell r="I3521">
            <v>41</v>
          </cell>
          <cell r="J3521">
            <v>1.3222910865806601E-4</v>
          </cell>
          <cell r="K3521">
            <v>977</v>
          </cell>
          <cell r="L3521">
            <v>2706.9260001866601</v>
          </cell>
          <cell r="M3521">
            <v>309</v>
          </cell>
          <cell r="N3521">
            <v>0.334559924625417</v>
          </cell>
          <cell r="O3521">
            <v>103</v>
          </cell>
          <cell r="P3521">
            <v>0.45</v>
          </cell>
          <cell r="Q3521">
            <v>917</v>
          </cell>
        </row>
        <row r="3522">
          <cell r="B3522" t="str">
            <v>WILLITS 1103966</v>
          </cell>
          <cell r="C3522">
            <v>42661103</v>
          </cell>
          <cell r="D3522" t="str">
            <v>WILLITS 1103</v>
          </cell>
          <cell r="E3522">
            <v>966</v>
          </cell>
          <cell r="F3522" t="b">
            <v>0</v>
          </cell>
          <cell r="G3522">
            <v>3670.43560356425</v>
          </cell>
          <cell r="H3522">
            <v>1555.8490090483799</v>
          </cell>
          <cell r="I3522">
            <v>34</v>
          </cell>
          <cell r="J3522">
            <v>1.29387956081593E-4</v>
          </cell>
          <cell r="K3522">
            <v>1020</v>
          </cell>
          <cell r="L3522">
            <v>514.96081757376601</v>
          </cell>
          <cell r="M3522">
            <v>1186</v>
          </cell>
          <cell r="N3522">
            <v>0.105045614460549</v>
          </cell>
          <cell r="O3522">
            <v>733</v>
          </cell>
          <cell r="P3522">
            <v>0.33</v>
          </cell>
          <cell r="Q3522">
            <v>984</v>
          </cell>
        </row>
        <row r="3523">
          <cell r="B3523" t="str">
            <v>WILLITS 1103968</v>
          </cell>
          <cell r="C3523">
            <v>42661103</v>
          </cell>
          <cell r="D3523" t="str">
            <v>WILLITS 1103</v>
          </cell>
          <cell r="E3523">
            <v>968</v>
          </cell>
          <cell r="F3523" t="b">
            <v>0</v>
          </cell>
          <cell r="G3523">
            <v>44551.664391689803</v>
          </cell>
          <cell r="H3523">
            <v>42969.090016761998</v>
          </cell>
          <cell r="I3523">
            <v>283</v>
          </cell>
          <cell r="J3523">
            <v>1.04811053071378E-4</v>
          </cell>
          <cell r="K3523">
            <v>1533</v>
          </cell>
          <cell r="L3523">
            <v>381.65760175104901</v>
          </cell>
          <cell r="M3523">
            <v>1318</v>
          </cell>
          <cell r="N3523">
            <v>4.2383111506992303E-2</v>
          </cell>
          <cell r="O3523">
            <v>1264</v>
          </cell>
          <cell r="P3523">
            <v>33.68</v>
          </cell>
          <cell r="Q3523">
            <v>221</v>
          </cell>
        </row>
        <row r="3524">
          <cell r="B3524" t="str">
            <v>WILLITS 1103CB</v>
          </cell>
          <cell r="C3524">
            <v>42661103</v>
          </cell>
          <cell r="D3524" t="str">
            <v>WILLITS 1103</v>
          </cell>
          <cell r="E3524" t="str">
            <v>CB</v>
          </cell>
          <cell r="F3524" t="b">
            <v>0</v>
          </cell>
          <cell r="G3524">
            <v>6348.78627254199</v>
          </cell>
          <cell r="H3524">
            <v>4803.99995156348</v>
          </cell>
          <cell r="I3524">
            <v>44</v>
          </cell>
          <cell r="J3524">
            <v>1.4557353303891999E-4</v>
          </cell>
          <cell r="K3524">
            <v>797</v>
          </cell>
          <cell r="L3524">
            <v>1870.2514660595</v>
          </cell>
          <cell r="M3524">
            <v>482</v>
          </cell>
          <cell r="N3524">
            <v>0.32751094837241401</v>
          </cell>
          <cell r="O3524">
            <v>106</v>
          </cell>
          <cell r="P3524">
            <v>0.03</v>
          </cell>
          <cell r="Q3524">
            <v>2238</v>
          </cell>
        </row>
        <row r="3525">
          <cell r="B3525" t="str">
            <v>WILLITS 1104188268</v>
          </cell>
          <cell r="C3525">
            <v>42661104</v>
          </cell>
          <cell r="D3525" t="str">
            <v>WILLITS 1104</v>
          </cell>
          <cell r="E3525">
            <v>188268</v>
          </cell>
          <cell r="F3525" t="b">
            <v>0</v>
          </cell>
          <cell r="G3525">
            <v>8709.5261704281202</v>
          </cell>
          <cell r="H3525">
            <v>6867.49818237201</v>
          </cell>
          <cell r="I3525">
            <v>66</v>
          </cell>
          <cell r="J3525">
            <v>1.3544642200885701E-4</v>
          </cell>
          <cell r="K3525">
            <v>924</v>
          </cell>
          <cell r="L3525">
            <v>756.61992451097296</v>
          </cell>
          <cell r="M3525">
            <v>968</v>
          </cell>
          <cell r="N3525">
            <v>0.12640109538444</v>
          </cell>
          <cell r="O3525">
            <v>617</v>
          </cell>
          <cell r="Q3525">
            <v>2932</v>
          </cell>
        </row>
        <row r="3526">
          <cell r="B3526" t="str">
            <v>WILLITS 110434008</v>
          </cell>
          <cell r="C3526">
            <v>42661104</v>
          </cell>
          <cell r="D3526" t="str">
            <v>WILLITS 1104</v>
          </cell>
          <cell r="E3526">
            <v>34008</v>
          </cell>
          <cell r="F3526" t="b">
            <v>0</v>
          </cell>
          <cell r="G3526">
            <v>36886.240283287203</v>
          </cell>
          <cell r="H3526">
            <v>36886.240283287203</v>
          </cell>
          <cell r="I3526">
            <v>259</v>
          </cell>
          <cell r="J3526">
            <v>1.0264518356495E-4</v>
          </cell>
          <cell r="K3526">
            <v>1580</v>
          </cell>
          <cell r="L3526">
            <v>90.316237199651596</v>
          </cell>
          <cell r="M3526">
            <v>1998</v>
          </cell>
          <cell r="N3526">
            <v>9.4239177086599298E-3</v>
          </cell>
          <cell r="O3526">
            <v>1988</v>
          </cell>
          <cell r="P3526">
            <v>82.16</v>
          </cell>
          <cell r="Q3526">
            <v>46</v>
          </cell>
        </row>
        <row r="3527">
          <cell r="B3527" t="str">
            <v>WILLITS 11044650</v>
          </cell>
          <cell r="C3527">
            <v>42661104</v>
          </cell>
          <cell r="D3527" t="str">
            <v>WILLITS 1104</v>
          </cell>
          <cell r="E3527">
            <v>4650</v>
          </cell>
          <cell r="F3527" t="b">
            <v>0</v>
          </cell>
          <cell r="G3527">
            <v>9890.1610110147103</v>
          </cell>
          <cell r="H3527">
            <v>6190.4879536189901</v>
          </cell>
          <cell r="I3527">
            <v>80</v>
          </cell>
          <cell r="J3527">
            <v>1.14603756469477E-4</v>
          </cell>
          <cell r="K3527">
            <v>1305</v>
          </cell>
          <cell r="L3527">
            <v>915.739750887951</v>
          </cell>
          <cell r="M3527">
            <v>878</v>
          </cell>
          <cell r="N3527">
            <v>0.140071967454416</v>
          </cell>
          <cell r="O3527">
            <v>571</v>
          </cell>
          <cell r="P3527">
            <v>0.03</v>
          </cell>
          <cell r="Q3527">
            <v>2344</v>
          </cell>
        </row>
        <row r="3528">
          <cell r="B3528" t="str">
            <v>WILLITS 1104504</v>
          </cell>
          <cell r="C3528">
            <v>42661104</v>
          </cell>
          <cell r="D3528" t="str">
            <v>WILLITS 1104</v>
          </cell>
          <cell r="E3528">
            <v>504</v>
          </cell>
          <cell r="F3528" t="b">
            <v>0</v>
          </cell>
          <cell r="G3528">
            <v>36253.183214325101</v>
          </cell>
          <cell r="H3528">
            <v>36253.183214325101</v>
          </cell>
          <cell r="I3528">
            <v>205</v>
          </cell>
          <cell r="J3528">
            <v>1.05439939286997E-4</v>
          </cell>
          <cell r="K3528">
            <v>1509</v>
          </cell>
          <cell r="L3528">
            <v>471.811479394846</v>
          </cell>
          <cell r="M3528">
            <v>1221</v>
          </cell>
          <cell r="N3528">
            <v>3.97484005483539E-2</v>
          </cell>
          <cell r="O3528">
            <v>1307</v>
          </cell>
          <cell r="P3528">
            <v>47.4</v>
          </cell>
          <cell r="Q3528">
            <v>133</v>
          </cell>
        </row>
        <row r="3529">
          <cell r="B3529" t="str">
            <v>WILLITS 1104934</v>
          </cell>
          <cell r="C3529">
            <v>42661104</v>
          </cell>
          <cell r="D3529" t="str">
            <v>WILLITS 1104</v>
          </cell>
          <cell r="E3529">
            <v>934</v>
          </cell>
          <cell r="F3529" t="b">
            <v>0</v>
          </cell>
          <cell r="G3529">
            <v>49660.376679686502</v>
          </cell>
          <cell r="H3529">
            <v>49660.376679686502</v>
          </cell>
          <cell r="I3529">
            <v>279</v>
          </cell>
          <cell r="J3529">
            <v>9.37987427767353E-5</v>
          </cell>
          <cell r="K3529">
            <v>1799</v>
          </cell>
          <cell r="L3529">
            <v>1233.6572757092499</v>
          </cell>
          <cell r="M3529">
            <v>711</v>
          </cell>
          <cell r="N3529">
            <v>9.7598860394133097E-2</v>
          </cell>
          <cell r="O3529">
            <v>778</v>
          </cell>
          <cell r="P3529">
            <v>35.78</v>
          </cell>
          <cell r="Q3529">
            <v>211</v>
          </cell>
        </row>
        <row r="3530">
          <cell r="B3530" t="str">
            <v>WILLITS 1104CB</v>
          </cell>
          <cell r="C3530">
            <v>42661104</v>
          </cell>
          <cell r="D3530" t="str">
            <v>WILLITS 1104</v>
          </cell>
          <cell r="E3530" t="str">
            <v>CB</v>
          </cell>
          <cell r="F3530" t="b">
            <v>0</v>
          </cell>
          <cell r="G3530">
            <v>12241.4218278842</v>
          </cell>
          <cell r="H3530">
            <v>6260.0525225538904</v>
          </cell>
          <cell r="I3530">
            <v>90</v>
          </cell>
          <cell r="J3530">
            <v>1.3491416693796001E-4</v>
          </cell>
          <cell r="K3530">
            <v>927</v>
          </cell>
          <cell r="L3530">
            <v>773.60551206597904</v>
          </cell>
          <cell r="M3530">
            <v>956</v>
          </cell>
          <cell r="N3530">
            <v>0.11608596132533899</v>
          </cell>
          <cell r="O3530">
            <v>667</v>
          </cell>
          <cell r="P3530">
            <v>0.03</v>
          </cell>
          <cell r="Q3530">
            <v>2310</v>
          </cell>
        </row>
        <row r="3531">
          <cell r="B3531" t="str">
            <v>WILLOW CREEK 110129362</v>
          </cell>
          <cell r="C3531">
            <v>192171101</v>
          </cell>
          <cell r="D3531" t="str">
            <v>WILLOW CREEK 1101</v>
          </cell>
          <cell r="E3531">
            <v>29362</v>
          </cell>
          <cell r="F3531" t="b">
            <v>0</v>
          </cell>
          <cell r="G3531">
            <v>18377.660247780801</v>
          </cell>
          <cell r="H3531">
            <v>12371.514539522699</v>
          </cell>
          <cell r="I3531">
            <v>74</v>
          </cell>
          <cell r="J3531">
            <v>1.9405545504948699E-4</v>
          </cell>
          <cell r="K3531">
            <v>424</v>
          </cell>
          <cell r="L3531">
            <v>17.409633168890998</v>
          </cell>
          <cell r="M3531">
            <v>2493</v>
          </cell>
          <cell r="N3531">
            <v>2.6559243750207198E-3</v>
          </cell>
          <cell r="O3531">
            <v>2390</v>
          </cell>
          <cell r="P3531">
            <v>0.15</v>
          </cell>
          <cell r="Q3531">
            <v>1302</v>
          </cell>
        </row>
        <row r="3532">
          <cell r="B3532" t="str">
            <v>WILLOW CREEK 11013050</v>
          </cell>
          <cell r="C3532">
            <v>192171101</v>
          </cell>
          <cell r="D3532" t="str">
            <v>WILLOW CREEK 1101</v>
          </cell>
          <cell r="E3532">
            <v>3050</v>
          </cell>
          <cell r="F3532" t="b">
            <v>0</v>
          </cell>
          <cell r="G3532">
            <v>4223.7093733771999</v>
          </cell>
          <cell r="H3532">
            <v>4223.7093733771999</v>
          </cell>
          <cell r="I3532">
            <v>18</v>
          </cell>
          <cell r="J3532">
            <v>1.06884005314592E-4</v>
          </cell>
          <cell r="K3532">
            <v>1481</v>
          </cell>
          <cell r="L3532">
            <v>71.3502432638832</v>
          </cell>
          <cell r="M3532">
            <v>2089</v>
          </cell>
          <cell r="N3532">
            <v>6.9827999462539602E-3</v>
          </cell>
          <cell r="O3532">
            <v>2094</v>
          </cell>
          <cell r="P3532">
            <v>11.06</v>
          </cell>
          <cell r="Q3532">
            <v>389</v>
          </cell>
        </row>
        <row r="3533">
          <cell r="B3533" t="str">
            <v>WILLOW CREEK 11014904</v>
          </cell>
          <cell r="C3533">
            <v>192171101</v>
          </cell>
          <cell r="D3533" t="str">
            <v>WILLOW CREEK 1101</v>
          </cell>
          <cell r="E3533">
            <v>4904</v>
          </cell>
          <cell r="F3533" t="b">
            <v>0</v>
          </cell>
          <cell r="G3533">
            <v>29337.063114857199</v>
          </cell>
          <cell r="H3533">
            <v>29337.063114857199</v>
          </cell>
          <cell r="I3533">
            <v>121</v>
          </cell>
          <cell r="J3533">
            <v>2.3864955657715401E-4</v>
          </cell>
          <cell r="K3533">
            <v>252</v>
          </cell>
          <cell r="L3533">
            <v>61.143411728501903</v>
          </cell>
          <cell r="M3533">
            <v>2146</v>
          </cell>
          <cell r="N3533">
            <v>1.45523690926631E-2</v>
          </cell>
          <cell r="O3533">
            <v>1802</v>
          </cell>
          <cell r="P3533">
            <v>0.44</v>
          </cell>
          <cell r="Q3533">
            <v>925</v>
          </cell>
        </row>
        <row r="3534">
          <cell r="B3534" t="str">
            <v>WILLOW CREEK 11015002</v>
          </cell>
          <cell r="C3534">
            <v>192171101</v>
          </cell>
          <cell r="D3534" t="str">
            <v>WILLOW CREEK 1101</v>
          </cell>
          <cell r="E3534">
            <v>5002</v>
          </cell>
          <cell r="F3534" t="b">
            <v>0</v>
          </cell>
          <cell r="G3534">
            <v>22234.478271468601</v>
          </cell>
          <cell r="H3534">
            <v>21939.724912531299</v>
          </cell>
          <cell r="I3534">
            <v>161</v>
          </cell>
          <cell r="J3534">
            <v>2.9646306720678599E-4</v>
          </cell>
          <cell r="K3534">
            <v>133</v>
          </cell>
          <cell r="L3534">
            <v>37.255588268991197</v>
          </cell>
          <cell r="M3534">
            <v>2295</v>
          </cell>
          <cell r="N3534">
            <v>9.7721364024836808E-3</v>
          </cell>
          <cell r="O3534">
            <v>1968</v>
          </cell>
          <cell r="P3534">
            <v>18.45</v>
          </cell>
          <cell r="Q3534">
            <v>322</v>
          </cell>
        </row>
        <row r="3535">
          <cell r="B3535" t="str">
            <v>WILLOW CREEK 110191926</v>
          </cell>
          <cell r="C3535">
            <v>192171101</v>
          </cell>
          <cell r="D3535" t="str">
            <v>WILLOW CREEK 1101</v>
          </cell>
          <cell r="E3535">
            <v>91926</v>
          </cell>
          <cell r="F3535" t="b">
            <v>0</v>
          </cell>
          <cell r="G3535">
            <v>17004.311272644802</v>
          </cell>
          <cell r="H3535">
            <v>10358.722278371401</v>
          </cell>
          <cell r="I3535">
            <v>48</v>
          </cell>
          <cell r="J3535">
            <v>2.4844544326618198E-4</v>
          </cell>
          <cell r="K3535">
            <v>221</v>
          </cell>
          <cell r="L3535">
            <v>9.79921108940278</v>
          </cell>
          <cell r="M3535">
            <v>2628</v>
          </cell>
          <cell r="N3535">
            <v>2.6935343129796201E-3</v>
          </cell>
          <cell r="O3535">
            <v>2384</v>
          </cell>
          <cell r="P3535">
            <v>0.04</v>
          </cell>
          <cell r="Q3535">
            <v>2095</v>
          </cell>
        </row>
        <row r="3536">
          <cell r="B3536" t="str">
            <v>WILLOW CREEK 1101CB</v>
          </cell>
          <cell r="C3536">
            <v>192171101</v>
          </cell>
          <cell r="D3536" t="str">
            <v>WILLOW CREEK 1101</v>
          </cell>
          <cell r="E3536" t="str">
            <v>CB</v>
          </cell>
          <cell r="F3536" t="b">
            <v>1</v>
          </cell>
          <cell r="G3536">
            <v>460.83643415773201</v>
          </cell>
          <cell r="H3536">
            <v>460.83643415773201</v>
          </cell>
          <cell r="I3536">
            <v>6</v>
          </cell>
          <cell r="J3536">
            <v>6.3458400351616197E-4</v>
          </cell>
          <cell r="K3536">
            <v>14</v>
          </cell>
          <cell r="L3536">
            <v>4.0266433732393896</v>
          </cell>
          <cell r="M3536">
            <v>2776</v>
          </cell>
          <cell r="N3536">
            <v>3.1037410684520701E-3</v>
          </cell>
          <cell r="O3536">
            <v>2339</v>
          </cell>
          <cell r="P3536">
            <v>7.35</v>
          </cell>
          <cell r="Q3536">
            <v>448</v>
          </cell>
        </row>
        <row r="3537">
          <cell r="B3537" t="str">
            <v>WILLOW CREEK 110237374</v>
          </cell>
          <cell r="C3537">
            <v>192171102</v>
          </cell>
          <cell r="D3537" t="str">
            <v>WILLOW CREEK 1102</v>
          </cell>
          <cell r="E3537">
            <v>37374</v>
          </cell>
          <cell r="F3537" t="b">
            <v>0</v>
          </cell>
          <cell r="G3537">
            <v>3616.7474051725799</v>
          </cell>
          <cell r="H3537">
            <v>3616.7474051725799</v>
          </cell>
          <cell r="I3537">
            <v>9</v>
          </cell>
          <cell r="J3537">
            <v>2.4970990165861098E-4</v>
          </cell>
          <cell r="K3537">
            <v>217</v>
          </cell>
          <cell r="L3537">
            <v>652.18128277867095</v>
          </cell>
          <cell r="M3537">
            <v>1060</v>
          </cell>
          <cell r="N3537">
            <v>0.14938031755617601</v>
          </cell>
          <cell r="O3537">
            <v>518</v>
          </cell>
          <cell r="P3537">
            <v>10.97</v>
          </cell>
          <cell r="Q3537">
            <v>392</v>
          </cell>
        </row>
        <row r="3538">
          <cell r="B3538" t="str">
            <v>WILLOW CREEK 1102CB</v>
          </cell>
          <cell r="C3538">
            <v>192171102</v>
          </cell>
          <cell r="D3538" t="str">
            <v>WILLOW CREEK 1102</v>
          </cell>
          <cell r="E3538" t="str">
            <v>CB</v>
          </cell>
          <cell r="F3538" t="b">
            <v>0</v>
          </cell>
          <cell r="G3538">
            <v>11789.423616055299</v>
          </cell>
          <cell r="H3538">
            <v>11789.423616055299</v>
          </cell>
          <cell r="I3538">
            <v>71</v>
          </cell>
          <cell r="J3538">
            <v>2.9553554496731101E-4</v>
          </cell>
          <cell r="K3538">
            <v>134</v>
          </cell>
          <cell r="L3538">
            <v>73.697019747223095</v>
          </cell>
          <cell r="M3538">
            <v>2075</v>
          </cell>
          <cell r="N3538">
            <v>1.7605538832821201E-2</v>
          </cell>
          <cell r="O3538">
            <v>1721</v>
          </cell>
          <cell r="P3538">
            <v>13.84</v>
          </cell>
          <cell r="Q3538">
            <v>360</v>
          </cell>
        </row>
        <row r="3539">
          <cell r="B3539" t="str">
            <v>WILLOW CREEK 1103181562</v>
          </cell>
          <cell r="C3539">
            <v>192171103</v>
          </cell>
          <cell r="D3539" t="str">
            <v>WILLOW CREEK 1103</v>
          </cell>
          <cell r="E3539">
            <v>181562</v>
          </cell>
          <cell r="F3539" t="b">
            <v>1</v>
          </cell>
          <cell r="G3539">
            <v>4.5720071049875397</v>
          </cell>
          <cell r="H3539">
            <v>4.5720071049875397</v>
          </cell>
          <cell r="I3539">
            <v>1</v>
          </cell>
          <cell r="J3539">
            <v>4.8290702397935E-4</v>
          </cell>
          <cell r="K3539">
            <v>37</v>
          </cell>
          <cell r="L3539">
            <v>6.6431758675379496E-2</v>
          </cell>
          <cell r="M3539">
            <v>2996</v>
          </cell>
          <cell r="N3539">
            <v>3.2080362879641901E-5</v>
          </cell>
          <cell r="O3539">
            <v>2925</v>
          </cell>
          <cell r="Q3539">
            <v>3615</v>
          </cell>
        </row>
        <row r="3540">
          <cell r="B3540" t="str">
            <v>WILLOW CREEK 11032936</v>
          </cell>
          <cell r="C3540">
            <v>192171103</v>
          </cell>
          <cell r="D3540" t="str">
            <v>WILLOW CREEK 1103</v>
          </cell>
          <cell r="E3540">
            <v>2936</v>
          </cell>
          <cell r="F3540" t="b">
            <v>0</v>
          </cell>
          <cell r="G3540">
            <v>53378.682928048198</v>
          </cell>
          <cell r="H3540">
            <v>53378.682928048198</v>
          </cell>
          <cell r="I3540">
            <v>249</v>
          </cell>
          <cell r="J3540">
            <v>1.4373004049382201E-4</v>
          </cell>
          <cell r="K3540">
            <v>817</v>
          </cell>
          <cell r="L3540">
            <v>191.38203881365499</v>
          </cell>
          <cell r="M3540">
            <v>1659</v>
          </cell>
          <cell r="N3540">
            <v>2.9512519529810599E-2</v>
          </cell>
          <cell r="O3540">
            <v>1474</v>
          </cell>
          <cell r="P3540">
            <v>0.15</v>
          </cell>
          <cell r="Q3540">
            <v>1299</v>
          </cell>
        </row>
        <row r="3541">
          <cell r="B3541" t="str">
            <v>WILLOW CREEK 11033090</v>
          </cell>
          <cell r="C3541">
            <v>192171103</v>
          </cell>
          <cell r="D3541" t="str">
            <v>WILLOW CREEK 1103</v>
          </cell>
          <cell r="E3541">
            <v>3090</v>
          </cell>
          <cell r="F3541" t="b">
            <v>0</v>
          </cell>
          <cell r="G3541">
            <v>17393.653092428602</v>
          </cell>
          <cell r="H3541">
            <v>17393.653092428602</v>
          </cell>
          <cell r="I3541">
            <v>58</v>
          </cell>
          <cell r="J3541">
            <v>1.8901057176533E-4</v>
          </cell>
          <cell r="K3541">
            <v>447</v>
          </cell>
          <cell r="L3541">
            <v>142.64369961291499</v>
          </cell>
          <cell r="M3541">
            <v>1798</v>
          </cell>
          <cell r="N3541">
            <v>2.3176831287416901E-2</v>
          </cell>
          <cell r="O3541">
            <v>1598</v>
          </cell>
          <cell r="P3541">
            <v>0.06</v>
          </cell>
          <cell r="Q3541">
            <v>1843</v>
          </cell>
        </row>
        <row r="3542">
          <cell r="B3542" t="str">
            <v>WILLOW CREEK 110347966</v>
          </cell>
          <cell r="C3542">
            <v>192171103</v>
          </cell>
          <cell r="D3542" t="str">
            <v>WILLOW CREEK 1103</v>
          </cell>
          <cell r="E3542">
            <v>47966</v>
          </cell>
          <cell r="F3542" t="b">
            <v>0</v>
          </cell>
          <cell r="G3542">
            <v>27271.322236129599</v>
          </cell>
          <cell r="H3542">
            <v>27271.322236129599</v>
          </cell>
          <cell r="I3542">
            <v>167</v>
          </cell>
          <cell r="J3542">
            <v>2.09883272448981E-4</v>
          </cell>
          <cell r="K3542">
            <v>360</v>
          </cell>
          <cell r="L3542">
            <v>215.80454594805701</v>
          </cell>
          <cell r="M3542">
            <v>1610</v>
          </cell>
          <cell r="N3542">
            <v>5.3445349433546202E-2</v>
          </cell>
          <cell r="O3542">
            <v>1139</v>
          </cell>
          <cell r="P3542">
            <v>0.13</v>
          </cell>
          <cell r="Q3542">
            <v>1355</v>
          </cell>
        </row>
        <row r="3543">
          <cell r="B3543" t="str">
            <v>WILLOW CREEK 11035012</v>
          </cell>
          <cell r="C3543">
            <v>192171103</v>
          </cell>
          <cell r="D3543" t="str">
            <v>WILLOW CREEK 1103</v>
          </cell>
          <cell r="E3543">
            <v>5012</v>
          </cell>
          <cell r="F3543" t="b">
            <v>0</v>
          </cell>
          <cell r="G3543">
            <v>17904.062361657499</v>
          </cell>
          <cell r="H3543">
            <v>17904.062361657499</v>
          </cell>
          <cell r="I3543">
            <v>131</v>
          </cell>
          <cell r="J3543">
            <v>2.1566643043535299E-4</v>
          </cell>
          <cell r="K3543">
            <v>337</v>
          </cell>
          <cell r="L3543">
            <v>62.8252072974377</v>
          </cell>
          <cell r="M3543">
            <v>2137</v>
          </cell>
          <cell r="N3543">
            <v>1.40123886483136E-2</v>
          </cell>
          <cell r="O3543">
            <v>1821</v>
          </cell>
          <cell r="P3543">
            <v>0.09</v>
          </cell>
          <cell r="Q3543">
            <v>1569</v>
          </cell>
        </row>
        <row r="3544">
          <cell r="B3544" t="str">
            <v>WILLOW CREEK 11037514</v>
          </cell>
          <cell r="C3544">
            <v>192171103</v>
          </cell>
          <cell r="D3544" t="str">
            <v>WILLOW CREEK 1103</v>
          </cell>
          <cell r="E3544">
            <v>7514</v>
          </cell>
          <cell r="F3544" t="b">
            <v>0</v>
          </cell>
          <cell r="G3544">
            <v>16121.9059984054</v>
          </cell>
          <cell r="H3544">
            <v>14595.717796331301</v>
          </cell>
          <cell r="I3544">
            <v>118</v>
          </cell>
          <cell r="J3544">
            <v>2.5506510454591501E-4</v>
          </cell>
          <cell r="K3544">
            <v>206</v>
          </cell>
          <cell r="L3544">
            <v>51.2832101922953</v>
          </cell>
          <cell r="M3544">
            <v>2206</v>
          </cell>
          <cell r="N3544">
            <v>1.08820220829168E-2</v>
          </cell>
          <cell r="O3544">
            <v>1928</v>
          </cell>
          <cell r="P3544">
            <v>4.42</v>
          </cell>
          <cell r="Q3544">
            <v>519</v>
          </cell>
        </row>
        <row r="3545">
          <cell r="B3545" t="str">
            <v>WILLOW CREEK 1103CB</v>
          </cell>
          <cell r="C3545">
            <v>192171103</v>
          </cell>
          <cell r="D3545" t="str">
            <v>WILLOW CREEK 1103</v>
          </cell>
          <cell r="E3545" t="str">
            <v>CB</v>
          </cell>
          <cell r="F3545" t="b">
            <v>0</v>
          </cell>
          <cell r="G3545">
            <v>6307.2067115364398</v>
          </cell>
          <cell r="H3545">
            <v>6307.2067115364398</v>
          </cell>
          <cell r="I3545">
            <v>54</v>
          </cell>
          <cell r="J3545">
            <v>3.8312143637826701E-4</v>
          </cell>
          <cell r="K3545">
            <v>73</v>
          </cell>
          <cell r="L3545">
            <v>17.667372689689099</v>
          </cell>
          <cell r="M3545">
            <v>2486</v>
          </cell>
          <cell r="N3545">
            <v>4.6670503431762104E-3</v>
          </cell>
          <cell r="O3545">
            <v>2222</v>
          </cell>
          <cell r="P3545">
            <v>0.09</v>
          </cell>
          <cell r="Q3545">
            <v>1518</v>
          </cell>
        </row>
        <row r="3546">
          <cell r="B3546" t="str">
            <v>WILLOW PASS 1101152874</v>
          </cell>
          <cell r="C3546">
            <v>13911101</v>
          </cell>
          <cell r="D3546" t="str">
            <v>WILLOW PASS 1101</v>
          </cell>
          <cell r="E3546">
            <v>152874</v>
          </cell>
          <cell r="F3546" t="b">
            <v>1</v>
          </cell>
          <cell r="G3546">
            <v>1306.34221404756</v>
          </cell>
          <cell r="H3546">
            <v>982.30276744897606</v>
          </cell>
          <cell r="I3546">
            <v>10</v>
          </cell>
          <cell r="J3546">
            <v>6.4919386932160703E-5</v>
          </cell>
          <cell r="K3546">
            <v>2611</v>
          </cell>
          <cell r="L3546">
            <v>2044.3409173482401</v>
          </cell>
          <cell r="M3546">
            <v>446</v>
          </cell>
          <cell r="N3546">
            <v>0.13803120251850101</v>
          </cell>
          <cell r="O3546">
            <v>576</v>
          </cell>
          <cell r="Q3546">
            <v>3483</v>
          </cell>
        </row>
        <row r="3547">
          <cell r="B3547" t="str">
            <v>WILLOW PASS 1101CB</v>
          </cell>
          <cell r="C3547">
            <v>13911101</v>
          </cell>
          <cell r="D3547" t="str">
            <v>WILLOW PASS 1101</v>
          </cell>
          <cell r="E3547" t="str">
            <v>CB</v>
          </cell>
          <cell r="F3547" t="b">
            <v>0</v>
          </cell>
          <cell r="G3547">
            <v>10055.421901236399</v>
          </cell>
          <cell r="H3547">
            <v>1899.3732814973901</v>
          </cell>
          <cell r="I3547">
            <v>75</v>
          </cell>
          <cell r="J3547">
            <v>5.0220213906601E-5</v>
          </cell>
          <cell r="K3547">
            <v>3033</v>
          </cell>
          <cell r="L3547">
            <v>198.63670515986701</v>
          </cell>
          <cell r="M3547">
            <v>1643</v>
          </cell>
          <cell r="N3547">
            <v>2.6552214193360499E-2</v>
          </cell>
          <cell r="O3547">
            <v>1521</v>
          </cell>
          <cell r="P3547">
            <v>0.04</v>
          </cell>
          <cell r="Q3547">
            <v>2084</v>
          </cell>
        </row>
        <row r="3548">
          <cell r="B3548" t="str">
            <v>WILLOW PASS 2107445650</v>
          </cell>
          <cell r="C3548">
            <v>13912107</v>
          </cell>
          <cell r="D3548" t="str">
            <v>WILLOW PASS 2107</v>
          </cell>
          <cell r="E3548">
            <v>445650</v>
          </cell>
          <cell r="F3548" t="b">
            <v>0</v>
          </cell>
          <cell r="G3548">
            <v>1066.4109410645899</v>
          </cell>
          <cell r="H3548">
            <v>1066.4109410645899</v>
          </cell>
          <cell r="I3548">
            <v>5</v>
          </cell>
          <cell r="J3548">
            <v>6.0341341304592699E-5</v>
          </cell>
          <cell r="K3548">
            <v>2764</v>
          </cell>
          <cell r="L3548">
            <v>6011.6510494805398</v>
          </cell>
          <cell r="M3548">
            <v>29</v>
          </cell>
          <cell r="N3548">
            <v>0.36477058141172702</v>
          </cell>
          <cell r="O3548">
            <v>81</v>
          </cell>
          <cell r="Q3548">
            <v>3333</v>
          </cell>
        </row>
        <row r="3549">
          <cell r="B3549" t="str">
            <v>WILLOW PASS 2108CB</v>
          </cell>
          <cell r="C3549">
            <v>13912108</v>
          </cell>
          <cell r="D3549" t="str">
            <v>WILLOW PASS 2108</v>
          </cell>
          <cell r="E3549" t="str">
            <v>CB</v>
          </cell>
          <cell r="F3549" t="b">
            <v>1</v>
          </cell>
          <cell r="G3549">
            <v>14676.669367291601</v>
          </cell>
          <cell r="H3549">
            <v>318.080225899715</v>
          </cell>
          <cell r="I3549">
            <v>91</v>
          </cell>
          <cell r="J3549">
            <v>4.4437873410957302E-5</v>
          </cell>
          <cell r="K3549">
            <v>3177</v>
          </cell>
          <cell r="L3549">
            <v>137.340075025423</v>
          </cell>
          <cell r="M3549">
            <v>1820</v>
          </cell>
          <cell r="N3549">
            <v>9.4638579948466001E-3</v>
          </cell>
          <cell r="O3549">
            <v>1985</v>
          </cell>
          <cell r="Q3549">
            <v>2802</v>
          </cell>
        </row>
        <row r="3550">
          <cell r="B3550" t="str">
            <v>WINDSOR 1103171410</v>
          </cell>
          <cell r="C3550">
            <v>43501103</v>
          </cell>
          <cell r="D3550" t="str">
            <v>WINDSOR 1103</v>
          </cell>
          <cell r="E3550">
            <v>171410</v>
          </cell>
          <cell r="F3550" t="b">
            <v>0</v>
          </cell>
          <cell r="G3550">
            <v>7035.3213895286899</v>
          </cell>
          <cell r="H3550">
            <v>2217.96394079218</v>
          </cell>
          <cell r="I3550">
            <v>40</v>
          </cell>
          <cell r="J3550">
            <v>1.19613465176371E-4</v>
          </cell>
          <cell r="K3550">
            <v>1192</v>
          </cell>
          <cell r="L3550">
            <v>536.05142194793802</v>
          </cell>
          <cell r="M3550">
            <v>1163</v>
          </cell>
          <cell r="N3550">
            <v>5.5603005194019901E-2</v>
          </cell>
          <cell r="O3550">
            <v>1114</v>
          </cell>
          <cell r="Q3550">
            <v>3405</v>
          </cell>
        </row>
        <row r="3551">
          <cell r="B3551" t="str">
            <v>WINDSOR 11035060</v>
          </cell>
          <cell r="C3551">
            <v>43501103</v>
          </cell>
          <cell r="D3551" t="str">
            <v>WINDSOR 1103</v>
          </cell>
          <cell r="E3551">
            <v>5060</v>
          </cell>
          <cell r="F3551" t="b">
            <v>1</v>
          </cell>
          <cell r="G3551">
            <v>1113.3002002093101</v>
          </cell>
          <cell r="H3551">
            <v>291.56378074900601</v>
          </cell>
          <cell r="I3551">
            <v>12</v>
          </cell>
          <cell r="J3551">
            <v>7.5642832750115005E-5</v>
          </cell>
          <cell r="K3551">
            <v>2319</v>
          </cell>
          <cell r="L3551">
            <v>1.3951313345174901</v>
          </cell>
          <cell r="M3551">
            <v>2871</v>
          </cell>
          <cell r="N3551">
            <v>2.2663237653456001E-4</v>
          </cell>
          <cell r="O3551">
            <v>2823</v>
          </cell>
          <cell r="Q3551">
            <v>3502</v>
          </cell>
        </row>
        <row r="3552">
          <cell r="B3552" t="str">
            <v>WINDSOR 1103701650</v>
          </cell>
          <cell r="C3552">
            <v>43501103</v>
          </cell>
          <cell r="D3552" t="str">
            <v>WINDSOR 1103</v>
          </cell>
          <cell r="E3552">
            <v>701650</v>
          </cell>
          <cell r="F3552" t="b">
            <v>0</v>
          </cell>
          <cell r="G3552">
            <v>1191.05621847102</v>
          </cell>
          <cell r="H3552">
            <v>1191.05621847102</v>
          </cell>
          <cell r="I3552">
            <v>12</v>
          </cell>
          <cell r="J3552">
            <v>1.8461978318858499E-4</v>
          </cell>
          <cell r="K3552">
            <v>478</v>
          </cell>
          <cell r="L3552">
            <v>500.03472013007502</v>
          </cell>
          <cell r="M3552">
            <v>1199</v>
          </cell>
          <cell r="N3552">
            <v>0.15159222624273899</v>
          </cell>
          <cell r="O3552">
            <v>511</v>
          </cell>
          <cell r="Q3552">
            <v>3496</v>
          </cell>
        </row>
        <row r="3553">
          <cell r="B3553" t="str">
            <v>WINDSOR 1103CB</v>
          </cell>
          <cell r="C3553">
            <v>43501103</v>
          </cell>
          <cell r="D3553" t="str">
            <v>WINDSOR 1103</v>
          </cell>
          <cell r="E3553" t="str">
            <v>CB</v>
          </cell>
          <cell r="F3553" t="b">
            <v>1</v>
          </cell>
          <cell r="G3553">
            <v>8832.9668055536895</v>
          </cell>
          <cell r="H3553">
            <v>0</v>
          </cell>
          <cell r="I3553">
            <v>64</v>
          </cell>
          <cell r="J3553">
            <v>1.11516202513672E-4</v>
          </cell>
          <cell r="K3553">
            <v>1384</v>
          </cell>
          <cell r="L3553">
            <v>254.86856436233899</v>
          </cell>
          <cell r="M3553">
            <v>1534</v>
          </cell>
          <cell r="N3553">
            <v>2.64575069420547E-2</v>
          </cell>
          <cell r="O3553">
            <v>1524</v>
          </cell>
          <cell r="Q3553">
            <v>3122</v>
          </cell>
        </row>
        <row r="3554">
          <cell r="B3554" t="str">
            <v>WISE 11011404</v>
          </cell>
          <cell r="C3554">
            <v>152271101</v>
          </cell>
          <cell r="D3554" t="str">
            <v>WISE 1101</v>
          </cell>
          <cell r="E3554">
            <v>1404</v>
          </cell>
          <cell r="F3554" t="b">
            <v>0</v>
          </cell>
          <cell r="G3554">
            <v>5740.3583722127696</v>
          </cell>
          <cell r="H3554">
            <v>2402.88908041276</v>
          </cell>
          <cell r="I3554">
            <v>47</v>
          </cell>
          <cell r="J3554">
            <v>1.8820261779028201E-4</v>
          </cell>
          <cell r="K3554">
            <v>452</v>
          </cell>
          <cell r="L3554">
            <v>397.95562300962303</v>
          </cell>
          <cell r="M3554">
            <v>1298</v>
          </cell>
          <cell r="N3554">
            <v>5.7199154755892698E-2</v>
          </cell>
          <cell r="O3554">
            <v>1091</v>
          </cell>
          <cell r="P3554">
            <v>0.03</v>
          </cell>
          <cell r="Q3554">
            <v>2347</v>
          </cell>
        </row>
        <row r="3555">
          <cell r="B3555" t="str">
            <v>WISE 110163199</v>
          </cell>
          <cell r="C3555">
            <v>152271101</v>
          </cell>
          <cell r="D3555" t="str">
            <v>WISE 1101</v>
          </cell>
          <cell r="E3555">
            <v>63199</v>
          </cell>
          <cell r="F3555" t="b">
            <v>1</v>
          </cell>
          <cell r="G3555">
            <v>1501.40824471929</v>
          </cell>
          <cell r="H3555">
            <v>989.41000822206001</v>
          </cell>
          <cell r="I3555">
            <v>8</v>
          </cell>
          <cell r="J3555">
            <v>1.83450683834962E-4</v>
          </cell>
          <cell r="K3555">
            <v>483</v>
          </cell>
          <cell r="L3555">
            <v>115.945354799911</v>
          </cell>
          <cell r="M3555">
            <v>1891</v>
          </cell>
          <cell r="N3555">
            <v>9.9234948614529399E-3</v>
          </cell>
          <cell r="O3555">
            <v>1961</v>
          </cell>
          <cell r="P3555">
            <v>0.04</v>
          </cell>
          <cell r="Q3555">
            <v>2215</v>
          </cell>
        </row>
        <row r="3556">
          <cell r="B3556" t="str">
            <v>WISE 1101CB</v>
          </cell>
          <cell r="C3556">
            <v>152271101</v>
          </cell>
          <cell r="D3556" t="str">
            <v>WISE 1101</v>
          </cell>
          <cell r="E3556" t="str">
            <v>CB</v>
          </cell>
          <cell r="F3556" t="b">
            <v>0</v>
          </cell>
          <cell r="G3556">
            <v>14435.552605156199</v>
          </cell>
          <cell r="H3556">
            <v>7662.7202365815801</v>
          </cell>
          <cell r="I3556">
            <v>112</v>
          </cell>
          <cell r="J3556">
            <v>1.5887398659028101E-4</v>
          </cell>
          <cell r="K3556">
            <v>652</v>
          </cell>
          <cell r="L3556">
            <v>243.32210254699999</v>
          </cell>
          <cell r="M3556">
            <v>1558</v>
          </cell>
          <cell r="N3556">
            <v>3.05613733009861E-2</v>
          </cell>
          <cell r="O3556">
            <v>1453</v>
          </cell>
          <cell r="P3556">
            <v>0.05</v>
          </cell>
          <cell r="Q3556">
            <v>2032</v>
          </cell>
        </row>
        <row r="3557">
          <cell r="B3557" t="str">
            <v>WISE 11022054</v>
          </cell>
          <cell r="C3557">
            <v>152271102</v>
          </cell>
          <cell r="D3557" t="str">
            <v>WISE 1102</v>
          </cell>
          <cell r="E3557">
            <v>2054</v>
          </cell>
          <cell r="F3557" t="b">
            <v>0</v>
          </cell>
          <cell r="G3557">
            <v>20940.0353390282</v>
          </cell>
          <cell r="H3557">
            <v>20940.0353390282</v>
          </cell>
          <cell r="I3557">
            <v>147</v>
          </cell>
          <cell r="J3557">
            <v>1.04289541477741E-4</v>
          </cell>
          <cell r="K3557">
            <v>1544</v>
          </cell>
          <cell r="L3557">
            <v>2815.7077504501199</v>
          </cell>
          <cell r="M3557">
            <v>298</v>
          </cell>
          <cell r="N3557">
            <v>0.23734577822483599</v>
          </cell>
          <cell r="O3557">
            <v>242</v>
          </cell>
          <cell r="P3557">
            <v>3.46</v>
          </cell>
          <cell r="Q3557">
            <v>547</v>
          </cell>
        </row>
        <row r="3558">
          <cell r="B3558" t="str">
            <v>WISE 11022230</v>
          </cell>
          <cell r="C3558">
            <v>152271102</v>
          </cell>
          <cell r="D3558" t="str">
            <v>WISE 1102</v>
          </cell>
          <cell r="E3558">
            <v>2230</v>
          </cell>
          <cell r="F3558" t="b">
            <v>0</v>
          </cell>
          <cell r="G3558">
            <v>40267.111206846297</v>
          </cell>
          <cell r="H3558">
            <v>38210.881907595198</v>
          </cell>
          <cell r="I3558">
            <v>278</v>
          </cell>
          <cell r="J3558">
            <v>9.8822390964087598E-5</v>
          </cell>
          <cell r="K3558">
            <v>1674</v>
          </cell>
          <cell r="L3558">
            <v>3101.6196142748099</v>
          </cell>
          <cell r="M3558">
            <v>254</v>
          </cell>
          <cell r="N3558">
            <v>0.28438322321866299</v>
          </cell>
          <cell r="O3558">
            <v>146</v>
          </cell>
          <cell r="P3558">
            <v>8.7899999999999991</v>
          </cell>
          <cell r="Q3558">
            <v>420</v>
          </cell>
        </row>
        <row r="3559">
          <cell r="B3559" t="str">
            <v>WISE 11022234</v>
          </cell>
          <cell r="C3559">
            <v>152271102</v>
          </cell>
          <cell r="D3559" t="str">
            <v>WISE 1102</v>
          </cell>
          <cell r="E3559">
            <v>2234</v>
          </cell>
          <cell r="F3559" t="b">
            <v>0</v>
          </cell>
          <cell r="G3559">
            <v>24349.991380997901</v>
          </cell>
          <cell r="H3559">
            <v>24349.991380997901</v>
          </cell>
          <cell r="I3559">
            <v>179</v>
          </cell>
          <cell r="J3559">
            <v>8.3357439715701006E-5</v>
          </cell>
          <cell r="K3559">
            <v>2123</v>
          </cell>
          <cell r="L3559">
            <v>2208.9032909986599</v>
          </cell>
          <cell r="M3559">
            <v>401</v>
          </cell>
          <cell r="N3559">
            <v>0.17197763652666401</v>
          </cell>
          <cell r="O3559">
            <v>430</v>
          </cell>
          <cell r="P3559">
            <v>1.04</v>
          </cell>
          <cell r="Q3559">
            <v>723</v>
          </cell>
        </row>
        <row r="3560">
          <cell r="B3560" t="str">
            <v>WISE 1102307494</v>
          </cell>
          <cell r="C3560">
            <v>152271102</v>
          </cell>
          <cell r="D3560" t="str">
            <v>WISE 1102</v>
          </cell>
          <cell r="E3560">
            <v>307494</v>
          </cell>
          <cell r="F3560" t="b">
            <v>0</v>
          </cell>
          <cell r="G3560">
            <v>54418.632482554298</v>
          </cell>
          <cell r="H3560">
            <v>49958.747719305698</v>
          </cell>
          <cell r="I3560">
            <v>279</v>
          </cell>
          <cell r="J3560">
            <v>7.0522181849942101E-5</v>
          </cell>
          <cell r="K3560">
            <v>2454</v>
          </cell>
          <cell r="L3560">
            <v>2167.8038315204599</v>
          </cell>
          <cell r="M3560">
            <v>409</v>
          </cell>
          <cell r="N3560">
            <v>0.14840927246834301</v>
          </cell>
          <cell r="O3560">
            <v>528</v>
          </cell>
          <cell r="P3560">
            <v>3.66</v>
          </cell>
          <cell r="Q3560">
            <v>537</v>
          </cell>
        </row>
        <row r="3561">
          <cell r="B3561" t="str">
            <v>WISE 1102465074</v>
          </cell>
          <cell r="C3561">
            <v>152271102</v>
          </cell>
          <cell r="D3561" t="str">
            <v>WISE 1102</v>
          </cell>
          <cell r="E3561">
            <v>465074</v>
          </cell>
          <cell r="F3561" t="b">
            <v>0</v>
          </cell>
          <cell r="G3561">
            <v>7662.1854941412003</v>
          </cell>
          <cell r="H3561">
            <v>7662.1854941412003</v>
          </cell>
          <cell r="I3561">
            <v>57</v>
          </cell>
          <cell r="J3561">
            <v>1.32376517796186E-4</v>
          </cell>
          <cell r="K3561">
            <v>976</v>
          </cell>
          <cell r="L3561">
            <v>95.130367016867098</v>
          </cell>
          <cell r="M3561">
            <v>1981</v>
          </cell>
          <cell r="N3561">
            <v>1.24947478805486E-2</v>
          </cell>
          <cell r="O3561">
            <v>1866</v>
          </cell>
          <cell r="Q3561">
            <v>2986</v>
          </cell>
        </row>
        <row r="3562">
          <cell r="B3562" t="str">
            <v>WISE 1102697216</v>
          </cell>
          <cell r="C3562">
            <v>152271102</v>
          </cell>
          <cell r="D3562" t="str">
            <v>WISE 1102</v>
          </cell>
          <cell r="E3562">
            <v>697216</v>
          </cell>
          <cell r="F3562" t="b">
            <v>0</v>
          </cell>
          <cell r="G3562">
            <v>21374.284225315401</v>
          </cell>
          <cell r="H3562">
            <v>21374.284225315401</v>
          </cell>
          <cell r="I3562">
            <v>145</v>
          </cell>
          <cell r="J3562">
            <v>8.8971347991148293E-5</v>
          </cell>
          <cell r="K3562">
            <v>1951</v>
          </cell>
          <cell r="L3562">
            <v>1998.7246986934799</v>
          </cell>
          <cell r="M3562">
            <v>456</v>
          </cell>
          <cell r="N3562">
            <v>0.189915622618435</v>
          </cell>
          <cell r="O3562">
            <v>370</v>
          </cell>
          <cell r="P3562">
            <v>1.72</v>
          </cell>
          <cell r="Q3562">
            <v>648</v>
          </cell>
        </row>
        <row r="3563">
          <cell r="B3563" t="str">
            <v>WISE 1102CB</v>
          </cell>
          <cell r="C3563">
            <v>152271102</v>
          </cell>
          <cell r="D3563" t="str">
            <v>WISE 1102</v>
          </cell>
          <cell r="E3563" t="str">
            <v>CB</v>
          </cell>
          <cell r="F3563" t="b">
            <v>0</v>
          </cell>
          <cell r="G3563">
            <v>23260.434980873801</v>
          </cell>
          <cell r="H3563">
            <v>22633.240123227301</v>
          </cell>
          <cell r="I3563">
            <v>177</v>
          </cell>
          <cell r="J3563">
            <v>1.4208589981931199E-4</v>
          </cell>
          <cell r="K3563">
            <v>838</v>
          </cell>
          <cell r="L3563">
            <v>392.54660442641801</v>
          </cell>
          <cell r="M3563">
            <v>1305</v>
          </cell>
          <cell r="N3563">
            <v>4.14423504051009E-2</v>
          </cell>
          <cell r="O3563">
            <v>1283</v>
          </cell>
          <cell r="P3563">
            <v>0.11</v>
          </cell>
          <cell r="Q3563">
            <v>1427</v>
          </cell>
        </row>
        <row r="3564">
          <cell r="B3564" t="str">
            <v>WISHON 1101CB</v>
          </cell>
          <cell r="C3564">
            <v>251511101</v>
          </cell>
          <cell r="D3564" t="str">
            <v>WISHON 1101</v>
          </cell>
          <cell r="E3564" t="str">
            <v>CB</v>
          </cell>
          <cell r="F3564" t="b">
            <v>0</v>
          </cell>
          <cell r="G3564">
            <v>12293.528275554199</v>
          </cell>
          <cell r="H3564">
            <v>12293.528275554199</v>
          </cell>
          <cell r="I3564">
            <v>36</v>
          </cell>
          <cell r="J3564">
            <v>4.9464786960535399E-5</v>
          </cell>
          <cell r="K3564">
            <v>3052</v>
          </cell>
          <cell r="L3564">
            <v>3520.3688743942298</v>
          </cell>
          <cell r="M3564">
            <v>199</v>
          </cell>
          <cell r="N3564">
            <v>0.193983182044205</v>
          </cell>
          <cell r="O3564">
            <v>353</v>
          </cell>
          <cell r="P3564">
            <v>0.13</v>
          </cell>
          <cell r="Q3564">
            <v>1346</v>
          </cell>
        </row>
        <row r="3565">
          <cell r="B3565" t="str">
            <v>WOOD 0401265211</v>
          </cell>
          <cell r="C3565">
            <v>13380401</v>
          </cell>
          <cell r="D3565" t="str">
            <v>WOOD 0401</v>
          </cell>
          <cell r="E3565">
            <v>265211</v>
          </cell>
          <cell r="F3565" t="b">
            <v>1</v>
          </cell>
          <cell r="G3565">
            <v>282.19499398411801</v>
          </cell>
          <cell r="H3565">
            <v>238.16934169154601</v>
          </cell>
          <cell r="I3565">
            <v>4</v>
          </cell>
          <cell r="J3565">
            <v>6.2639474890602206E-5</v>
          </cell>
          <cell r="K3565">
            <v>2696</v>
          </cell>
          <cell r="L3565">
            <v>6.5789449959993307E-2</v>
          </cell>
          <cell r="M3565">
            <v>3282</v>
          </cell>
          <cell r="N3565">
            <v>4.1276238120829699E-6</v>
          </cell>
          <cell r="O3565">
            <v>3330</v>
          </cell>
          <cell r="Q3565">
            <v>3146</v>
          </cell>
        </row>
        <row r="3566">
          <cell r="B3566" t="str">
            <v>WOOD 0401880795</v>
          </cell>
          <cell r="C3566">
            <v>13380401</v>
          </cell>
          <cell r="D3566" t="str">
            <v>WOOD 0401</v>
          </cell>
          <cell r="E3566">
            <v>880795</v>
          </cell>
          <cell r="F3566" t="b">
            <v>1</v>
          </cell>
          <cell r="G3566">
            <v>506.00771869909101</v>
          </cell>
          <cell r="H3566">
            <v>163.975201228332</v>
          </cell>
          <cell r="I3566">
            <v>6</v>
          </cell>
          <cell r="J3566">
            <v>4.2077217949554302E-5</v>
          </cell>
          <cell r="K3566">
            <v>3222</v>
          </cell>
          <cell r="L3566">
            <v>6.5146990120410905E-2</v>
          </cell>
          <cell r="M3566">
            <v>3611</v>
          </cell>
          <cell r="N3566">
            <v>2.7412041020539898E-6</v>
          </cell>
          <cell r="O3566">
            <v>3437</v>
          </cell>
          <cell r="Q3566">
            <v>3277</v>
          </cell>
        </row>
        <row r="3567">
          <cell r="B3567" t="str">
            <v>WOODACRE 11011238</v>
          </cell>
          <cell r="C3567">
            <v>43021101</v>
          </cell>
          <cell r="D3567" t="str">
            <v>WOODACRE 1101</v>
          </cell>
          <cell r="E3567">
            <v>1238</v>
          </cell>
          <cell r="F3567" t="b">
            <v>0</v>
          </cell>
          <cell r="G3567">
            <v>5923.81616330002</v>
          </cell>
          <cell r="H3567">
            <v>5923.81616330002</v>
          </cell>
          <cell r="I3567">
            <v>30</v>
          </cell>
          <cell r="J3567">
            <v>2.6271852427804502E-4</v>
          </cell>
          <cell r="K3567">
            <v>189</v>
          </cell>
          <cell r="L3567">
            <v>9.5821174509757405</v>
          </cell>
          <cell r="M3567">
            <v>2630</v>
          </cell>
          <cell r="N3567">
            <v>4.5330422369404801E-4</v>
          </cell>
          <cell r="O3567">
            <v>2747</v>
          </cell>
          <cell r="P3567">
            <v>62.35</v>
          </cell>
          <cell r="Q3567">
            <v>85</v>
          </cell>
        </row>
        <row r="3568">
          <cell r="B3568" t="str">
            <v>WOODACRE 11011456</v>
          </cell>
          <cell r="C3568">
            <v>43021101</v>
          </cell>
          <cell r="D3568" t="str">
            <v>WOODACRE 1101</v>
          </cell>
          <cell r="E3568">
            <v>1456</v>
          </cell>
          <cell r="F3568" t="b">
            <v>0</v>
          </cell>
          <cell r="G3568">
            <v>6155.4626700775598</v>
          </cell>
          <cell r="H3568">
            <v>6155.4626700775598</v>
          </cell>
          <cell r="I3568">
            <v>46</v>
          </cell>
          <cell r="J3568">
            <v>2.4151953434541201E-4</v>
          </cell>
          <cell r="K3568">
            <v>242</v>
          </cell>
          <cell r="L3568">
            <v>701.60044814851699</v>
          </cell>
          <cell r="M3568">
            <v>1021</v>
          </cell>
          <cell r="N3568">
            <v>0.15595540914349701</v>
          </cell>
          <cell r="O3568">
            <v>487</v>
          </cell>
          <cell r="P3568">
            <v>25.79</v>
          </cell>
          <cell r="Q3568">
            <v>270</v>
          </cell>
        </row>
        <row r="3569">
          <cell r="B3569" t="str">
            <v>WOODACRE 1101404</v>
          </cell>
          <cell r="C3569">
            <v>43021101</v>
          </cell>
          <cell r="D3569" t="str">
            <v>WOODACRE 1101</v>
          </cell>
          <cell r="E3569">
            <v>404</v>
          </cell>
          <cell r="F3569" t="b">
            <v>0</v>
          </cell>
          <cell r="G3569">
            <v>19975.0809530486</v>
          </cell>
          <cell r="H3569">
            <v>19975.0809530486</v>
          </cell>
          <cell r="I3569">
            <v>152</v>
          </cell>
          <cell r="J3569">
            <v>1.8515060415474601E-4</v>
          </cell>
          <cell r="K3569">
            <v>471</v>
          </cell>
          <cell r="L3569">
            <v>26.361113985728</v>
          </cell>
          <cell r="M3569">
            <v>2372</v>
          </cell>
          <cell r="N3569">
            <v>5.3668484660756603E-3</v>
          </cell>
          <cell r="O3569">
            <v>2189</v>
          </cell>
          <cell r="P3569">
            <v>92.58</v>
          </cell>
          <cell r="Q3569">
            <v>29</v>
          </cell>
        </row>
        <row r="3570">
          <cell r="B3570" t="str">
            <v>WOODACRE 110191900</v>
          </cell>
          <cell r="C3570">
            <v>43021101</v>
          </cell>
          <cell r="D3570" t="str">
            <v>WOODACRE 1101</v>
          </cell>
          <cell r="E3570">
            <v>91900</v>
          </cell>
          <cell r="F3570" t="b">
            <v>0</v>
          </cell>
          <cell r="G3570">
            <v>22248.603541659599</v>
          </cell>
          <cell r="H3570">
            <v>14519.294037662299</v>
          </cell>
          <cell r="I3570">
            <v>91</v>
          </cell>
          <cell r="J3570">
            <v>1.28850121481253E-4</v>
          </cell>
          <cell r="K3570">
            <v>1031</v>
          </cell>
          <cell r="L3570">
            <v>1012.54405897931</v>
          </cell>
          <cell r="M3570">
            <v>824</v>
          </cell>
          <cell r="N3570">
            <v>0.11490786275970501</v>
          </cell>
          <cell r="O3570">
            <v>673</v>
          </cell>
          <cell r="P3570">
            <v>1.72</v>
          </cell>
          <cell r="Q3570">
            <v>650</v>
          </cell>
        </row>
        <row r="3571">
          <cell r="B3571" t="str">
            <v>WOODACRE 110196844</v>
          </cell>
          <cell r="C3571">
            <v>43021101</v>
          </cell>
          <cell r="D3571" t="str">
            <v>WOODACRE 1101</v>
          </cell>
          <cell r="E3571">
            <v>96844</v>
          </cell>
          <cell r="F3571" t="b">
            <v>0</v>
          </cell>
          <cell r="G3571">
            <v>9556.2940813121204</v>
          </cell>
          <cell r="H3571">
            <v>9556.2940813121204</v>
          </cell>
          <cell r="I3571">
            <v>63</v>
          </cell>
          <cell r="J3571">
            <v>2.3551870889071001E-4</v>
          </cell>
          <cell r="K3571">
            <v>260</v>
          </cell>
          <cell r="L3571">
            <v>862.59468657367404</v>
          </cell>
          <cell r="M3571">
            <v>906</v>
          </cell>
          <cell r="N3571">
            <v>0.19880797832368399</v>
          </cell>
          <cell r="O3571">
            <v>331</v>
          </cell>
          <cell r="P3571">
            <v>46.48</v>
          </cell>
          <cell r="Q3571">
            <v>142</v>
          </cell>
        </row>
        <row r="3572">
          <cell r="B3572" t="str">
            <v>WOODACRE 1101CB</v>
          </cell>
          <cell r="C3572">
            <v>43021101</v>
          </cell>
          <cell r="D3572" t="str">
            <v>WOODACRE 1101</v>
          </cell>
          <cell r="E3572" t="str">
            <v>CB</v>
          </cell>
          <cell r="F3572" t="b">
            <v>0</v>
          </cell>
          <cell r="G3572">
            <v>4540.4380060989397</v>
          </cell>
          <cell r="H3572">
            <v>4454.6417104965603</v>
          </cell>
          <cell r="I3572">
            <v>35</v>
          </cell>
          <cell r="J3572">
            <v>1.9479150713388099E-4</v>
          </cell>
          <cell r="K3572">
            <v>417</v>
          </cell>
          <cell r="L3572">
            <v>248.76502385203599</v>
          </cell>
          <cell r="M3572">
            <v>1543</v>
          </cell>
          <cell r="N3572">
            <v>5.6507984019697997E-2</v>
          </cell>
          <cell r="O3572">
            <v>1102</v>
          </cell>
          <cell r="P3572">
            <v>0.3</v>
          </cell>
          <cell r="Q3572">
            <v>1017</v>
          </cell>
        </row>
        <row r="3573">
          <cell r="B3573" t="str">
            <v>WOODACRE 11021280</v>
          </cell>
          <cell r="C3573">
            <v>43021102</v>
          </cell>
          <cell r="D3573" t="str">
            <v>WOODACRE 1102</v>
          </cell>
          <cell r="E3573">
            <v>1280</v>
          </cell>
          <cell r="F3573" t="b">
            <v>0</v>
          </cell>
          <cell r="G3573">
            <v>13974.646587917599</v>
          </cell>
          <cell r="H3573">
            <v>13812.8360259295</v>
          </cell>
          <cell r="I3573">
            <v>111</v>
          </cell>
          <cell r="J3573">
            <v>1.5948664499651201E-4</v>
          </cell>
          <cell r="K3573">
            <v>648</v>
          </cell>
          <cell r="L3573">
            <v>83.406494988401803</v>
          </cell>
          <cell r="M3573">
            <v>2034</v>
          </cell>
          <cell r="N3573">
            <v>1.01088680594883E-2</v>
          </cell>
          <cell r="O3573">
            <v>1955</v>
          </cell>
          <cell r="P3573">
            <v>0.14000000000000001</v>
          </cell>
          <cell r="Q3573">
            <v>1310</v>
          </cell>
        </row>
        <row r="3574">
          <cell r="B3574" t="str">
            <v>WOODACRE 1102137662</v>
          </cell>
          <cell r="C3574">
            <v>43021102</v>
          </cell>
          <cell r="D3574" t="str">
            <v>WOODACRE 1102</v>
          </cell>
          <cell r="E3574">
            <v>137662</v>
          </cell>
          <cell r="F3574" t="b">
            <v>0</v>
          </cell>
          <cell r="G3574">
            <v>13866.490212512101</v>
          </cell>
          <cell r="H3574">
            <v>13813.2405309315</v>
          </cell>
          <cell r="I3574">
            <v>104</v>
          </cell>
          <cell r="J3574">
            <v>1.4440600099218301E-4</v>
          </cell>
          <cell r="K3574">
            <v>806</v>
          </cell>
          <cell r="L3574">
            <v>94.004309446694506</v>
          </cell>
          <cell r="M3574">
            <v>1985</v>
          </cell>
          <cell r="N3574">
            <v>7.1840857930150397E-3</v>
          </cell>
          <cell r="O3574">
            <v>2086</v>
          </cell>
          <cell r="P3574">
            <v>0.76</v>
          </cell>
          <cell r="Q3574">
            <v>786</v>
          </cell>
        </row>
        <row r="3575">
          <cell r="B3575" t="str">
            <v>WOODACRE 1102851</v>
          </cell>
          <cell r="C3575">
            <v>43021102</v>
          </cell>
          <cell r="D3575" t="str">
            <v>WOODACRE 1102</v>
          </cell>
          <cell r="E3575">
            <v>851</v>
          </cell>
          <cell r="F3575" t="b">
            <v>0</v>
          </cell>
          <cell r="G3575">
            <v>2029.0983527403901</v>
          </cell>
          <cell r="H3575">
            <v>2029.0983527403901</v>
          </cell>
          <cell r="I3575">
            <v>14</v>
          </cell>
          <cell r="J3575">
            <v>1.41462833718313E-4</v>
          </cell>
          <cell r="K3575">
            <v>845</v>
          </cell>
          <cell r="L3575">
            <v>190.42285540709099</v>
          </cell>
          <cell r="M3575">
            <v>1662</v>
          </cell>
          <cell r="N3575">
            <v>2.04156728605242E-2</v>
          </cell>
          <cell r="O3575">
            <v>1663</v>
          </cell>
          <cell r="P3575">
            <v>44.15</v>
          </cell>
          <cell r="Q3575">
            <v>161</v>
          </cell>
        </row>
        <row r="3576">
          <cell r="B3576" t="str">
            <v>WOODACRE 1102CB</v>
          </cell>
          <cell r="C3576">
            <v>43021102</v>
          </cell>
          <cell r="D3576" t="str">
            <v>WOODACRE 1102</v>
          </cell>
          <cell r="E3576" t="str">
            <v>CB</v>
          </cell>
          <cell r="F3576" t="b">
            <v>0</v>
          </cell>
          <cell r="G3576">
            <v>20142.545602669601</v>
          </cell>
          <cell r="H3576">
            <v>20085.8093446846</v>
          </cell>
          <cell r="I3576">
            <v>141</v>
          </cell>
          <cell r="J3576">
            <v>1.58507951219683E-4</v>
          </cell>
          <cell r="K3576">
            <v>658</v>
          </cell>
          <cell r="L3576">
            <v>382.20188508956198</v>
          </cell>
          <cell r="M3576">
            <v>1316</v>
          </cell>
          <cell r="N3576">
            <v>5.7543215991290503E-2</v>
          </cell>
          <cell r="O3576">
            <v>1084</v>
          </cell>
          <cell r="P3576">
            <v>0.64</v>
          </cell>
          <cell r="Q3576">
            <v>827</v>
          </cell>
        </row>
        <row r="3577">
          <cell r="B3577" t="str">
            <v>WOODSIDE 11011922</v>
          </cell>
          <cell r="C3577">
            <v>24251101</v>
          </cell>
          <cell r="D3577" t="str">
            <v>WOODSIDE 1101</v>
          </cell>
          <cell r="E3577">
            <v>1922</v>
          </cell>
          <cell r="F3577" t="b">
            <v>0</v>
          </cell>
          <cell r="G3577">
            <v>7694.4261000422102</v>
          </cell>
          <cell r="H3577">
            <v>7391.7604317507903</v>
          </cell>
          <cell r="I3577">
            <v>70</v>
          </cell>
          <cell r="J3577">
            <v>1.90919755758451E-4</v>
          </cell>
          <cell r="K3577">
            <v>438</v>
          </cell>
          <cell r="L3577">
            <v>30.275525488492399</v>
          </cell>
          <cell r="M3577">
            <v>2341</v>
          </cell>
          <cell r="N3577">
            <v>4.5879749377369201E-3</v>
          </cell>
          <cell r="O3577">
            <v>2226</v>
          </cell>
          <cell r="P3577">
            <v>17.29</v>
          </cell>
          <cell r="Q3577">
            <v>334</v>
          </cell>
        </row>
        <row r="3578">
          <cell r="B3578" t="str">
            <v>WOODSIDE 11012299</v>
          </cell>
          <cell r="C3578">
            <v>24251101</v>
          </cell>
          <cell r="D3578" t="str">
            <v>WOODSIDE 1101</v>
          </cell>
          <cell r="E3578">
            <v>2299</v>
          </cell>
          <cell r="F3578" t="b">
            <v>0</v>
          </cell>
          <cell r="G3578">
            <v>2927.8178504911798</v>
          </cell>
          <cell r="H3578">
            <v>2927.8178504911798</v>
          </cell>
          <cell r="I3578">
            <v>25</v>
          </cell>
          <cell r="J3578">
            <v>1.6866407328052399E-4</v>
          </cell>
          <cell r="K3578">
            <v>570</v>
          </cell>
          <cell r="L3578">
            <v>6.63801623993346E-2</v>
          </cell>
          <cell r="M3578">
            <v>3127</v>
          </cell>
          <cell r="N3578">
            <v>1.1198450492448101E-5</v>
          </cell>
          <cell r="O3578">
            <v>3048</v>
          </cell>
          <cell r="P3578">
            <v>3.04</v>
          </cell>
          <cell r="Q3578">
            <v>566</v>
          </cell>
        </row>
        <row r="3579">
          <cell r="B3579" t="str">
            <v>WOODSIDE 110147872</v>
          </cell>
          <cell r="C3579">
            <v>24251101</v>
          </cell>
          <cell r="D3579" t="str">
            <v>WOODSIDE 1101</v>
          </cell>
          <cell r="E3579">
            <v>47872</v>
          </cell>
          <cell r="F3579" t="b">
            <v>0</v>
          </cell>
          <cell r="G3579">
            <v>6709.5897236866804</v>
          </cell>
          <cell r="H3579">
            <v>6709.5897236866804</v>
          </cell>
          <cell r="I3579">
            <v>52</v>
          </cell>
          <cell r="J3579">
            <v>1.73375110954601E-4</v>
          </cell>
          <cell r="K3579">
            <v>538</v>
          </cell>
          <cell r="L3579">
            <v>451.279882014637</v>
          </cell>
          <cell r="M3579">
            <v>1248</v>
          </cell>
          <cell r="N3579">
            <v>8.8421560900076301E-2</v>
          </cell>
          <cell r="O3579">
            <v>836</v>
          </cell>
          <cell r="P3579">
            <v>1.21</v>
          </cell>
          <cell r="Q3579">
            <v>701</v>
          </cell>
        </row>
        <row r="3580">
          <cell r="B3580" t="str">
            <v>WOODSIDE 11018522</v>
          </cell>
          <cell r="C3580">
            <v>24251101</v>
          </cell>
          <cell r="D3580" t="str">
            <v>WOODSIDE 1101</v>
          </cell>
          <cell r="E3580">
            <v>8522</v>
          </cell>
          <cell r="F3580" t="b">
            <v>0</v>
          </cell>
          <cell r="G3580">
            <v>15153.837702239</v>
          </cell>
          <cell r="H3580">
            <v>3071.20079215845</v>
          </cell>
          <cell r="I3580">
            <v>123</v>
          </cell>
          <cell r="J3580">
            <v>1.68398290797329E-4</v>
          </cell>
          <cell r="K3580">
            <v>573</v>
          </cell>
          <cell r="L3580">
            <v>8.4902979712007998</v>
          </cell>
          <cell r="M3580">
            <v>2656</v>
          </cell>
          <cell r="N3580">
            <v>1.20592750303477E-3</v>
          </cell>
          <cell r="O3580">
            <v>2596</v>
          </cell>
          <cell r="P3580">
            <v>0.11</v>
          </cell>
          <cell r="Q3580">
            <v>1425</v>
          </cell>
        </row>
        <row r="3581">
          <cell r="B3581" t="str">
            <v>WOODSIDE 11018601</v>
          </cell>
          <cell r="C3581">
            <v>24251101</v>
          </cell>
          <cell r="D3581" t="str">
            <v>WOODSIDE 1101</v>
          </cell>
          <cell r="E3581">
            <v>8601</v>
          </cell>
          <cell r="F3581" t="b">
            <v>1</v>
          </cell>
          <cell r="G3581">
            <v>961.63100032609395</v>
          </cell>
          <cell r="H3581">
            <v>961.63100032609395</v>
          </cell>
          <cell r="I3581">
            <v>9</v>
          </cell>
          <cell r="J3581">
            <v>1.5445581569413901E-4</v>
          </cell>
          <cell r="K3581">
            <v>700</v>
          </cell>
          <cell r="L3581">
            <v>60.817449816897103</v>
          </cell>
          <cell r="M3581">
            <v>2150</v>
          </cell>
          <cell r="N3581">
            <v>6.7792332448386797E-3</v>
          </cell>
          <cell r="O3581">
            <v>2103</v>
          </cell>
          <cell r="P3581">
            <v>35.86</v>
          </cell>
          <cell r="Q3581">
            <v>209</v>
          </cell>
        </row>
        <row r="3582">
          <cell r="B3582" t="str">
            <v>WOODSIDE 11018884</v>
          </cell>
          <cell r="C3582">
            <v>24251101</v>
          </cell>
          <cell r="D3582" t="str">
            <v>WOODSIDE 1101</v>
          </cell>
          <cell r="E3582">
            <v>8884</v>
          </cell>
          <cell r="F3582" t="b">
            <v>0</v>
          </cell>
          <cell r="G3582">
            <v>12033.5668557561</v>
          </cell>
          <cell r="H3582">
            <v>12033.5668557561</v>
          </cell>
          <cell r="I3582">
            <v>74</v>
          </cell>
          <cell r="J3582">
            <v>1.7464210710337199E-4</v>
          </cell>
          <cell r="K3582">
            <v>530</v>
          </cell>
          <cell r="L3582">
            <v>305.57052126333099</v>
          </cell>
          <cell r="M3582">
            <v>1438</v>
          </cell>
          <cell r="N3582">
            <v>5.2784823713057302E-2</v>
          </cell>
          <cell r="O3582">
            <v>1148</v>
          </cell>
          <cell r="P3582">
            <v>48.31</v>
          </cell>
          <cell r="Q3582">
            <v>129</v>
          </cell>
        </row>
        <row r="3583">
          <cell r="B3583" t="str">
            <v>WOODSIDE 11018912</v>
          </cell>
          <cell r="C3583">
            <v>24251101</v>
          </cell>
          <cell r="D3583" t="str">
            <v>WOODSIDE 1101</v>
          </cell>
          <cell r="E3583">
            <v>8912</v>
          </cell>
          <cell r="F3583" t="b">
            <v>0</v>
          </cell>
          <cell r="G3583">
            <v>6310.9140649278097</v>
          </cell>
          <cell r="H3583">
            <v>6268.7877059695502</v>
          </cell>
          <cell r="I3583">
            <v>52</v>
          </cell>
          <cell r="J3583">
            <v>2.0500316910043899E-4</v>
          </cell>
          <cell r="K3583">
            <v>381</v>
          </cell>
          <cell r="L3583">
            <v>25.8095638321258</v>
          </cell>
          <cell r="M3583">
            <v>2383</v>
          </cell>
          <cell r="N3583">
            <v>5.6974400924489398E-3</v>
          </cell>
          <cell r="O3583">
            <v>2169</v>
          </cell>
          <cell r="P3583">
            <v>26.71</v>
          </cell>
          <cell r="Q3583">
            <v>266</v>
          </cell>
        </row>
        <row r="3584">
          <cell r="B3584" t="str">
            <v>WOODSIDE 11018972</v>
          </cell>
          <cell r="C3584">
            <v>24251101</v>
          </cell>
          <cell r="D3584" t="str">
            <v>WOODSIDE 1101</v>
          </cell>
          <cell r="E3584">
            <v>8972</v>
          </cell>
          <cell r="F3584" t="b">
            <v>0</v>
          </cell>
          <cell r="G3584">
            <v>10000.1576712857</v>
          </cell>
          <cell r="H3584">
            <v>10000.1576712857</v>
          </cell>
          <cell r="I3584">
            <v>60</v>
          </cell>
          <cell r="J3584">
            <v>1.5146455765109999E-4</v>
          </cell>
          <cell r="K3584">
            <v>726</v>
          </cell>
          <cell r="L3584">
            <v>262.39516896613799</v>
          </cell>
          <cell r="M3584">
            <v>1516</v>
          </cell>
          <cell r="N3584">
            <v>3.4933205350869002E-2</v>
          </cell>
          <cell r="O3584">
            <v>1376</v>
          </cell>
          <cell r="P3584">
            <v>24.19</v>
          </cell>
          <cell r="Q3584">
            <v>280</v>
          </cell>
        </row>
        <row r="3585">
          <cell r="B3585" t="str">
            <v>WOODSIDE 11018974</v>
          </cell>
          <cell r="C3585">
            <v>24251101</v>
          </cell>
          <cell r="D3585" t="str">
            <v>WOODSIDE 1101</v>
          </cell>
          <cell r="E3585">
            <v>8974</v>
          </cell>
          <cell r="F3585" t="b">
            <v>0</v>
          </cell>
          <cell r="G3585">
            <v>21278.669062495501</v>
          </cell>
          <cell r="H3585">
            <v>21278.669062495501</v>
          </cell>
          <cell r="I3585">
            <v>149</v>
          </cell>
          <cell r="J3585">
            <v>2.0533573527874299E-4</v>
          </cell>
          <cell r="K3585">
            <v>378</v>
          </cell>
          <cell r="L3585">
            <v>324.74163876319699</v>
          </cell>
          <cell r="M3585">
            <v>1406</v>
          </cell>
          <cell r="N3585">
            <v>5.2990281156859602E-2</v>
          </cell>
          <cell r="O3585">
            <v>1145</v>
          </cell>
          <cell r="P3585">
            <v>76.03</v>
          </cell>
          <cell r="Q3585">
            <v>55</v>
          </cell>
        </row>
        <row r="3586">
          <cell r="B3586" t="str">
            <v>WOODSIDE 1101CB</v>
          </cell>
          <cell r="C3586">
            <v>24251101</v>
          </cell>
          <cell r="D3586" t="str">
            <v>WOODSIDE 1101</v>
          </cell>
          <cell r="E3586" t="str">
            <v>CB</v>
          </cell>
          <cell r="F3586" t="b">
            <v>1</v>
          </cell>
          <cell r="G3586">
            <v>6762.3674285632296</v>
          </cell>
          <cell r="H3586">
            <v>0</v>
          </cell>
          <cell r="I3586">
            <v>59</v>
          </cell>
          <cell r="J3586">
            <v>2.3707571619587599E-4</v>
          </cell>
          <cell r="K3586">
            <v>256</v>
          </cell>
          <cell r="L3586">
            <v>6.5168768420057699E-2</v>
          </cell>
          <cell r="M3586">
            <v>3547</v>
          </cell>
          <cell r="N3586">
            <v>1.54496744868791E-5</v>
          </cell>
          <cell r="O3586">
            <v>3003</v>
          </cell>
          <cell r="Q3586">
            <v>3195</v>
          </cell>
        </row>
        <row r="3587">
          <cell r="B3587" t="str">
            <v>WOODSIDE 1102472928</v>
          </cell>
          <cell r="C3587">
            <v>24251102</v>
          </cell>
          <cell r="D3587" t="str">
            <v>WOODSIDE 1102</v>
          </cell>
          <cell r="E3587">
            <v>472928</v>
          </cell>
          <cell r="F3587" t="b">
            <v>1</v>
          </cell>
          <cell r="G3587">
            <v>1622.1027192398899</v>
          </cell>
          <cell r="H3587">
            <v>124.825327623194</v>
          </cell>
          <cell r="I3587">
            <v>14</v>
          </cell>
          <cell r="J3587">
            <v>2.0411540877570801E-5</v>
          </cell>
          <cell r="K3587">
            <v>3541</v>
          </cell>
          <cell r="L3587">
            <v>6.5330550074577304E-2</v>
          </cell>
          <cell r="M3587">
            <v>3448</v>
          </cell>
          <cell r="N3587">
            <v>1.3331000904677899E-6</v>
          </cell>
          <cell r="O3587">
            <v>3562</v>
          </cell>
          <cell r="Q3587">
            <v>3192</v>
          </cell>
        </row>
        <row r="3588">
          <cell r="B3588" t="str">
            <v>WOODSIDE 11028862</v>
          </cell>
          <cell r="C3588">
            <v>24251102</v>
          </cell>
          <cell r="D3588" t="str">
            <v>WOODSIDE 1102</v>
          </cell>
          <cell r="E3588">
            <v>8862</v>
          </cell>
          <cell r="F3588" t="b">
            <v>1</v>
          </cell>
          <cell r="G3588">
            <v>4562.4649370357001</v>
          </cell>
          <cell r="H3588">
            <v>0</v>
          </cell>
          <cell r="I3588">
            <v>38</v>
          </cell>
          <cell r="J3588">
            <v>2.71149445754619E-5</v>
          </cell>
          <cell r="K3588">
            <v>3471</v>
          </cell>
          <cell r="L3588">
            <v>6.5146990120410905E-2</v>
          </cell>
          <cell r="M3588">
            <v>3615</v>
          </cell>
          <cell r="N3588">
            <v>1.7664570263731101E-6</v>
          </cell>
          <cell r="O3588">
            <v>3528</v>
          </cell>
          <cell r="P3588">
            <v>0.02</v>
          </cell>
          <cell r="Q3588">
            <v>2559</v>
          </cell>
        </row>
        <row r="3589">
          <cell r="B3589" t="str">
            <v>WOODSIDE 110411555</v>
          </cell>
          <cell r="C3589">
            <v>24251104</v>
          </cell>
          <cell r="D3589" t="str">
            <v>WOODSIDE 1104</v>
          </cell>
          <cell r="E3589">
            <v>11555</v>
          </cell>
          <cell r="F3589" t="b">
            <v>0</v>
          </cell>
          <cell r="G3589">
            <v>1379.98374278043</v>
          </cell>
          <cell r="H3589">
            <v>1379.98374278043</v>
          </cell>
          <cell r="I3589">
            <v>11</v>
          </cell>
          <cell r="J3589">
            <v>9.8049416093007498E-5</v>
          </cell>
          <cell r="K3589">
            <v>1688</v>
          </cell>
          <cell r="L3589">
            <v>6.6431909799575806E-2</v>
          </cell>
          <cell r="M3589">
            <v>2976</v>
          </cell>
          <cell r="N3589">
            <v>6.5136099657917499E-6</v>
          </cell>
          <cell r="O3589">
            <v>3188</v>
          </cell>
          <cell r="P3589">
            <v>0.16</v>
          </cell>
          <cell r="Q3589">
            <v>1271</v>
          </cell>
        </row>
        <row r="3590">
          <cell r="B3590" t="str">
            <v>WOODSIDE 11043583</v>
          </cell>
          <cell r="C3590">
            <v>24251104</v>
          </cell>
          <cell r="D3590" t="str">
            <v>WOODSIDE 1104</v>
          </cell>
          <cell r="E3590">
            <v>3583</v>
          </cell>
          <cell r="F3590" t="b">
            <v>0</v>
          </cell>
          <cell r="G3590">
            <v>4565.0094370075903</v>
          </cell>
          <cell r="H3590">
            <v>4565.0094370075903</v>
          </cell>
          <cell r="I3590">
            <v>38</v>
          </cell>
          <cell r="J3590">
            <v>1.3591868178321499E-4</v>
          </cell>
          <cell r="K3590">
            <v>920</v>
          </cell>
          <cell r="L3590">
            <v>25.7124564933853</v>
          </cell>
          <cell r="M3590">
            <v>2385</v>
          </cell>
          <cell r="N3590">
            <v>3.16154504067543E-3</v>
          </cell>
          <cell r="O3590">
            <v>2333</v>
          </cell>
          <cell r="P3590">
            <v>0.78</v>
          </cell>
          <cell r="Q3590">
            <v>781</v>
          </cell>
        </row>
        <row r="3591">
          <cell r="B3591" t="str">
            <v>WOODSIDE 1104420146</v>
          </cell>
          <cell r="C3591">
            <v>24251104</v>
          </cell>
          <cell r="D3591" t="str">
            <v>WOODSIDE 1104</v>
          </cell>
          <cell r="E3591">
            <v>420146</v>
          </cell>
          <cell r="F3591" t="b">
            <v>0</v>
          </cell>
          <cell r="G3591">
            <v>5058.5238700084501</v>
          </cell>
          <cell r="H3591">
            <v>4389.3602384731503</v>
          </cell>
          <cell r="I3591">
            <v>43</v>
          </cell>
          <cell r="J3591">
            <v>1.3428529682853399E-4</v>
          </cell>
          <cell r="K3591">
            <v>940</v>
          </cell>
          <cell r="L3591">
            <v>3.3820434723891402</v>
          </cell>
          <cell r="M3591">
            <v>2799</v>
          </cell>
          <cell r="N3591">
            <v>3.0412091950500698E-4</v>
          </cell>
          <cell r="O3591">
            <v>2797</v>
          </cell>
          <cell r="Q3591">
            <v>3266</v>
          </cell>
        </row>
        <row r="3592">
          <cell r="B3592" t="str">
            <v>WOODSIDE 1104520832</v>
          </cell>
          <cell r="C3592">
            <v>24251104</v>
          </cell>
          <cell r="D3592" t="str">
            <v>WOODSIDE 1104</v>
          </cell>
          <cell r="E3592">
            <v>520832</v>
          </cell>
          <cell r="F3592" t="b">
            <v>0</v>
          </cell>
          <cell r="G3592">
            <v>12960.7664436088</v>
          </cell>
          <cell r="H3592">
            <v>9719.2853256561993</v>
          </cell>
          <cell r="I3592">
            <v>90</v>
          </cell>
          <cell r="J3592">
            <v>1.4149022270307899E-4</v>
          </cell>
          <cell r="K3592">
            <v>844</v>
          </cell>
          <cell r="L3592">
            <v>3.7624285091113499</v>
          </cell>
          <cell r="M3592">
            <v>2781</v>
          </cell>
          <cell r="N3592">
            <v>4.0636158835473602E-4</v>
          </cell>
          <cell r="O3592">
            <v>2760</v>
          </cell>
          <cell r="Q3592">
            <v>2787</v>
          </cell>
        </row>
        <row r="3593">
          <cell r="B3593" t="str">
            <v>WOODSIDE 1104555372</v>
          </cell>
          <cell r="C3593">
            <v>24251104</v>
          </cell>
          <cell r="D3593" t="str">
            <v>WOODSIDE 1104</v>
          </cell>
          <cell r="E3593">
            <v>555372</v>
          </cell>
          <cell r="F3593" t="b">
            <v>0</v>
          </cell>
          <cell r="G3593">
            <v>6684.5288346530697</v>
          </cell>
          <cell r="H3593">
            <v>6684.5288346530697</v>
          </cell>
          <cell r="I3593">
            <v>54</v>
          </cell>
          <cell r="J3593">
            <v>5.52766359086726E-5</v>
          </cell>
          <cell r="K3593">
            <v>2905</v>
          </cell>
          <cell r="L3593">
            <v>6.6431909799575806E-2</v>
          </cell>
          <cell r="M3593">
            <v>2978</v>
          </cell>
          <cell r="N3593">
            <v>3.67213249070893E-6</v>
          </cell>
          <cell r="O3593">
            <v>3354</v>
          </cell>
          <cell r="P3593">
            <v>0.13</v>
          </cell>
          <cell r="Q3593">
            <v>1342</v>
          </cell>
        </row>
        <row r="3594">
          <cell r="B3594" t="str">
            <v>WOODSIDE 11049030</v>
          </cell>
          <cell r="C3594">
            <v>24251104</v>
          </cell>
          <cell r="D3594" t="str">
            <v>WOODSIDE 1104</v>
          </cell>
          <cell r="E3594">
            <v>9030</v>
          </cell>
          <cell r="F3594" t="b">
            <v>0</v>
          </cell>
          <cell r="G3594">
            <v>4149.4332776090996</v>
          </cell>
          <cell r="H3594">
            <v>3272.4558207351201</v>
          </cell>
          <cell r="I3594">
            <v>37</v>
          </cell>
          <cell r="J3594">
            <v>3.3071811058844803E-5</v>
          </cell>
          <cell r="K3594">
            <v>3384</v>
          </cell>
          <cell r="L3594">
            <v>6.6049906651715895E-2</v>
          </cell>
          <cell r="M3594">
            <v>3209</v>
          </cell>
          <cell r="N3594">
            <v>2.1865443149724198E-6</v>
          </cell>
          <cell r="O3594">
            <v>3494</v>
          </cell>
          <cell r="P3594">
            <v>0.1</v>
          </cell>
          <cell r="Q3594">
            <v>1476</v>
          </cell>
        </row>
        <row r="3595">
          <cell r="B3595" t="str">
            <v>WOODSIDE 11049032</v>
          </cell>
          <cell r="C3595">
            <v>24251104</v>
          </cell>
          <cell r="D3595" t="str">
            <v>WOODSIDE 1104</v>
          </cell>
          <cell r="E3595">
            <v>9032</v>
          </cell>
          <cell r="F3595" t="b">
            <v>0</v>
          </cell>
          <cell r="G3595">
            <v>7741.5059057512699</v>
          </cell>
          <cell r="H3595">
            <v>3452.77476976564</v>
          </cell>
          <cell r="I3595">
            <v>72</v>
          </cell>
          <cell r="J3595">
            <v>2.1410795785154E-4</v>
          </cell>
          <cell r="K3595">
            <v>342</v>
          </cell>
          <cell r="L3595">
            <v>20.4930482190845</v>
          </cell>
          <cell r="M3595">
            <v>2443</v>
          </cell>
          <cell r="N3595">
            <v>3.2244751139663399E-3</v>
          </cell>
          <cell r="O3595">
            <v>2325</v>
          </cell>
          <cell r="P3595">
            <v>0.08</v>
          </cell>
          <cell r="Q3595">
            <v>1581</v>
          </cell>
        </row>
        <row r="3596">
          <cell r="B3596" t="str">
            <v>WOODSIDE 11049116</v>
          </cell>
          <cell r="C3596">
            <v>24251104</v>
          </cell>
          <cell r="D3596" t="str">
            <v>WOODSIDE 1104</v>
          </cell>
          <cell r="E3596">
            <v>9116</v>
          </cell>
          <cell r="F3596" t="b">
            <v>0</v>
          </cell>
          <cell r="G3596">
            <v>6878.1555856544201</v>
          </cell>
          <cell r="H3596">
            <v>1335.97687481603</v>
          </cell>
          <cell r="I3596">
            <v>53</v>
          </cell>
          <cell r="J3596">
            <v>7.7353159003205896E-5</v>
          </cell>
          <cell r="K3596">
            <v>2280</v>
          </cell>
          <cell r="L3596">
            <v>6.53409402606622E-2</v>
          </cell>
          <cell r="M3596">
            <v>3442</v>
          </cell>
          <cell r="N3596">
            <v>5.04993576054369E-6</v>
          </cell>
          <cell r="O3596">
            <v>3263</v>
          </cell>
          <cell r="P3596">
            <v>0.08</v>
          </cell>
          <cell r="Q3596">
            <v>1597</v>
          </cell>
        </row>
        <row r="3597">
          <cell r="B3597" t="str">
            <v>WOODSIDE 1104CB</v>
          </cell>
          <cell r="C3597">
            <v>24251104</v>
          </cell>
          <cell r="D3597" t="str">
            <v>WOODSIDE 1104</v>
          </cell>
          <cell r="E3597" t="str">
            <v>CB</v>
          </cell>
          <cell r="F3597" t="b">
            <v>1</v>
          </cell>
          <cell r="G3597">
            <v>11988.727523842201</v>
          </cell>
          <cell r="H3597">
            <v>167.71953613119999</v>
          </cell>
          <cell r="I3597">
            <v>114</v>
          </cell>
          <cell r="J3597">
            <v>1.48239186048351E-4</v>
          </cell>
          <cell r="K3597">
            <v>761</v>
          </cell>
          <cell r="L3597">
            <v>6.5169532570922506E-2</v>
          </cell>
          <cell r="M3597">
            <v>3545</v>
          </cell>
          <cell r="N3597">
            <v>9.6632351214558696E-6</v>
          </cell>
          <cell r="O3597">
            <v>3074</v>
          </cell>
          <cell r="P3597">
            <v>7.0000000000000007E-2</v>
          </cell>
          <cell r="Q3597">
            <v>1673</v>
          </cell>
        </row>
        <row r="3598">
          <cell r="B3598" t="str">
            <v>WOODWARD 210878448</v>
          </cell>
          <cell r="C3598">
            <v>255292108</v>
          </cell>
          <cell r="D3598" t="str">
            <v>WOODWARD 2108</v>
          </cell>
          <cell r="E3598">
            <v>78448</v>
          </cell>
          <cell r="F3598" t="b">
            <v>0</v>
          </cell>
          <cell r="G3598">
            <v>47671.199682398401</v>
          </cell>
          <cell r="H3598">
            <v>31387.763874483298</v>
          </cell>
          <cell r="I3598">
            <v>188</v>
          </cell>
          <cell r="J3598">
            <v>3.16788251186085E-5</v>
          </cell>
          <cell r="K3598">
            <v>3405</v>
          </cell>
          <cell r="L3598">
            <v>4051.90563809483</v>
          </cell>
          <cell r="M3598">
            <v>146</v>
          </cell>
          <cell r="N3598">
            <v>0.123645001232634</v>
          </cell>
          <cell r="O3598">
            <v>629</v>
          </cell>
          <cell r="P3598">
            <v>0.05</v>
          </cell>
          <cell r="Q3598">
            <v>2059</v>
          </cell>
        </row>
        <row r="3599">
          <cell r="B3599" t="str">
            <v>WYANDOTTE 110213044</v>
          </cell>
          <cell r="C3599">
            <v>102911102</v>
          </cell>
          <cell r="D3599" t="str">
            <v>WYANDOTTE 1102</v>
          </cell>
          <cell r="E3599">
            <v>13044</v>
          </cell>
          <cell r="F3599" t="b">
            <v>0</v>
          </cell>
          <cell r="G3599">
            <v>9652.7071711886001</v>
          </cell>
          <cell r="H3599">
            <v>7674.8454438021399</v>
          </cell>
          <cell r="I3599">
            <v>51</v>
          </cell>
          <cell r="J3599">
            <v>1.40147477199492E-4</v>
          </cell>
          <cell r="K3599">
            <v>867</v>
          </cell>
          <cell r="L3599">
            <v>1674.4803577426701</v>
          </cell>
          <cell r="M3599">
            <v>533</v>
          </cell>
          <cell r="N3599">
            <v>0.19228500901513901</v>
          </cell>
          <cell r="O3599">
            <v>361</v>
          </cell>
          <cell r="P3599">
            <v>0.05</v>
          </cell>
          <cell r="Q3599">
            <v>1986</v>
          </cell>
        </row>
        <row r="3600">
          <cell r="B3600" t="str">
            <v>WYANDOTTE 110313018</v>
          </cell>
          <cell r="C3600">
            <v>102911103</v>
          </cell>
          <cell r="D3600" t="str">
            <v>WYANDOTTE 1103</v>
          </cell>
          <cell r="E3600">
            <v>13018</v>
          </cell>
          <cell r="F3600" t="b">
            <v>0</v>
          </cell>
          <cell r="G3600">
            <v>2657.27172424731</v>
          </cell>
          <cell r="H3600">
            <v>1090.3862099104699</v>
          </cell>
          <cell r="I3600">
            <v>20</v>
          </cell>
          <cell r="J3600">
            <v>2.4176324113796001E-4</v>
          </cell>
          <cell r="K3600">
            <v>241</v>
          </cell>
          <cell r="L3600">
            <v>916.96960639984695</v>
          </cell>
          <cell r="M3600">
            <v>877</v>
          </cell>
          <cell r="N3600">
            <v>0.21662263401614401</v>
          </cell>
          <cell r="O3600">
            <v>289</v>
          </cell>
          <cell r="P3600">
            <v>0.04</v>
          </cell>
          <cell r="Q3600">
            <v>2205</v>
          </cell>
        </row>
        <row r="3601">
          <cell r="B3601" t="str">
            <v>WYANDOTTE 11031504</v>
          </cell>
          <cell r="C3601">
            <v>102911103</v>
          </cell>
          <cell r="D3601" t="str">
            <v>WYANDOTTE 1103</v>
          </cell>
          <cell r="E3601">
            <v>1504</v>
          </cell>
          <cell r="F3601" t="b">
            <v>0</v>
          </cell>
          <cell r="G3601">
            <v>23629.240938748</v>
          </cell>
          <cell r="H3601">
            <v>17735.400721552101</v>
          </cell>
          <cell r="I3601">
            <v>186</v>
          </cell>
          <cell r="J3601">
            <v>2.11844293282352E-4</v>
          </cell>
          <cell r="K3601">
            <v>352</v>
          </cell>
          <cell r="L3601">
            <v>618.34993845684301</v>
          </cell>
          <cell r="M3601">
            <v>1084</v>
          </cell>
          <cell r="N3601">
            <v>0.120057284371561</v>
          </cell>
          <cell r="O3601">
            <v>645</v>
          </cell>
          <cell r="P3601">
            <v>0.12</v>
          </cell>
          <cell r="Q3601">
            <v>1402</v>
          </cell>
        </row>
        <row r="3602">
          <cell r="B3602" t="str">
            <v>WYANDOTTE 11031508</v>
          </cell>
          <cell r="C3602">
            <v>102911103</v>
          </cell>
          <cell r="D3602" t="str">
            <v>WYANDOTTE 1103</v>
          </cell>
          <cell r="E3602">
            <v>1508</v>
          </cell>
          <cell r="F3602" t="b">
            <v>0</v>
          </cell>
          <cell r="G3602">
            <v>43792.573260232697</v>
          </cell>
          <cell r="H3602">
            <v>43792.573260232697</v>
          </cell>
          <cell r="I3602">
            <v>249</v>
          </cell>
          <cell r="J3602">
            <v>2.2480532392834101E-4</v>
          </cell>
          <cell r="K3602">
            <v>303</v>
          </cell>
          <cell r="L3602">
            <v>269.787159833896</v>
          </cell>
          <cell r="M3602">
            <v>1498</v>
          </cell>
          <cell r="N3602">
            <v>5.0062463217611201E-2</v>
          </cell>
          <cell r="O3602">
            <v>1176</v>
          </cell>
          <cell r="P3602">
            <v>0.5</v>
          </cell>
          <cell r="Q3602">
            <v>893</v>
          </cell>
        </row>
        <row r="3603">
          <cell r="B3603" t="str">
            <v>WYANDOTTE 11031974</v>
          </cell>
          <cell r="C3603">
            <v>102911103</v>
          </cell>
          <cell r="D3603" t="str">
            <v>WYANDOTTE 1103</v>
          </cell>
          <cell r="E3603">
            <v>1974</v>
          </cell>
          <cell r="F3603" t="b">
            <v>0</v>
          </cell>
          <cell r="G3603">
            <v>36068.635275047702</v>
          </cell>
          <cell r="H3603">
            <v>36068.635275047702</v>
          </cell>
          <cell r="I3603">
            <v>259</v>
          </cell>
          <cell r="J3603">
            <v>8.2004927623860805E-5</v>
          </cell>
          <cell r="K3603">
            <v>2154</v>
          </cell>
          <cell r="L3603">
            <v>157.702024301574</v>
          </cell>
          <cell r="M3603">
            <v>1756</v>
          </cell>
          <cell r="N3603">
            <v>1.28139578906702E-2</v>
          </cell>
          <cell r="O3603">
            <v>1849</v>
          </cell>
          <cell r="P3603">
            <v>125.77</v>
          </cell>
          <cell r="Q3603">
            <v>11</v>
          </cell>
        </row>
        <row r="3604">
          <cell r="B3604" t="str">
            <v>WYANDOTTE 11031976</v>
          </cell>
          <cell r="C3604">
            <v>102911103</v>
          </cell>
          <cell r="D3604" t="str">
            <v>WYANDOTTE 1103</v>
          </cell>
          <cell r="E3604">
            <v>1976</v>
          </cell>
          <cell r="F3604" t="b">
            <v>0</v>
          </cell>
          <cell r="G3604">
            <v>38264.427700231397</v>
          </cell>
          <cell r="H3604">
            <v>38264.427700231397</v>
          </cell>
          <cell r="I3604">
            <v>217</v>
          </cell>
          <cell r="J3604">
            <v>7.4462498279525598E-5</v>
          </cell>
          <cell r="K3604">
            <v>2346</v>
          </cell>
          <cell r="L3604">
            <v>572.727770889628</v>
          </cell>
          <cell r="M3604">
            <v>1128</v>
          </cell>
          <cell r="N3604">
            <v>4.0282231617335601E-2</v>
          </cell>
          <cell r="O3604">
            <v>1299</v>
          </cell>
          <cell r="P3604">
            <v>81.96</v>
          </cell>
          <cell r="Q3604">
            <v>47</v>
          </cell>
        </row>
        <row r="3605">
          <cell r="B3605" t="str">
            <v>WYANDOTTE 110366146</v>
          </cell>
          <cell r="C3605">
            <v>102911103</v>
          </cell>
          <cell r="D3605" t="str">
            <v>WYANDOTTE 1103</v>
          </cell>
          <cell r="E3605">
            <v>66146</v>
          </cell>
          <cell r="F3605" t="b">
            <v>1</v>
          </cell>
          <cell r="G3605">
            <v>252.308263398772</v>
          </cell>
          <cell r="H3605">
            <v>252.308263398772</v>
          </cell>
          <cell r="I3605">
            <v>4</v>
          </cell>
          <cell r="J3605">
            <v>1.09836447336419E-4</v>
          </cell>
          <cell r="K3605">
            <v>1414</v>
          </cell>
          <cell r="L3605">
            <v>2698.6732403650399</v>
          </cell>
          <cell r="M3605">
            <v>313</v>
          </cell>
          <cell r="N3605">
            <v>0.24792837735182799</v>
          </cell>
          <cell r="O3605">
            <v>219</v>
          </cell>
          <cell r="P3605">
            <v>0.12</v>
          </cell>
          <cell r="Q3605">
            <v>1382</v>
          </cell>
        </row>
        <row r="3606">
          <cell r="B3606" t="str">
            <v>WYANDOTTE 1103CB</v>
          </cell>
          <cell r="C3606">
            <v>102911103</v>
          </cell>
          <cell r="D3606" t="str">
            <v>WYANDOTTE 1103</v>
          </cell>
          <cell r="E3606" t="str">
            <v>CB</v>
          </cell>
          <cell r="F3606" t="b">
            <v>1</v>
          </cell>
          <cell r="G3606">
            <v>11751.513616156701</v>
          </cell>
          <cell r="H3606">
            <v>394.00471869871302</v>
          </cell>
          <cell r="I3606">
            <v>100</v>
          </cell>
          <cell r="J3606">
            <v>1.65943426654021E-4</v>
          </cell>
          <cell r="K3606">
            <v>582</v>
          </cell>
          <cell r="L3606">
            <v>73.184427502496206</v>
          </cell>
          <cell r="M3606">
            <v>2079</v>
          </cell>
          <cell r="N3606">
            <v>2.1017428106293298E-2</v>
          </cell>
          <cell r="O3606">
            <v>1653</v>
          </cell>
          <cell r="P3606">
            <v>0.02</v>
          </cell>
          <cell r="Q3606">
            <v>2416</v>
          </cell>
        </row>
        <row r="3607">
          <cell r="B3607" t="str">
            <v>WYANDOTTE 1105329930</v>
          </cell>
          <cell r="C3607">
            <v>102911105</v>
          </cell>
          <cell r="D3607" t="str">
            <v>WYANDOTTE 1105</v>
          </cell>
          <cell r="E3607">
            <v>329930</v>
          </cell>
          <cell r="F3607" t="b">
            <v>0</v>
          </cell>
          <cell r="G3607">
            <v>19740.574844357699</v>
          </cell>
          <cell r="H3607">
            <v>10526.181183664199</v>
          </cell>
          <cell r="I3607">
            <v>137</v>
          </cell>
          <cell r="J3607">
            <v>1.25629618290716E-4</v>
          </cell>
          <cell r="K3607">
            <v>1085</v>
          </cell>
          <cell r="L3607">
            <v>89.396561430117004</v>
          </cell>
          <cell r="M3607">
            <v>2004</v>
          </cell>
          <cell r="N3607">
            <v>1.2011992904671399E-2</v>
          </cell>
          <cell r="O3607">
            <v>1883</v>
          </cell>
          <cell r="P3607">
            <v>0.03</v>
          </cell>
          <cell r="Q3607">
            <v>2300</v>
          </cell>
        </row>
        <row r="3608">
          <cell r="B3608" t="str">
            <v>WYANDOTTE 1105CB</v>
          </cell>
          <cell r="C3608">
            <v>102911105</v>
          </cell>
          <cell r="D3608" t="str">
            <v>WYANDOTTE 1105</v>
          </cell>
          <cell r="E3608" t="str">
            <v>CB</v>
          </cell>
          <cell r="F3608" t="b">
            <v>0</v>
          </cell>
          <cell r="G3608">
            <v>21689.116288926201</v>
          </cell>
          <cell r="H3608">
            <v>18499.219614551399</v>
          </cell>
          <cell r="I3608">
            <v>14</v>
          </cell>
          <cell r="J3608">
            <v>2.16180809589926E-4</v>
          </cell>
          <cell r="K3608">
            <v>336</v>
          </cell>
          <cell r="L3608">
            <v>754.19919226397803</v>
          </cell>
          <cell r="M3608">
            <v>970</v>
          </cell>
          <cell r="N3608">
            <v>8.8538532999399205E-2</v>
          </cell>
          <cell r="O3608">
            <v>834</v>
          </cell>
          <cell r="P3608">
            <v>0.04</v>
          </cell>
          <cell r="Q3608">
            <v>2124</v>
          </cell>
        </row>
        <row r="3609">
          <cell r="B3609" t="str">
            <v>WYANDOTTE 110641650</v>
          </cell>
          <cell r="C3609">
            <v>102911106</v>
          </cell>
          <cell r="D3609" t="str">
            <v>WYANDOTTE 1106</v>
          </cell>
          <cell r="E3609">
            <v>41650</v>
          </cell>
          <cell r="F3609" t="b">
            <v>0</v>
          </cell>
          <cell r="G3609">
            <v>26091.684591327401</v>
          </cell>
          <cell r="H3609">
            <v>1862.3815614326199</v>
          </cell>
          <cell r="I3609">
            <v>152</v>
          </cell>
          <cell r="J3609">
            <v>9.0143032139167095E-5</v>
          </cell>
          <cell r="K3609">
            <v>1906</v>
          </cell>
          <cell r="L3609">
            <v>368.66516466887703</v>
          </cell>
          <cell r="M3609">
            <v>1340</v>
          </cell>
          <cell r="N3609">
            <v>3.51264521087781E-2</v>
          </cell>
          <cell r="O3609">
            <v>1373</v>
          </cell>
          <cell r="P3609">
            <v>1.1499999999999999</v>
          </cell>
          <cell r="Q3609">
            <v>706</v>
          </cell>
        </row>
        <row r="3610">
          <cell r="B3610" t="str">
            <v>WYANDOTTE 11071026</v>
          </cell>
          <cell r="C3610">
            <v>102911107</v>
          </cell>
          <cell r="D3610" t="str">
            <v>WYANDOTTE 1107</v>
          </cell>
          <cell r="E3610">
            <v>1026</v>
          </cell>
          <cell r="F3610" t="b">
            <v>0</v>
          </cell>
          <cell r="G3610">
            <v>44906.734695010797</v>
          </cell>
          <cell r="H3610">
            <v>36171.542148219502</v>
          </cell>
          <cell r="I3610">
            <v>273</v>
          </cell>
          <cell r="J3610">
            <v>7.2064592911026597E-5</v>
          </cell>
          <cell r="K3610">
            <v>2414</v>
          </cell>
          <cell r="L3610">
            <v>2265.0825563507901</v>
          </cell>
          <cell r="M3610">
            <v>390</v>
          </cell>
          <cell r="N3610">
            <v>0.14731764281957699</v>
          </cell>
          <cell r="O3610">
            <v>536</v>
          </cell>
          <cell r="P3610">
            <v>0.08</v>
          </cell>
          <cell r="Q3610">
            <v>1587</v>
          </cell>
        </row>
        <row r="3611">
          <cell r="B3611" t="str">
            <v>WYANDOTTE 11071510</v>
          </cell>
          <cell r="C3611">
            <v>102911107</v>
          </cell>
          <cell r="D3611" t="str">
            <v>WYANDOTTE 1107</v>
          </cell>
          <cell r="E3611">
            <v>1510</v>
          </cell>
          <cell r="F3611" t="b">
            <v>0</v>
          </cell>
          <cell r="G3611">
            <v>41028.155678065101</v>
          </cell>
          <cell r="H3611">
            <v>41028.155678065101</v>
          </cell>
          <cell r="I3611">
            <v>243</v>
          </cell>
          <cell r="J3611">
            <v>8.8930138849718701E-5</v>
          </cell>
          <cell r="K3611">
            <v>1952</v>
          </cell>
          <cell r="L3611">
            <v>939.24575008034196</v>
          </cell>
          <cell r="M3611">
            <v>866</v>
          </cell>
          <cell r="N3611">
            <v>7.9411453850941699E-2</v>
          </cell>
          <cell r="O3611">
            <v>905</v>
          </cell>
          <cell r="P3611">
            <v>0.18</v>
          </cell>
          <cell r="Q3611">
            <v>1216</v>
          </cell>
        </row>
        <row r="3612">
          <cell r="B3612" t="str">
            <v>WYANDOTTE 110737472</v>
          </cell>
          <cell r="C3612">
            <v>102911107</v>
          </cell>
          <cell r="D3612" t="str">
            <v>WYANDOTTE 1107</v>
          </cell>
          <cell r="E3612">
            <v>37472</v>
          </cell>
          <cell r="F3612" t="b">
            <v>0</v>
          </cell>
          <cell r="G3612">
            <v>23988.055201514799</v>
          </cell>
          <cell r="H3612">
            <v>14935.901522591699</v>
          </cell>
          <cell r="I3612">
            <v>157</v>
          </cell>
          <cell r="J3612">
            <v>1.29684967830074E-4</v>
          </cell>
          <cell r="K3612">
            <v>1013</v>
          </cell>
          <cell r="L3612">
            <v>1878.4310585753799</v>
          </cell>
          <cell r="M3612">
            <v>481</v>
          </cell>
          <cell r="N3612">
            <v>0.227393149694746</v>
          </cell>
          <cell r="O3612">
            <v>265</v>
          </cell>
          <cell r="P3612">
            <v>0.05</v>
          </cell>
          <cell r="Q3612">
            <v>2001</v>
          </cell>
        </row>
        <row r="3613">
          <cell r="B3613" t="str">
            <v>WYANDOTTE 110738438</v>
          </cell>
          <cell r="C3613">
            <v>102911107</v>
          </cell>
          <cell r="D3613" t="str">
            <v>WYANDOTTE 1107</v>
          </cell>
          <cell r="E3613">
            <v>38438</v>
          </cell>
          <cell r="F3613" t="b">
            <v>0</v>
          </cell>
          <cell r="G3613">
            <v>27128.308967212299</v>
          </cell>
          <cell r="H3613">
            <v>27128.308967212299</v>
          </cell>
          <cell r="I3613">
            <v>181</v>
          </cell>
          <cell r="J3613">
            <v>9.1559624445569304E-5</v>
          </cell>
          <cell r="K3613">
            <v>1855</v>
          </cell>
          <cell r="L3613">
            <v>1679.6729792343999</v>
          </cell>
          <cell r="M3613">
            <v>529</v>
          </cell>
          <cell r="N3613">
            <v>0.159467991930244</v>
          </cell>
          <cell r="O3613">
            <v>473</v>
          </cell>
          <cell r="P3613">
            <v>0.08</v>
          </cell>
          <cell r="Q3613">
            <v>1665</v>
          </cell>
        </row>
        <row r="3614">
          <cell r="B3614" t="str">
            <v>WYANDOTTE 110777578</v>
          </cell>
          <cell r="C3614">
            <v>102911107</v>
          </cell>
          <cell r="D3614" t="str">
            <v>WYANDOTTE 1107</v>
          </cell>
          <cell r="E3614">
            <v>77578</v>
          </cell>
          <cell r="F3614" t="b">
            <v>0</v>
          </cell>
          <cell r="G3614">
            <v>51848.898671989802</v>
          </cell>
          <cell r="H3614">
            <v>34427.901386263999</v>
          </cell>
          <cell r="I3614">
            <v>389</v>
          </cell>
          <cell r="J3614">
            <v>1.4957548611236799E-4</v>
          </cell>
          <cell r="K3614">
            <v>742</v>
          </cell>
          <cell r="L3614">
            <v>862.34340087186104</v>
          </cell>
          <cell r="M3614">
            <v>907</v>
          </cell>
          <cell r="N3614">
            <v>9.3279623268838194E-2</v>
          </cell>
          <cell r="O3614">
            <v>805</v>
          </cell>
          <cell r="P3614">
            <v>0.14000000000000001</v>
          </cell>
          <cell r="Q3614">
            <v>1325</v>
          </cell>
        </row>
        <row r="3615">
          <cell r="B3615" t="str">
            <v>WYANDOTTE 1107829470</v>
          </cell>
          <cell r="C3615">
            <v>102911107</v>
          </cell>
          <cell r="D3615" t="str">
            <v>WYANDOTTE 1107</v>
          </cell>
          <cell r="E3615">
            <v>829470</v>
          </cell>
          <cell r="F3615" t="b">
            <v>0</v>
          </cell>
          <cell r="G3615">
            <v>16595.020500388498</v>
          </cell>
          <cell r="H3615">
            <v>16595.020500388498</v>
          </cell>
          <cell r="I3615">
            <v>93</v>
          </cell>
          <cell r="J3615">
            <v>1.1788029445122601E-4</v>
          </cell>
          <cell r="K3615">
            <v>1231</v>
          </cell>
          <cell r="L3615">
            <v>515.06817975967795</v>
          </cell>
          <cell r="M3615">
            <v>1185</v>
          </cell>
          <cell r="N3615">
            <v>5.5225574996005E-2</v>
          </cell>
          <cell r="O3615">
            <v>1118</v>
          </cell>
          <cell r="Q3615">
            <v>3047</v>
          </cell>
        </row>
        <row r="3616">
          <cell r="B3616" t="str">
            <v>WYANDOTTE 110796390</v>
          </cell>
          <cell r="C3616">
            <v>102911107</v>
          </cell>
          <cell r="D3616" t="str">
            <v>WYANDOTTE 1107</v>
          </cell>
          <cell r="E3616">
            <v>96390</v>
          </cell>
          <cell r="F3616" t="b">
            <v>0</v>
          </cell>
          <cell r="G3616">
            <v>16282.488532905199</v>
          </cell>
          <cell r="H3616">
            <v>13753.525019300099</v>
          </cell>
          <cell r="I3616">
            <v>124</v>
          </cell>
          <cell r="J3616">
            <v>1.6254251729532599E-4</v>
          </cell>
          <cell r="K3616">
            <v>620</v>
          </cell>
          <cell r="L3616">
            <v>924.53758586816502</v>
          </cell>
          <cell r="M3616">
            <v>871</v>
          </cell>
          <cell r="N3616">
            <v>0.13124935981316399</v>
          </cell>
          <cell r="O3616">
            <v>599</v>
          </cell>
          <cell r="P3616">
            <v>0.12</v>
          </cell>
          <cell r="Q3616">
            <v>1378</v>
          </cell>
        </row>
        <row r="3617">
          <cell r="B3617" t="str">
            <v>WYANDOTTE 1107CB</v>
          </cell>
          <cell r="C3617">
            <v>102911107</v>
          </cell>
          <cell r="D3617" t="str">
            <v>WYANDOTTE 1107</v>
          </cell>
          <cell r="E3617" t="str">
            <v>CB</v>
          </cell>
          <cell r="F3617" t="b">
            <v>0</v>
          </cell>
          <cell r="G3617">
            <v>24321.9126950022</v>
          </cell>
          <cell r="H3617">
            <v>2030.37613435292</v>
          </cell>
          <cell r="I3617">
            <v>199</v>
          </cell>
          <cell r="J3617">
            <v>1.64474795940118E-4</v>
          </cell>
          <cell r="K3617">
            <v>591</v>
          </cell>
          <cell r="L3617">
            <v>61.558581806338601</v>
          </cell>
          <cell r="M3617">
            <v>2143</v>
          </cell>
          <cell r="N3617">
            <v>8.4762588223083607E-3</v>
          </cell>
          <cell r="O3617">
            <v>2033</v>
          </cell>
          <cell r="P3617">
            <v>0.03</v>
          </cell>
          <cell r="Q3617">
            <v>2311</v>
          </cell>
        </row>
        <row r="3618">
          <cell r="B3618" t="str">
            <v>WYANDOTTE 11091040</v>
          </cell>
          <cell r="C3618">
            <v>102911109</v>
          </cell>
          <cell r="D3618" t="str">
            <v>WYANDOTTE 1109</v>
          </cell>
          <cell r="E3618">
            <v>1040</v>
          </cell>
          <cell r="F3618" t="b">
            <v>0</v>
          </cell>
          <cell r="G3618">
            <v>9753.1063230476593</v>
          </cell>
          <cell r="H3618">
            <v>1682.9824131580899</v>
          </cell>
          <cell r="I3618">
            <v>62</v>
          </cell>
          <cell r="J3618">
            <v>1.1564125523990199E-4</v>
          </cell>
          <cell r="K3618">
            <v>1281</v>
          </cell>
          <cell r="L3618">
            <v>448.39694814757701</v>
          </cell>
          <cell r="M3618">
            <v>1250</v>
          </cell>
          <cell r="N3618">
            <v>3.2998536825727898E-2</v>
          </cell>
          <cell r="O3618">
            <v>1407</v>
          </cell>
          <cell r="P3618">
            <v>0.73</v>
          </cell>
          <cell r="Q3618">
            <v>796</v>
          </cell>
        </row>
        <row r="3619">
          <cell r="B3619" t="str">
            <v>WYANDOTTE 110913052</v>
          </cell>
          <cell r="C3619">
            <v>102911109</v>
          </cell>
          <cell r="D3619" t="str">
            <v>WYANDOTTE 1109</v>
          </cell>
          <cell r="E3619">
            <v>13052</v>
          </cell>
          <cell r="F3619" t="b">
            <v>0</v>
          </cell>
          <cell r="G3619">
            <v>31493.718534824999</v>
          </cell>
          <cell r="H3619">
            <v>31480.182840055801</v>
          </cell>
          <cell r="I3619">
            <v>213</v>
          </cell>
          <cell r="J3619">
            <v>9.5257820385944195E-5</v>
          </cell>
          <cell r="K3619">
            <v>1758</v>
          </cell>
          <cell r="L3619">
            <v>2083.31719175746</v>
          </cell>
          <cell r="M3619">
            <v>433</v>
          </cell>
          <cell r="N3619">
            <v>0.18514438167199099</v>
          </cell>
          <cell r="O3619">
            <v>387</v>
          </cell>
          <cell r="P3619">
            <v>0.12</v>
          </cell>
          <cell r="Q3619">
            <v>1398</v>
          </cell>
        </row>
        <row r="3620">
          <cell r="B3620" t="str">
            <v>WYANDOTTE 11091520</v>
          </cell>
          <cell r="C3620">
            <v>102911109</v>
          </cell>
          <cell r="D3620" t="str">
            <v>WYANDOTTE 1109</v>
          </cell>
          <cell r="E3620">
            <v>1520</v>
          </cell>
          <cell r="F3620" t="b">
            <v>0</v>
          </cell>
          <cell r="G3620">
            <v>31725.400852887498</v>
          </cell>
          <cell r="H3620">
            <v>6700.2969171925897</v>
          </cell>
          <cell r="I3620">
            <v>230</v>
          </cell>
          <cell r="J3620">
            <v>1.187766786287E-4</v>
          </cell>
          <cell r="K3620">
            <v>1212</v>
          </cell>
          <cell r="L3620">
            <v>1243.3344446430799</v>
          </cell>
          <cell r="M3620">
            <v>704</v>
          </cell>
          <cell r="N3620">
            <v>0.12870049973665401</v>
          </cell>
          <cell r="O3620">
            <v>609</v>
          </cell>
          <cell r="P3620">
            <v>0.04</v>
          </cell>
          <cell r="Q3620">
            <v>2162</v>
          </cell>
        </row>
        <row r="3621">
          <cell r="B3621" t="str">
            <v>WYANDOTTE 110932586</v>
          </cell>
          <cell r="C3621">
            <v>102911109</v>
          </cell>
          <cell r="D3621" t="str">
            <v>WYANDOTTE 1109</v>
          </cell>
          <cell r="E3621">
            <v>32586</v>
          </cell>
          <cell r="F3621" t="b">
            <v>0</v>
          </cell>
          <cell r="G3621">
            <v>2375.6773179584902</v>
          </cell>
          <cell r="H3621">
            <v>2158.8587060681898</v>
          </cell>
          <cell r="I3621">
            <v>15</v>
          </cell>
          <cell r="J3621">
            <v>1.4236264541978E-4</v>
          </cell>
          <cell r="K3621">
            <v>834</v>
          </cell>
          <cell r="L3621">
            <v>3072.90057220163</v>
          </cell>
          <cell r="M3621">
            <v>260</v>
          </cell>
          <cell r="N3621">
            <v>0.52987304798146795</v>
          </cell>
          <cell r="O3621">
            <v>29</v>
          </cell>
          <cell r="P3621">
            <v>1.1299999999999999</v>
          </cell>
          <cell r="Q3621">
            <v>712</v>
          </cell>
        </row>
        <row r="3622">
          <cell r="B3622" t="str">
            <v>WYANDOTTE 110942650</v>
          </cell>
          <cell r="C3622">
            <v>102911109</v>
          </cell>
          <cell r="D3622" t="str">
            <v>WYANDOTTE 1109</v>
          </cell>
          <cell r="E3622">
            <v>42650</v>
          </cell>
          <cell r="F3622" t="b">
            <v>0</v>
          </cell>
          <cell r="G3622">
            <v>4322.5082899601703</v>
          </cell>
          <cell r="H3622">
            <v>1459.62135208173</v>
          </cell>
          <cell r="I3622">
            <v>37</v>
          </cell>
          <cell r="J3622">
            <v>1.81069796412516E-4</v>
          </cell>
          <cell r="K3622">
            <v>502</v>
          </cell>
          <cell r="L3622">
            <v>100.767599721232</v>
          </cell>
          <cell r="M3622">
            <v>1951</v>
          </cell>
          <cell r="N3622">
            <v>2.4082284287255298E-2</v>
          </cell>
          <cell r="O3622">
            <v>1577</v>
          </cell>
          <cell r="P3622">
            <v>0.04</v>
          </cell>
          <cell r="Q3622">
            <v>2229</v>
          </cell>
        </row>
        <row r="3623">
          <cell r="B3623" t="str">
            <v>WYANDOTTE 11095607</v>
          </cell>
          <cell r="C3623">
            <v>102911109</v>
          </cell>
          <cell r="D3623" t="str">
            <v>WYANDOTTE 1109</v>
          </cell>
          <cell r="E3623">
            <v>5607</v>
          </cell>
          <cell r="F3623" t="b">
            <v>0</v>
          </cell>
          <cell r="G3623">
            <v>10708.8000864882</v>
          </cell>
          <cell r="H3623">
            <v>7265.94458452043</v>
          </cell>
          <cell r="I3623">
            <v>71</v>
          </cell>
          <cell r="J3623">
            <v>6.7647088988029495E-5</v>
          </cell>
          <cell r="K3623">
            <v>2544</v>
          </cell>
          <cell r="L3623">
            <v>3213.7491744347599</v>
          </cell>
          <cell r="M3623">
            <v>235</v>
          </cell>
          <cell r="N3623">
            <v>0.191147135394615</v>
          </cell>
          <cell r="O3623">
            <v>368</v>
          </cell>
          <cell r="P3623">
            <v>0.05</v>
          </cell>
          <cell r="Q3623">
            <v>2002</v>
          </cell>
        </row>
        <row r="3624">
          <cell r="B3624" t="str">
            <v>WYANDOTTE 11095973</v>
          </cell>
          <cell r="C3624">
            <v>102911109</v>
          </cell>
          <cell r="D3624" t="str">
            <v>WYANDOTTE 1109</v>
          </cell>
          <cell r="E3624">
            <v>5973</v>
          </cell>
          <cell r="F3624" t="b">
            <v>1</v>
          </cell>
          <cell r="G3624">
            <v>3972.7876068419</v>
          </cell>
          <cell r="H3624">
            <v>138.23537260265499</v>
          </cell>
          <cell r="I3624">
            <v>35</v>
          </cell>
          <cell r="J3624">
            <v>1.12586444343573E-4</v>
          </cell>
          <cell r="K3624">
            <v>1351</v>
          </cell>
          <cell r="L3624">
            <v>248.99594667997599</v>
          </cell>
          <cell r="M3624">
            <v>1541</v>
          </cell>
          <cell r="N3624">
            <v>2.6544127490008E-2</v>
          </cell>
          <cell r="O3624">
            <v>1522</v>
          </cell>
          <cell r="Q3624">
            <v>2881</v>
          </cell>
        </row>
        <row r="3625">
          <cell r="B3625" t="str">
            <v>WYANDOTTE 1109702710</v>
          </cell>
          <cell r="C3625">
            <v>102911109</v>
          </cell>
          <cell r="D3625" t="str">
            <v>WYANDOTTE 1109</v>
          </cell>
          <cell r="E3625">
            <v>702710</v>
          </cell>
          <cell r="F3625" t="b">
            <v>0</v>
          </cell>
          <cell r="G3625">
            <v>7335.76710678172</v>
          </cell>
          <cell r="H3625">
            <v>4286.55563298584</v>
          </cell>
          <cell r="I3625">
            <v>49</v>
          </cell>
          <cell r="J3625">
            <v>2.1701780489672001E-4</v>
          </cell>
          <cell r="K3625">
            <v>330</v>
          </cell>
          <cell r="L3625">
            <v>1323.5469816959101</v>
          </cell>
          <cell r="M3625">
            <v>672</v>
          </cell>
          <cell r="N3625">
            <v>0.24844858215568</v>
          </cell>
          <cell r="O3625">
            <v>218</v>
          </cell>
          <cell r="Q3625">
            <v>3072</v>
          </cell>
        </row>
        <row r="3626">
          <cell r="B3626" t="str">
            <v>WYANDOTTE 110979932</v>
          </cell>
          <cell r="C3626">
            <v>102911109</v>
          </cell>
          <cell r="D3626" t="str">
            <v>WYANDOTTE 1109</v>
          </cell>
          <cell r="E3626">
            <v>79932</v>
          </cell>
          <cell r="F3626" t="b">
            <v>0</v>
          </cell>
          <cell r="G3626">
            <v>52854.937449618599</v>
          </cell>
          <cell r="H3626">
            <v>35504.850541098604</v>
          </cell>
          <cell r="I3626">
            <v>345</v>
          </cell>
          <cell r="J3626">
            <v>8.0348298313967005E-5</v>
          </cell>
          <cell r="K3626">
            <v>2196</v>
          </cell>
          <cell r="L3626">
            <v>2706.26956942792</v>
          </cell>
          <cell r="M3626">
            <v>310</v>
          </cell>
          <cell r="N3626">
            <v>0.20827869742152999</v>
          </cell>
          <cell r="O3626">
            <v>311</v>
          </cell>
          <cell r="P3626">
            <v>0.1</v>
          </cell>
          <cell r="Q3626">
            <v>1497</v>
          </cell>
        </row>
        <row r="3627">
          <cell r="B3627" t="str">
            <v>WYANDOTTE 1110144140</v>
          </cell>
          <cell r="C3627">
            <v>102911110</v>
          </cell>
          <cell r="D3627" t="str">
            <v>WYANDOTTE 1110</v>
          </cell>
          <cell r="E3627">
            <v>144140</v>
          </cell>
          <cell r="F3627" t="b">
            <v>1</v>
          </cell>
          <cell r="G3627">
            <v>2469.4128944344402</v>
          </cell>
          <cell r="H3627">
            <v>417.01107389353399</v>
          </cell>
          <cell r="I3627">
            <v>20</v>
          </cell>
          <cell r="J3627">
            <v>1.53731078362876E-4</v>
          </cell>
          <cell r="K3627">
            <v>713</v>
          </cell>
          <cell r="L3627">
            <v>178.870132711975</v>
          </cell>
          <cell r="M3627">
            <v>1686</v>
          </cell>
          <cell r="N3627">
            <v>2.1719253345690401E-2</v>
          </cell>
          <cell r="O3627">
            <v>1635</v>
          </cell>
          <cell r="Q3627">
            <v>3076</v>
          </cell>
        </row>
        <row r="3628">
          <cell r="B3628" t="str">
            <v>WYANDOTTE 11101954</v>
          </cell>
          <cell r="C3628">
            <v>102911110</v>
          </cell>
          <cell r="D3628" t="str">
            <v>WYANDOTTE 1110</v>
          </cell>
          <cell r="E3628">
            <v>1954</v>
          </cell>
          <cell r="F3628" t="b">
            <v>0</v>
          </cell>
          <cell r="G3628">
            <v>17187.784010775202</v>
          </cell>
          <cell r="H3628">
            <v>4223.5590517310702</v>
          </cell>
          <cell r="I3628">
            <v>132</v>
          </cell>
          <cell r="J3628">
            <v>1.6112061580665399E-4</v>
          </cell>
          <cell r="K3628">
            <v>630</v>
          </cell>
          <cell r="L3628">
            <v>102.56875510429199</v>
          </cell>
          <cell r="M3628">
            <v>1939</v>
          </cell>
          <cell r="N3628">
            <v>1.7467768943991401E-2</v>
          </cell>
          <cell r="O3628">
            <v>1724</v>
          </cell>
          <cell r="P3628">
            <v>7.0000000000000007E-2</v>
          </cell>
          <cell r="Q3628">
            <v>1692</v>
          </cell>
        </row>
        <row r="3629">
          <cell r="B3629" t="str">
            <v>WYANDOTTE 1110980944</v>
          </cell>
          <cell r="C3629">
            <v>102911110</v>
          </cell>
          <cell r="D3629" t="str">
            <v>WYANDOTTE 1110</v>
          </cell>
          <cell r="E3629">
            <v>980944</v>
          </cell>
          <cell r="F3629" t="b">
            <v>0</v>
          </cell>
          <cell r="G3629">
            <v>26900.307244583699</v>
          </cell>
          <cell r="H3629">
            <v>16783.245325943299</v>
          </cell>
          <cell r="I3629">
            <v>198</v>
          </cell>
          <cell r="J3629">
            <v>1.9807248935823599E-4</v>
          </cell>
          <cell r="K3629">
            <v>404</v>
          </cell>
          <cell r="L3629">
            <v>366.16047473804701</v>
          </cell>
          <cell r="M3629">
            <v>1345</v>
          </cell>
          <cell r="N3629">
            <v>7.0566329722031806E-2</v>
          </cell>
          <cell r="O3629">
            <v>976</v>
          </cell>
          <cell r="Q3629">
            <v>2798</v>
          </cell>
        </row>
        <row r="3630">
          <cell r="B3630" t="str">
            <v>ZACA 1101CB</v>
          </cell>
          <cell r="C3630">
            <v>182681101</v>
          </cell>
          <cell r="D3630" t="str">
            <v>ZACA 1101</v>
          </cell>
          <cell r="E3630" t="str">
            <v>CB</v>
          </cell>
          <cell r="F3630" t="b">
            <v>0</v>
          </cell>
          <cell r="G3630">
            <v>17435.944366401502</v>
          </cell>
          <cell r="H3630">
            <v>12032.479128319999</v>
          </cell>
          <cell r="I3630">
            <v>60</v>
          </cell>
          <cell r="J3630">
            <v>6.3070509114974494E-5</v>
          </cell>
          <cell r="K3630">
            <v>2678</v>
          </cell>
          <cell r="L3630">
            <v>1838.53964168777</v>
          </cell>
          <cell r="M3630">
            <v>494</v>
          </cell>
          <cell r="N3630">
            <v>0.17499092633246699</v>
          </cell>
          <cell r="O3630">
            <v>416</v>
          </cell>
          <cell r="P3630">
            <v>0.03</v>
          </cell>
          <cell r="Q3630">
            <v>2401</v>
          </cell>
        </row>
        <row r="3631">
          <cell r="B3631" t="str">
            <v>ZACA 1101Y70</v>
          </cell>
          <cell r="C3631">
            <v>182681101</v>
          </cell>
          <cell r="D3631" t="str">
            <v>ZACA 1101</v>
          </cell>
          <cell r="E3631" t="str">
            <v>Y70</v>
          </cell>
          <cell r="F3631" t="b">
            <v>0</v>
          </cell>
          <cell r="G3631">
            <v>13947.134718945301</v>
          </cell>
          <cell r="H3631">
            <v>10839.1211236504</v>
          </cell>
          <cell r="I3631">
            <v>61</v>
          </cell>
          <cell r="J3631">
            <v>5.1110689514644E-5</v>
          </cell>
          <cell r="K3631">
            <v>3011</v>
          </cell>
          <cell r="L3631">
            <v>1300.14457848655</v>
          </cell>
          <cell r="M3631">
            <v>683</v>
          </cell>
          <cell r="N3631">
            <v>6.8291408264854095E-2</v>
          </cell>
          <cell r="O3631">
            <v>992</v>
          </cell>
          <cell r="P3631">
            <v>0.02</v>
          </cell>
          <cell r="Q3631">
            <v>2489</v>
          </cell>
        </row>
        <row r="3632">
          <cell r="B3632" t="str">
            <v>ZACA 1101Y72</v>
          </cell>
          <cell r="C3632">
            <v>182681101</v>
          </cell>
          <cell r="D3632" t="str">
            <v>ZACA 1101</v>
          </cell>
          <cell r="E3632" t="str">
            <v>Y72</v>
          </cell>
          <cell r="F3632" t="b">
            <v>0</v>
          </cell>
          <cell r="G3632">
            <v>10347.4182168036</v>
          </cell>
          <cell r="H3632">
            <v>10265.635387558001</v>
          </cell>
          <cell r="I3632">
            <v>36</v>
          </cell>
          <cell r="J3632">
            <v>7.4861568716894704E-5</v>
          </cell>
          <cell r="K3632">
            <v>2335</v>
          </cell>
          <cell r="L3632">
            <v>2941.24155448397</v>
          </cell>
          <cell r="M3632">
            <v>282</v>
          </cell>
          <cell r="N3632">
            <v>0.221304982401996</v>
          </cell>
          <cell r="O3632">
            <v>282</v>
          </cell>
          <cell r="P3632">
            <v>0.05</v>
          </cell>
          <cell r="Q3632">
            <v>1994</v>
          </cell>
        </row>
        <row r="3633">
          <cell r="B3633" t="str">
            <v>ZACA 1102CB</v>
          </cell>
          <cell r="C3633">
            <v>182681102</v>
          </cell>
          <cell r="D3633" t="str">
            <v>ZACA 1102</v>
          </cell>
          <cell r="E3633" t="str">
            <v>CB</v>
          </cell>
          <cell r="F3633" t="b">
            <v>0</v>
          </cell>
          <cell r="G3633">
            <v>33441.457712349104</v>
          </cell>
          <cell r="H3633">
            <v>25226.3337588303</v>
          </cell>
          <cell r="I3633">
            <v>190</v>
          </cell>
          <cell r="J3633">
            <v>6.5983437765525905E-5</v>
          </cell>
          <cell r="K3633">
            <v>2589</v>
          </cell>
          <cell r="L3633">
            <v>2246.01108995307</v>
          </cell>
          <cell r="M3633">
            <v>394</v>
          </cell>
          <cell r="N3633">
            <v>0.16907805261572001</v>
          </cell>
          <cell r="O3633">
            <v>441</v>
          </cell>
          <cell r="P3633">
            <v>5.92</v>
          </cell>
          <cell r="Q3633">
            <v>477</v>
          </cell>
        </row>
        <row r="3634">
          <cell r="B3634" t="str">
            <v>ZACA 1102Y02</v>
          </cell>
          <cell r="C3634">
            <v>182681102</v>
          </cell>
          <cell r="D3634" t="str">
            <v>ZACA 1102</v>
          </cell>
          <cell r="E3634" t="str">
            <v>Y02</v>
          </cell>
          <cell r="F3634" t="b">
            <v>0</v>
          </cell>
          <cell r="G3634">
            <v>21138.349851574501</v>
          </cell>
          <cell r="H3634">
            <v>16812.491593667299</v>
          </cell>
          <cell r="I3634">
            <v>158</v>
          </cell>
          <cell r="J3634">
            <v>6.2767883880237695E-5</v>
          </cell>
          <cell r="K3634">
            <v>2691</v>
          </cell>
          <cell r="L3634">
            <v>3729.2173914149198</v>
          </cell>
          <cell r="M3634">
            <v>180</v>
          </cell>
          <cell r="N3634">
            <v>0.24141876470011001</v>
          </cell>
          <cell r="O3634">
            <v>233</v>
          </cell>
          <cell r="P3634">
            <v>7.0000000000000007E-2</v>
          </cell>
          <cell r="Q3634">
            <v>1717</v>
          </cell>
        </row>
        <row r="3635">
          <cell r="B3635" t="str">
            <v>ZACA 1102Y48</v>
          </cell>
          <cell r="C3635">
            <v>182681102</v>
          </cell>
          <cell r="D3635" t="str">
            <v>ZACA 1102</v>
          </cell>
          <cell r="E3635" t="str">
            <v>Y48</v>
          </cell>
          <cell r="F3635" t="b">
            <v>0</v>
          </cell>
          <cell r="G3635">
            <v>19054.689596083601</v>
          </cell>
          <cell r="H3635">
            <v>7064.31920282387</v>
          </cell>
          <cell r="I3635">
            <v>157</v>
          </cell>
          <cell r="J3635">
            <v>6.9914092492604703E-5</v>
          </cell>
          <cell r="K3635">
            <v>2475</v>
          </cell>
          <cell r="L3635">
            <v>2423.7326477493598</v>
          </cell>
          <cell r="M3635">
            <v>357</v>
          </cell>
          <cell r="N3635">
            <v>0.14907045039193001</v>
          </cell>
          <cell r="O3635">
            <v>521</v>
          </cell>
          <cell r="P3635">
            <v>0.03</v>
          </cell>
          <cell r="Q3635">
            <v>2278</v>
          </cell>
        </row>
        <row r="3636">
          <cell r="B3636" t="str">
            <v>ZACA 1102Y54</v>
          </cell>
          <cell r="C3636">
            <v>182681102</v>
          </cell>
          <cell r="D3636" t="str">
            <v>ZACA 1102</v>
          </cell>
          <cell r="E3636" t="str">
            <v>Y54</v>
          </cell>
          <cell r="F3636" t="b">
            <v>0</v>
          </cell>
          <cell r="G3636">
            <v>55238.5351262447</v>
          </cell>
          <cell r="H3636">
            <v>54847.9366068319</v>
          </cell>
          <cell r="I3636">
            <v>296</v>
          </cell>
          <cell r="J3636">
            <v>8.0012615569751902E-5</v>
          </cell>
          <cell r="K3636">
            <v>2204</v>
          </cell>
          <cell r="L3636">
            <v>4332.6245673104404</v>
          </cell>
          <cell r="M3636">
            <v>120</v>
          </cell>
          <cell r="N3636">
            <v>0.35181036359877299</v>
          </cell>
          <cell r="O3636">
            <v>94</v>
          </cell>
          <cell r="P3636">
            <v>0.39</v>
          </cell>
          <cell r="Q3636">
            <v>950</v>
          </cell>
        </row>
      </sheetData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Project List"/>
      <sheetName val="Archive"/>
      <sheetName val="conductor_pz_summary_hftd_23_re"/>
      <sheetName val="Dx - SH"/>
      <sheetName val="DX - CKT"/>
      <sheetName val="2020 1-N CKT"/>
      <sheetName val="Tier 1 circuits"/>
      <sheetName val="Tier 2 circuits"/>
      <sheetName val="Tier 3 circuits"/>
      <sheetName val="RIBA Risk Score Matrix"/>
      <sheetName val="HFTD MilesperCkt"/>
      <sheetName val="C1020_1123comparison"/>
    </sheetNames>
    <sheetDataSet>
      <sheetData sheetId="0" refreshError="1"/>
      <sheetData sheetId="1" refreshError="1"/>
      <sheetData sheetId="2" refreshError="1"/>
      <sheetData sheetId="3">
        <row r="2">
          <cell r="B2" t="str">
            <v>ALHAMBRA 110213333</v>
          </cell>
          <cell r="C2">
            <v>14101102</v>
          </cell>
          <cell r="D2" t="str">
            <v>ALHAMBRA 1102</v>
          </cell>
          <cell r="E2">
            <v>13333</v>
          </cell>
          <cell r="F2" t="b">
            <v>1</v>
          </cell>
          <cell r="G2">
            <v>480.33892710418399</v>
          </cell>
          <cell r="H2">
            <v>70.786113934196194</v>
          </cell>
        </row>
        <row r="3">
          <cell r="B3" t="str">
            <v>ALHAMBRA 1102CB</v>
          </cell>
          <cell r="C3">
            <v>14101102</v>
          </cell>
          <cell r="D3" t="str">
            <v>ALHAMBRA 1102</v>
          </cell>
          <cell r="E3" t="str">
            <v>CB</v>
          </cell>
          <cell r="F3" t="b">
            <v>1</v>
          </cell>
          <cell r="G3">
            <v>9244.13915179385</v>
          </cell>
          <cell r="H3">
            <v>431.11511610011001</v>
          </cell>
        </row>
        <row r="4">
          <cell r="B4" t="str">
            <v>ALHAMBRA 110581514</v>
          </cell>
          <cell r="C4">
            <v>14101105</v>
          </cell>
          <cell r="D4" t="str">
            <v>ALHAMBRA 1105</v>
          </cell>
          <cell r="E4">
            <v>81514</v>
          </cell>
          <cell r="F4" t="b">
            <v>0</v>
          </cell>
          <cell r="G4">
            <v>7697.83923278984</v>
          </cell>
          <cell r="H4">
            <v>4781.2860297529996</v>
          </cell>
        </row>
        <row r="5">
          <cell r="B5" t="str">
            <v>ALHAMBRA 110582622</v>
          </cell>
          <cell r="C5">
            <v>14101105</v>
          </cell>
          <cell r="D5" t="str">
            <v>ALHAMBRA 1105</v>
          </cell>
          <cell r="E5">
            <v>82622</v>
          </cell>
          <cell r="F5" t="b">
            <v>0</v>
          </cell>
          <cell r="G5">
            <v>41703.381551213097</v>
          </cell>
          <cell r="H5">
            <v>41703.381551213097</v>
          </cell>
        </row>
        <row r="6">
          <cell r="B6" t="str">
            <v>ALHAMBRA 11058302</v>
          </cell>
          <cell r="C6">
            <v>14101105</v>
          </cell>
          <cell r="D6" t="str">
            <v>ALHAMBRA 1105</v>
          </cell>
          <cell r="E6">
            <v>8302</v>
          </cell>
          <cell r="F6" t="b">
            <v>0</v>
          </cell>
          <cell r="G6">
            <v>13154.222431211499</v>
          </cell>
          <cell r="H6">
            <v>13154.222431211499</v>
          </cell>
        </row>
        <row r="7">
          <cell r="B7" t="str">
            <v>ALHAMBRA 110595016</v>
          </cell>
          <cell r="C7">
            <v>14101105</v>
          </cell>
          <cell r="D7" t="str">
            <v>ALHAMBRA 1105</v>
          </cell>
          <cell r="E7">
            <v>95016</v>
          </cell>
          <cell r="F7" t="b">
            <v>0</v>
          </cell>
          <cell r="G7">
            <v>7771.8455247162501</v>
          </cell>
          <cell r="H7">
            <v>1223.0109167552901</v>
          </cell>
        </row>
        <row r="8">
          <cell r="B8" t="str">
            <v>ALHAMBRA 1105CB</v>
          </cell>
          <cell r="C8">
            <v>14101105</v>
          </cell>
          <cell r="D8" t="str">
            <v>ALHAMBRA 1105</v>
          </cell>
          <cell r="E8" t="str">
            <v>CB</v>
          </cell>
          <cell r="F8" t="b">
            <v>0</v>
          </cell>
          <cell r="G8">
            <v>3053.2386592745002</v>
          </cell>
          <cell r="H8">
            <v>1333.5261714676999</v>
          </cell>
        </row>
        <row r="9">
          <cell r="B9" t="str">
            <v>ALLEGHANY 11011101/2</v>
          </cell>
          <cell r="C9">
            <v>152101101</v>
          </cell>
          <cell r="D9" t="str">
            <v>ALLEGHANY 1101</v>
          </cell>
          <cell r="E9" t="str">
            <v>1101/2</v>
          </cell>
          <cell r="F9" t="b">
            <v>1</v>
          </cell>
          <cell r="G9">
            <v>32.882416896660999</v>
          </cell>
          <cell r="H9">
            <v>32.882416896660999</v>
          </cell>
        </row>
        <row r="10">
          <cell r="B10" t="str">
            <v>ALLEGHANY 11011101/2</v>
          </cell>
          <cell r="C10">
            <v>152101101</v>
          </cell>
          <cell r="D10" t="str">
            <v>ALLEGHANY 1101</v>
          </cell>
          <cell r="E10" t="str">
            <v>1101/2</v>
          </cell>
          <cell r="F10" t="b">
            <v>1</v>
          </cell>
          <cell r="G10">
            <v>36.983949396378897</v>
          </cell>
          <cell r="H10">
            <v>36.983949396378897</v>
          </cell>
        </row>
        <row r="11">
          <cell r="B11" t="str">
            <v>ALLEGHANY 1101804</v>
          </cell>
          <cell r="C11">
            <v>152101101</v>
          </cell>
          <cell r="D11" t="str">
            <v>ALLEGHANY 1101</v>
          </cell>
          <cell r="E11">
            <v>804</v>
          </cell>
          <cell r="F11" t="b">
            <v>0</v>
          </cell>
          <cell r="G11">
            <v>35223.487763612</v>
          </cell>
          <cell r="H11">
            <v>35223.487763612</v>
          </cell>
        </row>
        <row r="12">
          <cell r="B12" t="str">
            <v>ALLEGHANY 1101806</v>
          </cell>
          <cell r="C12">
            <v>152101101</v>
          </cell>
          <cell r="D12" t="str">
            <v>ALLEGHANY 1101</v>
          </cell>
          <cell r="E12">
            <v>806</v>
          </cell>
          <cell r="F12" t="b">
            <v>0</v>
          </cell>
          <cell r="G12">
            <v>18143.391548773201</v>
          </cell>
          <cell r="H12">
            <v>18143.391548773201</v>
          </cell>
        </row>
        <row r="13">
          <cell r="B13" t="str">
            <v>ALLEGHANY 1101808</v>
          </cell>
          <cell r="C13">
            <v>152101101</v>
          </cell>
          <cell r="D13" t="str">
            <v>ALLEGHANY 1101</v>
          </cell>
          <cell r="E13">
            <v>808</v>
          </cell>
          <cell r="F13" t="b">
            <v>0</v>
          </cell>
          <cell r="G13">
            <v>9941.3745219259599</v>
          </cell>
          <cell r="H13">
            <v>9941.3745219259599</v>
          </cell>
        </row>
        <row r="14">
          <cell r="B14" t="str">
            <v>ALLEGHANY 1101978</v>
          </cell>
          <cell r="C14">
            <v>152101101</v>
          </cell>
          <cell r="D14" t="str">
            <v>ALLEGHANY 1101</v>
          </cell>
          <cell r="E14">
            <v>978</v>
          </cell>
          <cell r="F14" t="b">
            <v>0</v>
          </cell>
          <cell r="G14">
            <v>47571.500979636599</v>
          </cell>
          <cell r="H14">
            <v>22458.202142680198</v>
          </cell>
        </row>
        <row r="15">
          <cell r="B15" t="str">
            <v>ALLEGHANY 1101CB</v>
          </cell>
          <cell r="C15">
            <v>152101101</v>
          </cell>
          <cell r="D15" t="str">
            <v>ALLEGHANY 1101</v>
          </cell>
          <cell r="E15" t="str">
            <v>CB</v>
          </cell>
          <cell r="F15" t="b">
            <v>0</v>
          </cell>
          <cell r="G15">
            <v>7034.6563030327598</v>
          </cell>
          <cell r="H15">
            <v>7034.6563030327598</v>
          </cell>
        </row>
        <row r="16">
          <cell r="B16" t="str">
            <v>ALLEGHANY 1101VR816</v>
          </cell>
          <cell r="C16">
            <v>152101101</v>
          </cell>
          <cell r="D16" t="str">
            <v>ALLEGHANY 1101</v>
          </cell>
          <cell r="E16" t="str">
            <v>VR816</v>
          </cell>
          <cell r="F16" t="b">
            <v>0</v>
          </cell>
          <cell r="G16">
            <v>6675.89352232279</v>
          </cell>
          <cell r="H16">
            <v>6675.89352232279</v>
          </cell>
        </row>
        <row r="17">
          <cell r="B17" t="str">
            <v>ALLEGHANY 11021101/2</v>
          </cell>
          <cell r="C17">
            <v>152101102</v>
          </cell>
          <cell r="D17" t="str">
            <v>ALLEGHANY 1102</v>
          </cell>
          <cell r="E17" t="str">
            <v>1101/2</v>
          </cell>
          <cell r="F17" t="b">
            <v>1</v>
          </cell>
          <cell r="G17">
            <v>31.189663899521801</v>
          </cell>
          <cell r="H17">
            <v>31.189663899521801</v>
          </cell>
        </row>
        <row r="18">
          <cell r="B18" t="str">
            <v>ALLEGHANY 1102CB</v>
          </cell>
          <cell r="C18">
            <v>152101102</v>
          </cell>
          <cell r="D18" t="str">
            <v>ALLEGHANY 1102</v>
          </cell>
          <cell r="E18" t="str">
            <v>CB</v>
          </cell>
          <cell r="F18" t="b">
            <v>0</v>
          </cell>
          <cell r="G18">
            <v>28981.299213656501</v>
          </cell>
          <cell r="H18">
            <v>28981.299213656501</v>
          </cell>
        </row>
        <row r="19">
          <cell r="B19" t="str">
            <v>ALTO 11201214</v>
          </cell>
          <cell r="C19">
            <v>42031120</v>
          </cell>
          <cell r="D19" t="str">
            <v>ALTO 1120</v>
          </cell>
          <cell r="E19">
            <v>1214</v>
          </cell>
          <cell r="F19" t="b">
            <v>0</v>
          </cell>
          <cell r="G19">
            <v>7293.1720657382002</v>
          </cell>
          <cell r="H19">
            <v>5549.8667741443896</v>
          </cell>
        </row>
        <row r="20">
          <cell r="B20" t="str">
            <v>ALTO 1120500</v>
          </cell>
          <cell r="C20">
            <v>42031120</v>
          </cell>
          <cell r="D20" t="str">
            <v>ALTO 1120</v>
          </cell>
          <cell r="E20">
            <v>500</v>
          </cell>
          <cell r="F20" t="b">
            <v>1</v>
          </cell>
          <cell r="G20">
            <v>5066.4275080494499</v>
          </cell>
          <cell r="H20">
            <v>426.221075069856</v>
          </cell>
        </row>
        <row r="21">
          <cell r="B21" t="str">
            <v>ALTO 112081716</v>
          </cell>
          <cell r="C21">
            <v>42031120</v>
          </cell>
          <cell r="D21" t="str">
            <v>ALTO 1120</v>
          </cell>
          <cell r="E21">
            <v>81716</v>
          </cell>
          <cell r="F21" t="b">
            <v>1</v>
          </cell>
          <cell r="G21">
            <v>406.75047741699501</v>
          </cell>
          <cell r="H21">
            <v>406.75047741699501</v>
          </cell>
        </row>
        <row r="22">
          <cell r="B22" t="str">
            <v>ALTO 112088190</v>
          </cell>
          <cell r="C22">
            <v>42031120</v>
          </cell>
          <cell r="D22" t="str">
            <v>ALTO 1120</v>
          </cell>
          <cell r="E22">
            <v>88190</v>
          </cell>
          <cell r="F22" t="b">
            <v>1</v>
          </cell>
          <cell r="G22">
            <v>4658.76368283791</v>
          </cell>
          <cell r="H22">
            <v>163.03482307986201</v>
          </cell>
        </row>
        <row r="23">
          <cell r="B23" t="str">
            <v>ALTO 11221212</v>
          </cell>
          <cell r="C23">
            <v>42031122</v>
          </cell>
          <cell r="D23" t="str">
            <v>ALTO 1122</v>
          </cell>
          <cell r="E23">
            <v>1212</v>
          </cell>
          <cell r="F23" t="b">
            <v>0</v>
          </cell>
          <cell r="G23">
            <v>3797.01711902341</v>
          </cell>
          <cell r="H23">
            <v>2977.1940924287101</v>
          </cell>
        </row>
        <row r="24">
          <cell r="B24" t="str">
            <v>ALTO 11221260</v>
          </cell>
          <cell r="C24">
            <v>42031122</v>
          </cell>
          <cell r="D24" t="str">
            <v>ALTO 1122</v>
          </cell>
          <cell r="E24">
            <v>1260</v>
          </cell>
          <cell r="F24" t="b">
            <v>0</v>
          </cell>
          <cell r="G24">
            <v>4901.8674250412996</v>
          </cell>
          <cell r="H24">
            <v>4807.0968629156796</v>
          </cell>
        </row>
        <row r="25">
          <cell r="B25" t="str">
            <v>ALTO 1122591122</v>
          </cell>
          <cell r="C25">
            <v>42031122</v>
          </cell>
          <cell r="D25" t="str">
            <v>ALTO 1122</v>
          </cell>
          <cell r="E25">
            <v>591122</v>
          </cell>
          <cell r="F25" t="b">
            <v>1</v>
          </cell>
          <cell r="G25">
            <v>748.68206863518003</v>
          </cell>
          <cell r="H25">
            <v>748.68206863518003</v>
          </cell>
        </row>
        <row r="26">
          <cell r="B26" t="str">
            <v>ALTO 112265474</v>
          </cell>
          <cell r="C26">
            <v>42031122</v>
          </cell>
          <cell r="D26" t="str">
            <v>ALTO 1122</v>
          </cell>
          <cell r="E26">
            <v>65474</v>
          </cell>
          <cell r="F26" t="b">
            <v>0</v>
          </cell>
          <cell r="G26">
            <v>5862.68164849608</v>
          </cell>
          <cell r="H26">
            <v>3837.7425075358201</v>
          </cell>
        </row>
        <row r="27">
          <cell r="B27" t="str">
            <v>ALTO 112278672</v>
          </cell>
          <cell r="C27">
            <v>42031122</v>
          </cell>
          <cell r="D27" t="str">
            <v>ALTO 1122</v>
          </cell>
          <cell r="E27">
            <v>78672</v>
          </cell>
          <cell r="F27" t="b">
            <v>0</v>
          </cell>
          <cell r="G27">
            <v>14393.478723009201</v>
          </cell>
          <cell r="H27">
            <v>6078.7897714523997</v>
          </cell>
        </row>
        <row r="28">
          <cell r="B28" t="str">
            <v>ALTO 1122CB</v>
          </cell>
          <cell r="C28">
            <v>42031122</v>
          </cell>
          <cell r="D28" t="str">
            <v>ALTO 1122</v>
          </cell>
          <cell r="E28" t="str">
            <v>CB</v>
          </cell>
          <cell r="F28" t="b">
            <v>0</v>
          </cell>
          <cell r="G28">
            <v>5576.1235687900298</v>
          </cell>
          <cell r="H28">
            <v>3611.6831317964202</v>
          </cell>
        </row>
        <row r="29">
          <cell r="B29" t="str">
            <v>ALTO 1123820379</v>
          </cell>
          <cell r="C29">
            <v>42031123</v>
          </cell>
          <cell r="D29" t="str">
            <v>ALTO 1123</v>
          </cell>
          <cell r="E29">
            <v>820379</v>
          </cell>
          <cell r="F29" t="b">
            <v>1</v>
          </cell>
          <cell r="G29">
            <v>298.22277074662497</v>
          </cell>
          <cell r="H29">
            <v>245.29113302261899</v>
          </cell>
        </row>
        <row r="30">
          <cell r="B30" t="str">
            <v>ALTO 1123CB</v>
          </cell>
          <cell r="C30">
            <v>42031123</v>
          </cell>
          <cell r="D30" t="str">
            <v>ALTO 1123</v>
          </cell>
          <cell r="E30" t="str">
            <v>CB</v>
          </cell>
          <cell r="F30" t="b">
            <v>1</v>
          </cell>
          <cell r="G30">
            <v>9405.5467531950399</v>
          </cell>
          <cell r="H30">
            <v>893.64617118189994</v>
          </cell>
        </row>
        <row r="31">
          <cell r="B31" t="str">
            <v>ALTO 1124246034</v>
          </cell>
          <cell r="C31">
            <v>42031124</v>
          </cell>
          <cell r="D31" t="str">
            <v>ALTO 1124</v>
          </cell>
          <cell r="E31">
            <v>246034</v>
          </cell>
          <cell r="F31" t="b">
            <v>1</v>
          </cell>
          <cell r="G31">
            <v>413.53554782104999</v>
          </cell>
          <cell r="H31">
            <v>202.275808357443</v>
          </cell>
        </row>
        <row r="32">
          <cell r="B32" t="str">
            <v>ALTO 11243121</v>
          </cell>
          <cell r="C32">
            <v>42031124</v>
          </cell>
          <cell r="D32" t="str">
            <v>ALTO 1124</v>
          </cell>
          <cell r="E32">
            <v>3121</v>
          </cell>
          <cell r="F32" t="b">
            <v>0</v>
          </cell>
          <cell r="G32">
            <v>4501.3903878763003</v>
          </cell>
          <cell r="H32">
            <v>4501.3903878763003</v>
          </cell>
        </row>
        <row r="33">
          <cell r="B33" t="str">
            <v>ALTO 1124319320</v>
          </cell>
          <cell r="C33">
            <v>42031124</v>
          </cell>
          <cell r="D33" t="str">
            <v>ALTO 1124</v>
          </cell>
          <cell r="E33">
            <v>319320</v>
          </cell>
          <cell r="F33" t="b">
            <v>1</v>
          </cell>
          <cell r="G33">
            <v>221.625213271635</v>
          </cell>
          <cell r="H33">
            <v>210.617232935462</v>
          </cell>
        </row>
        <row r="34">
          <cell r="B34" t="str">
            <v>ALTO 11243745</v>
          </cell>
          <cell r="C34">
            <v>42031124</v>
          </cell>
          <cell r="D34" t="str">
            <v>ALTO 1124</v>
          </cell>
          <cell r="E34">
            <v>3745</v>
          </cell>
          <cell r="F34" t="b">
            <v>0</v>
          </cell>
          <cell r="G34">
            <v>7247.2343248194702</v>
          </cell>
          <cell r="H34">
            <v>7247.2343248194702</v>
          </cell>
        </row>
        <row r="35">
          <cell r="B35" t="str">
            <v>ALTO 1124428</v>
          </cell>
          <cell r="C35">
            <v>42031124</v>
          </cell>
          <cell r="D35" t="str">
            <v>ALTO 1124</v>
          </cell>
          <cell r="E35">
            <v>428</v>
          </cell>
          <cell r="F35" t="b">
            <v>1</v>
          </cell>
          <cell r="G35">
            <v>2739.6912435723698</v>
          </cell>
          <cell r="H35">
            <v>0</v>
          </cell>
        </row>
        <row r="36">
          <cell r="B36" t="str">
            <v>ALTO 1124430</v>
          </cell>
          <cell r="C36">
            <v>42031124</v>
          </cell>
          <cell r="D36" t="str">
            <v>ALTO 1124</v>
          </cell>
          <cell r="E36">
            <v>430</v>
          </cell>
          <cell r="F36" t="b">
            <v>0</v>
          </cell>
          <cell r="G36">
            <v>11355.597944986301</v>
          </cell>
          <cell r="H36">
            <v>11355.597944986301</v>
          </cell>
        </row>
        <row r="37">
          <cell r="B37" t="str">
            <v>ALTO 1124432</v>
          </cell>
          <cell r="C37">
            <v>42031124</v>
          </cell>
          <cell r="D37" t="str">
            <v>ALTO 1124</v>
          </cell>
          <cell r="E37">
            <v>432</v>
          </cell>
          <cell r="F37" t="b">
            <v>0</v>
          </cell>
          <cell r="G37">
            <v>12624.335090630701</v>
          </cell>
          <cell r="H37">
            <v>12624.335090630701</v>
          </cell>
        </row>
        <row r="38">
          <cell r="B38" t="str">
            <v>ALTO 1124526955</v>
          </cell>
          <cell r="C38">
            <v>42031124</v>
          </cell>
          <cell r="D38" t="str">
            <v>ALTO 1124</v>
          </cell>
          <cell r="E38">
            <v>526955</v>
          </cell>
          <cell r="F38" t="b">
            <v>1</v>
          </cell>
          <cell r="G38">
            <v>753.54694508769001</v>
          </cell>
          <cell r="H38">
            <v>713.96112822803298</v>
          </cell>
        </row>
        <row r="39">
          <cell r="B39" t="str">
            <v>ALTO 1124553571</v>
          </cell>
          <cell r="C39">
            <v>42031124</v>
          </cell>
          <cell r="D39" t="str">
            <v>ALTO 1124</v>
          </cell>
          <cell r="E39">
            <v>553571</v>
          </cell>
          <cell r="F39" t="b">
            <v>1</v>
          </cell>
          <cell r="G39">
            <v>319.906117302891</v>
          </cell>
          <cell r="H39">
            <v>174.902858445513</v>
          </cell>
        </row>
        <row r="40">
          <cell r="B40" t="str">
            <v>ALTO 1124810594</v>
          </cell>
          <cell r="C40">
            <v>42031124</v>
          </cell>
          <cell r="D40" t="str">
            <v>ALTO 1124</v>
          </cell>
          <cell r="E40">
            <v>810594</v>
          </cell>
          <cell r="F40" t="b">
            <v>1</v>
          </cell>
          <cell r="G40">
            <v>1080.6363760444799</v>
          </cell>
          <cell r="H40">
            <v>899.40733262299796</v>
          </cell>
        </row>
        <row r="41">
          <cell r="B41" t="str">
            <v>ALTO 1124870444</v>
          </cell>
          <cell r="C41">
            <v>42031124</v>
          </cell>
          <cell r="D41" t="str">
            <v>ALTO 1124</v>
          </cell>
          <cell r="E41">
            <v>870444</v>
          </cell>
          <cell r="F41" t="b">
            <v>0</v>
          </cell>
          <cell r="G41">
            <v>4770.1260523486098</v>
          </cell>
          <cell r="H41">
            <v>4746.5040357216903</v>
          </cell>
        </row>
        <row r="42">
          <cell r="B42" t="str">
            <v>ALTO 1124884949</v>
          </cell>
          <cell r="C42">
            <v>42031124</v>
          </cell>
          <cell r="D42" t="str">
            <v>ALTO 1124</v>
          </cell>
          <cell r="E42">
            <v>884949</v>
          </cell>
          <cell r="F42" t="b">
            <v>1</v>
          </cell>
          <cell r="G42">
            <v>693.00996223508196</v>
          </cell>
          <cell r="H42">
            <v>312.73354542463397</v>
          </cell>
        </row>
        <row r="43">
          <cell r="B43" t="str">
            <v>ALTO 1124965060</v>
          </cell>
          <cell r="C43">
            <v>42031124</v>
          </cell>
          <cell r="D43" t="str">
            <v>ALTO 1124</v>
          </cell>
          <cell r="E43">
            <v>965060</v>
          </cell>
          <cell r="F43" t="b">
            <v>1</v>
          </cell>
          <cell r="G43">
            <v>112.517080709665</v>
          </cell>
          <cell r="H43">
            <v>99.654286677371402</v>
          </cell>
        </row>
        <row r="44">
          <cell r="B44" t="str">
            <v>ALTO 1124994213</v>
          </cell>
          <cell r="C44">
            <v>42031124</v>
          </cell>
          <cell r="D44" t="str">
            <v>ALTO 1124</v>
          </cell>
          <cell r="E44">
            <v>994213</v>
          </cell>
          <cell r="F44" t="b">
            <v>1</v>
          </cell>
          <cell r="G44">
            <v>860.15344111585102</v>
          </cell>
          <cell r="H44">
            <v>198.779844536751</v>
          </cell>
        </row>
        <row r="45">
          <cell r="B45" t="str">
            <v>ALTO 1124CB</v>
          </cell>
          <cell r="C45">
            <v>42031124</v>
          </cell>
          <cell r="D45" t="str">
            <v>ALTO 1124</v>
          </cell>
          <cell r="E45" t="str">
            <v>CB</v>
          </cell>
          <cell r="F45" t="b">
            <v>0</v>
          </cell>
          <cell r="G45">
            <v>9084.5964910744606</v>
          </cell>
          <cell r="H45">
            <v>2733.3479990057599</v>
          </cell>
        </row>
        <row r="46">
          <cell r="B46" t="str">
            <v>ALTO 11251158</v>
          </cell>
          <cell r="C46">
            <v>42031125</v>
          </cell>
          <cell r="D46" t="str">
            <v>ALTO 1125</v>
          </cell>
          <cell r="E46">
            <v>1158</v>
          </cell>
          <cell r="F46" t="b">
            <v>0</v>
          </cell>
          <cell r="G46">
            <v>8353.2531254057994</v>
          </cell>
          <cell r="H46">
            <v>3588.3988869251598</v>
          </cell>
        </row>
        <row r="47">
          <cell r="B47" t="str">
            <v>ALTO 11251226</v>
          </cell>
          <cell r="C47">
            <v>42031125</v>
          </cell>
          <cell r="D47" t="str">
            <v>ALTO 1125</v>
          </cell>
          <cell r="E47">
            <v>1226</v>
          </cell>
          <cell r="F47" t="b">
            <v>0</v>
          </cell>
          <cell r="G47">
            <v>12605.0062287075</v>
          </cell>
          <cell r="H47">
            <v>12282.9745054541</v>
          </cell>
        </row>
        <row r="48">
          <cell r="B48" t="str">
            <v>ALTO 11251256</v>
          </cell>
          <cell r="C48">
            <v>42031125</v>
          </cell>
          <cell r="D48" t="str">
            <v>ALTO 1125</v>
          </cell>
          <cell r="E48">
            <v>1256</v>
          </cell>
          <cell r="F48" t="b">
            <v>0</v>
          </cell>
          <cell r="G48">
            <v>12257.9124023884</v>
          </cell>
          <cell r="H48">
            <v>12003.1717853542</v>
          </cell>
        </row>
        <row r="49">
          <cell r="B49" t="str">
            <v>ALTO 1125291744</v>
          </cell>
          <cell r="C49">
            <v>42031125</v>
          </cell>
          <cell r="D49" t="str">
            <v>ALTO 1125</v>
          </cell>
          <cell r="E49">
            <v>291744</v>
          </cell>
          <cell r="F49" t="b">
            <v>1</v>
          </cell>
          <cell r="G49">
            <v>231.131413735705</v>
          </cell>
          <cell r="H49">
            <v>195.79086184995199</v>
          </cell>
        </row>
        <row r="50">
          <cell r="B50" t="str">
            <v>ALTO 1125296476</v>
          </cell>
          <cell r="C50">
            <v>42031125</v>
          </cell>
          <cell r="D50" t="str">
            <v>ALTO 1125</v>
          </cell>
          <cell r="E50">
            <v>296476</v>
          </cell>
          <cell r="F50" t="b">
            <v>0</v>
          </cell>
          <cell r="G50">
            <v>1196.64430358304</v>
          </cell>
          <cell r="H50">
            <v>1061.0327958482701</v>
          </cell>
        </row>
        <row r="51">
          <cell r="B51" t="str">
            <v>ALTO 1125510</v>
          </cell>
          <cell r="C51">
            <v>42031125</v>
          </cell>
          <cell r="D51" t="str">
            <v>ALTO 1125</v>
          </cell>
          <cell r="E51">
            <v>510</v>
          </cell>
          <cell r="F51" t="b">
            <v>0</v>
          </cell>
          <cell r="G51">
            <v>11861.6385071605</v>
          </cell>
          <cell r="H51">
            <v>11861.6385071605</v>
          </cell>
        </row>
        <row r="52">
          <cell r="B52" t="str">
            <v>ALTO 1125781759</v>
          </cell>
          <cell r="C52">
            <v>42031125</v>
          </cell>
          <cell r="D52" t="str">
            <v>ALTO 1125</v>
          </cell>
          <cell r="E52">
            <v>781759</v>
          </cell>
          <cell r="F52" t="b">
            <v>1</v>
          </cell>
          <cell r="G52">
            <v>264.55613881699799</v>
          </cell>
          <cell r="H52">
            <v>210.488708995857</v>
          </cell>
        </row>
        <row r="53">
          <cell r="B53" t="str">
            <v>ALTO 1125902</v>
          </cell>
          <cell r="C53">
            <v>42031125</v>
          </cell>
          <cell r="D53" t="str">
            <v>ALTO 1125</v>
          </cell>
          <cell r="E53">
            <v>902</v>
          </cell>
          <cell r="F53" t="b">
            <v>0</v>
          </cell>
          <cell r="G53">
            <v>19453.8935345707</v>
          </cell>
          <cell r="H53">
            <v>19453.8935345707</v>
          </cell>
        </row>
        <row r="54">
          <cell r="B54" t="str">
            <v>ANDERSON 11011752</v>
          </cell>
          <cell r="C54">
            <v>103261101</v>
          </cell>
          <cell r="D54" t="str">
            <v>ANDERSON 1101</v>
          </cell>
          <cell r="E54">
            <v>1752</v>
          </cell>
          <cell r="F54" t="b">
            <v>0</v>
          </cell>
          <cell r="G54">
            <v>16018.613374483601</v>
          </cell>
          <cell r="H54">
            <v>13551.3972770899</v>
          </cell>
        </row>
        <row r="55">
          <cell r="B55" t="str">
            <v>ANDERSON 1101426745</v>
          </cell>
          <cell r="C55">
            <v>103261101</v>
          </cell>
          <cell r="D55" t="str">
            <v>ANDERSON 1101</v>
          </cell>
          <cell r="E55">
            <v>426745</v>
          </cell>
          <cell r="F55" t="b">
            <v>1</v>
          </cell>
          <cell r="G55">
            <v>328.85614512968698</v>
          </cell>
          <cell r="H55">
            <v>328.85614512968698</v>
          </cell>
        </row>
        <row r="56">
          <cell r="B56" t="str">
            <v>ANDERSON 1101514412</v>
          </cell>
          <cell r="C56">
            <v>103261101</v>
          </cell>
          <cell r="D56" t="str">
            <v>ANDERSON 1101</v>
          </cell>
          <cell r="E56">
            <v>514412</v>
          </cell>
          <cell r="F56" t="b">
            <v>0</v>
          </cell>
          <cell r="G56">
            <v>1675.5187622716901</v>
          </cell>
          <cell r="H56">
            <v>1659.51678548051</v>
          </cell>
        </row>
        <row r="57">
          <cell r="B57" t="str">
            <v>ANDERSON 1101561686</v>
          </cell>
          <cell r="C57">
            <v>103261101</v>
          </cell>
          <cell r="D57" t="str">
            <v>ANDERSON 1101</v>
          </cell>
          <cell r="E57">
            <v>561686</v>
          </cell>
          <cell r="F57" t="b">
            <v>1</v>
          </cell>
          <cell r="G57">
            <v>147.20291916852901</v>
          </cell>
          <cell r="H57">
            <v>147.20291916852901</v>
          </cell>
        </row>
        <row r="58">
          <cell r="B58" t="str">
            <v>ANDERSON 1101583708</v>
          </cell>
          <cell r="C58">
            <v>103261101</v>
          </cell>
          <cell r="D58" t="str">
            <v>ANDERSON 1101</v>
          </cell>
          <cell r="E58">
            <v>583708</v>
          </cell>
          <cell r="F58" t="b">
            <v>0</v>
          </cell>
          <cell r="G58">
            <v>1263.07938259759</v>
          </cell>
          <cell r="H58">
            <v>1011.36412481073</v>
          </cell>
        </row>
        <row r="59">
          <cell r="B59" t="str">
            <v>ANDERSON 1101909424</v>
          </cell>
          <cell r="C59">
            <v>103261101</v>
          </cell>
          <cell r="D59" t="str">
            <v>ANDERSON 1101</v>
          </cell>
          <cell r="E59">
            <v>909424</v>
          </cell>
          <cell r="F59" t="b">
            <v>1</v>
          </cell>
          <cell r="G59">
            <v>642.31557812182905</v>
          </cell>
          <cell r="H59">
            <v>642.31557812182905</v>
          </cell>
        </row>
        <row r="60">
          <cell r="B60" t="str">
            <v>ANDERSON 1101CB</v>
          </cell>
          <cell r="C60">
            <v>103261101</v>
          </cell>
          <cell r="D60" t="str">
            <v>ANDERSON 1101</v>
          </cell>
          <cell r="E60" t="str">
            <v>CB</v>
          </cell>
          <cell r="F60" t="b">
            <v>0</v>
          </cell>
          <cell r="G60">
            <v>10780.8576647564</v>
          </cell>
          <cell r="H60">
            <v>1904.2008550826899</v>
          </cell>
        </row>
        <row r="61">
          <cell r="B61" t="str">
            <v>ANDERSON 11031600</v>
          </cell>
          <cell r="C61">
            <v>103261103</v>
          </cell>
          <cell r="D61" t="str">
            <v>ANDERSON 1103</v>
          </cell>
          <cell r="E61">
            <v>1600</v>
          </cell>
          <cell r="F61" t="b">
            <v>0</v>
          </cell>
          <cell r="G61">
            <v>17254.9785020907</v>
          </cell>
          <cell r="H61">
            <v>7231.4681876778704</v>
          </cell>
        </row>
        <row r="62">
          <cell r="B62" t="str">
            <v>ANDERSON 1103226050</v>
          </cell>
          <cell r="C62">
            <v>103261103</v>
          </cell>
          <cell r="D62" t="str">
            <v>ANDERSON 1103</v>
          </cell>
          <cell r="E62">
            <v>226050</v>
          </cell>
          <cell r="F62" t="b">
            <v>0</v>
          </cell>
          <cell r="G62">
            <v>24153.200431203401</v>
          </cell>
          <cell r="H62">
            <v>7845.4548676105696</v>
          </cell>
        </row>
        <row r="63">
          <cell r="B63" t="str">
            <v>ANITA 1106552724</v>
          </cell>
          <cell r="C63">
            <v>102841106</v>
          </cell>
          <cell r="D63" t="str">
            <v>ANITA 1106</v>
          </cell>
          <cell r="E63">
            <v>552724</v>
          </cell>
          <cell r="F63" t="b">
            <v>0</v>
          </cell>
          <cell r="G63">
            <v>23613.9533635062</v>
          </cell>
          <cell r="H63">
            <v>2363.81762627744</v>
          </cell>
        </row>
        <row r="64">
          <cell r="B64" t="str">
            <v>ANNAPOLIS 1101528344</v>
          </cell>
          <cell r="C64">
            <v>42861101</v>
          </cell>
          <cell r="D64" t="str">
            <v>ANNAPOLIS 1101</v>
          </cell>
          <cell r="E64">
            <v>528344</v>
          </cell>
          <cell r="F64" t="b">
            <v>0</v>
          </cell>
          <cell r="G64">
            <v>43372.083839683597</v>
          </cell>
          <cell r="H64">
            <v>43372.083839683597</v>
          </cell>
        </row>
        <row r="65">
          <cell r="B65" t="str">
            <v>ANNAPOLIS 1101608</v>
          </cell>
          <cell r="C65">
            <v>42861101</v>
          </cell>
          <cell r="D65" t="str">
            <v>ANNAPOLIS 1101</v>
          </cell>
          <cell r="E65">
            <v>608</v>
          </cell>
          <cell r="F65" t="b">
            <v>0</v>
          </cell>
          <cell r="G65">
            <v>28658.117485426501</v>
          </cell>
          <cell r="H65">
            <v>28658.117485426501</v>
          </cell>
        </row>
        <row r="66">
          <cell r="B66" t="str">
            <v>ANNAPOLIS 110176842</v>
          </cell>
          <cell r="C66">
            <v>42861101</v>
          </cell>
          <cell r="D66" t="str">
            <v>ANNAPOLIS 1101</v>
          </cell>
          <cell r="E66">
            <v>76842</v>
          </cell>
          <cell r="F66" t="b">
            <v>0</v>
          </cell>
          <cell r="G66">
            <v>9156.7063989070903</v>
          </cell>
          <cell r="H66">
            <v>9156.7063989070903</v>
          </cell>
        </row>
        <row r="67">
          <cell r="B67" t="str">
            <v>ANNAPOLIS 1101CB</v>
          </cell>
          <cell r="C67">
            <v>42861101</v>
          </cell>
          <cell r="D67" t="str">
            <v>ANNAPOLIS 1101</v>
          </cell>
          <cell r="E67" t="str">
            <v>CB</v>
          </cell>
          <cell r="F67" t="b">
            <v>0</v>
          </cell>
          <cell r="G67">
            <v>1058.7166057909201</v>
          </cell>
          <cell r="H67">
            <v>1058.7166057909201</v>
          </cell>
        </row>
        <row r="68">
          <cell r="B68" t="str">
            <v>ANTELOPE 1101318686</v>
          </cell>
          <cell r="C68">
            <v>252021101</v>
          </cell>
          <cell r="D68" t="str">
            <v>ANTELOPE 1101</v>
          </cell>
          <cell r="E68">
            <v>318686</v>
          </cell>
          <cell r="F68" t="b">
            <v>0</v>
          </cell>
          <cell r="G68">
            <v>4853.6414369602899</v>
          </cell>
          <cell r="H68">
            <v>2345.6024451165799</v>
          </cell>
        </row>
        <row r="69">
          <cell r="B69" t="str">
            <v>ANTLER 11011376</v>
          </cell>
          <cell r="C69">
            <v>103271101</v>
          </cell>
          <cell r="D69" t="str">
            <v>ANTLER 1101</v>
          </cell>
          <cell r="E69">
            <v>1376</v>
          </cell>
          <cell r="F69" t="b">
            <v>0</v>
          </cell>
          <cell r="G69">
            <v>14477.8455235852</v>
          </cell>
          <cell r="H69">
            <v>14477.8455235852</v>
          </cell>
        </row>
        <row r="70">
          <cell r="B70" t="str">
            <v>ANTLER 11011378</v>
          </cell>
          <cell r="C70">
            <v>103271101</v>
          </cell>
          <cell r="D70" t="str">
            <v>ANTLER 1101</v>
          </cell>
          <cell r="E70">
            <v>1378</v>
          </cell>
          <cell r="F70" t="b">
            <v>0</v>
          </cell>
          <cell r="G70">
            <v>40111.582920883498</v>
          </cell>
          <cell r="H70">
            <v>39490.714860357402</v>
          </cell>
        </row>
        <row r="71">
          <cell r="B71" t="str">
            <v>ANTLER 11011384</v>
          </cell>
          <cell r="C71">
            <v>103271101</v>
          </cell>
          <cell r="D71" t="str">
            <v>ANTLER 1101</v>
          </cell>
          <cell r="E71">
            <v>1384</v>
          </cell>
          <cell r="F71" t="b">
            <v>0</v>
          </cell>
          <cell r="G71">
            <v>14709.9252685422</v>
          </cell>
          <cell r="H71">
            <v>14709.9252685422</v>
          </cell>
        </row>
        <row r="72">
          <cell r="B72" t="str">
            <v>ANTLER 11011520</v>
          </cell>
          <cell r="C72">
            <v>103271101</v>
          </cell>
          <cell r="D72" t="str">
            <v>ANTLER 1101</v>
          </cell>
          <cell r="E72">
            <v>1520</v>
          </cell>
          <cell r="F72" t="b">
            <v>0</v>
          </cell>
          <cell r="G72">
            <v>14435.9237465603</v>
          </cell>
          <cell r="H72">
            <v>14435.9237465603</v>
          </cell>
        </row>
        <row r="73">
          <cell r="B73" t="str">
            <v>ANTLER 11011612</v>
          </cell>
          <cell r="C73">
            <v>103271101</v>
          </cell>
          <cell r="D73" t="str">
            <v>ANTLER 1101</v>
          </cell>
          <cell r="E73">
            <v>1612</v>
          </cell>
          <cell r="F73" t="b">
            <v>0</v>
          </cell>
          <cell r="G73">
            <v>14766.297060204901</v>
          </cell>
          <cell r="H73">
            <v>14766.297060204901</v>
          </cell>
        </row>
        <row r="74">
          <cell r="B74" t="str">
            <v>ANTLER 1101CB</v>
          </cell>
          <cell r="C74">
            <v>103271101</v>
          </cell>
          <cell r="D74" t="str">
            <v>ANTLER 1101</v>
          </cell>
          <cell r="E74" t="str">
            <v>CB</v>
          </cell>
          <cell r="F74" t="b">
            <v>0</v>
          </cell>
          <cell r="G74">
            <v>2574.4725295532198</v>
          </cell>
          <cell r="H74">
            <v>2574.4725295532198</v>
          </cell>
        </row>
        <row r="75">
          <cell r="B75" t="str">
            <v>APPLE HILL 110313312</v>
          </cell>
          <cell r="C75">
            <v>153661103</v>
          </cell>
          <cell r="D75" t="str">
            <v>APPLE HILL 1103</v>
          </cell>
          <cell r="E75">
            <v>13312</v>
          </cell>
          <cell r="F75" t="b">
            <v>0</v>
          </cell>
          <cell r="G75">
            <v>28501.024512268599</v>
          </cell>
          <cell r="H75">
            <v>21155.738774885602</v>
          </cell>
        </row>
        <row r="76">
          <cell r="B76" t="str">
            <v>APPLE HILL 11038412</v>
          </cell>
          <cell r="C76">
            <v>153661103</v>
          </cell>
          <cell r="D76" t="str">
            <v>APPLE HILL 1103</v>
          </cell>
          <cell r="E76">
            <v>8412</v>
          </cell>
          <cell r="F76" t="b">
            <v>0</v>
          </cell>
          <cell r="G76">
            <v>31508.675110967601</v>
          </cell>
          <cell r="H76">
            <v>31508.675110967601</v>
          </cell>
        </row>
        <row r="77">
          <cell r="B77" t="str">
            <v>APPLE HILL 1103CB</v>
          </cell>
          <cell r="C77">
            <v>153661103</v>
          </cell>
          <cell r="D77" t="str">
            <v>APPLE HILL 1103</v>
          </cell>
          <cell r="E77" t="str">
            <v>CB</v>
          </cell>
          <cell r="F77" t="b">
            <v>0</v>
          </cell>
          <cell r="G77">
            <v>36721.924205454801</v>
          </cell>
          <cell r="H77">
            <v>31128.549041220002</v>
          </cell>
        </row>
        <row r="78">
          <cell r="B78" t="str">
            <v>APPLE HILL 110412832</v>
          </cell>
          <cell r="C78">
            <v>153661104</v>
          </cell>
          <cell r="D78" t="str">
            <v>APPLE HILL 1104</v>
          </cell>
          <cell r="E78">
            <v>12832</v>
          </cell>
          <cell r="F78" t="b">
            <v>0</v>
          </cell>
          <cell r="G78">
            <v>24421.2649126129</v>
          </cell>
          <cell r="H78">
            <v>23234.360373644398</v>
          </cell>
        </row>
        <row r="79">
          <cell r="B79" t="str">
            <v>APPLE HILL 110412842</v>
          </cell>
          <cell r="C79">
            <v>153661104</v>
          </cell>
          <cell r="D79" t="str">
            <v>APPLE HILL 1104</v>
          </cell>
          <cell r="E79">
            <v>12842</v>
          </cell>
          <cell r="F79" t="b">
            <v>0</v>
          </cell>
          <cell r="G79">
            <v>27066.259530622399</v>
          </cell>
          <cell r="H79">
            <v>25454.140827929699</v>
          </cell>
        </row>
        <row r="80">
          <cell r="B80" t="str">
            <v>APPLE HILL 110412947</v>
          </cell>
          <cell r="C80">
            <v>153661104</v>
          </cell>
          <cell r="D80" t="str">
            <v>APPLE HILL 1104</v>
          </cell>
          <cell r="E80">
            <v>12947</v>
          </cell>
          <cell r="F80" t="b">
            <v>0</v>
          </cell>
          <cell r="G80">
            <v>5709.2465457927301</v>
          </cell>
          <cell r="H80">
            <v>5709.2465457927301</v>
          </cell>
        </row>
        <row r="81">
          <cell r="B81" t="str">
            <v>APPLE HILL 110413512</v>
          </cell>
          <cell r="C81">
            <v>153661104</v>
          </cell>
          <cell r="D81" t="str">
            <v>APPLE HILL 1104</v>
          </cell>
          <cell r="E81">
            <v>13512</v>
          </cell>
          <cell r="F81" t="b">
            <v>0</v>
          </cell>
          <cell r="G81">
            <v>49131.770457185499</v>
          </cell>
          <cell r="H81">
            <v>45791.886861485102</v>
          </cell>
        </row>
        <row r="82">
          <cell r="B82" t="str">
            <v>APPLE HILL 1104814656</v>
          </cell>
          <cell r="C82">
            <v>153661104</v>
          </cell>
          <cell r="D82" t="str">
            <v>APPLE HILL 1104</v>
          </cell>
          <cell r="E82">
            <v>814656</v>
          </cell>
          <cell r="F82" t="b">
            <v>1</v>
          </cell>
          <cell r="G82">
            <v>28.125195390711301</v>
          </cell>
          <cell r="H82">
            <v>28.125195390711301</v>
          </cell>
        </row>
        <row r="83">
          <cell r="B83" t="str">
            <v>APPLE HILL 110497086</v>
          </cell>
          <cell r="C83">
            <v>153661104</v>
          </cell>
          <cell r="D83" t="str">
            <v>APPLE HILL 1104</v>
          </cell>
          <cell r="E83">
            <v>97086</v>
          </cell>
          <cell r="F83" t="b">
            <v>0</v>
          </cell>
          <cell r="G83">
            <v>41345.098670548701</v>
          </cell>
          <cell r="H83">
            <v>41345.098670548701</v>
          </cell>
        </row>
        <row r="84">
          <cell r="B84" t="str">
            <v>APPLE HILL 1104CB</v>
          </cell>
          <cell r="C84">
            <v>153661104</v>
          </cell>
          <cell r="D84" t="str">
            <v>APPLE HILL 1104</v>
          </cell>
          <cell r="E84" t="str">
            <v>CB</v>
          </cell>
          <cell r="F84" t="b">
            <v>0</v>
          </cell>
          <cell r="G84">
            <v>6578.3972286028702</v>
          </cell>
          <cell r="H84">
            <v>6578.3972286028702</v>
          </cell>
        </row>
        <row r="85">
          <cell r="B85" t="str">
            <v>APPLE HILL 21021532</v>
          </cell>
          <cell r="C85">
            <v>153662102</v>
          </cell>
          <cell r="D85" t="str">
            <v>APPLE HILL 2102</v>
          </cell>
          <cell r="E85">
            <v>1532</v>
          </cell>
          <cell r="F85" t="b">
            <v>0</v>
          </cell>
          <cell r="G85">
            <v>68074.997639785899</v>
          </cell>
          <cell r="H85">
            <v>62691.336887810503</v>
          </cell>
        </row>
        <row r="86">
          <cell r="B86" t="str">
            <v>APPLE HILL 2102186912</v>
          </cell>
          <cell r="C86">
            <v>153662102</v>
          </cell>
          <cell r="D86" t="str">
            <v>APPLE HILL 2102</v>
          </cell>
          <cell r="E86">
            <v>186912</v>
          </cell>
          <cell r="F86" t="b">
            <v>0</v>
          </cell>
          <cell r="G86">
            <v>97116.524963762306</v>
          </cell>
          <cell r="H86">
            <v>94273.572339503196</v>
          </cell>
        </row>
        <row r="87">
          <cell r="B87" t="str">
            <v>APPLE HILL 210251792</v>
          </cell>
          <cell r="C87">
            <v>153662102</v>
          </cell>
          <cell r="D87" t="str">
            <v>APPLE HILL 2102</v>
          </cell>
          <cell r="E87">
            <v>51792</v>
          </cell>
          <cell r="F87" t="b">
            <v>0</v>
          </cell>
          <cell r="G87">
            <v>15055.1772031455</v>
          </cell>
          <cell r="H87">
            <v>15055.1772031455</v>
          </cell>
        </row>
        <row r="88">
          <cell r="B88" t="str">
            <v>APPLE HILL 21026552</v>
          </cell>
          <cell r="C88">
            <v>153662102</v>
          </cell>
          <cell r="D88" t="str">
            <v>APPLE HILL 2102</v>
          </cell>
          <cell r="E88">
            <v>6552</v>
          </cell>
          <cell r="F88" t="b">
            <v>0</v>
          </cell>
          <cell r="G88">
            <v>20088.956243669702</v>
          </cell>
          <cell r="H88">
            <v>20088.956243669702</v>
          </cell>
        </row>
        <row r="89">
          <cell r="B89" t="str">
            <v>APPLE HILL 21027502</v>
          </cell>
          <cell r="C89">
            <v>153662102</v>
          </cell>
          <cell r="D89" t="str">
            <v>APPLE HILL 2102</v>
          </cell>
          <cell r="E89">
            <v>7502</v>
          </cell>
          <cell r="F89" t="b">
            <v>0</v>
          </cell>
          <cell r="G89">
            <v>36933.345375395496</v>
          </cell>
          <cell r="H89">
            <v>36933.345375395496</v>
          </cell>
        </row>
        <row r="90">
          <cell r="B90" t="str">
            <v>APPLE HILL 210277546</v>
          </cell>
          <cell r="C90">
            <v>153662102</v>
          </cell>
          <cell r="D90" t="str">
            <v>APPLE HILL 2102</v>
          </cell>
          <cell r="E90">
            <v>77546</v>
          </cell>
          <cell r="F90" t="b">
            <v>0</v>
          </cell>
          <cell r="G90">
            <v>69346.932745826402</v>
          </cell>
          <cell r="H90">
            <v>69346.932745826402</v>
          </cell>
        </row>
        <row r="91">
          <cell r="B91" t="str">
            <v>APPLE HILL 21028372</v>
          </cell>
          <cell r="C91">
            <v>153662102</v>
          </cell>
          <cell r="D91" t="str">
            <v>APPLE HILL 2102</v>
          </cell>
          <cell r="E91">
            <v>8372</v>
          </cell>
          <cell r="F91" t="b">
            <v>0</v>
          </cell>
          <cell r="G91">
            <v>101264.49035794599</v>
          </cell>
          <cell r="H91">
            <v>94481.7776559544</v>
          </cell>
        </row>
        <row r="92">
          <cell r="B92" t="str">
            <v>APPLE HILL 210289934</v>
          </cell>
          <cell r="C92">
            <v>153662102</v>
          </cell>
          <cell r="D92" t="str">
            <v>APPLE HILL 2102</v>
          </cell>
          <cell r="E92">
            <v>89934</v>
          </cell>
          <cell r="F92" t="b">
            <v>0</v>
          </cell>
          <cell r="G92">
            <v>8917.9013010040508</v>
          </cell>
          <cell r="H92">
            <v>8917.9013010040508</v>
          </cell>
        </row>
        <row r="93">
          <cell r="B93" t="str">
            <v>APPLE HILL 21029722</v>
          </cell>
          <cell r="C93">
            <v>153662102</v>
          </cell>
          <cell r="D93" t="str">
            <v>APPLE HILL 2102</v>
          </cell>
          <cell r="E93">
            <v>9722</v>
          </cell>
          <cell r="F93" t="b">
            <v>0</v>
          </cell>
          <cell r="G93">
            <v>62437.516451360199</v>
          </cell>
          <cell r="H93">
            <v>62437.516451360199</v>
          </cell>
        </row>
        <row r="94">
          <cell r="B94" t="str">
            <v>APPLE HILL 210297982</v>
          </cell>
          <cell r="C94">
            <v>153662102</v>
          </cell>
          <cell r="D94" t="str">
            <v>APPLE HILL 2102</v>
          </cell>
          <cell r="E94">
            <v>97982</v>
          </cell>
          <cell r="F94" t="b">
            <v>0</v>
          </cell>
          <cell r="G94">
            <v>15545.7353675986</v>
          </cell>
          <cell r="H94">
            <v>15545.7353675986</v>
          </cell>
        </row>
        <row r="95">
          <cell r="B95" t="str">
            <v>APPLE HILL 2102CB</v>
          </cell>
          <cell r="C95">
            <v>153662102</v>
          </cell>
          <cell r="D95" t="str">
            <v>APPLE HILL 2102</v>
          </cell>
          <cell r="E95" t="str">
            <v>CB</v>
          </cell>
          <cell r="F95" t="b">
            <v>0</v>
          </cell>
          <cell r="G95">
            <v>66423.250298580504</v>
          </cell>
          <cell r="H95">
            <v>66423.250298580504</v>
          </cell>
        </row>
        <row r="96">
          <cell r="B96" t="str">
            <v>ARBUCKLE 1104669720</v>
          </cell>
          <cell r="C96">
            <v>62081104</v>
          </cell>
          <cell r="D96" t="str">
            <v>ARBUCKLE 1104</v>
          </cell>
          <cell r="E96">
            <v>669720</v>
          </cell>
          <cell r="F96" t="b">
            <v>0</v>
          </cell>
          <cell r="G96">
            <v>7831.1317627581502</v>
          </cell>
          <cell r="H96">
            <v>3612.2460812750501</v>
          </cell>
        </row>
        <row r="97">
          <cell r="B97" t="str">
            <v>ARCATA 1121716954</v>
          </cell>
          <cell r="C97">
            <v>192021121</v>
          </cell>
          <cell r="D97" t="str">
            <v>ARCATA 1121</v>
          </cell>
          <cell r="E97">
            <v>716954</v>
          </cell>
          <cell r="F97" t="b">
            <v>0</v>
          </cell>
          <cell r="G97">
            <v>18261.1322076045</v>
          </cell>
          <cell r="H97">
            <v>11115.6995080329</v>
          </cell>
        </row>
        <row r="98">
          <cell r="B98" t="str">
            <v>ARCATA 112233060</v>
          </cell>
          <cell r="C98">
            <v>192021122</v>
          </cell>
          <cell r="D98" t="str">
            <v>ARCATA 1122</v>
          </cell>
          <cell r="E98">
            <v>33060</v>
          </cell>
          <cell r="F98" t="b">
            <v>1</v>
          </cell>
          <cell r="G98">
            <v>7941.0148640264197</v>
          </cell>
          <cell r="H98">
            <v>856.27893657204299</v>
          </cell>
        </row>
        <row r="99">
          <cell r="B99" t="str">
            <v>ARCATA 11224218</v>
          </cell>
          <cell r="C99">
            <v>192021122</v>
          </cell>
          <cell r="D99" t="str">
            <v>ARCATA 1122</v>
          </cell>
          <cell r="E99">
            <v>4218</v>
          </cell>
          <cell r="F99" t="b">
            <v>0</v>
          </cell>
          <cell r="G99">
            <v>7931.9123226469601</v>
          </cell>
          <cell r="H99">
            <v>7690.2410019593099</v>
          </cell>
        </row>
        <row r="100">
          <cell r="B100" t="str">
            <v>ARCATA 11225384</v>
          </cell>
          <cell r="C100">
            <v>192021122</v>
          </cell>
          <cell r="D100" t="str">
            <v>ARCATA 1122</v>
          </cell>
          <cell r="E100">
            <v>5384</v>
          </cell>
          <cell r="F100" t="b">
            <v>0</v>
          </cell>
          <cell r="G100">
            <v>28128.095687970901</v>
          </cell>
          <cell r="H100">
            <v>25050.271158335599</v>
          </cell>
        </row>
        <row r="101">
          <cell r="B101" t="str">
            <v>ARLINGTON 0401404226</v>
          </cell>
          <cell r="C101">
            <v>13700401</v>
          </cell>
          <cell r="D101" t="str">
            <v>ARLINGTON 0401</v>
          </cell>
          <cell r="E101">
            <v>404226</v>
          </cell>
          <cell r="F101" t="b">
            <v>0</v>
          </cell>
          <cell r="G101">
            <v>1578.9747753807301</v>
          </cell>
          <cell r="H101">
            <v>1403.5727784655401</v>
          </cell>
        </row>
        <row r="102">
          <cell r="B102" t="str">
            <v>ARVIN 110194892</v>
          </cell>
          <cell r="C102">
            <v>253801101</v>
          </cell>
          <cell r="D102" t="str">
            <v>ARVIN 1101</v>
          </cell>
          <cell r="E102">
            <v>94892</v>
          </cell>
          <cell r="F102" t="b">
            <v>1</v>
          </cell>
          <cell r="G102">
            <v>15531.760884880799</v>
          </cell>
          <cell r="H102">
            <v>345.98528898161197</v>
          </cell>
        </row>
        <row r="103">
          <cell r="B103" t="str">
            <v>ATASCADERO 11012379</v>
          </cell>
          <cell r="C103">
            <v>182541101</v>
          </cell>
          <cell r="D103" t="str">
            <v>ATASCADERO 1101</v>
          </cell>
          <cell r="E103">
            <v>2379</v>
          </cell>
          <cell r="F103" t="b">
            <v>0</v>
          </cell>
          <cell r="G103">
            <v>1171.368891887</v>
          </cell>
          <cell r="H103">
            <v>1171.368891887</v>
          </cell>
        </row>
        <row r="104">
          <cell r="B104" t="str">
            <v>ATASCADERO 1101747522</v>
          </cell>
          <cell r="C104">
            <v>182541101</v>
          </cell>
          <cell r="D104" t="str">
            <v>ATASCADERO 1101</v>
          </cell>
          <cell r="E104">
            <v>747522</v>
          </cell>
          <cell r="F104" t="b">
            <v>1</v>
          </cell>
          <cell r="G104">
            <v>1686.5664360926901</v>
          </cell>
          <cell r="H104">
            <v>412.94091274442798</v>
          </cell>
        </row>
        <row r="105">
          <cell r="B105" t="str">
            <v>ATASCADERO 1101A02</v>
          </cell>
          <cell r="C105">
            <v>182541101</v>
          </cell>
          <cell r="D105" t="str">
            <v>ATASCADERO 1101</v>
          </cell>
          <cell r="E105" t="str">
            <v>A02</v>
          </cell>
          <cell r="F105" t="b">
            <v>0</v>
          </cell>
          <cell r="G105">
            <v>41006.574185768601</v>
          </cell>
          <cell r="H105">
            <v>41006.574185768601</v>
          </cell>
        </row>
        <row r="106">
          <cell r="B106" t="str">
            <v>ATASCADERO 1101A22</v>
          </cell>
          <cell r="C106">
            <v>182541101</v>
          </cell>
          <cell r="D106" t="str">
            <v>ATASCADERO 1101</v>
          </cell>
          <cell r="E106" t="str">
            <v>A22</v>
          </cell>
          <cell r="F106" t="b">
            <v>1</v>
          </cell>
          <cell r="G106">
            <v>21048.173709311799</v>
          </cell>
          <cell r="H106">
            <v>0</v>
          </cell>
        </row>
        <row r="107">
          <cell r="B107" t="str">
            <v>ATASCADERO 1101A50</v>
          </cell>
          <cell r="C107">
            <v>182541101</v>
          </cell>
          <cell r="D107" t="str">
            <v>ATASCADERO 1101</v>
          </cell>
          <cell r="E107" t="str">
            <v>A50</v>
          </cell>
          <cell r="F107" t="b">
            <v>0</v>
          </cell>
          <cell r="G107">
            <v>33669.938270298902</v>
          </cell>
          <cell r="H107">
            <v>31118.708664810099</v>
          </cell>
        </row>
        <row r="108">
          <cell r="B108" t="str">
            <v>ATASCADERO 1101CB</v>
          </cell>
          <cell r="C108">
            <v>182541101</v>
          </cell>
          <cell r="D108" t="str">
            <v>ATASCADERO 1101</v>
          </cell>
          <cell r="E108" t="str">
            <v>CB</v>
          </cell>
          <cell r="F108" t="b">
            <v>1</v>
          </cell>
          <cell r="G108">
            <v>1686.9103577240301</v>
          </cell>
          <cell r="H108">
            <v>61.190977997708401</v>
          </cell>
        </row>
        <row r="109">
          <cell r="B109" t="str">
            <v>ATASCADERO 1102825520</v>
          </cell>
          <cell r="C109">
            <v>182541102</v>
          </cell>
          <cell r="D109" t="str">
            <v>ATASCADERO 1102</v>
          </cell>
          <cell r="E109">
            <v>825520</v>
          </cell>
          <cell r="F109" t="b">
            <v>0</v>
          </cell>
          <cell r="G109">
            <v>2407.65306320945</v>
          </cell>
          <cell r="H109">
            <v>1896.92416414587</v>
          </cell>
        </row>
        <row r="110">
          <cell r="B110" t="str">
            <v>ATASCADERO 1102CB</v>
          </cell>
          <cell r="C110">
            <v>182541102</v>
          </cell>
          <cell r="D110" t="str">
            <v>ATASCADERO 1102</v>
          </cell>
          <cell r="E110" t="str">
            <v>CB</v>
          </cell>
          <cell r="F110" t="b">
            <v>1</v>
          </cell>
          <cell r="G110">
            <v>8168.5567495117803</v>
          </cell>
          <cell r="H110">
            <v>0</v>
          </cell>
        </row>
        <row r="111">
          <cell r="B111" t="str">
            <v>ATASCADERO 1103395936</v>
          </cell>
          <cell r="C111">
            <v>182541103</v>
          </cell>
          <cell r="D111" t="str">
            <v>ATASCADERO 1103</v>
          </cell>
          <cell r="E111">
            <v>395936</v>
          </cell>
          <cell r="F111" t="b">
            <v>1</v>
          </cell>
          <cell r="G111">
            <v>1081.2510992786799</v>
          </cell>
          <cell r="H111">
            <v>685.76618555263599</v>
          </cell>
        </row>
        <row r="112">
          <cell r="B112" t="str">
            <v>ATASCADERO 1103440856</v>
          </cell>
          <cell r="C112">
            <v>182541103</v>
          </cell>
          <cell r="D112" t="str">
            <v>ATASCADERO 1103</v>
          </cell>
          <cell r="E112">
            <v>440856</v>
          </cell>
          <cell r="F112" t="b">
            <v>0</v>
          </cell>
          <cell r="G112">
            <v>56881.410767057401</v>
          </cell>
          <cell r="H112">
            <v>56011.612348494302</v>
          </cell>
        </row>
        <row r="113">
          <cell r="B113" t="str">
            <v>ATASCADERO 1103492068</v>
          </cell>
          <cell r="C113">
            <v>182541103</v>
          </cell>
          <cell r="D113" t="str">
            <v>ATASCADERO 1103</v>
          </cell>
          <cell r="E113">
            <v>492068</v>
          </cell>
          <cell r="F113" t="b">
            <v>0</v>
          </cell>
          <cell r="G113">
            <v>13334.893509907301</v>
          </cell>
          <cell r="H113">
            <v>11954.628142088701</v>
          </cell>
        </row>
        <row r="114">
          <cell r="B114" t="str">
            <v>ATASCADERO 1103A06</v>
          </cell>
          <cell r="C114">
            <v>182541103</v>
          </cell>
          <cell r="D114" t="str">
            <v>ATASCADERO 1103</v>
          </cell>
          <cell r="E114" t="str">
            <v>A06</v>
          </cell>
          <cell r="F114" t="b">
            <v>1</v>
          </cell>
          <cell r="G114">
            <v>3295.4951478570301</v>
          </cell>
          <cell r="H114">
            <v>441.61268939835099</v>
          </cell>
        </row>
        <row r="115">
          <cell r="B115" t="str">
            <v>ATASCADERO 1103A14</v>
          </cell>
          <cell r="C115">
            <v>182541103</v>
          </cell>
          <cell r="D115" t="str">
            <v>ATASCADERO 1103</v>
          </cell>
          <cell r="E115" t="str">
            <v>A14</v>
          </cell>
          <cell r="F115" t="b">
            <v>0</v>
          </cell>
          <cell r="G115">
            <v>40416.423734015603</v>
          </cell>
          <cell r="H115">
            <v>40416.423734015603</v>
          </cell>
        </row>
        <row r="116">
          <cell r="B116" t="str">
            <v>ATASCADERO 1103A16</v>
          </cell>
          <cell r="C116">
            <v>182541103</v>
          </cell>
          <cell r="D116" t="str">
            <v>ATASCADERO 1103</v>
          </cell>
          <cell r="E116" t="str">
            <v>A16</v>
          </cell>
          <cell r="F116" t="b">
            <v>0</v>
          </cell>
          <cell r="G116">
            <v>32308.061863217299</v>
          </cell>
          <cell r="H116">
            <v>31835.908797152799</v>
          </cell>
        </row>
        <row r="117">
          <cell r="B117" t="str">
            <v>ATASCADERO 1103A18</v>
          </cell>
          <cell r="C117">
            <v>182541103</v>
          </cell>
          <cell r="D117" t="str">
            <v>ATASCADERO 1103</v>
          </cell>
          <cell r="E117" t="str">
            <v>A18</v>
          </cell>
          <cell r="F117" t="b">
            <v>0</v>
          </cell>
          <cell r="G117">
            <v>29115.662237062199</v>
          </cell>
          <cell r="H117">
            <v>14189.364219982999</v>
          </cell>
        </row>
        <row r="118">
          <cell r="B118" t="str">
            <v>ATASCADERO 1103A46</v>
          </cell>
          <cell r="C118">
            <v>182541103</v>
          </cell>
          <cell r="D118" t="str">
            <v>ATASCADERO 1103</v>
          </cell>
          <cell r="E118" t="str">
            <v>A46</v>
          </cell>
          <cell r="F118" t="b">
            <v>1</v>
          </cell>
          <cell r="G118">
            <v>13904.7944465367</v>
          </cell>
          <cell r="H118">
            <v>633.10984535511295</v>
          </cell>
        </row>
        <row r="119">
          <cell r="B119" t="str">
            <v>ATASCADERO 1103A88</v>
          </cell>
          <cell r="C119">
            <v>182541103</v>
          </cell>
          <cell r="D119" t="str">
            <v>ATASCADERO 1103</v>
          </cell>
          <cell r="E119" t="str">
            <v>A88</v>
          </cell>
          <cell r="F119" t="b">
            <v>0</v>
          </cell>
          <cell r="G119">
            <v>4298.2003188480203</v>
          </cell>
          <cell r="H119">
            <v>1506.8203210489201</v>
          </cell>
        </row>
        <row r="120">
          <cell r="B120" t="str">
            <v>ATASCADERO 1103CB</v>
          </cell>
          <cell r="C120">
            <v>182541103</v>
          </cell>
          <cell r="D120" t="str">
            <v>ATASCADERO 1103</v>
          </cell>
          <cell r="E120" t="str">
            <v>CB</v>
          </cell>
          <cell r="F120" t="b">
            <v>1</v>
          </cell>
          <cell r="G120">
            <v>2195.0051684820901</v>
          </cell>
          <cell r="H120">
            <v>304.33241119734902</v>
          </cell>
        </row>
        <row r="121">
          <cell r="B121" t="str">
            <v>AUBERRY 1101176050</v>
          </cell>
          <cell r="C121">
            <v>254151101</v>
          </cell>
          <cell r="D121" t="str">
            <v>AUBERRY 1101</v>
          </cell>
          <cell r="E121">
            <v>176050</v>
          </cell>
          <cell r="F121" t="b">
            <v>0</v>
          </cell>
          <cell r="G121">
            <v>33994.9383950056</v>
          </cell>
          <cell r="H121">
            <v>33994.9383950056</v>
          </cell>
        </row>
        <row r="122">
          <cell r="B122" t="str">
            <v>AUBERRY 110137536</v>
          </cell>
          <cell r="C122">
            <v>254151101</v>
          </cell>
          <cell r="D122" t="str">
            <v>AUBERRY 1101</v>
          </cell>
          <cell r="E122">
            <v>37536</v>
          </cell>
          <cell r="F122" t="b">
            <v>0</v>
          </cell>
          <cell r="G122">
            <v>8687.6907299792292</v>
          </cell>
          <cell r="H122">
            <v>8687.6907299792292</v>
          </cell>
        </row>
        <row r="123">
          <cell r="B123" t="str">
            <v>AUBERRY 110149122</v>
          </cell>
          <cell r="C123">
            <v>254151101</v>
          </cell>
          <cell r="D123" t="str">
            <v>AUBERRY 1101</v>
          </cell>
          <cell r="E123">
            <v>49122</v>
          </cell>
          <cell r="F123" t="b">
            <v>0</v>
          </cell>
          <cell r="G123">
            <v>6376.3554464265999</v>
          </cell>
          <cell r="H123">
            <v>6376.3554464265999</v>
          </cell>
        </row>
        <row r="124">
          <cell r="B124" t="str">
            <v>AUBERRY 1101CB</v>
          </cell>
          <cell r="C124">
            <v>254151101</v>
          </cell>
          <cell r="D124" t="str">
            <v>AUBERRY 1101</v>
          </cell>
          <cell r="E124" t="str">
            <v>CB</v>
          </cell>
          <cell r="F124" t="b">
            <v>0</v>
          </cell>
          <cell r="G124">
            <v>29229.217199372099</v>
          </cell>
          <cell r="H124">
            <v>29229.217199372099</v>
          </cell>
        </row>
        <row r="125">
          <cell r="B125" t="str">
            <v>AUBERRY 1101D4982</v>
          </cell>
          <cell r="C125">
            <v>254151101</v>
          </cell>
          <cell r="D125" t="str">
            <v>AUBERRY 1101</v>
          </cell>
          <cell r="E125" t="str">
            <v>D4982</v>
          </cell>
          <cell r="F125" t="b">
            <v>0</v>
          </cell>
          <cell r="G125">
            <v>4312.8610379173697</v>
          </cell>
          <cell r="H125">
            <v>4312.8610379173697</v>
          </cell>
        </row>
        <row r="126">
          <cell r="B126" t="str">
            <v>AUBERRY 1101R2578</v>
          </cell>
          <cell r="C126">
            <v>254151101</v>
          </cell>
          <cell r="D126" t="str">
            <v>AUBERRY 1101</v>
          </cell>
          <cell r="E126" t="str">
            <v>R2578</v>
          </cell>
          <cell r="F126" t="b">
            <v>0</v>
          </cell>
          <cell r="G126">
            <v>74560.009949177693</v>
          </cell>
          <cell r="H126">
            <v>74560.009949177693</v>
          </cell>
        </row>
        <row r="127">
          <cell r="B127" t="str">
            <v>AUBERRY 1101R2579</v>
          </cell>
          <cell r="C127">
            <v>254151101</v>
          </cell>
          <cell r="D127" t="str">
            <v>AUBERRY 1101</v>
          </cell>
          <cell r="E127" t="str">
            <v>R2579</v>
          </cell>
          <cell r="F127" t="b">
            <v>0</v>
          </cell>
          <cell r="G127">
            <v>56162.7607335867</v>
          </cell>
          <cell r="H127">
            <v>56162.7607335867</v>
          </cell>
        </row>
        <row r="128">
          <cell r="B128" t="str">
            <v>AUBERRY 1101R2838</v>
          </cell>
          <cell r="C128">
            <v>254151101</v>
          </cell>
          <cell r="D128" t="str">
            <v>AUBERRY 1101</v>
          </cell>
          <cell r="E128" t="str">
            <v>R2838</v>
          </cell>
          <cell r="F128" t="b">
            <v>0</v>
          </cell>
          <cell r="G128">
            <v>32896.729961233403</v>
          </cell>
          <cell r="H128">
            <v>32896.729961233403</v>
          </cell>
        </row>
        <row r="129">
          <cell r="B129" t="str">
            <v>AUBERRY 1101R2839</v>
          </cell>
          <cell r="C129">
            <v>254151101</v>
          </cell>
          <cell r="D129" t="str">
            <v>AUBERRY 1101</v>
          </cell>
          <cell r="E129" t="str">
            <v>R2839</v>
          </cell>
          <cell r="F129" t="b">
            <v>0</v>
          </cell>
          <cell r="G129">
            <v>20608.9537063721</v>
          </cell>
          <cell r="H129">
            <v>20608.9537063721</v>
          </cell>
        </row>
        <row r="130">
          <cell r="B130" t="str">
            <v>AUBERRY 1101R2845</v>
          </cell>
          <cell r="C130">
            <v>254151101</v>
          </cell>
          <cell r="D130" t="str">
            <v>AUBERRY 1101</v>
          </cell>
          <cell r="E130" t="str">
            <v>R2845</v>
          </cell>
          <cell r="F130" t="b">
            <v>0</v>
          </cell>
          <cell r="G130">
            <v>28680.0592660681</v>
          </cell>
          <cell r="H130">
            <v>28680.0592660681</v>
          </cell>
        </row>
        <row r="131">
          <cell r="B131" t="str">
            <v>AUBERRY 1101R314</v>
          </cell>
          <cell r="C131">
            <v>254151101</v>
          </cell>
          <cell r="D131" t="str">
            <v>AUBERRY 1101</v>
          </cell>
          <cell r="E131" t="str">
            <v>R314</v>
          </cell>
          <cell r="F131" t="b">
            <v>0</v>
          </cell>
          <cell r="G131">
            <v>71701.239616999694</v>
          </cell>
          <cell r="H131">
            <v>68245.532350119494</v>
          </cell>
        </row>
        <row r="132">
          <cell r="B132" t="str">
            <v>AUBERRY 1101R322</v>
          </cell>
          <cell r="C132">
            <v>254151101</v>
          </cell>
          <cell r="D132" t="str">
            <v>AUBERRY 1101</v>
          </cell>
          <cell r="E132" t="str">
            <v>R322</v>
          </cell>
          <cell r="F132" t="b">
            <v>0</v>
          </cell>
          <cell r="G132">
            <v>12336.4698828771</v>
          </cell>
          <cell r="H132">
            <v>12336.4698828771</v>
          </cell>
        </row>
        <row r="133">
          <cell r="B133" t="str">
            <v>AUBERRY 1101R324</v>
          </cell>
          <cell r="C133">
            <v>254151101</v>
          </cell>
          <cell r="D133" t="str">
            <v>AUBERRY 1101</v>
          </cell>
          <cell r="E133" t="str">
            <v>R324</v>
          </cell>
          <cell r="F133" t="b">
            <v>0</v>
          </cell>
          <cell r="G133">
            <v>17238.393393885999</v>
          </cell>
          <cell r="H133">
            <v>17238.393393885999</v>
          </cell>
        </row>
        <row r="134">
          <cell r="B134" t="str">
            <v>AUBERRY 110237466</v>
          </cell>
          <cell r="C134">
            <v>254151102</v>
          </cell>
          <cell r="D134" t="str">
            <v>AUBERRY 1102</v>
          </cell>
          <cell r="E134">
            <v>37466</v>
          </cell>
          <cell r="F134" t="b">
            <v>0</v>
          </cell>
          <cell r="G134">
            <v>50978.082489944303</v>
          </cell>
          <cell r="H134">
            <v>50460.228711966804</v>
          </cell>
        </row>
        <row r="135">
          <cell r="B135" t="str">
            <v>AUBERRY 1102CB</v>
          </cell>
          <cell r="C135">
            <v>254151102</v>
          </cell>
          <cell r="D135" t="str">
            <v>AUBERRY 1102</v>
          </cell>
          <cell r="E135" t="str">
            <v>CB</v>
          </cell>
          <cell r="F135" t="b">
            <v>0</v>
          </cell>
          <cell r="G135">
            <v>55860.832528418803</v>
          </cell>
          <cell r="H135">
            <v>55860.832528418803</v>
          </cell>
        </row>
        <row r="136">
          <cell r="B136" t="str">
            <v>AUBERRY 1102R1013</v>
          </cell>
          <cell r="C136">
            <v>254151102</v>
          </cell>
          <cell r="D136" t="str">
            <v>AUBERRY 1102</v>
          </cell>
          <cell r="E136" t="str">
            <v>R1013</v>
          </cell>
          <cell r="F136" t="b">
            <v>0</v>
          </cell>
          <cell r="G136">
            <v>20054.430754174999</v>
          </cell>
          <cell r="H136">
            <v>20054.430754174999</v>
          </cell>
        </row>
        <row r="137">
          <cell r="B137" t="str">
            <v>AUBERRY 1102R2850</v>
          </cell>
          <cell r="C137">
            <v>254151102</v>
          </cell>
          <cell r="D137" t="str">
            <v>AUBERRY 1102</v>
          </cell>
          <cell r="E137" t="str">
            <v>R2850</v>
          </cell>
          <cell r="F137" t="b">
            <v>0</v>
          </cell>
          <cell r="G137">
            <v>42428.426507024102</v>
          </cell>
          <cell r="H137">
            <v>42428.426507024102</v>
          </cell>
        </row>
        <row r="138">
          <cell r="B138" t="str">
            <v>AUBERRY 1102R309</v>
          </cell>
          <cell r="C138">
            <v>254151102</v>
          </cell>
          <cell r="D138" t="str">
            <v>AUBERRY 1102</v>
          </cell>
          <cell r="E138" t="str">
            <v>R309</v>
          </cell>
          <cell r="F138" t="b">
            <v>0</v>
          </cell>
          <cell r="G138">
            <v>13825.8858633821</v>
          </cell>
          <cell r="H138">
            <v>13825.8858633821</v>
          </cell>
        </row>
        <row r="139">
          <cell r="B139" t="str">
            <v>AUBERRY 1102R902</v>
          </cell>
          <cell r="C139">
            <v>254151102</v>
          </cell>
          <cell r="D139" t="str">
            <v>AUBERRY 1102</v>
          </cell>
          <cell r="E139" t="str">
            <v>R902</v>
          </cell>
          <cell r="F139" t="b">
            <v>0</v>
          </cell>
          <cell r="G139">
            <v>24261.144021322099</v>
          </cell>
          <cell r="H139">
            <v>24261.144021322099</v>
          </cell>
        </row>
        <row r="140">
          <cell r="B140" t="str">
            <v>AUBURN 1101173014</v>
          </cell>
          <cell r="C140">
            <v>152161101</v>
          </cell>
          <cell r="D140" t="str">
            <v>AUBURN 1101</v>
          </cell>
          <cell r="E140">
            <v>173014</v>
          </cell>
          <cell r="F140" t="b">
            <v>0</v>
          </cell>
          <cell r="G140">
            <v>5456.0353043852301</v>
          </cell>
          <cell r="H140">
            <v>5290.53133635021</v>
          </cell>
        </row>
        <row r="141">
          <cell r="B141" t="str">
            <v>AUBURN 11028611</v>
          </cell>
          <cell r="C141">
            <v>152161102</v>
          </cell>
          <cell r="D141" t="str">
            <v>AUBURN 1102</v>
          </cell>
          <cell r="E141">
            <v>8611</v>
          </cell>
          <cell r="F141" t="b">
            <v>0</v>
          </cell>
          <cell r="G141">
            <v>2893.9316818331299</v>
          </cell>
          <cell r="H141">
            <v>2893.9316818331299</v>
          </cell>
        </row>
        <row r="142">
          <cell r="B142" t="str">
            <v>AUBURN 1102CB</v>
          </cell>
          <cell r="C142">
            <v>152161102</v>
          </cell>
          <cell r="D142" t="str">
            <v>AUBURN 1102</v>
          </cell>
          <cell r="E142" t="str">
            <v>CB</v>
          </cell>
          <cell r="F142" t="b">
            <v>0</v>
          </cell>
          <cell r="G142">
            <v>11489.455621274799</v>
          </cell>
          <cell r="H142">
            <v>2237.7237610944899</v>
          </cell>
        </row>
        <row r="143">
          <cell r="B143" t="str">
            <v>BALCH NO 1 1101CB</v>
          </cell>
          <cell r="C143">
            <v>252501101</v>
          </cell>
          <cell r="D143" t="str">
            <v>BALCH NO 1 1101</v>
          </cell>
          <cell r="E143" t="str">
            <v>CB</v>
          </cell>
          <cell r="F143" t="b">
            <v>0</v>
          </cell>
          <cell r="G143">
            <v>16978.503858669799</v>
          </cell>
          <cell r="H143">
            <v>16978.503858669799</v>
          </cell>
        </row>
        <row r="144">
          <cell r="B144" t="str">
            <v>BALCH NO 1 1101R372</v>
          </cell>
          <cell r="C144">
            <v>252501101</v>
          </cell>
          <cell r="D144" t="str">
            <v>BALCH NO 1 1101</v>
          </cell>
          <cell r="E144" t="str">
            <v>R372</v>
          </cell>
          <cell r="F144" t="b">
            <v>0</v>
          </cell>
          <cell r="G144">
            <v>6703.9319226017997</v>
          </cell>
          <cell r="H144">
            <v>6703.9319226017997</v>
          </cell>
        </row>
        <row r="145">
          <cell r="B145" t="str">
            <v>BANCROFT 0401CB</v>
          </cell>
          <cell r="C145">
            <v>13030401</v>
          </cell>
          <cell r="D145" t="str">
            <v>BANCROFT 0401</v>
          </cell>
          <cell r="E145" t="str">
            <v>CB</v>
          </cell>
          <cell r="F145" t="b">
            <v>1</v>
          </cell>
          <cell r="G145">
            <v>13277.3464854541</v>
          </cell>
          <cell r="H145">
            <v>69.307347939202998</v>
          </cell>
        </row>
        <row r="146">
          <cell r="B146" t="str">
            <v>BANCROFT 0402CB</v>
          </cell>
          <cell r="C146">
            <v>13030402</v>
          </cell>
          <cell r="D146" t="str">
            <v>BANCROFT 0402</v>
          </cell>
          <cell r="E146" t="str">
            <v>CB</v>
          </cell>
          <cell r="F146" t="b">
            <v>1</v>
          </cell>
          <cell r="G146">
            <v>7369.63474951237</v>
          </cell>
          <cell r="H146">
            <v>597.20843852682196</v>
          </cell>
        </row>
        <row r="147">
          <cell r="B147" t="str">
            <v>BANGOR 11011804</v>
          </cell>
          <cell r="C147">
            <v>103191101</v>
          </cell>
          <cell r="D147" t="str">
            <v>BANGOR 1101</v>
          </cell>
          <cell r="E147">
            <v>1804</v>
          </cell>
          <cell r="F147" t="b">
            <v>0</v>
          </cell>
          <cell r="G147">
            <v>69024.130087398502</v>
          </cell>
          <cell r="H147">
            <v>69024.130087398502</v>
          </cell>
        </row>
        <row r="148">
          <cell r="B148" t="str">
            <v>BANGOR 11011806</v>
          </cell>
          <cell r="C148">
            <v>103191101</v>
          </cell>
          <cell r="D148" t="str">
            <v>BANGOR 1101</v>
          </cell>
          <cell r="E148">
            <v>1806</v>
          </cell>
          <cell r="F148" t="b">
            <v>0</v>
          </cell>
          <cell r="G148">
            <v>6482.8364848872498</v>
          </cell>
          <cell r="H148">
            <v>6482.8364848872498</v>
          </cell>
        </row>
        <row r="149">
          <cell r="B149" t="str">
            <v>BANGOR 11011958</v>
          </cell>
          <cell r="C149">
            <v>103191101</v>
          </cell>
          <cell r="D149" t="str">
            <v>BANGOR 1101</v>
          </cell>
          <cell r="E149">
            <v>1958</v>
          </cell>
          <cell r="F149" t="b">
            <v>0</v>
          </cell>
          <cell r="G149">
            <v>54465.342627058199</v>
          </cell>
          <cell r="H149">
            <v>54465.342627058199</v>
          </cell>
        </row>
        <row r="150">
          <cell r="B150" t="str">
            <v>BANGOR 1101301886</v>
          </cell>
          <cell r="C150">
            <v>103191101</v>
          </cell>
          <cell r="D150" t="str">
            <v>BANGOR 1101</v>
          </cell>
          <cell r="E150">
            <v>301886</v>
          </cell>
          <cell r="F150" t="b">
            <v>0</v>
          </cell>
          <cell r="G150">
            <v>12466.949870647</v>
          </cell>
          <cell r="H150">
            <v>4239.6365304301798</v>
          </cell>
        </row>
        <row r="151">
          <cell r="B151" t="str">
            <v>BANGOR 110131502</v>
          </cell>
          <cell r="C151">
            <v>103191101</v>
          </cell>
          <cell r="D151" t="str">
            <v>BANGOR 1101</v>
          </cell>
          <cell r="E151">
            <v>31502</v>
          </cell>
          <cell r="F151" t="b">
            <v>0</v>
          </cell>
          <cell r="G151">
            <v>19104.368626605599</v>
          </cell>
          <cell r="H151">
            <v>19104.368626605599</v>
          </cell>
        </row>
        <row r="152">
          <cell r="B152" t="str">
            <v>BANGOR 110155206</v>
          </cell>
          <cell r="C152">
            <v>103191101</v>
          </cell>
          <cell r="D152" t="str">
            <v>BANGOR 1101</v>
          </cell>
          <cell r="E152">
            <v>55206</v>
          </cell>
          <cell r="F152" t="b">
            <v>1</v>
          </cell>
          <cell r="G152">
            <v>3467.0084007866799</v>
          </cell>
          <cell r="H152">
            <v>0</v>
          </cell>
        </row>
        <row r="153">
          <cell r="B153" t="str">
            <v>BANGOR 11017446</v>
          </cell>
          <cell r="C153">
            <v>103191101</v>
          </cell>
          <cell r="D153" t="str">
            <v>BANGOR 1101</v>
          </cell>
          <cell r="E153">
            <v>7446</v>
          </cell>
          <cell r="F153" t="b">
            <v>0</v>
          </cell>
          <cell r="G153">
            <v>69991.894162771496</v>
          </cell>
          <cell r="H153">
            <v>69991.894162771496</v>
          </cell>
        </row>
        <row r="154">
          <cell r="B154" t="str">
            <v>BANGOR 110180670</v>
          </cell>
          <cell r="C154">
            <v>103191101</v>
          </cell>
          <cell r="D154" t="str">
            <v>BANGOR 1101</v>
          </cell>
          <cell r="E154">
            <v>80670</v>
          </cell>
          <cell r="F154" t="b">
            <v>0</v>
          </cell>
          <cell r="G154">
            <v>26435.388682132299</v>
          </cell>
          <cell r="H154">
            <v>23201.6685286996</v>
          </cell>
        </row>
        <row r="155">
          <cell r="B155" t="str">
            <v>BANGOR 110182350</v>
          </cell>
          <cell r="C155">
            <v>103191101</v>
          </cell>
          <cell r="D155" t="str">
            <v>BANGOR 1101</v>
          </cell>
          <cell r="E155">
            <v>82350</v>
          </cell>
          <cell r="F155" t="b">
            <v>0</v>
          </cell>
          <cell r="G155">
            <v>33588.8136275613</v>
          </cell>
          <cell r="H155">
            <v>31579.276499639</v>
          </cell>
        </row>
        <row r="156">
          <cell r="B156" t="str">
            <v>BANGOR 1101870548</v>
          </cell>
          <cell r="C156">
            <v>103191101</v>
          </cell>
          <cell r="D156" t="str">
            <v>BANGOR 1101</v>
          </cell>
          <cell r="E156">
            <v>870548</v>
          </cell>
          <cell r="F156" t="b">
            <v>0</v>
          </cell>
          <cell r="G156">
            <v>8185.9486754209702</v>
          </cell>
          <cell r="H156">
            <v>8185.9486754209702</v>
          </cell>
        </row>
        <row r="157">
          <cell r="B157" t="str">
            <v>BANGOR 1101979830</v>
          </cell>
          <cell r="C157">
            <v>103191101</v>
          </cell>
          <cell r="D157" t="str">
            <v>BANGOR 1101</v>
          </cell>
          <cell r="E157">
            <v>979830</v>
          </cell>
          <cell r="F157" t="b">
            <v>1</v>
          </cell>
          <cell r="G157">
            <v>696.75306889762601</v>
          </cell>
          <cell r="H157">
            <v>680.75108733340005</v>
          </cell>
        </row>
        <row r="158">
          <cell r="B158" t="str">
            <v>BANGOR 1101CB</v>
          </cell>
          <cell r="C158">
            <v>103191101</v>
          </cell>
          <cell r="D158" t="str">
            <v>BANGOR 1101</v>
          </cell>
          <cell r="E158" t="str">
            <v>CB</v>
          </cell>
          <cell r="F158" t="b">
            <v>0</v>
          </cell>
          <cell r="G158">
            <v>34332.330083804001</v>
          </cell>
          <cell r="H158">
            <v>30178.562329378801</v>
          </cell>
        </row>
        <row r="159">
          <cell r="B159" t="str">
            <v>BASALT 1106657038</v>
          </cell>
          <cell r="C159">
            <v>42461106</v>
          </cell>
          <cell r="D159" t="str">
            <v>BASALT 1106</v>
          </cell>
          <cell r="E159">
            <v>657038</v>
          </cell>
          <cell r="F159" t="b">
            <v>0</v>
          </cell>
          <cell r="G159">
            <v>16275.5331377947</v>
          </cell>
          <cell r="H159">
            <v>4182.6167424154</v>
          </cell>
        </row>
        <row r="160">
          <cell r="B160" t="str">
            <v>BAY MEADOWS 210257886</v>
          </cell>
          <cell r="C160">
            <v>24012102</v>
          </cell>
          <cell r="D160" t="str">
            <v>BAY MEADOWS 2102</v>
          </cell>
          <cell r="E160">
            <v>57886</v>
          </cell>
          <cell r="F160" t="b">
            <v>0</v>
          </cell>
          <cell r="G160">
            <v>8466.0843061917294</v>
          </cell>
          <cell r="H160">
            <v>6549.4744549260404</v>
          </cell>
        </row>
        <row r="161">
          <cell r="B161" t="str">
            <v>BAY MEADOWS 2102CB</v>
          </cell>
          <cell r="C161">
            <v>24012102</v>
          </cell>
          <cell r="D161" t="str">
            <v>BAY MEADOWS 2102</v>
          </cell>
          <cell r="E161" t="str">
            <v>CB</v>
          </cell>
          <cell r="F161" t="b">
            <v>1</v>
          </cell>
          <cell r="G161">
            <v>11158.1130388284</v>
          </cell>
          <cell r="H161">
            <v>159.35022470415899</v>
          </cell>
        </row>
        <row r="162">
          <cell r="B162" t="str">
            <v>BAYWOOD 1101CB</v>
          </cell>
          <cell r="C162">
            <v>182801101</v>
          </cell>
          <cell r="D162" t="str">
            <v>BAYWOOD 1101</v>
          </cell>
          <cell r="E162" t="str">
            <v>CB</v>
          </cell>
          <cell r="F162" t="b">
            <v>0</v>
          </cell>
          <cell r="G162">
            <v>46476.810902981102</v>
          </cell>
          <cell r="H162">
            <v>7426.5464811830298</v>
          </cell>
        </row>
        <row r="163">
          <cell r="B163" t="str">
            <v>BEAR VALLEY 210110000</v>
          </cell>
          <cell r="C163">
            <v>252192101</v>
          </cell>
          <cell r="D163" t="str">
            <v>BEAR VALLEY 2101</v>
          </cell>
          <cell r="E163">
            <v>10000</v>
          </cell>
          <cell r="F163" t="b">
            <v>0</v>
          </cell>
          <cell r="G163">
            <v>53656.122946630203</v>
          </cell>
          <cell r="H163">
            <v>47097.190418544596</v>
          </cell>
        </row>
        <row r="164">
          <cell r="B164" t="str">
            <v>BEAR VALLEY 210110019</v>
          </cell>
          <cell r="C164">
            <v>252192101</v>
          </cell>
          <cell r="D164" t="str">
            <v>BEAR VALLEY 2101</v>
          </cell>
          <cell r="E164">
            <v>10019</v>
          </cell>
          <cell r="F164" t="b">
            <v>0</v>
          </cell>
          <cell r="G164">
            <v>3187.4940657104598</v>
          </cell>
          <cell r="H164">
            <v>3187.4940657104598</v>
          </cell>
        </row>
        <row r="165">
          <cell r="B165" t="str">
            <v>BEAR VALLEY 21014160</v>
          </cell>
          <cell r="C165">
            <v>252192101</v>
          </cell>
          <cell r="D165" t="str">
            <v>BEAR VALLEY 2101</v>
          </cell>
          <cell r="E165">
            <v>4160</v>
          </cell>
          <cell r="F165" t="b">
            <v>0</v>
          </cell>
          <cell r="G165">
            <v>36723.983376933502</v>
          </cell>
          <cell r="H165">
            <v>36723.983376933502</v>
          </cell>
        </row>
        <row r="166">
          <cell r="B166" t="str">
            <v>BEAR VALLEY 21014500</v>
          </cell>
          <cell r="C166">
            <v>252192101</v>
          </cell>
          <cell r="D166" t="str">
            <v>BEAR VALLEY 2101</v>
          </cell>
          <cell r="E166">
            <v>4500</v>
          </cell>
          <cell r="F166" t="b">
            <v>0</v>
          </cell>
          <cell r="G166">
            <v>132540.174263986</v>
          </cell>
          <cell r="H166">
            <v>38902.954409121099</v>
          </cell>
        </row>
        <row r="167">
          <cell r="B167" t="str">
            <v>BEAR VALLEY 210190550</v>
          </cell>
          <cell r="C167">
            <v>252192101</v>
          </cell>
          <cell r="D167" t="str">
            <v>BEAR VALLEY 2101</v>
          </cell>
          <cell r="E167">
            <v>90550</v>
          </cell>
          <cell r="F167" t="b">
            <v>0</v>
          </cell>
          <cell r="G167">
            <v>12911.277203547001</v>
          </cell>
          <cell r="H167">
            <v>12911.277203547001</v>
          </cell>
        </row>
        <row r="168">
          <cell r="B168" t="str">
            <v>BEAR VALLEY 2101CB</v>
          </cell>
          <cell r="C168">
            <v>252192101</v>
          </cell>
          <cell r="D168" t="str">
            <v>BEAR VALLEY 2101</v>
          </cell>
          <cell r="E168" t="str">
            <v>CB</v>
          </cell>
          <cell r="F168" t="b">
            <v>0</v>
          </cell>
          <cell r="G168">
            <v>30214.0129507528</v>
          </cell>
          <cell r="H168">
            <v>30214.0129507528</v>
          </cell>
        </row>
        <row r="169">
          <cell r="B169" t="str">
            <v>BEAR VALLEY 210511210</v>
          </cell>
          <cell r="C169">
            <v>252192105</v>
          </cell>
          <cell r="D169" t="str">
            <v>BEAR VALLEY 2105</v>
          </cell>
          <cell r="E169">
            <v>11210</v>
          </cell>
          <cell r="F169" t="b">
            <v>0</v>
          </cell>
          <cell r="G169">
            <v>27492.788602133001</v>
          </cell>
          <cell r="H169">
            <v>27492.788602133001</v>
          </cell>
        </row>
        <row r="170">
          <cell r="B170" t="str">
            <v>BEAR VALLEY 210513430</v>
          </cell>
          <cell r="C170">
            <v>252192105</v>
          </cell>
          <cell r="D170" t="str">
            <v>BEAR VALLEY 2105</v>
          </cell>
          <cell r="E170">
            <v>13430</v>
          </cell>
          <cell r="F170" t="b">
            <v>0</v>
          </cell>
          <cell r="G170">
            <v>21106.603636269399</v>
          </cell>
          <cell r="H170">
            <v>21106.603636269399</v>
          </cell>
        </row>
        <row r="171">
          <cell r="B171" t="str">
            <v>BEAR VALLEY 210521160</v>
          </cell>
          <cell r="C171">
            <v>252192105</v>
          </cell>
          <cell r="D171" t="str">
            <v>BEAR VALLEY 2105</v>
          </cell>
          <cell r="E171">
            <v>21160</v>
          </cell>
          <cell r="F171" t="b">
            <v>0</v>
          </cell>
          <cell r="G171">
            <v>38269.477287060901</v>
          </cell>
          <cell r="H171">
            <v>38269.477287060901</v>
          </cell>
        </row>
        <row r="172">
          <cell r="B172" t="str">
            <v>BEAR VALLEY 21054170</v>
          </cell>
          <cell r="C172">
            <v>252192105</v>
          </cell>
          <cell r="D172" t="str">
            <v>BEAR VALLEY 2105</v>
          </cell>
          <cell r="E172">
            <v>4170</v>
          </cell>
          <cell r="F172" t="b">
            <v>0</v>
          </cell>
          <cell r="G172">
            <v>15319.640487197399</v>
          </cell>
          <cell r="H172">
            <v>15319.640487197399</v>
          </cell>
        </row>
        <row r="173">
          <cell r="B173" t="str">
            <v>BEAR VALLEY 2105454432</v>
          </cell>
          <cell r="C173">
            <v>252192105</v>
          </cell>
          <cell r="D173" t="str">
            <v>BEAR VALLEY 2105</v>
          </cell>
          <cell r="E173">
            <v>454432</v>
          </cell>
          <cell r="F173" t="b">
            <v>0</v>
          </cell>
          <cell r="G173">
            <v>23226.240143089999</v>
          </cell>
          <cell r="H173">
            <v>23226.240143089999</v>
          </cell>
        </row>
        <row r="174">
          <cell r="B174" t="str">
            <v>BEAR VALLEY 21054609</v>
          </cell>
          <cell r="C174">
            <v>252192105</v>
          </cell>
          <cell r="D174" t="str">
            <v>BEAR VALLEY 2105</v>
          </cell>
          <cell r="E174">
            <v>4609</v>
          </cell>
          <cell r="F174" t="b">
            <v>0</v>
          </cell>
          <cell r="G174">
            <v>7321.9226773728997</v>
          </cell>
          <cell r="H174">
            <v>7321.9226773728997</v>
          </cell>
        </row>
        <row r="175">
          <cell r="B175" t="str">
            <v>BEAR VALLEY 210576694</v>
          </cell>
          <cell r="C175">
            <v>252192105</v>
          </cell>
          <cell r="D175" t="str">
            <v>BEAR VALLEY 2105</v>
          </cell>
          <cell r="E175">
            <v>76694</v>
          </cell>
          <cell r="F175" t="b">
            <v>0</v>
          </cell>
          <cell r="G175">
            <v>7317.3510416434201</v>
          </cell>
          <cell r="H175">
            <v>7317.3510416434201</v>
          </cell>
        </row>
        <row r="176">
          <cell r="B176" t="str">
            <v>BEAR VALLEY 21059480</v>
          </cell>
          <cell r="C176">
            <v>252192105</v>
          </cell>
          <cell r="D176" t="str">
            <v>BEAR VALLEY 2105</v>
          </cell>
          <cell r="E176">
            <v>9480</v>
          </cell>
          <cell r="F176" t="b">
            <v>0</v>
          </cell>
          <cell r="G176">
            <v>19971.397691555499</v>
          </cell>
          <cell r="H176">
            <v>19971.397691555499</v>
          </cell>
        </row>
        <row r="177">
          <cell r="B177" t="str">
            <v>BEAR VALLEY 21059560</v>
          </cell>
          <cell r="C177">
            <v>252192105</v>
          </cell>
          <cell r="D177" t="str">
            <v>BEAR VALLEY 2105</v>
          </cell>
          <cell r="E177">
            <v>9560</v>
          </cell>
          <cell r="F177" t="b">
            <v>0</v>
          </cell>
          <cell r="G177">
            <v>35435.963001746597</v>
          </cell>
          <cell r="H177">
            <v>35435.963001746597</v>
          </cell>
        </row>
        <row r="178">
          <cell r="B178" t="str">
            <v>BEAR VALLEY 21059570</v>
          </cell>
          <cell r="C178">
            <v>252192105</v>
          </cell>
          <cell r="D178" t="str">
            <v>BEAR VALLEY 2105</v>
          </cell>
          <cell r="E178">
            <v>9570</v>
          </cell>
          <cell r="F178" t="b">
            <v>0</v>
          </cell>
          <cell r="G178">
            <v>12951.799652555101</v>
          </cell>
          <cell r="H178">
            <v>12951.799652555101</v>
          </cell>
        </row>
        <row r="179">
          <cell r="B179" t="str">
            <v>BEAR VALLEY 2105CB</v>
          </cell>
          <cell r="C179">
            <v>252192105</v>
          </cell>
          <cell r="D179" t="str">
            <v>BEAR VALLEY 2105</v>
          </cell>
          <cell r="E179" t="str">
            <v>CB</v>
          </cell>
          <cell r="F179" t="b">
            <v>0</v>
          </cell>
          <cell r="G179">
            <v>6175.40752796792</v>
          </cell>
          <cell r="H179">
            <v>6175.40752796792</v>
          </cell>
        </row>
        <row r="180">
          <cell r="B180" t="str">
            <v>BELL 11072400</v>
          </cell>
          <cell r="C180">
            <v>152701107</v>
          </cell>
          <cell r="D180" t="str">
            <v>BELL 1107</v>
          </cell>
          <cell r="E180">
            <v>2400</v>
          </cell>
          <cell r="F180" t="b">
            <v>0</v>
          </cell>
          <cell r="G180">
            <v>44680.554930289501</v>
          </cell>
          <cell r="H180">
            <v>41414.8348624184</v>
          </cell>
        </row>
        <row r="181">
          <cell r="B181" t="str">
            <v>BELL 110750172</v>
          </cell>
          <cell r="C181">
            <v>152701107</v>
          </cell>
          <cell r="D181" t="str">
            <v>BELL 1107</v>
          </cell>
          <cell r="E181">
            <v>50172</v>
          </cell>
          <cell r="F181" t="b">
            <v>0</v>
          </cell>
          <cell r="G181">
            <v>30233.910288119801</v>
          </cell>
          <cell r="H181">
            <v>28142.3136012215</v>
          </cell>
        </row>
        <row r="182">
          <cell r="B182" t="str">
            <v>BELL 1107643778</v>
          </cell>
          <cell r="C182">
            <v>152701107</v>
          </cell>
          <cell r="D182" t="str">
            <v>BELL 1107</v>
          </cell>
          <cell r="E182">
            <v>643778</v>
          </cell>
          <cell r="F182" t="b">
            <v>1</v>
          </cell>
          <cell r="G182">
            <v>406.31479880115501</v>
          </cell>
          <cell r="H182">
            <v>270.30509570942502</v>
          </cell>
        </row>
        <row r="183">
          <cell r="B183" t="str">
            <v>BELL 1107912460</v>
          </cell>
          <cell r="C183">
            <v>152701107</v>
          </cell>
          <cell r="D183" t="str">
            <v>BELL 1107</v>
          </cell>
          <cell r="E183">
            <v>912460</v>
          </cell>
          <cell r="F183" t="b">
            <v>1</v>
          </cell>
          <cell r="G183">
            <v>716.94151427076099</v>
          </cell>
          <cell r="H183">
            <v>226.21876146199301</v>
          </cell>
        </row>
        <row r="184">
          <cell r="B184" t="str">
            <v>BELL 11082202</v>
          </cell>
          <cell r="C184">
            <v>152701108</v>
          </cell>
          <cell r="D184" t="str">
            <v>BELL 1108</v>
          </cell>
          <cell r="E184">
            <v>2202</v>
          </cell>
          <cell r="F184" t="b">
            <v>0</v>
          </cell>
          <cell r="G184">
            <v>53635.093183983401</v>
          </cell>
          <cell r="H184">
            <v>52339.4362753737</v>
          </cell>
        </row>
        <row r="185">
          <cell r="B185" t="str">
            <v>BELL 11082226</v>
          </cell>
          <cell r="C185">
            <v>152701108</v>
          </cell>
          <cell r="D185" t="str">
            <v>BELL 1108</v>
          </cell>
          <cell r="E185">
            <v>2226</v>
          </cell>
          <cell r="F185" t="b">
            <v>0</v>
          </cell>
          <cell r="G185">
            <v>41003.119439949398</v>
          </cell>
          <cell r="H185">
            <v>38762.648209492298</v>
          </cell>
        </row>
        <row r="186">
          <cell r="B186" t="str">
            <v>BELL 1108339792</v>
          </cell>
          <cell r="C186">
            <v>152701108</v>
          </cell>
          <cell r="D186" t="str">
            <v>BELL 1108</v>
          </cell>
          <cell r="E186">
            <v>339792</v>
          </cell>
          <cell r="F186" t="b">
            <v>0</v>
          </cell>
          <cell r="G186">
            <v>5788.3896770372403</v>
          </cell>
          <cell r="H186">
            <v>4221.2235590678802</v>
          </cell>
        </row>
        <row r="187">
          <cell r="B187" t="str">
            <v>BELL 1108467470</v>
          </cell>
          <cell r="C187">
            <v>152701108</v>
          </cell>
          <cell r="D187" t="str">
            <v>BELL 1108</v>
          </cell>
          <cell r="E187">
            <v>467470</v>
          </cell>
          <cell r="F187" t="b">
            <v>0</v>
          </cell>
          <cell r="G187">
            <v>4805.9001738704201</v>
          </cell>
          <cell r="H187">
            <v>2987.89998432528</v>
          </cell>
        </row>
        <row r="188">
          <cell r="B188" t="str">
            <v>BELL 11085703</v>
          </cell>
          <cell r="C188">
            <v>152701108</v>
          </cell>
          <cell r="D188" t="str">
            <v>BELL 1108</v>
          </cell>
          <cell r="E188">
            <v>5703</v>
          </cell>
          <cell r="F188" t="b">
            <v>0</v>
          </cell>
          <cell r="G188">
            <v>12751.5705226643</v>
          </cell>
          <cell r="H188">
            <v>8525.0586269595206</v>
          </cell>
        </row>
        <row r="189">
          <cell r="B189" t="str">
            <v>BELL 110880680</v>
          </cell>
          <cell r="C189">
            <v>152701108</v>
          </cell>
          <cell r="D189" t="str">
            <v>BELL 1108</v>
          </cell>
          <cell r="E189">
            <v>80680</v>
          </cell>
          <cell r="F189" t="b">
            <v>0</v>
          </cell>
          <cell r="G189">
            <v>2866.51848473061</v>
          </cell>
          <cell r="H189">
            <v>1030.5857349164</v>
          </cell>
        </row>
        <row r="190">
          <cell r="B190" t="str">
            <v>BELL 1108CB</v>
          </cell>
          <cell r="C190">
            <v>152701108</v>
          </cell>
          <cell r="D190" t="str">
            <v>BELL 1108</v>
          </cell>
          <cell r="E190" t="str">
            <v>CB</v>
          </cell>
          <cell r="F190" t="b">
            <v>1</v>
          </cell>
          <cell r="G190">
            <v>9628.7581980244195</v>
          </cell>
          <cell r="H190">
            <v>0</v>
          </cell>
        </row>
        <row r="191">
          <cell r="B191" t="str">
            <v>BELL 1109724884</v>
          </cell>
          <cell r="C191">
            <v>152701109</v>
          </cell>
          <cell r="D191" t="str">
            <v>BELL 1109</v>
          </cell>
          <cell r="E191">
            <v>724884</v>
          </cell>
          <cell r="F191" t="b">
            <v>0</v>
          </cell>
          <cell r="G191">
            <v>22726.021509513899</v>
          </cell>
          <cell r="H191">
            <v>22589.091999099299</v>
          </cell>
        </row>
        <row r="192">
          <cell r="B192" t="str">
            <v>BELL 1109CB</v>
          </cell>
          <cell r="C192">
            <v>152701109</v>
          </cell>
          <cell r="D192" t="str">
            <v>BELL 1109</v>
          </cell>
          <cell r="E192" t="str">
            <v>CB</v>
          </cell>
          <cell r="F192" t="b">
            <v>1</v>
          </cell>
          <cell r="G192">
            <v>5601.5401562266898</v>
          </cell>
          <cell r="H192">
            <v>484.84163870785301</v>
          </cell>
        </row>
        <row r="193">
          <cell r="B193" t="str">
            <v>BELL 1110946229</v>
          </cell>
          <cell r="C193">
            <v>152701110</v>
          </cell>
          <cell r="D193" t="str">
            <v>BELL 1110</v>
          </cell>
          <cell r="E193">
            <v>946229</v>
          </cell>
          <cell r="F193" t="b">
            <v>1</v>
          </cell>
          <cell r="G193">
            <v>3345.1938433877499</v>
          </cell>
          <cell r="H193">
            <v>352.39123695623999</v>
          </cell>
        </row>
        <row r="194">
          <cell r="B194" t="str">
            <v>BELLEVUE 1102392</v>
          </cell>
          <cell r="C194">
            <v>43181102</v>
          </cell>
          <cell r="D194" t="str">
            <v>BELLEVUE 1102</v>
          </cell>
          <cell r="E194">
            <v>392</v>
          </cell>
          <cell r="F194" t="b">
            <v>1</v>
          </cell>
          <cell r="G194">
            <v>10922.111597507999</v>
          </cell>
          <cell r="H194">
            <v>404.91145803936701</v>
          </cell>
        </row>
        <row r="195">
          <cell r="B195" t="str">
            <v>BELLEVUE 2103478</v>
          </cell>
          <cell r="C195">
            <v>43182103</v>
          </cell>
          <cell r="D195" t="str">
            <v>BELLEVUE 2103</v>
          </cell>
          <cell r="E195">
            <v>478</v>
          </cell>
          <cell r="F195" t="b">
            <v>0</v>
          </cell>
          <cell r="G195">
            <v>32233.02864158</v>
          </cell>
          <cell r="H195">
            <v>13396.685919580499</v>
          </cell>
        </row>
        <row r="196">
          <cell r="B196" t="str">
            <v>BELLEVUE 2103552</v>
          </cell>
          <cell r="C196">
            <v>43182103</v>
          </cell>
          <cell r="D196" t="str">
            <v>BELLEVUE 2103</v>
          </cell>
          <cell r="E196">
            <v>552</v>
          </cell>
          <cell r="F196" t="b">
            <v>0</v>
          </cell>
          <cell r="G196">
            <v>24092.9743775061</v>
          </cell>
          <cell r="H196">
            <v>15233.615579933101</v>
          </cell>
        </row>
        <row r="197">
          <cell r="B197" t="str">
            <v>BELLEVUE 2103646</v>
          </cell>
          <cell r="C197">
            <v>43182103</v>
          </cell>
          <cell r="D197" t="str">
            <v>BELLEVUE 2103</v>
          </cell>
          <cell r="E197">
            <v>646</v>
          </cell>
          <cell r="F197" t="b">
            <v>0</v>
          </cell>
          <cell r="G197">
            <v>19795.1477634728</v>
          </cell>
          <cell r="H197">
            <v>13544.3225401329</v>
          </cell>
        </row>
        <row r="198">
          <cell r="B198" t="str">
            <v>BELLEVUE 2103648</v>
          </cell>
          <cell r="C198">
            <v>43182103</v>
          </cell>
          <cell r="D198" t="str">
            <v>BELLEVUE 2103</v>
          </cell>
          <cell r="E198">
            <v>648</v>
          </cell>
          <cell r="F198" t="b">
            <v>0</v>
          </cell>
          <cell r="G198">
            <v>26216.5178756924</v>
          </cell>
          <cell r="H198">
            <v>6117.4964595584797</v>
          </cell>
        </row>
        <row r="199">
          <cell r="B199" t="str">
            <v>BELMONT 11038956</v>
          </cell>
          <cell r="C199">
            <v>24031103</v>
          </cell>
          <cell r="D199" t="str">
            <v>BELMONT 1103</v>
          </cell>
          <cell r="E199">
            <v>8956</v>
          </cell>
          <cell r="F199" t="b">
            <v>1</v>
          </cell>
          <cell r="G199">
            <v>2231.1916527388498</v>
          </cell>
          <cell r="H199">
            <v>474.61324998703401</v>
          </cell>
        </row>
        <row r="200">
          <cell r="B200" t="str">
            <v>BELMONT 11038958</v>
          </cell>
          <cell r="C200">
            <v>24031103</v>
          </cell>
          <cell r="D200" t="str">
            <v>BELMONT 1103</v>
          </cell>
          <cell r="E200">
            <v>8958</v>
          </cell>
          <cell r="F200" t="b">
            <v>0</v>
          </cell>
          <cell r="G200">
            <v>9585.6332609458805</v>
          </cell>
          <cell r="H200">
            <v>5438.9296904011399</v>
          </cell>
        </row>
        <row r="201">
          <cell r="B201" t="str">
            <v>BELMONT 1110330790</v>
          </cell>
          <cell r="C201">
            <v>24031110</v>
          </cell>
          <cell r="D201" t="str">
            <v>BELMONT 1110</v>
          </cell>
          <cell r="E201">
            <v>330790</v>
          </cell>
          <cell r="F201" t="b">
            <v>1</v>
          </cell>
          <cell r="G201">
            <v>714.07907671143005</v>
          </cell>
          <cell r="H201">
            <v>199.56241388408199</v>
          </cell>
        </row>
        <row r="202">
          <cell r="B202" t="str">
            <v>BELMONT 11109090</v>
          </cell>
          <cell r="C202">
            <v>24031110</v>
          </cell>
          <cell r="D202" t="str">
            <v>BELMONT 1110</v>
          </cell>
          <cell r="E202">
            <v>9090</v>
          </cell>
          <cell r="F202" t="b">
            <v>1</v>
          </cell>
          <cell r="G202">
            <v>4202.8057306224</v>
          </cell>
          <cell r="H202">
            <v>0</v>
          </cell>
        </row>
        <row r="203">
          <cell r="B203" t="str">
            <v>BEN LOMOND 040116010</v>
          </cell>
          <cell r="C203">
            <v>83040401</v>
          </cell>
          <cell r="D203" t="str">
            <v>BEN LOMOND 0401</v>
          </cell>
          <cell r="E203">
            <v>16010</v>
          </cell>
          <cell r="F203" t="b">
            <v>0</v>
          </cell>
          <cell r="G203">
            <v>2728.9115091387598</v>
          </cell>
          <cell r="H203">
            <v>2728.9115091387598</v>
          </cell>
        </row>
        <row r="204">
          <cell r="B204" t="str">
            <v>BEN LOMOND 04015144</v>
          </cell>
          <cell r="C204">
            <v>83040401</v>
          </cell>
          <cell r="D204" t="str">
            <v>BEN LOMOND 0401</v>
          </cell>
          <cell r="E204">
            <v>5144</v>
          </cell>
          <cell r="F204" t="b">
            <v>0</v>
          </cell>
          <cell r="G204">
            <v>6368.9287845208801</v>
          </cell>
          <cell r="H204">
            <v>6368.9287845208801</v>
          </cell>
        </row>
        <row r="205">
          <cell r="B205" t="str">
            <v>BEN LOMOND 04015206</v>
          </cell>
          <cell r="C205">
            <v>83040401</v>
          </cell>
          <cell r="D205" t="str">
            <v>BEN LOMOND 0401</v>
          </cell>
          <cell r="E205">
            <v>5206</v>
          </cell>
          <cell r="F205" t="b">
            <v>0</v>
          </cell>
          <cell r="G205">
            <v>11520.377397435999</v>
          </cell>
          <cell r="H205">
            <v>11520.377397435999</v>
          </cell>
        </row>
        <row r="206">
          <cell r="B206" t="str">
            <v>BEN LOMOND 04015400</v>
          </cell>
          <cell r="C206">
            <v>83040401</v>
          </cell>
          <cell r="D206" t="str">
            <v>BEN LOMOND 0401</v>
          </cell>
          <cell r="E206">
            <v>5400</v>
          </cell>
          <cell r="F206" t="b">
            <v>1</v>
          </cell>
          <cell r="G206">
            <v>731.42411497907096</v>
          </cell>
          <cell r="H206">
            <v>731.42411497907096</v>
          </cell>
        </row>
        <row r="207">
          <cell r="B207" t="str">
            <v>BEN LOMOND 0401CB</v>
          </cell>
          <cell r="C207">
            <v>83040401</v>
          </cell>
          <cell r="D207" t="str">
            <v>BEN LOMOND 0401</v>
          </cell>
          <cell r="E207" t="str">
            <v>CB</v>
          </cell>
          <cell r="F207" t="b">
            <v>0</v>
          </cell>
          <cell r="G207">
            <v>12509.552787282801</v>
          </cell>
          <cell r="H207">
            <v>12509.552787282801</v>
          </cell>
        </row>
        <row r="208">
          <cell r="B208" t="str">
            <v>BEN LOMOND 110196738</v>
          </cell>
          <cell r="C208">
            <v>83041101</v>
          </cell>
          <cell r="D208" t="str">
            <v>BEN LOMOND 1101</v>
          </cell>
          <cell r="E208">
            <v>96738</v>
          </cell>
          <cell r="F208" t="b">
            <v>0</v>
          </cell>
          <cell r="G208">
            <v>10792.8538311702</v>
          </cell>
          <cell r="H208">
            <v>10792.8538311702</v>
          </cell>
        </row>
        <row r="209">
          <cell r="B209" t="str">
            <v>BEN LOMOND 1101BL 1101</v>
          </cell>
          <cell r="C209">
            <v>83041101</v>
          </cell>
          <cell r="D209" t="str">
            <v>BEN LOMOND 1101</v>
          </cell>
          <cell r="E209" t="str">
            <v>BL 1101</v>
          </cell>
          <cell r="F209" t="b">
            <v>0</v>
          </cell>
          <cell r="G209">
            <v>13568.3760643972</v>
          </cell>
          <cell r="H209">
            <v>13568.3760643972</v>
          </cell>
        </row>
        <row r="210">
          <cell r="B210" t="str">
            <v>BERESFORD 0403435168</v>
          </cell>
          <cell r="C210">
            <v>24040403</v>
          </cell>
          <cell r="D210" t="str">
            <v>BERESFORD 0403</v>
          </cell>
          <cell r="E210">
            <v>435168</v>
          </cell>
          <cell r="F210" t="b">
            <v>0</v>
          </cell>
          <cell r="G210">
            <v>2902.29551037684</v>
          </cell>
          <cell r="H210">
            <v>2068.40767296582</v>
          </cell>
        </row>
        <row r="211">
          <cell r="B211" t="str">
            <v>BERESFORD 04039154</v>
          </cell>
          <cell r="C211">
            <v>24040403</v>
          </cell>
          <cell r="D211" t="str">
            <v>BERESFORD 0403</v>
          </cell>
          <cell r="E211">
            <v>9154</v>
          </cell>
          <cell r="F211" t="b">
            <v>0</v>
          </cell>
          <cell r="G211">
            <v>10556.7719001356</v>
          </cell>
          <cell r="H211">
            <v>6776.6761810650496</v>
          </cell>
        </row>
        <row r="212">
          <cell r="B212" t="str">
            <v>BERKELEY F 0402502466</v>
          </cell>
          <cell r="C212">
            <v>12060402</v>
          </cell>
          <cell r="D212" t="str">
            <v>BERKELEY F 0402</v>
          </cell>
          <cell r="E212">
            <v>502466</v>
          </cell>
          <cell r="F212" t="b">
            <v>1</v>
          </cell>
          <cell r="G212">
            <v>854.28386320211598</v>
          </cell>
          <cell r="H212">
            <v>226.023835945272</v>
          </cell>
        </row>
        <row r="213">
          <cell r="B213" t="str">
            <v>BERKELEY F 0402CB</v>
          </cell>
          <cell r="C213">
            <v>12060402</v>
          </cell>
          <cell r="D213" t="str">
            <v>BERKELEY F 0402</v>
          </cell>
          <cell r="E213" t="str">
            <v>CB</v>
          </cell>
          <cell r="F213" t="b">
            <v>1</v>
          </cell>
          <cell r="G213">
            <v>2575.0656974707399</v>
          </cell>
          <cell r="H213">
            <v>47.0230865460655</v>
          </cell>
        </row>
        <row r="214">
          <cell r="B214" t="str">
            <v>BERKELEY F 1103162952</v>
          </cell>
          <cell r="C214">
            <v>12061103</v>
          </cell>
          <cell r="D214" t="str">
            <v>BERKELEY F 1103</v>
          </cell>
          <cell r="E214">
            <v>162952</v>
          </cell>
          <cell r="F214" t="b">
            <v>0</v>
          </cell>
          <cell r="G214">
            <v>3475.2505770595699</v>
          </cell>
          <cell r="H214">
            <v>2846.7584701732198</v>
          </cell>
        </row>
        <row r="215">
          <cell r="B215" t="str">
            <v>BERKELEY F 1103620294</v>
          </cell>
          <cell r="C215">
            <v>12061103</v>
          </cell>
          <cell r="D215" t="str">
            <v>BERKELEY F 1103</v>
          </cell>
          <cell r="E215">
            <v>620294</v>
          </cell>
          <cell r="F215" t="b">
            <v>1</v>
          </cell>
          <cell r="G215">
            <v>312.27217764295102</v>
          </cell>
          <cell r="H215">
            <v>249.663665394605</v>
          </cell>
        </row>
        <row r="216">
          <cell r="B216" t="str">
            <v>BERKELEY F 1103813976</v>
          </cell>
          <cell r="C216">
            <v>12061103</v>
          </cell>
          <cell r="D216" t="str">
            <v>BERKELEY F 1103</v>
          </cell>
          <cell r="E216">
            <v>813976</v>
          </cell>
          <cell r="F216" t="b">
            <v>1</v>
          </cell>
          <cell r="G216">
            <v>328.18081893226798</v>
          </cell>
          <cell r="H216">
            <v>312.29782492929297</v>
          </cell>
        </row>
        <row r="217">
          <cell r="B217" t="str">
            <v>BERKELEY F 1103BR110</v>
          </cell>
          <cell r="C217">
            <v>12061103</v>
          </cell>
          <cell r="D217" t="str">
            <v>BERKELEY F 1103</v>
          </cell>
          <cell r="E217" t="str">
            <v>BR110</v>
          </cell>
          <cell r="F217" t="b">
            <v>1</v>
          </cell>
          <cell r="G217">
            <v>5064.9775389901797</v>
          </cell>
          <cell r="H217">
            <v>0</v>
          </cell>
        </row>
        <row r="218">
          <cell r="B218" t="str">
            <v>BERKELEY F 1105189500</v>
          </cell>
          <cell r="C218">
            <v>12061105</v>
          </cell>
          <cell r="D218" t="str">
            <v>BERKELEY F 1105</v>
          </cell>
          <cell r="E218">
            <v>189500</v>
          </cell>
          <cell r="F218" t="b">
            <v>0</v>
          </cell>
          <cell r="G218">
            <v>1726.24020811173</v>
          </cell>
          <cell r="H218">
            <v>1225.6859610224501</v>
          </cell>
        </row>
        <row r="219">
          <cell r="B219" t="str">
            <v>BERKELEY F 1105849701</v>
          </cell>
          <cell r="C219">
            <v>12061105</v>
          </cell>
          <cell r="D219" t="str">
            <v>BERKELEY F 1105</v>
          </cell>
          <cell r="E219">
            <v>849701</v>
          </cell>
          <cell r="F219" t="b">
            <v>1</v>
          </cell>
          <cell r="G219">
            <v>220.60385199341499</v>
          </cell>
          <cell r="H219">
            <v>213.772431455358</v>
          </cell>
        </row>
        <row r="220">
          <cell r="B220" t="str">
            <v>BERKELEY F 1105BR166</v>
          </cell>
          <cell r="C220">
            <v>12061105</v>
          </cell>
          <cell r="D220" t="str">
            <v>BERKELEY F 1105</v>
          </cell>
          <cell r="E220" t="str">
            <v>BR166</v>
          </cell>
          <cell r="F220" t="b">
            <v>1</v>
          </cell>
          <cell r="G220">
            <v>61.4345106783041</v>
          </cell>
          <cell r="H220">
            <v>61.4345106783041</v>
          </cell>
        </row>
        <row r="221">
          <cell r="B221" t="str">
            <v>BERKELEY F 1105CB</v>
          </cell>
          <cell r="C221">
            <v>12061105</v>
          </cell>
          <cell r="D221" t="str">
            <v>BERKELEY F 1105</v>
          </cell>
          <cell r="E221" t="str">
            <v>CB</v>
          </cell>
          <cell r="F221" t="b">
            <v>0</v>
          </cell>
          <cell r="G221">
            <v>12969.644547673301</v>
          </cell>
          <cell r="H221">
            <v>1669.14517217611</v>
          </cell>
        </row>
        <row r="222">
          <cell r="B222" t="str">
            <v>BERKELEY T 0404CB</v>
          </cell>
          <cell r="C222">
            <v>12660404</v>
          </cell>
          <cell r="D222" t="str">
            <v>BERKELEY T 0404</v>
          </cell>
          <cell r="E222" t="str">
            <v>CB</v>
          </cell>
          <cell r="F222" t="b">
            <v>1</v>
          </cell>
          <cell r="G222">
            <v>1942.0348964326899</v>
          </cell>
          <cell r="H222">
            <v>0</v>
          </cell>
        </row>
        <row r="223">
          <cell r="B223" t="str">
            <v>BIG BASIN 110110296</v>
          </cell>
          <cell r="C223">
            <v>82841101</v>
          </cell>
          <cell r="D223" t="str">
            <v>BIG BASIN 1101</v>
          </cell>
          <cell r="E223">
            <v>10296</v>
          </cell>
          <cell r="F223" t="b">
            <v>0</v>
          </cell>
          <cell r="G223">
            <v>23203.580421509501</v>
          </cell>
          <cell r="H223">
            <v>23203.580421509501</v>
          </cell>
        </row>
        <row r="224">
          <cell r="B224" t="str">
            <v>BIG BASIN 110110720</v>
          </cell>
          <cell r="C224">
            <v>82841101</v>
          </cell>
          <cell r="D224" t="str">
            <v>BIG BASIN 1101</v>
          </cell>
          <cell r="E224">
            <v>10720</v>
          </cell>
          <cell r="F224" t="b">
            <v>0</v>
          </cell>
          <cell r="G224">
            <v>7578.3101545016498</v>
          </cell>
          <cell r="H224">
            <v>7578.3101545016498</v>
          </cell>
        </row>
        <row r="225">
          <cell r="B225" t="str">
            <v>BIG BASIN 110112838</v>
          </cell>
          <cell r="C225">
            <v>82841101</v>
          </cell>
          <cell r="D225" t="str">
            <v>BIG BASIN 1101</v>
          </cell>
          <cell r="E225">
            <v>12838</v>
          </cell>
          <cell r="F225" t="b">
            <v>0</v>
          </cell>
          <cell r="G225">
            <v>3807.4911109578602</v>
          </cell>
          <cell r="H225">
            <v>3807.4911109578602</v>
          </cell>
        </row>
        <row r="226">
          <cell r="B226" t="str">
            <v>BIG BASIN 11015000</v>
          </cell>
          <cell r="C226">
            <v>82841101</v>
          </cell>
          <cell r="D226" t="str">
            <v>BIG BASIN 1101</v>
          </cell>
          <cell r="E226">
            <v>5000</v>
          </cell>
          <cell r="F226" t="b">
            <v>0</v>
          </cell>
          <cell r="G226">
            <v>3149.0185626931002</v>
          </cell>
          <cell r="H226">
            <v>3149.0185626931002</v>
          </cell>
        </row>
        <row r="227">
          <cell r="B227" t="str">
            <v>BIG BASIN 11015028</v>
          </cell>
          <cell r="C227">
            <v>82841101</v>
          </cell>
          <cell r="D227" t="str">
            <v>BIG BASIN 1101</v>
          </cell>
          <cell r="E227">
            <v>5028</v>
          </cell>
          <cell r="F227" t="b">
            <v>0</v>
          </cell>
          <cell r="G227">
            <v>8087.7218931861798</v>
          </cell>
          <cell r="H227">
            <v>8087.7218931861798</v>
          </cell>
        </row>
        <row r="228">
          <cell r="B228" t="str">
            <v>BIG BASIN 11015479</v>
          </cell>
          <cell r="C228">
            <v>82841101</v>
          </cell>
          <cell r="D228" t="str">
            <v>BIG BASIN 1101</v>
          </cell>
          <cell r="E228">
            <v>5479</v>
          </cell>
          <cell r="F228" t="b">
            <v>1</v>
          </cell>
          <cell r="G228">
            <v>289.277679652887</v>
          </cell>
          <cell r="H228">
            <v>289.277679652887</v>
          </cell>
        </row>
        <row r="229">
          <cell r="B229" t="str">
            <v>BIG BASIN 110165444</v>
          </cell>
          <cell r="C229">
            <v>82841101</v>
          </cell>
          <cell r="D229" t="str">
            <v>BIG BASIN 1101</v>
          </cell>
          <cell r="E229">
            <v>65444</v>
          </cell>
          <cell r="F229" t="b">
            <v>1</v>
          </cell>
          <cell r="G229">
            <v>757.25933679154298</v>
          </cell>
          <cell r="H229">
            <v>757.25933679154298</v>
          </cell>
        </row>
        <row r="230">
          <cell r="B230" t="str">
            <v>BIG BASIN 110169550</v>
          </cell>
          <cell r="C230">
            <v>82841101</v>
          </cell>
          <cell r="D230" t="str">
            <v>BIG BASIN 1101</v>
          </cell>
          <cell r="E230">
            <v>69550</v>
          </cell>
          <cell r="F230" t="b">
            <v>0</v>
          </cell>
          <cell r="G230">
            <v>28222.949910847299</v>
          </cell>
          <cell r="H230">
            <v>28222.949910847299</v>
          </cell>
        </row>
        <row r="231">
          <cell r="B231" t="str">
            <v>BIG BASIN 110195690</v>
          </cell>
          <cell r="C231">
            <v>82841101</v>
          </cell>
          <cell r="D231" t="str">
            <v>BIG BASIN 1101</v>
          </cell>
          <cell r="E231">
            <v>95690</v>
          </cell>
          <cell r="F231" t="b">
            <v>0</v>
          </cell>
          <cell r="G231">
            <v>6226.9882008554496</v>
          </cell>
          <cell r="H231">
            <v>6226.9882008554496</v>
          </cell>
        </row>
        <row r="232">
          <cell r="B232" t="str">
            <v>BIG BASIN 11019773</v>
          </cell>
          <cell r="C232">
            <v>82841101</v>
          </cell>
          <cell r="D232" t="str">
            <v>BIG BASIN 1101</v>
          </cell>
          <cell r="E232">
            <v>9773</v>
          </cell>
          <cell r="F232" t="b">
            <v>1</v>
          </cell>
          <cell r="G232">
            <v>724.85451530008299</v>
          </cell>
          <cell r="H232">
            <v>724.85451530008299</v>
          </cell>
        </row>
        <row r="233">
          <cell r="B233" t="str">
            <v>BIG BASIN 1101CB</v>
          </cell>
          <cell r="C233">
            <v>82841101</v>
          </cell>
          <cell r="D233" t="str">
            <v>BIG BASIN 1101</v>
          </cell>
          <cell r="E233" t="str">
            <v>CB</v>
          </cell>
          <cell r="F233" t="b">
            <v>0</v>
          </cell>
          <cell r="G233">
            <v>7486.7826707435797</v>
          </cell>
          <cell r="H233">
            <v>7486.7826707435797</v>
          </cell>
        </row>
        <row r="234">
          <cell r="B234" t="str">
            <v>BIG BASIN 110210254</v>
          </cell>
          <cell r="C234">
            <v>82841102</v>
          </cell>
          <cell r="D234" t="str">
            <v>BIG BASIN 1102</v>
          </cell>
          <cell r="E234">
            <v>10254</v>
          </cell>
          <cell r="F234" t="b">
            <v>0</v>
          </cell>
          <cell r="G234">
            <v>3449.8350903844798</v>
          </cell>
          <cell r="H234">
            <v>3449.8350903844798</v>
          </cell>
        </row>
        <row r="235">
          <cell r="B235" t="str">
            <v>BIG BASIN 110211062</v>
          </cell>
          <cell r="C235">
            <v>82841102</v>
          </cell>
          <cell r="D235" t="str">
            <v>BIG BASIN 1102</v>
          </cell>
          <cell r="E235">
            <v>11062</v>
          </cell>
          <cell r="F235" t="b">
            <v>0</v>
          </cell>
          <cell r="G235">
            <v>21428.234301208398</v>
          </cell>
          <cell r="H235">
            <v>21428.234301208398</v>
          </cell>
        </row>
        <row r="236">
          <cell r="B236" t="str">
            <v>BIG BASIN 110212124</v>
          </cell>
          <cell r="C236">
            <v>82841102</v>
          </cell>
          <cell r="D236" t="str">
            <v>BIG BASIN 1102</v>
          </cell>
          <cell r="E236">
            <v>12124</v>
          </cell>
          <cell r="F236" t="b">
            <v>0</v>
          </cell>
          <cell r="G236">
            <v>7217.2961941693902</v>
          </cell>
          <cell r="H236">
            <v>7217.2961941693902</v>
          </cell>
        </row>
        <row r="237">
          <cell r="B237" t="str">
            <v>BIG BASIN 110212758</v>
          </cell>
          <cell r="C237">
            <v>82841102</v>
          </cell>
          <cell r="D237" t="str">
            <v>BIG BASIN 1102</v>
          </cell>
          <cell r="E237">
            <v>12758</v>
          </cell>
          <cell r="F237" t="b">
            <v>0</v>
          </cell>
          <cell r="G237">
            <v>9624.9944894049204</v>
          </cell>
          <cell r="H237">
            <v>9624.9944894049204</v>
          </cell>
        </row>
        <row r="238">
          <cell r="B238" t="str">
            <v>BIG BASIN 110212992</v>
          </cell>
          <cell r="C238">
            <v>82841102</v>
          </cell>
          <cell r="D238" t="str">
            <v>BIG BASIN 1102</v>
          </cell>
          <cell r="E238">
            <v>12992</v>
          </cell>
          <cell r="F238" t="b">
            <v>0</v>
          </cell>
          <cell r="G238">
            <v>22915.456873319701</v>
          </cell>
          <cell r="H238">
            <v>22915.456873319701</v>
          </cell>
        </row>
        <row r="239">
          <cell r="B239" t="str">
            <v>BIG BASIN 11022253</v>
          </cell>
          <cell r="C239">
            <v>82841102</v>
          </cell>
          <cell r="D239" t="str">
            <v>BIG BASIN 1102</v>
          </cell>
          <cell r="E239">
            <v>2253</v>
          </cell>
          <cell r="F239" t="b">
            <v>0</v>
          </cell>
          <cell r="G239">
            <v>2335.3362898405799</v>
          </cell>
          <cell r="H239">
            <v>2335.3362898405799</v>
          </cell>
        </row>
        <row r="240">
          <cell r="B240" t="str">
            <v>BIG BASIN 11025066</v>
          </cell>
          <cell r="C240">
            <v>82841102</v>
          </cell>
          <cell r="D240" t="str">
            <v>BIG BASIN 1102</v>
          </cell>
          <cell r="E240">
            <v>5066</v>
          </cell>
          <cell r="F240" t="b">
            <v>0</v>
          </cell>
          <cell r="G240">
            <v>22120.764003686301</v>
          </cell>
          <cell r="H240">
            <v>22120.764003686301</v>
          </cell>
        </row>
        <row r="241">
          <cell r="B241" t="str">
            <v>BIG BASIN 11026219</v>
          </cell>
          <cell r="C241">
            <v>82841102</v>
          </cell>
          <cell r="D241" t="str">
            <v>BIG BASIN 1102</v>
          </cell>
          <cell r="E241">
            <v>6219</v>
          </cell>
          <cell r="F241" t="b">
            <v>0</v>
          </cell>
          <cell r="G241">
            <v>1488.62624821074</v>
          </cell>
          <cell r="H241">
            <v>1488.62624821074</v>
          </cell>
        </row>
        <row r="242">
          <cell r="B242" t="str">
            <v>BIG BASIN 110276752</v>
          </cell>
          <cell r="C242">
            <v>82841102</v>
          </cell>
          <cell r="D242" t="str">
            <v>BIG BASIN 1102</v>
          </cell>
          <cell r="E242">
            <v>76752</v>
          </cell>
          <cell r="F242" t="b">
            <v>0</v>
          </cell>
          <cell r="G242">
            <v>4380.3191790584697</v>
          </cell>
          <cell r="H242">
            <v>4380.3191790584697</v>
          </cell>
        </row>
        <row r="243">
          <cell r="B243" t="str">
            <v>BIG BASIN 11028403</v>
          </cell>
          <cell r="C243">
            <v>82841102</v>
          </cell>
          <cell r="D243" t="str">
            <v>BIG BASIN 1102</v>
          </cell>
          <cell r="E243">
            <v>8403</v>
          </cell>
          <cell r="F243" t="b">
            <v>0</v>
          </cell>
          <cell r="G243">
            <v>7867.72923810065</v>
          </cell>
          <cell r="H243">
            <v>7867.72923810065</v>
          </cell>
        </row>
        <row r="244">
          <cell r="B244" t="str">
            <v>BIG BASIN 110296986</v>
          </cell>
          <cell r="C244">
            <v>82841102</v>
          </cell>
          <cell r="D244" t="str">
            <v>BIG BASIN 1102</v>
          </cell>
          <cell r="E244">
            <v>96986</v>
          </cell>
          <cell r="F244" t="b">
            <v>0</v>
          </cell>
          <cell r="G244">
            <v>9497.5054656972097</v>
          </cell>
          <cell r="H244">
            <v>9497.5054656972097</v>
          </cell>
        </row>
        <row r="245">
          <cell r="B245" t="str">
            <v>BIG BASIN 11029741</v>
          </cell>
          <cell r="C245">
            <v>82841102</v>
          </cell>
          <cell r="D245" t="str">
            <v>BIG BASIN 1102</v>
          </cell>
          <cell r="E245">
            <v>9741</v>
          </cell>
          <cell r="F245" t="b">
            <v>0</v>
          </cell>
          <cell r="G245">
            <v>1036.46610646314</v>
          </cell>
          <cell r="H245">
            <v>1036.46610646314</v>
          </cell>
        </row>
        <row r="246">
          <cell r="B246" t="str">
            <v>BIG BASIN 1102CB</v>
          </cell>
          <cell r="C246">
            <v>82841102</v>
          </cell>
          <cell r="D246" t="str">
            <v>BIG BASIN 1102</v>
          </cell>
          <cell r="E246" t="str">
            <v>CB</v>
          </cell>
          <cell r="F246" t="b">
            <v>0</v>
          </cell>
          <cell r="G246">
            <v>9963.4072989740198</v>
          </cell>
          <cell r="H246">
            <v>9963.4072989740198</v>
          </cell>
        </row>
        <row r="247">
          <cell r="B247" t="str">
            <v>BIG BEND 11011704</v>
          </cell>
          <cell r="C247">
            <v>103751101</v>
          </cell>
          <cell r="D247" t="str">
            <v>BIG BEND 1101</v>
          </cell>
          <cell r="E247">
            <v>1704</v>
          </cell>
          <cell r="F247" t="b">
            <v>0</v>
          </cell>
          <cell r="G247">
            <v>4825.0455514817904</v>
          </cell>
          <cell r="H247">
            <v>4825.0455514817904</v>
          </cell>
        </row>
        <row r="248">
          <cell r="B248" t="str">
            <v>BIG BEND 1101180398</v>
          </cell>
          <cell r="C248">
            <v>103751101</v>
          </cell>
          <cell r="D248" t="str">
            <v>BIG BEND 1101</v>
          </cell>
          <cell r="E248">
            <v>180398</v>
          </cell>
          <cell r="F248" t="b">
            <v>0</v>
          </cell>
          <cell r="G248">
            <v>8946.0191295261702</v>
          </cell>
          <cell r="H248">
            <v>8946.0191295261702</v>
          </cell>
        </row>
        <row r="249">
          <cell r="B249" t="str">
            <v>BIG BEND 1101641808</v>
          </cell>
          <cell r="C249">
            <v>103751101</v>
          </cell>
          <cell r="D249" t="str">
            <v>BIG BEND 1101</v>
          </cell>
          <cell r="E249">
            <v>641808</v>
          </cell>
          <cell r="F249" t="b">
            <v>0</v>
          </cell>
          <cell r="G249">
            <v>41435.702901771903</v>
          </cell>
          <cell r="H249">
            <v>41435.702901771903</v>
          </cell>
        </row>
        <row r="250">
          <cell r="B250" t="str">
            <v>BIG BEND 1101CB</v>
          </cell>
          <cell r="C250">
            <v>103751101</v>
          </cell>
          <cell r="D250" t="str">
            <v>BIG BEND 1101</v>
          </cell>
          <cell r="E250" t="str">
            <v>CB</v>
          </cell>
          <cell r="F250" t="b">
            <v>0</v>
          </cell>
          <cell r="G250">
            <v>37377.208935817704</v>
          </cell>
          <cell r="H250">
            <v>37377.208935817704</v>
          </cell>
        </row>
        <row r="251">
          <cell r="B251" t="str">
            <v>BIG BEND 11021972</v>
          </cell>
          <cell r="C251">
            <v>103751102</v>
          </cell>
          <cell r="D251" t="str">
            <v>BIG BEND 1102</v>
          </cell>
          <cell r="E251">
            <v>1972</v>
          </cell>
          <cell r="F251" t="b">
            <v>0</v>
          </cell>
          <cell r="G251">
            <v>34265.982701558001</v>
          </cell>
          <cell r="H251">
            <v>34265.982701558001</v>
          </cell>
        </row>
        <row r="252">
          <cell r="B252" t="str">
            <v>BIG BEND 1102CB</v>
          </cell>
          <cell r="C252">
            <v>103751102</v>
          </cell>
          <cell r="D252" t="str">
            <v>BIG BEND 1102</v>
          </cell>
          <cell r="E252" t="str">
            <v>CB</v>
          </cell>
          <cell r="F252" t="b">
            <v>0</v>
          </cell>
          <cell r="G252">
            <v>27411.829298561301</v>
          </cell>
          <cell r="H252">
            <v>27411.829298561301</v>
          </cell>
        </row>
        <row r="253">
          <cell r="B253" t="str">
            <v>BIG MEADOWS 21012016</v>
          </cell>
          <cell r="C253">
            <v>102812101</v>
          </cell>
          <cell r="D253" t="str">
            <v>BIG MEADOWS 2101</v>
          </cell>
          <cell r="E253">
            <v>2016</v>
          </cell>
          <cell r="F253" t="b">
            <v>1</v>
          </cell>
          <cell r="G253">
            <v>6829.69916177494</v>
          </cell>
          <cell r="H253">
            <v>150.972394486127</v>
          </cell>
        </row>
        <row r="254">
          <cell r="B254" t="str">
            <v>BIG MEADOWS 21012246</v>
          </cell>
          <cell r="C254">
            <v>102812101</v>
          </cell>
          <cell r="D254" t="str">
            <v>BIG MEADOWS 2101</v>
          </cell>
          <cell r="E254">
            <v>2246</v>
          </cell>
          <cell r="F254" t="b">
            <v>0</v>
          </cell>
          <cell r="G254">
            <v>2937.4924004444601</v>
          </cell>
          <cell r="H254">
            <v>2937.4924004444601</v>
          </cell>
        </row>
        <row r="255">
          <cell r="B255" t="str">
            <v>BIG MEADOWS 21012248</v>
          </cell>
          <cell r="C255">
            <v>102812101</v>
          </cell>
          <cell r="D255" t="str">
            <v>BIG MEADOWS 2101</v>
          </cell>
          <cell r="E255">
            <v>2248</v>
          </cell>
          <cell r="F255" t="b">
            <v>0</v>
          </cell>
          <cell r="G255">
            <v>14727.9743932937</v>
          </cell>
          <cell r="H255">
            <v>14727.9743932937</v>
          </cell>
        </row>
        <row r="256">
          <cell r="B256" t="str">
            <v>BIG MEADOWS 21012260</v>
          </cell>
          <cell r="C256">
            <v>102812101</v>
          </cell>
          <cell r="D256" t="str">
            <v>BIG MEADOWS 2101</v>
          </cell>
          <cell r="E256">
            <v>2260</v>
          </cell>
          <cell r="F256" t="b">
            <v>0</v>
          </cell>
          <cell r="G256">
            <v>36303.335324739703</v>
          </cell>
          <cell r="H256">
            <v>25414.2278657518</v>
          </cell>
        </row>
        <row r="257">
          <cell r="B257" t="str">
            <v>BIG MEADOWS 21012474</v>
          </cell>
          <cell r="C257">
            <v>102812101</v>
          </cell>
          <cell r="D257" t="str">
            <v>BIG MEADOWS 2101</v>
          </cell>
          <cell r="E257">
            <v>2474</v>
          </cell>
          <cell r="F257" t="b">
            <v>0</v>
          </cell>
          <cell r="G257">
            <v>13467.349786508699</v>
          </cell>
          <cell r="H257">
            <v>13410.8685054377</v>
          </cell>
        </row>
        <row r="258">
          <cell r="B258" t="str">
            <v>BIG MEADOWS 21012476</v>
          </cell>
          <cell r="C258">
            <v>102812101</v>
          </cell>
          <cell r="D258" t="str">
            <v>BIG MEADOWS 2101</v>
          </cell>
          <cell r="E258">
            <v>2476</v>
          </cell>
          <cell r="F258" t="b">
            <v>0</v>
          </cell>
          <cell r="G258">
            <v>14000.893084928101</v>
          </cell>
          <cell r="H258">
            <v>13050.712216203699</v>
          </cell>
        </row>
        <row r="259">
          <cell r="B259" t="str">
            <v>BIG MEADOWS 21012510</v>
          </cell>
          <cell r="C259">
            <v>102812101</v>
          </cell>
          <cell r="D259" t="str">
            <v>BIG MEADOWS 2101</v>
          </cell>
          <cell r="E259">
            <v>2510</v>
          </cell>
          <cell r="F259" t="b">
            <v>0</v>
          </cell>
          <cell r="G259">
            <v>14243.477031604099</v>
          </cell>
          <cell r="H259">
            <v>12778.5067860979</v>
          </cell>
        </row>
        <row r="260">
          <cell r="B260" t="str">
            <v>BIG MEADOWS 21012586</v>
          </cell>
          <cell r="C260">
            <v>102812101</v>
          </cell>
          <cell r="D260" t="str">
            <v>BIG MEADOWS 2101</v>
          </cell>
          <cell r="E260">
            <v>2586</v>
          </cell>
          <cell r="F260" t="b">
            <v>0</v>
          </cell>
          <cell r="G260">
            <v>17615.516767710498</v>
          </cell>
          <cell r="H260">
            <v>10070.6101047106</v>
          </cell>
        </row>
        <row r="261">
          <cell r="B261" t="str">
            <v>BIG MEADOWS 2101439</v>
          </cell>
          <cell r="C261">
            <v>102812101</v>
          </cell>
          <cell r="D261" t="str">
            <v>BIG MEADOWS 2101</v>
          </cell>
          <cell r="E261">
            <v>439</v>
          </cell>
          <cell r="F261" t="b">
            <v>0</v>
          </cell>
          <cell r="G261">
            <v>1501.1744737901199</v>
          </cell>
          <cell r="H261">
            <v>1069.2533497187601</v>
          </cell>
        </row>
        <row r="262">
          <cell r="B262" t="str">
            <v>BIG MEADOWS 2101CB</v>
          </cell>
          <cell r="C262">
            <v>102812101</v>
          </cell>
          <cell r="D262" t="str">
            <v>BIG MEADOWS 2101</v>
          </cell>
          <cell r="E262" t="str">
            <v>CB</v>
          </cell>
          <cell r="F262" t="b">
            <v>0</v>
          </cell>
          <cell r="G262">
            <v>3388.6183732371601</v>
          </cell>
          <cell r="H262">
            <v>3388.6183732371601</v>
          </cell>
        </row>
        <row r="263">
          <cell r="B263" t="str">
            <v>BIG RIVER 11011052</v>
          </cell>
          <cell r="C263">
            <v>43081101</v>
          </cell>
          <cell r="D263" t="str">
            <v>BIG RIVER 1101</v>
          </cell>
          <cell r="E263">
            <v>1052</v>
          </cell>
          <cell r="F263" t="b">
            <v>0</v>
          </cell>
          <cell r="G263">
            <v>6204.8696331601004</v>
          </cell>
          <cell r="H263">
            <v>5356.1469746908897</v>
          </cell>
        </row>
        <row r="264">
          <cell r="B264" t="str">
            <v>BIG RIVER 11011286</v>
          </cell>
          <cell r="C264">
            <v>43081101</v>
          </cell>
          <cell r="D264" t="str">
            <v>BIG RIVER 1101</v>
          </cell>
          <cell r="E264">
            <v>1286</v>
          </cell>
          <cell r="F264" t="b">
            <v>0</v>
          </cell>
          <cell r="G264">
            <v>12241.8562919207</v>
          </cell>
          <cell r="H264">
            <v>7682.9666429933104</v>
          </cell>
        </row>
        <row r="265">
          <cell r="B265" t="str">
            <v>BIG RIVER 11012183</v>
          </cell>
          <cell r="C265">
            <v>43081101</v>
          </cell>
          <cell r="D265" t="str">
            <v>BIG RIVER 1101</v>
          </cell>
          <cell r="E265">
            <v>2183</v>
          </cell>
          <cell r="F265" t="b">
            <v>0</v>
          </cell>
          <cell r="G265">
            <v>4246.8638286935602</v>
          </cell>
          <cell r="H265">
            <v>4246.8638286935602</v>
          </cell>
        </row>
        <row r="266">
          <cell r="B266" t="str">
            <v>BIG RIVER 1101262924</v>
          </cell>
          <cell r="C266">
            <v>43081101</v>
          </cell>
          <cell r="D266" t="str">
            <v>BIG RIVER 1101</v>
          </cell>
          <cell r="E266">
            <v>262924</v>
          </cell>
          <cell r="F266" t="b">
            <v>0</v>
          </cell>
          <cell r="G266">
            <v>3139.88684484128</v>
          </cell>
          <cell r="H266">
            <v>3032.2864879500598</v>
          </cell>
        </row>
        <row r="267">
          <cell r="B267" t="str">
            <v>BIG RIVER 11013002</v>
          </cell>
          <cell r="C267">
            <v>43081101</v>
          </cell>
          <cell r="D267" t="str">
            <v>BIG RIVER 1101</v>
          </cell>
          <cell r="E267">
            <v>3002</v>
          </cell>
          <cell r="F267" t="b">
            <v>0</v>
          </cell>
          <cell r="G267">
            <v>13206.834200761499</v>
          </cell>
          <cell r="H267">
            <v>11656.2738853582</v>
          </cell>
        </row>
        <row r="268">
          <cell r="B268" t="str">
            <v>BIG RIVER 11013019</v>
          </cell>
          <cell r="C268">
            <v>43081101</v>
          </cell>
          <cell r="D268" t="str">
            <v>BIG RIVER 1101</v>
          </cell>
          <cell r="E268">
            <v>3019</v>
          </cell>
          <cell r="F268" t="b">
            <v>1</v>
          </cell>
          <cell r="G268">
            <v>1511.59810632994</v>
          </cell>
          <cell r="H268">
            <v>426.93679365134602</v>
          </cell>
        </row>
        <row r="269">
          <cell r="B269" t="str">
            <v>BIG RIVER 11015065</v>
          </cell>
          <cell r="C269">
            <v>43081101</v>
          </cell>
          <cell r="D269" t="str">
            <v>BIG RIVER 1101</v>
          </cell>
          <cell r="E269">
            <v>5065</v>
          </cell>
          <cell r="F269" t="b">
            <v>0</v>
          </cell>
          <cell r="G269">
            <v>3543.5773702966098</v>
          </cell>
          <cell r="H269">
            <v>3543.5773702966098</v>
          </cell>
        </row>
        <row r="270">
          <cell r="B270" t="str">
            <v>BIG RIVER 110155402</v>
          </cell>
          <cell r="C270">
            <v>43081101</v>
          </cell>
          <cell r="D270" t="str">
            <v>BIG RIVER 1101</v>
          </cell>
          <cell r="E270">
            <v>55402</v>
          </cell>
          <cell r="F270" t="b">
            <v>0</v>
          </cell>
          <cell r="G270">
            <v>14989.688695141</v>
          </cell>
          <cell r="H270">
            <v>3994.4824843582301</v>
          </cell>
        </row>
        <row r="271">
          <cell r="B271" t="str">
            <v>BIG RIVER 110169032</v>
          </cell>
          <cell r="C271">
            <v>43081101</v>
          </cell>
          <cell r="D271" t="str">
            <v>BIG RIVER 1101</v>
          </cell>
          <cell r="E271">
            <v>69032</v>
          </cell>
          <cell r="F271" t="b">
            <v>0</v>
          </cell>
          <cell r="G271">
            <v>13655.5842234502</v>
          </cell>
          <cell r="H271">
            <v>13655.5842234502</v>
          </cell>
        </row>
        <row r="272">
          <cell r="B272" t="str">
            <v>BIG RIVER 11017273</v>
          </cell>
          <cell r="C272">
            <v>43081101</v>
          </cell>
          <cell r="D272" t="str">
            <v>BIG RIVER 1101</v>
          </cell>
          <cell r="E272">
            <v>7273</v>
          </cell>
          <cell r="F272" t="b">
            <v>0</v>
          </cell>
          <cell r="G272">
            <v>10648.417936575501</v>
          </cell>
          <cell r="H272">
            <v>10648.417936575501</v>
          </cell>
        </row>
        <row r="273">
          <cell r="B273" t="str">
            <v>BIG RIVER 110179628</v>
          </cell>
          <cell r="C273">
            <v>43081101</v>
          </cell>
          <cell r="D273" t="str">
            <v>BIG RIVER 1101</v>
          </cell>
          <cell r="E273">
            <v>79628</v>
          </cell>
          <cell r="F273" t="b">
            <v>0</v>
          </cell>
          <cell r="G273">
            <v>23813.935757742998</v>
          </cell>
          <cell r="H273">
            <v>23813.935757742998</v>
          </cell>
        </row>
        <row r="274">
          <cell r="B274" t="str">
            <v>BIG RIVER 1101952</v>
          </cell>
          <cell r="C274">
            <v>43081101</v>
          </cell>
          <cell r="D274" t="str">
            <v>BIG RIVER 1101</v>
          </cell>
          <cell r="E274">
            <v>952</v>
          </cell>
          <cell r="F274" t="b">
            <v>0</v>
          </cell>
          <cell r="G274">
            <v>16341.5936371401</v>
          </cell>
          <cell r="H274">
            <v>16341.5936371401</v>
          </cell>
        </row>
        <row r="275">
          <cell r="B275" t="str">
            <v>BIG RIVER 1101954</v>
          </cell>
          <cell r="C275">
            <v>43081101</v>
          </cell>
          <cell r="D275" t="str">
            <v>BIG RIVER 1101</v>
          </cell>
          <cell r="E275">
            <v>954</v>
          </cell>
          <cell r="F275" t="b">
            <v>0</v>
          </cell>
          <cell r="G275">
            <v>13095.059150621701</v>
          </cell>
          <cell r="H275">
            <v>12372.699042807501</v>
          </cell>
        </row>
        <row r="276">
          <cell r="B276" t="str">
            <v>BIG RIVER 1101CB</v>
          </cell>
          <cell r="C276">
            <v>43081101</v>
          </cell>
          <cell r="D276" t="str">
            <v>BIG RIVER 1101</v>
          </cell>
          <cell r="E276" t="str">
            <v>CB</v>
          </cell>
          <cell r="F276" t="b">
            <v>1</v>
          </cell>
          <cell r="G276">
            <v>35.381507119560098</v>
          </cell>
          <cell r="H276">
            <v>35.381507119560098</v>
          </cell>
        </row>
        <row r="277">
          <cell r="B277" t="str">
            <v>BIG TREES  04025300</v>
          </cell>
          <cell r="C277">
            <v>83050402</v>
          </cell>
          <cell r="D277" t="str">
            <v>BIG TREES  0402</v>
          </cell>
          <cell r="E277">
            <v>5300</v>
          </cell>
          <cell r="F277" t="b">
            <v>0</v>
          </cell>
          <cell r="G277">
            <v>15760.3239417283</v>
          </cell>
          <cell r="H277">
            <v>15760.3239417283</v>
          </cell>
        </row>
        <row r="278">
          <cell r="B278" t="str">
            <v>BIG TREES  0402737512</v>
          </cell>
          <cell r="C278">
            <v>83050402</v>
          </cell>
          <cell r="D278" t="str">
            <v>BIG TREES  0402</v>
          </cell>
          <cell r="E278">
            <v>737512</v>
          </cell>
          <cell r="F278" t="b">
            <v>0</v>
          </cell>
          <cell r="G278">
            <v>11180.7592509309</v>
          </cell>
          <cell r="H278">
            <v>10917.393277589001</v>
          </cell>
        </row>
        <row r="279">
          <cell r="B279" t="str">
            <v>BOGARD 1101CB</v>
          </cell>
          <cell r="C279">
            <v>103301101</v>
          </cell>
          <cell r="D279" t="str">
            <v>BOGARD 1101</v>
          </cell>
          <cell r="E279" t="str">
            <v>CB</v>
          </cell>
          <cell r="F279" t="b">
            <v>1</v>
          </cell>
          <cell r="G279">
            <v>830.50118554781204</v>
          </cell>
          <cell r="H279">
            <v>830.50118554781204</v>
          </cell>
        </row>
        <row r="280">
          <cell r="B280" t="str">
            <v>BOLINAS 11011064</v>
          </cell>
          <cell r="C280">
            <v>42261101</v>
          </cell>
          <cell r="D280" t="str">
            <v>BOLINAS 1101</v>
          </cell>
          <cell r="E280">
            <v>1064</v>
          </cell>
          <cell r="F280" t="b">
            <v>0</v>
          </cell>
          <cell r="G280">
            <v>7144.3315527908399</v>
          </cell>
          <cell r="H280">
            <v>1005.39003120823</v>
          </cell>
        </row>
        <row r="281">
          <cell r="B281" t="str">
            <v>BOLINAS 11011232</v>
          </cell>
          <cell r="C281">
            <v>42261101</v>
          </cell>
          <cell r="D281" t="str">
            <v>BOLINAS 1101</v>
          </cell>
          <cell r="E281">
            <v>1232</v>
          </cell>
          <cell r="F281" t="b">
            <v>0</v>
          </cell>
          <cell r="G281">
            <v>3935.77244151375</v>
          </cell>
          <cell r="H281">
            <v>3637.3088289874099</v>
          </cell>
        </row>
        <row r="282">
          <cell r="B282" t="str">
            <v>BOLINAS 11011236</v>
          </cell>
          <cell r="C282">
            <v>42261101</v>
          </cell>
          <cell r="D282" t="str">
            <v>BOLINAS 1101</v>
          </cell>
          <cell r="E282">
            <v>1236</v>
          </cell>
          <cell r="F282" t="b">
            <v>0</v>
          </cell>
          <cell r="G282">
            <v>6557.8128617972397</v>
          </cell>
          <cell r="H282">
            <v>5809.1132779005602</v>
          </cell>
        </row>
        <row r="283">
          <cell r="B283" t="str">
            <v>BOLINAS 110137034</v>
          </cell>
          <cell r="C283">
            <v>42261101</v>
          </cell>
          <cell r="D283" t="str">
            <v>BOLINAS 1101</v>
          </cell>
          <cell r="E283">
            <v>37034</v>
          </cell>
          <cell r="F283" t="b">
            <v>0</v>
          </cell>
          <cell r="G283">
            <v>7287.0481453562898</v>
          </cell>
          <cell r="H283">
            <v>7287.0481453562898</v>
          </cell>
        </row>
        <row r="284">
          <cell r="B284" t="str">
            <v>BOLINAS 1101504</v>
          </cell>
          <cell r="C284">
            <v>42261101</v>
          </cell>
          <cell r="D284" t="str">
            <v>BOLINAS 1101</v>
          </cell>
          <cell r="E284">
            <v>504</v>
          </cell>
          <cell r="F284" t="b">
            <v>0</v>
          </cell>
          <cell r="G284">
            <v>10763.125211411199</v>
          </cell>
          <cell r="H284">
            <v>10763.125211411199</v>
          </cell>
        </row>
        <row r="285">
          <cell r="B285" t="str">
            <v>BOLINAS 1101528</v>
          </cell>
          <cell r="C285">
            <v>42261101</v>
          </cell>
          <cell r="D285" t="str">
            <v>BOLINAS 1101</v>
          </cell>
          <cell r="E285">
            <v>528</v>
          </cell>
          <cell r="F285" t="b">
            <v>0</v>
          </cell>
          <cell r="G285">
            <v>4980.1499578889598</v>
          </cell>
          <cell r="H285">
            <v>2865.78483655747</v>
          </cell>
        </row>
        <row r="286">
          <cell r="B286" t="str">
            <v>BOLINAS 1101530</v>
          </cell>
          <cell r="C286">
            <v>42261101</v>
          </cell>
          <cell r="D286" t="str">
            <v>BOLINAS 1101</v>
          </cell>
          <cell r="E286">
            <v>530</v>
          </cell>
          <cell r="F286" t="b">
            <v>0</v>
          </cell>
          <cell r="G286">
            <v>17644.165646213001</v>
          </cell>
          <cell r="H286">
            <v>17644.165646213001</v>
          </cell>
        </row>
        <row r="287">
          <cell r="B287" t="str">
            <v>BOLINAS 1101806</v>
          </cell>
          <cell r="C287">
            <v>42261101</v>
          </cell>
          <cell r="D287" t="str">
            <v>BOLINAS 1101</v>
          </cell>
          <cell r="E287">
            <v>806</v>
          </cell>
          <cell r="F287" t="b">
            <v>0</v>
          </cell>
          <cell r="G287">
            <v>4898.4532963849397</v>
          </cell>
          <cell r="H287">
            <v>4898.4532963849397</v>
          </cell>
        </row>
        <row r="288">
          <cell r="B288" t="str">
            <v>BOLINAS 1101CB</v>
          </cell>
          <cell r="C288">
            <v>42261101</v>
          </cell>
          <cell r="D288" t="str">
            <v>BOLINAS 1101</v>
          </cell>
          <cell r="E288" t="str">
            <v>CB</v>
          </cell>
          <cell r="F288" t="b">
            <v>0</v>
          </cell>
          <cell r="G288">
            <v>3500.02298516274</v>
          </cell>
          <cell r="H288">
            <v>3442.3440920092899</v>
          </cell>
        </row>
        <row r="289">
          <cell r="B289" t="str">
            <v>BONNIE NOOK 110186696</v>
          </cell>
          <cell r="C289">
            <v>152301101</v>
          </cell>
          <cell r="D289" t="str">
            <v>BONNIE NOOK 1101</v>
          </cell>
          <cell r="E289">
            <v>86696</v>
          </cell>
          <cell r="F289" t="b">
            <v>0</v>
          </cell>
          <cell r="G289">
            <v>15512.388617143401</v>
          </cell>
          <cell r="H289">
            <v>15512.388617143401</v>
          </cell>
        </row>
        <row r="290">
          <cell r="B290" t="str">
            <v>BONNIE NOOK 1101CB</v>
          </cell>
          <cell r="C290">
            <v>152301101</v>
          </cell>
          <cell r="D290" t="str">
            <v>BONNIE NOOK 1101</v>
          </cell>
          <cell r="E290" t="str">
            <v>CB</v>
          </cell>
          <cell r="F290" t="b">
            <v>0</v>
          </cell>
          <cell r="G290">
            <v>23251.1044123233</v>
          </cell>
          <cell r="H290">
            <v>23251.1044123233</v>
          </cell>
        </row>
        <row r="291">
          <cell r="B291" t="str">
            <v>BONNIE NOOK 1102CB</v>
          </cell>
          <cell r="C291">
            <v>152301102</v>
          </cell>
          <cell r="D291" t="str">
            <v>BONNIE NOOK 1102</v>
          </cell>
          <cell r="E291" t="str">
            <v>CB</v>
          </cell>
          <cell r="F291" t="b">
            <v>0</v>
          </cell>
          <cell r="G291">
            <v>54723.580461758</v>
          </cell>
          <cell r="H291">
            <v>54723.580461758</v>
          </cell>
        </row>
        <row r="292">
          <cell r="B292" t="str">
            <v>BOSTON 0401CR242</v>
          </cell>
          <cell r="C292">
            <v>13320401</v>
          </cell>
          <cell r="D292" t="str">
            <v>BOSTON 0401</v>
          </cell>
          <cell r="E292" t="str">
            <v>CR242</v>
          </cell>
          <cell r="F292" t="b">
            <v>1</v>
          </cell>
          <cell r="G292">
            <v>7351.3671785337701</v>
          </cell>
          <cell r="H292">
            <v>499.48896822679802</v>
          </cell>
        </row>
        <row r="293">
          <cell r="B293" t="str">
            <v>BRENTWOOD 2105502672</v>
          </cell>
          <cell r="C293">
            <v>14592105</v>
          </cell>
          <cell r="D293" t="str">
            <v>BRENTWOOD 2105</v>
          </cell>
          <cell r="E293">
            <v>502672</v>
          </cell>
          <cell r="F293" t="b">
            <v>0</v>
          </cell>
          <cell r="G293">
            <v>30486.2559509233</v>
          </cell>
          <cell r="H293">
            <v>2285.3290666573698</v>
          </cell>
        </row>
        <row r="294">
          <cell r="B294" t="str">
            <v>BRENTWOOD 21056512</v>
          </cell>
          <cell r="C294">
            <v>14592105</v>
          </cell>
          <cell r="D294" t="str">
            <v>BRENTWOOD 2105</v>
          </cell>
          <cell r="E294">
            <v>6512</v>
          </cell>
          <cell r="F294" t="b">
            <v>0</v>
          </cell>
          <cell r="G294">
            <v>1047.79962319022</v>
          </cell>
          <cell r="H294">
            <v>1047.79962319022</v>
          </cell>
        </row>
        <row r="295">
          <cell r="B295" t="str">
            <v>BRENTWOOD 210596324</v>
          </cell>
          <cell r="C295">
            <v>14592105</v>
          </cell>
          <cell r="D295" t="str">
            <v>BRENTWOOD 2105</v>
          </cell>
          <cell r="E295">
            <v>96324</v>
          </cell>
          <cell r="F295" t="b">
            <v>1</v>
          </cell>
          <cell r="G295">
            <v>775.76844114851599</v>
          </cell>
          <cell r="H295">
            <v>775.76844114851599</v>
          </cell>
        </row>
        <row r="296">
          <cell r="B296" t="str">
            <v>BRENTWOOD 210598606</v>
          </cell>
          <cell r="C296">
            <v>14592105</v>
          </cell>
          <cell r="D296" t="str">
            <v>BRENTWOOD 2105</v>
          </cell>
          <cell r="E296">
            <v>98606</v>
          </cell>
          <cell r="F296" t="b">
            <v>1</v>
          </cell>
          <cell r="G296">
            <v>13179.766687244901</v>
          </cell>
          <cell r="H296">
            <v>138.47819657036899</v>
          </cell>
        </row>
        <row r="297">
          <cell r="B297" t="str">
            <v>BRENTWOOD 2105B504R</v>
          </cell>
          <cell r="C297">
            <v>14592105</v>
          </cell>
          <cell r="D297" t="str">
            <v>BRENTWOOD 2105</v>
          </cell>
          <cell r="E297" t="str">
            <v>B504R</v>
          </cell>
          <cell r="F297" t="b">
            <v>0</v>
          </cell>
          <cell r="G297">
            <v>18129.264734500801</v>
          </cell>
          <cell r="H297">
            <v>14074.6886739615</v>
          </cell>
        </row>
        <row r="298">
          <cell r="B298" t="str">
            <v>BRIDGEVILLE 110137484</v>
          </cell>
          <cell r="C298">
            <v>192461101</v>
          </cell>
          <cell r="D298" t="str">
            <v>BRIDGEVILLE 1101</v>
          </cell>
          <cell r="E298">
            <v>37484</v>
          </cell>
          <cell r="F298" t="b">
            <v>0</v>
          </cell>
          <cell r="G298">
            <v>15938.075587789899</v>
          </cell>
          <cell r="H298">
            <v>12688.695842360699</v>
          </cell>
        </row>
        <row r="299">
          <cell r="B299" t="str">
            <v>BRIDGEVILLE 110169866</v>
          </cell>
          <cell r="C299">
            <v>192461101</v>
          </cell>
          <cell r="D299" t="str">
            <v>BRIDGEVILLE 1101</v>
          </cell>
          <cell r="E299">
            <v>69866</v>
          </cell>
          <cell r="F299" t="b">
            <v>0</v>
          </cell>
          <cell r="G299">
            <v>10571.2355566197</v>
          </cell>
          <cell r="H299">
            <v>10571.2355566197</v>
          </cell>
        </row>
        <row r="300">
          <cell r="B300" t="str">
            <v>BRIDGEVILLE 1101CB</v>
          </cell>
          <cell r="C300">
            <v>192461101</v>
          </cell>
          <cell r="D300" t="str">
            <v>BRIDGEVILLE 1101</v>
          </cell>
          <cell r="E300" t="str">
            <v>CB</v>
          </cell>
          <cell r="F300" t="b">
            <v>0</v>
          </cell>
          <cell r="G300">
            <v>13703.2012357326</v>
          </cell>
          <cell r="H300">
            <v>13703.2012357326</v>
          </cell>
        </row>
        <row r="301">
          <cell r="B301" t="str">
            <v>BRIDGEVILLE 110237486</v>
          </cell>
          <cell r="C301">
            <v>192461102</v>
          </cell>
          <cell r="D301" t="str">
            <v>BRIDGEVILLE 1102</v>
          </cell>
          <cell r="E301">
            <v>37486</v>
          </cell>
          <cell r="F301" t="b">
            <v>0</v>
          </cell>
          <cell r="G301">
            <v>12199.508780791301</v>
          </cell>
          <cell r="H301">
            <v>11162.2657847009</v>
          </cell>
        </row>
        <row r="302">
          <cell r="B302" t="str">
            <v>BRIDGEVILLE 1102384530</v>
          </cell>
          <cell r="C302">
            <v>192461102</v>
          </cell>
          <cell r="D302" t="str">
            <v>BRIDGEVILLE 1102</v>
          </cell>
          <cell r="E302">
            <v>384530</v>
          </cell>
          <cell r="F302" t="b">
            <v>0</v>
          </cell>
          <cell r="G302">
            <v>6144.6716129315</v>
          </cell>
          <cell r="H302">
            <v>6144.6716129315</v>
          </cell>
        </row>
        <row r="303">
          <cell r="B303" t="str">
            <v>BRIDGEVILLE 110255612</v>
          </cell>
          <cell r="C303">
            <v>192461102</v>
          </cell>
          <cell r="D303" t="str">
            <v>BRIDGEVILLE 1102</v>
          </cell>
          <cell r="E303">
            <v>55612</v>
          </cell>
          <cell r="F303" t="b">
            <v>0</v>
          </cell>
          <cell r="G303">
            <v>35781.531384269503</v>
          </cell>
          <cell r="H303">
            <v>35781.531384269503</v>
          </cell>
        </row>
        <row r="304">
          <cell r="B304" t="str">
            <v>BRIDGEVILLE 1102CB</v>
          </cell>
          <cell r="C304">
            <v>192461102</v>
          </cell>
          <cell r="D304" t="str">
            <v>BRIDGEVILLE 1102</v>
          </cell>
          <cell r="E304" t="str">
            <v>CB</v>
          </cell>
          <cell r="F304" t="b">
            <v>0</v>
          </cell>
          <cell r="G304">
            <v>19625.35361826</v>
          </cell>
          <cell r="H304">
            <v>4723.1827147056902</v>
          </cell>
        </row>
        <row r="305">
          <cell r="B305" t="str">
            <v>BROWNS VALLEY 11011268</v>
          </cell>
          <cell r="C305">
            <v>152921101</v>
          </cell>
          <cell r="D305" t="str">
            <v>BROWNS VALLEY 1101</v>
          </cell>
          <cell r="E305">
            <v>1268</v>
          </cell>
          <cell r="F305" t="b">
            <v>0</v>
          </cell>
          <cell r="G305">
            <v>17550.338428113198</v>
          </cell>
          <cell r="H305">
            <v>17538.544680374202</v>
          </cell>
        </row>
        <row r="306">
          <cell r="B306" t="str">
            <v>BROWNS VALLEY 110117011</v>
          </cell>
          <cell r="C306">
            <v>152921101</v>
          </cell>
          <cell r="D306" t="str">
            <v>BROWNS VALLEY 1101</v>
          </cell>
          <cell r="E306">
            <v>17011</v>
          </cell>
          <cell r="F306" t="b">
            <v>0</v>
          </cell>
          <cell r="G306">
            <v>3005.3172043977902</v>
          </cell>
          <cell r="H306">
            <v>3005.3172043977902</v>
          </cell>
        </row>
        <row r="307">
          <cell r="B307" t="str">
            <v>BROWNS VALLEY 110136622</v>
          </cell>
          <cell r="C307">
            <v>152921101</v>
          </cell>
          <cell r="D307" t="str">
            <v>BROWNS VALLEY 1101</v>
          </cell>
          <cell r="E307">
            <v>36622</v>
          </cell>
          <cell r="F307" t="b">
            <v>0</v>
          </cell>
          <cell r="G307">
            <v>15095.817368390301</v>
          </cell>
          <cell r="H307">
            <v>8277.8200119190205</v>
          </cell>
        </row>
        <row r="308">
          <cell r="B308" t="str">
            <v>BROWNS VALLEY 110193870</v>
          </cell>
          <cell r="C308">
            <v>152921101</v>
          </cell>
          <cell r="D308" t="str">
            <v>BROWNS VALLEY 1101</v>
          </cell>
          <cell r="E308">
            <v>93870</v>
          </cell>
          <cell r="F308" t="b">
            <v>0</v>
          </cell>
          <cell r="G308">
            <v>54990.458209420001</v>
          </cell>
          <cell r="H308">
            <v>29826.959728018999</v>
          </cell>
        </row>
        <row r="309">
          <cell r="B309" t="str">
            <v>BROWNS VALLEY 110197188</v>
          </cell>
          <cell r="C309">
            <v>152921101</v>
          </cell>
          <cell r="D309" t="str">
            <v>BROWNS VALLEY 1101</v>
          </cell>
          <cell r="E309">
            <v>97188</v>
          </cell>
          <cell r="F309" t="b">
            <v>0</v>
          </cell>
          <cell r="G309">
            <v>10919.7898734623</v>
          </cell>
          <cell r="H309">
            <v>10919.7898734623</v>
          </cell>
        </row>
        <row r="310">
          <cell r="B310" t="str">
            <v>BROWNS VALLEY 1101CB</v>
          </cell>
          <cell r="C310">
            <v>152921101</v>
          </cell>
          <cell r="D310" t="str">
            <v>BROWNS VALLEY 1101</v>
          </cell>
          <cell r="E310" t="str">
            <v>CB</v>
          </cell>
          <cell r="F310" t="b">
            <v>0</v>
          </cell>
          <cell r="G310">
            <v>4580.4087777343502</v>
          </cell>
          <cell r="H310">
            <v>3639.3630722637799</v>
          </cell>
        </row>
        <row r="311">
          <cell r="B311" t="str">
            <v>BRUNSWICK 11021010</v>
          </cell>
          <cell r="C311">
            <v>152481102</v>
          </cell>
          <cell r="D311" t="str">
            <v>BRUNSWICK 1102</v>
          </cell>
          <cell r="E311">
            <v>1010</v>
          </cell>
          <cell r="F311" t="b">
            <v>0</v>
          </cell>
          <cell r="G311">
            <v>71394.2707333336</v>
          </cell>
          <cell r="H311">
            <v>71394.2707333336</v>
          </cell>
        </row>
        <row r="312">
          <cell r="B312" t="str">
            <v>BRUNSWICK 1102940</v>
          </cell>
          <cell r="C312">
            <v>152481102</v>
          </cell>
          <cell r="D312" t="str">
            <v>BRUNSWICK 1102</v>
          </cell>
          <cell r="E312">
            <v>940</v>
          </cell>
          <cell r="F312" t="b">
            <v>0</v>
          </cell>
          <cell r="G312">
            <v>5636.9671767769796</v>
          </cell>
          <cell r="H312">
            <v>1911.10102216939</v>
          </cell>
        </row>
        <row r="313">
          <cell r="B313" t="str">
            <v>BRUNSWICK 1102CB</v>
          </cell>
          <cell r="C313">
            <v>152481102</v>
          </cell>
          <cell r="D313" t="str">
            <v>BRUNSWICK 1102</v>
          </cell>
          <cell r="E313" t="str">
            <v>CB</v>
          </cell>
          <cell r="F313" t="b">
            <v>0</v>
          </cell>
          <cell r="G313">
            <v>10098.7974434648</v>
          </cell>
          <cell r="H313">
            <v>10098.7974434648</v>
          </cell>
        </row>
        <row r="314">
          <cell r="B314" t="str">
            <v>BRUNSWICK 1103173934</v>
          </cell>
          <cell r="C314">
            <v>152481103</v>
          </cell>
          <cell r="D314" t="str">
            <v>BRUNSWICK 1103</v>
          </cell>
          <cell r="E314">
            <v>173934</v>
          </cell>
          <cell r="F314" t="b">
            <v>0</v>
          </cell>
          <cell r="G314">
            <v>17611.715335083099</v>
          </cell>
          <cell r="H314">
            <v>17611.715335083099</v>
          </cell>
        </row>
        <row r="315">
          <cell r="B315" t="str">
            <v>BRUNSWICK 11032200</v>
          </cell>
          <cell r="C315">
            <v>152481103</v>
          </cell>
          <cell r="D315" t="str">
            <v>BRUNSWICK 1103</v>
          </cell>
          <cell r="E315">
            <v>2200</v>
          </cell>
          <cell r="F315" t="b">
            <v>0</v>
          </cell>
          <cell r="G315">
            <v>8965.9105577369501</v>
          </cell>
          <cell r="H315">
            <v>8965.9105577369501</v>
          </cell>
        </row>
        <row r="316">
          <cell r="B316" t="str">
            <v>BRUNSWICK 1103234378</v>
          </cell>
          <cell r="C316">
            <v>152481103</v>
          </cell>
          <cell r="D316" t="str">
            <v>BRUNSWICK 1103</v>
          </cell>
          <cell r="E316">
            <v>234378</v>
          </cell>
          <cell r="F316" t="b">
            <v>0</v>
          </cell>
          <cell r="G316">
            <v>1230.3375261574499</v>
          </cell>
          <cell r="H316">
            <v>1030.7217086435501</v>
          </cell>
        </row>
        <row r="317">
          <cell r="B317" t="str">
            <v>BRUNSWICK 1103262343</v>
          </cell>
          <cell r="C317">
            <v>152481103</v>
          </cell>
          <cell r="D317" t="str">
            <v>BRUNSWICK 1103</v>
          </cell>
          <cell r="E317">
            <v>262343</v>
          </cell>
          <cell r="F317" t="b">
            <v>0</v>
          </cell>
          <cell r="G317">
            <v>1232.8709085740099</v>
          </cell>
          <cell r="H317">
            <v>1232.8709085740099</v>
          </cell>
        </row>
        <row r="318">
          <cell r="B318" t="str">
            <v>BRUNSWICK 11032784</v>
          </cell>
          <cell r="C318">
            <v>152481103</v>
          </cell>
          <cell r="D318" t="str">
            <v>BRUNSWICK 1103</v>
          </cell>
          <cell r="E318">
            <v>2784</v>
          </cell>
          <cell r="F318" t="b">
            <v>0</v>
          </cell>
          <cell r="G318">
            <v>24673.550267195998</v>
          </cell>
          <cell r="H318">
            <v>23592.237913381701</v>
          </cell>
        </row>
        <row r="319">
          <cell r="B319" t="str">
            <v>BRUNSWICK 110350070</v>
          </cell>
          <cell r="C319">
            <v>152481103</v>
          </cell>
          <cell r="D319" t="str">
            <v>BRUNSWICK 1103</v>
          </cell>
          <cell r="E319">
            <v>50070</v>
          </cell>
          <cell r="F319" t="b">
            <v>0</v>
          </cell>
          <cell r="G319">
            <v>28555.341244700601</v>
          </cell>
          <cell r="H319">
            <v>28555.341244700601</v>
          </cell>
        </row>
        <row r="320">
          <cell r="B320" t="str">
            <v>BRUNSWICK 110378862</v>
          </cell>
          <cell r="C320">
            <v>152481103</v>
          </cell>
          <cell r="D320" t="str">
            <v>BRUNSWICK 1103</v>
          </cell>
          <cell r="E320">
            <v>78862</v>
          </cell>
          <cell r="F320" t="b">
            <v>1</v>
          </cell>
          <cell r="G320">
            <v>1804.46345103372</v>
          </cell>
          <cell r="H320">
            <v>123.60876282049</v>
          </cell>
        </row>
        <row r="321">
          <cell r="B321" t="str">
            <v>BRUNSWICK 1103851116</v>
          </cell>
          <cell r="C321">
            <v>152481103</v>
          </cell>
          <cell r="D321" t="str">
            <v>BRUNSWICK 1103</v>
          </cell>
          <cell r="E321">
            <v>851116</v>
          </cell>
          <cell r="F321" t="b">
            <v>1</v>
          </cell>
          <cell r="G321">
            <v>405.84419385118002</v>
          </cell>
          <cell r="H321">
            <v>316.00084469173902</v>
          </cell>
        </row>
        <row r="322">
          <cell r="B322" t="str">
            <v>BRUNSWICK 11038918</v>
          </cell>
          <cell r="C322">
            <v>152481103</v>
          </cell>
          <cell r="D322" t="str">
            <v>BRUNSWICK 1103</v>
          </cell>
          <cell r="E322">
            <v>8918</v>
          </cell>
          <cell r="F322" t="b">
            <v>0</v>
          </cell>
          <cell r="G322">
            <v>3457.8850267589601</v>
          </cell>
          <cell r="H322">
            <v>2431.0442232421301</v>
          </cell>
        </row>
        <row r="323">
          <cell r="B323" t="str">
            <v>BRUNSWICK 1103904574</v>
          </cell>
          <cell r="C323">
            <v>152481103</v>
          </cell>
          <cell r="D323" t="str">
            <v>BRUNSWICK 1103</v>
          </cell>
          <cell r="E323">
            <v>904574</v>
          </cell>
          <cell r="F323" t="b">
            <v>0</v>
          </cell>
          <cell r="G323">
            <v>2518.7659002786299</v>
          </cell>
          <cell r="H323">
            <v>2518.7659002786299</v>
          </cell>
        </row>
        <row r="324">
          <cell r="B324" t="str">
            <v>BRUNSWICK 1103956424</v>
          </cell>
          <cell r="C324">
            <v>152481103</v>
          </cell>
          <cell r="D324" t="str">
            <v>BRUNSWICK 1103</v>
          </cell>
          <cell r="E324">
            <v>956424</v>
          </cell>
          <cell r="F324" t="b">
            <v>0</v>
          </cell>
          <cell r="G324">
            <v>2618.25828047613</v>
          </cell>
          <cell r="H324">
            <v>1661.8271743677999</v>
          </cell>
        </row>
        <row r="325">
          <cell r="B325" t="str">
            <v>BRUNSWICK 1103CB</v>
          </cell>
          <cell r="C325">
            <v>152481103</v>
          </cell>
          <cell r="D325" t="str">
            <v>BRUNSWICK 1103</v>
          </cell>
          <cell r="E325" t="str">
            <v>CB</v>
          </cell>
          <cell r="F325" t="b">
            <v>0</v>
          </cell>
          <cell r="G325">
            <v>8801.7452161412002</v>
          </cell>
          <cell r="H325">
            <v>2701.0977603371598</v>
          </cell>
        </row>
        <row r="326">
          <cell r="B326" t="str">
            <v>BRUNSWICK 11041020</v>
          </cell>
          <cell r="C326">
            <v>152481104</v>
          </cell>
          <cell r="D326" t="str">
            <v>BRUNSWICK 1104</v>
          </cell>
          <cell r="E326">
            <v>1020</v>
          </cell>
          <cell r="F326" t="b">
            <v>0</v>
          </cell>
          <cell r="G326">
            <v>46299.321043612697</v>
          </cell>
          <cell r="H326">
            <v>46299.321043612697</v>
          </cell>
        </row>
        <row r="327">
          <cell r="B327" t="str">
            <v>BRUNSWICK 11042112</v>
          </cell>
          <cell r="C327">
            <v>152481104</v>
          </cell>
          <cell r="D327" t="str">
            <v>BRUNSWICK 1104</v>
          </cell>
          <cell r="E327">
            <v>2112</v>
          </cell>
          <cell r="F327" t="b">
            <v>0</v>
          </cell>
          <cell r="G327">
            <v>31201.901643884601</v>
          </cell>
          <cell r="H327">
            <v>31201.901643884601</v>
          </cell>
        </row>
        <row r="328">
          <cell r="B328" t="str">
            <v>BRUNSWICK 1104244027</v>
          </cell>
          <cell r="C328">
            <v>152481104</v>
          </cell>
          <cell r="D328" t="str">
            <v>BRUNSWICK 1104</v>
          </cell>
          <cell r="E328">
            <v>244027</v>
          </cell>
          <cell r="F328" t="b">
            <v>1</v>
          </cell>
          <cell r="G328">
            <v>620.973846089522</v>
          </cell>
          <cell r="H328">
            <v>492.750223151819</v>
          </cell>
        </row>
        <row r="329">
          <cell r="B329" t="str">
            <v>BRUNSWICK 1104285704</v>
          </cell>
          <cell r="C329">
            <v>152481104</v>
          </cell>
          <cell r="D329" t="str">
            <v>BRUNSWICK 1104</v>
          </cell>
          <cell r="E329">
            <v>285704</v>
          </cell>
          <cell r="F329" t="b">
            <v>0</v>
          </cell>
          <cell r="G329">
            <v>1923.7716920988601</v>
          </cell>
          <cell r="H329">
            <v>1685.8276180324301</v>
          </cell>
        </row>
        <row r="330">
          <cell r="B330" t="str">
            <v>BRUNSWICK 1104327226</v>
          </cell>
          <cell r="C330">
            <v>152481104</v>
          </cell>
          <cell r="D330" t="str">
            <v>BRUNSWICK 1104</v>
          </cell>
          <cell r="E330">
            <v>327226</v>
          </cell>
          <cell r="F330" t="b">
            <v>1</v>
          </cell>
          <cell r="G330">
            <v>144.386116155651</v>
          </cell>
          <cell r="H330">
            <v>79.583343739780005</v>
          </cell>
        </row>
        <row r="331">
          <cell r="B331" t="str">
            <v>BRUNSWICK 110456468</v>
          </cell>
          <cell r="C331">
            <v>152481104</v>
          </cell>
          <cell r="D331" t="str">
            <v>BRUNSWICK 1104</v>
          </cell>
          <cell r="E331">
            <v>56468</v>
          </cell>
          <cell r="F331" t="b">
            <v>0</v>
          </cell>
          <cell r="G331">
            <v>9625.3333966369901</v>
          </cell>
          <cell r="H331">
            <v>8910.5893450433105</v>
          </cell>
        </row>
        <row r="332">
          <cell r="B332" t="str">
            <v>BRUNSWICK 11047181</v>
          </cell>
          <cell r="C332">
            <v>152481104</v>
          </cell>
          <cell r="D332" t="str">
            <v>BRUNSWICK 1104</v>
          </cell>
          <cell r="E332">
            <v>7181</v>
          </cell>
          <cell r="F332" t="b">
            <v>0</v>
          </cell>
          <cell r="G332">
            <v>1244.14430332966</v>
          </cell>
          <cell r="H332">
            <v>1244.14430332966</v>
          </cell>
        </row>
        <row r="333">
          <cell r="B333" t="str">
            <v>BRUNSWICK 1104761310</v>
          </cell>
          <cell r="C333">
            <v>152481104</v>
          </cell>
          <cell r="D333" t="str">
            <v>BRUNSWICK 1104</v>
          </cell>
          <cell r="E333">
            <v>761310</v>
          </cell>
          <cell r="F333" t="b">
            <v>1</v>
          </cell>
          <cell r="G333">
            <v>43.105262736765397</v>
          </cell>
          <cell r="H333">
            <v>43.105262736765397</v>
          </cell>
        </row>
        <row r="334">
          <cell r="B334" t="str">
            <v>BRUNSWICK 1104CB</v>
          </cell>
          <cell r="C334">
            <v>152481104</v>
          </cell>
          <cell r="D334" t="str">
            <v>BRUNSWICK 1104</v>
          </cell>
          <cell r="E334" t="str">
            <v>CB</v>
          </cell>
          <cell r="F334" t="b">
            <v>1</v>
          </cell>
          <cell r="G334">
            <v>2139.8632912615999</v>
          </cell>
          <cell r="H334">
            <v>621.73868892079599</v>
          </cell>
        </row>
        <row r="335">
          <cell r="B335" t="str">
            <v>BRUNSWICK 11051030</v>
          </cell>
          <cell r="C335">
            <v>152481105</v>
          </cell>
          <cell r="D335" t="str">
            <v>BRUNSWICK 1105</v>
          </cell>
          <cell r="E335">
            <v>1030</v>
          </cell>
          <cell r="F335" t="b">
            <v>0</v>
          </cell>
          <cell r="G335">
            <v>25567.0003407398</v>
          </cell>
          <cell r="H335">
            <v>25567.0003407398</v>
          </cell>
        </row>
        <row r="336">
          <cell r="B336" t="str">
            <v>BRUNSWICK 11052100</v>
          </cell>
          <cell r="C336">
            <v>152481105</v>
          </cell>
          <cell r="D336" t="str">
            <v>BRUNSWICK 1105</v>
          </cell>
          <cell r="E336">
            <v>2100</v>
          </cell>
          <cell r="F336" t="b">
            <v>0</v>
          </cell>
          <cell r="G336">
            <v>6391.6671975847303</v>
          </cell>
          <cell r="H336">
            <v>6391.6671975847303</v>
          </cell>
        </row>
        <row r="337">
          <cell r="B337" t="str">
            <v>BRUNSWICK 11052130</v>
          </cell>
          <cell r="C337">
            <v>152481105</v>
          </cell>
          <cell r="D337" t="str">
            <v>BRUNSWICK 1105</v>
          </cell>
          <cell r="E337">
            <v>2130</v>
          </cell>
          <cell r="F337" t="b">
            <v>0</v>
          </cell>
          <cell r="G337">
            <v>23180.763881430899</v>
          </cell>
          <cell r="H337">
            <v>23180.763881430899</v>
          </cell>
        </row>
        <row r="338">
          <cell r="B338" t="str">
            <v>BRUNSWICK 11052140</v>
          </cell>
          <cell r="C338">
            <v>152481105</v>
          </cell>
          <cell r="D338" t="str">
            <v>BRUNSWICK 1105</v>
          </cell>
          <cell r="E338">
            <v>2140</v>
          </cell>
          <cell r="F338" t="b">
            <v>0</v>
          </cell>
          <cell r="G338">
            <v>55629.269340471299</v>
          </cell>
          <cell r="H338">
            <v>55629.269340471299</v>
          </cell>
        </row>
        <row r="339">
          <cell r="B339" t="str">
            <v>BRUNSWICK 11052204</v>
          </cell>
          <cell r="C339">
            <v>152481105</v>
          </cell>
          <cell r="D339" t="str">
            <v>BRUNSWICK 1105</v>
          </cell>
          <cell r="E339">
            <v>2204</v>
          </cell>
          <cell r="F339" t="b">
            <v>0</v>
          </cell>
          <cell r="G339">
            <v>11625.6323982786</v>
          </cell>
          <cell r="H339">
            <v>11625.6323982786</v>
          </cell>
        </row>
        <row r="340">
          <cell r="B340" t="str">
            <v>BRUNSWICK 11052210</v>
          </cell>
          <cell r="C340">
            <v>152481105</v>
          </cell>
          <cell r="D340" t="str">
            <v>BRUNSWICK 1105</v>
          </cell>
          <cell r="E340">
            <v>2210</v>
          </cell>
          <cell r="F340" t="b">
            <v>0</v>
          </cell>
          <cell r="G340">
            <v>36938.534603041</v>
          </cell>
          <cell r="H340">
            <v>36938.534603041</v>
          </cell>
        </row>
        <row r="341">
          <cell r="B341" t="str">
            <v>BRUNSWICK 1105297538</v>
          </cell>
          <cell r="C341">
            <v>152481105</v>
          </cell>
          <cell r="D341" t="str">
            <v>BRUNSWICK 1105</v>
          </cell>
          <cell r="E341">
            <v>297538</v>
          </cell>
          <cell r="F341" t="b">
            <v>0</v>
          </cell>
          <cell r="G341">
            <v>1703.5586808323301</v>
          </cell>
          <cell r="H341">
            <v>1703.5586808323301</v>
          </cell>
        </row>
        <row r="342">
          <cell r="B342" t="str">
            <v>BRUNSWICK 110532536</v>
          </cell>
          <cell r="C342">
            <v>152481105</v>
          </cell>
          <cell r="D342" t="str">
            <v>BRUNSWICK 1105</v>
          </cell>
          <cell r="E342">
            <v>32536</v>
          </cell>
          <cell r="F342" t="b">
            <v>0</v>
          </cell>
          <cell r="G342">
            <v>17537.320434347101</v>
          </cell>
          <cell r="H342">
            <v>17537.320434347101</v>
          </cell>
        </row>
        <row r="343">
          <cell r="B343" t="str">
            <v>BRUNSWICK 11053611</v>
          </cell>
          <cell r="C343">
            <v>152481105</v>
          </cell>
          <cell r="D343" t="str">
            <v>BRUNSWICK 1105</v>
          </cell>
          <cell r="E343">
            <v>3611</v>
          </cell>
          <cell r="F343" t="b">
            <v>0</v>
          </cell>
          <cell r="G343">
            <v>2597.3823021273201</v>
          </cell>
          <cell r="H343">
            <v>2597.3823021273201</v>
          </cell>
        </row>
        <row r="344">
          <cell r="B344" t="str">
            <v>BRUNSWICK 1105733408</v>
          </cell>
          <cell r="C344">
            <v>152481105</v>
          </cell>
          <cell r="D344" t="str">
            <v>BRUNSWICK 1105</v>
          </cell>
          <cell r="E344">
            <v>733408</v>
          </cell>
          <cell r="F344" t="b">
            <v>0</v>
          </cell>
          <cell r="G344">
            <v>5546.1562657349996</v>
          </cell>
          <cell r="H344">
            <v>5546.1562657349996</v>
          </cell>
        </row>
        <row r="345">
          <cell r="B345" t="str">
            <v>BRUNSWICK 110584480</v>
          </cell>
          <cell r="C345">
            <v>152481105</v>
          </cell>
          <cell r="D345" t="str">
            <v>BRUNSWICK 1105</v>
          </cell>
          <cell r="E345">
            <v>84480</v>
          </cell>
          <cell r="F345" t="b">
            <v>0</v>
          </cell>
          <cell r="G345">
            <v>7615.7819402095502</v>
          </cell>
          <cell r="H345">
            <v>7615.7819402095502</v>
          </cell>
        </row>
        <row r="346">
          <cell r="B346" t="str">
            <v>BRUNSWICK 1105CB</v>
          </cell>
          <cell r="C346">
            <v>152481105</v>
          </cell>
          <cell r="D346" t="str">
            <v>BRUNSWICK 1105</v>
          </cell>
          <cell r="E346" t="str">
            <v>CB</v>
          </cell>
          <cell r="F346" t="b">
            <v>0</v>
          </cell>
          <cell r="G346">
            <v>2138.4100736036698</v>
          </cell>
          <cell r="H346">
            <v>1870.88261007766</v>
          </cell>
        </row>
        <row r="347">
          <cell r="B347" t="str">
            <v>BRUNSWICK 11062104</v>
          </cell>
          <cell r="C347">
            <v>152481106</v>
          </cell>
          <cell r="D347" t="str">
            <v>BRUNSWICK 1106</v>
          </cell>
          <cell r="E347">
            <v>2104</v>
          </cell>
          <cell r="F347" t="b">
            <v>0</v>
          </cell>
          <cell r="G347">
            <v>15810.275276165699</v>
          </cell>
          <cell r="H347">
            <v>15810.275276165699</v>
          </cell>
        </row>
        <row r="348">
          <cell r="B348" t="str">
            <v>BRUNSWICK 11062392</v>
          </cell>
          <cell r="C348">
            <v>152481106</v>
          </cell>
          <cell r="D348" t="str">
            <v>BRUNSWICK 1106</v>
          </cell>
          <cell r="E348">
            <v>2392</v>
          </cell>
          <cell r="F348" t="b">
            <v>0</v>
          </cell>
          <cell r="G348">
            <v>14284.080953279599</v>
          </cell>
          <cell r="H348">
            <v>9811.70739828757</v>
          </cell>
        </row>
        <row r="349">
          <cell r="B349" t="str">
            <v>BRUNSWICK 11062416</v>
          </cell>
          <cell r="C349">
            <v>152481106</v>
          </cell>
          <cell r="D349" t="str">
            <v>BRUNSWICK 1106</v>
          </cell>
          <cell r="E349">
            <v>2416</v>
          </cell>
          <cell r="F349" t="b">
            <v>0</v>
          </cell>
          <cell r="G349">
            <v>50020.107411938698</v>
          </cell>
          <cell r="H349">
            <v>46563.032789263198</v>
          </cell>
        </row>
        <row r="350">
          <cell r="B350" t="str">
            <v>BRUNSWICK 11062790</v>
          </cell>
          <cell r="C350">
            <v>152481106</v>
          </cell>
          <cell r="D350" t="str">
            <v>BRUNSWICK 1106</v>
          </cell>
          <cell r="E350">
            <v>2790</v>
          </cell>
          <cell r="F350" t="b">
            <v>0</v>
          </cell>
          <cell r="G350">
            <v>17696.041974909102</v>
          </cell>
          <cell r="H350">
            <v>16028.2028296156</v>
          </cell>
        </row>
        <row r="351">
          <cell r="B351" t="str">
            <v>BRUNSWICK 11062796</v>
          </cell>
          <cell r="C351">
            <v>152481106</v>
          </cell>
          <cell r="D351" t="str">
            <v>BRUNSWICK 1106</v>
          </cell>
          <cell r="E351">
            <v>2796</v>
          </cell>
          <cell r="F351" t="b">
            <v>0</v>
          </cell>
          <cell r="G351">
            <v>31981.584631482201</v>
          </cell>
          <cell r="H351">
            <v>31981.584631482201</v>
          </cell>
        </row>
        <row r="352">
          <cell r="B352" t="str">
            <v>BRUNSWICK 110633050</v>
          </cell>
          <cell r="C352">
            <v>152481106</v>
          </cell>
          <cell r="D352" t="str">
            <v>BRUNSWICK 1106</v>
          </cell>
          <cell r="E352">
            <v>33050</v>
          </cell>
          <cell r="F352" t="b">
            <v>0</v>
          </cell>
          <cell r="G352">
            <v>6143.4431819801903</v>
          </cell>
          <cell r="H352">
            <v>1793.1664287471799</v>
          </cell>
        </row>
        <row r="353">
          <cell r="B353" t="str">
            <v>BRUNSWICK 11064639</v>
          </cell>
          <cell r="C353">
            <v>152481106</v>
          </cell>
          <cell r="D353" t="str">
            <v>BRUNSWICK 1106</v>
          </cell>
          <cell r="E353">
            <v>4639</v>
          </cell>
          <cell r="F353" t="b">
            <v>0</v>
          </cell>
          <cell r="G353">
            <v>5228.1954916165296</v>
          </cell>
          <cell r="H353">
            <v>5228.1954916165296</v>
          </cell>
        </row>
        <row r="354">
          <cell r="B354" t="str">
            <v>BRUNSWICK 110651484</v>
          </cell>
          <cell r="C354">
            <v>152481106</v>
          </cell>
          <cell r="D354" t="str">
            <v>BRUNSWICK 1106</v>
          </cell>
          <cell r="E354">
            <v>51484</v>
          </cell>
          <cell r="F354" t="b">
            <v>0</v>
          </cell>
          <cell r="G354">
            <v>26385.539346272701</v>
          </cell>
          <cell r="H354">
            <v>24741.7274776798</v>
          </cell>
        </row>
        <row r="355">
          <cell r="B355" t="str">
            <v>BRUNSWICK 110651486</v>
          </cell>
          <cell r="C355">
            <v>152481106</v>
          </cell>
          <cell r="D355" t="str">
            <v>BRUNSWICK 1106</v>
          </cell>
          <cell r="E355">
            <v>51486</v>
          </cell>
          <cell r="F355" t="b">
            <v>0</v>
          </cell>
          <cell r="G355">
            <v>91205.754856550993</v>
          </cell>
          <cell r="H355">
            <v>91205.754856550993</v>
          </cell>
        </row>
        <row r="356">
          <cell r="B356" t="str">
            <v>BRUNSWICK 110663124</v>
          </cell>
          <cell r="C356">
            <v>152481106</v>
          </cell>
          <cell r="D356" t="str">
            <v>BRUNSWICK 1106</v>
          </cell>
          <cell r="E356">
            <v>63124</v>
          </cell>
          <cell r="F356" t="b">
            <v>0</v>
          </cell>
          <cell r="G356">
            <v>9481.8426619711099</v>
          </cell>
          <cell r="H356">
            <v>9481.8426619711099</v>
          </cell>
        </row>
        <row r="357">
          <cell r="B357" t="str">
            <v>BRUNSWICK 11067099</v>
          </cell>
          <cell r="C357">
            <v>152481106</v>
          </cell>
          <cell r="D357" t="str">
            <v>BRUNSWICK 1106</v>
          </cell>
          <cell r="E357">
            <v>7099</v>
          </cell>
          <cell r="F357" t="b">
            <v>0</v>
          </cell>
          <cell r="G357">
            <v>12439.4387175109</v>
          </cell>
          <cell r="H357">
            <v>12439.4387175109</v>
          </cell>
        </row>
        <row r="358">
          <cell r="B358" t="str">
            <v>BRUNSWICK 1106CB</v>
          </cell>
          <cell r="C358">
            <v>152481106</v>
          </cell>
          <cell r="D358" t="str">
            <v>BRUNSWICK 1106</v>
          </cell>
          <cell r="E358" t="str">
            <v>CB</v>
          </cell>
          <cell r="F358" t="b">
            <v>0</v>
          </cell>
          <cell r="G358">
            <v>14175.8366946765</v>
          </cell>
          <cell r="H358">
            <v>14066.708406735201</v>
          </cell>
        </row>
        <row r="359">
          <cell r="B359" t="str">
            <v>BRUNSWICK 1107357568</v>
          </cell>
          <cell r="C359">
            <v>152481107</v>
          </cell>
          <cell r="D359" t="str">
            <v>BRUNSWICK 1107</v>
          </cell>
          <cell r="E359">
            <v>357568</v>
          </cell>
          <cell r="F359" t="b">
            <v>0</v>
          </cell>
          <cell r="G359">
            <v>3842.9954114248899</v>
          </cell>
          <cell r="H359">
            <v>1927.7671347953899</v>
          </cell>
        </row>
        <row r="360">
          <cell r="B360" t="str">
            <v>BRUNSWICK 110750008</v>
          </cell>
          <cell r="C360">
            <v>152481107</v>
          </cell>
          <cell r="D360" t="str">
            <v>BRUNSWICK 1107</v>
          </cell>
          <cell r="E360">
            <v>50008</v>
          </cell>
          <cell r="F360" t="b">
            <v>0</v>
          </cell>
          <cell r="G360">
            <v>7897.7177843703003</v>
          </cell>
          <cell r="H360">
            <v>1828.85078242343</v>
          </cell>
        </row>
        <row r="361">
          <cell r="B361" t="str">
            <v>BRUNSWICK 110750010</v>
          </cell>
          <cell r="C361">
            <v>152481107</v>
          </cell>
          <cell r="D361" t="str">
            <v>BRUNSWICK 1107</v>
          </cell>
          <cell r="E361">
            <v>50010</v>
          </cell>
          <cell r="F361" t="b">
            <v>0</v>
          </cell>
          <cell r="G361">
            <v>15036.104833027201</v>
          </cell>
          <cell r="H361">
            <v>9841.1125586253293</v>
          </cell>
        </row>
        <row r="362">
          <cell r="B362" t="str">
            <v>BRUNSWICK 110765574</v>
          </cell>
          <cell r="C362">
            <v>152481107</v>
          </cell>
          <cell r="D362" t="str">
            <v>BRUNSWICK 1107</v>
          </cell>
          <cell r="E362">
            <v>65574</v>
          </cell>
          <cell r="F362" t="b">
            <v>1</v>
          </cell>
          <cell r="G362">
            <v>2814.0897243282302</v>
          </cell>
          <cell r="H362">
            <v>939.52679536915002</v>
          </cell>
        </row>
        <row r="363">
          <cell r="B363" t="str">
            <v>BRUNSWICK 1107969778</v>
          </cell>
          <cell r="C363">
            <v>152481107</v>
          </cell>
          <cell r="D363" t="str">
            <v>BRUNSWICK 1107</v>
          </cell>
          <cell r="E363">
            <v>969778</v>
          </cell>
          <cell r="F363" t="b">
            <v>0</v>
          </cell>
          <cell r="G363">
            <v>1070.97860316468</v>
          </cell>
          <cell r="H363">
            <v>1070.97860316468</v>
          </cell>
        </row>
        <row r="364">
          <cell r="B364" t="str">
            <v>BRUNSWICK 11102664</v>
          </cell>
          <cell r="C364">
            <v>152481110</v>
          </cell>
          <cell r="D364" t="str">
            <v>BRUNSWICK 1110</v>
          </cell>
          <cell r="E364">
            <v>2664</v>
          </cell>
          <cell r="F364" t="b">
            <v>0</v>
          </cell>
          <cell r="G364">
            <v>17552.767365555701</v>
          </cell>
          <cell r="H364">
            <v>12910.890212755299</v>
          </cell>
        </row>
        <row r="365">
          <cell r="B365" t="str">
            <v>BRUNSWICK 11103907</v>
          </cell>
          <cell r="C365">
            <v>152481110</v>
          </cell>
          <cell r="D365" t="str">
            <v>BRUNSWICK 1110</v>
          </cell>
          <cell r="E365">
            <v>3907</v>
          </cell>
          <cell r="F365" t="b">
            <v>0</v>
          </cell>
          <cell r="G365">
            <v>1437.9091016085399</v>
          </cell>
          <cell r="H365">
            <v>1437.9091016085399</v>
          </cell>
        </row>
        <row r="366">
          <cell r="B366" t="str">
            <v>BRUNSWICK 111061602</v>
          </cell>
          <cell r="C366">
            <v>152481110</v>
          </cell>
          <cell r="D366" t="str">
            <v>BRUNSWICK 1110</v>
          </cell>
          <cell r="E366">
            <v>61602</v>
          </cell>
          <cell r="F366" t="b">
            <v>0</v>
          </cell>
          <cell r="G366">
            <v>17974.447003036101</v>
          </cell>
          <cell r="H366">
            <v>15796.3436292729</v>
          </cell>
        </row>
        <row r="367">
          <cell r="B367" t="str">
            <v>BRUNSWICK 111063100</v>
          </cell>
          <cell r="C367">
            <v>152481110</v>
          </cell>
          <cell r="D367" t="str">
            <v>BRUNSWICK 1110</v>
          </cell>
          <cell r="E367">
            <v>63100</v>
          </cell>
          <cell r="F367" t="b">
            <v>0</v>
          </cell>
          <cell r="G367">
            <v>6591.88857967678</v>
          </cell>
          <cell r="H367">
            <v>6591.88857967678</v>
          </cell>
        </row>
        <row r="368">
          <cell r="B368" t="str">
            <v>BRUNSWICK 111094368</v>
          </cell>
          <cell r="C368">
            <v>152481110</v>
          </cell>
          <cell r="D368" t="str">
            <v>BRUNSWICK 1110</v>
          </cell>
          <cell r="E368">
            <v>94368</v>
          </cell>
          <cell r="F368" t="b">
            <v>1</v>
          </cell>
          <cell r="G368">
            <v>768.93027621873705</v>
          </cell>
          <cell r="H368">
            <v>596.382088524192</v>
          </cell>
        </row>
        <row r="369">
          <cell r="B369" t="str">
            <v>BRUNSWICK 111095576</v>
          </cell>
          <cell r="C369">
            <v>152481110</v>
          </cell>
          <cell r="D369" t="str">
            <v>BRUNSWICK 1110</v>
          </cell>
          <cell r="E369">
            <v>95576</v>
          </cell>
          <cell r="F369" t="b">
            <v>1</v>
          </cell>
          <cell r="G369">
            <v>3539.5091631632899</v>
          </cell>
          <cell r="H369">
            <v>0</v>
          </cell>
        </row>
        <row r="370">
          <cell r="B370" t="str">
            <v>BRUNSWICK 1110CB</v>
          </cell>
          <cell r="C370">
            <v>152481110</v>
          </cell>
          <cell r="D370" t="str">
            <v>BRUNSWICK 1110</v>
          </cell>
          <cell r="E370" t="str">
            <v>CB</v>
          </cell>
          <cell r="F370" t="b">
            <v>1</v>
          </cell>
          <cell r="G370">
            <v>2754.80332214701</v>
          </cell>
          <cell r="H370">
            <v>5.4991554037936003</v>
          </cell>
        </row>
        <row r="371">
          <cell r="B371" t="str">
            <v>BRYANT 0402CB</v>
          </cell>
          <cell r="C371">
            <v>13090402</v>
          </cell>
          <cell r="D371" t="str">
            <v>BRYANT 0402</v>
          </cell>
          <cell r="E371" t="str">
            <v>CB</v>
          </cell>
          <cell r="F371" t="b">
            <v>0</v>
          </cell>
          <cell r="G371">
            <v>12456.829174205101</v>
          </cell>
          <cell r="H371">
            <v>3768.0520367072299</v>
          </cell>
        </row>
        <row r="372">
          <cell r="B372" t="str">
            <v>BUCKS CREEK 1101CB</v>
          </cell>
          <cell r="C372">
            <v>102211101</v>
          </cell>
          <cell r="D372" t="str">
            <v>BUCKS CREEK 1101</v>
          </cell>
          <cell r="E372" t="str">
            <v>CB</v>
          </cell>
          <cell r="F372" t="b">
            <v>0</v>
          </cell>
          <cell r="G372">
            <v>7724.4676115376296</v>
          </cell>
          <cell r="H372">
            <v>7724.4676115376296</v>
          </cell>
        </row>
        <row r="373">
          <cell r="B373" t="str">
            <v>BUCKS CREEK 1102CB</v>
          </cell>
          <cell r="C373">
            <v>102211102</v>
          </cell>
          <cell r="D373" t="str">
            <v>BUCKS CREEK 1102</v>
          </cell>
          <cell r="E373" t="str">
            <v>CB</v>
          </cell>
          <cell r="F373" t="b">
            <v>0</v>
          </cell>
          <cell r="G373">
            <v>47599.349502236597</v>
          </cell>
          <cell r="H373">
            <v>47599.349502236597</v>
          </cell>
        </row>
        <row r="374">
          <cell r="B374" t="str">
            <v>BUCKS CREEK 11031131</v>
          </cell>
          <cell r="C374">
            <v>102211103</v>
          </cell>
          <cell r="D374" t="str">
            <v>BUCKS CREEK 1103</v>
          </cell>
          <cell r="E374">
            <v>1131</v>
          </cell>
          <cell r="F374" t="b">
            <v>0</v>
          </cell>
          <cell r="G374">
            <v>4424.1223621628196</v>
          </cell>
          <cell r="H374">
            <v>4424.1223621628196</v>
          </cell>
        </row>
        <row r="375">
          <cell r="B375" t="str">
            <v>BUCKS CREEK 1103338520</v>
          </cell>
          <cell r="C375">
            <v>102211103</v>
          </cell>
          <cell r="D375" t="str">
            <v>BUCKS CREEK 1103</v>
          </cell>
          <cell r="E375">
            <v>338520</v>
          </cell>
          <cell r="F375" t="b">
            <v>0</v>
          </cell>
          <cell r="G375">
            <v>12890.8329059482</v>
          </cell>
          <cell r="H375">
            <v>12653.363107884799</v>
          </cell>
        </row>
        <row r="376">
          <cell r="B376" t="str">
            <v>BUCKS CREEK 1103CB</v>
          </cell>
          <cell r="C376">
            <v>102211103</v>
          </cell>
          <cell r="D376" t="str">
            <v>BUCKS CREEK 1103</v>
          </cell>
          <cell r="E376" t="str">
            <v>CB</v>
          </cell>
          <cell r="F376" t="b">
            <v>0</v>
          </cell>
          <cell r="G376">
            <v>3707.9332212619402</v>
          </cell>
          <cell r="H376">
            <v>3707.9332212619402</v>
          </cell>
        </row>
        <row r="377">
          <cell r="B377" t="str">
            <v>BUELLTON 110163389</v>
          </cell>
          <cell r="C377">
            <v>183041101</v>
          </cell>
          <cell r="D377" t="str">
            <v>BUELLTON 1101</v>
          </cell>
          <cell r="E377">
            <v>63389</v>
          </cell>
          <cell r="F377" t="b">
            <v>1</v>
          </cell>
          <cell r="G377">
            <v>391.593802992306</v>
          </cell>
          <cell r="H377">
            <v>0</v>
          </cell>
        </row>
        <row r="378">
          <cell r="B378" t="str">
            <v>BUELLTON 1101Y06</v>
          </cell>
          <cell r="C378">
            <v>183041101</v>
          </cell>
          <cell r="D378" t="str">
            <v>BUELLTON 1101</v>
          </cell>
          <cell r="E378" t="str">
            <v>Y06</v>
          </cell>
          <cell r="F378" t="b">
            <v>0</v>
          </cell>
          <cell r="G378">
            <v>63281.543002806597</v>
          </cell>
          <cell r="H378">
            <v>48855.540468694096</v>
          </cell>
        </row>
        <row r="379">
          <cell r="B379" t="str">
            <v>BUELLTON 1101Y26</v>
          </cell>
          <cell r="C379">
            <v>183041101</v>
          </cell>
          <cell r="D379" t="str">
            <v>BUELLTON 1101</v>
          </cell>
          <cell r="E379" t="str">
            <v>Y26</v>
          </cell>
          <cell r="F379" t="b">
            <v>0</v>
          </cell>
          <cell r="G379">
            <v>25494.260787046798</v>
          </cell>
          <cell r="H379">
            <v>24411.1884976908</v>
          </cell>
        </row>
        <row r="380">
          <cell r="B380" t="str">
            <v>BUELLTON 1101Y36</v>
          </cell>
          <cell r="C380">
            <v>183041101</v>
          </cell>
          <cell r="D380" t="str">
            <v>BUELLTON 1101</v>
          </cell>
          <cell r="E380" t="str">
            <v>Y36</v>
          </cell>
          <cell r="F380" t="b">
            <v>0</v>
          </cell>
          <cell r="G380">
            <v>73124.889559635296</v>
          </cell>
          <cell r="H380">
            <v>60717.956072147099</v>
          </cell>
        </row>
        <row r="381">
          <cell r="B381" t="str">
            <v>BUELLTON 1102CB</v>
          </cell>
          <cell r="C381">
            <v>183041102</v>
          </cell>
          <cell r="D381" t="str">
            <v>BUELLTON 1102</v>
          </cell>
          <cell r="E381" t="str">
            <v>CB</v>
          </cell>
          <cell r="F381" t="b">
            <v>0</v>
          </cell>
          <cell r="G381">
            <v>22068.391470616101</v>
          </cell>
          <cell r="H381">
            <v>11401.8921074562</v>
          </cell>
        </row>
        <row r="382">
          <cell r="B382" t="str">
            <v>BUELLTON 1102Y50</v>
          </cell>
          <cell r="C382">
            <v>183041102</v>
          </cell>
          <cell r="D382" t="str">
            <v>BUELLTON 1102</v>
          </cell>
          <cell r="E382" t="str">
            <v>Y50</v>
          </cell>
          <cell r="F382" t="b">
            <v>0</v>
          </cell>
          <cell r="G382">
            <v>20651.345989948699</v>
          </cell>
          <cell r="H382">
            <v>17101.0403474136</v>
          </cell>
        </row>
        <row r="383">
          <cell r="B383" t="str">
            <v>BURNEY 11011322</v>
          </cell>
          <cell r="C383">
            <v>103311101</v>
          </cell>
          <cell r="D383" t="str">
            <v>BURNEY 1101</v>
          </cell>
          <cell r="E383">
            <v>1322</v>
          </cell>
          <cell r="F383" t="b">
            <v>0</v>
          </cell>
          <cell r="G383">
            <v>30035.9016724785</v>
          </cell>
          <cell r="H383">
            <v>25851.068836346702</v>
          </cell>
        </row>
        <row r="384">
          <cell r="B384" t="str">
            <v>BURNEY 11011340</v>
          </cell>
          <cell r="C384">
            <v>103311101</v>
          </cell>
          <cell r="D384" t="str">
            <v>BURNEY 1101</v>
          </cell>
          <cell r="E384">
            <v>1340</v>
          </cell>
          <cell r="F384" t="b">
            <v>0</v>
          </cell>
          <cell r="G384">
            <v>28996.527299782399</v>
          </cell>
          <cell r="H384">
            <v>28996.527299782399</v>
          </cell>
        </row>
        <row r="385">
          <cell r="B385" t="str">
            <v>BURNEY 11011358</v>
          </cell>
          <cell r="C385">
            <v>103311101</v>
          </cell>
          <cell r="D385" t="str">
            <v>BURNEY 1101</v>
          </cell>
          <cell r="E385">
            <v>1358</v>
          </cell>
          <cell r="F385" t="b">
            <v>0</v>
          </cell>
          <cell r="G385">
            <v>15167.578469292401</v>
          </cell>
          <cell r="H385">
            <v>13566.124121778599</v>
          </cell>
        </row>
        <row r="386">
          <cell r="B386" t="str">
            <v>BURNEY 11012402</v>
          </cell>
          <cell r="C386">
            <v>103311101</v>
          </cell>
          <cell r="D386" t="str">
            <v>BURNEY 1101</v>
          </cell>
          <cell r="E386">
            <v>2402</v>
          </cell>
          <cell r="F386" t="b">
            <v>0</v>
          </cell>
          <cell r="G386">
            <v>6035.4638913243798</v>
          </cell>
          <cell r="H386">
            <v>2411.6802193677299</v>
          </cell>
        </row>
        <row r="387">
          <cell r="B387" t="str">
            <v>BURNEY 110145984</v>
          </cell>
          <cell r="C387">
            <v>103311101</v>
          </cell>
          <cell r="D387" t="str">
            <v>BURNEY 1101</v>
          </cell>
          <cell r="E387">
            <v>45984</v>
          </cell>
          <cell r="F387" t="b">
            <v>0</v>
          </cell>
          <cell r="G387">
            <v>7772.9196611447996</v>
          </cell>
          <cell r="H387">
            <v>7772.9196611447996</v>
          </cell>
        </row>
        <row r="388">
          <cell r="B388" t="str">
            <v>BURNEY 11019042</v>
          </cell>
          <cell r="C388">
            <v>103311101</v>
          </cell>
          <cell r="D388" t="str">
            <v>BURNEY 1101</v>
          </cell>
          <cell r="E388">
            <v>9042</v>
          </cell>
          <cell r="F388" t="b">
            <v>0</v>
          </cell>
          <cell r="G388">
            <v>5080.79207807478</v>
          </cell>
          <cell r="H388">
            <v>5080.79207807478</v>
          </cell>
        </row>
        <row r="389">
          <cell r="B389" t="str">
            <v>BURNEY 1101CB</v>
          </cell>
          <cell r="C389">
            <v>103311101</v>
          </cell>
          <cell r="D389" t="str">
            <v>BURNEY 1101</v>
          </cell>
          <cell r="E389" t="str">
            <v>CB</v>
          </cell>
          <cell r="F389" t="b">
            <v>0</v>
          </cell>
          <cell r="G389">
            <v>3204.00088145674</v>
          </cell>
          <cell r="H389">
            <v>1997.95687157916</v>
          </cell>
        </row>
        <row r="390">
          <cell r="B390" t="str">
            <v>BURNEY 1102272636</v>
          </cell>
          <cell r="C390">
            <v>103311102</v>
          </cell>
          <cell r="D390" t="str">
            <v>BURNEY 1102</v>
          </cell>
          <cell r="E390">
            <v>272636</v>
          </cell>
          <cell r="F390" t="b">
            <v>1</v>
          </cell>
          <cell r="G390">
            <v>431.36814616212001</v>
          </cell>
          <cell r="H390">
            <v>431.36814616212001</v>
          </cell>
        </row>
        <row r="391">
          <cell r="B391" t="str">
            <v>BURNEY 110237284</v>
          </cell>
          <cell r="C391">
            <v>103311102</v>
          </cell>
          <cell r="D391" t="str">
            <v>BURNEY 1102</v>
          </cell>
          <cell r="E391">
            <v>37284</v>
          </cell>
          <cell r="F391" t="b">
            <v>1</v>
          </cell>
          <cell r="G391">
            <v>823.84750851621698</v>
          </cell>
          <cell r="H391">
            <v>303.06800084576997</v>
          </cell>
        </row>
        <row r="392">
          <cell r="B392" t="str">
            <v>BURNEY 110257046</v>
          </cell>
          <cell r="C392">
            <v>103311102</v>
          </cell>
          <cell r="D392" t="str">
            <v>BURNEY 1102</v>
          </cell>
          <cell r="E392">
            <v>57046</v>
          </cell>
          <cell r="F392" t="b">
            <v>1</v>
          </cell>
          <cell r="G392">
            <v>1135.0639325142699</v>
          </cell>
          <cell r="H392">
            <v>48.909115823144703</v>
          </cell>
        </row>
        <row r="393">
          <cell r="B393" t="str">
            <v>BURNEY 110297318</v>
          </cell>
          <cell r="C393">
            <v>103311102</v>
          </cell>
          <cell r="D393" t="str">
            <v>BURNEY 1102</v>
          </cell>
          <cell r="E393">
            <v>97318</v>
          </cell>
          <cell r="F393" t="b">
            <v>1</v>
          </cell>
          <cell r="G393">
            <v>1594.8253904866899</v>
          </cell>
          <cell r="H393">
            <v>294.97322562007503</v>
          </cell>
        </row>
        <row r="394">
          <cell r="B394" t="str">
            <v>BURNS 2101CB</v>
          </cell>
          <cell r="C394">
            <v>183582101</v>
          </cell>
          <cell r="D394" t="str">
            <v>BURNS 2101</v>
          </cell>
          <cell r="E394" t="str">
            <v>CB</v>
          </cell>
          <cell r="F394" t="b">
            <v>0</v>
          </cell>
          <cell r="G394">
            <v>2742.3098467115701</v>
          </cell>
          <cell r="H394">
            <v>2742.3098467115701</v>
          </cell>
        </row>
        <row r="395">
          <cell r="B395" t="str">
            <v>BUTTE 11051243</v>
          </cell>
          <cell r="C395">
            <v>103081105</v>
          </cell>
          <cell r="D395" t="str">
            <v>BUTTE 1105</v>
          </cell>
          <cell r="E395">
            <v>1243</v>
          </cell>
          <cell r="F395" t="b">
            <v>0</v>
          </cell>
          <cell r="G395">
            <v>8319.7012759582794</v>
          </cell>
          <cell r="H395">
            <v>8319.7012759582794</v>
          </cell>
        </row>
        <row r="396">
          <cell r="B396" t="str">
            <v>BUTTE 1105244246</v>
          </cell>
          <cell r="C396">
            <v>103081105</v>
          </cell>
          <cell r="D396" t="str">
            <v>BUTTE 1105</v>
          </cell>
          <cell r="E396">
            <v>244246</v>
          </cell>
          <cell r="F396" t="b">
            <v>0</v>
          </cell>
          <cell r="G396">
            <v>1936.2708655500101</v>
          </cell>
          <cell r="H396">
            <v>1936.2708655500101</v>
          </cell>
        </row>
        <row r="397">
          <cell r="B397" t="str">
            <v>BUTTE 1105751990</v>
          </cell>
          <cell r="C397">
            <v>103081105</v>
          </cell>
          <cell r="D397" t="str">
            <v>BUTTE 1105</v>
          </cell>
          <cell r="E397">
            <v>751990</v>
          </cell>
          <cell r="F397" t="b">
            <v>0</v>
          </cell>
          <cell r="G397">
            <v>39452.604893344898</v>
          </cell>
          <cell r="H397">
            <v>39436.6028571399</v>
          </cell>
        </row>
        <row r="398">
          <cell r="B398" t="str">
            <v>CABRILLO 11031437</v>
          </cell>
          <cell r="C398">
            <v>183101103</v>
          </cell>
          <cell r="D398" t="str">
            <v>CABRILLO 1103</v>
          </cell>
          <cell r="E398">
            <v>1437</v>
          </cell>
          <cell r="F398" t="b">
            <v>0</v>
          </cell>
          <cell r="G398">
            <v>7854.9148123188397</v>
          </cell>
          <cell r="H398">
            <v>4577.3444869776804</v>
          </cell>
        </row>
        <row r="399">
          <cell r="B399" t="str">
            <v>CABRILLO 1103CB</v>
          </cell>
          <cell r="C399">
            <v>183101103</v>
          </cell>
          <cell r="D399" t="str">
            <v>CABRILLO 1103</v>
          </cell>
          <cell r="E399" t="str">
            <v>CB</v>
          </cell>
          <cell r="F399" t="b">
            <v>1</v>
          </cell>
          <cell r="G399">
            <v>7060.6837981434401</v>
          </cell>
          <cell r="H399">
            <v>875.64919011841801</v>
          </cell>
        </row>
        <row r="400">
          <cell r="B400" t="str">
            <v>CABRILLO 1103Y10</v>
          </cell>
          <cell r="C400">
            <v>183101103</v>
          </cell>
          <cell r="D400" t="str">
            <v>CABRILLO 1103</v>
          </cell>
          <cell r="E400" t="str">
            <v>Y10</v>
          </cell>
          <cell r="F400" t="b">
            <v>0</v>
          </cell>
          <cell r="G400">
            <v>24460.413196194098</v>
          </cell>
          <cell r="H400">
            <v>7788.8369309285399</v>
          </cell>
        </row>
        <row r="401">
          <cell r="B401" t="str">
            <v>CABRILLO 1103Y12</v>
          </cell>
          <cell r="C401">
            <v>183101103</v>
          </cell>
          <cell r="D401" t="str">
            <v>CABRILLO 1103</v>
          </cell>
          <cell r="E401" t="str">
            <v>Y12</v>
          </cell>
          <cell r="F401" t="b">
            <v>0</v>
          </cell>
          <cell r="G401">
            <v>49636.236177419298</v>
          </cell>
          <cell r="H401">
            <v>42701.787788948299</v>
          </cell>
        </row>
        <row r="402">
          <cell r="B402" t="str">
            <v>CABRILLO 1103Y46</v>
          </cell>
          <cell r="C402">
            <v>183101103</v>
          </cell>
          <cell r="D402" t="str">
            <v>CABRILLO 1103</v>
          </cell>
          <cell r="E402" t="str">
            <v>Y46</v>
          </cell>
          <cell r="F402" t="b">
            <v>0</v>
          </cell>
          <cell r="G402">
            <v>76660.929571578294</v>
          </cell>
          <cell r="H402">
            <v>50653.8838081781</v>
          </cell>
        </row>
        <row r="403">
          <cell r="B403" t="str">
            <v>CABRILLO 1104CB</v>
          </cell>
          <cell r="C403">
            <v>183101104</v>
          </cell>
          <cell r="D403" t="str">
            <v>CABRILLO 1104</v>
          </cell>
          <cell r="E403" t="str">
            <v>CB</v>
          </cell>
          <cell r="F403" t="b">
            <v>0</v>
          </cell>
          <cell r="G403">
            <v>27455.787720742199</v>
          </cell>
          <cell r="H403">
            <v>6641.9361124450297</v>
          </cell>
        </row>
        <row r="404">
          <cell r="B404" t="str">
            <v>CABRILLO 1104Y22</v>
          </cell>
          <cell r="C404">
            <v>183101104</v>
          </cell>
          <cell r="D404" t="str">
            <v>CABRILLO 1104</v>
          </cell>
          <cell r="E404" t="str">
            <v>Y22</v>
          </cell>
          <cell r="F404" t="b">
            <v>0</v>
          </cell>
          <cell r="G404">
            <v>40867.328580589303</v>
          </cell>
          <cell r="H404">
            <v>16721.659989542899</v>
          </cell>
        </row>
        <row r="405">
          <cell r="B405" t="str">
            <v>CABRILLO 1104Y24</v>
          </cell>
          <cell r="C405">
            <v>183101104</v>
          </cell>
          <cell r="D405" t="str">
            <v>CABRILLO 1104</v>
          </cell>
          <cell r="E405" t="str">
            <v>Y24</v>
          </cell>
          <cell r="F405" t="b">
            <v>0</v>
          </cell>
          <cell r="G405">
            <v>31605.333857818099</v>
          </cell>
          <cell r="H405">
            <v>30845.613512538501</v>
          </cell>
        </row>
        <row r="406">
          <cell r="B406" t="str">
            <v>CAL WATER 1102690954</v>
          </cell>
          <cell r="C406">
            <v>255451102</v>
          </cell>
          <cell r="D406" t="str">
            <v>CAL WATER 1102</v>
          </cell>
          <cell r="E406">
            <v>690954</v>
          </cell>
          <cell r="F406" t="b">
            <v>0</v>
          </cell>
          <cell r="G406">
            <v>6889.4894007091398</v>
          </cell>
          <cell r="H406">
            <v>6410.0396962961304</v>
          </cell>
        </row>
        <row r="407">
          <cell r="B407" t="str">
            <v>CALAVERAS CEMENT 110111188</v>
          </cell>
          <cell r="C407">
            <v>162211101</v>
          </cell>
          <cell r="D407" t="str">
            <v>CALAVERAS CEMENT 1101</v>
          </cell>
          <cell r="E407">
            <v>11188</v>
          </cell>
          <cell r="F407" t="b">
            <v>0</v>
          </cell>
          <cell r="G407">
            <v>48202.521666031498</v>
          </cell>
          <cell r="H407">
            <v>48202.521666031498</v>
          </cell>
        </row>
        <row r="408">
          <cell r="B408" t="str">
            <v>CALAVERAS CEMENT 110111236</v>
          </cell>
          <cell r="C408">
            <v>162211101</v>
          </cell>
          <cell r="D408" t="str">
            <v>CALAVERAS CEMENT 1101</v>
          </cell>
          <cell r="E408">
            <v>11236</v>
          </cell>
          <cell r="F408" t="b">
            <v>0</v>
          </cell>
          <cell r="G408">
            <v>31777.909063324299</v>
          </cell>
          <cell r="H408">
            <v>31777.909063324299</v>
          </cell>
        </row>
        <row r="409">
          <cell r="B409" t="str">
            <v>CALAVERAS CEMENT 110113424</v>
          </cell>
          <cell r="C409">
            <v>162211101</v>
          </cell>
          <cell r="D409" t="str">
            <v>CALAVERAS CEMENT 1101</v>
          </cell>
          <cell r="E409">
            <v>13424</v>
          </cell>
          <cell r="F409" t="b">
            <v>0</v>
          </cell>
          <cell r="G409">
            <v>5801.6622403021802</v>
          </cell>
          <cell r="H409">
            <v>2404.2277214184401</v>
          </cell>
        </row>
        <row r="410">
          <cell r="B410" t="str">
            <v>CALAVERAS CEMENT 11011419</v>
          </cell>
          <cell r="C410">
            <v>162211101</v>
          </cell>
          <cell r="D410" t="str">
            <v>CALAVERAS CEMENT 1101</v>
          </cell>
          <cell r="E410">
            <v>1419</v>
          </cell>
          <cell r="F410" t="b">
            <v>0</v>
          </cell>
          <cell r="G410">
            <v>24160.951721491099</v>
          </cell>
          <cell r="H410">
            <v>24160.951721491099</v>
          </cell>
        </row>
        <row r="411">
          <cell r="B411" t="str">
            <v>CALAVERAS CEMENT 11012646</v>
          </cell>
          <cell r="C411">
            <v>162211101</v>
          </cell>
          <cell r="D411" t="str">
            <v>CALAVERAS CEMENT 1101</v>
          </cell>
          <cell r="E411">
            <v>2646</v>
          </cell>
          <cell r="F411" t="b">
            <v>0</v>
          </cell>
          <cell r="G411">
            <v>28413.983809084399</v>
          </cell>
          <cell r="H411">
            <v>28413.983809084399</v>
          </cell>
        </row>
        <row r="412">
          <cell r="B412" t="str">
            <v>CALAVERAS CEMENT 110136880</v>
          </cell>
          <cell r="C412">
            <v>162211101</v>
          </cell>
          <cell r="D412" t="str">
            <v>CALAVERAS CEMENT 1101</v>
          </cell>
          <cell r="E412">
            <v>36880</v>
          </cell>
          <cell r="F412" t="b">
            <v>0</v>
          </cell>
          <cell r="G412">
            <v>13851.9466862684</v>
          </cell>
          <cell r="H412">
            <v>9899.4771452560199</v>
          </cell>
        </row>
        <row r="413">
          <cell r="B413" t="str">
            <v>CALAVERAS CEMENT 11014786</v>
          </cell>
          <cell r="C413">
            <v>162211101</v>
          </cell>
          <cell r="D413" t="str">
            <v>CALAVERAS CEMENT 1101</v>
          </cell>
          <cell r="E413">
            <v>4786</v>
          </cell>
          <cell r="F413" t="b">
            <v>0</v>
          </cell>
          <cell r="G413">
            <v>28973.984981551799</v>
          </cell>
          <cell r="H413">
            <v>28973.984981551799</v>
          </cell>
        </row>
        <row r="414">
          <cell r="B414" t="str">
            <v>CALAVERAS CEMENT 110147968</v>
          </cell>
          <cell r="C414">
            <v>162211101</v>
          </cell>
          <cell r="D414" t="str">
            <v>CALAVERAS CEMENT 1101</v>
          </cell>
          <cell r="E414">
            <v>47968</v>
          </cell>
          <cell r="F414" t="b">
            <v>0</v>
          </cell>
          <cell r="G414">
            <v>65100.486220168197</v>
          </cell>
          <cell r="H414">
            <v>65100.486220168197</v>
          </cell>
        </row>
        <row r="415">
          <cell r="B415" t="str">
            <v>CALAVERAS CEMENT 1101502</v>
          </cell>
          <cell r="C415">
            <v>162211101</v>
          </cell>
          <cell r="D415" t="str">
            <v>CALAVERAS CEMENT 1101</v>
          </cell>
          <cell r="E415">
            <v>502</v>
          </cell>
          <cell r="F415" t="b">
            <v>0</v>
          </cell>
          <cell r="G415">
            <v>65884.611347709404</v>
          </cell>
          <cell r="H415">
            <v>60591.034575025202</v>
          </cell>
        </row>
        <row r="416">
          <cell r="B416" t="str">
            <v>CALAVERAS CEMENT 1101585</v>
          </cell>
          <cell r="C416">
            <v>162211101</v>
          </cell>
          <cell r="D416" t="str">
            <v>CALAVERAS CEMENT 1101</v>
          </cell>
          <cell r="E416">
            <v>585</v>
          </cell>
          <cell r="F416" t="b">
            <v>0</v>
          </cell>
          <cell r="G416">
            <v>22730.620252430799</v>
          </cell>
          <cell r="H416">
            <v>22730.620252430799</v>
          </cell>
        </row>
        <row r="417">
          <cell r="B417" t="str">
            <v>CALAVERAS CEMENT 110180930</v>
          </cell>
          <cell r="C417">
            <v>162211101</v>
          </cell>
          <cell r="D417" t="str">
            <v>CALAVERAS CEMENT 1101</v>
          </cell>
          <cell r="E417">
            <v>80930</v>
          </cell>
          <cell r="F417" t="b">
            <v>0</v>
          </cell>
          <cell r="G417">
            <v>29528.488812537002</v>
          </cell>
          <cell r="H417">
            <v>29528.488812537002</v>
          </cell>
        </row>
        <row r="418">
          <cell r="B418" t="str">
            <v>CALAVERAS CEMENT 1101CB</v>
          </cell>
          <cell r="C418">
            <v>162211101</v>
          </cell>
          <cell r="D418" t="str">
            <v>CALAVERAS CEMENT 1101</v>
          </cell>
          <cell r="E418" t="str">
            <v>CB</v>
          </cell>
          <cell r="F418" t="b">
            <v>0</v>
          </cell>
          <cell r="G418">
            <v>29408.719608024301</v>
          </cell>
          <cell r="H418">
            <v>16846.519703791699</v>
          </cell>
        </row>
        <row r="419">
          <cell r="B419" t="str">
            <v>CALISTOGA 11011087</v>
          </cell>
          <cell r="C419">
            <v>42711101</v>
          </cell>
          <cell r="D419" t="str">
            <v>CALISTOGA 1101</v>
          </cell>
          <cell r="E419">
            <v>1087</v>
          </cell>
          <cell r="F419" t="b">
            <v>0</v>
          </cell>
          <cell r="G419">
            <v>3157.1282307971301</v>
          </cell>
          <cell r="H419">
            <v>3157.1282307971301</v>
          </cell>
        </row>
        <row r="420">
          <cell r="B420" t="str">
            <v>CALISTOGA 1101134232</v>
          </cell>
          <cell r="C420">
            <v>42711101</v>
          </cell>
          <cell r="D420" t="str">
            <v>CALISTOGA 1101</v>
          </cell>
          <cell r="E420">
            <v>134232</v>
          </cell>
          <cell r="F420" t="b">
            <v>0</v>
          </cell>
          <cell r="G420">
            <v>11553.3533770462</v>
          </cell>
          <cell r="H420">
            <v>2618.91118545568</v>
          </cell>
        </row>
        <row r="421">
          <cell r="B421" t="str">
            <v>CALISTOGA 1101242919</v>
          </cell>
          <cell r="C421">
            <v>42711101</v>
          </cell>
          <cell r="D421" t="str">
            <v>CALISTOGA 1101</v>
          </cell>
          <cell r="E421">
            <v>242919</v>
          </cell>
          <cell r="F421" t="b">
            <v>0</v>
          </cell>
          <cell r="G421">
            <v>2111.4930196239702</v>
          </cell>
          <cell r="H421">
            <v>2111.4930196239702</v>
          </cell>
        </row>
        <row r="422">
          <cell r="B422" t="str">
            <v>CALISTOGA 110135588</v>
          </cell>
          <cell r="C422">
            <v>42711101</v>
          </cell>
          <cell r="D422" t="str">
            <v>CALISTOGA 1101</v>
          </cell>
          <cell r="E422">
            <v>35588</v>
          </cell>
          <cell r="F422" t="b">
            <v>0</v>
          </cell>
          <cell r="G422">
            <v>4954.8550678311803</v>
          </cell>
          <cell r="H422">
            <v>4954.8550678311803</v>
          </cell>
        </row>
        <row r="423">
          <cell r="B423" t="str">
            <v>CALISTOGA 110143924</v>
          </cell>
          <cell r="C423">
            <v>42711101</v>
          </cell>
          <cell r="D423" t="str">
            <v>CALISTOGA 1101</v>
          </cell>
          <cell r="E423">
            <v>43924</v>
          </cell>
          <cell r="F423" t="b">
            <v>0</v>
          </cell>
          <cell r="G423">
            <v>15096.744617627501</v>
          </cell>
          <cell r="H423">
            <v>12523.7998566278</v>
          </cell>
        </row>
        <row r="424">
          <cell r="B424" t="str">
            <v>CALISTOGA 1101537148</v>
          </cell>
          <cell r="C424">
            <v>42711101</v>
          </cell>
          <cell r="D424" t="str">
            <v>CALISTOGA 1101</v>
          </cell>
          <cell r="E424">
            <v>537148</v>
          </cell>
          <cell r="F424" t="b">
            <v>1</v>
          </cell>
          <cell r="G424">
            <v>2468.9991643467301</v>
          </cell>
          <cell r="H424">
            <v>923.07624679680396</v>
          </cell>
        </row>
        <row r="425">
          <cell r="B425" t="str">
            <v>CALISTOGA 1101734</v>
          </cell>
          <cell r="C425">
            <v>42711101</v>
          </cell>
          <cell r="D425" t="str">
            <v>CALISTOGA 1101</v>
          </cell>
          <cell r="E425">
            <v>734</v>
          </cell>
          <cell r="F425" t="b">
            <v>0</v>
          </cell>
          <cell r="G425">
            <v>26724.941049561501</v>
          </cell>
          <cell r="H425">
            <v>22050.898915682599</v>
          </cell>
        </row>
        <row r="426">
          <cell r="B426" t="str">
            <v>CALISTOGA 1101736</v>
          </cell>
          <cell r="C426">
            <v>42711101</v>
          </cell>
          <cell r="D426" t="str">
            <v>CALISTOGA 1101</v>
          </cell>
          <cell r="E426">
            <v>736</v>
          </cell>
          <cell r="F426" t="b">
            <v>0</v>
          </cell>
          <cell r="G426">
            <v>55772.068237622203</v>
          </cell>
          <cell r="H426">
            <v>55772.068237622203</v>
          </cell>
        </row>
        <row r="427">
          <cell r="B427" t="str">
            <v>CALISTOGA 1101890</v>
          </cell>
          <cell r="C427">
            <v>42711101</v>
          </cell>
          <cell r="D427" t="str">
            <v>CALISTOGA 1101</v>
          </cell>
          <cell r="E427">
            <v>890</v>
          </cell>
          <cell r="F427" t="b">
            <v>0</v>
          </cell>
          <cell r="G427">
            <v>39539.839943680701</v>
          </cell>
          <cell r="H427">
            <v>39211.693126569597</v>
          </cell>
        </row>
        <row r="428">
          <cell r="B428" t="str">
            <v>CALISTOGA 110189150</v>
          </cell>
          <cell r="C428">
            <v>42711101</v>
          </cell>
          <cell r="D428" t="str">
            <v>CALISTOGA 1101</v>
          </cell>
          <cell r="E428">
            <v>89150</v>
          </cell>
          <cell r="F428" t="b">
            <v>0</v>
          </cell>
          <cell r="G428">
            <v>15332.2939112186</v>
          </cell>
          <cell r="H428">
            <v>15332.2939112186</v>
          </cell>
        </row>
        <row r="429">
          <cell r="B429" t="str">
            <v>CALISTOGA 1101CB</v>
          </cell>
          <cell r="C429">
            <v>42711101</v>
          </cell>
          <cell r="D429" t="str">
            <v>CALISTOGA 1101</v>
          </cell>
          <cell r="E429" t="str">
            <v>CB</v>
          </cell>
          <cell r="F429" t="b">
            <v>1</v>
          </cell>
          <cell r="G429">
            <v>1122.23608837541</v>
          </cell>
          <cell r="H429">
            <v>221.67036452797899</v>
          </cell>
        </row>
        <row r="430">
          <cell r="B430" t="str">
            <v>CALISTOGA 1102141073</v>
          </cell>
          <cell r="C430">
            <v>42711102</v>
          </cell>
          <cell r="D430" t="str">
            <v>CALISTOGA 1102</v>
          </cell>
          <cell r="E430">
            <v>141073</v>
          </cell>
          <cell r="F430" t="b">
            <v>0</v>
          </cell>
          <cell r="G430">
            <v>3422.9372700091999</v>
          </cell>
          <cell r="H430">
            <v>1996.45226953933</v>
          </cell>
        </row>
        <row r="431">
          <cell r="B431" t="str">
            <v>CALISTOGA 1102184814</v>
          </cell>
          <cell r="C431">
            <v>42711102</v>
          </cell>
          <cell r="D431" t="str">
            <v>CALISTOGA 1102</v>
          </cell>
          <cell r="E431">
            <v>184814</v>
          </cell>
          <cell r="F431" t="b">
            <v>1</v>
          </cell>
          <cell r="G431">
            <v>2352.35507293408</v>
          </cell>
          <cell r="H431">
            <v>682.24501971614905</v>
          </cell>
        </row>
        <row r="432">
          <cell r="B432" t="str">
            <v>CALISTOGA 1102634</v>
          </cell>
          <cell r="C432">
            <v>42711102</v>
          </cell>
          <cell r="D432" t="str">
            <v>CALISTOGA 1102</v>
          </cell>
          <cell r="E432">
            <v>634</v>
          </cell>
          <cell r="F432" t="b">
            <v>0</v>
          </cell>
          <cell r="G432">
            <v>27022.941423493299</v>
          </cell>
          <cell r="H432">
            <v>18046.545854622</v>
          </cell>
        </row>
        <row r="433">
          <cell r="B433" t="str">
            <v>CALISTOGA 110266730</v>
          </cell>
          <cell r="C433">
            <v>42711102</v>
          </cell>
          <cell r="D433" t="str">
            <v>CALISTOGA 1102</v>
          </cell>
          <cell r="E433">
            <v>66730</v>
          </cell>
          <cell r="F433" t="b">
            <v>0</v>
          </cell>
          <cell r="G433">
            <v>1703.3078531757101</v>
          </cell>
          <cell r="H433">
            <v>1703.3078531757101</v>
          </cell>
        </row>
        <row r="434">
          <cell r="B434" t="str">
            <v>CALISTOGA 1102705</v>
          </cell>
          <cell r="C434">
            <v>42711102</v>
          </cell>
          <cell r="D434" t="str">
            <v>CALISTOGA 1102</v>
          </cell>
          <cell r="E434">
            <v>705</v>
          </cell>
          <cell r="F434" t="b">
            <v>1</v>
          </cell>
          <cell r="G434">
            <v>2028.07752818575</v>
          </cell>
          <cell r="H434">
            <v>622.31717071122898</v>
          </cell>
        </row>
        <row r="435">
          <cell r="B435" t="str">
            <v>CALISTOGA 1102769230</v>
          </cell>
          <cell r="C435">
            <v>42711102</v>
          </cell>
          <cell r="D435" t="str">
            <v>CALISTOGA 1102</v>
          </cell>
          <cell r="E435">
            <v>769230</v>
          </cell>
          <cell r="F435" t="b">
            <v>0</v>
          </cell>
          <cell r="G435">
            <v>27505.729327580299</v>
          </cell>
          <cell r="H435">
            <v>17732.851983922901</v>
          </cell>
        </row>
        <row r="436">
          <cell r="B436" t="str">
            <v>CALISTOGA 1102960240</v>
          </cell>
          <cell r="C436">
            <v>42711102</v>
          </cell>
          <cell r="D436" t="str">
            <v>CALISTOGA 1102</v>
          </cell>
          <cell r="E436">
            <v>960240</v>
          </cell>
          <cell r="F436" t="b">
            <v>1</v>
          </cell>
          <cell r="G436">
            <v>816.273235436449</v>
          </cell>
          <cell r="H436">
            <v>816.273235436449</v>
          </cell>
        </row>
        <row r="437">
          <cell r="B437" t="str">
            <v>CALISTOGA 1102CB</v>
          </cell>
          <cell r="C437">
            <v>42711102</v>
          </cell>
          <cell r="D437" t="str">
            <v>CALISTOGA 1102</v>
          </cell>
          <cell r="E437" t="str">
            <v>CB</v>
          </cell>
          <cell r="F437" t="b">
            <v>1</v>
          </cell>
          <cell r="G437">
            <v>3890.28405454432</v>
          </cell>
          <cell r="H437">
            <v>517.88138821242399</v>
          </cell>
        </row>
        <row r="438">
          <cell r="B438" t="str">
            <v>CALPELLA 11011204</v>
          </cell>
          <cell r="C438">
            <v>43411101</v>
          </cell>
          <cell r="D438" t="str">
            <v>CALPELLA 1101</v>
          </cell>
          <cell r="E438">
            <v>1204</v>
          </cell>
          <cell r="F438" t="b">
            <v>0</v>
          </cell>
          <cell r="G438">
            <v>18353.244461916001</v>
          </cell>
          <cell r="H438">
            <v>15255.835623511301</v>
          </cell>
        </row>
        <row r="439">
          <cell r="B439" t="str">
            <v>CALPELLA 11013419</v>
          </cell>
          <cell r="C439">
            <v>43411101</v>
          </cell>
          <cell r="D439" t="str">
            <v>CALPELLA 1101</v>
          </cell>
          <cell r="E439">
            <v>3419</v>
          </cell>
          <cell r="F439" t="b">
            <v>0</v>
          </cell>
          <cell r="G439">
            <v>12848.291730560701</v>
          </cell>
          <cell r="H439">
            <v>12848.291730560701</v>
          </cell>
        </row>
        <row r="440">
          <cell r="B440" t="str">
            <v>CALPELLA 1101345230</v>
          </cell>
          <cell r="C440">
            <v>43411101</v>
          </cell>
          <cell r="D440" t="str">
            <v>CALPELLA 1101</v>
          </cell>
          <cell r="E440">
            <v>345230</v>
          </cell>
          <cell r="F440" t="b">
            <v>0</v>
          </cell>
          <cell r="G440">
            <v>4014.2831043296401</v>
          </cell>
          <cell r="H440">
            <v>1908.1944024391501</v>
          </cell>
        </row>
        <row r="441">
          <cell r="B441" t="str">
            <v>CALPELLA 1101542</v>
          </cell>
          <cell r="C441">
            <v>43411101</v>
          </cell>
          <cell r="D441" t="str">
            <v>CALPELLA 1101</v>
          </cell>
          <cell r="E441">
            <v>542</v>
          </cell>
          <cell r="F441" t="b">
            <v>0</v>
          </cell>
          <cell r="G441">
            <v>54014.783401953697</v>
          </cell>
          <cell r="H441">
            <v>53958.200595484202</v>
          </cell>
        </row>
        <row r="442">
          <cell r="B442" t="str">
            <v>CALPELLA 1101600</v>
          </cell>
          <cell r="C442">
            <v>43411101</v>
          </cell>
          <cell r="D442" t="str">
            <v>CALPELLA 1101</v>
          </cell>
          <cell r="E442">
            <v>600</v>
          </cell>
          <cell r="F442" t="b">
            <v>0</v>
          </cell>
          <cell r="G442">
            <v>39281.1533072042</v>
          </cell>
          <cell r="H442">
            <v>30870.3000004694</v>
          </cell>
        </row>
        <row r="443">
          <cell r="B443" t="str">
            <v>CALPELLA 1101619542</v>
          </cell>
          <cell r="C443">
            <v>43411101</v>
          </cell>
          <cell r="D443" t="str">
            <v>CALPELLA 1101</v>
          </cell>
          <cell r="E443">
            <v>619542</v>
          </cell>
          <cell r="F443" t="b">
            <v>0</v>
          </cell>
          <cell r="G443">
            <v>2424.2590373691</v>
          </cell>
          <cell r="H443">
            <v>2408.2569475561299</v>
          </cell>
        </row>
        <row r="444">
          <cell r="B444" t="str">
            <v>CALPELLA 1101CB</v>
          </cell>
          <cell r="C444">
            <v>43411101</v>
          </cell>
          <cell r="D444" t="str">
            <v>CALPELLA 1101</v>
          </cell>
          <cell r="E444" t="str">
            <v>CB</v>
          </cell>
          <cell r="F444" t="b">
            <v>0</v>
          </cell>
          <cell r="G444">
            <v>32987.491349449403</v>
          </cell>
          <cell r="H444">
            <v>18947.936226102302</v>
          </cell>
        </row>
        <row r="445">
          <cell r="B445" t="str">
            <v>CALPELLA 1102127462</v>
          </cell>
          <cell r="C445">
            <v>43411102</v>
          </cell>
          <cell r="D445" t="str">
            <v>CALPELLA 1102</v>
          </cell>
          <cell r="E445">
            <v>127462</v>
          </cell>
          <cell r="F445" t="b">
            <v>1</v>
          </cell>
          <cell r="G445">
            <v>205.30951161874501</v>
          </cell>
          <cell r="H445">
            <v>189.27367881398001</v>
          </cell>
        </row>
        <row r="446">
          <cell r="B446" t="str">
            <v>CALPELLA 1102144510</v>
          </cell>
          <cell r="C446">
            <v>43411102</v>
          </cell>
          <cell r="D446" t="str">
            <v>CALPELLA 1102</v>
          </cell>
          <cell r="E446">
            <v>144510</v>
          </cell>
          <cell r="F446" t="b">
            <v>0</v>
          </cell>
          <cell r="G446">
            <v>8266.8345917019597</v>
          </cell>
          <cell r="H446">
            <v>5010.1846152502503</v>
          </cell>
        </row>
        <row r="447">
          <cell r="B447" t="str">
            <v>CALPELLA 1102379946</v>
          </cell>
          <cell r="C447">
            <v>43411102</v>
          </cell>
          <cell r="D447" t="str">
            <v>CALPELLA 1102</v>
          </cell>
          <cell r="E447">
            <v>379946</v>
          </cell>
          <cell r="F447" t="b">
            <v>0</v>
          </cell>
          <cell r="G447">
            <v>2891.0031915968698</v>
          </cell>
          <cell r="H447">
            <v>1211.8312879489399</v>
          </cell>
        </row>
        <row r="448">
          <cell r="B448" t="str">
            <v>CALPELLA 1102421412</v>
          </cell>
          <cell r="C448">
            <v>43411102</v>
          </cell>
          <cell r="D448" t="str">
            <v>CALPELLA 1102</v>
          </cell>
          <cell r="E448">
            <v>421412</v>
          </cell>
          <cell r="F448" t="b">
            <v>0</v>
          </cell>
          <cell r="G448">
            <v>5653.9031830947197</v>
          </cell>
          <cell r="H448">
            <v>1616.30925719175</v>
          </cell>
        </row>
        <row r="449">
          <cell r="B449" t="str">
            <v>CALPELLA 1102477890</v>
          </cell>
          <cell r="C449">
            <v>43411102</v>
          </cell>
          <cell r="D449" t="str">
            <v>CALPELLA 1102</v>
          </cell>
          <cell r="E449">
            <v>477890</v>
          </cell>
          <cell r="F449" t="b">
            <v>0</v>
          </cell>
          <cell r="G449">
            <v>4846.0498574414596</v>
          </cell>
          <cell r="H449">
            <v>1726.9793750993799</v>
          </cell>
        </row>
        <row r="450">
          <cell r="B450" t="str">
            <v>CALPELLA 1102708161</v>
          </cell>
          <cell r="C450">
            <v>43411102</v>
          </cell>
          <cell r="D450" t="str">
            <v>CALPELLA 1102</v>
          </cell>
          <cell r="E450">
            <v>708161</v>
          </cell>
          <cell r="F450" t="b">
            <v>0</v>
          </cell>
          <cell r="G450">
            <v>1824.6356413195499</v>
          </cell>
          <cell r="H450">
            <v>1615.00070287318</v>
          </cell>
        </row>
        <row r="451">
          <cell r="B451" t="str">
            <v>CALPELLA 1102CB</v>
          </cell>
          <cell r="C451">
            <v>43411102</v>
          </cell>
          <cell r="D451" t="str">
            <v>CALPELLA 1102</v>
          </cell>
          <cell r="E451" t="str">
            <v>CB</v>
          </cell>
          <cell r="F451" t="b">
            <v>1</v>
          </cell>
          <cell r="G451">
            <v>7260.7146354545503</v>
          </cell>
          <cell r="H451">
            <v>263.08002691676802</v>
          </cell>
        </row>
        <row r="452">
          <cell r="B452" t="str">
            <v>CALPINE 1144276-G</v>
          </cell>
          <cell r="C452">
            <v>48011144</v>
          </cell>
          <cell r="D452" t="str">
            <v>CALPINE 1144</v>
          </cell>
          <cell r="E452" t="str">
            <v>276-G</v>
          </cell>
          <cell r="F452" t="b">
            <v>1</v>
          </cell>
          <cell r="G452">
            <v>23.74783542066</v>
          </cell>
          <cell r="H452">
            <v>23.74783542066</v>
          </cell>
        </row>
        <row r="453">
          <cell r="B453" t="str">
            <v>CALPINE 1144304</v>
          </cell>
          <cell r="C453">
            <v>48011144</v>
          </cell>
          <cell r="D453" t="str">
            <v>CALPINE 1144</v>
          </cell>
          <cell r="E453">
            <v>304</v>
          </cell>
          <cell r="F453" t="b">
            <v>1</v>
          </cell>
          <cell r="G453">
            <v>74.606732040435901</v>
          </cell>
          <cell r="H453">
            <v>74.606732040435901</v>
          </cell>
        </row>
        <row r="454">
          <cell r="B454" t="str">
            <v>CALPINE 1144962</v>
          </cell>
          <cell r="C454">
            <v>48011144</v>
          </cell>
          <cell r="D454" t="str">
            <v>CALPINE 1144</v>
          </cell>
          <cell r="E454">
            <v>962</v>
          </cell>
          <cell r="F454" t="b">
            <v>1</v>
          </cell>
          <cell r="G454">
            <v>63.3635601726102</v>
          </cell>
          <cell r="H454">
            <v>63.3635601726102</v>
          </cell>
        </row>
        <row r="455">
          <cell r="B455" t="str">
            <v>CALPINE 1144962</v>
          </cell>
          <cell r="C455">
            <v>48011144</v>
          </cell>
          <cell r="D455" t="str">
            <v>CALPINE 1144</v>
          </cell>
          <cell r="E455">
            <v>962</v>
          </cell>
          <cell r="F455" t="b">
            <v>0</v>
          </cell>
          <cell r="G455">
            <v>6465.1164894958602</v>
          </cell>
          <cell r="H455">
            <v>6465.1164894958602</v>
          </cell>
        </row>
        <row r="456">
          <cell r="B456" t="str">
            <v>CALPINE 1144CB</v>
          </cell>
          <cell r="C456">
            <v>48011144</v>
          </cell>
          <cell r="D456" t="str">
            <v>CALPINE 1144</v>
          </cell>
          <cell r="E456" t="str">
            <v>CB</v>
          </cell>
          <cell r="F456" t="b">
            <v>0</v>
          </cell>
          <cell r="G456">
            <v>42270.014473334799</v>
          </cell>
          <cell r="H456">
            <v>42270.014473334799</v>
          </cell>
        </row>
        <row r="457">
          <cell r="B457" t="str">
            <v>CALPINE 1146200-G</v>
          </cell>
          <cell r="C457">
            <v>48011146</v>
          </cell>
          <cell r="D457" t="str">
            <v>CALPINE 1146</v>
          </cell>
          <cell r="E457" t="str">
            <v>200-G</v>
          </cell>
          <cell r="F457" t="b">
            <v>1</v>
          </cell>
          <cell r="G457">
            <v>13.7161032291579</v>
          </cell>
          <cell r="H457">
            <v>13.7161032291579</v>
          </cell>
        </row>
        <row r="458">
          <cell r="B458" t="str">
            <v>CALPINE 1146394G</v>
          </cell>
          <cell r="C458">
            <v>48011146</v>
          </cell>
          <cell r="D458" t="str">
            <v>CALPINE 1146</v>
          </cell>
          <cell r="E458" t="str">
            <v>394G</v>
          </cell>
          <cell r="F458" t="b">
            <v>1</v>
          </cell>
          <cell r="G458">
            <v>18.168309044868298</v>
          </cell>
          <cell r="H458">
            <v>18.168309044868298</v>
          </cell>
        </row>
        <row r="459">
          <cell r="B459" t="str">
            <v>CALPINE 1146400</v>
          </cell>
          <cell r="C459">
            <v>48011146</v>
          </cell>
          <cell r="D459" t="str">
            <v>CALPINE 1146</v>
          </cell>
          <cell r="E459">
            <v>400</v>
          </cell>
          <cell r="F459" t="b">
            <v>0</v>
          </cell>
          <cell r="G459">
            <v>5057.3021149410597</v>
          </cell>
          <cell r="H459">
            <v>5057.3021149410597</v>
          </cell>
        </row>
        <row r="460">
          <cell r="B460" t="str">
            <v>CALPINE 1146CB</v>
          </cell>
          <cell r="C460">
            <v>48011146</v>
          </cell>
          <cell r="D460" t="str">
            <v>CALPINE 1146</v>
          </cell>
          <cell r="E460" t="str">
            <v>CB</v>
          </cell>
          <cell r="F460" t="b">
            <v>0</v>
          </cell>
          <cell r="G460">
            <v>4947.4930185674903</v>
          </cell>
          <cell r="H460">
            <v>4947.4930185674903</v>
          </cell>
        </row>
        <row r="461">
          <cell r="B461" t="str">
            <v>CAMBRIA 1101858200</v>
          </cell>
          <cell r="C461">
            <v>182771101</v>
          </cell>
          <cell r="D461" t="str">
            <v>CAMBRIA 1101</v>
          </cell>
          <cell r="E461">
            <v>858200</v>
          </cell>
          <cell r="F461" t="b">
            <v>0</v>
          </cell>
          <cell r="G461">
            <v>9571.0307876368606</v>
          </cell>
          <cell r="H461">
            <v>9200.2096421640199</v>
          </cell>
        </row>
        <row r="462">
          <cell r="B462" t="str">
            <v>CAMBRIA 1101CB</v>
          </cell>
          <cell r="C462">
            <v>182771101</v>
          </cell>
          <cell r="D462" t="str">
            <v>CAMBRIA 1101</v>
          </cell>
          <cell r="E462" t="str">
            <v>CB</v>
          </cell>
          <cell r="F462" t="b">
            <v>1</v>
          </cell>
          <cell r="G462">
            <v>9964.9315069048698</v>
          </cell>
          <cell r="H462">
            <v>415.918216776051</v>
          </cell>
        </row>
        <row r="463">
          <cell r="B463" t="str">
            <v>CAMBRIA 1101V76</v>
          </cell>
          <cell r="C463">
            <v>182771101</v>
          </cell>
          <cell r="D463" t="str">
            <v>CAMBRIA 1101</v>
          </cell>
          <cell r="E463" t="str">
            <v>V76</v>
          </cell>
          <cell r="F463" t="b">
            <v>0</v>
          </cell>
          <cell r="G463">
            <v>30510.638771322301</v>
          </cell>
          <cell r="H463">
            <v>30510.638771322301</v>
          </cell>
        </row>
        <row r="464">
          <cell r="B464" t="str">
            <v>CAMBRIA 1102CB</v>
          </cell>
          <cell r="C464">
            <v>182771102</v>
          </cell>
          <cell r="D464" t="str">
            <v>CAMBRIA 1102</v>
          </cell>
          <cell r="E464" t="str">
            <v>CB</v>
          </cell>
          <cell r="F464" t="b">
            <v>0</v>
          </cell>
          <cell r="G464">
            <v>37414.417201259399</v>
          </cell>
          <cell r="H464">
            <v>25753.258979791801</v>
          </cell>
        </row>
        <row r="465">
          <cell r="B465" t="str">
            <v>CAMBRIA 1102W50</v>
          </cell>
          <cell r="C465">
            <v>182771102</v>
          </cell>
          <cell r="D465" t="str">
            <v>CAMBRIA 1102</v>
          </cell>
          <cell r="E465" t="str">
            <v>W50</v>
          </cell>
          <cell r="F465" t="b">
            <v>1</v>
          </cell>
          <cell r="G465">
            <v>5818.6321508926903</v>
          </cell>
          <cell r="H465">
            <v>997.94578076785501</v>
          </cell>
        </row>
        <row r="466">
          <cell r="B466" t="str">
            <v>CAMP EVERS 210310946</v>
          </cell>
          <cell r="C466">
            <v>83622103</v>
          </cell>
          <cell r="D466" t="str">
            <v>CAMP EVERS 2103</v>
          </cell>
          <cell r="E466">
            <v>10946</v>
          </cell>
          <cell r="F466" t="b">
            <v>0</v>
          </cell>
          <cell r="G466">
            <v>13600.9039665049</v>
          </cell>
          <cell r="H466">
            <v>9098.3131910291995</v>
          </cell>
        </row>
        <row r="467">
          <cell r="B467" t="str">
            <v>CAMP EVERS 210311046</v>
          </cell>
          <cell r="C467">
            <v>83622103</v>
          </cell>
          <cell r="D467" t="str">
            <v>CAMP EVERS 2103</v>
          </cell>
          <cell r="E467">
            <v>11046</v>
          </cell>
          <cell r="F467" t="b">
            <v>0</v>
          </cell>
          <cell r="G467">
            <v>25866.5620940443</v>
          </cell>
          <cell r="H467">
            <v>25866.5620940443</v>
          </cell>
        </row>
        <row r="468">
          <cell r="B468" t="str">
            <v>CAMP EVERS 210311056</v>
          </cell>
          <cell r="C468">
            <v>83622103</v>
          </cell>
          <cell r="D468" t="str">
            <v>CAMP EVERS 2103</v>
          </cell>
          <cell r="E468">
            <v>11056</v>
          </cell>
          <cell r="F468" t="b">
            <v>0</v>
          </cell>
          <cell r="G468">
            <v>6785.5938701123196</v>
          </cell>
          <cell r="H468">
            <v>6717.0632270092901</v>
          </cell>
        </row>
        <row r="469">
          <cell r="B469" t="str">
            <v>CAMP EVERS 210312990</v>
          </cell>
          <cell r="C469">
            <v>83622103</v>
          </cell>
          <cell r="D469" t="str">
            <v>CAMP EVERS 2103</v>
          </cell>
          <cell r="E469">
            <v>12990</v>
          </cell>
          <cell r="F469" t="b">
            <v>0</v>
          </cell>
          <cell r="G469">
            <v>21277.9249206485</v>
          </cell>
          <cell r="H469">
            <v>21277.9249206485</v>
          </cell>
        </row>
        <row r="470">
          <cell r="B470" t="str">
            <v>CAMP EVERS 21035402</v>
          </cell>
          <cell r="C470">
            <v>83622103</v>
          </cell>
          <cell r="D470" t="str">
            <v>CAMP EVERS 2103</v>
          </cell>
          <cell r="E470">
            <v>5402</v>
          </cell>
          <cell r="F470" t="b">
            <v>0</v>
          </cell>
          <cell r="G470">
            <v>10826.3428203318</v>
          </cell>
          <cell r="H470">
            <v>4595.9766679905697</v>
          </cell>
        </row>
        <row r="471">
          <cell r="B471" t="str">
            <v>CAMP EVERS 21035404</v>
          </cell>
          <cell r="C471">
            <v>83622103</v>
          </cell>
          <cell r="D471" t="str">
            <v>CAMP EVERS 2103</v>
          </cell>
          <cell r="E471">
            <v>5404</v>
          </cell>
          <cell r="F471" t="b">
            <v>0</v>
          </cell>
          <cell r="G471">
            <v>7456.6430692192598</v>
          </cell>
          <cell r="H471">
            <v>4377.7977656474604</v>
          </cell>
        </row>
        <row r="472">
          <cell r="B472" t="str">
            <v>CAMP EVERS 210355638</v>
          </cell>
          <cell r="C472">
            <v>83622103</v>
          </cell>
          <cell r="D472" t="str">
            <v>CAMP EVERS 2103</v>
          </cell>
          <cell r="E472">
            <v>55638</v>
          </cell>
          <cell r="F472" t="b">
            <v>0</v>
          </cell>
          <cell r="G472">
            <v>5639.9214551345203</v>
          </cell>
          <cell r="H472">
            <v>2949.56477920822</v>
          </cell>
        </row>
        <row r="473">
          <cell r="B473" t="str">
            <v>CAMP EVERS 210392582</v>
          </cell>
          <cell r="C473">
            <v>83622103</v>
          </cell>
          <cell r="D473" t="str">
            <v>CAMP EVERS 2103</v>
          </cell>
          <cell r="E473">
            <v>92582</v>
          </cell>
          <cell r="F473" t="b">
            <v>1</v>
          </cell>
          <cell r="G473">
            <v>4514.96483849378</v>
          </cell>
          <cell r="H473">
            <v>245.76548164965999</v>
          </cell>
        </row>
        <row r="474">
          <cell r="B474" t="str">
            <v>CAMP EVERS 2103CB</v>
          </cell>
          <cell r="C474">
            <v>83622103</v>
          </cell>
          <cell r="D474" t="str">
            <v>CAMP EVERS 2103</v>
          </cell>
          <cell r="E474" t="str">
            <v>CB</v>
          </cell>
          <cell r="F474" t="b">
            <v>1</v>
          </cell>
          <cell r="G474">
            <v>225.70117790669801</v>
          </cell>
          <cell r="H474">
            <v>190.378835595818</v>
          </cell>
        </row>
        <row r="475">
          <cell r="B475" t="str">
            <v>CAMP EVERS 210410442</v>
          </cell>
          <cell r="C475">
            <v>83622104</v>
          </cell>
          <cell r="D475" t="str">
            <v>CAMP EVERS 2104</v>
          </cell>
          <cell r="E475">
            <v>10442</v>
          </cell>
          <cell r="F475" t="b">
            <v>0</v>
          </cell>
          <cell r="G475">
            <v>16579.028659397001</v>
          </cell>
          <cell r="H475">
            <v>9105.2091980575806</v>
          </cell>
        </row>
        <row r="476">
          <cell r="B476" t="str">
            <v>CAMP EVERS 210411048</v>
          </cell>
          <cell r="C476">
            <v>83622104</v>
          </cell>
          <cell r="D476" t="str">
            <v>CAMP EVERS 2104</v>
          </cell>
          <cell r="E476">
            <v>11048</v>
          </cell>
          <cell r="F476" t="b">
            <v>0</v>
          </cell>
          <cell r="G476">
            <v>2138.5874899781202</v>
          </cell>
          <cell r="H476">
            <v>1473.7072600623301</v>
          </cell>
        </row>
        <row r="477">
          <cell r="B477" t="str">
            <v>CAMP EVERS 2104189010</v>
          </cell>
          <cell r="C477">
            <v>83622104</v>
          </cell>
          <cell r="D477" t="str">
            <v>CAMP EVERS 2104</v>
          </cell>
          <cell r="E477">
            <v>189010</v>
          </cell>
          <cell r="F477" t="b">
            <v>1</v>
          </cell>
          <cell r="G477">
            <v>84.166952941263006</v>
          </cell>
          <cell r="H477">
            <v>59.042637368357802</v>
          </cell>
        </row>
        <row r="478">
          <cell r="B478" t="str">
            <v>CAMP EVERS 2104496570</v>
          </cell>
          <cell r="C478">
            <v>83622104</v>
          </cell>
          <cell r="D478" t="str">
            <v>CAMP EVERS 2104</v>
          </cell>
          <cell r="E478">
            <v>496570</v>
          </cell>
          <cell r="F478" t="b">
            <v>1</v>
          </cell>
          <cell r="G478">
            <v>701.35374538164797</v>
          </cell>
          <cell r="H478">
            <v>389.31177955611298</v>
          </cell>
        </row>
        <row r="479">
          <cell r="B479" t="str">
            <v>CAMP EVERS 21045096</v>
          </cell>
          <cell r="C479">
            <v>83622104</v>
          </cell>
          <cell r="D479" t="str">
            <v>CAMP EVERS 2104</v>
          </cell>
          <cell r="E479">
            <v>5096</v>
          </cell>
          <cell r="F479" t="b">
            <v>0</v>
          </cell>
          <cell r="G479">
            <v>32680.7031602239</v>
          </cell>
          <cell r="H479">
            <v>32680.7031602239</v>
          </cell>
        </row>
        <row r="480">
          <cell r="B480" t="str">
            <v>CAMP EVERS 2104600529</v>
          </cell>
          <cell r="C480">
            <v>83622104</v>
          </cell>
          <cell r="D480" t="str">
            <v>CAMP EVERS 2104</v>
          </cell>
          <cell r="E480">
            <v>600529</v>
          </cell>
          <cell r="F480" t="b">
            <v>1</v>
          </cell>
          <cell r="G480">
            <v>435.41229897255698</v>
          </cell>
          <cell r="H480">
            <v>422.80480613729401</v>
          </cell>
        </row>
        <row r="481">
          <cell r="B481" t="str">
            <v>CAMP EVERS 2104710556</v>
          </cell>
          <cell r="C481">
            <v>83622104</v>
          </cell>
          <cell r="D481" t="str">
            <v>CAMP EVERS 2104</v>
          </cell>
          <cell r="E481">
            <v>710556</v>
          </cell>
          <cell r="F481" t="b">
            <v>1</v>
          </cell>
          <cell r="G481">
            <v>81.864883396571599</v>
          </cell>
          <cell r="H481">
            <v>65.862960985593105</v>
          </cell>
        </row>
        <row r="482">
          <cell r="B482" t="str">
            <v>CAMP EVERS 2104CB</v>
          </cell>
          <cell r="C482">
            <v>83622104</v>
          </cell>
          <cell r="D482" t="str">
            <v>CAMP EVERS 2104</v>
          </cell>
          <cell r="E482" t="str">
            <v>CB</v>
          </cell>
          <cell r="F482" t="b">
            <v>1</v>
          </cell>
          <cell r="G482">
            <v>5967.2939956024402</v>
          </cell>
          <cell r="H482">
            <v>629.20603251290902</v>
          </cell>
        </row>
        <row r="483">
          <cell r="B483" t="str">
            <v>CAMP EVERS 210510214</v>
          </cell>
          <cell r="C483">
            <v>83622105</v>
          </cell>
          <cell r="D483" t="str">
            <v>CAMP EVERS 2105</v>
          </cell>
          <cell r="E483">
            <v>10214</v>
          </cell>
          <cell r="F483" t="b">
            <v>0</v>
          </cell>
          <cell r="G483">
            <v>22409.585106639399</v>
          </cell>
          <cell r="H483">
            <v>22409.585106639399</v>
          </cell>
        </row>
        <row r="484">
          <cell r="B484" t="str">
            <v>CAMP EVERS 210510294</v>
          </cell>
          <cell r="C484">
            <v>83622105</v>
          </cell>
          <cell r="D484" t="str">
            <v>CAMP EVERS 2105</v>
          </cell>
          <cell r="E484">
            <v>10294</v>
          </cell>
          <cell r="F484" t="b">
            <v>0</v>
          </cell>
          <cell r="G484">
            <v>13501.993824274699</v>
          </cell>
          <cell r="H484">
            <v>13501.993824274699</v>
          </cell>
        </row>
        <row r="485">
          <cell r="B485" t="str">
            <v>CAMP EVERS 210510728</v>
          </cell>
          <cell r="C485">
            <v>83622105</v>
          </cell>
          <cell r="D485" t="str">
            <v>CAMP EVERS 2105</v>
          </cell>
          <cell r="E485">
            <v>10728</v>
          </cell>
          <cell r="F485" t="b">
            <v>0</v>
          </cell>
          <cell r="G485">
            <v>16852.118295242799</v>
          </cell>
          <cell r="H485">
            <v>16852.118295242799</v>
          </cell>
        </row>
        <row r="486">
          <cell r="B486" t="str">
            <v>CAMP EVERS 210510786</v>
          </cell>
          <cell r="C486">
            <v>83622105</v>
          </cell>
          <cell r="D486" t="str">
            <v>CAMP EVERS 2105</v>
          </cell>
          <cell r="E486">
            <v>10786</v>
          </cell>
          <cell r="F486" t="b">
            <v>0</v>
          </cell>
          <cell r="G486">
            <v>7392.1951507306403</v>
          </cell>
          <cell r="H486">
            <v>7392.1951507306403</v>
          </cell>
        </row>
        <row r="487">
          <cell r="B487" t="str">
            <v>CAMP EVERS 210510912</v>
          </cell>
          <cell r="C487">
            <v>83622105</v>
          </cell>
          <cell r="D487" t="str">
            <v>CAMP EVERS 2105</v>
          </cell>
          <cell r="E487">
            <v>10912</v>
          </cell>
          <cell r="F487" t="b">
            <v>0</v>
          </cell>
          <cell r="G487">
            <v>7824.9031816975403</v>
          </cell>
          <cell r="H487">
            <v>7824.9031816975403</v>
          </cell>
        </row>
        <row r="488">
          <cell r="B488" t="str">
            <v>CAMP EVERS 210510996</v>
          </cell>
          <cell r="C488">
            <v>83622105</v>
          </cell>
          <cell r="D488" t="str">
            <v>CAMP EVERS 2105</v>
          </cell>
          <cell r="E488">
            <v>10996</v>
          </cell>
          <cell r="F488" t="b">
            <v>0</v>
          </cell>
          <cell r="G488">
            <v>1226.20928868285</v>
          </cell>
          <cell r="H488">
            <v>1226.20928868285</v>
          </cell>
        </row>
        <row r="489">
          <cell r="B489" t="str">
            <v>CAMP EVERS 210511004</v>
          </cell>
          <cell r="C489">
            <v>83622105</v>
          </cell>
          <cell r="D489" t="str">
            <v>CAMP EVERS 2105</v>
          </cell>
          <cell r="E489">
            <v>11004</v>
          </cell>
          <cell r="F489" t="b">
            <v>0</v>
          </cell>
          <cell r="G489">
            <v>6981.3249313945298</v>
          </cell>
          <cell r="H489">
            <v>6981.3249313945298</v>
          </cell>
        </row>
        <row r="490">
          <cell r="B490" t="str">
            <v>CAMP EVERS 210511010</v>
          </cell>
          <cell r="C490">
            <v>83622105</v>
          </cell>
          <cell r="D490" t="str">
            <v>CAMP EVERS 2105</v>
          </cell>
          <cell r="E490">
            <v>11010</v>
          </cell>
          <cell r="F490" t="b">
            <v>0</v>
          </cell>
          <cell r="G490">
            <v>3501.2633808497899</v>
          </cell>
          <cell r="H490">
            <v>3501.2633808497899</v>
          </cell>
        </row>
        <row r="491">
          <cell r="B491" t="str">
            <v>CAMP EVERS 210511384</v>
          </cell>
          <cell r="C491">
            <v>83622105</v>
          </cell>
          <cell r="D491" t="str">
            <v>CAMP EVERS 2105</v>
          </cell>
          <cell r="E491">
            <v>11384</v>
          </cell>
          <cell r="F491" t="b">
            <v>0</v>
          </cell>
          <cell r="G491">
            <v>8402.4777209505992</v>
          </cell>
          <cell r="H491">
            <v>8402.4777209505992</v>
          </cell>
        </row>
        <row r="492">
          <cell r="B492" t="str">
            <v>CAMP EVERS 210512590</v>
          </cell>
          <cell r="C492">
            <v>83622105</v>
          </cell>
          <cell r="D492" t="str">
            <v>CAMP EVERS 2105</v>
          </cell>
          <cell r="E492">
            <v>12590</v>
          </cell>
          <cell r="F492" t="b">
            <v>0</v>
          </cell>
          <cell r="G492">
            <v>8818.0630998868091</v>
          </cell>
          <cell r="H492">
            <v>8233.9725506332907</v>
          </cell>
        </row>
        <row r="493">
          <cell r="B493" t="str">
            <v>CAMP EVERS 210533542</v>
          </cell>
          <cell r="C493">
            <v>83622105</v>
          </cell>
          <cell r="D493" t="str">
            <v>CAMP EVERS 2105</v>
          </cell>
          <cell r="E493">
            <v>33542</v>
          </cell>
          <cell r="F493" t="b">
            <v>0</v>
          </cell>
          <cell r="G493">
            <v>4316.4834910814998</v>
          </cell>
          <cell r="H493">
            <v>4316.4834910814998</v>
          </cell>
        </row>
        <row r="494">
          <cell r="B494" t="str">
            <v>CAMP EVERS 21055146</v>
          </cell>
          <cell r="C494">
            <v>83622105</v>
          </cell>
          <cell r="D494" t="str">
            <v>CAMP EVERS 2105</v>
          </cell>
          <cell r="E494">
            <v>5146</v>
          </cell>
          <cell r="F494" t="b">
            <v>0</v>
          </cell>
          <cell r="G494">
            <v>9534.7408451953906</v>
          </cell>
          <cell r="H494">
            <v>9534.7408451953906</v>
          </cell>
        </row>
        <row r="495">
          <cell r="B495" t="str">
            <v>CAMP EVERS 21055188</v>
          </cell>
          <cell r="C495">
            <v>83622105</v>
          </cell>
          <cell r="D495" t="str">
            <v>CAMP EVERS 2105</v>
          </cell>
          <cell r="E495">
            <v>5188</v>
          </cell>
          <cell r="F495" t="b">
            <v>0</v>
          </cell>
          <cell r="G495">
            <v>3280.6197165623798</v>
          </cell>
          <cell r="H495">
            <v>3280.6197165623798</v>
          </cell>
        </row>
        <row r="496">
          <cell r="B496" t="str">
            <v>CAMP EVERS 21055232</v>
          </cell>
          <cell r="C496">
            <v>83622105</v>
          </cell>
          <cell r="D496" t="str">
            <v>CAMP EVERS 2105</v>
          </cell>
          <cell r="E496">
            <v>5232</v>
          </cell>
          <cell r="F496" t="b">
            <v>0</v>
          </cell>
          <cell r="G496">
            <v>7264.9547204090404</v>
          </cell>
          <cell r="H496">
            <v>7264.9547204090404</v>
          </cell>
        </row>
        <row r="497">
          <cell r="B497" t="str">
            <v>CAMP EVERS 210574170</v>
          </cell>
          <cell r="C497">
            <v>83622105</v>
          </cell>
          <cell r="D497" t="str">
            <v>CAMP EVERS 2105</v>
          </cell>
          <cell r="E497">
            <v>74170</v>
          </cell>
          <cell r="F497" t="b">
            <v>0</v>
          </cell>
          <cell r="G497">
            <v>5752.9394211345498</v>
          </cell>
          <cell r="H497">
            <v>5752.9394211345498</v>
          </cell>
        </row>
        <row r="498">
          <cell r="B498" t="str">
            <v>CAMP EVERS 210584166</v>
          </cell>
          <cell r="C498">
            <v>83622105</v>
          </cell>
          <cell r="D498" t="str">
            <v>CAMP EVERS 2105</v>
          </cell>
          <cell r="E498">
            <v>84166</v>
          </cell>
          <cell r="F498" t="b">
            <v>0</v>
          </cell>
          <cell r="G498">
            <v>13898.1694173625</v>
          </cell>
          <cell r="H498">
            <v>13231.1785169093</v>
          </cell>
        </row>
        <row r="499">
          <cell r="B499" t="str">
            <v>CAMP EVERS 21059031</v>
          </cell>
          <cell r="C499">
            <v>83622105</v>
          </cell>
          <cell r="D499" t="str">
            <v>CAMP EVERS 2105</v>
          </cell>
          <cell r="E499">
            <v>9031</v>
          </cell>
          <cell r="F499" t="b">
            <v>0</v>
          </cell>
          <cell r="G499">
            <v>1741.4201266949101</v>
          </cell>
          <cell r="H499">
            <v>1741.4201266949101</v>
          </cell>
        </row>
        <row r="500">
          <cell r="B500" t="str">
            <v>CAMP EVERS 210595050</v>
          </cell>
          <cell r="C500">
            <v>83622105</v>
          </cell>
          <cell r="D500" t="str">
            <v>CAMP EVERS 2105</v>
          </cell>
          <cell r="E500">
            <v>95050</v>
          </cell>
          <cell r="F500" t="b">
            <v>1</v>
          </cell>
          <cell r="G500">
            <v>223.21173344340701</v>
          </cell>
          <cell r="H500">
            <v>223.21173344340701</v>
          </cell>
        </row>
        <row r="501">
          <cell r="B501" t="str">
            <v>CAMP EVERS 210595394</v>
          </cell>
          <cell r="C501">
            <v>83622105</v>
          </cell>
          <cell r="D501" t="str">
            <v>CAMP EVERS 2105</v>
          </cell>
          <cell r="E501">
            <v>95394</v>
          </cell>
          <cell r="F501" t="b">
            <v>1</v>
          </cell>
          <cell r="G501">
            <v>790.39424890886096</v>
          </cell>
          <cell r="H501">
            <v>790.39424890886096</v>
          </cell>
        </row>
        <row r="502">
          <cell r="B502" t="str">
            <v>CAMP EVERS 2105BL 2101</v>
          </cell>
          <cell r="C502">
            <v>83622105</v>
          </cell>
          <cell r="D502" t="str">
            <v>CAMP EVERS 2105</v>
          </cell>
          <cell r="E502" t="str">
            <v>BL 2101</v>
          </cell>
          <cell r="F502" t="b">
            <v>1</v>
          </cell>
          <cell r="G502">
            <v>5.1909618064977501</v>
          </cell>
          <cell r="H502">
            <v>5.1909618064977501</v>
          </cell>
        </row>
        <row r="503">
          <cell r="B503" t="str">
            <v>CAMP EVERS 210610718</v>
          </cell>
          <cell r="C503">
            <v>83622106</v>
          </cell>
          <cell r="D503" t="str">
            <v>CAMP EVERS 2106</v>
          </cell>
          <cell r="E503">
            <v>10718</v>
          </cell>
          <cell r="F503" t="b">
            <v>0</v>
          </cell>
          <cell r="G503">
            <v>13624.5701645604</v>
          </cell>
          <cell r="H503">
            <v>13624.5701645604</v>
          </cell>
        </row>
        <row r="504">
          <cell r="B504" t="str">
            <v>CAMP EVERS 210611006</v>
          </cell>
          <cell r="C504">
            <v>83622106</v>
          </cell>
          <cell r="D504" t="str">
            <v>CAMP EVERS 2106</v>
          </cell>
          <cell r="E504">
            <v>11006</v>
          </cell>
          <cell r="F504" t="b">
            <v>0</v>
          </cell>
          <cell r="G504">
            <v>3281.0214503664101</v>
          </cell>
          <cell r="H504">
            <v>3281.0214503664101</v>
          </cell>
        </row>
        <row r="505">
          <cell r="B505" t="str">
            <v>CAMP EVERS 210611044</v>
          </cell>
          <cell r="C505">
            <v>83622106</v>
          </cell>
          <cell r="D505" t="str">
            <v>CAMP EVERS 2106</v>
          </cell>
          <cell r="E505">
            <v>11044</v>
          </cell>
          <cell r="F505" t="b">
            <v>0</v>
          </cell>
          <cell r="G505">
            <v>19649.910468021601</v>
          </cell>
          <cell r="H505">
            <v>12291.7271539472</v>
          </cell>
        </row>
        <row r="506">
          <cell r="B506" t="str">
            <v>CAMP EVERS 210611533</v>
          </cell>
          <cell r="C506">
            <v>83622106</v>
          </cell>
          <cell r="D506" t="str">
            <v>CAMP EVERS 2106</v>
          </cell>
          <cell r="E506">
            <v>11533</v>
          </cell>
          <cell r="F506" t="b">
            <v>0</v>
          </cell>
          <cell r="G506">
            <v>4249.6595802843503</v>
          </cell>
          <cell r="H506">
            <v>4249.6595802843503</v>
          </cell>
        </row>
        <row r="507">
          <cell r="B507" t="str">
            <v>CAMP EVERS 210612518</v>
          </cell>
          <cell r="C507">
            <v>83622106</v>
          </cell>
          <cell r="D507" t="str">
            <v>CAMP EVERS 2106</v>
          </cell>
          <cell r="E507">
            <v>12518</v>
          </cell>
          <cell r="F507" t="b">
            <v>0</v>
          </cell>
          <cell r="G507">
            <v>25177.139882923198</v>
          </cell>
          <cell r="H507">
            <v>25177.139882923198</v>
          </cell>
        </row>
        <row r="508">
          <cell r="B508" t="str">
            <v>CAMP EVERS 210612760</v>
          </cell>
          <cell r="C508">
            <v>83622106</v>
          </cell>
          <cell r="D508" t="str">
            <v>CAMP EVERS 2106</v>
          </cell>
          <cell r="E508">
            <v>12760</v>
          </cell>
          <cell r="F508" t="b">
            <v>0</v>
          </cell>
          <cell r="G508">
            <v>42462.395387728197</v>
          </cell>
          <cell r="H508">
            <v>42462.395387728197</v>
          </cell>
        </row>
        <row r="509">
          <cell r="B509" t="str">
            <v>CAMP EVERS 210612840</v>
          </cell>
          <cell r="C509">
            <v>83622106</v>
          </cell>
          <cell r="D509" t="str">
            <v>CAMP EVERS 2106</v>
          </cell>
          <cell r="E509">
            <v>12840</v>
          </cell>
          <cell r="F509" t="b">
            <v>0</v>
          </cell>
          <cell r="G509">
            <v>6323.0477736489102</v>
          </cell>
          <cell r="H509">
            <v>6323.0477736489102</v>
          </cell>
        </row>
        <row r="510">
          <cell r="B510" t="str">
            <v>CAMP EVERS 210616000</v>
          </cell>
          <cell r="C510">
            <v>83622106</v>
          </cell>
          <cell r="D510" t="str">
            <v>CAMP EVERS 2106</v>
          </cell>
          <cell r="E510">
            <v>16000</v>
          </cell>
          <cell r="F510" t="b">
            <v>0</v>
          </cell>
          <cell r="G510">
            <v>6212.4720996903998</v>
          </cell>
          <cell r="H510">
            <v>3353.5944806811499</v>
          </cell>
        </row>
        <row r="511">
          <cell r="B511" t="str">
            <v>CAMP EVERS 21061625</v>
          </cell>
          <cell r="C511">
            <v>83622106</v>
          </cell>
          <cell r="D511" t="str">
            <v>CAMP EVERS 2106</v>
          </cell>
          <cell r="E511">
            <v>1625</v>
          </cell>
          <cell r="F511" t="b">
            <v>0</v>
          </cell>
          <cell r="G511">
            <v>1400.9701107112</v>
          </cell>
          <cell r="H511">
            <v>1400.9701107112</v>
          </cell>
        </row>
        <row r="512">
          <cell r="B512" t="str">
            <v>CAMP EVERS 210637210</v>
          </cell>
          <cell r="C512">
            <v>83622106</v>
          </cell>
          <cell r="D512" t="str">
            <v>CAMP EVERS 2106</v>
          </cell>
          <cell r="E512">
            <v>37210</v>
          </cell>
          <cell r="F512" t="b">
            <v>0</v>
          </cell>
          <cell r="G512">
            <v>9746.7159636392498</v>
          </cell>
          <cell r="H512">
            <v>9746.7159636392498</v>
          </cell>
        </row>
        <row r="513">
          <cell r="B513" t="str">
            <v>CAMP EVERS 21065020</v>
          </cell>
          <cell r="C513">
            <v>83622106</v>
          </cell>
          <cell r="D513" t="str">
            <v>CAMP EVERS 2106</v>
          </cell>
          <cell r="E513">
            <v>5020</v>
          </cell>
          <cell r="F513" t="b">
            <v>0</v>
          </cell>
          <cell r="G513">
            <v>24253.131400317801</v>
          </cell>
          <cell r="H513">
            <v>24253.131400317801</v>
          </cell>
        </row>
        <row r="514">
          <cell r="B514" t="str">
            <v>CAMP EVERS 21065302</v>
          </cell>
          <cell r="C514">
            <v>83622106</v>
          </cell>
          <cell r="D514" t="str">
            <v>CAMP EVERS 2106</v>
          </cell>
          <cell r="E514">
            <v>5302</v>
          </cell>
          <cell r="F514" t="b">
            <v>0</v>
          </cell>
          <cell r="G514">
            <v>9546.4932003797203</v>
          </cell>
          <cell r="H514">
            <v>9546.4932003797203</v>
          </cell>
        </row>
        <row r="515">
          <cell r="B515" t="str">
            <v>CAMP EVERS 210660120</v>
          </cell>
          <cell r="C515">
            <v>83622106</v>
          </cell>
          <cell r="D515" t="str">
            <v>CAMP EVERS 2106</v>
          </cell>
          <cell r="E515">
            <v>60120</v>
          </cell>
          <cell r="F515" t="b">
            <v>0</v>
          </cell>
          <cell r="G515">
            <v>6993.6629651317098</v>
          </cell>
          <cell r="H515">
            <v>6993.6629651317098</v>
          </cell>
        </row>
        <row r="516">
          <cell r="B516" t="str">
            <v>CAMP EVERS 210660124</v>
          </cell>
          <cell r="C516">
            <v>83622106</v>
          </cell>
          <cell r="D516" t="str">
            <v>CAMP EVERS 2106</v>
          </cell>
          <cell r="E516">
            <v>60124</v>
          </cell>
          <cell r="F516" t="b">
            <v>0</v>
          </cell>
          <cell r="G516">
            <v>36140.228192185197</v>
          </cell>
          <cell r="H516">
            <v>36140.228192185197</v>
          </cell>
        </row>
        <row r="517">
          <cell r="B517" t="str">
            <v>CAMP EVERS 21067603</v>
          </cell>
          <cell r="C517">
            <v>83622106</v>
          </cell>
          <cell r="D517" t="str">
            <v>CAMP EVERS 2106</v>
          </cell>
          <cell r="E517">
            <v>7603</v>
          </cell>
          <cell r="F517" t="b">
            <v>0</v>
          </cell>
          <cell r="G517">
            <v>1527.23063158843</v>
          </cell>
          <cell r="H517">
            <v>1527.23063158843</v>
          </cell>
        </row>
        <row r="518">
          <cell r="B518" t="str">
            <v>CAMP EVERS 2106834583</v>
          </cell>
          <cell r="C518">
            <v>83622106</v>
          </cell>
          <cell r="D518" t="str">
            <v>CAMP EVERS 2106</v>
          </cell>
          <cell r="E518">
            <v>834583</v>
          </cell>
          <cell r="F518" t="b">
            <v>1</v>
          </cell>
          <cell r="G518">
            <v>981.03293105131104</v>
          </cell>
          <cell r="H518">
            <v>981.03293105131104</v>
          </cell>
        </row>
        <row r="519">
          <cell r="B519" t="str">
            <v>CAMP EVERS 210694770</v>
          </cell>
          <cell r="C519">
            <v>83622106</v>
          </cell>
          <cell r="D519" t="str">
            <v>CAMP EVERS 2106</v>
          </cell>
          <cell r="E519">
            <v>94770</v>
          </cell>
          <cell r="F519" t="b">
            <v>0</v>
          </cell>
          <cell r="G519">
            <v>6459.16079073539</v>
          </cell>
          <cell r="H519">
            <v>3806.5671370886998</v>
          </cell>
        </row>
        <row r="520">
          <cell r="B520" t="str">
            <v>CAMP EVERS 2106CB</v>
          </cell>
          <cell r="C520">
            <v>83622106</v>
          </cell>
          <cell r="D520" t="str">
            <v>CAMP EVERS 2106</v>
          </cell>
          <cell r="E520" t="str">
            <v>CB</v>
          </cell>
          <cell r="F520" t="b">
            <v>0</v>
          </cell>
          <cell r="G520">
            <v>3786.5636551135399</v>
          </cell>
          <cell r="H520">
            <v>1101.4531690177</v>
          </cell>
        </row>
        <row r="521">
          <cell r="B521" t="str">
            <v>CAMPHORA 110122412</v>
          </cell>
          <cell r="C521">
            <v>182071101</v>
          </cell>
          <cell r="D521" t="str">
            <v>CAMPHORA 1101</v>
          </cell>
          <cell r="E521">
            <v>22412</v>
          </cell>
          <cell r="F521" t="b">
            <v>0</v>
          </cell>
          <cell r="G521">
            <v>24417.538910165302</v>
          </cell>
          <cell r="H521">
            <v>3680.7169088087298</v>
          </cell>
        </row>
        <row r="522">
          <cell r="B522" t="str">
            <v>CAMPHORA 1101613562</v>
          </cell>
          <cell r="C522">
            <v>182071101</v>
          </cell>
          <cell r="D522" t="str">
            <v>CAMPHORA 1101</v>
          </cell>
          <cell r="E522">
            <v>613562</v>
          </cell>
          <cell r="F522" t="b">
            <v>0</v>
          </cell>
          <cell r="G522">
            <v>9602.6341448904896</v>
          </cell>
          <cell r="H522">
            <v>5945.3078802898299</v>
          </cell>
        </row>
        <row r="523">
          <cell r="B523" t="str">
            <v>CARLOTTA 11214045</v>
          </cell>
          <cell r="C523">
            <v>192291121</v>
          </cell>
          <cell r="D523" t="str">
            <v>CARLOTTA 1121</v>
          </cell>
          <cell r="E523">
            <v>4045</v>
          </cell>
          <cell r="F523" t="b">
            <v>1</v>
          </cell>
          <cell r="G523">
            <v>3179.9108424569599</v>
          </cell>
          <cell r="H523">
            <v>576.10802287594697</v>
          </cell>
        </row>
        <row r="524">
          <cell r="B524" t="str">
            <v>CARLOTTA 112142896</v>
          </cell>
          <cell r="C524">
            <v>192291121</v>
          </cell>
          <cell r="D524" t="str">
            <v>CARLOTTA 1121</v>
          </cell>
          <cell r="E524">
            <v>42896</v>
          </cell>
          <cell r="F524" t="b">
            <v>0</v>
          </cell>
          <cell r="G524">
            <v>8829.7849678978</v>
          </cell>
          <cell r="H524">
            <v>3686.5968065417201</v>
          </cell>
        </row>
        <row r="525">
          <cell r="B525" t="str">
            <v>CARLOTTA 112144150</v>
          </cell>
          <cell r="C525">
            <v>192291121</v>
          </cell>
          <cell r="D525" t="str">
            <v>CARLOTTA 1121</v>
          </cell>
          <cell r="E525">
            <v>44150</v>
          </cell>
          <cell r="F525" t="b">
            <v>0</v>
          </cell>
          <cell r="G525">
            <v>5746.80820605791</v>
          </cell>
          <cell r="H525">
            <v>5746.80820605791</v>
          </cell>
        </row>
        <row r="526">
          <cell r="B526" t="str">
            <v>CARLOTTA 11214914</v>
          </cell>
          <cell r="C526">
            <v>192291121</v>
          </cell>
          <cell r="D526" t="str">
            <v>CARLOTTA 1121</v>
          </cell>
          <cell r="E526">
            <v>4914</v>
          </cell>
          <cell r="F526" t="b">
            <v>0</v>
          </cell>
          <cell r="G526">
            <v>22650.1521035517</v>
          </cell>
          <cell r="H526">
            <v>17097.447554681599</v>
          </cell>
        </row>
        <row r="527">
          <cell r="B527" t="str">
            <v>CARLOTTA 1121CB</v>
          </cell>
          <cell r="C527">
            <v>192291121</v>
          </cell>
          <cell r="D527" t="str">
            <v>CARLOTTA 1121</v>
          </cell>
          <cell r="E527" t="str">
            <v>CB</v>
          </cell>
          <cell r="F527" t="b">
            <v>0</v>
          </cell>
          <cell r="G527">
            <v>37542.253414315303</v>
          </cell>
          <cell r="H527">
            <v>4224.1485052012004</v>
          </cell>
        </row>
        <row r="528">
          <cell r="B528" t="str">
            <v>CAROLANDS 04018888</v>
          </cell>
          <cell r="C528">
            <v>24060401</v>
          </cell>
          <cell r="D528" t="str">
            <v>CAROLANDS 0401</v>
          </cell>
          <cell r="E528">
            <v>8888</v>
          </cell>
          <cell r="F528" t="b">
            <v>1</v>
          </cell>
          <cell r="G528">
            <v>2206.3606617502001</v>
          </cell>
          <cell r="H528">
            <v>0</v>
          </cell>
        </row>
        <row r="529">
          <cell r="B529" t="str">
            <v>CAROLANDS 040484797</v>
          </cell>
          <cell r="C529">
            <v>24060404</v>
          </cell>
          <cell r="D529" t="str">
            <v>CAROLANDS 0404</v>
          </cell>
          <cell r="E529">
            <v>84797</v>
          </cell>
          <cell r="F529" t="b">
            <v>1</v>
          </cell>
          <cell r="G529">
            <v>2211.5606545150999</v>
          </cell>
          <cell r="H529">
            <v>66.699533439278596</v>
          </cell>
        </row>
        <row r="530">
          <cell r="B530" t="str">
            <v>CAROLANDS 04049024</v>
          </cell>
          <cell r="C530">
            <v>24060404</v>
          </cell>
          <cell r="D530" t="str">
            <v>CAROLANDS 0404</v>
          </cell>
          <cell r="E530">
            <v>9024</v>
          </cell>
          <cell r="F530" t="b">
            <v>0</v>
          </cell>
          <cell r="G530">
            <v>6139.1911589984302</v>
          </cell>
          <cell r="H530">
            <v>5646.8014860037601</v>
          </cell>
        </row>
        <row r="531">
          <cell r="B531" t="str">
            <v>CAROLANDS 04049026</v>
          </cell>
          <cell r="C531">
            <v>24060404</v>
          </cell>
          <cell r="D531" t="str">
            <v>CAROLANDS 0404</v>
          </cell>
          <cell r="E531">
            <v>9026</v>
          </cell>
          <cell r="F531" t="b">
            <v>0</v>
          </cell>
          <cell r="G531">
            <v>8105.2329512271099</v>
          </cell>
          <cell r="H531">
            <v>1184.15093382023</v>
          </cell>
        </row>
        <row r="532">
          <cell r="B532" t="str">
            <v>CASTRO VALLEY 1102837904</v>
          </cell>
          <cell r="C532">
            <v>14091102</v>
          </cell>
          <cell r="D532" t="str">
            <v>CASTRO VALLEY 1102</v>
          </cell>
          <cell r="E532">
            <v>837904</v>
          </cell>
          <cell r="F532" t="b">
            <v>0</v>
          </cell>
          <cell r="G532">
            <v>3252.9939231040798</v>
          </cell>
          <cell r="H532">
            <v>1669.2170788429801</v>
          </cell>
        </row>
        <row r="533">
          <cell r="B533" t="str">
            <v>CASTRO VALLEY 1102MR204</v>
          </cell>
          <cell r="C533">
            <v>14091102</v>
          </cell>
          <cell r="D533" t="str">
            <v>CASTRO VALLEY 1102</v>
          </cell>
          <cell r="E533" t="str">
            <v>MR204</v>
          </cell>
          <cell r="F533" t="b">
            <v>1</v>
          </cell>
          <cell r="G533">
            <v>4739.0906948802503</v>
          </cell>
          <cell r="H533">
            <v>326.52521502906899</v>
          </cell>
        </row>
        <row r="534">
          <cell r="B534" t="str">
            <v>CASTRO VALLEY 1102MR359</v>
          </cell>
          <cell r="C534">
            <v>14091102</v>
          </cell>
          <cell r="D534" t="str">
            <v>CASTRO VALLEY 1102</v>
          </cell>
          <cell r="E534" t="str">
            <v>MR359</v>
          </cell>
          <cell r="F534" t="b">
            <v>1</v>
          </cell>
          <cell r="G534">
            <v>10891.952397220401</v>
          </cell>
          <cell r="H534">
            <v>0</v>
          </cell>
        </row>
        <row r="535">
          <cell r="B535" t="str">
            <v>CASTRO VALLEY 1105132304</v>
          </cell>
          <cell r="C535">
            <v>14091105</v>
          </cell>
          <cell r="D535" t="str">
            <v>CASTRO VALLEY 1105</v>
          </cell>
          <cell r="E535">
            <v>132304</v>
          </cell>
          <cell r="F535" t="b">
            <v>1</v>
          </cell>
          <cell r="G535">
            <v>1491.8996075085399</v>
          </cell>
          <cell r="H535">
            <v>118.663131323013</v>
          </cell>
        </row>
        <row r="536">
          <cell r="B536" t="str">
            <v>CASTRO VALLEY 1105MR201</v>
          </cell>
          <cell r="C536">
            <v>14091105</v>
          </cell>
          <cell r="D536" t="str">
            <v>CASTRO VALLEY 1105</v>
          </cell>
          <cell r="E536" t="str">
            <v>MR201</v>
          </cell>
          <cell r="F536" t="b">
            <v>0</v>
          </cell>
          <cell r="G536">
            <v>13962.3910813319</v>
          </cell>
          <cell r="H536">
            <v>2014.38878754396</v>
          </cell>
        </row>
        <row r="537">
          <cell r="B537" t="str">
            <v>CASTRO VALLEY 1105MR236</v>
          </cell>
          <cell r="C537">
            <v>14091105</v>
          </cell>
          <cell r="D537" t="str">
            <v>CASTRO VALLEY 1105</v>
          </cell>
          <cell r="E537" t="str">
            <v>MR236</v>
          </cell>
          <cell r="F537" t="b">
            <v>0</v>
          </cell>
          <cell r="G537">
            <v>13624.145104892399</v>
          </cell>
          <cell r="H537">
            <v>2212.8784028912401</v>
          </cell>
        </row>
        <row r="538">
          <cell r="B538" t="str">
            <v>CASTRO VALLEY 11088971</v>
          </cell>
          <cell r="C538">
            <v>14091108</v>
          </cell>
          <cell r="D538" t="str">
            <v>CASTRO VALLEY 1108</v>
          </cell>
          <cell r="E538">
            <v>8971</v>
          </cell>
          <cell r="F538" t="b">
            <v>0</v>
          </cell>
          <cell r="G538">
            <v>12716.2407461038</v>
          </cell>
          <cell r="H538">
            <v>12716.2407461038</v>
          </cell>
        </row>
        <row r="539">
          <cell r="B539" t="str">
            <v>CASTRO VALLEY 1108MR205</v>
          </cell>
          <cell r="C539">
            <v>14091108</v>
          </cell>
          <cell r="D539" t="str">
            <v>CASTRO VALLEY 1108</v>
          </cell>
          <cell r="E539" t="str">
            <v>MR205</v>
          </cell>
          <cell r="F539" t="b">
            <v>1</v>
          </cell>
          <cell r="G539">
            <v>8740.8691640369307</v>
          </cell>
          <cell r="H539">
            <v>0</v>
          </cell>
        </row>
        <row r="540">
          <cell r="B540" t="str">
            <v>CASTRO VALLEY 1108MR233</v>
          </cell>
          <cell r="C540">
            <v>14091108</v>
          </cell>
          <cell r="D540" t="str">
            <v>CASTRO VALLEY 1108</v>
          </cell>
          <cell r="E540" t="str">
            <v>MR233</v>
          </cell>
          <cell r="F540" t="b">
            <v>1</v>
          </cell>
          <cell r="G540">
            <v>1023.3374386975501</v>
          </cell>
          <cell r="H540">
            <v>370.94476516106101</v>
          </cell>
        </row>
        <row r="541">
          <cell r="B541" t="str">
            <v>CASTRO VALLEY 1108MR337</v>
          </cell>
          <cell r="C541">
            <v>14091108</v>
          </cell>
          <cell r="D541" t="str">
            <v>CASTRO VALLEY 1108</v>
          </cell>
          <cell r="E541" t="str">
            <v>MR337</v>
          </cell>
          <cell r="F541" t="b">
            <v>0</v>
          </cell>
          <cell r="G541">
            <v>30458.132444010502</v>
          </cell>
          <cell r="H541">
            <v>14629.5478572961</v>
          </cell>
        </row>
        <row r="542">
          <cell r="B542" t="str">
            <v>CASTRO VALLEY 111010315</v>
          </cell>
          <cell r="C542">
            <v>14091110</v>
          </cell>
          <cell r="D542" t="str">
            <v>CASTRO VALLEY 1110</v>
          </cell>
          <cell r="E542">
            <v>10315</v>
          </cell>
          <cell r="F542" t="b">
            <v>0</v>
          </cell>
          <cell r="G542">
            <v>8831.8074336886293</v>
          </cell>
          <cell r="H542">
            <v>8831.8074336886293</v>
          </cell>
        </row>
        <row r="543">
          <cell r="B543" t="str">
            <v>CASTRO VALLEY 1110264914</v>
          </cell>
          <cell r="C543">
            <v>14091110</v>
          </cell>
          <cell r="D543" t="str">
            <v>CASTRO VALLEY 1110</v>
          </cell>
          <cell r="E543">
            <v>264914</v>
          </cell>
          <cell r="F543" t="b">
            <v>0</v>
          </cell>
          <cell r="G543">
            <v>1490.2678089825399</v>
          </cell>
          <cell r="H543">
            <v>1396.6170523093699</v>
          </cell>
        </row>
        <row r="544">
          <cell r="B544" t="str">
            <v>CASTRO VALLEY 1110610800</v>
          </cell>
          <cell r="C544">
            <v>14091110</v>
          </cell>
          <cell r="D544" t="str">
            <v>CASTRO VALLEY 1110</v>
          </cell>
          <cell r="E544">
            <v>610800</v>
          </cell>
          <cell r="F544" t="b">
            <v>0</v>
          </cell>
          <cell r="G544">
            <v>4080.4254005563098</v>
          </cell>
          <cell r="H544">
            <v>3862.9952976487102</v>
          </cell>
        </row>
        <row r="545">
          <cell r="B545" t="str">
            <v>CASTRO VALLEY 1110CB</v>
          </cell>
          <cell r="C545">
            <v>14091110</v>
          </cell>
          <cell r="D545" t="str">
            <v>CASTRO VALLEY 1110</v>
          </cell>
          <cell r="E545" t="str">
            <v>CB</v>
          </cell>
          <cell r="F545" t="b">
            <v>1</v>
          </cell>
          <cell r="G545">
            <v>2059.8957316270598</v>
          </cell>
          <cell r="H545">
            <v>523.32750165575999</v>
          </cell>
        </row>
        <row r="546">
          <cell r="B546" t="str">
            <v>CASTRO VALLEY 1110MR243</v>
          </cell>
          <cell r="C546">
            <v>14091110</v>
          </cell>
          <cell r="D546" t="str">
            <v>CASTRO VALLEY 1110</v>
          </cell>
          <cell r="E546" t="str">
            <v>MR243</v>
          </cell>
          <cell r="F546" t="b">
            <v>0</v>
          </cell>
          <cell r="G546">
            <v>8929.80504482365</v>
          </cell>
          <cell r="H546">
            <v>8929.80504482365</v>
          </cell>
        </row>
        <row r="547">
          <cell r="B547" t="str">
            <v>CASTRO VALLEY 1110MR273</v>
          </cell>
          <cell r="C547">
            <v>14091110</v>
          </cell>
          <cell r="D547" t="str">
            <v>CASTRO VALLEY 1110</v>
          </cell>
          <cell r="E547" t="str">
            <v>MR273</v>
          </cell>
          <cell r="F547" t="b">
            <v>0</v>
          </cell>
          <cell r="G547">
            <v>1164.6083310070501</v>
          </cell>
          <cell r="H547">
            <v>1164.6083310070501</v>
          </cell>
        </row>
        <row r="548">
          <cell r="B548" t="str">
            <v>CASTRO VALLEY 1110MR341</v>
          </cell>
          <cell r="C548">
            <v>14091110</v>
          </cell>
          <cell r="D548" t="str">
            <v>CASTRO VALLEY 1110</v>
          </cell>
          <cell r="E548" t="str">
            <v>MR341</v>
          </cell>
          <cell r="F548" t="b">
            <v>1</v>
          </cell>
          <cell r="G548">
            <v>1045.18498456159</v>
          </cell>
          <cell r="H548">
            <v>417.22496291913598</v>
          </cell>
        </row>
        <row r="549">
          <cell r="B549" t="str">
            <v>CASTRO VALLEY 1110MR379</v>
          </cell>
          <cell r="C549">
            <v>14091110</v>
          </cell>
          <cell r="D549" t="str">
            <v>CASTRO VALLEY 1110</v>
          </cell>
          <cell r="E549" t="str">
            <v>MR379</v>
          </cell>
          <cell r="F549" t="b">
            <v>0</v>
          </cell>
          <cell r="G549">
            <v>2535.6762915720801</v>
          </cell>
          <cell r="H549">
            <v>1749.5826670270501</v>
          </cell>
        </row>
        <row r="550">
          <cell r="B550" t="str">
            <v>CASTRO VALLEY 1110MR525</v>
          </cell>
          <cell r="C550">
            <v>14091110</v>
          </cell>
          <cell r="D550" t="str">
            <v>CASTRO VALLEY 1110</v>
          </cell>
          <cell r="E550" t="str">
            <v>MR525</v>
          </cell>
          <cell r="F550" t="b">
            <v>1</v>
          </cell>
          <cell r="G550">
            <v>98.249114598337698</v>
          </cell>
          <cell r="H550">
            <v>17.883119057711799</v>
          </cell>
        </row>
        <row r="551">
          <cell r="B551" t="str">
            <v>CASTRO VALLEY 1110MR748</v>
          </cell>
          <cell r="C551">
            <v>14091110</v>
          </cell>
          <cell r="D551" t="str">
            <v>CASTRO VALLEY 1110</v>
          </cell>
          <cell r="E551" t="str">
            <v>MR748</v>
          </cell>
          <cell r="F551" t="b">
            <v>0</v>
          </cell>
          <cell r="G551">
            <v>10026.112526966301</v>
          </cell>
          <cell r="H551">
            <v>10026.112526966301</v>
          </cell>
        </row>
        <row r="552">
          <cell r="B552" t="str">
            <v>CASTRO VALLEY 1111227862</v>
          </cell>
          <cell r="C552">
            <v>14091111</v>
          </cell>
          <cell r="D552" t="str">
            <v>CASTRO VALLEY 1111</v>
          </cell>
          <cell r="E552">
            <v>227862</v>
          </cell>
          <cell r="F552" t="b">
            <v>1</v>
          </cell>
          <cell r="G552">
            <v>2810.71035243191</v>
          </cell>
          <cell r="H552">
            <v>319.33694764915703</v>
          </cell>
        </row>
        <row r="553">
          <cell r="B553" t="str">
            <v>CASTRO VALLEY 1111CB</v>
          </cell>
          <cell r="C553">
            <v>14091111</v>
          </cell>
          <cell r="D553" t="str">
            <v>CASTRO VALLEY 1111</v>
          </cell>
          <cell r="E553" t="str">
            <v>CB</v>
          </cell>
          <cell r="F553" t="b">
            <v>1</v>
          </cell>
          <cell r="G553">
            <v>1304.8231678654799</v>
          </cell>
          <cell r="H553">
            <v>357.336109842518</v>
          </cell>
        </row>
        <row r="554">
          <cell r="B554" t="str">
            <v>CASTRO VALLEY 1111MR334</v>
          </cell>
          <cell r="C554">
            <v>14091111</v>
          </cell>
          <cell r="D554" t="str">
            <v>CASTRO VALLEY 1111</v>
          </cell>
          <cell r="E554" t="str">
            <v>MR334</v>
          </cell>
          <cell r="F554" t="b">
            <v>0</v>
          </cell>
          <cell r="G554">
            <v>9742.4846331495901</v>
          </cell>
          <cell r="H554">
            <v>9116.5948687837608</v>
          </cell>
        </row>
        <row r="555">
          <cell r="B555" t="str">
            <v>CASTROVILLE 210436922</v>
          </cell>
          <cell r="C555">
            <v>182352104</v>
          </cell>
          <cell r="D555" t="str">
            <v>CASTROVILLE 2104</v>
          </cell>
          <cell r="E555">
            <v>36922</v>
          </cell>
          <cell r="F555" t="b">
            <v>1</v>
          </cell>
          <cell r="G555">
            <v>8825.2122838623709</v>
          </cell>
          <cell r="H555">
            <v>0</v>
          </cell>
        </row>
        <row r="556">
          <cell r="B556" t="str">
            <v>CAYETANO 2109884904</v>
          </cell>
          <cell r="C556">
            <v>14422109</v>
          </cell>
          <cell r="D556" t="str">
            <v>CAYETANO 2109</v>
          </cell>
          <cell r="E556">
            <v>884904</v>
          </cell>
          <cell r="F556" t="b">
            <v>0</v>
          </cell>
          <cell r="G556">
            <v>18739.601567048499</v>
          </cell>
          <cell r="H556">
            <v>18723.681645350502</v>
          </cell>
        </row>
        <row r="557">
          <cell r="B557" t="str">
            <v>CAYETANO 21099504</v>
          </cell>
          <cell r="C557">
            <v>14422109</v>
          </cell>
          <cell r="D557" t="str">
            <v>CAYETANO 2109</v>
          </cell>
          <cell r="E557">
            <v>9504</v>
          </cell>
          <cell r="F557" t="b">
            <v>0</v>
          </cell>
          <cell r="G557">
            <v>23288.556144891601</v>
          </cell>
          <cell r="H557">
            <v>23283.869875367502</v>
          </cell>
        </row>
        <row r="558">
          <cell r="B558" t="str">
            <v>CAYETANO 2109CB</v>
          </cell>
          <cell r="C558">
            <v>14422109</v>
          </cell>
          <cell r="D558" t="str">
            <v>CAYETANO 2109</v>
          </cell>
          <cell r="E558" t="str">
            <v>CB</v>
          </cell>
          <cell r="F558" t="b">
            <v>0</v>
          </cell>
          <cell r="G558">
            <v>8828.3789216315108</v>
          </cell>
          <cell r="H558">
            <v>2269.8171523063602</v>
          </cell>
        </row>
        <row r="559">
          <cell r="B559" t="str">
            <v>CAYETANO 2109MR186</v>
          </cell>
          <cell r="C559">
            <v>14422109</v>
          </cell>
          <cell r="D559" t="str">
            <v>CAYETANO 2109</v>
          </cell>
          <cell r="E559" t="str">
            <v>MR186</v>
          </cell>
          <cell r="F559" t="b">
            <v>1</v>
          </cell>
          <cell r="G559">
            <v>4135.7533399501999</v>
          </cell>
          <cell r="H559">
            <v>818.88370372120403</v>
          </cell>
        </row>
        <row r="560">
          <cell r="B560" t="str">
            <v>CAYETANO 2109MR572</v>
          </cell>
          <cell r="C560">
            <v>14422109</v>
          </cell>
          <cell r="D560" t="str">
            <v>CAYETANO 2109</v>
          </cell>
          <cell r="E560" t="str">
            <v>MR572</v>
          </cell>
          <cell r="F560" t="b">
            <v>0</v>
          </cell>
          <cell r="G560">
            <v>19863.5833336627</v>
          </cell>
          <cell r="H560">
            <v>13342.820790453599</v>
          </cell>
        </row>
        <row r="561">
          <cell r="B561" t="str">
            <v>CAYETANO 2111389190</v>
          </cell>
          <cell r="C561">
            <v>14422111</v>
          </cell>
          <cell r="D561" t="str">
            <v>CAYETANO 2111</v>
          </cell>
          <cell r="E561">
            <v>389190</v>
          </cell>
          <cell r="F561" t="b">
            <v>0</v>
          </cell>
          <cell r="G561">
            <v>4452.7835078260896</v>
          </cell>
          <cell r="H561">
            <v>3542.8058467170999</v>
          </cell>
        </row>
        <row r="562">
          <cell r="B562" t="str">
            <v>CAYETANO 2111CB</v>
          </cell>
          <cell r="C562">
            <v>14422111</v>
          </cell>
          <cell r="D562" t="str">
            <v>CAYETANO 2111</v>
          </cell>
          <cell r="E562" t="str">
            <v>CB</v>
          </cell>
          <cell r="F562" t="b">
            <v>0</v>
          </cell>
          <cell r="G562">
            <v>14665.156543299499</v>
          </cell>
          <cell r="H562">
            <v>5449.7895714079996</v>
          </cell>
        </row>
        <row r="563">
          <cell r="B563" t="str">
            <v>CAYUCOS 11014701</v>
          </cell>
          <cell r="C563">
            <v>182551101</v>
          </cell>
          <cell r="D563" t="str">
            <v>CAYUCOS 1101</v>
          </cell>
          <cell r="E563">
            <v>4701</v>
          </cell>
          <cell r="F563" t="b">
            <v>0</v>
          </cell>
          <cell r="G563">
            <v>14095.959872609599</v>
          </cell>
          <cell r="H563">
            <v>3388.7478391806699</v>
          </cell>
        </row>
        <row r="564">
          <cell r="B564" t="str">
            <v>CAYUCOS 1102317156</v>
          </cell>
          <cell r="C564">
            <v>182551102</v>
          </cell>
          <cell r="D564" t="str">
            <v>CAYUCOS 1102</v>
          </cell>
          <cell r="E564">
            <v>317156</v>
          </cell>
          <cell r="F564" t="b">
            <v>0</v>
          </cell>
          <cell r="G564">
            <v>18303.2443272778</v>
          </cell>
          <cell r="H564">
            <v>3816.3109876356598</v>
          </cell>
        </row>
        <row r="565">
          <cell r="B565" t="str">
            <v>CAYUCOS 1102613456</v>
          </cell>
          <cell r="C565">
            <v>182551102</v>
          </cell>
          <cell r="D565" t="str">
            <v>CAYUCOS 1102</v>
          </cell>
          <cell r="E565">
            <v>613456</v>
          </cell>
          <cell r="F565" t="b">
            <v>0</v>
          </cell>
          <cell r="G565">
            <v>38029.461120465603</v>
          </cell>
          <cell r="H565">
            <v>21637.064411255</v>
          </cell>
        </row>
        <row r="566">
          <cell r="B566" t="str">
            <v>CAYUCOS 1102CB</v>
          </cell>
          <cell r="C566">
            <v>182551102</v>
          </cell>
          <cell r="D566" t="str">
            <v>CAYUCOS 1102</v>
          </cell>
          <cell r="E566" t="str">
            <v>CB</v>
          </cell>
          <cell r="F566" t="b">
            <v>1</v>
          </cell>
          <cell r="G566">
            <v>8504.0552625054006</v>
          </cell>
          <cell r="H566">
            <v>0</v>
          </cell>
        </row>
        <row r="567">
          <cell r="B567" t="str">
            <v>CEDAR CREEK 11011362</v>
          </cell>
          <cell r="C567">
            <v>103321101</v>
          </cell>
          <cell r="D567" t="str">
            <v>CEDAR CREEK 1101</v>
          </cell>
          <cell r="E567">
            <v>1362</v>
          </cell>
          <cell r="F567" t="b">
            <v>1</v>
          </cell>
          <cell r="G567">
            <v>24.951411183958601</v>
          </cell>
          <cell r="H567">
            <v>24.951411183958601</v>
          </cell>
        </row>
        <row r="568">
          <cell r="B568" t="str">
            <v>CEDAR CREEK 11011608</v>
          </cell>
          <cell r="C568">
            <v>103321101</v>
          </cell>
          <cell r="D568" t="str">
            <v>CEDAR CREEK 1101</v>
          </cell>
          <cell r="E568">
            <v>1608</v>
          </cell>
          <cell r="F568" t="b">
            <v>0</v>
          </cell>
          <cell r="G568">
            <v>53827.5719390132</v>
          </cell>
          <cell r="H568">
            <v>53827.5719390132</v>
          </cell>
        </row>
        <row r="569">
          <cell r="B569" t="str">
            <v>CEDAR CREEK 11011656</v>
          </cell>
          <cell r="C569">
            <v>103321101</v>
          </cell>
          <cell r="D569" t="str">
            <v>CEDAR CREEK 1101</v>
          </cell>
          <cell r="E569">
            <v>1656</v>
          </cell>
          <cell r="F569" t="b">
            <v>0</v>
          </cell>
          <cell r="G569">
            <v>51859.327133335501</v>
          </cell>
          <cell r="H569">
            <v>51859.327133335501</v>
          </cell>
        </row>
        <row r="570">
          <cell r="B570" t="str">
            <v>CEDAR CREEK 11011664</v>
          </cell>
          <cell r="C570">
            <v>103321101</v>
          </cell>
          <cell r="D570" t="str">
            <v>CEDAR CREEK 1101</v>
          </cell>
          <cell r="E570">
            <v>1664</v>
          </cell>
          <cell r="F570" t="b">
            <v>0</v>
          </cell>
          <cell r="G570">
            <v>47581.291844954503</v>
          </cell>
          <cell r="H570">
            <v>47581.291844954503</v>
          </cell>
        </row>
        <row r="571">
          <cell r="B571" t="str">
            <v>CEDAR CREEK 1101451856</v>
          </cell>
          <cell r="C571">
            <v>103321101</v>
          </cell>
          <cell r="D571" t="str">
            <v>CEDAR CREEK 1101</v>
          </cell>
          <cell r="E571">
            <v>451856</v>
          </cell>
          <cell r="F571" t="b">
            <v>1</v>
          </cell>
          <cell r="G571">
            <v>105.14702036552799</v>
          </cell>
          <cell r="H571">
            <v>105.14702036552799</v>
          </cell>
        </row>
        <row r="572">
          <cell r="B572" t="str">
            <v>CEDAR CREEK 1101CB</v>
          </cell>
          <cell r="C572">
            <v>103321101</v>
          </cell>
          <cell r="D572" t="str">
            <v>CEDAR CREEK 1101</v>
          </cell>
          <cell r="E572" t="str">
            <v>CB</v>
          </cell>
          <cell r="F572" t="b">
            <v>0</v>
          </cell>
          <cell r="G572">
            <v>24813.827383408501</v>
          </cell>
          <cell r="H572">
            <v>24813.827383408501</v>
          </cell>
        </row>
        <row r="573">
          <cell r="B573" t="str">
            <v>CHALLENGE 110113026</v>
          </cell>
          <cell r="C573">
            <v>103201101</v>
          </cell>
          <cell r="D573" t="str">
            <v>CHALLENGE 1101</v>
          </cell>
          <cell r="E573">
            <v>13026</v>
          </cell>
          <cell r="F573" t="b">
            <v>0</v>
          </cell>
          <cell r="G573">
            <v>12912.9615297891</v>
          </cell>
          <cell r="H573">
            <v>12912.9615297891</v>
          </cell>
        </row>
        <row r="574">
          <cell r="B574" t="str">
            <v>CHALLENGE 11015460</v>
          </cell>
          <cell r="C574">
            <v>103201101</v>
          </cell>
          <cell r="D574" t="str">
            <v>CHALLENGE 1101</v>
          </cell>
          <cell r="E574">
            <v>5460</v>
          </cell>
          <cell r="F574" t="b">
            <v>0</v>
          </cell>
          <cell r="G574">
            <v>18980.33721596</v>
          </cell>
          <cell r="H574">
            <v>18980.33721596</v>
          </cell>
        </row>
        <row r="575">
          <cell r="B575" t="str">
            <v>CHALLENGE 110198174</v>
          </cell>
          <cell r="C575">
            <v>103201101</v>
          </cell>
          <cell r="D575" t="str">
            <v>CHALLENGE 1101</v>
          </cell>
          <cell r="E575">
            <v>98174</v>
          </cell>
          <cell r="F575" t="b">
            <v>0</v>
          </cell>
          <cell r="G575">
            <v>19681.588080109799</v>
          </cell>
          <cell r="H575">
            <v>19681.588080109799</v>
          </cell>
        </row>
        <row r="576">
          <cell r="B576" t="str">
            <v>CHALLENGE 1101CB</v>
          </cell>
          <cell r="C576">
            <v>103201101</v>
          </cell>
          <cell r="D576" t="str">
            <v>CHALLENGE 1101</v>
          </cell>
          <cell r="E576" t="str">
            <v>CB</v>
          </cell>
          <cell r="F576" t="b">
            <v>0</v>
          </cell>
          <cell r="G576">
            <v>26652.3350619497</v>
          </cell>
          <cell r="H576">
            <v>26652.3350619497</v>
          </cell>
        </row>
        <row r="577">
          <cell r="B577" t="str">
            <v>CHALLENGE 11021064</v>
          </cell>
          <cell r="C577">
            <v>103201102</v>
          </cell>
          <cell r="D577" t="str">
            <v>CHALLENGE 1102</v>
          </cell>
          <cell r="E577">
            <v>1064</v>
          </cell>
          <cell r="F577" t="b">
            <v>0</v>
          </cell>
          <cell r="G577">
            <v>31650.742211544799</v>
          </cell>
          <cell r="H577">
            <v>31650.742211544799</v>
          </cell>
        </row>
        <row r="578">
          <cell r="B578" t="str">
            <v>CHALLENGE 11021902</v>
          </cell>
          <cell r="C578">
            <v>103201102</v>
          </cell>
          <cell r="D578" t="str">
            <v>CHALLENGE 1102</v>
          </cell>
          <cell r="E578">
            <v>1902</v>
          </cell>
          <cell r="F578" t="b">
            <v>0</v>
          </cell>
          <cell r="G578">
            <v>7840.3137636362299</v>
          </cell>
          <cell r="H578">
            <v>7840.3137636362299</v>
          </cell>
        </row>
        <row r="579">
          <cell r="B579" t="str">
            <v>CHALLENGE 11025462</v>
          </cell>
          <cell r="C579">
            <v>103201102</v>
          </cell>
          <cell r="D579" t="str">
            <v>CHALLENGE 1102</v>
          </cell>
          <cell r="E579">
            <v>5462</v>
          </cell>
          <cell r="F579" t="b">
            <v>0</v>
          </cell>
          <cell r="G579">
            <v>37447.090528612702</v>
          </cell>
          <cell r="H579">
            <v>37447.090528612702</v>
          </cell>
        </row>
        <row r="580">
          <cell r="B580" t="str">
            <v>CHALLENGE 1102CB</v>
          </cell>
          <cell r="C580">
            <v>103201102</v>
          </cell>
          <cell r="D580" t="str">
            <v>CHALLENGE 1102</v>
          </cell>
          <cell r="E580" t="str">
            <v>CB</v>
          </cell>
          <cell r="F580" t="b">
            <v>0</v>
          </cell>
          <cell r="G580">
            <v>24644.898030650402</v>
          </cell>
          <cell r="H580">
            <v>24644.898030650402</v>
          </cell>
        </row>
        <row r="581">
          <cell r="B581" t="str">
            <v>CHESTER 1101656108</v>
          </cell>
          <cell r="C581">
            <v>103181101</v>
          </cell>
          <cell r="D581" t="str">
            <v>CHESTER 1101</v>
          </cell>
          <cell r="E581">
            <v>656108</v>
          </cell>
          <cell r="F581" t="b">
            <v>1</v>
          </cell>
          <cell r="G581">
            <v>1195.09843493824</v>
          </cell>
          <cell r="H581">
            <v>838.70965092282995</v>
          </cell>
        </row>
        <row r="582">
          <cell r="B582" t="str">
            <v>CHESTER 1101922138</v>
          </cell>
          <cell r="C582">
            <v>103181101</v>
          </cell>
          <cell r="D582" t="str">
            <v>CHESTER 1101</v>
          </cell>
          <cell r="E582">
            <v>922138</v>
          </cell>
          <cell r="F582" t="b">
            <v>0</v>
          </cell>
          <cell r="G582">
            <v>3566.8479618290198</v>
          </cell>
          <cell r="H582">
            <v>2524.6385713623999</v>
          </cell>
        </row>
        <row r="583">
          <cell r="B583" t="str">
            <v>CHESTER 1101CB</v>
          </cell>
          <cell r="C583">
            <v>103181101</v>
          </cell>
          <cell r="D583" t="str">
            <v>CHESTER 1101</v>
          </cell>
          <cell r="E583" t="str">
            <v>CB</v>
          </cell>
          <cell r="F583" t="b">
            <v>1</v>
          </cell>
          <cell r="G583">
            <v>8238.19532421228</v>
          </cell>
          <cell r="H583">
            <v>128.958819831662</v>
          </cell>
        </row>
        <row r="584">
          <cell r="B584" t="str">
            <v>CHESTER 11022564</v>
          </cell>
          <cell r="C584">
            <v>103181102</v>
          </cell>
          <cell r="D584" t="str">
            <v>CHESTER 1102</v>
          </cell>
          <cell r="E584">
            <v>2564</v>
          </cell>
          <cell r="F584" t="b">
            <v>0</v>
          </cell>
          <cell r="G584">
            <v>3603.0113546471698</v>
          </cell>
          <cell r="H584">
            <v>3598.4394055697098</v>
          </cell>
        </row>
        <row r="585">
          <cell r="B585" t="str">
            <v>CHESTER 1102546744</v>
          </cell>
          <cell r="C585">
            <v>103181102</v>
          </cell>
          <cell r="D585" t="str">
            <v>CHESTER 1102</v>
          </cell>
          <cell r="E585">
            <v>546744</v>
          </cell>
          <cell r="F585" t="b">
            <v>1</v>
          </cell>
          <cell r="G585">
            <v>633.17158732645305</v>
          </cell>
          <cell r="H585">
            <v>428.86959234612402</v>
          </cell>
        </row>
        <row r="586">
          <cell r="B586" t="str">
            <v>CHESTER 1102CB</v>
          </cell>
          <cell r="C586">
            <v>103181102</v>
          </cell>
          <cell r="D586" t="str">
            <v>CHESTER 1102</v>
          </cell>
          <cell r="E586" t="str">
            <v>CB</v>
          </cell>
          <cell r="F586" t="b">
            <v>1</v>
          </cell>
          <cell r="G586">
            <v>4463.0648328058996</v>
          </cell>
          <cell r="H586">
            <v>40.296633360899598</v>
          </cell>
        </row>
        <row r="587">
          <cell r="B587" t="str">
            <v>CHOLAME 21025597</v>
          </cell>
          <cell r="C587">
            <v>182562102</v>
          </cell>
          <cell r="D587" t="str">
            <v>CHOLAME 2102</v>
          </cell>
          <cell r="E587">
            <v>5597</v>
          </cell>
          <cell r="F587" t="b">
            <v>0</v>
          </cell>
          <cell r="G587">
            <v>8229.9237633319699</v>
          </cell>
          <cell r="H587">
            <v>8229.9237633319699</v>
          </cell>
        </row>
        <row r="588">
          <cell r="B588" t="str">
            <v>CHOLAME 2102796386</v>
          </cell>
          <cell r="C588">
            <v>182562102</v>
          </cell>
          <cell r="D588" t="str">
            <v>CHOLAME 2102</v>
          </cell>
          <cell r="E588">
            <v>796386</v>
          </cell>
          <cell r="F588" t="b">
            <v>0</v>
          </cell>
          <cell r="G588">
            <v>64232.668313602102</v>
          </cell>
          <cell r="H588">
            <v>57391.975309308997</v>
          </cell>
        </row>
        <row r="589">
          <cell r="B589" t="str">
            <v>CHOLAME 2102X06</v>
          </cell>
          <cell r="C589">
            <v>182562102</v>
          </cell>
          <cell r="D589" t="str">
            <v>CHOLAME 2102</v>
          </cell>
          <cell r="E589" t="str">
            <v>X06</v>
          </cell>
          <cell r="F589" t="b">
            <v>1</v>
          </cell>
          <cell r="G589">
            <v>20798.495138115799</v>
          </cell>
          <cell r="H589">
            <v>651.95781180435802</v>
          </cell>
        </row>
        <row r="590">
          <cell r="B590" t="str">
            <v>CHOLAME 2102X10</v>
          </cell>
          <cell r="C590">
            <v>182562102</v>
          </cell>
          <cell r="D590" t="str">
            <v>CHOLAME 2102</v>
          </cell>
          <cell r="E590" t="str">
            <v>X10</v>
          </cell>
          <cell r="F590" t="b">
            <v>0</v>
          </cell>
          <cell r="G590">
            <v>70912.219171572404</v>
          </cell>
          <cell r="H590">
            <v>34475.595952534401</v>
          </cell>
        </row>
        <row r="591">
          <cell r="B591" t="str">
            <v>CLARK ROAD 1101CB</v>
          </cell>
          <cell r="C591">
            <v>103091101</v>
          </cell>
          <cell r="D591" t="str">
            <v>CLARK ROAD 1101</v>
          </cell>
          <cell r="E591" t="str">
            <v>CB</v>
          </cell>
          <cell r="F591" t="b">
            <v>1</v>
          </cell>
          <cell r="G591">
            <v>33.321477624685201</v>
          </cell>
          <cell r="H591">
            <v>28.7494504816272</v>
          </cell>
        </row>
        <row r="592">
          <cell r="B592" t="str">
            <v>CLARK ROAD 11022044</v>
          </cell>
          <cell r="C592">
            <v>103091102</v>
          </cell>
          <cell r="D592" t="str">
            <v>CLARK ROAD 1102</v>
          </cell>
          <cell r="E592">
            <v>2044</v>
          </cell>
          <cell r="F592" t="b">
            <v>0</v>
          </cell>
          <cell r="G592">
            <v>20271.696127057301</v>
          </cell>
          <cell r="H592">
            <v>13688.9230116489</v>
          </cell>
        </row>
        <row r="593">
          <cell r="B593" t="str">
            <v>CLARK ROAD 11022068</v>
          </cell>
          <cell r="C593">
            <v>103091102</v>
          </cell>
          <cell r="D593" t="str">
            <v>CLARK ROAD 1102</v>
          </cell>
          <cell r="E593">
            <v>2068</v>
          </cell>
          <cell r="F593" t="b">
            <v>0</v>
          </cell>
          <cell r="G593">
            <v>17517.326390722399</v>
          </cell>
          <cell r="H593">
            <v>17517.326390722399</v>
          </cell>
        </row>
        <row r="594">
          <cell r="B594" t="str">
            <v>CLARK ROAD 11022070</v>
          </cell>
          <cell r="C594">
            <v>103091102</v>
          </cell>
          <cell r="D594" t="str">
            <v>CLARK ROAD 1102</v>
          </cell>
          <cell r="E594">
            <v>2070</v>
          </cell>
          <cell r="F594" t="b">
            <v>0</v>
          </cell>
          <cell r="G594">
            <v>15059.4590551693</v>
          </cell>
          <cell r="H594">
            <v>14786.622191213801</v>
          </cell>
        </row>
        <row r="595">
          <cell r="B595" t="str">
            <v>CLARK ROAD 11022094</v>
          </cell>
          <cell r="C595">
            <v>103091102</v>
          </cell>
          <cell r="D595" t="str">
            <v>CLARK ROAD 1102</v>
          </cell>
          <cell r="E595">
            <v>2094</v>
          </cell>
          <cell r="F595" t="b">
            <v>0</v>
          </cell>
          <cell r="G595">
            <v>5517.0419437955097</v>
          </cell>
          <cell r="H595">
            <v>5517.0419437955097</v>
          </cell>
        </row>
        <row r="596">
          <cell r="B596" t="str">
            <v>CLARK ROAD 11022582</v>
          </cell>
          <cell r="C596">
            <v>103091102</v>
          </cell>
          <cell r="D596" t="str">
            <v>CLARK ROAD 1102</v>
          </cell>
          <cell r="E596">
            <v>2582</v>
          </cell>
          <cell r="F596" t="b">
            <v>0</v>
          </cell>
          <cell r="G596">
            <v>33578.7100276454</v>
          </cell>
          <cell r="H596">
            <v>32011.0942691253</v>
          </cell>
        </row>
        <row r="597">
          <cell r="B597" t="str">
            <v>CLARK ROAD 11022584</v>
          </cell>
          <cell r="C597">
            <v>103091102</v>
          </cell>
          <cell r="D597" t="str">
            <v>CLARK ROAD 1102</v>
          </cell>
          <cell r="E597">
            <v>2584</v>
          </cell>
          <cell r="F597" t="b">
            <v>0</v>
          </cell>
          <cell r="G597">
            <v>15108.9141306116</v>
          </cell>
          <cell r="H597">
            <v>14615.318366822699</v>
          </cell>
        </row>
        <row r="598">
          <cell r="B598" t="str">
            <v>CLARK ROAD 110247006</v>
          </cell>
          <cell r="C598">
            <v>103091102</v>
          </cell>
          <cell r="D598" t="str">
            <v>CLARK ROAD 1102</v>
          </cell>
          <cell r="E598">
            <v>47006</v>
          </cell>
          <cell r="F598" t="b">
            <v>0</v>
          </cell>
          <cell r="G598">
            <v>7194.66401549681</v>
          </cell>
          <cell r="H598">
            <v>7194.66401549681</v>
          </cell>
        </row>
        <row r="599">
          <cell r="B599" t="str">
            <v>CLARK ROAD 110281296</v>
          </cell>
          <cell r="C599">
            <v>103091102</v>
          </cell>
          <cell r="D599" t="str">
            <v>CLARK ROAD 1102</v>
          </cell>
          <cell r="E599">
            <v>81296</v>
          </cell>
          <cell r="F599" t="b">
            <v>0</v>
          </cell>
          <cell r="G599">
            <v>24680.733585422498</v>
          </cell>
          <cell r="H599">
            <v>17571.051087090102</v>
          </cell>
        </row>
        <row r="600">
          <cell r="B600" t="str">
            <v>CLARK ROAD 110290548</v>
          </cell>
          <cell r="C600">
            <v>103091102</v>
          </cell>
          <cell r="D600" t="str">
            <v>CLARK ROAD 1102</v>
          </cell>
          <cell r="E600">
            <v>90548</v>
          </cell>
          <cell r="F600" t="b">
            <v>0</v>
          </cell>
          <cell r="G600">
            <v>28870.492497245799</v>
          </cell>
          <cell r="H600">
            <v>28870.492497245799</v>
          </cell>
        </row>
        <row r="601">
          <cell r="B601" t="str">
            <v>CLARK ROAD 110292622</v>
          </cell>
          <cell r="C601">
            <v>103091102</v>
          </cell>
          <cell r="D601" t="str">
            <v>CLARK ROAD 1102</v>
          </cell>
          <cell r="E601">
            <v>92622</v>
          </cell>
          <cell r="F601" t="b">
            <v>0</v>
          </cell>
          <cell r="G601">
            <v>50349.375570402299</v>
          </cell>
          <cell r="H601">
            <v>50311.053457047499</v>
          </cell>
        </row>
        <row r="602">
          <cell r="B602" t="str">
            <v>CLARK ROAD 1102CB</v>
          </cell>
          <cell r="C602">
            <v>103091102</v>
          </cell>
          <cell r="D602" t="str">
            <v>CLARK ROAD 1102</v>
          </cell>
          <cell r="E602" t="str">
            <v>CB</v>
          </cell>
          <cell r="F602" t="b">
            <v>0</v>
          </cell>
          <cell r="G602">
            <v>2444.9029489067402</v>
          </cell>
          <cell r="H602">
            <v>1435.1004763123599</v>
          </cell>
        </row>
        <row r="603">
          <cell r="B603" t="str">
            <v>CLARKSVILLE 210319572</v>
          </cell>
          <cell r="C603">
            <v>153612103</v>
          </cell>
          <cell r="D603" t="str">
            <v>CLARKSVILLE 2103</v>
          </cell>
          <cell r="E603">
            <v>19572</v>
          </cell>
          <cell r="F603" t="b">
            <v>1</v>
          </cell>
          <cell r="G603">
            <v>4463.6596355910597</v>
          </cell>
          <cell r="H603">
            <v>595.37940167895897</v>
          </cell>
        </row>
        <row r="604">
          <cell r="B604" t="str">
            <v>CLARKSVILLE 2103593454</v>
          </cell>
          <cell r="C604">
            <v>153612103</v>
          </cell>
          <cell r="D604" t="str">
            <v>CLARKSVILLE 2103</v>
          </cell>
          <cell r="E604">
            <v>593454</v>
          </cell>
          <cell r="F604" t="b">
            <v>0</v>
          </cell>
          <cell r="G604">
            <v>65282.8122729643</v>
          </cell>
          <cell r="H604">
            <v>51502.824136269403</v>
          </cell>
        </row>
        <row r="605">
          <cell r="B605" t="str">
            <v>CLARKSVILLE 210413352</v>
          </cell>
          <cell r="C605">
            <v>153612104</v>
          </cell>
          <cell r="D605" t="str">
            <v>CLARKSVILLE 2104</v>
          </cell>
          <cell r="E605">
            <v>13352</v>
          </cell>
          <cell r="F605" t="b">
            <v>0</v>
          </cell>
          <cell r="G605">
            <v>58907.874252879803</v>
          </cell>
          <cell r="H605">
            <v>55896.818973937698</v>
          </cell>
        </row>
        <row r="606">
          <cell r="B606" t="str">
            <v>CLARKSVILLE 210419632</v>
          </cell>
          <cell r="C606">
            <v>153612104</v>
          </cell>
          <cell r="D606" t="str">
            <v>CLARKSVILLE 2104</v>
          </cell>
          <cell r="E606">
            <v>19632</v>
          </cell>
          <cell r="F606" t="b">
            <v>0</v>
          </cell>
          <cell r="G606">
            <v>14659.9971342842</v>
          </cell>
          <cell r="H606">
            <v>8997.9267933010797</v>
          </cell>
        </row>
        <row r="607">
          <cell r="B607" t="str">
            <v>CLARKSVILLE 210419772</v>
          </cell>
          <cell r="C607">
            <v>153612104</v>
          </cell>
          <cell r="D607" t="str">
            <v>CLARKSVILLE 2104</v>
          </cell>
          <cell r="E607">
            <v>19772</v>
          </cell>
          <cell r="F607" t="b">
            <v>0</v>
          </cell>
          <cell r="G607">
            <v>29712.158233440601</v>
          </cell>
          <cell r="H607">
            <v>28840.3765198855</v>
          </cell>
        </row>
        <row r="608">
          <cell r="B608" t="str">
            <v>CLARKSVILLE 2104CB</v>
          </cell>
          <cell r="C608">
            <v>153612104</v>
          </cell>
          <cell r="D608" t="str">
            <v>CLARKSVILLE 2104</v>
          </cell>
          <cell r="E608" t="str">
            <v>CB</v>
          </cell>
          <cell r="F608" t="b">
            <v>0</v>
          </cell>
          <cell r="G608">
            <v>16489.2316908826</v>
          </cell>
          <cell r="H608">
            <v>14163.7600115818</v>
          </cell>
        </row>
        <row r="609">
          <cell r="B609" t="str">
            <v>CLARKSVILLE 210551478</v>
          </cell>
          <cell r="C609">
            <v>153612105</v>
          </cell>
          <cell r="D609" t="str">
            <v>CLARKSVILLE 2105</v>
          </cell>
          <cell r="E609">
            <v>51478</v>
          </cell>
          <cell r="F609" t="b">
            <v>1</v>
          </cell>
          <cell r="G609">
            <v>90.198029257642801</v>
          </cell>
          <cell r="H609">
            <v>81.054078363005999</v>
          </cell>
        </row>
        <row r="610">
          <cell r="B610" t="str">
            <v>CLARKSVILLE 210575884</v>
          </cell>
          <cell r="C610">
            <v>153612105</v>
          </cell>
          <cell r="D610" t="str">
            <v>CLARKSVILLE 2105</v>
          </cell>
          <cell r="E610">
            <v>75884</v>
          </cell>
          <cell r="F610" t="b">
            <v>0</v>
          </cell>
          <cell r="G610">
            <v>18035.327469370801</v>
          </cell>
          <cell r="H610">
            <v>17165.494278399899</v>
          </cell>
        </row>
        <row r="611">
          <cell r="B611" t="str">
            <v>CLARKSVILLE 2105CB</v>
          </cell>
          <cell r="C611">
            <v>153612105</v>
          </cell>
          <cell r="D611" t="str">
            <v>CLARKSVILLE 2105</v>
          </cell>
          <cell r="E611" t="str">
            <v>CB</v>
          </cell>
          <cell r="F611" t="b">
            <v>0</v>
          </cell>
          <cell r="G611">
            <v>1481.3738175298899</v>
          </cell>
          <cell r="H611">
            <v>1293.9429675019001</v>
          </cell>
        </row>
        <row r="612">
          <cell r="B612" t="str">
            <v>CLARKSVILLE 210619642</v>
          </cell>
          <cell r="C612">
            <v>153612106</v>
          </cell>
          <cell r="D612" t="str">
            <v>CLARKSVILLE 2106</v>
          </cell>
          <cell r="E612">
            <v>19642</v>
          </cell>
          <cell r="F612" t="b">
            <v>0</v>
          </cell>
          <cell r="G612">
            <v>2579.2739382392701</v>
          </cell>
          <cell r="H612">
            <v>1246.43993908021</v>
          </cell>
        </row>
        <row r="613">
          <cell r="B613" t="str">
            <v>CLARKSVILLE 2106CB</v>
          </cell>
          <cell r="C613">
            <v>153612106</v>
          </cell>
          <cell r="D613" t="str">
            <v>CLARKSVILLE 2106</v>
          </cell>
          <cell r="E613" t="str">
            <v>CB</v>
          </cell>
          <cell r="F613" t="b">
            <v>1</v>
          </cell>
          <cell r="G613">
            <v>830.41999873947304</v>
          </cell>
          <cell r="H613">
            <v>224.61894002645801</v>
          </cell>
        </row>
        <row r="614">
          <cell r="B614" t="str">
            <v>CLARKSVILLE 2109102734</v>
          </cell>
          <cell r="C614">
            <v>153612109</v>
          </cell>
          <cell r="D614" t="str">
            <v>CLARKSVILLE 2109</v>
          </cell>
          <cell r="E614">
            <v>102734</v>
          </cell>
          <cell r="F614" t="b">
            <v>1</v>
          </cell>
          <cell r="G614">
            <v>954.13744587230303</v>
          </cell>
          <cell r="H614">
            <v>954.13744587230303</v>
          </cell>
        </row>
        <row r="615">
          <cell r="B615" t="str">
            <v>CLARKSVILLE 210951744</v>
          </cell>
          <cell r="C615">
            <v>153612109</v>
          </cell>
          <cell r="D615" t="str">
            <v>CLARKSVILLE 2109</v>
          </cell>
          <cell r="E615">
            <v>51744</v>
          </cell>
          <cell r="F615" t="b">
            <v>0</v>
          </cell>
          <cell r="G615">
            <v>2867.8226325096002</v>
          </cell>
          <cell r="H615">
            <v>2099.9047119413499</v>
          </cell>
        </row>
        <row r="616">
          <cell r="B616" t="str">
            <v>CLARKSVILLE 2109649874</v>
          </cell>
          <cell r="C616">
            <v>153612109</v>
          </cell>
          <cell r="D616" t="str">
            <v>CLARKSVILLE 2109</v>
          </cell>
          <cell r="E616">
            <v>649874</v>
          </cell>
          <cell r="F616" t="b">
            <v>1</v>
          </cell>
          <cell r="G616">
            <v>608.46510406615005</v>
          </cell>
          <cell r="H616">
            <v>608.46510406615005</v>
          </cell>
        </row>
        <row r="617">
          <cell r="B617" t="str">
            <v>CLARKSVILLE 21096502</v>
          </cell>
          <cell r="C617">
            <v>153612109</v>
          </cell>
          <cell r="D617" t="str">
            <v>CLARKSVILLE 2109</v>
          </cell>
          <cell r="E617">
            <v>6502</v>
          </cell>
          <cell r="F617" t="b">
            <v>0</v>
          </cell>
          <cell r="G617">
            <v>6145.0425456326302</v>
          </cell>
          <cell r="H617">
            <v>1500.68195888123</v>
          </cell>
        </row>
        <row r="618">
          <cell r="B618" t="str">
            <v>CLARKSVILLE 2109781566</v>
          </cell>
          <cell r="C618">
            <v>153612109</v>
          </cell>
          <cell r="D618" t="str">
            <v>CLARKSVILLE 2109</v>
          </cell>
          <cell r="E618">
            <v>781566</v>
          </cell>
          <cell r="F618" t="b">
            <v>0</v>
          </cell>
          <cell r="G618">
            <v>1246.34020343781</v>
          </cell>
          <cell r="H618">
            <v>1113.5138890184201</v>
          </cell>
        </row>
        <row r="619">
          <cell r="B619" t="str">
            <v>CLARKSVILLE 2109CB</v>
          </cell>
          <cell r="C619">
            <v>153612109</v>
          </cell>
          <cell r="D619" t="str">
            <v>CLARKSVILLE 2109</v>
          </cell>
          <cell r="E619" t="str">
            <v>CB</v>
          </cell>
          <cell r="F619" t="b">
            <v>0</v>
          </cell>
          <cell r="G619">
            <v>1831.33191094943</v>
          </cell>
          <cell r="H619">
            <v>1593.49926336563</v>
          </cell>
        </row>
        <row r="620">
          <cell r="B620" t="str">
            <v>CLAY 110113442</v>
          </cell>
          <cell r="C620">
            <v>163341101</v>
          </cell>
          <cell r="D620" t="str">
            <v>CLAY 1101</v>
          </cell>
          <cell r="E620">
            <v>13442</v>
          </cell>
          <cell r="F620" t="b">
            <v>0</v>
          </cell>
          <cell r="G620">
            <v>49960.437031129099</v>
          </cell>
          <cell r="H620">
            <v>40749.390278776598</v>
          </cell>
        </row>
        <row r="621">
          <cell r="B621" t="str">
            <v>CLAY 110113450</v>
          </cell>
          <cell r="C621">
            <v>163341101</v>
          </cell>
          <cell r="D621" t="str">
            <v>CLAY 1101</v>
          </cell>
          <cell r="E621">
            <v>13450</v>
          </cell>
          <cell r="F621" t="b">
            <v>0</v>
          </cell>
          <cell r="G621">
            <v>7994.7686071521603</v>
          </cell>
          <cell r="H621">
            <v>1509.2840278075</v>
          </cell>
        </row>
        <row r="622">
          <cell r="B622" t="str">
            <v>CLAY 110184572</v>
          </cell>
          <cell r="C622">
            <v>163341101</v>
          </cell>
          <cell r="D622" t="str">
            <v>CLAY 1101</v>
          </cell>
          <cell r="E622">
            <v>84572</v>
          </cell>
          <cell r="F622" t="b">
            <v>1</v>
          </cell>
          <cell r="G622">
            <v>3629.8322681939699</v>
          </cell>
          <cell r="H622">
            <v>844.79954416089299</v>
          </cell>
        </row>
        <row r="623">
          <cell r="B623" t="str">
            <v>CLAY 1101CB</v>
          </cell>
          <cell r="C623">
            <v>163341101</v>
          </cell>
          <cell r="D623" t="str">
            <v>CLAY 1101</v>
          </cell>
          <cell r="E623" t="str">
            <v>CB</v>
          </cell>
          <cell r="F623" t="b">
            <v>1</v>
          </cell>
          <cell r="G623">
            <v>4411.9173619858902</v>
          </cell>
          <cell r="H623">
            <v>914.11118264118295</v>
          </cell>
        </row>
        <row r="624">
          <cell r="B624" t="str">
            <v>CLAY 1102CB</v>
          </cell>
          <cell r="C624">
            <v>163341102</v>
          </cell>
          <cell r="D624" t="str">
            <v>CLAY 1102</v>
          </cell>
          <cell r="E624" t="str">
            <v>CB</v>
          </cell>
          <cell r="F624" t="b">
            <v>0</v>
          </cell>
          <cell r="G624">
            <v>3161.2302122825199</v>
          </cell>
          <cell r="H624">
            <v>1492.49041982945</v>
          </cell>
        </row>
        <row r="625">
          <cell r="B625" t="str">
            <v>CLAY 11031230</v>
          </cell>
          <cell r="C625">
            <v>163341103</v>
          </cell>
          <cell r="D625" t="str">
            <v>CLAY 1103</v>
          </cell>
          <cell r="E625">
            <v>1230</v>
          </cell>
          <cell r="F625" t="b">
            <v>0</v>
          </cell>
          <cell r="G625">
            <v>31242.042043322599</v>
          </cell>
          <cell r="H625">
            <v>27069.5790833428</v>
          </cell>
        </row>
        <row r="626">
          <cell r="B626" t="str">
            <v>CLAY 11031821</v>
          </cell>
          <cell r="C626">
            <v>163341103</v>
          </cell>
          <cell r="D626" t="str">
            <v>CLAY 1103</v>
          </cell>
          <cell r="E626">
            <v>1821</v>
          </cell>
          <cell r="F626" t="b">
            <v>0</v>
          </cell>
          <cell r="G626">
            <v>6061.9210189229498</v>
          </cell>
          <cell r="H626">
            <v>5767.6055762832402</v>
          </cell>
        </row>
        <row r="627">
          <cell r="B627" t="str">
            <v>CLAY 110334338</v>
          </cell>
          <cell r="C627">
            <v>163341103</v>
          </cell>
          <cell r="D627" t="str">
            <v>CLAY 1103</v>
          </cell>
          <cell r="E627">
            <v>34338</v>
          </cell>
          <cell r="F627" t="b">
            <v>0</v>
          </cell>
          <cell r="G627">
            <v>16775.579324129601</v>
          </cell>
          <cell r="H627">
            <v>15726.6133241592</v>
          </cell>
        </row>
        <row r="628">
          <cell r="B628" t="str">
            <v>CLAY 110359714</v>
          </cell>
          <cell r="C628">
            <v>163341103</v>
          </cell>
          <cell r="D628" t="str">
            <v>CLAY 1103</v>
          </cell>
          <cell r="E628">
            <v>59714</v>
          </cell>
          <cell r="F628" t="b">
            <v>0</v>
          </cell>
          <cell r="G628">
            <v>7503.9159614979098</v>
          </cell>
          <cell r="H628">
            <v>7503.9159614979098</v>
          </cell>
        </row>
        <row r="629">
          <cell r="B629" t="str">
            <v>CLAY 11037124</v>
          </cell>
          <cell r="C629">
            <v>163341103</v>
          </cell>
          <cell r="D629" t="str">
            <v>CLAY 1103</v>
          </cell>
          <cell r="E629">
            <v>7124</v>
          </cell>
          <cell r="F629" t="b">
            <v>0</v>
          </cell>
          <cell r="G629">
            <v>51663.543113542197</v>
          </cell>
          <cell r="H629">
            <v>17797.994415319299</v>
          </cell>
        </row>
        <row r="630">
          <cell r="B630" t="str">
            <v>CLAY 11037142</v>
          </cell>
          <cell r="C630">
            <v>163341103</v>
          </cell>
          <cell r="D630" t="str">
            <v>CLAY 1103</v>
          </cell>
          <cell r="E630">
            <v>7142</v>
          </cell>
          <cell r="F630" t="b">
            <v>0</v>
          </cell>
          <cell r="G630">
            <v>24816.412058705599</v>
          </cell>
          <cell r="H630">
            <v>6275.5412762590804</v>
          </cell>
        </row>
        <row r="631">
          <cell r="B631" t="str">
            <v>CLAY 110398680</v>
          </cell>
          <cell r="C631">
            <v>163341103</v>
          </cell>
          <cell r="D631" t="str">
            <v>CLAY 1103</v>
          </cell>
          <cell r="E631">
            <v>98680</v>
          </cell>
          <cell r="F631" t="b">
            <v>1</v>
          </cell>
          <cell r="G631">
            <v>46.597308265495897</v>
          </cell>
          <cell r="H631">
            <v>46.597308265495897</v>
          </cell>
        </row>
        <row r="632">
          <cell r="B632" t="str">
            <v>CLAY 1103CB</v>
          </cell>
          <cell r="C632">
            <v>163341103</v>
          </cell>
          <cell r="D632" t="str">
            <v>CLAY 1103</v>
          </cell>
          <cell r="E632" t="str">
            <v>CB</v>
          </cell>
          <cell r="F632" t="b">
            <v>0</v>
          </cell>
          <cell r="G632">
            <v>21668.4066506159</v>
          </cell>
          <cell r="H632">
            <v>9680.0570193411004</v>
          </cell>
        </row>
        <row r="633">
          <cell r="B633" t="str">
            <v>CLAYTON 2212158138</v>
          </cell>
          <cell r="C633">
            <v>12022212</v>
          </cell>
          <cell r="D633" t="str">
            <v>CLAYTON 2212</v>
          </cell>
          <cell r="E633">
            <v>158138</v>
          </cell>
          <cell r="F633" t="b">
            <v>1</v>
          </cell>
          <cell r="G633">
            <v>1490.10486428634</v>
          </cell>
          <cell r="H633">
            <v>829.43755752031404</v>
          </cell>
        </row>
        <row r="634">
          <cell r="B634" t="str">
            <v>CLAYTON 22122944</v>
          </cell>
          <cell r="C634">
            <v>12022212</v>
          </cell>
          <cell r="D634" t="str">
            <v>CLAYTON 2212</v>
          </cell>
          <cell r="E634">
            <v>2944</v>
          </cell>
          <cell r="F634" t="b">
            <v>0</v>
          </cell>
          <cell r="G634">
            <v>24391.936487556999</v>
          </cell>
          <cell r="H634">
            <v>24262.419841119099</v>
          </cell>
        </row>
        <row r="635">
          <cell r="B635" t="str">
            <v>CLAYTON 2212334476</v>
          </cell>
          <cell r="C635">
            <v>12022212</v>
          </cell>
          <cell r="D635" t="str">
            <v>CLAYTON 2212</v>
          </cell>
          <cell r="E635">
            <v>334476</v>
          </cell>
          <cell r="F635" t="b">
            <v>1</v>
          </cell>
          <cell r="G635">
            <v>102.035392358103</v>
          </cell>
          <cell r="H635">
            <v>89.942836236781005</v>
          </cell>
        </row>
        <row r="636">
          <cell r="B636" t="str">
            <v>CLAYTON 2212523764</v>
          </cell>
          <cell r="C636">
            <v>12022212</v>
          </cell>
          <cell r="D636" t="str">
            <v>CLAYTON 2212</v>
          </cell>
          <cell r="E636">
            <v>523764</v>
          </cell>
          <cell r="F636" t="b">
            <v>1</v>
          </cell>
          <cell r="G636">
            <v>581.21328573035601</v>
          </cell>
          <cell r="H636">
            <v>177.57454311109001</v>
          </cell>
        </row>
        <row r="637">
          <cell r="B637" t="str">
            <v>CLAYTON 2212859443</v>
          </cell>
          <cell r="C637">
            <v>12022212</v>
          </cell>
          <cell r="D637" t="str">
            <v>CLAYTON 2212</v>
          </cell>
          <cell r="E637">
            <v>859443</v>
          </cell>
          <cell r="F637" t="b">
            <v>1</v>
          </cell>
          <cell r="G637">
            <v>777.63936741769101</v>
          </cell>
          <cell r="H637">
            <v>475.28370503024001</v>
          </cell>
        </row>
        <row r="638">
          <cell r="B638" t="str">
            <v>CLAYTON 221296224</v>
          </cell>
          <cell r="C638">
            <v>12022212</v>
          </cell>
          <cell r="D638" t="str">
            <v>CLAYTON 2212</v>
          </cell>
          <cell r="E638">
            <v>96224</v>
          </cell>
          <cell r="F638" t="b">
            <v>0</v>
          </cell>
          <cell r="G638">
            <v>31213.304885780399</v>
          </cell>
          <cell r="H638">
            <v>31213.304885780399</v>
          </cell>
        </row>
        <row r="639">
          <cell r="B639" t="str">
            <v>CLAYTON 2212CB</v>
          </cell>
          <cell r="C639">
            <v>12022212</v>
          </cell>
          <cell r="D639" t="str">
            <v>CLAYTON 2212</v>
          </cell>
          <cell r="E639" t="str">
            <v>CB</v>
          </cell>
          <cell r="F639" t="b">
            <v>0</v>
          </cell>
          <cell r="G639">
            <v>17569.860761929402</v>
          </cell>
          <cell r="H639">
            <v>1899.4743630774001</v>
          </cell>
        </row>
        <row r="640">
          <cell r="B640" t="str">
            <v>CLAYTON 2212Y504R</v>
          </cell>
          <cell r="C640">
            <v>12022212</v>
          </cell>
          <cell r="D640" t="str">
            <v>CLAYTON 2212</v>
          </cell>
          <cell r="E640" t="str">
            <v>Y504R</v>
          </cell>
          <cell r="F640" t="b">
            <v>0</v>
          </cell>
          <cell r="G640">
            <v>18910.143456159702</v>
          </cell>
          <cell r="H640">
            <v>18838.2346918406</v>
          </cell>
        </row>
        <row r="641">
          <cell r="B641" t="str">
            <v>CLAYTON 2213CB</v>
          </cell>
          <cell r="C641">
            <v>12022213</v>
          </cell>
          <cell r="D641" t="str">
            <v>CLAYTON 2213</v>
          </cell>
          <cell r="E641" t="str">
            <v>CB</v>
          </cell>
          <cell r="F641" t="b">
            <v>0</v>
          </cell>
          <cell r="G641">
            <v>9981.7319606757792</v>
          </cell>
          <cell r="H641">
            <v>6230.9216437658097</v>
          </cell>
        </row>
        <row r="642">
          <cell r="B642" t="str">
            <v>CLAYTON 2215184604</v>
          </cell>
          <cell r="C642">
            <v>12022215</v>
          </cell>
          <cell r="D642" t="str">
            <v>CLAYTON 2215</v>
          </cell>
          <cell r="E642">
            <v>184604</v>
          </cell>
          <cell r="F642" t="b">
            <v>0</v>
          </cell>
          <cell r="G642">
            <v>16467.237612305202</v>
          </cell>
          <cell r="H642">
            <v>3361.2921869030101</v>
          </cell>
        </row>
        <row r="643">
          <cell r="B643" t="str">
            <v>CLAYTON 22159765</v>
          </cell>
          <cell r="C643">
            <v>12022215</v>
          </cell>
          <cell r="D643" t="str">
            <v>CLAYTON 2215</v>
          </cell>
          <cell r="E643">
            <v>9765</v>
          </cell>
          <cell r="F643" t="b">
            <v>1</v>
          </cell>
          <cell r="G643">
            <v>1507.32571393836</v>
          </cell>
          <cell r="H643">
            <v>425.49789520714199</v>
          </cell>
        </row>
        <row r="644">
          <cell r="B644" t="str">
            <v>CLAYTON 2215W531R</v>
          </cell>
          <cell r="C644">
            <v>12022215</v>
          </cell>
          <cell r="D644" t="str">
            <v>CLAYTON 2215</v>
          </cell>
          <cell r="E644" t="str">
            <v>W531R</v>
          </cell>
          <cell r="F644" t="b">
            <v>0</v>
          </cell>
          <cell r="G644">
            <v>17380.291665558099</v>
          </cell>
          <cell r="H644">
            <v>10443.672980438199</v>
          </cell>
        </row>
        <row r="645">
          <cell r="B645" t="str">
            <v>CLAYTON 2217CB</v>
          </cell>
          <cell r="C645">
            <v>12022217</v>
          </cell>
          <cell r="D645" t="str">
            <v>CLAYTON 2217</v>
          </cell>
          <cell r="E645" t="str">
            <v>CB</v>
          </cell>
          <cell r="F645" t="b">
            <v>1</v>
          </cell>
          <cell r="G645">
            <v>1021.96226044771</v>
          </cell>
          <cell r="H645">
            <v>373.78513018556498</v>
          </cell>
        </row>
        <row r="646">
          <cell r="B646" t="str">
            <v>CLEAR LAKE 11011302</v>
          </cell>
          <cell r="C646">
            <v>42141101</v>
          </cell>
          <cell r="D646" t="str">
            <v>CLEAR LAKE 1101</v>
          </cell>
          <cell r="E646">
            <v>1302</v>
          </cell>
          <cell r="F646" t="b">
            <v>0</v>
          </cell>
          <cell r="G646">
            <v>28390.995671393201</v>
          </cell>
          <cell r="H646">
            <v>12188.0094880014</v>
          </cell>
        </row>
        <row r="647">
          <cell r="B647" t="str">
            <v>CLEAR LAKE 1101406</v>
          </cell>
          <cell r="C647">
            <v>42141101</v>
          </cell>
          <cell r="D647" t="str">
            <v>CLEAR LAKE 1101</v>
          </cell>
          <cell r="E647">
            <v>406</v>
          </cell>
          <cell r="F647" t="b">
            <v>0</v>
          </cell>
          <cell r="G647">
            <v>53036.291105476303</v>
          </cell>
          <cell r="H647">
            <v>19984.653739352401</v>
          </cell>
        </row>
        <row r="648">
          <cell r="B648" t="str">
            <v>CLEAR LAKE 1101699062</v>
          </cell>
          <cell r="C648">
            <v>42141101</v>
          </cell>
          <cell r="D648" t="str">
            <v>CLEAR LAKE 1101</v>
          </cell>
          <cell r="E648">
            <v>699062</v>
          </cell>
          <cell r="F648" t="b">
            <v>0</v>
          </cell>
          <cell r="G648">
            <v>3006.4234645719998</v>
          </cell>
          <cell r="H648">
            <v>1359.6472912583499</v>
          </cell>
        </row>
        <row r="649">
          <cell r="B649" t="str">
            <v>CLEAR LAKE 1101740076</v>
          </cell>
          <cell r="C649">
            <v>42141101</v>
          </cell>
          <cell r="D649" t="str">
            <v>CLEAR LAKE 1101</v>
          </cell>
          <cell r="E649">
            <v>740076</v>
          </cell>
          <cell r="F649" t="b">
            <v>1</v>
          </cell>
          <cell r="G649">
            <v>14283.490217377501</v>
          </cell>
          <cell r="H649">
            <v>632.37667896942401</v>
          </cell>
        </row>
        <row r="650">
          <cell r="B650" t="str">
            <v>CLEAR LAKE 1101881362</v>
          </cell>
          <cell r="C650">
            <v>42141101</v>
          </cell>
          <cell r="D650" t="str">
            <v>CLEAR LAKE 1101</v>
          </cell>
          <cell r="E650">
            <v>881362</v>
          </cell>
          <cell r="F650" t="b">
            <v>1</v>
          </cell>
          <cell r="G650">
            <v>1747.50892093824</v>
          </cell>
          <cell r="H650">
            <v>480.03214564275999</v>
          </cell>
        </row>
        <row r="651">
          <cell r="B651" t="str">
            <v>CLEAR LAKE 110192870</v>
          </cell>
          <cell r="C651">
            <v>42141101</v>
          </cell>
          <cell r="D651" t="str">
            <v>CLEAR LAKE 1101</v>
          </cell>
          <cell r="E651">
            <v>92870</v>
          </cell>
          <cell r="F651" t="b">
            <v>1</v>
          </cell>
          <cell r="G651">
            <v>25931.816903831201</v>
          </cell>
          <cell r="H651">
            <v>185.947516829666</v>
          </cell>
        </row>
        <row r="652">
          <cell r="B652" t="str">
            <v>CLEAR LAKE 1102223792</v>
          </cell>
          <cell r="C652">
            <v>42141102</v>
          </cell>
          <cell r="D652" t="str">
            <v>CLEAR LAKE 1102</v>
          </cell>
          <cell r="E652">
            <v>223792</v>
          </cell>
          <cell r="F652" t="b">
            <v>0</v>
          </cell>
          <cell r="G652">
            <v>1426.5673143024001</v>
          </cell>
          <cell r="H652">
            <v>1262.3470151087099</v>
          </cell>
        </row>
        <row r="653">
          <cell r="B653" t="str">
            <v>CLEAR LAKE 1102904</v>
          </cell>
          <cell r="C653">
            <v>42141102</v>
          </cell>
          <cell r="D653" t="str">
            <v>CLEAR LAKE 1102</v>
          </cell>
          <cell r="E653">
            <v>904</v>
          </cell>
          <cell r="F653" t="b">
            <v>0</v>
          </cell>
          <cell r="G653">
            <v>5777.0338743825596</v>
          </cell>
          <cell r="H653">
            <v>5445.64925676857</v>
          </cell>
        </row>
        <row r="654">
          <cell r="B654" t="str">
            <v>CLEAR LAKE 1102991285</v>
          </cell>
          <cell r="C654">
            <v>42141102</v>
          </cell>
          <cell r="D654" t="str">
            <v>CLEAR LAKE 1102</v>
          </cell>
          <cell r="E654">
            <v>991285</v>
          </cell>
          <cell r="F654" t="b">
            <v>1</v>
          </cell>
          <cell r="G654">
            <v>2786.1304004302401</v>
          </cell>
          <cell r="H654">
            <v>525.90012162109997</v>
          </cell>
        </row>
        <row r="655">
          <cell r="B655" t="str">
            <v>CLOVERDALE 1101399855</v>
          </cell>
          <cell r="C655">
            <v>42821101</v>
          </cell>
          <cell r="D655" t="str">
            <v>CLOVERDALE 1101</v>
          </cell>
          <cell r="E655">
            <v>399855</v>
          </cell>
          <cell r="F655" t="b">
            <v>0</v>
          </cell>
          <cell r="G655">
            <v>4438.9669179687698</v>
          </cell>
          <cell r="H655">
            <v>4409.91990112235</v>
          </cell>
        </row>
        <row r="656">
          <cell r="B656" t="str">
            <v>CLOVERDALE 1101409224</v>
          </cell>
          <cell r="C656">
            <v>42821101</v>
          </cell>
          <cell r="D656" t="str">
            <v>CLOVERDALE 1101</v>
          </cell>
          <cell r="E656">
            <v>409224</v>
          </cell>
          <cell r="F656" t="b">
            <v>1</v>
          </cell>
          <cell r="G656">
            <v>353.34506718198998</v>
          </cell>
          <cell r="H656">
            <v>138.72047454816499</v>
          </cell>
        </row>
        <row r="657">
          <cell r="B657" t="str">
            <v>CLOVERDALE 1101474708</v>
          </cell>
          <cell r="C657">
            <v>42821101</v>
          </cell>
          <cell r="D657" t="str">
            <v>CLOVERDALE 1101</v>
          </cell>
          <cell r="E657">
            <v>474708</v>
          </cell>
          <cell r="F657" t="b">
            <v>1</v>
          </cell>
          <cell r="G657">
            <v>1392.1284182403101</v>
          </cell>
          <cell r="H657">
            <v>422.045965651046</v>
          </cell>
        </row>
        <row r="658">
          <cell r="B658" t="str">
            <v>CLOVERDALE 1101704542</v>
          </cell>
          <cell r="C658">
            <v>42821101</v>
          </cell>
          <cell r="D658" t="str">
            <v>CLOVERDALE 1101</v>
          </cell>
          <cell r="E658">
            <v>704542</v>
          </cell>
          <cell r="F658" t="b">
            <v>1</v>
          </cell>
          <cell r="G658">
            <v>487.49634098088302</v>
          </cell>
          <cell r="H658">
            <v>345.94168980690802</v>
          </cell>
        </row>
        <row r="659">
          <cell r="B659" t="str">
            <v>CLOVERDALE 1101807953</v>
          </cell>
          <cell r="C659">
            <v>42821101</v>
          </cell>
          <cell r="D659" t="str">
            <v>CLOVERDALE 1101</v>
          </cell>
          <cell r="E659">
            <v>807953</v>
          </cell>
          <cell r="F659" t="b">
            <v>1</v>
          </cell>
          <cell r="G659">
            <v>1013.15168916261</v>
          </cell>
          <cell r="H659">
            <v>745.82149823206498</v>
          </cell>
        </row>
        <row r="660">
          <cell r="B660" t="str">
            <v>CLOVERDALE 110184088</v>
          </cell>
          <cell r="C660">
            <v>42821101</v>
          </cell>
          <cell r="D660" t="str">
            <v>CLOVERDALE 1101</v>
          </cell>
          <cell r="E660">
            <v>84088</v>
          </cell>
          <cell r="F660" t="b">
            <v>0</v>
          </cell>
          <cell r="G660">
            <v>28026.801696840401</v>
          </cell>
          <cell r="H660">
            <v>25963.760285693101</v>
          </cell>
        </row>
        <row r="661">
          <cell r="B661" t="str">
            <v>CLOVERDALE 1101964556</v>
          </cell>
          <cell r="C661">
            <v>42821101</v>
          </cell>
          <cell r="D661" t="str">
            <v>CLOVERDALE 1101</v>
          </cell>
          <cell r="E661">
            <v>964556</v>
          </cell>
          <cell r="F661" t="b">
            <v>0</v>
          </cell>
          <cell r="G661">
            <v>8160.0956239493498</v>
          </cell>
          <cell r="H661">
            <v>8116.5646676995802</v>
          </cell>
        </row>
        <row r="662">
          <cell r="B662" t="str">
            <v>CLOVERDALE 1102156</v>
          </cell>
          <cell r="C662">
            <v>42821102</v>
          </cell>
          <cell r="D662" t="str">
            <v>CLOVERDALE 1102</v>
          </cell>
          <cell r="E662">
            <v>156</v>
          </cell>
          <cell r="F662" t="b">
            <v>0</v>
          </cell>
          <cell r="G662">
            <v>18958.869918963199</v>
          </cell>
          <cell r="H662">
            <v>9919.8336261518907</v>
          </cell>
        </row>
        <row r="663">
          <cell r="B663" t="str">
            <v>CLOVERDALE 1102172096</v>
          </cell>
          <cell r="C663">
            <v>42821102</v>
          </cell>
          <cell r="D663" t="str">
            <v>CLOVERDALE 1102</v>
          </cell>
          <cell r="E663">
            <v>172096</v>
          </cell>
          <cell r="F663" t="b">
            <v>1</v>
          </cell>
          <cell r="G663">
            <v>1240.5827094423901</v>
          </cell>
          <cell r="H663">
            <v>425.50984913024803</v>
          </cell>
        </row>
        <row r="664">
          <cell r="B664" t="str">
            <v>CLOVERDALE 1102262</v>
          </cell>
          <cell r="C664">
            <v>42821102</v>
          </cell>
          <cell r="D664" t="str">
            <v>CLOVERDALE 1102</v>
          </cell>
          <cell r="E664">
            <v>262</v>
          </cell>
          <cell r="F664" t="b">
            <v>0</v>
          </cell>
          <cell r="G664">
            <v>9547.2777277554196</v>
          </cell>
          <cell r="H664">
            <v>2067.1656870114998</v>
          </cell>
        </row>
        <row r="665">
          <cell r="B665" t="str">
            <v>CLOVERDALE 1102307342</v>
          </cell>
          <cell r="C665">
            <v>42821102</v>
          </cell>
          <cell r="D665" t="str">
            <v>CLOVERDALE 1102</v>
          </cell>
          <cell r="E665">
            <v>307342</v>
          </cell>
          <cell r="F665" t="b">
            <v>1</v>
          </cell>
          <cell r="G665">
            <v>573.10340646302302</v>
          </cell>
          <cell r="H665">
            <v>354.02375561810697</v>
          </cell>
        </row>
        <row r="666">
          <cell r="B666" t="str">
            <v>CLOVERDALE 1102383183</v>
          </cell>
          <cell r="C666">
            <v>42821102</v>
          </cell>
          <cell r="D666" t="str">
            <v>CLOVERDALE 1102</v>
          </cell>
          <cell r="E666">
            <v>383183</v>
          </cell>
          <cell r="F666" t="b">
            <v>0</v>
          </cell>
          <cell r="G666">
            <v>23681.105395689799</v>
          </cell>
          <cell r="H666">
            <v>23566.620719538299</v>
          </cell>
        </row>
        <row r="667">
          <cell r="B667" t="str">
            <v>CLOVERDALE 1102429006</v>
          </cell>
          <cell r="C667">
            <v>42821102</v>
          </cell>
          <cell r="D667" t="str">
            <v>CLOVERDALE 1102</v>
          </cell>
          <cell r="E667">
            <v>429006</v>
          </cell>
          <cell r="F667" t="b">
            <v>0</v>
          </cell>
          <cell r="G667">
            <v>3229.4467150494602</v>
          </cell>
          <cell r="H667">
            <v>3213.4445539277699</v>
          </cell>
        </row>
        <row r="668">
          <cell r="B668" t="str">
            <v>CLOVERDALE 11024646</v>
          </cell>
          <cell r="C668">
            <v>42821102</v>
          </cell>
          <cell r="D668" t="str">
            <v>CLOVERDALE 1102</v>
          </cell>
          <cell r="E668">
            <v>4646</v>
          </cell>
          <cell r="F668" t="b">
            <v>1</v>
          </cell>
          <cell r="G668">
            <v>480.28649333507002</v>
          </cell>
          <cell r="H668">
            <v>242.39899920856701</v>
          </cell>
        </row>
        <row r="669">
          <cell r="B669" t="str">
            <v>CLOVERDALE 110247214</v>
          </cell>
          <cell r="C669">
            <v>42821102</v>
          </cell>
          <cell r="D669" t="str">
            <v>CLOVERDALE 1102</v>
          </cell>
          <cell r="E669">
            <v>47214</v>
          </cell>
          <cell r="F669" t="b">
            <v>1</v>
          </cell>
          <cell r="G669">
            <v>43.972016812199101</v>
          </cell>
          <cell r="H669">
            <v>43.972016812199101</v>
          </cell>
        </row>
        <row r="670">
          <cell r="B670" t="str">
            <v>CLOVERDALE 1102570</v>
          </cell>
          <cell r="C670">
            <v>42821102</v>
          </cell>
          <cell r="D670" t="str">
            <v>CLOVERDALE 1102</v>
          </cell>
          <cell r="E670">
            <v>570</v>
          </cell>
          <cell r="F670" t="b">
            <v>0</v>
          </cell>
          <cell r="G670">
            <v>34272.802068590601</v>
          </cell>
          <cell r="H670">
            <v>28557.038439057</v>
          </cell>
        </row>
        <row r="671">
          <cell r="B671" t="str">
            <v>CLOVERDALE 1102670</v>
          </cell>
          <cell r="C671">
            <v>42821102</v>
          </cell>
          <cell r="D671" t="str">
            <v>CLOVERDALE 1102</v>
          </cell>
          <cell r="E671">
            <v>670</v>
          </cell>
          <cell r="F671" t="b">
            <v>1</v>
          </cell>
          <cell r="G671">
            <v>4937.5443769759304</v>
          </cell>
          <cell r="H671">
            <v>587.14747848611205</v>
          </cell>
        </row>
        <row r="672">
          <cell r="B672" t="str">
            <v>CLOVERDALE 1102672</v>
          </cell>
          <cell r="C672">
            <v>42821102</v>
          </cell>
          <cell r="D672" t="str">
            <v>CLOVERDALE 1102</v>
          </cell>
          <cell r="E672">
            <v>672</v>
          </cell>
          <cell r="F672" t="b">
            <v>0</v>
          </cell>
          <cell r="G672">
            <v>35787.410060231799</v>
          </cell>
          <cell r="H672">
            <v>35088.8854433448</v>
          </cell>
        </row>
        <row r="673">
          <cell r="B673" t="str">
            <v>CLOVERDALE 1102674</v>
          </cell>
          <cell r="C673">
            <v>42821102</v>
          </cell>
          <cell r="D673" t="str">
            <v>CLOVERDALE 1102</v>
          </cell>
          <cell r="E673">
            <v>674</v>
          </cell>
          <cell r="F673" t="b">
            <v>0</v>
          </cell>
          <cell r="G673">
            <v>32462.292602662401</v>
          </cell>
          <cell r="H673">
            <v>27296.938185654399</v>
          </cell>
        </row>
        <row r="674">
          <cell r="B674" t="str">
            <v>CLOVERDALE 1102736078</v>
          </cell>
          <cell r="C674">
            <v>42821102</v>
          </cell>
          <cell r="D674" t="str">
            <v>CLOVERDALE 1102</v>
          </cell>
          <cell r="E674">
            <v>736078</v>
          </cell>
          <cell r="F674" t="b">
            <v>1</v>
          </cell>
          <cell r="G674">
            <v>432.866860515501</v>
          </cell>
          <cell r="H674">
            <v>373.67811447446701</v>
          </cell>
        </row>
        <row r="675">
          <cell r="B675" t="str">
            <v>CLOVERDALE 1102801904</v>
          </cell>
          <cell r="C675">
            <v>42821102</v>
          </cell>
          <cell r="D675" t="str">
            <v>CLOVERDALE 1102</v>
          </cell>
          <cell r="E675">
            <v>801904</v>
          </cell>
          <cell r="F675" t="b">
            <v>1</v>
          </cell>
          <cell r="G675">
            <v>22.388139339451801</v>
          </cell>
          <cell r="H675">
            <v>22.388139339451801</v>
          </cell>
        </row>
        <row r="676">
          <cell r="B676" t="str">
            <v>CMC 1101CB</v>
          </cell>
          <cell r="C676">
            <v>183111101</v>
          </cell>
          <cell r="D676" t="str">
            <v>CMC 1101</v>
          </cell>
          <cell r="E676" t="str">
            <v>CB</v>
          </cell>
          <cell r="F676" t="b">
            <v>0</v>
          </cell>
          <cell r="G676">
            <v>3286.0632632596898</v>
          </cell>
          <cell r="H676">
            <v>3286.0632632596898</v>
          </cell>
        </row>
        <row r="677">
          <cell r="B677" t="str">
            <v>CMC 1102CB</v>
          </cell>
          <cell r="C677">
            <v>183111102</v>
          </cell>
          <cell r="D677" t="str">
            <v>CMC 1102</v>
          </cell>
          <cell r="E677" t="str">
            <v>CB</v>
          </cell>
          <cell r="F677" t="b">
            <v>1</v>
          </cell>
          <cell r="G677">
            <v>581.83421734162596</v>
          </cell>
          <cell r="H677">
            <v>581.83421734162596</v>
          </cell>
        </row>
        <row r="678">
          <cell r="B678" t="str">
            <v>COARSEGOLD 210210040</v>
          </cell>
          <cell r="C678">
            <v>254432102</v>
          </cell>
          <cell r="D678" t="str">
            <v>COARSEGOLD 2102</v>
          </cell>
          <cell r="E678">
            <v>10040</v>
          </cell>
          <cell r="F678" t="b">
            <v>0</v>
          </cell>
          <cell r="G678">
            <v>28379.020055137102</v>
          </cell>
          <cell r="H678">
            <v>28379.020055137102</v>
          </cell>
        </row>
        <row r="679">
          <cell r="B679" t="str">
            <v>COARSEGOLD 210210050</v>
          </cell>
          <cell r="C679">
            <v>254432102</v>
          </cell>
          <cell r="D679" t="str">
            <v>COARSEGOLD 2102</v>
          </cell>
          <cell r="E679">
            <v>10050</v>
          </cell>
          <cell r="F679" t="b">
            <v>0</v>
          </cell>
          <cell r="G679">
            <v>11290.6239038892</v>
          </cell>
          <cell r="H679">
            <v>11290.6239038892</v>
          </cell>
        </row>
        <row r="680">
          <cell r="B680" t="str">
            <v>COARSEGOLD 210210207</v>
          </cell>
          <cell r="C680">
            <v>254432102</v>
          </cell>
          <cell r="D680" t="str">
            <v>COARSEGOLD 2102</v>
          </cell>
          <cell r="E680">
            <v>10207</v>
          </cell>
          <cell r="F680" t="b">
            <v>0</v>
          </cell>
          <cell r="G680">
            <v>5731.5327734820103</v>
          </cell>
          <cell r="H680">
            <v>5731.5327734820103</v>
          </cell>
        </row>
        <row r="681">
          <cell r="B681" t="str">
            <v>COARSEGOLD 210210330</v>
          </cell>
          <cell r="C681">
            <v>254432102</v>
          </cell>
          <cell r="D681" t="str">
            <v>COARSEGOLD 2102</v>
          </cell>
          <cell r="E681">
            <v>10330</v>
          </cell>
          <cell r="F681" t="b">
            <v>0</v>
          </cell>
          <cell r="G681">
            <v>15550.3229419982</v>
          </cell>
          <cell r="H681">
            <v>15550.3229419982</v>
          </cell>
        </row>
        <row r="682">
          <cell r="B682" t="str">
            <v>COARSEGOLD 210210610</v>
          </cell>
          <cell r="C682">
            <v>254432102</v>
          </cell>
          <cell r="D682" t="str">
            <v>COARSEGOLD 2102</v>
          </cell>
          <cell r="E682">
            <v>10610</v>
          </cell>
          <cell r="F682" t="b">
            <v>0</v>
          </cell>
          <cell r="G682">
            <v>2196.7776952946801</v>
          </cell>
          <cell r="H682">
            <v>2196.7776952946801</v>
          </cell>
        </row>
        <row r="683">
          <cell r="B683" t="str">
            <v>COARSEGOLD 2102383092</v>
          </cell>
          <cell r="C683">
            <v>254432102</v>
          </cell>
          <cell r="D683" t="str">
            <v>COARSEGOLD 2102</v>
          </cell>
          <cell r="E683">
            <v>383092</v>
          </cell>
          <cell r="F683" t="b">
            <v>1</v>
          </cell>
          <cell r="G683">
            <v>613.19255069524002</v>
          </cell>
          <cell r="H683">
            <v>613.19255069524002</v>
          </cell>
        </row>
        <row r="684">
          <cell r="B684" t="str">
            <v>COARSEGOLD 21025380</v>
          </cell>
          <cell r="C684">
            <v>254432102</v>
          </cell>
          <cell r="D684" t="str">
            <v>COARSEGOLD 2102</v>
          </cell>
          <cell r="E684">
            <v>5380</v>
          </cell>
          <cell r="F684" t="b">
            <v>0</v>
          </cell>
          <cell r="G684">
            <v>22971.0373915456</v>
          </cell>
          <cell r="H684">
            <v>22971.0373915456</v>
          </cell>
        </row>
        <row r="685">
          <cell r="B685" t="str">
            <v>COARSEGOLD 21025722</v>
          </cell>
          <cell r="C685">
            <v>254432102</v>
          </cell>
          <cell r="D685" t="str">
            <v>COARSEGOLD 2102</v>
          </cell>
          <cell r="E685">
            <v>5722</v>
          </cell>
          <cell r="F685" t="b">
            <v>0</v>
          </cell>
          <cell r="G685">
            <v>3182.5998852736798</v>
          </cell>
          <cell r="H685">
            <v>3182.5998852736798</v>
          </cell>
        </row>
        <row r="686">
          <cell r="B686" t="str">
            <v>COARSEGOLD 2102CB</v>
          </cell>
          <cell r="C686">
            <v>254432102</v>
          </cell>
          <cell r="D686" t="str">
            <v>COARSEGOLD 2102</v>
          </cell>
          <cell r="E686" t="str">
            <v>CB</v>
          </cell>
          <cell r="F686" t="b">
            <v>0</v>
          </cell>
          <cell r="G686">
            <v>22596.9807396623</v>
          </cell>
          <cell r="H686">
            <v>22596.9807396623</v>
          </cell>
        </row>
        <row r="687">
          <cell r="B687" t="str">
            <v>COARSEGOLD 210310820</v>
          </cell>
          <cell r="C687">
            <v>254432103</v>
          </cell>
          <cell r="D687" t="str">
            <v>COARSEGOLD 2103</v>
          </cell>
          <cell r="E687">
            <v>10820</v>
          </cell>
          <cell r="F687" t="b">
            <v>0</v>
          </cell>
          <cell r="G687">
            <v>46507.922628356297</v>
          </cell>
          <cell r="H687">
            <v>46392.444813111899</v>
          </cell>
        </row>
        <row r="688">
          <cell r="B688" t="str">
            <v>COARSEGOLD 21035020</v>
          </cell>
          <cell r="C688">
            <v>254432103</v>
          </cell>
          <cell r="D688" t="str">
            <v>COARSEGOLD 2103</v>
          </cell>
          <cell r="E688">
            <v>5020</v>
          </cell>
          <cell r="F688" t="b">
            <v>0</v>
          </cell>
          <cell r="G688">
            <v>26887.651425932399</v>
          </cell>
          <cell r="H688">
            <v>26064.863402155901</v>
          </cell>
        </row>
        <row r="689">
          <cell r="B689" t="str">
            <v>COARSEGOLD 21036110</v>
          </cell>
          <cell r="C689">
            <v>254432103</v>
          </cell>
          <cell r="D689" t="str">
            <v>COARSEGOLD 2103</v>
          </cell>
          <cell r="E689">
            <v>6110</v>
          </cell>
          <cell r="F689" t="b">
            <v>0</v>
          </cell>
          <cell r="G689">
            <v>47929.947970760702</v>
          </cell>
          <cell r="H689">
            <v>17714.3762592393</v>
          </cell>
        </row>
        <row r="690">
          <cell r="B690" t="str">
            <v>COARSEGOLD 2103CB</v>
          </cell>
          <cell r="C690">
            <v>254432103</v>
          </cell>
          <cell r="D690" t="str">
            <v>COARSEGOLD 2103</v>
          </cell>
          <cell r="E690" t="str">
            <v>CB</v>
          </cell>
          <cell r="F690" t="b">
            <v>0</v>
          </cell>
          <cell r="G690">
            <v>61825.449041383799</v>
          </cell>
          <cell r="H690">
            <v>61825.449041383799</v>
          </cell>
        </row>
        <row r="691">
          <cell r="B691" t="str">
            <v>COARSEGOLD 210410030</v>
          </cell>
          <cell r="C691">
            <v>254432104</v>
          </cell>
          <cell r="D691" t="str">
            <v>COARSEGOLD 2104</v>
          </cell>
          <cell r="E691">
            <v>10030</v>
          </cell>
          <cell r="F691" t="b">
            <v>0</v>
          </cell>
          <cell r="G691">
            <v>59186.588492983203</v>
          </cell>
          <cell r="H691">
            <v>54599.186753335598</v>
          </cell>
        </row>
        <row r="692">
          <cell r="B692" t="str">
            <v>COARSEGOLD 210410110</v>
          </cell>
          <cell r="C692">
            <v>254432104</v>
          </cell>
          <cell r="D692" t="str">
            <v>COARSEGOLD 2104</v>
          </cell>
          <cell r="E692">
            <v>10110</v>
          </cell>
          <cell r="F692" t="b">
            <v>0</v>
          </cell>
          <cell r="G692">
            <v>79840.178394779796</v>
          </cell>
          <cell r="H692">
            <v>79840.178394779796</v>
          </cell>
        </row>
        <row r="693">
          <cell r="B693" t="str">
            <v>COARSEGOLD 210410335</v>
          </cell>
          <cell r="C693">
            <v>254432104</v>
          </cell>
          <cell r="D693" t="str">
            <v>COARSEGOLD 2104</v>
          </cell>
          <cell r="E693">
            <v>10335</v>
          </cell>
          <cell r="F693" t="b">
            <v>0</v>
          </cell>
          <cell r="G693">
            <v>9369.0410930619801</v>
          </cell>
          <cell r="H693">
            <v>9369.0410930619801</v>
          </cell>
        </row>
        <row r="694">
          <cell r="B694" t="str">
            <v>COARSEGOLD 210410400</v>
          </cell>
          <cell r="C694">
            <v>254432104</v>
          </cell>
          <cell r="D694" t="str">
            <v>COARSEGOLD 2104</v>
          </cell>
          <cell r="E694">
            <v>10400</v>
          </cell>
          <cell r="F694" t="b">
            <v>0</v>
          </cell>
          <cell r="G694">
            <v>72169.161501790397</v>
          </cell>
          <cell r="H694">
            <v>68567.353072295606</v>
          </cell>
        </row>
        <row r="695">
          <cell r="B695" t="str">
            <v>COARSEGOLD 21045300</v>
          </cell>
          <cell r="C695">
            <v>254432104</v>
          </cell>
          <cell r="D695" t="str">
            <v>COARSEGOLD 2104</v>
          </cell>
          <cell r="E695">
            <v>5300</v>
          </cell>
          <cell r="F695" t="b">
            <v>0</v>
          </cell>
          <cell r="G695">
            <v>89782.936543034899</v>
          </cell>
          <cell r="H695">
            <v>89782.936543034899</v>
          </cell>
        </row>
        <row r="696">
          <cell r="B696" t="str">
            <v>COARSEGOLD 21045310</v>
          </cell>
          <cell r="C696">
            <v>254432104</v>
          </cell>
          <cell r="D696" t="str">
            <v>COARSEGOLD 2104</v>
          </cell>
          <cell r="E696">
            <v>5310</v>
          </cell>
          <cell r="F696" t="b">
            <v>0</v>
          </cell>
          <cell r="G696">
            <v>45195.508783565201</v>
          </cell>
          <cell r="H696">
            <v>45195.508783565201</v>
          </cell>
        </row>
        <row r="697">
          <cell r="B697" t="str">
            <v>COARSEGOLD 21045525</v>
          </cell>
          <cell r="C697">
            <v>254432104</v>
          </cell>
          <cell r="D697" t="str">
            <v>COARSEGOLD 2104</v>
          </cell>
          <cell r="E697">
            <v>5525</v>
          </cell>
          <cell r="F697" t="b">
            <v>0</v>
          </cell>
          <cell r="G697">
            <v>21152.716483263699</v>
          </cell>
          <cell r="H697">
            <v>21152.716483263699</v>
          </cell>
        </row>
        <row r="698">
          <cell r="B698" t="str">
            <v>COARSEGOLD 2104570682</v>
          </cell>
          <cell r="C698">
            <v>254432104</v>
          </cell>
          <cell r="D698" t="str">
            <v>COARSEGOLD 2104</v>
          </cell>
          <cell r="E698">
            <v>570682</v>
          </cell>
          <cell r="F698" t="b">
            <v>0</v>
          </cell>
          <cell r="G698">
            <v>3264.3372351768999</v>
          </cell>
          <cell r="H698">
            <v>3264.3372351768999</v>
          </cell>
        </row>
        <row r="699">
          <cell r="B699" t="str">
            <v>COARSEGOLD 21046210</v>
          </cell>
          <cell r="C699">
            <v>254432104</v>
          </cell>
          <cell r="D699" t="str">
            <v>COARSEGOLD 2104</v>
          </cell>
          <cell r="E699">
            <v>6210</v>
          </cell>
          <cell r="F699" t="b">
            <v>0</v>
          </cell>
          <cell r="G699">
            <v>17177.2502873827</v>
          </cell>
          <cell r="H699">
            <v>17177.2502873827</v>
          </cell>
        </row>
        <row r="700">
          <cell r="B700" t="str">
            <v>COARSEGOLD 210490356</v>
          </cell>
          <cell r="C700">
            <v>254432104</v>
          </cell>
          <cell r="D700" t="str">
            <v>COARSEGOLD 2104</v>
          </cell>
          <cell r="E700">
            <v>90356</v>
          </cell>
          <cell r="F700" t="b">
            <v>0</v>
          </cell>
          <cell r="G700">
            <v>27619.143076496999</v>
          </cell>
          <cell r="H700">
            <v>7749.0513302211002</v>
          </cell>
        </row>
        <row r="701">
          <cell r="B701" t="str">
            <v>COARSEGOLD 2104CB</v>
          </cell>
          <cell r="C701">
            <v>254432104</v>
          </cell>
          <cell r="D701" t="str">
            <v>COARSEGOLD 2104</v>
          </cell>
          <cell r="E701" t="str">
            <v>CB</v>
          </cell>
          <cell r="F701" t="b">
            <v>0</v>
          </cell>
          <cell r="G701">
            <v>3906.1429863930698</v>
          </cell>
          <cell r="H701">
            <v>3906.1429863930698</v>
          </cell>
        </row>
        <row r="702">
          <cell r="B702" t="str">
            <v>COAST RD 04015134</v>
          </cell>
          <cell r="C702">
            <v>88820401</v>
          </cell>
          <cell r="D702" t="str">
            <v>COAST RD 0401</v>
          </cell>
          <cell r="E702">
            <v>5134</v>
          </cell>
          <cell r="F702" t="b">
            <v>0</v>
          </cell>
          <cell r="G702">
            <v>4886.1695063641801</v>
          </cell>
          <cell r="H702">
            <v>1018.61975966355</v>
          </cell>
        </row>
        <row r="703">
          <cell r="B703" t="str">
            <v>COLUMBIA HILL 11012212</v>
          </cell>
          <cell r="C703">
            <v>152471101</v>
          </cell>
          <cell r="D703" t="str">
            <v>COLUMBIA HILL 1101</v>
          </cell>
          <cell r="E703">
            <v>2212</v>
          </cell>
          <cell r="F703" t="b">
            <v>0</v>
          </cell>
          <cell r="G703">
            <v>14695.9753642786</v>
          </cell>
          <cell r="H703">
            <v>14695.9753642786</v>
          </cell>
        </row>
        <row r="704">
          <cell r="B704" t="str">
            <v>COLUMBIA HILL 110135424</v>
          </cell>
          <cell r="C704">
            <v>152471101</v>
          </cell>
          <cell r="D704" t="str">
            <v>COLUMBIA HILL 1101</v>
          </cell>
          <cell r="E704">
            <v>35424</v>
          </cell>
          <cell r="F704" t="b">
            <v>0</v>
          </cell>
          <cell r="G704">
            <v>22308.071878385399</v>
          </cell>
          <cell r="H704">
            <v>22308.071878385399</v>
          </cell>
        </row>
        <row r="705">
          <cell r="B705" t="str">
            <v>COLUMBIA HILL 1101764</v>
          </cell>
          <cell r="C705">
            <v>152471101</v>
          </cell>
          <cell r="D705" t="str">
            <v>COLUMBIA HILL 1101</v>
          </cell>
          <cell r="E705">
            <v>764</v>
          </cell>
          <cell r="F705" t="b">
            <v>0</v>
          </cell>
          <cell r="G705">
            <v>23643.468018417199</v>
          </cell>
          <cell r="H705">
            <v>23643.468018417199</v>
          </cell>
        </row>
        <row r="706">
          <cell r="B706" t="str">
            <v>COLUMBIA HILL 11018233</v>
          </cell>
          <cell r="C706">
            <v>152471101</v>
          </cell>
          <cell r="D706" t="str">
            <v>COLUMBIA HILL 1101</v>
          </cell>
          <cell r="E706">
            <v>8233</v>
          </cell>
          <cell r="F706" t="b">
            <v>0</v>
          </cell>
          <cell r="G706">
            <v>7978.7453310697501</v>
          </cell>
          <cell r="H706">
            <v>7978.7453310697501</v>
          </cell>
        </row>
        <row r="707">
          <cell r="B707" t="str">
            <v>COLUMBIA HILL 110190730</v>
          </cell>
          <cell r="C707">
            <v>152471101</v>
          </cell>
          <cell r="D707" t="str">
            <v>COLUMBIA HILL 1101</v>
          </cell>
          <cell r="E707">
            <v>90730</v>
          </cell>
          <cell r="F707" t="b">
            <v>0</v>
          </cell>
          <cell r="G707">
            <v>13402.9330833554</v>
          </cell>
          <cell r="H707">
            <v>13402.9330833554</v>
          </cell>
        </row>
        <row r="708">
          <cell r="B708" t="str">
            <v>COLUMBIA HILL 1101CB</v>
          </cell>
          <cell r="C708">
            <v>152471101</v>
          </cell>
          <cell r="D708" t="str">
            <v>COLUMBIA HILL 1101</v>
          </cell>
          <cell r="E708" t="str">
            <v>CB</v>
          </cell>
          <cell r="F708" t="b">
            <v>0</v>
          </cell>
          <cell r="G708">
            <v>63324.334517814998</v>
          </cell>
          <cell r="H708">
            <v>63324.334517814998</v>
          </cell>
        </row>
        <row r="709">
          <cell r="B709" t="str">
            <v>COPPERMINE 1104556430</v>
          </cell>
          <cell r="C709">
            <v>252411104</v>
          </cell>
          <cell r="D709" t="str">
            <v>COPPERMINE 1104</v>
          </cell>
          <cell r="E709">
            <v>556430</v>
          </cell>
          <cell r="F709" t="b">
            <v>0</v>
          </cell>
          <cell r="G709">
            <v>26122.847008330798</v>
          </cell>
          <cell r="H709">
            <v>7792.84408603271</v>
          </cell>
        </row>
        <row r="710">
          <cell r="B710" t="str">
            <v>COPPERMINE 1104613086</v>
          </cell>
          <cell r="C710">
            <v>252411104</v>
          </cell>
          <cell r="D710" t="str">
            <v>COPPERMINE 1104</v>
          </cell>
          <cell r="E710">
            <v>613086</v>
          </cell>
          <cell r="F710" t="b">
            <v>0</v>
          </cell>
          <cell r="G710">
            <v>14704.7374743769</v>
          </cell>
          <cell r="H710">
            <v>8243.1423659440497</v>
          </cell>
        </row>
        <row r="711">
          <cell r="B711" t="str">
            <v>CORNING 110135974</v>
          </cell>
          <cell r="C711">
            <v>103331101</v>
          </cell>
          <cell r="D711" t="str">
            <v>CORNING 1101</v>
          </cell>
          <cell r="E711">
            <v>35974</v>
          </cell>
          <cell r="F711" t="b">
            <v>1</v>
          </cell>
          <cell r="G711">
            <v>1338.7863047928499</v>
          </cell>
          <cell r="H711">
            <v>398.87387082201099</v>
          </cell>
        </row>
        <row r="712">
          <cell r="B712" t="str">
            <v>CORNING 110164090</v>
          </cell>
          <cell r="C712">
            <v>103331101</v>
          </cell>
          <cell r="D712" t="str">
            <v>CORNING 1101</v>
          </cell>
          <cell r="E712">
            <v>64090</v>
          </cell>
          <cell r="F712" t="b">
            <v>0</v>
          </cell>
          <cell r="G712">
            <v>21993.720013435301</v>
          </cell>
          <cell r="H712">
            <v>21993.720013435301</v>
          </cell>
        </row>
        <row r="713">
          <cell r="B713" t="str">
            <v>CORNING 110182846</v>
          </cell>
          <cell r="C713">
            <v>103331101</v>
          </cell>
          <cell r="D713" t="str">
            <v>CORNING 1101</v>
          </cell>
          <cell r="E713">
            <v>82846</v>
          </cell>
          <cell r="F713" t="b">
            <v>0</v>
          </cell>
          <cell r="G713">
            <v>8140.1206880516802</v>
          </cell>
          <cell r="H713">
            <v>7626.8315543123699</v>
          </cell>
        </row>
        <row r="714">
          <cell r="B714" t="str">
            <v>CORNING 110185152</v>
          </cell>
          <cell r="C714">
            <v>103331101</v>
          </cell>
          <cell r="D714" t="str">
            <v>CORNING 1101</v>
          </cell>
          <cell r="E714">
            <v>85152</v>
          </cell>
          <cell r="F714" t="b">
            <v>0</v>
          </cell>
          <cell r="G714">
            <v>37332.138377421797</v>
          </cell>
          <cell r="H714">
            <v>37332.138377421797</v>
          </cell>
        </row>
        <row r="715">
          <cell r="B715" t="str">
            <v>CORNING 110185162</v>
          </cell>
          <cell r="C715">
            <v>103331101</v>
          </cell>
          <cell r="D715" t="str">
            <v>CORNING 1101</v>
          </cell>
          <cell r="E715">
            <v>85162</v>
          </cell>
          <cell r="F715" t="b">
            <v>0</v>
          </cell>
          <cell r="G715">
            <v>9267.4821464422894</v>
          </cell>
          <cell r="H715">
            <v>9267.4821464422894</v>
          </cell>
        </row>
        <row r="716">
          <cell r="B716" t="str">
            <v>CORNING 110187304</v>
          </cell>
          <cell r="C716">
            <v>103331101</v>
          </cell>
          <cell r="D716" t="str">
            <v>CORNING 1101</v>
          </cell>
          <cell r="E716">
            <v>87304</v>
          </cell>
          <cell r="F716" t="b">
            <v>0</v>
          </cell>
          <cell r="G716">
            <v>23764.158369123699</v>
          </cell>
          <cell r="H716">
            <v>4634.81194437064</v>
          </cell>
        </row>
        <row r="717">
          <cell r="B717" t="str">
            <v>CORNING 11021622</v>
          </cell>
          <cell r="C717">
            <v>103331102</v>
          </cell>
          <cell r="D717" t="str">
            <v>CORNING 1102</v>
          </cell>
          <cell r="E717">
            <v>1622</v>
          </cell>
          <cell r="F717" t="b">
            <v>0</v>
          </cell>
          <cell r="G717">
            <v>54701.964393993097</v>
          </cell>
          <cell r="H717">
            <v>54701.964393993097</v>
          </cell>
        </row>
        <row r="718">
          <cell r="B718" t="str">
            <v>CORNING 110253184</v>
          </cell>
          <cell r="C718">
            <v>103331102</v>
          </cell>
          <cell r="D718" t="str">
            <v>CORNING 1102</v>
          </cell>
          <cell r="E718">
            <v>53184</v>
          </cell>
          <cell r="F718" t="b">
            <v>0</v>
          </cell>
          <cell r="G718">
            <v>51204.652673653</v>
          </cell>
          <cell r="H718">
            <v>51204.652673653</v>
          </cell>
        </row>
        <row r="719">
          <cell r="B719" t="str">
            <v>CORNING 110290036</v>
          </cell>
          <cell r="C719">
            <v>103331102</v>
          </cell>
          <cell r="D719" t="str">
            <v>CORNING 1102</v>
          </cell>
          <cell r="E719">
            <v>90036</v>
          </cell>
          <cell r="F719" t="b">
            <v>0</v>
          </cell>
          <cell r="G719">
            <v>23187.522111200298</v>
          </cell>
          <cell r="H719">
            <v>21561.176213333601</v>
          </cell>
        </row>
        <row r="720">
          <cell r="B720" t="str">
            <v>CORNING 1102915324</v>
          </cell>
          <cell r="C720">
            <v>103331102</v>
          </cell>
          <cell r="D720" t="str">
            <v>CORNING 1102</v>
          </cell>
          <cell r="E720">
            <v>915324</v>
          </cell>
          <cell r="F720" t="b">
            <v>0</v>
          </cell>
          <cell r="G720">
            <v>5487.5306401592698</v>
          </cell>
          <cell r="H720">
            <v>3584.8296130867998</v>
          </cell>
        </row>
        <row r="721">
          <cell r="B721" t="str">
            <v>CORONA 1103114284</v>
          </cell>
          <cell r="C721">
            <v>43491103</v>
          </cell>
          <cell r="D721" t="str">
            <v>CORONA 1103</v>
          </cell>
          <cell r="E721">
            <v>114284</v>
          </cell>
          <cell r="F721" t="b">
            <v>1</v>
          </cell>
          <cell r="G721">
            <v>893.78628356568197</v>
          </cell>
          <cell r="H721">
            <v>451.73257590432002</v>
          </cell>
        </row>
        <row r="722">
          <cell r="B722" t="str">
            <v>CORONA 11034446</v>
          </cell>
          <cell r="C722">
            <v>43491103</v>
          </cell>
          <cell r="D722" t="str">
            <v>CORONA 1103</v>
          </cell>
          <cell r="E722">
            <v>4446</v>
          </cell>
          <cell r="F722" t="b">
            <v>1</v>
          </cell>
          <cell r="G722">
            <v>17302.763457771802</v>
          </cell>
          <cell r="H722">
            <v>0</v>
          </cell>
        </row>
        <row r="723">
          <cell r="B723" t="str">
            <v>CORONA 1103776806</v>
          </cell>
          <cell r="C723">
            <v>43491103</v>
          </cell>
          <cell r="D723" t="str">
            <v>CORONA 1103</v>
          </cell>
          <cell r="E723">
            <v>776806</v>
          </cell>
          <cell r="F723" t="b">
            <v>1</v>
          </cell>
          <cell r="G723">
            <v>1634.48759993967</v>
          </cell>
          <cell r="H723">
            <v>412.40968625601198</v>
          </cell>
        </row>
        <row r="724">
          <cell r="B724" t="str">
            <v>CORRAL 110112606</v>
          </cell>
          <cell r="C724">
            <v>162991101</v>
          </cell>
          <cell r="D724" t="str">
            <v>CORRAL 1101</v>
          </cell>
          <cell r="E724">
            <v>12606</v>
          </cell>
          <cell r="F724" t="b">
            <v>0</v>
          </cell>
          <cell r="G724">
            <v>36144.365974001499</v>
          </cell>
          <cell r="H724">
            <v>36144.365974001499</v>
          </cell>
        </row>
        <row r="725">
          <cell r="B725" t="str">
            <v>CORRAL 110112608</v>
          </cell>
          <cell r="C725">
            <v>162991101</v>
          </cell>
          <cell r="D725" t="str">
            <v>CORRAL 1101</v>
          </cell>
          <cell r="E725">
            <v>12608</v>
          </cell>
          <cell r="F725" t="b">
            <v>0</v>
          </cell>
          <cell r="G725">
            <v>27131.102658634602</v>
          </cell>
          <cell r="H725">
            <v>27131.102658634602</v>
          </cell>
        </row>
        <row r="726">
          <cell r="B726" t="str">
            <v>CORRAL 110112612</v>
          </cell>
          <cell r="C726">
            <v>162991101</v>
          </cell>
          <cell r="D726" t="str">
            <v>CORRAL 1101</v>
          </cell>
          <cell r="E726">
            <v>12612</v>
          </cell>
          <cell r="F726" t="b">
            <v>0</v>
          </cell>
          <cell r="G726">
            <v>32502.266179572802</v>
          </cell>
          <cell r="H726">
            <v>31091.450973488001</v>
          </cell>
        </row>
        <row r="727">
          <cell r="B727" t="str">
            <v>CORRAL 110136652</v>
          </cell>
          <cell r="C727">
            <v>162991101</v>
          </cell>
          <cell r="D727" t="str">
            <v>CORRAL 1101</v>
          </cell>
          <cell r="E727">
            <v>36652</v>
          </cell>
          <cell r="F727" t="b">
            <v>0</v>
          </cell>
          <cell r="G727">
            <v>58152.917740897698</v>
          </cell>
          <cell r="H727">
            <v>58152.917740897698</v>
          </cell>
        </row>
        <row r="728">
          <cell r="B728" t="str">
            <v>CORRAL 110175204</v>
          </cell>
          <cell r="C728">
            <v>162991101</v>
          </cell>
          <cell r="D728" t="str">
            <v>CORRAL 1101</v>
          </cell>
          <cell r="E728">
            <v>75204</v>
          </cell>
          <cell r="F728" t="b">
            <v>0</v>
          </cell>
          <cell r="G728">
            <v>29879.1855154199</v>
          </cell>
          <cell r="H728">
            <v>1376.4737900088701</v>
          </cell>
        </row>
        <row r="729">
          <cell r="B729" t="str">
            <v>CORRAL 1101CB</v>
          </cell>
          <cell r="C729">
            <v>162991101</v>
          </cell>
          <cell r="D729" t="str">
            <v>CORRAL 1101</v>
          </cell>
          <cell r="E729" t="str">
            <v>CB</v>
          </cell>
          <cell r="F729" t="b">
            <v>0</v>
          </cell>
          <cell r="G729">
            <v>44193.700050658801</v>
          </cell>
          <cell r="H729">
            <v>42311.350314519499</v>
          </cell>
        </row>
        <row r="730">
          <cell r="B730" t="str">
            <v>CORRAL 110213498</v>
          </cell>
          <cell r="C730">
            <v>162991102</v>
          </cell>
          <cell r="D730" t="str">
            <v>CORRAL 1102</v>
          </cell>
          <cell r="E730">
            <v>13498</v>
          </cell>
          <cell r="F730" t="b">
            <v>0</v>
          </cell>
          <cell r="G730">
            <v>1603.6406229957699</v>
          </cell>
          <cell r="H730">
            <v>1585.9578850247699</v>
          </cell>
        </row>
        <row r="731">
          <cell r="B731" t="str">
            <v>CORRAL 110214026</v>
          </cell>
          <cell r="C731">
            <v>162991102</v>
          </cell>
          <cell r="D731" t="str">
            <v>CORRAL 1102</v>
          </cell>
          <cell r="E731">
            <v>14026</v>
          </cell>
          <cell r="F731" t="b">
            <v>0</v>
          </cell>
          <cell r="G731">
            <v>16308.520551379999</v>
          </cell>
          <cell r="H731">
            <v>16308.520551379999</v>
          </cell>
        </row>
        <row r="732">
          <cell r="B732" t="str">
            <v>CORRAL 110214028</v>
          </cell>
          <cell r="C732">
            <v>162991102</v>
          </cell>
          <cell r="D732" t="str">
            <v>CORRAL 1102</v>
          </cell>
          <cell r="E732">
            <v>14028</v>
          </cell>
          <cell r="F732" t="b">
            <v>0</v>
          </cell>
          <cell r="G732">
            <v>12751.8037269467</v>
          </cell>
          <cell r="H732">
            <v>6133.5416878384103</v>
          </cell>
        </row>
        <row r="733">
          <cell r="B733" t="str">
            <v>CORRAL 110236666</v>
          </cell>
          <cell r="C733">
            <v>162991102</v>
          </cell>
          <cell r="D733" t="str">
            <v>CORRAL 1102</v>
          </cell>
          <cell r="E733">
            <v>36666</v>
          </cell>
          <cell r="F733" t="b">
            <v>0</v>
          </cell>
          <cell r="G733">
            <v>29026.438004936099</v>
          </cell>
          <cell r="H733">
            <v>27295.752614134199</v>
          </cell>
        </row>
        <row r="734">
          <cell r="B734" t="str">
            <v>CORRAL 110275622</v>
          </cell>
          <cell r="C734">
            <v>162991102</v>
          </cell>
          <cell r="D734" t="str">
            <v>CORRAL 1102</v>
          </cell>
          <cell r="E734">
            <v>75622</v>
          </cell>
          <cell r="F734" t="b">
            <v>0</v>
          </cell>
          <cell r="G734">
            <v>9209.8908426118996</v>
          </cell>
          <cell r="H734">
            <v>1956.9061388130699</v>
          </cell>
        </row>
        <row r="735">
          <cell r="B735" t="str">
            <v>CORRAL 1102CB</v>
          </cell>
          <cell r="C735">
            <v>162991102</v>
          </cell>
          <cell r="D735" t="str">
            <v>CORRAL 1102</v>
          </cell>
          <cell r="E735" t="str">
            <v>CB</v>
          </cell>
          <cell r="F735" t="b">
            <v>0</v>
          </cell>
          <cell r="G735">
            <v>34280.1417419102</v>
          </cell>
          <cell r="H735">
            <v>27168.798590269402</v>
          </cell>
        </row>
        <row r="736">
          <cell r="B736" t="str">
            <v>CORRAL 110313474</v>
          </cell>
          <cell r="C736">
            <v>162991103</v>
          </cell>
          <cell r="D736" t="str">
            <v>CORRAL 1103</v>
          </cell>
          <cell r="E736">
            <v>13474</v>
          </cell>
          <cell r="F736" t="b">
            <v>0</v>
          </cell>
          <cell r="G736">
            <v>11606.5962777679</v>
          </cell>
          <cell r="H736">
            <v>4726.1259153502797</v>
          </cell>
        </row>
        <row r="737">
          <cell r="B737" t="str">
            <v>CORRAL 110336680</v>
          </cell>
          <cell r="C737">
            <v>162991103</v>
          </cell>
          <cell r="D737" t="str">
            <v>CORRAL 1103</v>
          </cell>
          <cell r="E737">
            <v>36680</v>
          </cell>
          <cell r="F737" t="b">
            <v>0</v>
          </cell>
          <cell r="G737">
            <v>32219.824200489798</v>
          </cell>
          <cell r="H737">
            <v>15055.394420464099</v>
          </cell>
        </row>
        <row r="738">
          <cell r="B738" t="str">
            <v>CORRAL 1103569005</v>
          </cell>
          <cell r="C738">
            <v>162991103</v>
          </cell>
          <cell r="D738" t="str">
            <v>CORRAL 1103</v>
          </cell>
          <cell r="E738">
            <v>569005</v>
          </cell>
          <cell r="F738" t="b">
            <v>0</v>
          </cell>
          <cell r="G738">
            <v>3858.1768694028401</v>
          </cell>
          <cell r="H738">
            <v>1152.5977600697499</v>
          </cell>
        </row>
        <row r="739">
          <cell r="B739" t="str">
            <v>CORRAL 110359770</v>
          </cell>
          <cell r="C739">
            <v>162991103</v>
          </cell>
          <cell r="D739" t="str">
            <v>CORRAL 1103</v>
          </cell>
          <cell r="E739">
            <v>59770</v>
          </cell>
          <cell r="F739" t="b">
            <v>0</v>
          </cell>
          <cell r="G739">
            <v>11687.750733753601</v>
          </cell>
          <cell r="H739">
            <v>7749.76335669121</v>
          </cell>
        </row>
        <row r="740">
          <cell r="B740" t="str">
            <v>CORRAL 1103681991</v>
          </cell>
          <cell r="C740">
            <v>162991103</v>
          </cell>
          <cell r="D740" t="str">
            <v>CORRAL 1103</v>
          </cell>
          <cell r="E740">
            <v>681991</v>
          </cell>
          <cell r="F740" t="b">
            <v>0</v>
          </cell>
          <cell r="G740">
            <v>6056.3504862885002</v>
          </cell>
          <cell r="H740">
            <v>2212.03444298258</v>
          </cell>
        </row>
        <row r="741">
          <cell r="B741" t="str">
            <v>CORRAL 1103831781</v>
          </cell>
          <cell r="C741">
            <v>162991103</v>
          </cell>
          <cell r="D741" t="str">
            <v>CORRAL 1103</v>
          </cell>
          <cell r="E741">
            <v>831781</v>
          </cell>
          <cell r="F741" t="b">
            <v>0</v>
          </cell>
          <cell r="G741">
            <v>2564.8738137034302</v>
          </cell>
          <cell r="H741">
            <v>1186.13962345451</v>
          </cell>
        </row>
        <row r="742">
          <cell r="B742" t="str">
            <v>CORRAL 1103936674</v>
          </cell>
          <cell r="C742">
            <v>162991103</v>
          </cell>
          <cell r="D742" t="str">
            <v>CORRAL 1103</v>
          </cell>
          <cell r="E742">
            <v>936674</v>
          </cell>
          <cell r="F742" t="b">
            <v>0</v>
          </cell>
          <cell r="G742">
            <v>6354.8382405093298</v>
          </cell>
          <cell r="H742">
            <v>1063.5847719526901</v>
          </cell>
        </row>
        <row r="743">
          <cell r="B743" t="str">
            <v>CORTINA 1101302192</v>
          </cell>
          <cell r="C743">
            <v>63121101</v>
          </cell>
          <cell r="D743" t="str">
            <v>CORTINA 1101</v>
          </cell>
          <cell r="E743">
            <v>302192</v>
          </cell>
          <cell r="F743" t="b">
            <v>1</v>
          </cell>
          <cell r="G743">
            <v>22573.2132991537</v>
          </cell>
          <cell r="H743">
            <v>0</v>
          </cell>
        </row>
        <row r="744">
          <cell r="B744" t="str">
            <v>CORTINA 1101528460</v>
          </cell>
          <cell r="C744">
            <v>63121101</v>
          </cell>
          <cell r="D744" t="str">
            <v>CORTINA 1101</v>
          </cell>
          <cell r="E744">
            <v>528460</v>
          </cell>
          <cell r="F744" t="b">
            <v>0</v>
          </cell>
          <cell r="G744">
            <v>6121.8318659592596</v>
          </cell>
          <cell r="H744">
            <v>3043.5918368119001</v>
          </cell>
        </row>
        <row r="745">
          <cell r="B745" t="str">
            <v>COTATI 1102167726</v>
          </cell>
          <cell r="C745">
            <v>42271102</v>
          </cell>
          <cell r="D745" t="str">
            <v>COTATI 1102</v>
          </cell>
          <cell r="E745">
            <v>167726</v>
          </cell>
          <cell r="F745" t="b">
            <v>0</v>
          </cell>
          <cell r="G745">
            <v>6114.3743948367301</v>
          </cell>
          <cell r="H745">
            <v>6114.3743948367301</v>
          </cell>
        </row>
        <row r="746">
          <cell r="B746" t="str">
            <v>COTATI 1102260</v>
          </cell>
          <cell r="C746">
            <v>42271102</v>
          </cell>
          <cell r="D746" t="str">
            <v>COTATI 1102</v>
          </cell>
          <cell r="E746">
            <v>260</v>
          </cell>
          <cell r="F746" t="b">
            <v>0</v>
          </cell>
          <cell r="G746">
            <v>9537.0371859148909</v>
          </cell>
          <cell r="H746">
            <v>4317.1661774798204</v>
          </cell>
        </row>
        <row r="747">
          <cell r="B747" t="str">
            <v>COTATI 1102282</v>
          </cell>
          <cell r="C747">
            <v>42271102</v>
          </cell>
          <cell r="D747" t="str">
            <v>COTATI 1102</v>
          </cell>
          <cell r="E747">
            <v>282</v>
          </cell>
          <cell r="F747" t="b">
            <v>0</v>
          </cell>
          <cell r="G747">
            <v>8222.1188728715697</v>
          </cell>
          <cell r="H747">
            <v>4475.08997081895</v>
          </cell>
        </row>
        <row r="748">
          <cell r="B748" t="str">
            <v>COTATI 1102462</v>
          </cell>
          <cell r="C748">
            <v>42271102</v>
          </cell>
          <cell r="D748" t="str">
            <v>COTATI 1102</v>
          </cell>
          <cell r="E748">
            <v>462</v>
          </cell>
          <cell r="F748" t="b">
            <v>0</v>
          </cell>
          <cell r="G748">
            <v>6310.2369327981996</v>
          </cell>
          <cell r="H748">
            <v>4550.7014025272401</v>
          </cell>
        </row>
        <row r="749">
          <cell r="B749" t="str">
            <v>COTATI 1102464</v>
          </cell>
          <cell r="C749">
            <v>42271102</v>
          </cell>
          <cell r="D749" t="str">
            <v>COTATI 1102</v>
          </cell>
          <cell r="E749">
            <v>464</v>
          </cell>
          <cell r="F749" t="b">
            <v>0</v>
          </cell>
          <cell r="G749">
            <v>13038.4156035178</v>
          </cell>
          <cell r="H749">
            <v>3443.59106848893</v>
          </cell>
        </row>
        <row r="750">
          <cell r="B750" t="str">
            <v>COTATI 1102825</v>
          </cell>
          <cell r="C750">
            <v>42271102</v>
          </cell>
          <cell r="D750" t="str">
            <v>COTATI 1102</v>
          </cell>
          <cell r="E750">
            <v>825</v>
          </cell>
          <cell r="F750" t="b">
            <v>1</v>
          </cell>
          <cell r="G750">
            <v>3371.6214083877098</v>
          </cell>
          <cell r="H750">
            <v>749.45672175965296</v>
          </cell>
        </row>
        <row r="751">
          <cell r="B751" t="str">
            <v>COTATI 110283200</v>
          </cell>
          <cell r="C751">
            <v>42271102</v>
          </cell>
          <cell r="D751" t="str">
            <v>COTATI 1102</v>
          </cell>
          <cell r="E751">
            <v>83200</v>
          </cell>
          <cell r="F751" t="b">
            <v>1</v>
          </cell>
          <cell r="G751">
            <v>4654.5591256555899</v>
          </cell>
          <cell r="H751">
            <v>0</v>
          </cell>
        </row>
        <row r="752">
          <cell r="B752" t="str">
            <v>COTATI 1102CB</v>
          </cell>
          <cell r="C752">
            <v>42271102</v>
          </cell>
          <cell r="D752" t="str">
            <v>COTATI 1102</v>
          </cell>
          <cell r="E752" t="str">
            <v>CB</v>
          </cell>
          <cell r="F752" t="b">
            <v>0</v>
          </cell>
          <cell r="G752">
            <v>3229.20793908627</v>
          </cell>
          <cell r="H752">
            <v>2904.3183501143099</v>
          </cell>
        </row>
        <row r="753">
          <cell r="B753" t="str">
            <v>COTATI 1103132</v>
          </cell>
          <cell r="C753">
            <v>42271103</v>
          </cell>
          <cell r="D753" t="str">
            <v>COTATI 1103</v>
          </cell>
          <cell r="E753">
            <v>132</v>
          </cell>
          <cell r="F753" t="b">
            <v>0</v>
          </cell>
          <cell r="G753">
            <v>40702.077550210801</v>
          </cell>
          <cell r="H753">
            <v>40702.077550210801</v>
          </cell>
        </row>
        <row r="754">
          <cell r="B754" t="str">
            <v>COTATI 1103148</v>
          </cell>
          <cell r="C754">
            <v>42271103</v>
          </cell>
          <cell r="D754" t="str">
            <v>COTATI 1103</v>
          </cell>
          <cell r="E754">
            <v>148</v>
          </cell>
          <cell r="F754" t="b">
            <v>0</v>
          </cell>
          <cell r="G754">
            <v>24974.201835460899</v>
          </cell>
          <cell r="H754">
            <v>24850.347843821499</v>
          </cell>
        </row>
        <row r="755">
          <cell r="B755" t="str">
            <v>COTATI 110361736</v>
          </cell>
          <cell r="C755">
            <v>42271103</v>
          </cell>
          <cell r="D755" t="str">
            <v>COTATI 1103</v>
          </cell>
          <cell r="E755">
            <v>61736</v>
          </cell>
          <cell r="F755" t="b">
            <v>0</v>
          </cell>
          <cell r="G755">
            <v>26875.646949956499</v>
          </cell>
          <cell r="H755">
            <v>19558.6497830113</v>
          </cell>
        </row>
        <row r="756">
          <cell r="B756" t="str">
            <v>COTATI 110379140</v>
          </cell>
          <cell r="C756">
            <v>42271103</v>
          </cell>
          <cell r="D756" t="str">
            <v>COTATI 1103</v>
          </cell>
          <cell r="E756">
            <v>79140</v>
          </cell>
          <cell r="F756" t="b">
            <v>0</v>
          </cell>
          <cell r="G756">
            <v>19909.204558876299</v>
          </cell>
          <cell r="H756">
            <v>15742.3512081029</v>
          </cell>
        </row>
        <row r="757">
          <cell r="B757" t="str">
            <v>COTATI 110387402</v>
          </cell>
          <cell r="C757">
            <v>42271103</v>
          </cell>
          <cell r="D757" t="str">
            <v>COTATI 1103</v>
          </cell>
          <cell r="E757">
            <v>87402</v>
          </cell>
          <cell r="F757" t="b">
            <v>0</v>
          </cell>
          <cell r="G757">
            <v>18273.7697457418</v>
          </cell>
          <cell r="H757">
            <v>18273.7697457418</v>
          </cell>
        </row>
        <row r="758">
          <cell r="B758" t="str">
            <v>COTATI 1103CB</v>
          </cell>
          <cell r="C758">
            <v>42271103</v>
          </cell>
          <cell r="D758" t="str">
            <v>COTATI 1103</v>
          </cell>
          <cell r="E758" t="str">
            <v>CB</v>
          </cell>
          <cell r="F758" t="b">
            <v>0</v>
          </cell>
          <cell r="G758">
            <v>19422.567038933299</v>
          </cell>
          <cell r="H758">
            <v>19422.567038933299</v>
          </cell>
        </row>
        <row r="759">
          <cell r="B759" t="str">
            <v>COTATI 1104426</v>
          </cell>
          <cell r="C759">
            <v>42271104</v>
          </cell>
          <cell r="D759" t="str">
            <v>COTATI 1104</v>
          </cell>
          <cell r="E759">
            <v>426</v>
          </cell>
          <cell r="F759" t="b">
            <v>0</v>
          </cell>
          <cell r="G759">
            <v>6243.6328981924798</v>
          </cell>
          <cell r="H759">
            <v>3219.5011331181699</v>
          </cell>
        </row>
        <row r="760">
          <cell r="B760" t="str">
            <v>COTATI 110475972</v>
          </cell>
          <cell r="C760">
            <v>42271104</v>
          </cell>
          <cell r="D760" t="str">
            <v>COTATI 1104</v>
          </cell>
          <cell r="E760">
            <v>75972</v>
          </cell>
          <cell r="F760" t="b">
            <v>0</v>
          </cell>
          <cell r="G760">
            <v>7223.3940311042397</v>
          </cell>
          <cell r="H760">
            <v>5386.1402897370599</v>
          </cell>
        </row>
        <row r="761">
          <cell r="B761" t="str">
            <v>COTATI 1104CB</v>
          </cell>
          <cell r="C761">
            <v>42271104</v>
          </cell>
          <cell r="D761" t="str">
            <v>COTATI 1104</v>
          </cell>
          <cell r="E761" t="str">
            <v>CB</v>
          </cell>
          <cell r="F761" t="b">
            <v>0</v>
          </cell>
          <cell r="G761">
            <v>12268.653898426001</v>
          </cell>
          <cell r="H761">
            <v>7279.3949046190201</v>
          </cell>
        </row>
        <row r="762">
          <cell r="B762" t="str">
            <v>COTATI 1105213984</v>
          </cell>
          <cell r="C762">
            <v>42271105</v>
          </cell>
          <cell r="D762" t="str">
            <v>COTATI 1105</v>
          </cell>
          <cell r="E762">
            <v>213984</v>
          </cell>
          <cell r="F762" t="b">
            <v>0</v>
          </cell>
          <cell r="G762">
            <v>11162.8449742429</v>
          </cell>
          <cell r="H762">
            <v>11162.8449742429</v>
          </cell>
        </row>
        <row r="763">
          <cell r="B763" t="str">
            <v>COTATI 1105328</v>
          </cell>
          <cell r="C763">
            <v>42271105</v>
          </cell>
          <cell r="D763" t="str">
            <v>COTATI 1105</v>
          </cell>
          <cell r="E763">
            <v>328</v>
          </cell>
          <cell r="F763" t="b">
            <v>0</v>
          </cell>
          <cell r="G763">
            <v>22172.974801676199</v>
          </cell>
          <cell r="H763">
            <v>2414.9475552982799</v>
          </cell>
        </row>
        <row r="764">
          <cell r="B764" t="str">
            <v>COTATI 110536536</v>
          </cell>
          <cell r="C764">
            <v>42271105</v>
          </cell>
          <cell r="D764" t="str">
            <v>COTATI 1105</v>
          </cell>
          <cell r="E764">
            <v>36536</v>
          </cell>
          <cell r="F764" t="b">
            <v>0</v>
          </cell>
          <cell r="G764">
            <v>31849.306140463501</v>
          </cell>
          <cell r="H764">
            <v>27701.0415001607</v>
          </cell>
        </row>
        <row r="765">
          <cell r="B765" t="str">
            <v>COTATI 11055156</v>
          </cell>
          <cell r="C765">
            <v>42271105</v>
          </cell>
          <cell r="D765" t="str">
            <v>COTATI 1105</v>
          </cell>
          <cell r="E765">
            <v>5156</v>
          </cell>
          <cell r="F765" t="b">
            <v>0</v>
          </cell>
          <cell r="G765">
            <v>16018.901657075799</v>
          </cell>
          <cell r="H765">
            <v>7784.4976408135599</v>
          </cell>
        </row>
        <row r="766">
          <cell r="B766" t="str">
            <v>COTATI 1105616</v>
          </cell>
          <cell r="C766">
            <v>42271105</v>
          </cell>
          <cell r="D766" t="str">
            <v>COTATI 1105</v>
          </cell>
          <cell r="E766">
            <v>616</v>
          </cell>
          <cell r="F766" t="b">
            <v>0</v>
          </cell>
          <cell r="G766">
            <v>49320.744993425098</v>
          </cell>
          <cell r="H766">
            <v>4247.5230005170497</v>
          </cell>
        </row>
        <row r="767">
          <cell r="B767" t="str">
            <v>COTATI 1105734248</v>
          </cell>
          <cell r="C767">
            <v>42271105</v>
          </cell>
          <cell r="D767" t="str">
            <v>COTATI 1105</v>
          </cell>
          <cell r="E767">
            <v>734248</v>
          </cell>
          <cell r="F767" t="b">
            <v>1</v>
          </cell>
          <cell r="G767">
            <v>774.65816892611394</v>
          </cell>
          <cell r="H767">
            <v>774.65816892611394</v>
          </cell>
        </row>
        <row r="768">
          <cell r="B768" t="str">
            <v>COTATI 1105893</v>
          </cell>
          <cell r="C768">
            <v>42271105</v>
          </cell>
          <cell r="D768" t="str">
            <v>COTATI 1105</v>
          </cell>
          <cell r="E768">
            <v>893</v>
          </cell>
          <cell r="F768" t="b">
            <v>1</v>
          </cell>
          <cell r="G768">
            <v>16957.799166206401</v>
          </cell>
          <cell r="H768">
            <v>312.23026385506199</v>
          </cell>
        </row>
        <row r="769">
          <cell r="B769" t="str">
            <v>COTATI 110599720</v>
          </cell>
          <cell r="C769">
            <v>42271105</v>
          </cell>
          <cell r="D769" t="str">
            <v>COTATI 1105</v>
          </cell>
          <cell r="E769">
            <v>99720</v>
          </cell>
          <cell r="F769" t="b">
            <v>0</v>
          </cell>
          <cell r="G769">
            <v>19787.811462526999</v>
          </cell>
          <cell r="H769">
            <v>14780.8133191788</v>
          </cell>
        </row>
        <row r="770">
          <cell r="B770" t="str">
            <v>COTATI 1105CB</v>
          </cell>
          <cell r="C770">
            <v>42271105</v>
          </cell>
          <cell r="D770" t="str">
            <v>COTATI 1105</v>
          </cell>
          <cell r="E770" t="str">
            <v>CB</v>
          </cell>
          <cell r="F770" t="b">
            <v>0</v>
          </cell>
          <cell r="G770">
            <v>4309.0759004320598</v>
          </cell>
          <cell r="H770">
            <v>4309.0759004320598</v>
          </cell>
        </row>
        <row r="771">
          <cell r="B771" t="str">
            <v>COTTONWOOD 11011510</v>
          </cell>
          <cell r="C771">
            <v>102931101</v>
          </cell>
          <cell r="D771" t="str">
            <v>COTTONWOOD 1101</v>
          </cell>
          <cell r="E771">
            <v>1510</v>
          </cell>
          <cell r="F771" t="b">
            <v>1</v>
          </cell>
          <cell r="G771">
            <v>5333.18066813327</v>
          </cell>
          <cell r="H771">
            <v>613.40182261164</v>
          </cell>
        </row>
        <row r="772">
          <cell r="B772" t="str">
            <v>COTTONWOOD 11011610</v>
          </cell>
          <cell r="C772">
            <v>102931101</v>
          </cell>
          <cell r="D772" t="str">
            <v>COTTONWOOD 1101</v>
          </cell>
          <cell r="E772">
            <v>1610</v>
          </cell>
          <cell r="F772" t="b">
            <v>0</v>
          </cell>
          <cell r="G772">
            <v>61821.935701398499</v>
          </cell>
          <cell r="H772">
            <v>61821.935701398499</v>
          </cell>
        </row>
        <row r="773">
          <cell r="B773" t="str">
            <v>COTTONWOOD 110131500</v>
          </cell>
          <cell r="C773">
            <v>102931101</v>
          </cell>
          <cell r="D773" t="str">
            <v>COTTONWOOD 1101</v>
          </cell>
          <cell r="E773">
            <v>31500</v>
          </cell>
          <cell r="F773" t="b">
            <v>0</v>
          </cell>
          <cell r="G773">
            <v>18887.714201453298</v>
          </cell>
          <cell r="H773">
            <v>7501.4293313563703</v>
          </cell>
        </row>
        <row r="774">
          <cell r="B774" t="str">
            <v>COTTONWOOD 1101384360</v>
          </cell>
          <cell r="C774">
            <v>102931101</v>
          </cell>
          <cell r="D774" t="str">
            <v>COTTONWOOD 1101</v>
          </cell>
          <cell r="E774">
            <v>384360</v>
          </cell>
          <cell r="F774" t="b">
            <v>0</v>
          </cell>
          <cell r="G774">
            <v>10034.779817323901</v>
          </cell>
          <cell r="H774">
            <v>7892.4210658116799</v>
          </cell>
        </row>
        <row r="775">
          <cell r="B775" t="str">
            <v>COTTONWOOD 110168190</v>
          </cell>
          <cell r="C775">
            <v>102931101</v>
          </cell>
          <cell r="D775" t="str">
            <v>COTTONWOOD 1101</v>
          </cell>
          <cell r="E775">
            <v>68190</v>
          </cell>
          <cell r="F775" t="b">
            <v>0</v>
          </cell>
          <cell r="G775">
            <v>40559.777962243199</v>
          </cell>
          <cell r="H775">
            <v>38588.950290156303</v>
          </cell>
        </row>
        <row r="776">
          <cell r="B776" t="str">
            <v>COTTONWOOD 1101CB</v>
          </cell>
          <cell r="C776">
            <v>102931101</v>
          </cell>
          <cell r="D776" t="str">
            <v>COTTONWOOD 1101</v>
          </cell>
          <cell r="E776" t="str">
            <v>CB</v>
          </cell>
          <cell r="F776" t="b">
            <v>1</v>
          </cell>
          <cell r="G776">
            <v>26588.590897064601</v>
          </cell>
          <cell r="H776">
            <v>184.019577710297</v>
          </cell>
        </row>
        <row r="777">
          <cell r="B777" t="str">
            <v>COTTONWOOD 11021578</v>
          </cell>
          <cell r="C777">
            <v>102931102</v>
          </cell>
          <cell r="D777" t="str">
            <v>COTTONWOOD 1102</v>
          </cell>
          <cell r="E777">
            <v>1578</v>
          </cell>
          <cell r="F777" t="b">
            <v>0</v>
          </cell>
          <cell r="G777">
            <v>56424.688382013301</v>
          </cell>
          <cell r="H777">
            <v>48498.427614821499</v>
          </cell>
        </row>
        <row r="778">
          <cell r="B778" t="str">
            <v>COTTONWOOD 1102544790</v>
          </cell>
          <cell r="C778">
            <v>102931102</v>
          </cell>
          <cell r="D778" t="str">
            <v>COTTONWOOD 1102</v>
          </cell>
          <cell r="E778">
            <v>544790</v>
          </cell>
          <cell r="F778" t="b">
            <v>0</v>
          </cell>
          <cell r="G778">
            <v>27462.433495668702</v>
          </cell>
          <cell r="H778">
            <v>26342.404162373001</v>
          </cell>
        </row>
        <row r="779">
          <cell r="B779" t="str">
            <v>COTTONWOOD 11029026</v>
          </cell>
          <cell r="C779">
            <v>102931102</v>
          </cell>
          <cell r="D779" t="str">
            <v>COTTONWOOD 1102</v>
          </cell>
          <cell r="E779">
            <v>9026</v>
          </cell>
          <cell r="F779" t="b">
            <v>0</v>
          </cell>
          <cell r="G779">
            <v>39327.074200337804</v>
          </cell>
          <cell r="H779">
            <v>20154.699159190601</v>
          </cell>
        </row>
        <row r="780">
          <cell r="B780" t="str">
            <v>COTTONWOOD 11031344</v>
          </cell>
          <cell r="C780">
            <v>102931103</v>
          </cell>
          <cell r="D780" t="str">
            <v>COTTONWOOD 1103</v>
          </cell>
          <cell r="E780">
            <v>1344</v>
          </cell>
          <cell r="F780" t="b">
            <v>0</v>
          </cell>
          <cell r="G780">
            <v>20065.0070963256</v>
          </cell>
          <cell r="H780">
            <v>16285.335365754299</v>
          </cell>
        </row>
        <row r="781">
          <cell r="B781" t="str">
            <v>COTTONWOOD 11031348</v>
          </cell>
          <cell r="C781">
            <v>102931103</v>
          </cell>
          <cell r="D781" t="str">
            <v>COTTONWOOD 1103</v>
          </cell>
          <cell r="E781">
            <v>1348</v>
          </cell>
          <cell r="F781" t="b">
            <v>0</v>
          </cell>
          <cell r="G781">
            <v>51267.8366836805</v>
          </cell>
          <cell r="H781">
            <v>46964.647198593499</v>
          </cell>
        </row>
        <row r="782">
          <cell r="B782" t="str">
            <v>COTTONWOOD 11031616</v>
          </cell>
          <cell r="C782">
            <v>102931103</v>
          </cell>
          <cell r="D782" t="str">
            <v>COTTONWOOD 1103</v>
          </cell>
          <cell r="E782">
            <v>1616</v>
          </cell>
          <cell r="F782" t="b">
            <v>0</v>
          </cell>
          <cell r="G782">
            <v>79228.819627733305</v>
          </cell>
          <cell r="H782">
            <v>75536.237405252294</v>
          </cell>
        </row>
        <row r="783">
          <cell r="B783" t="str">
            <v>COTTONWOOD 110335470</v>
          </cell>
          <cell r="C783">
            <v>102931103</v>
          </cell>
          <cell r="D783" t="str">
            <v>COTTONWOOD 1103</v>
          </cell>
          <cell r="E783">
            <v>35470</v>
          </cell>
          <cell r="F783" t="b">
            <v>0</v>
          </cell>
          <cell r="G783">
            <v>40109.7772406109</v>
          </cell>
          <cell r="H783">
            <v>33111.191948143503</v>
          </cell>
        </row>
        <row r="784">
          <cell r="B784" t="str">
            <v>COTTONWOOD 110359128</v>
          </cell>
          <cell r="C784">
            <v>102931103</v>
          </cell>
          <cell r="D784" t="str">
            <v>COTTONWOOD 1103</v>
          </cell>
          <cell r="E784">
            <v>59128</v>
          </cell>
          <cell r="F784" t="b">
            <v>0</v>
          </cell>
          <cell r="G784">
            <v>11301.2737082236</v>
          </cell>
          <cell r="H784">
            <v>1201.9481748017199</v>
          </cell>
        </row>
        <row r="785">
          <cell r="B785" t="str">
            <v>COTTONWOOD 11039072</v>
          </cell>
          <cell r="C785">
            <v>102931103</v>
          </cell>
          <cell r="D785" t="str">
            <v>COTTONWOOD 1103</v>
          </cell>
          <cell r="E785">
            <v>9072</v>
          </cell>
          <cell r="F785" t="b">
            <v>0</v>
          </cell>
          <cell r="G785">
            <v>46343.920805837297</v>
          </cell>
          <cell r="H785">
            <v>46343.920805837297</v>
          </cell>
        </row>
        <row r="786">
          <cell r="B786" t="str">
            <v>COVELO 1101112804</v>
          </cell>
          <cell r="C786">
            <v>43061101</v>
          </cell>
          <cell r="D786" t="str">
            <v>COVELO 1101</v>
          </cell>
          <cell r="E786">
            <v>112804</v>
          </cell>
          <cell r="F786" t="b">
            <v>0</v>
          </cell>
          <cell r="G786">
            <v>30691.366911407498</v>
          </cell>
          <cell r="H786">
            <v>16512.5111405918</v>
          </cell>
        </row>
        <row r="787">
          <cell r="B787" t="str">
            <v>COVELO 1101306476</v>
          </cell>
          <cell r="C787">
            <v>43061101</v>
          </cell>
          <cell r="D787" t="str">
            <v>COVELO 1101</v>
          </cell>
          <cell r="E787">
            <v>306476</v>
          </cell>
          <cell r="F787" t="b">
            <v>0</v>
          </cell>
          <cell r="G787">
            <v>16292.4669004354</v>
          </cell>
          <cell r="H787">
            <v>3106.3769590478701</v>
          </cell>
        </row>
        <row r="788">
          <cell r="B788" t="str">
            <v>COVELO 1101430286</v>
          </cell>
          <cell r="C788">
            <v>43061101</v>
          </cell>
          <cell r="D788" t="str">
            <v>COVELO 1101</v>
          </cell>
          <cell r="E788">
            <v>430286</v>
          </cell>
          <cell r="F788" t="b">
            <v>0</v>
          </cell>
          <cell r="G788">
            <v>8696.3654847051494</v>
          </cell>
          <cell r="H788">
            <v>5942.5050586570796</v>
          </cell>
        </row>
        <row r="789">
          <cell r="B789" t="str">
            <v>COVELO 1101478952</v>
          </cell>
          <cell r="C789">
            <v>43061101</v>
          </cell>
          <cell r="D789" t="str">
            <v>COVELO 1101</v>
          </cell>
          <cell r="E789">
            <v>478952</v>
          </cell>
          <cell r="F789" t="b">
            <v>0</v>
          </cell>
          <cell r="G789">
            <v>5727.3170581987697</v>
          </cell>
          <cell r="H789">
            <v>1143.66615956284</v>
          </cell>
        </row>
        <row r="790">
          <cell r="B790" t="str">
            <v>COVELO 1101516510</v>
          </cell>
          <cell r="C790">
            <v>43061101</v>
          </cell>
          <cell r="D790" t="str">
            <v>COVELO 1101</v>
          </cell>
          <cell r="E790">
            <v>516510</v>
          </cell>
          <cell r="F790" t="b">
            <v>0</v>
          </cell>
          <cell r="G790">
            <v>13673.072508744899</v>
          </cell>
          <cell r="H790">
            <v>6073.34786684763</v>
          </cell>
        </row>
        <row r="791">
          <cell r="B791" t="str">
            <v>COVELO 1101627416</v>
          </cell>
          <cell r="C791">
            <v>43061101</v>
          </cell>
          <cell r="D791" t="str">
            <v>COVELO 1101</v>
          </cell>
          <cell r="E791">
            <v>627416</v>
          </cell>
          <cell r="F791" t="b">
            <v>1</v>
          </cell>
          <cell r="G791">
            <v>5034.3821732854003</v>
          </cell>
          <cell r="H791">
            <v>971.51239289734804</v>
          </cell>
        </row>
        <row r="792">
          <cell r="B792" t="str">
            <v>CRESCENT MILLS 21012056</v>
          </cell>
          <cell r="C792">
            <v>103132101</v>
          </cell>
          <cell r="D792" t="str">
            <v>CRESCENT MILLS 2101</v>
          </cell>
          <cell r="E792">
            <v>2056</v>
          </cell>
          <cell r="F792" t="b">
            <v>0</v>
          </cell>
          <cell r="G792">
            <v>10443.0867692027</v>
          </cell>
          <cell r="H792">
            <v>8069.9513186005497</v>
          </cell>
        </row>
        <row r="793">
          <cell r="B793" t="str">
            <v>CRESCENT MILLS 21012230</v>
          </cell>
          <cell r="C793">
            <v>103132101</v>
          </cell>
          <cell r="D793" t="str">
            <v>CRESCENT MILLS 2101</v>
          </cell>
          <cell r="E793">
            <v>2230</v>
          </cell>
          <cell r="F793" t="b">
            <v>0</v>
          </cell>
          <cell r="G793">
            <v>17863.158908401601</v>
          </cell>
          <cell r="H793">
            <v>10972.6709174835</v>
          </cell>
        </row>
        <row r="794">
          <cell r="B794" t="str">
            <v>CRESCENT MILLS 21012232</v>
          </cell>
          <cell r="C794">
            <v>103132101</v>
          </cell>
          <cell r="D794" t="str">
            <v>CRESCENT MILLS 2101</v>
          </cell>
          <cell r="E794">
            <v>2232</v>
          </cell>
          <cell r="F794" t="b">
            <v>0</v>
          </cell>
          <cell r="G794">
            <v>32508.1294245512</v>
          </cell>
          <cell r="H794">
            <v>25513.6467533785</v>
          </cell>
        </row>
        <row r="795">
          <cell r="B795" t="str">
            <v>CRESCENT MILLS 21012562</v>
          </cell>
          <cell r="C795">
            <v>103132101</v>
          </cell>
          <cell r="D795" t="str">
            <v>CRESCENT MILLS 2101</v>
          </cell>
          <cell r="E795">
            <v>2562</v>
          </cell>
          <cell r="F795" t="b">
            <v>0</v>
          </cell>
          <cell r="G795">
            <v>55111.704363304598</v>
          </cell>
          <cell r="H795">
            <v>31122.732211959399</v>
          </cell>
        </row>
        <row r="796">
          <cell r="B796" t="str">
            <v>CRESCENT MILLS 21013113</v>
          </cell>
          <cell r="C796">
            <v>103132101</v>
          </cell>
          <cell r="D796" t="str">
            <v>CRESCENT MILLS 2101</v>
          </cell>
          <cell r="E796">
            <v>3113</v>
          </cell>
          <cell r="F796" t="b">
            <v>0</v>
          </cell>
          <cell r="G796">
            <v>1919.7006533072399</v>
          </cell>
          <cell r="H796">
            <v>1919.7006533072399</v>
          </cell>
        </row>
        <row r="797">
          <cell r="B797" t="str">
            <v>CRESCENT MILLS 2101CB</v>
          </cell>
          <cell r="C797">
            <v>103132101</v>
          </cell>
          <cell r="D797" t="str">
            <v>CRESCENT MILLS 2101</v>
          </cell>
          <cell r="E797" t="str">
            <v>CB</v>
          </cell>
          <cell r="F797" t="b">
            <v>0</v>
          </cell>
          <cell r="G797">
            <v>9227.3447465889694</v>
          </cell>
          <cell r="H797">
            <v>4545.92640716592</v>
          </cell>
        </row>
        <row r="798">
          <cell r="B798" t="str">
            <v>CRESTA 1101103126</v>
          </cell>
          <cell r="C798">
            <v>102251101</v>
          </cell>
          <cell r="D798" t="str">
            <v>CRESTA 1101</v>
          </cell>
          <cell r="E798">
            <v>103126</v>
          </cell>
          <cell r="F798" t="b">
            <v>1</v>
          </cell>
          <cell r="G798">
            <v>487.03346468191398</v>
          </cell>
          <cell r="H798">
            <v>487.03346468191398</v>
          </cell>
        </row>
        <row r="799">
          <cell r="B799" t="str">
            <v>CRESTA 1101546650</v>
          </cell>
          <cell r="C799">
            <v>102251101</v>
          </cell>
          <cell r="D799" t="str">
            <v>CRESTA 1101</v>
          </cell>
          <cell r="E799">
            <v>546650</v>
          </cell>
          <cell r="F799" t="b">
            <v>0</v>
          </cell>
          <cell r="G799">
            <v>1443.1770204080899</v>
          </cell>
          <cell r="H799">
            <v>1443.1770204080899</v>
          </cell>
        </row>
        <row r="800">
          <cell r="B800" t="str">
            <v>CURTIS 170190120</v>
          </cell>
          <cell r="C800">
            <v>163351701</v>
          </cell>
          <cell r="D800" t="str">
            <v>CURTIS 1701</v>
          </cell>
          <cell r="E800">
            <v>90120</v>
          </cell>
          <cell r="F800" t="b">
            <v>0</v>
          </cell>
          <cell r="G800">
            <v>8309.12917849109</v>
          </cell>
          <cell r="H800">
            <v>5041.5999011333197</v>
          </cell>
        </row>
        <row r="801">
          <cell r="B801" t="str">
            <v>CURTIS 17019230</v>
          </cell>
          <cell r="C801">
            <v>163351701</v>
          </cell>
          <cell r="D801" t="str">
            <v>CURTIS 1701</v>
          </cell>
          <cell r="E801">
            <v>9230</v>
          </cell>
          <cell r="F801" t="b">
            <v>0</v>
          </cell>
          <cell r="G801">
            <v>5065.9523593262102</v>
          </cell>
          <cell r="H801">
            <v>4064.6381066290201</v>
          </cell>
        </row>
        <row r="802">
          <cell r="B802" t="str">
            <v>CURTIS 1701CB</v>
          </cell>
          <cell r="C802">
            <v>163351701</v>
          </cell>
          <cell r="D802" t="str">
            <v>CURTIS 1701</v>
          </cell>
          <cell r="E802" t="str">
            <v>CB</v>
          </cell>
          <cell r="F802" t="b">
            <v>0</v>
          </cell>
          <cell r="G802">
            <v>20034.287114252998</v>
          </cell>
          <cell r="H802">
            <v>12973.536314331301</v>
          </cell>
        </row>
        <row r="803">
          <cell r="B803" t="str">
            <v>CURTIS 170210940</v>
          </cell>
          <cell r="C803">
            <v>163351702</v>
          </cell>
          <cell r="D803" t="str">
            <v>CURTIS 1702</v>
          </cell>
          <cell r="E803">
            <v>10940</v>
          </cell>
          <cell r="F803" t="b">
            <v>0</v>
          </cell>
          <cell r="G803">
            <v>17097.711030778701</v>
          </cell>
          <cell r="H803">
            <v>13824.959177086501</v>
          </cell>
        </row>
        <row r="804">
          <cell r="B804" t="str">
            <v>CURTIS 170234426</v>
          </cell>
          <cell r="C804">
            <v>163351702</v>
          </cell>
          <cell r="D804" t="str">
            <v>CURTIS 1702</v>
          </cell>
          <cell r="E804">
            <v>34426</v>
          </cell>
          <cell r="F804" t="b">
            <v>0</v>
          </cell>
          <cell r="G804">
            <v>11062.8210111514</v>
          </cell>
          <cell r="H804">
            <v>7591.2944178801799</v>
          </cell>
        </row>
        <row r="805">
          <cell r="B805" t="str">
            <v>CURTIS 170247488</v>
          </cell>
          <cell r="C805">
            <v>163351702</v>
          </cell>
          <cell r="D805" t="str">
            <v>CURTIS 1702</v>
          </cell>
          <cell r="E805">
            <v>47488</v>
          </cell>
          <cell r="F805" t="b">
            <v>0</v>
          </cell>
          <cell r="G805">
            <v>33425.217894436202</v>
          </cell>
          <cell r="H805">
            <v>30588.7641245919</v>
          </cell>
        </row>
        <row r="806">
          <cell r="B806" t="str">
            <v>CURTIS 17026008</v>
          </cell>
          <cell r="C806">
            <v>163351702</v>
          </cell>
          <cell r="D806" t="str">
            <v>CURTIS 1702</v>
          </cell>
          <cell r="E806">
            <v>6008</v>
          </cell>
          <cell r="F806" t="b">
            <v>0</v>
          </cell>
          <cell r="G806">
            <v>37504.318118356299</v>
          </cell>
          <cell r="H806">
            <v>37504.318118356299</v>
          </cell>
        </row>
        <row r="807">
          <cell r="B807" t="str">
            <v>CURTIS 170268380</v>
          </cell>
          <cell r="C807">
            <v>163351702</v>
          </cell>
          <cell r="D807" t="str">
            <v>CURTIS 1702</v>
          </cell>
          <cell r="E807">
            <v>68380</v>
          </cell>
          <cell r="F807" t="b">
            <v>0</v>
          </cell>
          <cell r="G807">
            <v>10711.9675291393</v>
          </cell>
          <cell r="H807">
            <v>10711.9675291393</v>
          </cell>
        </row>
        <row r="808">
          <cell r="B808" t="str">
            <v>CURTIS 17028000</v>
          </cell>
          <cell r="C808">
            <v>163351702</v>
          </cell>
          <cell r="D808" t="str">
            <v>CURTIS 1702</v>
          </cell>
          <cell r="E808">
            <v>8000</v>
          </cell>
          <cell r="F808" t="b">
            <v>0</v>
          </cell>
          <cell r="G808">
            <v>23055.460205528099</v>
          </cell>
          <cell r="H808">
            <v>23055.460205528099</v>
          </cell>
        </row>
        <row r="809">
          <cell r="B809" t="str">
            <v>CURTIS 17029220</v>
          </cell>
          <cell r="C809">
            <v>163351702</v>
          </cell>
          <cell r="D809" t="str">
            <v>CURTIS 1702</v>
          </cell>
          <cell r="E809">
            <v>9220</v>
          </cell>
          <cell r="F809" t="b">
            <v>0</v>
          </cell>
          <cell r="G809">
            <v>18356.540332817702</v>
          </cell>
          <cell r="H809">
            <v>17704.0280666211</v>
          </cell>
        </row>
        <row r="810">
          <cell r="B810" t="str">
            <v>CURTIS 1702CB</v>
          </cell>
          <cell r="C810">
            <v>163351702</v>
          </cell>
          <cell r="D810" t="str">
            <v>CURTIS 1702</v>
          </cell>
          <cell r="E810" t="str">
            <v>CB</v>
          </cell>
          <cell r="F810" t="b">
            <v>0</v>
          </cell>
          <cell r="G810">
            <v>36887.026547249901</v>
          </cell>
          <cell r="H810">
            <v>35506.515177699002</v>
          </cell>
        </row>
        <row r="811">
          <cell r="B811" t="str">
            <v>CURTIS 1702S2123</v>
          </cell>
          <cell r="C811">
            <v>163351702</v>
          </cell>
          <cell r="D811" t="str">
            <v>CURTIS 1702</v>
          </cell>
          <cell r="E811" t="str">
            <v>S2123</v>
          </cell>
          <cell r="F811" t="b">
            <v>0</v>
          </cell>
          <cell r="G811">
            <v>2988.98548688964</v>
          </cell>
          <cell r="H811">
            <v>2988.98548688964</v>
          </cell>
        </row>
        <row r="812">
          <cell r="B812" t="str">
            <v>CURTIS 170349746</v>
          </cell>
          <cell r="C812">
            <v>163351703</v>
          </cell>
          <cell r="D812" t="str">
            <v>CURTIS 1703</v>
          </cell>
          <cell r="E812">
            <v>49746</v>
          </cell>
          <cell r="F812" t="b">
            <v>1</v>
          </cell>
          <cell r="G812">
            <v>601.90074408059297</v>
          </cell>
          <cell r="H812">
            <v>601.90074408059297</v>
          </cell>
        </row>
        <row r="813">
          <cell r="B813" t="str">
            <v>CURTIS 170356972</v>
          </cell>
          <cell r="C813">
            <v>163351703</v>
          </cell>
          <cell r="D813" t="str">
            <v>CURTIS 1703</v>
          </cell>
          <cell r="E813">
            <v>56972</v>
          </cell>
          <cell r="F813" t="b">
            <v>0</v>
          </cell>
          <cell r="G813">
            <v>13791.0470695731</v>
          </cell>
          <cell r="H813">
            <v>13791.0470695731</v>
          </cell>
        </row>
        <row r="814">
          <cell r="B814" t="str">
            <v>CURTIS 17036064</v>
          </cell>
          <cell r="C814">
            <v>163351703</v>
          </cell>
          <cell r="D814" t="str">
            <v>CURTIS 1703</v>
          </cell>
          <cell r="E814">
            <v>6064</v>
          </cell>
          <cell r="F814" t="b">
            <v>0</v>
          </cell>
          <cell r="G814">
            <v>31643.7207388979</v>
          </cell>
          <cell r="H814">
            <v>30550.9365525393</v>
          </cell>
        </row>
        <row r="815">
          <cell r="B815" t="str">
            <v>CURTIS 170384944</v>
          </cell>
          <cell r="C815">
            <v>163351703</v>
          </cell>
          <cell r="D815" t="str">
            <v>CURTIS 1703</v>
          </cell>
          <cell r="E815">
            <v>84944</v>
          </cell>
          <cell r="F815" t="b">
            <v>0</v>
          </cell>
          <cell r="G815">
            <v>93674.307752977402</v>
          </cell>
          <cell r="H815">
            <v>93674.307752977402</v>
          </cell>
        </row>
        <row r="816">
          <cell r="B816" t="str">
            <v>CURTIS 170390320</v>
          </cell>
          <cell r="C816">
            <v>163351703</v>
          </cell>
          <cell r="D816" t="str">
            <v>CURTIS 1703</v>
          </cell>
          <cell r="E816">
            <v>90320</v>
          </cell>
          <cell r="F816" t="b">
            <v>0</v>
          </cell>
          <cell r="G816">
            <v>44849.663970165297</v>
          </cell>
          <cell r="H816">
            <v>44849.663970165297</v>
          </cell>
        </row>
        <row r="817">
          <cell r="B817" t="str">
            <v>CURTIS 17039210</v>
          </cell>
          <cell r="C817">
            <v>163351703</v>
          </cell>
          <cell r="D817" t="str">
            <v>CURTIS 1703</v>
          </cell>
          <cell r="E817">
            <v>9210</v>
          </cell>
          <cell r="F817" t="b">
            <v>0</v>
          </cell>
          <cell r="G817">
            <v>36192.6145649721</v>
          </cell>
          <cell r="H817">
            <v>36192.6145649721</v>
          </cell>
        </row>
        <row r="818">
          <cell r="B818" t="str">
            <v>CURTIS 17039240</v>
          </cell>
          <cell r="C818">
            <v>163351703</v>
          </cell>
          <cell r="D818" t="str">
            <v>CURTIS 1703</v>
          </cell>
          <cell r="E818">
            <v>9240</v>
          </cell>
          <cell r="F818" t="b">
            <v>0</v>
          </cell>
          <cell r="G818">
            <v>17656.496004991601</v>
          </cell>
          <cell r="H818">
            <v>17656.496004991601</v>
          </cell>
        </row>
        <row r="819">
          <cell r="B819" t="str">
            <v>CURTIS 17039330</v>
          </cell>
          <cell r="C819">
            <v>163351703</v>
          </cell>
          <cell r="D819" t="str">
            <v>CURTIS 1703</v>
          </cell>
          <cell r="E819">
            <v>9330</v>
          </cell>
          <cell r="F819" t="b">
            <v>0</v>
          </cell>
          <cell r="G819">
            <v>66516.276596601601</v>
          </cell>
          <cell r="H819">
            <v>66516.276596601601</v>
          </cell>
        </row>
        <row r="820">
          <cell r="B820" t="str">
            <v>CURTIS 1703CB</v>
          </cell>
          <cell r="C820">
            <v>163351703</v>
          </cell>
          <cell r="D820" t="str">
            <v>CURTIS 1703</v>
          </cell>
          <cell r="E820" t="str">
            <v>CB</v>
          </cell>
          <cell r="F820" t="b">
            <v>0</v>
          </cell>
          <cell r="G820">
            <v>17669.241172665199</v>
          </cell>
          <cell r="H820">
            <v>14555.921290608199</v>
          </cell>
        </row>
        <row r="821">
          <cell r="B821" t="str">
            <v>CURTIS 170411290</v>
          </cell>
          <cell r="C821">
            <v>163351704</v>
          </cell>
          <cell r="D821" t="str">
            <v>CURTIS 1704</v>
          </cell>
          <cell r="E821">
            <v>11290</v>
          </cell>
          <cell r="F821" t="b">
            <v>0</v>
          </cell>
          <cell r="G821">
            <v>12662.0410814644</v>
          </cell>
          <cell r="H821">
            <v>12662.0410814644</v>
          </cell>
        </row>
        <row r="822">
          <cell r="B822" t="str">
            <v>CURTIS 170411300</v>
          </cell>
          <cell r="C822">
            <v>163351704</v>
          </cell>
          <cell r="D822" t="str">
            <v>CURTIS 1704</v>
          </cell>
          <cell r="E822">
            <v>11300</v>
          </cell>
          <cell r="F822" t="b">
            <v>0</v>
          </cell>
          <cell r="G822">
            <v>5912.6947336451503</v>
          </cell>
          <cell r="H822">
            <v>5912.6947336451503</v>
          </cell>
        </row>
        <row r="823">
          <cell r="B823" t="str">
            <v>CURTIS 17046060</v>
          </cell>
          <cell r="C823">
            <v>163351704</v>
          </cell>
          <cell r="D823" t="str">
            <v>CURTIS 1704</v>
          </cell>
          <cell r="E823">
            <v>6060</v>
          </cell>
          <cell r="F823" t="b">
            <v>0</v>
          </cell>
          <cell r="G823">
            <v>6540.8970606407702</v>
          </cell>
          <cell r="H823">
            <v>6540.8970606407702</v>
          </cell>
        </row>
        <row r="824">
          <cell r="B824" t="str">
            <v>CURTIS 170463502</v>
          </cell>
          <cell r="C824">
            <v>163351704</v>
          </cell>
          <cell r="D824" t="str">
            <v>CURTIS 1704</v>
          </cell>
          <cell r="E824">
            <v>63502</v>
          </cell>
          <cell r="F824" t="b">
            <v>0</v>
          </cell>
          <cell r="G824">
            <v>16836.9835371511</v>
          </cell>
          <cell r="H824">
            <v>16836.9835371511</v>
          </cell>
        </row>
        <row r="825">
          <cell r="B825" t="str">
            <v>CURTIS 1704803</v>
          </cell>
          <cell r="C825">
            <v>163351704</v>
          </cell>
          <cell r="D825" t="str">
            <v>CURTIS 1704</v>
          </cell>
          <cell r="E825">
            <v>803</v>
          </cell>
          <cell r="F825" t="b">
            <v>0</v>
          </cell>
          <cell r="G825">
            <v>15630.8478598571</v>
          </cell>
          <cell r="H825">
            <v>15630.8478598571</v>
          </cell>
        </row>
        <row r="826">
          <cell r="B826" t="str">
            <v>CURTIS 17048140</v>
          </cell>
          <cell r="C826">
            <v>163351704</v>
          </cell>
          <cell r="D826" t="str">
            <v>CURTIS 1704</v>
          </cell>
          <cell r="E826">
            <v>8140</v>
          </cell>
          <cell r="F826" t="b">
            <v>0</v>
          </cell>
          <cell r="G826">
            <v>42456.903948786698</v>
          </cell>
          <cell r="H826">
            <v>42456.903948786698</v>
          </cell>
        </row>
        <row r="827">
          <cell r="B827" t="str">
            <v>CURTIS 1704CB</v>
          </cell>
          <cell r="C827">
            <v>163351704</v>
          </cell>
          <cell r="D827" t="str">
            <v>CURTIS 1704</v>
          </cell>
          <cell r="E827" t="str">
            <v>CB</v>
          </cell>
          <cell r="F827" t="b">
            <v>0</v>
          </cell>
          <cell r="G827">
            <v>22863.3141665568</v>
          </cell>
          <cell r="H827">
            <v>22355.130445355298</v>
          </cell>
        </row>
        <row r="828">
          <cell r="B828" t="str">
            <v>CURTIS 170510590</v>
          </cell>
          <cell r="C828">
            <v>163351705</v>
          </cell>
          <cell r="D828" t="str">
            <v>CURTIS 1705</v>
          </cell>
          <cell r="E828">
            <v>10590</v>
          </cell>
          <cell r="F828" t="b">
            <v>0</v>
          </cell>
          <cell r="G828">
            <v>26358.337588280701</v>
          </cell>
          <cell r="H828">
            <v>26358.337588280701</v>
          </cell>
        </row>
        <row r="829">
          <cell r="B829" t="str">
            <v>CURTIS 170511790</v>
          </cell>
          <cell r="C829">
            <v>163351705</v>
          </cell>
          <cell r="D829" t="str">
            <v>CURTIS 1705</v>
          </cell>
          <cell r="E829">
            <v>11790</v>
          </cell>
          <cell r="F829" t="b">
            <v>1</v>
          </cell>
          <cell r="G829">
            <v>22.898750428107402</v>
          </cell>
          <cell r="H829">
            <v>22.898750428107402</v>
          </cell>
        </row>
        <row r="830">
          <cell r="B830" t="str">
            <v>CURTIS 170539256</v>
          </cell>
          <cell r="C830">
            <v>163351705</v>
          </cell>
          <cell r="D830" t="str">
            <v>CURTIS 1705</v>
          </cell>
          <cell r="E830">
            <v>39256</v>
          </cell>
          <cell r="F830" t="b">
            <v>0</v>
          </cell>
          <cell r="G830">
            <v>42581.061188951899</v>
          </cell>
          <cell r="H830">
            <v>42581.061188951899</v>
          </cell>
        </row>
        <row r="831">
          <cell r="B831" t="str">
            <v>CURTIS 170565908</v>
          </cell>
          <cell r="C831">
            <v>163351705</v>
          </cell>
          <cell r="D831" t="str">
            <v>CURTIS 1705</v>
          </cell>
          <cell r="E831">
            <v>65908</v>
          </cell>
          <cell r="F831" t="b">
            <v>0</v>
          </cell>
          <cell r="G831">
            <v>26966.302674181701</v>
          </cell>
          <cell r="H831">
            <v>22380.0868874019</v>
          </cell>
        </row>
        <row r="832">
          <cell r="B832" t="str">
            <v>CURTIS 17058110</v>
          </cell>
          <cell r="C832">
            <v>163351705</v>
          </cell>
          <cell r="D832" t="str">
            <v>CURTIS 1705</v>
          </cell>
          <cell r="E832">
            <v>8110</v>
          </cell>
          <cell r="F832" t="b">
            <v>0</v>
          </cell>
          <cell r="G832">
            <v>13110.330606404499</v>
          </cell>
          <cell r="H832">
            <v>13110.330606404499</v>
          </cell>
        </row>
        <row r="833">
          <cell r="B833" t="str">
            <v>CURTIS 17058170</v>
          </cell>
          <cell r="C833">
            <v>163351705</v>
          </cell>
          <cell r="D833" t="str">
            <v>CURTIS 1705</v>
          </cell>
          <cell r="E833">
            <v>8170</v>
          </cell>
          <cell r="F833" t="b">
            <v>0</v>
          </cell>
          <cell r="G833">
            <v>12697.6373431266</v>
          </cell>
          <cell r="H833">
            <v>12388.5528244749</v>
          </cell>
        </row>
        <row r="834">
          <cell r="B834" t="str">
            <v>CURTIS 1705CB</v>
          </cell>
          <cell r="C834">
            <v>163351705</v>
          </cell>
          <cell r="D834" t="str">
            <v>CURTIS 1705</v>
          </cell>
          <cell r="E834" t="str">
            <v>CB</v>
          </cell>
          <cell r="F834" t="b">
            <v>0</v>
          </cell>
          <cell r="G834">
            <v>22023.402628433301</v>
          </cell>
          <cell r="H834">
            <v>21461.2320128098</v>
          </cell>
        </row>
        <row r="835">
          <cell r="B835" t="str">
            <v>CUYAMA 1103684566</v>
          </cell>
          <cell r="C835">
            <v>253141103</v>
          </cell>
          <cell r="D835" t="str">
            <v>CUYAMA 1103</v>
          </cell>
          <cell r="E835">
            <v>684566</v>
          </cell>
          <cell r="F835" t="b">
            <v>0</v>
          </cell>
          <cell r="G835">
            <v>4872.6951382156803</v>
          </cell>
          <cell r="H835">
            <v>4856.6929848447098</v>
          </cell>
        </row>
        <row r="836">
          <cell r="B836" t="str">
            <v>DEL MAR 2109306972</v>
          </cell>
          <cell r="C836">
            <v>152582109</v>
          </cell>
          <cell r="D836" t="str">
            <v>DEL MAR 2109</v>
          </cell>
          <cell r="E836">
            <v>306972</v>
          </cell>
          <cell r="F836" t="b">
            <v>1</v>
          </cell>
          <cell r="G836">
            <v>120.323365068079</v>
          </cell>
          <cell r="H836">
            <v>83.440727700395399</v>
          </cell>
        </row>
        <row r="837">
          <cell r="B837" t="str">
            <v>DEL MAR 2109378446</v>
          </cell>
          <cell r="C837">
            <v>152582109</v>
          </cell>
          <cell r="D837" t="str">
            <v>DEL MAR 2109</v>
          </cell>
          <cell r="E837">
            <v>378446</v>
          </cell>
          <cell r="F837" t="b">
            <v>1</v>
          </cell>
          <cell r="G837">
            <v>173.219632740989</v>
          </cell>
          <cell r="H837">
            <v>157.94878880232099</v>
          </cell>
        </row>
        <row r="838">
          <cell r="B838" t="str">
            <v>DEL MAR 210938684</v>
          </cell>
          <cell r="C838">
            <v>152582109</v>
          </cell>
          <cell r="D838" t="str">
            <v>DEL MAR 2109</v>
          </cell>
          <cell r="E838">
            <v>38684</v>
          </cell>
          <cell r="F838" t="b">
            <v>1</v>
          </cell>
          <cell r="G838">
            <v>100.115666678276</v>
          </cell>
          <cell r="H838">
            <v>38.397418475757398</v>
          </cell>
        </row>
        <row r="839">
          <cell r="B839" t="str">
            <v>DEL MAR 210975802</v>
          </cell>
          <cell r="C839">
            <v>152582109</v>
          </cell>
          <cell r="D839" t="str">
            <v>DEL MAR 2109</v>
          </cell>
          <cell r="E839">
            <v>75802</v>
          </cell>
          <cell r="F839" t="b">
            <v>1</v>
          </cell>
          <cell r="G839">
            <v>680.02264899090301</v>
          </cell>
          <cell r="H839">
            <v>576.15532681652905</v>
          </cell>
        </row>
        <row r="840">
          <cell r="B840" t="str">
            <v>DEL MAR 2109805882</v>
          </cell>
          <cell r="C840">
            <v>152582109</v>
          </cell>
          <cell r="D840" t="str">
            <v>DEL MAR 2109</v>
          </cell>
          <cell r="E840">
            <v>805882</v>
          </cell>
          <cell r="F840" t="b">
            <v>1</v>
          </cell>
          <cell r="G840">
            <v>497.93690191051201</v>
          </cell>
          <cell r="H840">
            <v>477.30244462965697</v>
          </cell>
        </row>
        <row r="841">
          <cell r="B841" t="str">
            <v>DEL MAR 2109CB</v>
          </cell>
          <cell r="C841">
            <v>152582109</v>
          </cell>
          <cell r="D841" t="str">
            <v>DEL MAR 2109</v>
          </cell>
          <cell r="E841" t="str">
            <v>CB</v>
          </cell>
          <cell r="F841" t="b">
            <v>0</v>
          </cell>
          <cell r="G841">
            <v>9780.4489325205304</v>
          </cell>
          <cell r="H841">
            <v>2376.91263834954</v>
          </cell>
        </row>
        <row r="842">
          <cell r="B842" t="str">
            <v>DEL MONTE 110138582</v>
          </cell>
          <cell r="C842">
            <v>182221101</v>
          </cell>
          <cell r="D842" t="str">
            <v>DEL MONTE 1101</v>
          </cell>
          <cell r="E842">
            <v>38582</v>
          </cell>
          <cell r="F842" t="b">
            <v>1</v>
          </cell>
          <cell r="G842">
            <v>8624.1276371010808</v>
          </cell>
          <cell r="H842">
            <v>853.87779818515003</v>
          </cell>
        </row>
        <row r="843">
          <cell r="B843" t="str">
            <v>DEL MONTE 21029060</v>
          </cell>
          <cell r="C843">
            <v>182222102</v>
          </cell>
          <cell r="D843" t="str">
            <v>DEL MONTE 2102</v>
          </cell>
          <cell r="E843">
            <v>9060</v>
          </cell>
          <cell r="F843" t="b">
            <v>0</v>
          </cell>
          <cell r="G843">
            <v>14415.2581973738</v>
          </cell>
          <cell r="H843">
            <v>1524.9133902323999</v>
          </cell>
        </row>
        <row r="844">
          <cell r="B844" t="str">
            <v>DEL MONTE 21032000</v>
          </cell>
          <cell r="C844">
            <v>182222103</v>
          </cell>
          <cell r="D844" t="str">
            <v>DEL MONTE 2103</v>
          </cell>
          <cell r="E844">
            <v>2000</v>
          </cell>
          <cell r="F844" t="b">
            <v>0</v>
          </cell>
          <cell r="G844">
            <v>14495.330138855101</v>
          </cell>
          <cell r="H844">
            <v>14495.330138855101</v>
          </cell>
        </row>
        <row r="845">
          <cell r="B845" t="str">
            <v>DEL MONTE 21032204</v>
          </cell>
          <cell r="C845">
            <v>182222103</v>
          </cell>
          <cell r="D845" t="str">
            <v>DEL MONTE 2103</v>
          </cell>
          <cell r="E845">
            <v>2204</v>
          </cell>
          <cell r="F845" t="b">
            <v>1</v>
          </cell>
          <cell r="G845">
            <v>592.64129784471095</v>
          </cell>
          <cell r="H845">
            <v>592.64129784471095</v>
          </cell>
        </row>
        <row r="846">
          <cell r="B846" t="str">
            <v>DEL MONTE 21032654</v>
          </cell>
          <cell r="C846">
            <v>182222103</v>
          </cell>
          <cell r="D846" t="str">
            <v>DEL MONTE 2103</v>
          </cell>
          <cell r="E846">
            <v>2654</v>
          </cell>
          <cell r="F846" t="b">
            <v>0</v>
          </cell>
          <cell r="G846">
            <v>2963.59986274015</v>
          </cell>
          <cell r="H846">
            <v>2963.59986274015</v>
          </cell>
        </row>
        <row r="847">
          <cell r="B847" t="str">
            <v>DEL MONTE 210342226</v>
          </cell>
          <cell r="C847">
            <v>182222103</v>
          </cell>
          <cell r="D847" t="str">
            <v>DEL MONTE 2103</v>
          </cell>
          <cell r="E847">
            <v>42226</v>
          </cell>
          <cell r="F847" t="b">
            <v>1</v>
          </cell>
          <cell r="G847">
            <v>4032.3201043511599</v>
          </cell>
          <cell r="H847">
            <v>940.18064956648004</v>
          </cell>
        </row>
        <row r="848">
          <cell r="B848" t="str">
            <v>DEL MONTE 2103468158</v>
          </cell>
          <cell r="C848">
            <v>182222103</v>
          </cell>
          <cell r="D848" t="str">
            <v>DEL MONTE 2103</v>
          </cell>
          <cell r="E848">
            <v>468158</v>
          </cell>
          <cell r="F848" t="b">
            <v>1</v>
          </cell>
          <cell r="G848">
            <v>1565.7595628899701</v>
          </cell>
          <cell r="H848">
            <v>826.61325696114204</v>
          </cell>
        </row>
        <row r="849">
          <cell r="B849" t="str">
            <v>DEL MONTE 2103617344</v>
          </cell>
          <cell r="C849">
            <v>182222103</v>
          </cell>
          <cell r="D849" t="str">
            <v>DEL MONTE 2103</v>
          </cell>
          <cell r="E849">
            <v>617344</v>
          </cell>
          <cell r="F849" t="b">
            <v>0</v>
          </cell>
          <cell r="G849">
            <v>3993.4045640151799</v>
          </cell>
          <cell r="H849">
            <v>2952.18930266087</v>
          </cell>
        </row>
        <row r="850">
          <cell r="B850" t="str">
            <v>DEL MONTE 210386496</v>
          </cell>
          <cell r="C850">
            <v>182222103</v>
          </cell>
          <cell r="D850" t="str">
            <v>DEL MONTE 2103</v>
          </cell>
          <cell r="E850">
            <v>86496</v>
          </cell>
          <cell r="F850" t="b">
            <v>0</v>
          </cell>
          <cell r="G850">
            <v>10364.084483561301</v>
          </cell>
          <cell r="H850">
            <v>1600.5400308991</v>
          </cell>
        </row>
        <row r="851">
          <cell r="B851" t="str">
            <v>DEL MONTE 21042624</v>
          </cell>
          <cell r="C851">
            <v>182222104</v>
          </cell>
          <cell r="D851" t="str">
            <v>DEL MONTE 2104</v>
          </cell>
          <cell r="E851">
            <v>2624</v>
          </cell>
          <cell r="F851" t="b">
            <v>0</v>
          </cell>
          <cell r="G851">
            <v>30794.7642452582</v>
          </cell>
          <cell r="H851">
            <v>29790.863756434301</v>
          </cell>
        </row>
        <row r="852">
          <cell r="B852" t="str">
            <v>DEL MONTE 21042760</v>
          </cell>
          <cell r="C852">
            <v>182222104</v>
          </cell>
          <cell r="D852" t="str">
            <v>DEL MONTE 2104</v>
          </cell>
          <cell r="E852">
            <v>2760</v>
          </cell>
          <cell r="F852" t="b">
            <v>0</v>
          </cell>
          <cell r="G852">
            <v>4358.99558185358</v>
          </cell>
          <cell r="H852">
            <v>4358.99558185358</v>
          </cell>
        </row>
        <row r="853">
          <cell r="B853" t="str">
            <v>DEL MONTE 21042762</v>
          </cell>
          <cell r="C853">
            <v>182222104</v>
          </cell>
          <cell r="D853" t="str">
            <v>DEL MONTE 2104</v>
          </cell>
          <cell r="E853">
            <v>2762</v>
          </cell>
          <cell r="F853" t="b">
            <v>0</v>
          </cell>
          <cell r="G853">
            <v>17774.307421455102</v>
          </cell>
          <cell r="H853">
            <v>15060.127676422</v>
          </cell>
        </row>
        <row r="854">
          <cell r="B854" t="str">
            <v>DEL MONTE 21043066</v>
          </cell>
          <cell r="C854">
            <v>182222104</v>
          </cell>
          <cell r="D854" t="str">
            <v>DEL MONTE 2104</v>
          </cell>
          <cell r="E854">
            <v>3066</v>
          </cell>
          <cell r="F854" t="b">
            <v>1</v>
          </cell>
          <cell r="G854">
            <v>26.034529474522198</v>
          </cell>
          <cell r="H854">
            <v>26.034529474522198</v>
          </cell>
        </row>
        <row r="855">
          <cell r="B855" t="str">
            <v>DEL MONTE 21043088</v>
          </cell>
          <cell r="C855">
            <v>182222104</v>
          </cell>
          <cell r="D855" t="str">
            <v>DEL MONTE 2104</v>
          </cell>
          <cell r="E855">
            <v>3088</v>
          </cell>
          <cell r="F855" t="b">
            <v>0</v>
          </cell>
          <cell r="G855">
            <v>24808.0862399994</v>
          </cell>
          <cell r="H855">
            <v>24808.0862399994</v>
          </cell>
        </row>
        <row r="856">
          <cell r="B856" t="str">
            <v>DEL MONTE 210436720</v>
          </cell>
          <cell r="C856">
            <v>182222104</v>
          </cell>
          <cell r="D856" t="str">
            <v>DEL MONTE 2104</v>
          </cell>
          <cell r="E856">
            <v>36720</v>
          </cell>
          <cell r="F856" t="b">
            <v>0</v>
          </cell>
          <cell r="G856">
            <v>12840.8618686183</v>
          </cell>
          <cell r="H856">
            <v>9577.7665212668398</v>
          </cell>
        </row>
        <row r="857">
          <cell r="B857" t="str">
            <v>DEL MONTE 21049096</v>
          </cell>
          <cell r="C857">
            <v>182222104</v>
          </cell>
          <cell r="D857" t="str">
            <v>DEL MONTE 2104</v>
          </cell>
          <cell r="E857">
            <v>9096</v>
          </cell>
          <cell r="F857" t="b">
            <v>0</v>
          </cell>
          <cell r="G857">
            <v>10649.938589236701</v>
          </cell>
          <cell r="H857">
            <v>5304.2381286927202</v>
          </cell>
        </row>
        <row r="858">
          <cell r="B858" t="str">
            <v>DEL MONTE 21049500</v>
          </cell>
          <cell r="C858">
            <v>182222104</v>
          </cell>
          <cell r="D858" t="str">
            <v>DEL MONTE 2104</v>
          </cell>
          <cell r="E858">
            <v>9500</v>
          </cell>
          <cell r="F858" t="b">
            <v>0</v>
          </cell>
          <cell r="G858">
            <v>10910.900169369101</v>
          </cell>
          <cell r="H858">
            <v>9168.0737580213899</v>
          </cell>
        </row>
        <row r="859">
          <cell r="B859" t="str">
            <v>DESCHUTES 11011380</v>
          </cell>
          <cell r="C859">
            <v>103351101</v>
          </cell>
          <cell r="D859" t="str">
            <v>DESCHUTES 1101</v>
          </cell>
          <cell r="E859">
            <v>1380</v>
          </cell>
          <cell r="F859" t="b">
            <v>0</v>
          </cell>
          <cell r="G859">
            <v>37070.895927335601</v>
          </cell>
          <cell r="H859">
            <v>28672.6173180806</v>
          </cell>
        </row>
        <row r="860">
          <cell r="B860" t="str">
            <v>DESCHUTES 11011580</v>
          </cell>
          <cell r="C860">
            <v>103351101</v>
          </cell>
          <cell r="D860" t="str">
            <v>DESCHUTES 1101</v>
          </cell>
          <cell r="E860">
            <v>1580</v>
          </cell>
          <cell r="F860" t="b">
            <v>0</v>
          </cell>
          <cell r="G860">
            <v>80785.153047290005</v>
          </cell>
          <cell r="H860">
            <v>76365.897563589504</v>
          </cell>
        </row>
        <row r="861">
          <cell r="B861" t="str">
            <v>DESCHUTES 11011652</v>
          </cell>
          <cell r="C861">
            <v>103351101</v>
          </cell>
          <cell r="D861" t="str">
            <v>DESCHUTES 1101</v>
          </cell>
          <cell r="E861">
            <v>1652</v>
          </cell>
          <cell r="F861" t="b">
            <v>0</v>
          </cell>
          <cell r="G861">
            <v>39344.513681994598</v>
          </cell>
          <cell r="H861">
            <v>33895.264187498702</v>
          </cell>
        </row>
        <row r="862">
          <cell r="B862" t="str">
            <v>DESCHUTES 11011654</v>
          </cell>
          <cell r="C862">
            <v>103351101</v>
          </cell>
          <cell r="D862" t="str">
            <v>DESCHUTES 1101</v>
          </cell>
          <cell r="E862">
            <v>1654</v>
          </cell>
          <cell r="F862" t="b">
            <v>0</v>
          </cell>
          <cell r="G862">
            <v>28221.256379546099</v>
          </cell>
          <cell r="H862">
            <v>28221.256379546099</v>
          </cell>
        </row>
        <row r="863">
          <cell r="B863" t="str">
            <v>DESCHUTES 11019722</v>
          </cell>
          <cell r="C863">
            <v>103351101</v>
          </cell>
          <cell r="D863" t="str">
            <v>DESCHUTES 1101</v>
          </cell>
          <cell r="E863">
            <v>9722</v>
          </cell>
          <cell r="F863" t="b">
            <v>0</v>
          </cell>
          <cell r="G863">
            <v>7647.73877279095</v>
          </cell>
          <cell r="H863">
            <v>5139.2871615937302</v>
          </cell>
        </row>
        <row r="864">
          <cell r="B864" t="str">
            <v>DESCHUTES 1101CB</v>
          </cell>
          <cell r="C864">
            <v>103351101</v>
          </cell>
          <cell r="D864" t="str">
            <v>DESCHUTES 1101</v>
          </cell>
          <cell r="E864" t="str">
            <v>CB</v>
          </cell>
          <cell r="F864" t="b">
            <v>0</v>
          </cell>
          <cell r="G864">
            <v>17940.987347800899</v>
          </cell>
          <cell r="H864">
            <v>8017.5323195317596</v>
          </cell>
        </row>
        <row r="865">
          <cell r="B865" t="str">
            <v>DESCHUTES 11041370</v>
          </cell>
          <cell r="C865">
            <v>103351104</v>
          </cell>
          <cell r="D865" t="str">
            <v>DESCHUTES 1104</v>
          </cell>
          <cell r="E865">
            <v>1370</v>
          </cell>
          <cell r="F865" t="b">
            <v>0</v>
          </cell>
          <cell r="G865">
            <v>35764.199967935499</v>
          </cell>
          <cell r="H865">
            <v>21861.395828923101</v>
          </cell>
        </row>
        <row r="866">
          <cell r="B866" t="str">
            <v>DESCHUTES 11041582</v>
          </cell>
          <cell r="C866">
            <v>103351104</v>
          </cell>
          <cell r="D866" t="str">
            <v>DESCHUTES 1104</v>
          </cell>
          <cell r="E866">
            <v>1582</v>
          </cell>
          <cell r="F866" t="b">
            <v>0</v>
          </cell>
          <cell r="G866">
            <v>24298.624503763102</v>
          </cell>
          <cell r="H866">
            <v>10265.139538629801</v>
          </cell>
        </row>
        <row r="867">
          <cell r="B867" t="str">
            <v>DESCHUTES 110449024</v>
          </cell>
          <cell r="C867">
            <v>103351104</v>
          </cell>
          <cell r="D867" t="str">
            <v>DESCHUTES 1104</v>
          </cell>
          <cell r="E867">
            <v>49024</v>
          </cell>
          <cell r="F867" t="b">
            <v>0</v>
          </cell>
          <cell r="G867">
            <v>26972.4504451824</v>
          </cell>
          <cell r="H867">
            <v>26707.9675430608</v>
          </cell>
        </row>
        <row r="868">
          <cell r="B868" t="str">
            <v>DESCHUTES 11049718</v>
          </cell>
          <cell r="C868">
            <v>103351104</v>
          </cell>
          <cell r="D868" t="str">
            <v>DESCHUTES 1104</v>
          </cell>
          <cell r="E868">
            <v>9718</v>
          </cell>
          <cell r="F868" t="b">
            <v>0</v>
          </cell>
          <cell r="G868">
            <v>56853.116458047902</v>
          </cell>
          <cell r="H868">
            <v>29935.285752687199</v>
          </cell>
        </row>
        <row r="869">
          <cell r="B869" t="str">
            <v>DESCHUTES 11049726</v>
          </cell>
          <cell r="C869">
            <v>103351104</v>
          </cell>
          <cell r="D869" t="str">
            <v>DESCHUTES 1104</v>
          </cell>
          <cell r="E869">
            <v>9726</v>
          </cell>
          <cell r="F869" t="b">
            <v>0</v>
          </cell>
          <cell r="G869">
            <v>27359.749352648701</v>
          </cell>
          <cell r="H869">
            <v>25257.468115962602</v>
          </cell>
        </row>
        <row r="870">
          <cell r="B870" t="str">
            <v>DESCHUTES 1104CB</v>
          </cell>
          <cell r="C870">
            <v>103351104</v>
          </cell>
          <cell r="D870" t="str">
            <v>DESCHUTES 1104</v>
          </cell>
          <cell r="E870" t="str">
            <v>CB</v>
          </cell>
          <cell r="F870" t="b">
            <v>0</v>
          </cell>
          <cell r="G870">
            <v>39932.777513008703</v>
          </cell>
          <cell r="H870">
            <v>21735.414447577899</v>
          </cell>
        </row>
        <row r="871">
          <cell r="B871" t="str">
            <v>DIABLO CANYON 1101CB</v>
          </cell>
          <cell r="C871">
            <v>189001101</v>
          </cell>
          <cell r="D871" t="str">
            <v>DIABLO CANYON 1101</v>
          </cell>
          <cell r="E871" t="str">
            <v>CB</v>
          </cell>
          <cell r="F871" t="b">
            <v>1</v>
          </cell>
          <cell r="G871">
            <v>0</v>
          </cell>
          <cell r="H871">
            <v>0</v>
          </cell>
        </row>
        <row r="872">
          <cell r="B872" t="str">
            <v>DIAMOND SPRINGS 1103394169</v>
          </cell>
          <cell r="C872">
            <v>152261103</v>
          </cell>
          <cell r="D872" t="str">
            <v>DIAMOND SPRINGS 1103</v>
          </cell>
          <cell r="E872">
            <v>394169</v>
          </cell>
          <cell r="F872" t="b">
            <v>1</v>
          </cell>
          <cell r="G872">
            <v>962.99582840477001</v>
          </cell>
          <cell r="H872">
            <v>642.08043543509996</v>
          </cell>
        </row>
        <row r="873">
          <cell r="B873" t="str">
            <v>DIAMOND SPRINGS 1103467046</v>
          </cell>
          <cell r="C873">
            <v>152261103</v>
          </cell>
          <cell r="D873" t="str">
            <v>DIAMOND SPRINGS 1103</v>
          </cell>
          <cell r="E873">
            <v>467046</v>
          </cell>
          <cell r="F873" t="b">
            <v>0</v>
          </cell>
          <cell r="G873">
            <v>34550.746683238198</v>
          </cell>
          <cell r="H873">
            <v>24654.327974527401</v>
          </cell>
        </row>
        <row r="874">
          <cell r="B874" t="str">
            <v>DIAMOND SPRINGS 1103635040</v>
          </cell>
          <cell r="C874">
            <v>152261103</v>
          </cell>
          <cell r="D874" t="str">
            <v>DIAMOND SPRINGS 1103</v>
          </cell>
          <cell r="E874">
            <v>635040</v>
          </cell>
          <cell r="F874" t="b">
            <v>1</v>
          </cell>
          <cell r="G874">
            <v>340.95593107185698</v>
          </cell>
          <cell r="H874">
            <v>324.180963325189</v>
          </cell>
        </row>
        <row r="875">
          <cell r="B875" t="str">
            <v>DIAMOND SPRINGS 11039432</v>
          </cell>
          <cell r="C875">
            <v>152261103</v>
          </cell>
          <cell r="D875" t="str">
            <v>DIAMOND SPRINGS 1103</v>
          </cell>
          <cell r="E875">
            <v>9432</v>
          </cell>
          <cell r="F875" t="b">
            <v>0</v>
          </cell>
          <cell r="G875">
            <v>32768.2312398957</v>
          </cell>
          <cell r="H875">
            <v>28100.434887024901</v>
          </cell>
        </row>
        <row r="876">
          <cell r="B876" t="str">
            <v>DIAMOND SPRINGS 1103CB</v>
          </cell>
          <cell r="C876">
            <v>152261103</v>
          </cell>
          <cell r="D876" t="str">
            <v>DIAMOND SPRINGS 1103</v>
          </cell>
          <cell r="E876" t="str">
            <v>CB</v>
          </cell>
          <cell r="F876" t="b">
            <v>1</v>
          </cell>
          <cell r="G876">
            <v>13992.270104237899</v>
          </cell>
          <cell r="H876">
            <v>885.56123037185</v>
          </cell>
        </row>
        <row r="877">
          <cell r="B877" t="str">
            <v>DIAMOND SPRINGS 1104705100</v>
          </cell>
          <cell r="C877">
            <v>152261104</v>
          </cell>
          <cell r="D877" t="str">
            <v>DIAMOND SPRINGS 1104</v>
          </cell>
          <cell r="E877">
            <v>705100</v>
          </cell>
          <cell r="F877" t="b">
            <v>0</v>
          </cell>
          <cell r="G877">
            <v>13322.8035677802</v>
          </cell>
          <cell r="H877">
            <v>11885.1942262421</v>
          </cell>
        </row>
        <row r="878">
          <cell r="B878" t="str">
            <v>DIAMOND SPRINGS 1104CB</v>
          </cell>
          <cell r="C878">
            <v>152261104</v>
          </cell>
          <cell r="D878" t="str">
            <v>DIAMOND SPRINGS 1104</v>
          </cell>
          <cell r="E878" t="str">
            <v>CB</v>
          </cell>
          <cell r="F878" t="b">
            <v>0</v>
          </cell>
          <cell r="G878">
            <v>15842.0084719937</v>
          </cell>
          <cell r="H878">
            <v>9046.8091137214506</v>
          </cell>
        </row>
        <row r="879">
          <cell r="B879" t="str">
            <v>DIAMOND SPRINGS 110518935</v>
          </cell>
          <cell r="C879">
            <v>152261105</v>
          </cell>
          <cell r="D879" t="str">
            <v>DIAMOND SPRINGS 1105</v>
          </cell>
          <cell r="E879">
            <v>18935</v>
          </cell>
          <cell r="F879" t="b">
            <v>0</v>
          </cell>
          <cell r="G879">
            <v>10773.8274412431</v>
          </cell>
          <cell r="H879">
            <v>10773.8274412431</v>
          </cell>
        </row>
        <row r="880">
          <cell r="B880" t="str">
            <v>DIAMOND SPRINGS 110519910</v>
          </cell>
          <cell r="C880">
            <v>152261105</v>
          </cell>
          <cell r="D880" t="str">
            <v>DIAMOND SPRINGS 1105</v>
          </cell>
          <cell r="E880">
            <v>19910</v>
          </cell>
          <cell r="F880" t="b">
            <v>0</v>
          </cell>
          <cell r="G880">
            <v>33304.700565822197</v>
          </cell>
          <cell r="H880">
            <v>33304.700565822197</v>
          </cell>
        </row>
        <row r="881">
          <cell r="B881" t="str">
            <v>DIAMOND SPRINGS 11052102</v>
          </cell>
          <cell r="C881">
            <v>152261105</v>
          </cell>
          <cell r="D881" t="str">
            <v>DIAMOND SPRINGS 1105</v>
          </cell>
          <cell r="E881">
            <v>2102</v>
          </cell>
          <cell r="F881" t="b">
            <v>0</v>
          </cell>
          <cell r="G881">
            <v>62912.063317889901</v>
          </cell>
          <cell r="H881">
            <v>60307.879921699903</v>
          </cell>
        </row>
        <row r="882">
          <cell r="B882" t="str">
            <v>DIAMOND SPRINGS 11057722</v>
          </cell>
          <cell r="C882">
            <v>152261105</v>
          </cell>
          <cell r="D882" t="str">
            <v>DIAMOND SPRINGS 1105</v>
          </cell>
          <cell r="E882">
            <v>7722</v>
          </cell>
          <cell r="F882" t="b">
            <v>0</v>
          </cell>
          <cell r="G882">
            <v>100229.718639246</v>
          </cell>
          <cell r="H882">
            <v>96782.525496817398</v>
          </cell>
        </row>
        <row r="883">
          <cell r="B883" t="str">
            <v>DIAMOND SPRINGS 1105CB</v>
          </cell>
          <cell r="C883">
            <v>152261105</v>
          </cell>
          <cell r="D883" t="str">
            <v>DIAMOND SPRINGS 1105</v>
          </cell>
          <cell r="E883" t="str">
            <v>CB</v>
          </cell>
          <cell r="F883" t="b">
            <v>0</v>
          </cell>
          <cell r="G883">
            <v>7588.8389172421503</v>
          </cell>
          <cell r="H883">
            <v>3330.3292713655901</v>
          </cell>
        </row>
        <row r="884">
          <cell r="B884" t="str">
            <v>DIAMOND SPRINGS 110610587</v>
          </cell>
          <cell r="C884">
            <v>152261106</v>
          </cell>
          <cell r="D884" t="str">
            <v>DIAMOND SPRINGS 1106</v>
          </cell>
          <cell r="E884">
            <v>10587</v>
          </cell>
          <cell r="F884" t="b">
            <v>0</v>
          </cell>
          <cell r="G884">
            <v>35336.551411209999</v>
          </cell>
          <cell r="H884">
            <v>35336.551411209999</v>
          </cell>
        </row>
        <row r="885">
          <cell r="B885" t="str">
            <v>DIAMOND SPRINGS 1106176130</v>
          </cell>
          <cell r="C885">
            <v>152261106</v>
          </cell>
          <cell r="D885" t="str">
            <v>DIAMOND SPRINGS 1106</v>
          </cell>
          <cell r="E885">
            <v>176130</v>
          </cell>
          <cell r="F885" t="b">
            <v>1</v>
          </cell>
          <cell r="G885">
            <v>32.073696214637202</v>
          </cell>
          <cell r="H885">
            <v>32.073696214637202</v>
          </cell>
        </row>
        <row r="886">
          <cell r="B886" t="str">
            <v>DIAMOND SPRINGS 11062100</v>
          </cell>
          <cell r="C886">
            <v>152261106</v>
          </cell>
          <cell r="D886" t="str">
            <v>DIAMOND SPRINGS 1106</v>
          </cell>
          <cell r="E886">
            <v>2100</v>
          </cell>
          <cell r="F886" t="b">
            <v>0</v>
          </cell>
          <cell r="G886">
            <v>62879.076090365299</v>
          </cell>
          <cell r="H886">
            <v>62879.076090365299</v>
          </cell>
        </row>
        <row r="887">
          <cell r="B887" t="str">
            <v>DIAMOND SPRINGS 1106279670</v>
          </cell>
          <cell r="C887">
            <v>152261106</v>
          </cell>
          <cell r="D887" t="str">
            <v>DIAMOND SPRINGS 1106</v>
          </cell>
          <cell r="E887">
            <v>279670</v>
          </cell>
          <cell r="F887" t="b">
            <v>0</v>
          </cell>
          <cell r="G887">
            <v>7840.1687260095696</v>
          </cell>
          <cell r="H887">
            <v>6244.0930243457397</v>
          </cell>
        </row>
        <row r="888">
          <cell r="B888" t="str">
            <v>DIAMOND SPRINGS 1106290705</v>
          </cell>
          <cell r="C888">
            <v>152261106</v>
          </cell>
          <cell r="D888" t="str">
            <v>DIAMOND SPRINGS 1106</v>
          </cell>
          <cell r="E888">
            <v>290705</v>
          </cell>
          <cell r="F888" t="b">
            <v>0</v>
          </cell>
          <cell r="G888">
            <v>5314.0636006015002</v>
          </cell>
          <cell r="H888">
            <v>5193.0778135268101</v>
          </cell>
        </row>
        <row r="889">
          <cell r="B889" t="str">
            <v>DIAMOND SPRINGS 110656026</v>
          </cell>
          <cell r="C889">
            <v>152261106</v>
          </cell>
          <cell r="D889" t="str">
            <v>DIAMOND SPRINGS 1106</v>
          </cell>
          <cell r="E889">
            <v>56026</v>
          </cell>
          <cell r="F889" t="b">
            <v>0</v>
          </cell>
          <cell r="G889">
            <v>24339.190469179401</v>
          </cell>
          <cell r="H889">
            <v>24339.190469179401</v>
          </cell>
        </row>
        <row r="890">
          <cell r="B890" t="str">
            <v>DIAMOND SPRINGS 110676088</v>
          </cell>
          <cell r="C890">
            <v>152261106</v>
          </cell>
          <cell r="D890" t="str">
            <v>DIAMOND SPRINGS 1106</v>
          </cell>
          <cell r="E890">
            <v>76088</v>
          </cell>
          <cell r="F890" t="b">
            <v>0</v>
          </cell>
          <cell r="G890">
            <v>17715.992939172898</v>
          </cell>
          <cell r="H890">
            <v>17715.992939172898</v>
          </cell>
        </row>
        <row r="891">
          <cell r="B891" t="str">
            <v>DIAMOND SPRINGS 1106762780</v>
          </cell>
          <cell r="C891">
            <v>152261106</v>
          </cell>
          <cell r="D891" t="str">
            <v>DIAMOND SPRINGS 1106</v>
          </cell>
          <cell r="E891">
            <v>762780</v>
          </cell>
          <cell r="F891" t="b">
            <v>1</v>
          </cell>
          <cell r="G891">
            <v>1282.45514023483</v>
          </cell>
          <cell r="H891">
            <v>400.76704521351598</v>
          </cell>
        </row>
        <row r="892">
          <cell r="B892" t="str">
            <v>DIAMOND SPRINGS 1106910235</v>
          </cell>
          <cell r="C892">
            <v>152261106</v>
          </cell>
          <cell r="D892" t="str">
            <v>DIAMOND SPRINGS 1106</v>
          </cell>
          <cell r="E892">
            <v>910235</v>
          </cell>
          <cell r="F892" t="b">
            <v>1</v>
          </cell>
          <cell r="G892">
            <v>1774.12229312972</v>
          </cell>
          <cell r="H892">
            <v>851.04441707665899</v>
          </cell>
        </row>
        <row r="893">
          <cell r="B893" t="str">
            <v>DIAMOND SPRINGS 1106926235</v>
          </cell>
          <cell r="C893">
            <v>152261106</v>
          </cell>
          <cell r="D893" t="str">
            <v>DIAMOND SPRINGS 1106</v>
          </cell>
          <cell r="E893">
            <v>926235</v>
          </cell>
          <cell r="F893" t="b">
            <v>1</v>
          </cell>
          <cell r="G893">
            <v>416.14190879732001</v>
          </cell>
          <cell r="H893">
            <v>305.36685150899802</v>
          </cell>
        </row>
        <row r="894">
          <cell r="B894" t="str">
            <v>DIAMOND SPRINGS 1106930190</v>
          </cell>
          <cell r="C894">
            <v>152261106</v>
          </cell>
          <cell r="D894" t="str">
            <v>DIAMOND SPRINGS 1106</v>
          </cell>
          <cell r="E894">
            <v>930190</v>
          </cell>
          <cell r="F894" t="b">
            <v>0</v>
          </cell>
          <cell r="G894">
            <v>30053.783280947198</v>
          </cell>
          <cell r="H894">
            <v>27579.542352224202</v>
          </cell>
        </row>
        <row r="895">
          <cell r="B895" t="str">
            <v>DIAMOND SPRINGS 110699658</v>
          </cell>
          <cell r="C895">
            <v>152261106</v>
          </cell>
          <cell r="D895" t="str">
            <v>DIAMOND SPRINGS 1106</v>
          </cell>
          <cell r="E895">
            <v>99658</v>
          </cell>
          <cell r="F895" t="b">
            <v>1</v>
          </cell>
          <cell r="G895">
            <v>4406.3904937111902</v>
          </cell>
          <cell r="H895">
            <v>0</v>
          </cell>
        </row>
        <row r="896">
          <cell r="B896" t="str">
            <v>DIAMOND SPRINGS 1107116815</v>
          </cell>
          <cell r="C896">
            <v>152261107</v>
          </cell>
          <cell r="D896" t="str">
            <v>DIAMOND SPRINGS 1107</v>
          </cell>
          <cell r="E896">
            <v>116815</v>
          </cell>
          <cell r="F896" t="b">
            <v>0</v>
          </cell>
          <cell r="G896">
            <v>4074.4872672603401</v>
          </cell>
          <cell r="H896">
            <v>2540.285655871</v>
          </cell>
        </row>
        <row r="897">
          <cell r="B897" t="str">
            <v>DIAMOND SPRINGS 11071402</v>
          </cell>
          <cell r="C897">
            <v>152261107</v>
          </cell>
          <cell r="D897" t="str">
            <v>DIAMOND SPRINGS 1107</v>
          </cell>
          <cell r="E897">
            <v>1402</v>
          </cell>
          <cell r="F897" t="b">
            <v>0</v>
          </cell>
          <cell r="G897">
            <v>71104.043154245694</v>
          </cell>
          <cell r="H897">
            <v>71104.043154245694</v>
          </cell>
        </row>
        <row r="898">
          <cell r="B898" t="str">
            <v>DIAMOND SPRINGS 1107203504</v>
          </cell>
          <cell r="C898">
            <v>152261107</v>
          </cell>
          <cell r="D898" t="str">
            <v>DIAMOND SPRINGS 1107</v>
          </cell>
          <cell r="E898">
            <v>203504</v>
          </cell>
          <cell r="F898" t="b">
            <v>1</v>
          </cell>
          <cell r="G898">
            <v>514.04250720861</v>
          </cell>
          <cell r="H898">
            <v>226.494340551352</v>
          </cell>
        </row>
        <row r="899">
          <cell r="B899" t="str">
            <v>DIAMOND SPRINGS 1107217974</v>
          </cell>
          <cell r="C899">
            <v>152261107</v>
          </cell>
          <cell r="D899" t="str">
            <v>DIAMOND SPRINGS 1107</v>
          </cell>
          <cell r="E899">
            <v>217974</v>
          </cell>
          <cell r="F899" t="b">
            <v>0</v>
          </cell>
          <cell r="G899">
            <v>6862.6922338311197</v>
          </cell>
          <cell r="H899">
            <v>6593.06507130713</v>
          </cell>
        </row>
        <row r="900">
          <cell r="B900" t="str">
            <v>DIAMOND SPRINGS 110777086</v>
          </cell>
          <cell r="C900">
            <v>152261107</v>
          </cell>
          <cell r="D900" t="str">
            <v>DIAMOND SPRINGS 1107</v>
          </cell>
          <cell r="E900">
            <v>77086</v>
          </cell>
          <cell r="F900" t="b">
            <v>0</v>
          </cell>
          <cell r="G900">
            <v>6051.2821850009996</v>
          </cell>
          <cell r="H900">
            <v>4371.5845511297202</v>
          </cell>
        </row>
        <row r="901">
          <cell r="B901" t="str">
            <v>DIAMOND SPRINGS 1107CB</v>
          </cell>
          <cell r="C901">
            <v>152261107</v>
          </cell>
          <cell r="D901" t="str">
            <v>DIAMOND SPRINGS 1107</v>
          </cell>
          <cell r="E901" t="str">
            <v>CB</v>
          </cell>
          <cell r="F901" t="b">
            <v>1</v>
          </cell>
          <cell r="G901">
            <v>5946.2244530908101</v>
          </cell>
          <cell r="H901">
            <v>0</v>
          </cell>
        </row>
        <row r="902">
          <cell r="B902" t="str">
            <v>DIVIDE 1103567884</v>
          </cell>
          <cell r="C902">
            <v>182571103</v>
          </cell>
          <cell r="D902" t="str">
            <v>DIVIDE 1103</v>
          </cell>
          <cell r="E902">
            <v>567884</v>
          </cell>
          <cell r="F902" t="b">
            <v>0</v>
          </cell>
          <cell r="G902">
            <v>4535.2993371820203</v>
          </cell>
          <cell r="H902">
            <v>4025.5628316662301</v>
          </cell>
        </row>
        <row r="903">
          <cell r="B903" t="str">
            <v>DOBBINS 11011264</v>
          </cell>
          <cell r="C903">
            <v>153741101</v>
          </cell>
          <cell r="D903" t="str">
            <v>DOBBINS 1101</v>
          </cell>
          <cell r="E903">
            <v>1264</v>
          </cell>
          <cell r="F903" t="b">
            <v>0</v>
          </cell>
          <cell r="G903">
            <v>56286.963562400902</v>
          </cell>
          <cell r="H903">
            <v>56286.963562400902</v>
          </cell>
        </row>
        <row r="904">
          <cell r="B904" t="str">
            <v>DOBBINS 11011808</v>
          </cell>
          <cell r="C904">
            <v>153741101</v>
          </cell>
          <cell r="D904" t="str">
            <v>DOBBINS 1101</v>
          </cell>
          <cell r="E904">
            <v>1808</v>
          </cell>
          <cell r="F904" t="b">
            <v>0</v>
          </cell>
          <cell r="G904">
            <v>25003.375669168599</v>
          </cell>
          <cell r="H904">
            <v>25003.375669168599</v>
          </cell>
        </row>
        <row r="905">
          <cell r="B905" t="str">
            <v>DOBBINS 11015202</v>
          </cell>
          <cell r="C905">
            <v>153741101</v>
          </cell>
          <cell r="D905" t="str">
            <v>DOBBINS 1101</v>
          </cell>
          <cell r="E905">
            <v>5202</v>
          </cell>
          <cell r="F905" t="b">
            <v>0</v>
          </cell>
          <cell r="G905">
            <v>27474.732896474201</v>
          </cell>
          <cell r="H905">
            <v>26267.898521317999</v>
          </cell>
        </row>
        <row r="906">
          <cell r="B906" t="str">
            <v>DOBBINS 110169722</v>
          </cell>
          <cell r="C906">
            <v>153741101</v>
          </cell>
          <cell r="D906" t="str">
            <v>DOBBINS 1101</v>
          </cell>
          <cell r="E906">
            <v>69722</v>
          </cell>
          <cell r="F906" t="b">
            <v>0</v>
          </cell>
          <cell r="G906">
            <v>10673.428857328399</v>
          </cell>
          <cell r="H906">
            <v>10673.428857328399</v>
          </cell>
        </row>
        <row r="907">
          <cell r="B907" t="str">
            <v>DOBBINS 110191464</v>
          </cell>
          <cell r="C907">
            <v>153741101</v>
          </cell>
          <cell r="D907" t="str">
            <v>DOBBINS 1101</v>
          </cell>
          <cell r="E907">
            <v>91464</v>
          </cell>
          <cell r="F907" t="b">
            <v>0</v>
          </cell>
          <cell r="G907">
            <v>11314.1037683049</v>
          </cell>
          <cell r="H907">
            <v>11314.1037683049</v>
          </cell>
        </row>
        <row r="908">
          <cell r="B908" t="str">
            <v>DOBBINS 1101CB</v>
          </cell>
          <cell r="C908">
            <v>153741101</v>
          </cell>
          <cell r="D908" t="str">
            <v>DOBBINS 1101</v>
          </cell>
          <cell r="E908" t="str">
            <v>CB</v>
          </cell>
          <cell r="F908" t="b">
            <v>0</v>
          </cell>
          <cell r="G908">
            <v>1079.09359213219</v>
          </cell>
          <cell r="H908">
            <v>1079.09359213219</v>
          </cell>
        </row>
        <row r="909">
          <cell r="B909" t="str">
            <v>DOLAN ROAD 1101156268</v>
          </cell>
          <cell r="C909">
            <v>182381101</v>
          </cell>
          <cell r="D909" t="str">
            <v>DOLAN ROAD 1101</v>
          </cell>
          <cell r="E909">
            <v>156268</v>
          </cell>
          <cell r="F909" t="b">
            <v>1</v>
          </cell>
          <cell r="G909">
            <v>3622.1132867595502</v>
          </cell>
          <cell r="H909">
            <v>52.745276163425203</v>
          </cell>
        </row>
        <row r="910">
          <cell r="B910" t="str">
            <v>DOLAN ROAD 1101173702</v>
          </cell>
          <cell r="C910">
            <v>182381101</v>
          </cell>
          <cell r="D910" t="str">
            <v>DOLAN ROAD 1101</v>
          </cell>
          <cell r="E910">
            <v>173702</v>
          </cell>
          <cell r="F910" t="b">
            <v>1</v>
          </cell>
          <cell r="G910">
            <v>213.49010324733399</v>
          </cell>
          <cell r="H910">
            <v>86.680277878921103</v>
          </cell>
        </row>
        <row r="911">
          <cell r="B911" t="str">
            <v>DOLAN ROAD 110122158</v>
          </cell>
          <cell r="C911">
            <v>182381101</v>
          </cell>
          <cell r="D911" t="str">
            <v>DOLAN ROAD 1101</v>
          </cell>
          <cell r="E911">
            <v>22158</v>
          </cell>
          <cell r="F911" t="b">
            <v>1</v>
          </cell>
          <cell r="G911">
            <v>14506.5343390081</v>
          </cell>
          <cell r="H911">
            <v>184.81976260235399</v>
          </cell>
        </row>
        <row r="912">
          <cell r="B912" t="str">
            <v>DOLAN ROAD 11013012</v>
          </cell>
          <cell r="C912">
            <v>182381101</v>
          </cell>
          <cell r="D912" t="str">
            <v>DOLAN ROAD 1101</v>
          </cell>
          <cell r="E912">
            <v>3012</v>
          </cell>
          <cell r="F912" t="b">
            <v>1</v>
          </cell>
          <cell r="G912">
            <v>22106.104930569501</v>
          </cell>
          <cell r="H912">
            <v>301.93860769489902</v>
          </cell>
        </row>
        <row r="913">
          <cell r="B913" t="str">
            <v>DOLAN ROAD 1101590402</v>
          </cell>
          <cell r="C913">
            <v>182381101</v>
          </cell>
          <cell r="D913" t="str">
            <v>DOLAN ROAD 1101</v>
          </cell>
          <cell r="E913">
            <v>590402</v>
          </cell>
          <cell r="F913" t="b">
            <v>0</v>
          </cell>
          <cell r="G913">
            <v>9614.0154259386309</v>
          </cell>
          <cell r="H913">
            <v>3916.0340490991698</v>
          </cell>
        </row>
        <row r="914">
          <cell r="B914" t="str">
            <v>DOLAN ROAD 1101857972</v>
          </cell>
          <cell r="C914">
            <v>182381101</v>
          </cell>
          <cell r="D914" t="str">
            <v>DOLAN ROAD 1101</v>
          </cell>
          <cell r="E914">
            <v>857972</v>
          </cell>
          <cell r="F914" t="b">
            <v>0</v>
          </cell>
          <cell r="G914">
            <v>2082.0424615633101</v>
          </cell>
          <cell r="H914">
            <v>1672.4823923492299</v>
          </cell>
        </row>
        <row r="915">
          <cell r="B915" t="str">
            <v>DOLAN ROAD 1101882610</v>
          </cell>
          <cell r="C915">
            <v>182381101</v>
          </cell>
          <cell r="D915" t="str">
            <v>DOLAN ROAD 1101</v>
          </cell>
          <cell r="E915">
            <v>882610</v>
          </cell>
          <cell r="F915" t="b">
            <v>1</v>
          </cell>
          <cell r="G915">
            <v>653.63346578403298</v>
          </cell>
          <cell r="H915">
            <v>228.31576376939501</v>
          </cell>
        </row>
        <row r="916">
          <cell r="B916" t="str">
            <v>DRUM 11011602</v>
          </cell>
          <cell r="C916">
            <v>152321101</v>
          </cell>
          <cell r="D916" t="str">
            <v>DRUM 1101</v>
          </cell>
          <cell r="E916">
            <v>1602</v>
          </cell>
          <cell r="F916" t="b">
            <v>0</v>
          </cell>
          <cell r="G916">
            <v>26067.912842218098</v>
          </cell>
          <cell r="H916">
            <v>26067.912842218098</v>
          </cell>
        </row>
        <row r="917">
          <cell r="B917" t="str">
            <v>DRUM 1101CB</v>
          </cell>
          <cell r="C917">
            <v>152321101</v>
          </cell>
          <cell r="D917" t="str">
            <v>DRUM 1101</v>
          </cell>
          <cell r="E917" t="str">
            <v>CB</v>
          </cell>
          <cell r="F917" t="b">
            <v>0</v>
          </cell>
          <cell r="G917">
            <v>3483.5782328855198</v>
          </cell>
          <cell r="H917">
            <v>3483.5782328855198</v>
          </cell>
        </row>
        <row r="918">
          <cell r="B918" t="str">
            <v>DUNBAR 110113481</v>
          </cell>
          <cell r="C918">
            <v>43071101</v>
          </cell>
          <cell r="D918" t="str">
            <v>DUNBAR 1101</v>
          </cell>
          <cell r="E918">
            <v>13481</v>
          </cell>
          <cell r="F918" t="b">
            <v>1</v>
          </cell>
          <cell r="G918">
            <v>1739.6965098349699</v>
          </cell>
          <cell r="H918">
            <v>0</v>
          </cell>
        </row>
        <row r="919">
          <cell r="B919" t="str">
            <v>DUNBAR 1101160</v>
          </cell>
          <cell r="C919">
            <v>43071101</v>
          </cell>
          <cell r="D919" t="str">
            <v>DUNBAR 1101</v>
          </cell>
          <cell r="E919">
            <v>160</v>
          </cell>
          <cell r="F919" t="b">
            <v>0</v>
          </cell>
          <cell r="G919">
            <v>10761.016266221</v>
          </cell>
          <cell r="H919">
            <v>4469.2889047784502</v>
          </cell>
        </row>
        <row r="920">
          <cell r="B920" t="str">
            <v>DUNBAR 1101234</v>
          </cell>
          <cell r="C920">
            <v>43071101</v>
          </cell>
          <cell r="D920" t="str">
            <v>DUNBAR 1101</v>
          </cell>
          <cell r="E920">
            <v>234</v>
          </cell>
          <cell r="F920" t="b">
            <v>0</v>
          </cell>
          <cell r="G920">
            <v>10290.6170527141</v>
          </cell>
          <cell r="H920">
            <v>5584.5076576798001</v>
          </cell>
        </row>
        <row r="921">
          <cell r="B921" t="str">
            <v>DUNBAR 1101302</v>
          </cell>
          <cell r="C921">
            <v>43071101</v>
          </cell>
          <cell r="D921" t="str">
            <v>DUNBAR 1101</v>
          </cell>
          <cell r="E921">
            <v>302</v>
          </cell>
          <cell r="F921" t="b">
            <v>0</v>
          </cell>
          <cell r="G921">
            <v>16561.552714490099</v>
          </cell>
          <cell r="H921">
            <v>14104.3324248316</v>
          </cell>
        </row>
        <row r="922">
          <cell r="B922" t="str">
            <v>DUNBAR 1101343</v>
          </cell>
          <cell r="C922">
            <v>43071101</v>
          </cell>
          <cell r="D922" t="str">
            <v>DUNBAR 1101</v>
          </cell>
          <cell r="E922">
            <v>343</v>
          </cell>
          <cell r="F922" t="b">
            <v>0</v>
          </cell>
          <cell r="G922">
            <v>7140.9405503227899</v>
          </cell>
          <cell r="H922">
            <v>7140.9405503227899</v>
          </cell>
        </row>
        <row r="923">
          <cell r="B923" t="str">
            <v>DUNBAR 1101416</v>
          </cell>
          <cell r="C923">
            <v>43071101</v>
          </cell>
          <cell r="D923" t="str">
            <v>DUNBAR 1101</v>
          </cell>
          <cell r="E923">
            <v>416</v>
          </cell>
          <cell r="F923" t="b">
            <v>0</v>
          </cell>
          <cell r="G923">
            <v>5187.8358192543601</v>
          </cell>
          <cell r="H923">
            <v>4249.9860304807298</v>
          </cell>
        </row>
        <row r="924">
          <cell r="B924" t="str">
            <v>DUNBAR 110147964</v>
          </cell>
          <cell r="C924">
            <v>43071101</v>
          </cell>
          <cell r="D924" t="str">
            <v>DUNBAR 1101</v>
          </cell>
          <cell r="E924">
            <v>47964</v>
          </cell>
          <cell r="F924" t="b">
            <v>0</v>
          </cell>
          <cell r="G924">
            <v>12397.035414828</v>
          </cell>
          <cell r="H924">
            <v>10475.640804599099</v>
          </cell>
        </row>
        <row r="925">
          <cell r="B925" t="str">
            <v>DUNBAR 11014817</v>
          </cell>
          <cell r="C925">
            <v>43071101</v>
          </cell>
          <cell r="D925" t="str">
            <v>DUNBAR 1101</v>
          </cell>
          <cell r="E925">
            <v>4817</v>
          </cell>
          <cell r="F925" t="b">
            <v>0</v>
          </cell>
          <cell r="G925">
            <v>5079.2963702379502</v>
          </cell>
          <cell r="H925">
            <v>5079.2963702379502</v>
          </cell>
        </row>
        <row r="926">
          <cell r="B926" t="str">
            <v>DUNBAR 110179086</v>
          </cell>
          <cell r="C926">
            <v>43071101</v>
          </cell>
          <cell r="D926" t="str">
            <v>DUNBAR 1101</v>
          </cell>
          <cell r="E926">
            <v>79086</v>
          </cell>
          <cell r="F926" t="b">
            <v>0</v>
          </cell>
          <cell r="G926">
            <v>11075.7433894405</v>
          </cell>
          <cell r="H926">
            <v>10954.5940437145</v>
          </cell>
        </row>
        <row r="927">
          <cell r="B927" t="str">
            <v>DUNBAR 1101CB</v>
          </cell>
          <cell r="C927">
            <v>43071101</v>
          </cell>
          <cell r="D927" t="str">
            <v>DUNBAR 1101</v>
          </cell>
          <cell r="E927" t="str">
            <v>CB</v>
          </cell>
          <cell r="F927" t="b">
            <v>0</v>
          </cell>
          <cell r="G927">
            <v>23959.128319862499</v>
          </cell>
          <cell r="H927">
            <v>5020.5865482641402</v>
          </cell>
        </row>
        <row r="928">
          <cell r="B928" t="str">
            <v>DUNBAR 1102246</v>
          </cell>
          <cell r="C928">
            <v>43071102</v>
          </cell>
          <cell r="D928" t="str">
            <v>DUNBAR 1102</v>
          </cell>
          <cell r="E928">
            <v>246</v>
          </cell>
          <cell r="F928" t="b">
            <v>0</v>
          </cell>
          <cell r="G928">
            <v>21497.755721721602</v>
          </cell>
          <cell r="H928">
            <v>21497.755721721602</v>
          </cell>
        </row>
        <row r="929">
          <cell r="B929" t="str">
            <v>DUNBAR 1102261774</v>
          </cell>
          <cell r="C929">
            <v>43071102</v>
          </cell>
          <cell r="D929" t="str">
            <v>DUNBAR 1102</v>
          </cell>
          <cell r="E929">
            <v>261774</v>
          </cell>
          <cell r="F929" t="b">
            <v>0</v>
          </cell>
          <cell r="G929">
            <v>21761.071777631001</v>
          </cell>
          <cell r="H929">
            <v>21761.071777631001</v>
          </cell>
        </row>
        <row r="930">
          <cell r="B930" t="str">
            <v>DUNBAR 1102448</v>
          </cell>
          <cell r="C930">
            <v>43071102</v>
          </cell>
          <cell r="D930" t="str">
            <v>DUNBAR 1102</v>
          </cell>
          <cell r="E930">
            <v>448</v>
          </cell>
          <cell r="F930" t="b">
            <v>0</v>
          </cell>
          <cell r="G930">
            <v>14554.2556309189</v>
          </cell>
          <cell r="H930">
            <v>3932.5973257897899</v>
          </cell>
        </row>
        <row r="931">
          <cell r="B931" t="str">
            <v>DUNBAR 1102528</v>
          </cell>
          <cell r="C931">
            <v>43071102</v>
          </cell>
          <cell r="D931" t="str">
            <v>DUNBAR 1102</v>
          </cell>
          <cell r="E931">
            <v>528</v>
          </cell>
          <cell r="F931" t="b">
            <v>0</v>
          </cell>
          <cell r="G931">
            <v>6520.0630958874499</v>
          </cell>
          <cell r="H931">
            <v>5521.1420052662597</v>
          </cell>
        </row>
        <row r="932">
          <cell r="B932" t="str">
            <v>DUNBAR 1102694641</v>
          </cell>
          <cell r="C932">
            <v>43071102</v>
          </cell>
          <cell r="D932" t="str">
            <v>DUNBAR 1102</v>
          </cell>
          <cell r="E932">
            <v>694641</v>
          </cell>
          <cell r="F932" t="b">
            <v>0</v>
          </cell>
          <cell r="G932">
            <v>6527.85195780905</v>
          </cell>
          <cell r="H932">
            <v>6527.85195780905</v>
          </cell>
        </row>
        <row r="933">
          <cell r="B933" t="str">
            <v>DUNBAR 1102861496</v>
          </cell>
          <cell r="C933">
            <v>43071102</v>
          </cell>
          <cell r="D933" t="str">
            <v>DUNBAR 1102</v>
          </cell>
          <cell r="E933">
            <v>861496</v>
          </cell>
          <cell r="F933" t="b">
            <v>0</v>
          </cell>
          <cell r="G933">
            <v>7188.8160238876799</v>
          </cell>
          <cell r="H933">
            <v>7188.8160238876799</v>
          </cell>
        </row>
        <row r="934">
          <cell r="B934" t="str">
            <v>DUNBAR 1102903030</v>
          </cell>
          <cell r="C934">
            <v>43071102</v>
          </cell>
          <cell r="D934" t="str">
            <v>DUNBAR 1102</v>
          </cell>
          <cell r="E934">
            <v>903030</v>
          </cell>
          <cell r="F934" t="b">
            <v>0</v>
          </cell>
          <cell r="G934">
            <v>2341.44078981748</v>
          </cell>
          <cell r="H934">
            <v>2341.44078981748</v>
          </cell>
        </row>
        <row r="935">
          <cell r="B935" t="str">
            <v>DUNBAR 1102CB</v>
          </cell>
          <cell r="C935">
            <v>43071102</v>
          </cell>
          <cell r="D935" t="str">
            <v>DUNBAR 1102</v>
          </cell>
          <cell r="E935" t="str">
            <v>CB</v>
          </cell>
          <cell r="F935" t="b">
            <v>0</v>
          </cell>
          <cell r="G935">
            <v>13834.3750149101</v>
          </cell>
          <cell r="H935">
            <v>12733.9139798099</v>
          </cell>
        </row>
        <row r="936">
          <cell r="B936" t="str">
            <v>DUNBAR 11033127</v>
          </cell>
          <cell r="C936">
            <v>43071103</v>
          </cell>
          <cell r="D936" t="str">
            <v>DUNBAR 1103</v>
          </cell>
          <cell r="E936">
            <v>3127</v>
          </cell>
          <cell r="F936" t="b">
            <v>0</v>
          </cell>
          <cell r="G936">
            <v>15418.413130479799</v>
          </cell>
          <cell r="H936">
            <v>15054.580650973799</v>
          </cell>
        </row>
        <row r="937">
          <cell r="B937" t="str">
            <v>DUNBAR 1103440</v>
          </cell>
          <cell r="C937">
            <v>43071103</v>
          </cell>
          <cell r="D937" t="str">
            <v>DUNBAR 1103</v>
          </cell>
          <cell r="E937">
            <v>440</v>
          </cell>
          <cell r="F937" t="b">
            <v>0</v>
          </cell>
          <cell r="G937">
            <v>19525.153007102399</v>
          </cell>
          <cell r="H937">
            <v>3309.7657780569398</v>
          </cell>
        </row>
        <row r="938">
          <cell r="B938" t="str">
            <v>DUNBAR 1103534</v>
          </cell>
          <cell r="C938">
            <v>43071103</v>
          </cell>
          <cell r="D938" t="str">
            <v>DUNBAR 1103</v>
          </cell>
          <cell r="E938">
            <v>534</v>
          </cell>
          <cell r="F938" t="b">
            <v>0</v>
          </cell>
          <cell r="G938">
            <v>27841.2407343224</v>
          </cell>
          <cell r="H938">
            <v>25519.088923833198</v>
          </cell>
        </row>
        <row r="939">
          <cell r="B939" t="str">
            <v>DUNBAR 1103725292</v>
          </cell>
          <cell r="C939">
            <v>43071103</v>
          </cell>
          <cell r="D939" t="str">
            <v>DUNBAR 1103</v>
          </cell>
          <cell r="E939">
            <v>725292</v>
          </cell>
          <cell r="F939" t="b">
            <v>1</v>
          </cell>
          <cell r="G939">
            <v>1519.9144875822301</v>
          </cell>
          <cell r="H939">
            <v>339.58618422851703</v>
          </cell>
        </row>
        <row r="940">
          <cell r="B940" t="str">
            <v>DUNBAR 1103835658</v>
          </cell>
          <cell r="C940">
            <v>43071103</v>
          </cell>
          <cell r="D940" t="str">
            <v>DUNBAR 1103</v>
          </cell>
          <cell r="E940">
            <v>835658</v>
          </cell>
          <cell r="F940" t="b">
            <v>1</v>
          </cell>
          <cell r="G940">
            <v>1187.2488531806</v>
          </cell>
          <cell r="H940">
            <v>50.039141804124803</v>
          </cell>
        </row>
        <row r="941">
          <cell r="B941" t="str">
            <v>DUNBAR 1103872066</v>
          </cell>
          <cell r="C941">
            <v>43071103</v>
          </cell>
          <cell r="D941" t="str">
            <v>DUNBAR 1103</v>
          </cell>
          <cell r="E941">
            <v>872066</v>
          </cell>
          <cell r="F941" t="b">
            <v>1</v>
          </cell>
          <cell r="G941">
            <v>1285.53738748708</v>
          </cell>
          <cell r="H941">
            <v>856.88814991569302</v>
          </cell>
        </row>
        <row r="942">
          <cell r="B942" t="str">
            <v>DUNBAR 1103CB</v>
          </cell>
          <cell r="C942">
            <v>43071103</v>
          </cell>
          <cell r="D942" t="str">
            <v>DUNBAR 1103</v>
          </cell>
          <cell r="E942" t="str">
            <v>CB</v>
          </cell>
          <cell r="F942" t="b">
            <v>0</v>
          </cell>
          <cell r="G942">
            <v>19272.758521235799</v>
          </cell>
          <cell r="H942">
            <v>4335.2228074984896</v>
          </cell>
        </row>
        <row r="943">
          <cell r="B943" t="str">
            <v>DUNLAP 110239190</v>
          </cell>
          <cell r="C943">
            <v>254061102</v>
          </cell>
          <cell r="D943" t="str">
            <v>DUNLAP 1102</v>
          </cell>
          <cell r="E943">
            <v>39190</v>
          </cell>
          <cell r="F943" t="b">
            <v>0</v>
          </cell>
          <cell r="G943">
            <v>2877.2566003019101</v>
          </cell>
          <cell r="H943">
            <v>2877.2566003019101</v>
          </cell>
        </row>
        <row r="944">
          <cell r="B944" t="str">
            <v>DUNLAP 11027050</v>
          </cell>
          <cell r="C944">
            <v>254061102</v>
          </cell>
          <cell r="D944" t="str">
            <v>DUNLAP 1102</v>
          </cell>
          <cell r="E944">
            <v>7050</v>
          </cell>
          <cell r="F944" t="b">
            <v>0</v>
          </cell>
          <cell r="G944">
            <v>15143.7830093803</v>
          </cell>
          <cell r="H944">
            <v>15143.7830093803</v>
          </cell>
        </row>
        <row r="945">
          <cell r="B945" t="str">
            <v>DUNLAP 11027060</v>
          </cell>
          <cell r="C945">
            <v>254061102</v>
          </cell>
          <cell r="D945" t="str">
            <v>DUNLAP 1102</v>
          </cell>
          <cell r="E945">
            <v>7060</v>
          </cell>
          <cell r="F945" t="b">
            <v>0</v>
          </cell>
          <cell r="G945">
            <v>28760.1957260975</v>
          </cell>
          <cell r="H945">
            <v>28760.1957260975</v>
          </cell>
        </row>
        <row r="946">
          <cell r="B946" t="str">
            <v>DUNLAP 11027290</v>
          </cell>
          <cell r="C946">
            <v>254061102</v>
          </cell>
          <cell r="D946" t="str">
            <v>DUNLAP 1102</v>
          </cell>
          <cell r="E946">
            <v>7290</v>
          </cell>
          <cell r="F946" t="b">
            <v>0</v>
          </cell>
          <cell r="G946">
            <v>1075.40712257581</v>
          </cell>
          <cell r="H946">
            <v>1075.40712257581</v>
          </cell>
        </row>
        <row r="947">
          <cell r="B947" t="str">
            <v>DUNLAP 11027360</v>
          </cell>
          <cell r="C947">
            <v>254061102</v>
          </cell>
          <cell r="D947" t="str">
            <v>DUNLAP 1102</v>
          </cell>
          <cell r="E947">
            <v>7360</v>
          </cell>
          <cell r="F947" t="b">
            <v>0</v>
          </cell>
          <cell r="G947">
            <v>14342.2552071476</v>
          </cell>
          <cell r="H947">
            <v>14342.2552071476</v>
          </cell>
        </row>
        <row r="948">
          <cell r="B948" t="str">
            <v>DUNLAP 1102778286</v>
          </cell>
          <cell r="C948">
            <v>254061102</v>
          </cell>
          <cell r="D948" t="str">
            <v>DUNLAP 1102</v>
          </cell>
          <cell r="E948">
            <v>778286</v>
          </cell>
          <cell r="F948" t="b">
            <v>0</v>
          </cell>
          <cell r="G948">
            <v>4188.0046630876795</v>
          </cell>
          <cell r="H948">
            <v>4188.0046630876795</v>
          </cell>
        </row>
        <row r="949">
          <cell r="B949" t="str">
            <v>DUNLAP 11027849F</v>
          </cell>
          <cell r="C949">
            <v>254061102</v>
          </cell>
          <cell r="D949" t="str">
            <v>DUNLAP 1102</v>
          </cell>
          <cell r="E949" t="str">
            <v>7849F</v>
          </cell>
          <cell r="F949" t="b">
            <v>0</v>
          </cell>
          <cell r="G949">
            <v>13949.6343532266</v>
          </cell>
          <cell r="H949">
            <v>13949.6343532266</v>
          </cell>
        </row>
        <row r="950">
          <cell r="B950" t="str">
            <v>DUNLAP 1102CB</v>
          </cell>
          <cell r="C950">
            <v>254061102</v>
          </cell>
          <cell r="D950" t="str">
            <v>DUNLAP 1102</v>
          </cell>
          <cell r="E950" t="str">
            <v>CB</v>
          </cell>
          <cell r="F950" t="b">
            <v>0</v>
          </cell>
          <cell r="G950">
            <v>10840.095588059199</v>
          </cell>
          <cell r="H950">
            <v>10840.095588059199</v>
          </cell>
        </row>
        <row r="951">
          <cell r="B951" t="str">
            <v>DUNLAP 11037040</v>
          </cell>
          <cell r="C951">
            <v>254061103</v>
          </cell>
          <cell r="D951" t="str">
            <v>DUNLAP 1103</v>
          </cell>
          <cell r="E951">
            <v>7040</v>
          </cell>
          <cell r="F951" t="b">
            <v>0</v>
          </cell>
          <cell r="G951">
            <v>39870.080974955803</v>
          </cell>
          <cell r="H951">
            <v>39870.080974955803</v>
          </cell>
        </row>
        <row r="952">
          <cell r="B952" t="str">
            <v>DUNLAP 11037080</v>
          </cell>
          <cell r="C952">
            <v>254061103</v>
          </cell>
          <cell r="D952" t="str">
            <v>DUNLAP 1103</v>
          </cell>
          <cell r="E952">
            <v>7080</v>
          </cell>
          <cell r="F952" t="b">
            <v>0</v>
          </cell>
          <cell r="G952">
            <v>17026.243350708301</v>
          </cell>
          <cell r="H952">
            <v>17026.243350708301</v>
          </cell>
        </row>
        <row r="953">
          <cell r="B953" t="str">
            <v>DUNLAP 11037170</v>
          </cell>
          <cell r="C953">
            <v>254061103</v>
          </cell>
          <cell r="D953" t="str">
            <v>DUNLAP 1103</v>
          </cell>
          <cell r="E953">
            <v>7170</v>
          </cell>
          <cell r="F953" t="b">
            <v>0</v>
          </cell>
          <cell r="G953">
            <v>8726.7126865543105</v>
          </cell>
          <cell r="H953">
            <v>8726.7126865543105</v>
          </cell>
        </row>
        <row r="954">
          <cell r="B954" t="str">
            <v>DUNLAP 11037220</v>
          </cell>
          <cell r="C954">
            <v>254061103</v>
          </cell>
          <cell r="D954" t="str">
            <v>DUNLAP 1103</v>
          </cell>
          <cell r="E954">
            <v>7220</v>
          </cell>
          <cell r="F954" t="b">
            <v>0</v>
          </cell>
          <cell r="G954">
            <v>39952.248276443599</v>
          </cell>
          <cell r="H954">
            <v>39952.248276443599</v>
          </cell>
        </row>
        <row r="955">
          <cell r="B955" t="str">
            <v>DUNLAP 1103CB</v>
          </cell>
          <cell r="C955">
            <v>254061103</v>
          </cell>
          <cell r="D955" t="str">
            <v>DUNLAP 1103</v>
          </cell>
          <cell r="E955" t="str">
            <v>CB</v>
          </cell>
          <cell r="F955" t="b">
            <v>0</v>
          </cell>
          <cell r="G955">
            <v>9029.3519976534099</v>
          </cell>
          <cell r="H955">
            <v>9029.3519976534099</v>
          </cell>
        </row>
        <row r="956">
          <cell r="B956" t="str">
            <v>EAST QUINCY 1101186938</v>
          </cell>
          <cell r="C956">
            <v>102551101</v>
          </cell>
          <cell r="D956" t="str">
            <v>EAST QUINCY 1101</v>
          </cell>
          <cell r="E956">
            <v>186938</v>
          </cell>
          <cell r="F956" t="b">
            <v>0</v>
          </cell>
          <cell r="G956">
            <v>4893.2220023129303</v>
          </cell>
          <cell r="H956">
            <v>2672.10502792742</v>
          </cell>
        </row>
        <row r="957">
          <cell r="B957" t="str">
            <v>EAST QUINCY 11012452</v>
          </cell>
          <cell r="C957">
            <v>102551101</v>
          </cell>
          <cell r="D957" t="str">
            <v>EAST QUINCY 1101</v>
          </cell>
          <cell r="E957">
            <v>2452</v>
          </cell>
          <cell r="F957" t="b">
            <v>1</v>
          </cell>
          <cell r="G957">
            <v>11049.8485259359</v>
          </cell>
          <cell r="H957">
            <v>228.517735365677</v>
          </cell>
        </row>
        <row r="958">
          <cell r="B958" t="str">
            <v>EAST QUINCY 1101424048</v>
          </cell>
          <cell r="C958">
            <v>102551101</v>
          </cell>
          <cell r="D958" t="str">
            <v>EAST QUINCY 1101</v>
          </cell>
          <cell r="E958">
            <v>424048</v>
          </cell>
          <cell r="F958" t="b">
            <v>0</v>
          </cell>
          <cell r="G958">
            <v>1501.86110951867</v>
          </cell>
          <cell r="H958">
            <v>1068.5882034900401</v>
          </cell>
        </row>
        <row r="959">
          <cell r="B959" t="str">
            <v>EAST QUINCY 1101678650</v>
          </cell>
          <cell r="C959">
            <v>102551101</v>
          </cell>
          <cell r="D959" t="str">
            <v>EAST QUINCY 1101</v>
          </cell>
          <cell r="E959">
            <v>678650</v>
          </cell>
          <cell r="F959" t="b">
            <v>0</v>
          </cell>
          <cell r="G959">
            <v>2024.91523809004</v>
          </cell>
          <cell r="H959">
            <v>1808.9819335228401</v>
          </cell>
        </row>
        <row r="960">
          <cell r="B960" t="str">
            <v>EAST QUINCY 1101782320</v>
          </cell>
          <cell r="C960">
            <v>102551101</v>
          </cell>
          <cell r="D960" t="str">
            <v>EAST QUINCY 1101</v>
          </cell>
          <cell r="E960">
            <v>782320</v>
          </cell>
          <cell r="F960" t="b">
            <v>1</v>
          </cell>
          <cell r="G960">
            <v>606.88830146271096</v>
          </cell>
          <cell r="H960">
            <v>340.310826777584</v>
          </cell>
        </row>
        <row r="961">
          <cell r="B961" t="str">
            <v>EAST QUINCY 1101951424</v>
          </cell>
          <cell r="C961">
            <v>102551101</v>
          </cell>
          <cell r="D961" t="str">
            <v>EAST QUINCY 1101</v>
          </cell>
          <cell r="E961">
            <v>951424</v>
          </cell>
          <cell r="F961" t="b">
            <v>0</v>
          </cell>
          <cell r="G961">
            <v>5857.3043099335</v>
          </cell>
          <cell r="H961">
            <v>1124.2370708145399</v>
          </cell>
        </row>
        <row r="962">
          <cell r="B962" t="str">
            <v>ECHO SUMMIT 11012500</v>
          </cell>
          <cell r="C962">
            <v>158031101</v>
          </cell>
          <cell r="D962" t="str">
            <v>ECHO SUMMIT 1101</v>
          </cell>
          <cell r="E962">
            <v>2500</v>
          </cell>
          <cell r="F962" t="b">
            <v>0</v>
          </cell>
          <cell r="G962">
            <v>3521.4170017757501</v>
          </cell>
          <cell r="H962">
            <v>3521.4170017757501</v>
          </cell>
        </row>
        <row r="963">
          <cell r="B963" t="str">
            <v>ECHO SUMMIT 1101344250</v>
          </cell>
          <cell r="C963">
            <v>158031101</v>
          </cell>
          <cell r="D963" t="str">
            <v>ECHO SUMMIT 1101</v>
          </cell>
          <cell r="E963">
            <v>344250</v>
          </cell>
          <cell r="F963" t="b">
            <v>0</v>
          </cell>
          <cell r="G963">
            <v>1668.18367719252</v>
          </cell>
          <cell r="H963">
            <v>1299.27079946558</v>
          </cell>
        </row>
        <row r="964">
          <cell r="B964" t="str">
            <v>ECHO SUMMIT 1101481660</v>
          </cell>
          <cell r="C964">
            <v>158031101</v>
          </cell>
          <cell r="D964" t="str">
            <v>ECHO SUMMIT 1101</v>
          </cell>
          <cell r="E964">
            <v>481660</v>
          </cell>
          <cell r="F964" t="b">
            <v>0</v>
          </cell>
          <cell r="G964">
            <v>1777.59040638131</v>
          </cell>
          <cell r="H964">
            <v>1750.39567772899</v>
          </cell>
        </row>
        <row r="965">
          <cell r="B965" t="str">
            <v>ECHO SUMMIT 110155262</v>
          </cell>
          <cell r="C965">
            <v>158031101</v>
          </cell>
          <cell r="D965" t="str">
            <v>ECHO SUMMIT 1101</v>
          </cell>
          <cell r="E965">
            <v>55262</v>
          </cell>
          <cell r="F965" t="b">
            <v>1</v>
          </cell>
          <cell r="G965">
            <v>266.53395738018099</v>
          </cell>
          <cell r="H965">
            <v>266.53395738018099</v>
          </cell>
        </row>
        <row r="966">
          <cell r="B966" t="str">
            <v>ECHO SUMMIT 1101741586</v>
          </cell>
          <cell r="C966">
            <v>158031101</v>
          </cell>
          <cell r="D966" t="str">
            <v>ECHO SUMMIT 1101</v>
          </cell>
          <cell r="E966">
            <v>741586</v>
          </cell>
          <cell r="F966" t="b">
            <v>0</v>
          </cell>
          <cell r="G966">
            <v>1137.7951665065</v>
          </cell>
          <cell r="H966">
            <v>1137.7951665065</v>
          </cell>
        </row>
        <row r="967">
          <cell r="B967" t="str">
            <v>ECHO SUMMIT 11018922</v>
          </cell>
          <cell r="C967">
            <v>158031101</v>
          </cell>
          <cell r="D967" t="str">
            <v>ECHO SUMMIT 1101</v>
          </cell>
          <cell r="E967">
            <v>8922</v>
          </cell>
          <cell r="F967" t="b">
            <v>0</v>
          </cell>
          <cell r="G967">
            <v>1940.39016728759</v>
          </cell>
          <cell r="H967">
            <v>1940.39016728759</v>
          </cell>
        </row>
        <row r="968">
          <cell r="B968" t="str">
            <v>ECHO SUMMIT 1101CB</v>
          </cell>
          <cell r="C968">
            <v>158031101</v>
          </cell>
          <cell r="D968" t="str">
            <v>ECHO SUMMIT 1101</v>
          </cell>
          <cell r="E968" t="str">
            <v>CB</v>
          </cell>
          <cell r="F968" t="b">
            <v>1</v>
          </cell>
          <cell r="G968">
            <v>49.176122780116899</v>
          </cell>
          <cell r="H968">
            <v>49.176122780116899</v>
          </cell>
        </row>
        <row r="969">
          <cell r="B969" t="str">
            <v>EDENVALE 1102XR064</v>
          </cell>
          <cell r="C969">
            <v>82951102</v>
          </cell>
          <cell r="D969" t="str">
            <v>EDENVALE 1102</v>
          </cell>
          <cell r="E969" t="str">
            <v>XR064</v>
          </cell>
          <cell r="F969" t="b">
            <v>0</v>
          </cell>
          <cell r="G969">
            <v>6026.8923389172096</v>
          </cell>
          <cell r="H969">
            <v>1175.60949428915</v>
          </cell>
        </row>
        <row r="970">
          <cell r="B970" t="str">
            <v>EDENVALE 2107288980</v>
          </cell>
          <cell r="C970">
            <v>82952107</v>
          </cell>
          <cell r="D970" t="str">
            <v>EDENVALE 2107</v>
          </cell>
          <cell r="E970">
            <v>288980</v>
          </cell>
          <cell r="F970" t="b">
            <v>1</v>
          </cell>
          <cell r="G970">
            <v>1137.52675783419</v>
          </cell>
          <cell r="H970">
            <v>532.32993642573399</v>
          </cell>
        </row>
        <row r="971">
          <cell r="B971" t="str">
            <v>EDENVALE 2107469810</v>
          </cell>
          <cell r="C971">
            <v>82952107</v>
          </cell>
          <cell r="D971" t="str">
            <v>EDENVALE 2107</v>
          </cell>
          <cell r="E971">
            <v>469810</v>
          </cell>
          <cell r="F971" t="b">
            <v>0</v>
          </cell>
          <cell r="G971">
            <v>9545.8931833229199</v>
          </cell>
          <cell r="H971">
            <v>3464.1713594334901</v>
          </cell>
        </row>
        <row r="972">
          <cell r="B972" t="str">
            <v>EDENVALE 2107739448</v>
          </cell>
          <cell r="C972">
            <v>82952107</v>
          </cell>
          <cell r="D972" t="str">
            <v>EDENVALE 2107</v>
          </cell>
          <cell r="E972">
            <v>739448</v>
          </cell>
          <cell r="F972" t="b">
            <v>0</v>
          </cell>
          <cell r="G972">
            <v>3763.2992552466999</v>
          </cell>
          <cell r="H972">
            <v>2860.1442626375901</v>
          </cell>
        </row>
        <row r="973">
          <cell r="B973" t="str">
            <v>EDENVALE 2113CB</v>
          </cell>
          <cell r="C973">
            <v>82952113</v>
          </cell>
          <cell r="D973" t="str">
            <v>EDENVALE 2113</v>
          </cell>
          <cell r="E973" t="str">
            <v>CB</v>
          </cell>
          <cell r="F973" t="b">
            <v>1</v>
          </cell>
          <cell r="G973">
            <v>2357.5159647810401</v>
          </cell>
          <cell r="H973">
            <v>24.567983621802998</v>
          </cell>
        </row>
        <row r="974">
          <cell r="B974" t="str">
            <v>EDES 1112714759</v>
          </cell>
          <cell r="C974">
            <v>13681112</v>
          </cell>
          <cell r="D974" t="str">
            <v>EDES 1112</v>
          </cell>
          <cell r="E974">
            <v>714759</v>
          </cell>
          <cell r="F974" t="b">
            <v>1</v>
          </cell>
          <cell r="G974">
            <v>1469.7625883704</v>
          </cell>
          <cell r="H974">
            <v>361.91914572824999</v>
          </cell>
        </row>
        <row r="975">
          <cell r="B975" t="str">
            <v>EDES 1112CB</v>
          </cell>
          <cell r="C975">
            <v>13681112</v>
          </cell>
          <cell r="D975" t="str">
            <v>EDES 1112</v>
          </cell>
          <cell r="E975" t="str">
            <v>CB</v>
          </cell>
          <cell r="F975" t="b">
            <v>1</v>
          </cell>
          <cell r="G975">
            <v>911.83800025079404</v>
          </cell>
          <cell r="H975">
            <v>70.461898678600406</v>
          </cell>
        </row>
        <row r="976">
          <cell r="B976" t="str">
            <v>EDES 1112CR100</v>
          </cell>
          <cell r="C976">
            <v>13681112</v>
          </cell>
          <cell r="D976" t="str">
            <v>EDES 1112</v>
          </cell>
          <cell r="E976" t="str">
            <v>CR100</v>
          </cell>
          <cell r="F976" t="b">
            <v>0</v>
          </cell>
          <cell r="G976">
            <v>5399.0675269683497</v>
          </cell>
          <cell r="H976">
            <v>5399.0675269683497</v>
          </cell>
        </row>
        <row r="977">
          <cell r="B977" t="str">
            <v>EDES 1112CR282</v>
          </cell>
          <cell r="C977">
            <v>13681112</v>
          </cell>
          <cell r="D977" t="str">
            <v>EDES 1112</v>
          </cell>
          <cell r="E977" t="str">
            <v>CR282</v>
          </cell>
          <cell r="F977" t="b">
            <v>0</v>
          </cell>
          <cell r="G977">
            <v>6573.0207697870701</v>
          </cell>
          <cell r="H977">
            <v>6573.0207697870701</v>
          </cell>
        </row>
        <row r="978">
          <cell r="B978" t="str">
            <v>EDES 1112CR306</v>
          </cell>
          <cell r="C978">
            <v>13681112</v>
          </cell>
          <cell r="D978" t="str">
            <v>EDES 1112</v>
          </cell>
          <cell r="E978" t="str">
            <v>CR306</v>
          </cell>
          <cell r="F978" t="b">
            <v>0</v>
          </cell>
          <cell r="G978">
            <v>1619.5832852457399</v>
          </cell>
          <cell r="H978">
            <v>1619.5832852457399</v>
          </cell>
        </row>
        <row r="979">
          <cell r="B979" t="str">
            <v>EDES 1112CR308</v>
          </cell>
          <cell r="C979">
            <v>13681112</v>
          </cell>
          <cell r="D979" t="str">
            <v>EDES 1112</v>
          </cell>
          <cell r="E979" t="str">
            <v>CR308</v>
          </cell>
          <cell r="F979" t="b">
            <v>0</v>
          </cell>
          <cell r="G979">
            <v>5698.32311982377</v>
          </cell>
          <cell r="H979">
            <v>5168.8002698458804</v>
          </cell>
        </row>
        <row r="980">
          <cell r="B980" t="str">
            <v>EDES 1112CR312</v>
          </cell>
          <cell r="C980">
            <v>13681112</v>
          </cell>
          <cell r="D980" t="str">
            <v>EDES 1112</v>
          </cell>
          <cell r="E980" t="str">
            <v>CR312</v>
          </cell>
          <cell r="F980" t="b">
            <v>0</v>
          </cell>
          <cell r="G980">
            <v>5934.1285789252097</v>
          </cell>
          <cell r="H980">
            <v>5934.1285789252097</v>
          </cell>
        </row>
        <row r="981">
          <cell r="B981" t="str">
            <v>EEL RIVER 11021902</v>
          </cell>
          <cell r="C981">
            <v>192381102</v>
          </cell>
          <cell r="D981" t="str">
            <v>EEL RIVER 1102</v>
          </cell>
          <cell r="E981">
            <v>1902</v>
          </cell>
          <cell r="F981" t="b">
            <v>0</v>
          </cell>
          <cell r="G981">
            <v>11685.3749516932</v>
          </cell>
          <cell r="H981">
            <v>10562.739090531701</v>
          </cell>
        </row>
        <row r="982">
          <cell r="B982" t="str">
            <v>EEL RIVER 11024814</v>
          </cell>
          <cell r="C982">
            <v>192381102</v>
          </cell>
          <cell r="D982" t="str">
            <v>EEL RIVER 1102</v>
          </cell>
          <cell r="E982">
            <v>4814</v>
          </cell>
          <cell r="F982" t="b">
            <v>0</v>
          </cell>
          <cell r="G982">
            <v>44262.901462294198</v>
          </cell>
          <cell r="H982">
            <v>43433.149954116503</v>
          </cell>
        </row>
        <row r="983">
          <cell r="B983" t="str">
            <v>EEL RIVER 1102530</v>
          </cell>
          <cell r="C983">
            <v>192381102</v>
          </cell>
          <cell r="D983" t="str">
            <v>EEL RIVER 1102</v>
          </cell>
          <cell r="E983">
            <v>530</v>
          </cell>
          <cell r="F983" t="b">
            <v>1</v>
          </cell>
          <cell r="G983">
            <v>43254.378083809097</v>
          </cell>
          <cell r="H983">
            <v>117.527749471291</v>
          </cell>
        </row>
        <row r="984">
          <cell r="B984" t="str">
            <v>EEL RIVER 1102630456</v>
          </cell>
          <cell r="C984">
            <v>192381102</v>
          </cell>
          <cell r="D984" t="str">
            <v>EEL RIVER 1102</v>
          </cell>
          <cell r="E984">
            <v>630456</v>
          </cell>
          <cell r="F984" t="b">
            <v>0</v>
          </cell>
          <cell r="G984">
            <v>8616.6169000517093</v>
          </cell>
          <cell r="H984">
            <v>8616.6169000517093</v>
          </cell>
        </row>
        <row r="985">
          <cell r="B985" t="str">
            <v>EEL RIVER 1102720639</v>
          </cell>
          <cell r="C985">
            <v>192381102</v>
          </cell>
          <cell r="D985" t="str">
            <v>EEL RIVER 1102</v>
          </cell>
          <cell r="E985">
            <v>720639</v>
          </cell>
          <cell r="F985" t="b">
            <v>0</v>
          </cell>
          <cell r="G985">
            <v>5844.6693598716101</v>
          </cell>
          <cell r="H985">
            <v>2660.7876289533201</v>
          </cell>
        </row>
        <row r="986">
          <cell r="B986" t="str">
            <v>EEL RIVER 1103216324</v>
          </cell>
          <cell r="C986">
            <v>192381103</v>
          </cell>
          <cell r="D986" t="str">
            <v>EEL RIVER 1103</v>
          </cell>
          <cell r="E986">
            <v>216324</v>
          </cell>
          <cell r="F986" t="b">
            <v>0</v>
          </cell>
          <cell r="G986">
            <v>4626.1815861702698</v>
          </cell>
          <cell r="H986">
            <v>3681.92326880971</v>
          </cell>
        </row>
        <row r="987">
          <cell r="B987" t="str">
            <v>EEL RIVER 1103241646</v>
          </cell>
          <cell r="C987">
            <v>192381103</v>
          </cell>
          <cell r="D987" t="str">
            <v>EEL RIVER 1103</v>
          </cell>
          <cell r="E987">
            <v>241646</v>
          </cell>
          <cell r="F987" t="b">
            <v>1</v>
          </cell>
          <cell r="G987">
            <v>2237.0921453312399</v>
          </cell>
          <cell r="H987">
            <v>583.42039785580505</v>
          </cell>
        </row>
        <row r="988">
          <cell r="B988" t="str">
            <v>EEL RIVER 11033820</v>
          </cell>
          <cell r="C988">
            <v>192381103</v>
          </cell>
          <cell r="D988" t="str">
            <v>EEL RIVER 1103</v>
          </cell>
          <cell r="E988">
            <v>3820</v>
          </cell>
          <cell r="F988" t="b">
            <v>1</v>
          </cell>
          <cell r="G988">
            <v>23262.423244169298</v>
          </cell>
          <cell r="H988">
            <v>0</v>
          </cell>
        </row>
        <row r="989">
          <cell r="B989" t="str">
            <v>EEL RIVER 1103987714</v>
          </cell>
          <cell r="C989">
            <v>192381103</v>
          </cell>
          <cell r="D989" t="str">
            <v>EEL RIVER 1103</v>
          </cell>
          <cell r="E989">
            <v>987714</v>
          </cell>
          <cell r="F989" t="b">
            <v>0</v>
          </cell>
          <cell r="G989">
            <v>1590.9598325354</v>
          </cell>
          <cell r="H989">
            <v>1218.9667515985</v>
          </cell>
        </row>
        <row r="990">
          <cell r="B990" t="str">
            <v>EEL RIVER 1103CB</v>
          </cell>
          <cell r="C990">
            <v>192381103</v>
          </cell>
          <cell r="D990" t="str">
            <v>EEL RIVER 1103</v>
          </cell>
          <cell r="E990" t="str">
            <v>CB</v>
          </cell>
          <cell r="F990" t="b">
            <v>1</v>
          </cell>
          <cell r="G990">
            <v>64360.314138594098</v>
          </cell>
          <cell r="H990">
            <v>0</v>
          </cell>
        </row>
        <row r="991">
          <cell r="B991" t="str">
            <v>EL CERRITO G 1105BR160</v>
          </cell>
          <cell r="C991">
            <v>12501105</v>
          </cell>
          <cell r="D991" t="str">
            <v>EL CERRITO G 1105</v>
          </cell>
          <cell r="E991" t="str">
            <v>BR160</v>
          </cell>
          <cell r="F991" t="b">
            <v>0</v>
          </cell>
          <cell r="G991">
            <v>18386.483180305899</v>
          </cell>
          <cell r="H991">
            <v>13394.711006830999</v>
          </cell>
        </row>
        <row r="992">
          <cell r="B992" t="str">
            <v>EL CERRITO G 1105BR164</v>
          </cell>
          <cell r="C992">
            <v>12501105</v>
          </cell>
          <cell r="D992" t="str">
            <v>EL CERRITO G 1105</v>
          </cell>
          <cell r="E992" t="str">
            <v>BR164</v>
          </cell>
          <cell r="F992" t="b">
            <v>1</v>
          </cell>
          <cell r="G992">
            <v>91.584488198383397</v>
          </cell>
          <cell r="H992">
            <v>91.584488198383397</v>
          </cell>
        </row>
        <row r="993">
          <cell r="B993" t="str">
            <v>EL CERRITO G 1105BR194</v>
          </cell>
          <cell r="C993">
            <v>12501105</v>
          </cell>
          <cell r="D993" t="str">
            <v>EL CERRITO G 1105</v>
          </cell>
          <cell r="E993" t="str">
            <v>BR194</v>
          </cell>
          <cell r="F993" t="b">
            <v>0</v>
          </cell>
          <cell r="G993">
            <v>8491.9295122302101</v>
          </cell>
          <cell r="H993">
            <v>6148.6965385427702</v>
          </cell>
        </row>
        <row r="994">
          <cell r="B994" t="str">
            <v>EL CERRITO G 1105CB</v>
          </cell>
          <cell r="C994">
            <v>12501105</v>
          </cell>
          <cell r="D994" t="str">
            <v>EL CERRITO G 1105</v>
          </cell>
          <cell r="E994" t="str">
            <v>CB</v>
          </cell>
          <cell r="F994" t="b">
            <v>0</v>
          </cell>
          <cell r="G994">
            <v>11982.825932784899</v>
          </cell>
          <cell r="H994">
            <v>11982.825932784899</v>
          </cell>
        </row>
        <row r="995">
          <cell r="B995" t="str">
            <v>EL CERRITO G 1108BR346</v>
          </cell>
          <cell r="C995">
            <v>12501108</v>
          </cell>
          <cell r="D995" t="str">
            <v>EL CERRITO G 1108</v>
          </cell>
          <cell r="E995" t="str">
            <v>BR346</v>
          </cell>
          <cell r="F995" t="b">
            <v>1</v>
          </cell>
          <cell r="G995">
            <v>11386.608947205899</v>
          </cell>
          <cell r="H995">
            <v>0</v>
          </cell>
        </row>
        <row r="996">
          <cell r="B996" t="str">
            <v>EL CERRITO G 1108CB</v>
          </cell>
          <cell r="C996">
            <v>12501108</v>
          </cell>
          <cell r="D996" t="str">
            <v>EL CERRITO G 1108</v>
          </cell>
          <cell r="E996" t="str">
            <v>CB</v>
          </cell>
          <cell r="F996" t="b">
            <v>1</v>
          </cell>
          <cell r="G996">
            <v>11783.470322113801</v>
          </cell>
          <cell r="H996">
            <v>4.3429207669974703</v>
          </cell>
        </row>
        <row r="997">
          <cell r="B997" t="str">
            <v>EL CERRITO G 1110173396</v>
          </cell>
          <cell r="C997">
            <v>12501110</v>
          </cell>
          <cell r="D997" t="str">
            <v>EL CERRITO G 1110</v>
          </cell>
          <cell r="E997">
            <v>173396</v>
          </cell>
          <cell r="F997" t="b">
            <v>1</v>
          </cell>
          <cell r="G997">
            <v>265.73463286749598</v>
          </cell>
          <cell r="H997">
            <v>265.73463286749598</v>
          </cell>
        </row>
        <row r="998">
          <cell r="B998" t="str">
            <v>EL CERRITO G 1110BR236</v>
          </cell>
          <cell r="C998">
            <v>12501110</v>
          </cell>
          <cell r="D998" t="str">
            <v>EL CERRITO G 1110</v>
          </cell>
          <cell r="E998" t="str">
            <v>BR236</v>
          </cell>
          <cell r="F998" t="b">
            <v>1</v>
          </cell>
          <cell r="G998">
            <v>850.41734877859506</v>
          </cell>
          <cell r="H998">
            <v>819.89638121580595</v>
          </cell>
        </row>
        <row r="999">
          <cell r="B999" t="str">
            <v>EL CERRITO G 1110CB</v>
          </cell>
          <cell r="C999">
            <v>12501110</v>
          </cell>
          <cell r="D999" t="str">
            <v>EL CERRITO G 1110</v>
          </cell>
          <cell r="E999" t="str">
            <v>CB</v>
          </cell>
          <cell r="F999" t="b">
            <v>1</v>
          </cell>
          <cell r="G999">
            <v>4157.1829475828599</v>
          </cell>
          <cell r="H999">
            <v>423.115327310981</v>
          </cell>
        </row>
        <row r="1000">
          <cell r="B1000" t="str">
            <v>EL CERRITO G 1111760530</v>
          </cell>
          <cell r="C1000">
            <v>12501111</v>
          </cell>
          <cell r="D1000" t="str">
            <v>EL CERRITO G 1111</v>
          </cell>
          <cell r="E1000">
            <v>760530</v>
          </cell>
          <cell r="F1000" t="b">
            <v>1</v>
          </cell>
          <cell r="G1000">
            <v>2038.4891130987</v>
          </cell>
          <cell r="H1000">
            <v>342.57877933159801</v>
          </cell>
        </row>
        <row r="1001">
          <cell r="B1001" t="str">
            <v>EL CERRITO G 1112209865</v>
          </cell>
          <cell r="C1001">
            <v>12501112</v>
          </cell>
          <cell r="D1001" t="str">
            <v>EL CERRITO G 1112</v>
          </cell>
          <cell r="E1001">
            <v>209865</v>
          </cell>
          <cell r="F1001" t="b">
            <v>1</v>
          </cell>
          <cell r="G1001">
            <v>1489.5819898653899</v>
          </cell>
          <cell r="H1001">
            <v>423.01020430412302</v>
          </cell>
        </row>
        <row r="1002">
          <cell r="B1002" t="str">
            <v>EL CERRITO G 1112418480</v>
          </cell>
          <cell r="C1002">
            <v>12501112</v>
          </cell>
          <cell r="D1002" t="str">
            <v>EL CERRITO G 1112</v>
          </cell>
          <cell r="E1002">
            <v>418480</v>
          </cell>
          <cell r="F1002" t="b">
            <v>0</v>
          </cell>
          <cell r="G1002">
            <v>1216.9885442109501</v>
          </cell>
          <cell r="H1002">
            <v>1216.9885442109501</v>
          </cell>
        </row>
        <row r="1003">
          <cell r="B1003" t="str">
            <v>EL CERRITO G 111257953</v>
          </cell>
          <cell r="C1003">
            <v>12501112</v>
          </cell>
          <cell r="D1003" t="str">
            <v>EL CERRITO G 1112</v>
          </cell>
          <cell r="E1003">
            <v>57953</v>
          </cell>
          <cell r="F1003" t="b">
            <v>1</v>
          </cell>
          <cell r="G1003">
            <v>1217.1907284253</v>
          </cell>
          <cell r="H1003">
            <v>353.27688562994098</v>
          </cell>
        </row>
        <row r="1004">
          <cell r="B1004" t="str">
            <v>EL CERRITO G 1112779030</v>
          </cell>
          <cell r="C1004">
            <v>12501112</v>
          </cell>
          <cell r="D1004" t="str">
            <v>EL CERRITO G 1112</v>
          </cell>
          <cell r="E1004">
            <v>779030</v>
          </cell>
          <cell r="F1004" t="b">
            <v>1</v>
          </cell>
          <cell r="G1004">
            <v>1061.9420250711501</v>
          </cell>
          <cell r="H1004">
            <v>827.47588974030896</v>
          </cell>
        </row>
        <row r="1005">
          <cell r="B1005" t="str">
            <v>EL CERRITO G 1112BR178</v>
          </cell>
          <cell r="C1005">
            <v>12501112</v>
          </cell>
          <cell r="D1005" t="str">
            <v>EL CERRITO G 1112</v>
          </cell>
          <cell r="E1005" t="str">
            <v>BR178</v>
          </cell>
          <cell r="F1005" t="b">
            <v>1</v>
          </cell>
          <cell r="G1005">
            <v>10667.160073819699</v>
          </cell>
          <cell r="H1005">
            <v>48.200259645947497</v>
          </cell>
        </row>
        <row r="1006">
          <cell r="B1006" t="str">
            <v>EL CERRITO G 1112BR180</v>
          </cell>
          <cell r="C1006">
            <v>12501112</v>
          </cell>
          <cell r="D1006" t="str">
            <v>EL CERRITO G 1112</v>
          </cell>
          <cell r="E1006" t="str">
            <v>BR180</v>
          </cell>
          <cell r="F1006" t="b">
            <v>1</v>
          </cell>
          <cell r="G1006">
            <v>3108.62760102018</v>
          </cell>
          <cell r="H1006">
            <v>675.07123573994397</v>
          </cell>
        </row>
        <row r="1007">
          <cell r="B1007" t="str">
            <v>EL CERRITO G 1112BR196</v>
          </cell>
          <cell r="C1007">
            <v>12501112</v>
          </cell>
          <cell r="D1007" t="str">
            <v>EL CERRITO G 1112</v>
          </cell>
          <cell r="E1007" t="str">
            <v>BR196</v>
          </cell>
          <cell r="F1007" t="b">
            <v>1</v>
          </cell>
          <cell r="G1007">
            <v>5817.7227533811702</v>
          </cell>
          <cell r="H1007">
            <v>0</v>
          </cell>
        </row>
        <row r="1008">
          <cell r="B1008" t="str">
            <v>EL CERRITO G 1113CB</v>
          </cell>
          <cell r="C1008">
            <v>12501113</v>
          </cell>
          <cell r="D1008" t="str">
            <v>EL CERRITO G 1113</v>
          </cell>
          <cell r="E1008" t="str">
            <v>CB</v>
          </cell>
          <cell r="F1008" t="b">
            <v>1</v>
          </cell>
          <cell r="G1008">
            <v>6943.4772110821896</v>
          </cell>
          <cell r="H1008">
            <v>158.17493507191901</v>
          </cell>
        </row>
        <row r="1009">
          <cell r="B1009" t="str">
            <v>EL DORADO PH 210113532</v>
          </cell>
          <cell r="C1009">
            <v>152762101</v>
          </cell>
          <cell r="D1009" t="str">
            <v>EL DORADO PH 2101</v>
          </cell>
          <cell r="E1009">
            <v>13532</v>
          </cell>
          <cell r="F1009" t="b">
            <v>0</v>
          </cell>
          <cell r="G1009">
            <v>8576.7797675430302</v>
          </cell>
          <cell r="H1009">
            <v>8576.7797675430302</v>
          </cell>
        </row>
        <row r="1010">
          <cell r="B1010" t="str">
            <v>EL DORADO PH 210119612</v>
          </cell>
          <cell r="C1010">
            <v>152762101</v>
          </cell>
          <cell r="D1010" t="str">
            <v>EL DORADO PH 2101</v>
          </cell>
          <cell r="E1010">
            <v>19612</v>
          </cell>
          <cell r="F1010" t="b">
            <v>0</v>
          </cell>
          <cell r="G1010">
            <v>14689.1647002422</v>
          </cell>
          <cell r="H1010">
            <v>14689.1647002422</v>
          </cell>
        </row>
        <row r="1011">
          <cell r="B1011" t="str">
            <v>EL DORADO PH 210119752</v>
          </cell>
          <cell r="C1011">
            <v>152762101</v>
          </cell>
          <cell r="D1011" t="str">
            <v>EL DORADO PH 2101</v>
          </cell>
          <cell r="E1011">
            <v>19752</v>
          </cell>
          <cell r="F1011" t="b">
            <v>0</v>
          </cell>
          <cell r="G1011">
            <v>58764.731755429799</v>
          </cell>
          <cell r="H1011">
            <v>58764.731755429799</v>
          </cell>
        </row>
        <row r="1012">
          <cell r="B1012" t="str">
            <v>EL DORADO PH 210126000</v>
          </cell>
          <cell r="C1012">
            <v>152762101</v>
          </cell>
          <cell r="D1012" t="str">
            <v>EL DORADO PH 2101</v>
          </cell>
          <cell r="E1012">
            <v>26000</v>
          </cell>
          <cell r="F1012" t="b">
            <v>0</v>
          </cell>
          <cell r="G1012">
            <v>55311.570486925302</v>
          </cell>
          <cell r="H1012">
            <v>55311.570486925302</v>
          </cell>
        </row>
        <row r="1013">
          <cell r="B1013" t="str">
            <v>EL DORADO PH 210136764</v>
          </cell>
          <cell r="C1013">
            <v>152762101</v>
          </cell>
          <cell r="D1013" t="str">
            <v>EL DORADO PH 2101</v>
          </cell>
          <cell r="E1013">
            <v>36764</v>
          </cell>
          <cell r="F1013" t="b">
            <v>0</v>
          </cell>
          <cell r="G1013">
            <v>7038.6749123927802</v>
          </cell>
          <cell r="H1013">
            <v>5034.5882464872102</v>
          </cell>
        </row>
        <row r="1014">
          <cell r="B1014" t="str">
            <v>EL DORADO PH 210152456</v>
          </cell>
          <cell r="C1014">
            <v>152762101</v>
          </cell>
          <cell r="D1014" t="str">
            <v>EL DORADO PH 2101</v>
          </cell>
          <cell r="E1014">
            <v>52456</v>
          </cell>
          <cell r="F1014" t="b">
            <v>0</v>
          </cell>
          <cell r="G1014">
            <v>16414.575977465902</v>
          </cell>
          <cell r="H1014">
            <v>16414.575977465902</v>
          </cell>
        </row>
        <row r="1015">
          <cell r="B1015" t="str">
            <v>EL DORADO PH 210163464</v>
          </cell>
          <cell r="C1015">
            <v>152762101</v>
          </cell>
          <cell r="D1015" t="str">
            <v>EL DORADO PH 2101</v>
          </cell>
          <cell r="E1015">
            <v>63464</v>
          </cell>
          <cell r="F1015" t="b">
            <v>0</v>
          </cell>
          <cell r="G1015">
            <v>21920.8691922451</v>
          </cell>
          <cell r="H1015">
            <v>21920.8691922451</v>
          </cell>
        </row>
        <row r="1016">
          <cell r="B1016" t="str">
            <v>EL DORADO PH 2101668674</v>
          </cell>
          <cell r="C1016">
            <v>152762101</v>
          </cell>
          <cell r="D1016" t="str">
            <v>EL DORADO PH 2101</v>
          </cell>
          <cell r="E1016">
            <v>668674</v>
          </cell>
          <cell r="F1016" t="b">
            <v>0</v>
          </cell>
          <cell r="G1016">
            <v>15298.654883487199</v>
          </cell>
          <cell r="H1016">
            <v>15298.654883487199</v>
          </cell>
        </row>
        <row r="1017">
          <cell r="B1017" t="str">
            <v>EL DORADO PH 21016852</v>
          </cell>
          <cell r="C1017">
            <v>152762101</v>
          </cell>
          <cell r="D1017" t="str">
            <v>EL DORADO PH 2101</v>
          </cell>
          <cell r="E1017">
            <v>6852</v>
          </cell>
          <cell r="F1017" t="b">
            <v>0</v>
          </cell>
          <cell r="G1017">
            <v>40624.272686910001</v>
          </cell>
          <cell r="H1017">
            <v>40624.272686910001</v>
          </cell>
        </row>
        <row r="1018">
          <cell r="B1018" t="str">
            <v>EL DORADO PH 21019759</v>
          </cell>
          <cell r="C1018">
            <v>152762101</v>
          </cell>
          <cell r="D1018" t="str">
            <v>EL DORADO PH 2101</v>
          </cell>
          <cell r="E1018">
            <v>9759</v>
          </cell>
          <cell r="F1018" t="b">
            <v>0</v>
          </cell>
          <cell r="G1018">
            <v>4110.5785718638099</v>
          </cell>
          <cell r="H1018">
            <v>4110.5785718638099</v>
          </cell>
        </row>
        <row r="1019">
          <cell r="B1019" t="str">
            <v>EL DORADO PH 2101CB</v>
          </cell>
          <cell r="C1019">
            <v>152762101</v>
          </cell>
          <cell r="D1019" t="str">
            <v>EL DORADO PH 2101</v>
          </cell>
          <cell r="E1019" t="str">
            <v>CB</v>
          </cell>
          <cell r="F1019" t="b">
            <v>0</v>
          </cell>
          <cell r="G1019">
            <v>11999.450482459401</v>
          </cell>
          <cell r="H1019">
            <v>11999.450482459401</v>
          </cell>
        </row>
        <row r="1020">
          <cell r="B1020" t="str">
            <v>EL DORADO PH 210219542</v>
          </cell>
          <cell r="C1020">
            <v>152762102</v>
          </cell>
          <cell r="D1020" t="str">
            <v>EL DORADO PH 2102</v>
          </cell>
          <cell r="E1020">
            <v>19542</v>
          </cell>
          <cell r="F1020" t="b">
            <v>0</v>
          </cell>
          <cell r="G1020">
            <v>15319.577414302599</v>
          </cell>
          <cell r="H1020">
            <v>15319.577414302599</v>
          </cell>
        </row>
        <row r="1021">
          <cell r="B1021" t="str">
            <v>EL DORADO PH 210219562</v>
          </cell>
          <cell r="C1021">
            <v>152762102</v>
          </cell>
          <cell r="D1021" t="str">
            <v>EL DORADO PH 2102</v>
          </cell>
          <cell r="E1021">
            <v>19562</v>
          </cell>
          <cell r="F1021" t="b">
            <v>0</v>
          </cell>
          <cell r="G1021">
            <v>11663.89644877</v>
          </cell>
          <cell r="H1021">
            <v>11663.89644877</v>
          </cell>
        </row>
        <row r="1022">
          <cell r="B1022" t="str">
            <v>EL DORADO PH 2102542272</v>
          </cell>
          <cell r="C1022">
            <v>152762102</v>
          </cell>
          <cell r="D1022" t="str">
            <v>EL DORADO PH 2102</v>
          </cell>
          <cell r="E1022">
            <v>542272</v>
          </cell>
          <cell r="F1022" t="b">
            <v>0</v>
          </cell>
          <cell r="G1022">
            <v>12585.3616434909</v>
          </cell>
          <cell r="H1022">
            <v>12585.3616434909</v>
          </cell>
        </row>
        <row r="1023">
          <cell r="B1023" t="str">
            <v>EL DORADO PH 21026645</v>
          </cell>
          <cell r="C1023">
            <v>152762102</v>
          </cell>
          <cell r="D1023" t="str">
            <v>EL DORADO PH 2102</v>
          </cell>
          <cell r="E1023">
            <v>6645</v>
          </cell>
          <cell r="F1023" t="b">
            <v>0</v>
          </cell>
          <cell r="G1023">
            <v>6787.3604233224996</v>
          </cell>
          <cell r="H1023">
            <v>6787.3604233224996</v>
          </cell>
        </row>
        <row r="1024">
          <cell r="B1024" t="str">
            <v>EL DORADO PH 2102CB</v>
          </cell>
          <cell r="C1024">
            <v>152762102</v>
          </cell>
          <cell r="D1024" t="str">
            <v>EL DORADO PH 2102</v>
          </cell>
          <cell r="E1024" t="str">
            <v>CB</v>
          </cell>
          <cell r="F1024" t="b">
            <v>0</v>
          </cell>
          <cell r="G1024">
            <v>8918.2943340652</v>
          </cell>
          <cell r="H1024">
            <v>8918.2943340652</v>
          </cell>
        </row>
        <row r="1025">
          <cell r="B1025" t="str">
            <v>ELECTRA 11011238</v>
          </cell>
          <cell r="C1025">
            <v>162161101</v>
          </cell>
          <cell r="D1025" t="str">
            <v>ELECTRA 1101</v>
          </cell>
          <cell r="E1025">
            <v>1238</v>
          </cell>
          <cell r="F1025" t="b">
            <v>0</v>
          </cell>
          <cell r="G1025">
            <v>11344.076722907001</v>
          </cell>
          <cell r="H1025">
            <v>5824.67401757876</v>
          </cell>
        </row>
        <row r="1026">
          <cell r="B1026" t="str">
            <v>ELECTRA 110136816</v>
          </cell>
          <cell r="C1026">
            <v>162161101</v>
          </cell>
          <cell r="D1026" t="str">
            <v>ELECTRA 1101</v>
          </cell>
          <cell r="E1026">
            <v>36816</v>
          </cell>
          <cell r="F1026" t="b">
            <v>0</v>
          </cell>
          <cell r="G1026">
            <v>8023.9265819890497</v>
          </cell>
          <cell r="H1026">
            <v>8023.9265819890497</v>
          </cell>
        </row>
        <row r="1027">
          <cell r="B1027" t="str">
            <v>ELECTRA 110161816</v>
          </cell>
          <cell r="C1027">
            <v>162161101</v>
          </cell>
          <cell r="D1027" t="str">
            <v>ELECTRA 1101</v>
          </cell>
          <cell r="E1027">
            <v>61816</v>
          </cell>
          <cell r="F1027" t="b">
            <v>0</v>
          </cell>
          <cell r="G1027">
            <v>37826.987442954502</v>
          </cell>
          <cell r="H1027">
            <v>37826.987442954502</v>
          </cell>
        </row>
        <row r="1028">
          <cell r="B1028" t="str">
            <v>ELECTRA 11017104</v>
          </cell>
          <cell r="C1028">
            <v>162161101</v>
          </cell>
          <cell r="D1028" t="str">
            <v>ELECTRA 1101</v>
          </cell>
          <cell r="E1028">
            <v>7104</v>
          </cell>
          <cell r="F1028" t="b">
            <v>0</v>
          </cell>
          <cell r="G1028">
            <v>19430.665182778299</v>
          </cell>
          <cell r="H1028">
            <v>19430.665182778299</v>
          </cell>
        </row>
        <row r="1029">
          <cell r="B1029" t="str">
            <v>ELECTRA 1101CB</v>
          </cell>
          <cell r="C1029">
            <v>162161101</v>
          </cell>
          <cell r="D1029" t="str">
            <v>ELECTRA 1101</v>
          </cell>
          <cell r="E1029" t="str">
            <v>CB</v>
          </cell>
          <cell r="F1029" t="b">
            <v>0</v>
          </cell>
          <cell r="G1029">
            <v>50985.834918205903</v>
          </cell>
          <cell r="H1029">
            <v>50985.834918205903</v>
          </cell>
        </row>
        <row r="1030">
          <cell r="B1030" t="str">
            <v>ELECTRA 1101L1697</v>
          </cell>
          <cell r="C1030">
            <v>162161101</v>
          </cell>
          <cell r="D1030" t="str">
            <v>ELECTRA 1101</v>
          </cell>
          <cell r="E1030" t="str">
            <v>L1697</v>
          </cell>
          <cell r="F1030" t="b">
            <v>0</v>
          </cell>
          <cell r="G1030">
            <v>9283.5435018375592</v>
          </cell>
          <cell r="H1030">
            <v>9283.5435018375592</v>
          </cell>
        </row>
        <row r="1031">
          <cell r="B1031" t="str">
            <v>ELECTRA 11024756</v>
          </cell>
          <cell r="C1031">
            <v>162161102</v>
          </cell>
          <cell r="D1031" t="str">
            <v>ELECTRA 1102</v>
          </cell>
          <cell r="E1031">
            <v>4756</v>
          </cell>
          <cell r="F1031" t="b">
            <v>0</v>
          </cell>
          <cell r="G1031">
            <v>18962.2338481519</v>
          </cell>
          <cell r="H1031">
            <v>15139.416536745801</v>
          </cell>
        </row>
        <row r="1032">
          <cell r="B1032" t="str">
            <v>ELECTRA 11026014</v>
          </cell>
          <cell r="C1032">
            <v>162161102</v>
          </cell>
          <cell r="D1032" t="str">
            <v>ELECTRA 1102</v>
          </cell>
          <cell r="E1032">
            <v>6014</v>
          </cell>
          <cell r="F1032" t="b">
            <v>0</v>
          </cell>
          <cell r="G1032">
            <v>8043.0217833489796</v>
          </cell>
          <cell r="H1032">
            <v>8043.0217833489796</v>
          </cell>
        </row>
        <row r="1033">
          <cell r="B1033" t="str">
            <v>ELECTRA 1102CB</v>
          </cell>
          <cell r="C1033">
            <v>162161102</v>
          </cell>
          <cell r="D1033" t="str">
            <v>ELECTRA 1102</v>
          </cell>
          <cell r="E1033" t="str">
            <v>CB</v>
          </cell>
          <cell r="F1033" t="b">
            <v>0</v>
          </cell>
          <cell r="G1033">
            <v>4270.3268167115802</v>
          </cell>
          <cell r="H1033">
            <v>4270.3268167115802</v>
          </cell>
        </row>
        <row r="1034">
          <cell r="B1034" t="str">
            <v>ELK 11011260</v>
          </cell>
          <cell r="C1034">
            <v>42981101</v>
          </cell>
          <cell r="D1034" t="str">
            <v>ELK 1101</v>
          </cell>
          <cell r="E1034">
            <v>1260</v>
          </cell>
          <cell r="F1034" t="b">
            <v>0</v>
          </cell>
          <cell r="G1034">
            <v>25231.409993382102</v>
          </cell>
          <cell r="H1034">
            <v>25226.838014664201</v>
          </cell>
        </row>
        <row r="1035">
          <cell r="B1035" t="str">
            <v>ELK 11011272</v>
          </cell>
          <cell r="C1035">
            <v>42981101</v>
          </cell>
          <cell r="D1035" t="str">
            <v>ELK 1101</v>
          </cell>
          <cell r="E1035">
            <v>1272</v>
          </cell>
          <cell r="F1035" t="b">
            <v>0</v>
          </cell>
          <cell r="G1035">
            <v>36077.8727575546</v>
          </cell>
          <cell r="H1035">
            <v>35548.516986682604</v>
          </cell>
        </row>
        <row r="1036">
          <cell r="B1036" t="str">
            <v>ELK 11011298</v>
          </cell>
          <cell r="C1036">
            <v>42981101</v>
          </cell>
          <cell r="D1036" t="str">
            <v>ELK 1101</v>
          </cell>
          <cell r="E1036">
            <v>1298</v>
          </cell>
          <cell r="F1036" t="b">
            <v>0</v>
          </cell>
          <cell r="G1036">
            <v>25951.450488931801</v>
          </cell>
          <cell r="H1036">
            <v>19969.5788259535</v>
          </cell>
        </row>
        <row r="1037">
          <cell r="B1037" t="str">
            <v>ELK 11011300</v>
          </cell>
          <cell r="C1037">
            <v>42981101</v>
          </cell>
          <cell r="D1037" t="str">
            <v>ELK 1101</v>
          </cell>
          <cell r="E1037">
            <v>1300</v>
          </cell>
          <cell r="F1037" t="b">
            <v>0</v>
          </cell>
          <cell r="G1037">
            <v>15995.4515815123</v>
          </cell>
          <cell r="H1037">
            <v>5711.2619129888499</v>
          </cell>
        </row>
        <row r="1038">
          <cell r="B1038" t="str">
            <v>ELK 1101311906</v>
          </cell>
          <cell r="C1038">
            <v>42981101</v>
          </cell>
          <cell r="D1038" t="str">
            <v>ELK 1101</v>
          </cell>
          <cell r="E1038">
            <v>311906</v>
          </cell>
          <cell r="F1038" t="b">
            <v>0</v>
          </cell>
          <cell r="G1038">
            <v>1528.1122311007</v>
          </cell>
          <cell r="H1038">
            <v>1112.44585186974</v>
          </cell>
        </row>
        <row r="1039">
          <cell r="B1039" t="str">
            <v>ELK 11014628</v>
          </cell>
          <cell r="C1039">
            <v>42981101</v>
          </cell>
          <cell r="D1039" t="str">
            <v>ELK 1101</v>
          </cell>
          <cell r="E1039">
            <v>4628</v>
          </cell>
          <cell r="F1039" t="b">
            <v>0</v>
          </cell>
          <cell r="G1039">
            <v>6688.9792955706098</v>
          </cell>
          <cell r="H1039">
            <v>3975.7324028155999</v>
          </cell>
        </row>
        <row r="1040">
          <cell r="B1040" t="str">
            <v>ELK 11018779</v>
          </cell>
          <cell r="C1040">
            <v>42981101</v>
          </cell>
          <cell r="D1040" t="str">
            <v>ELK 1101</v>
          </cell>
          <cell r="E1040">
            <v>8779</v>
          </cell>
          <cell r="F1040" t="b">
            <v>0</v>
          </cell>
          <cell r="G1040">
            <v>6865.41285141352</v>
          </cell>
          <cell r="H1040">
            <v>6865.41285141352</v>
          </cell>
        </row>
        <row r="1041">
          <cell r="B1041" t="str">
            <v>ELK 1101900</v>
          </cell>
          <cell r="C1041">
            <v>42981101</v>
          </cell>
          <cell r="D1041" t="str">
            <v>ELK 1101</v>
          </cell>
          <cell r="E1041">
            <v>900</v>
          </cell>
          <cell r="F1041" t="b">
            <v>0</v>
          </cell>
          <cell r="G1041">
            <v>34419.946332883097</v>
          </cell>
          <cell r="H1041">
            <v>14125.547665026699</v>
          </cell>
        </row>
        <row r="1042">
          <cell r="B1042" t="str">
            <v>ELK 110191336</v>
          </cell>
          <cell r="C1042">
            <v>42981101</v>
          </cell>
          <cell r="D1042" t="str">
            <v>ELK 1101</v>
          </cell>
          <cell r="E1042">
            <v>91336</v>
          </cell>
          <cell r="F1042" t="b">
            <v>0</v>
          </cell>
          <cell r="G1042">
            <v>13315.5221639417</v>
          </cell>
          <cell r="H1042">
            <v>12740.7114070679</v>
          </cell>
        </row>
        <row r="1043">
          <cell r="B1043" t="str">
            <v>ELK 1101CB</v>
          </cell>
          <cell r="C1043">
            <v>42981101</v>
          </cell>
          <cell r="D1043" t="str">
            <v>ELK 1101</v>
          </cell>
          <cell r="E1043" t="str">
            <v>CB</v>
          </cell>
          <cell r="F1043" t="b">
            <v>1</v>
          </cell>
          <cell r="G1043">
            <v>39.919788056041199</v>
          </cell>
          <cell r="H1043">
            <v>39.919788056041199</v>
          </cell>
        </row>
        <row r="1044">
          <cell r="B1044" t="str">
            <v>ELK CREEK 11012002</v>
          </cell>
          <cell r="C1044">
            <v>102781101</v>
          </cell>
          <cell r="D1044" t="str">
            <v>ELK CREEK 1101</v>
          </cell>
          <cell r="E1044">
            <v>2002</v>
          </cell>
          <cell r="F1044" t="b">
            <v>0</v>
          </cell>
          <cell r="G1044">
            <v>48391.759318502998</v>
          </cell>
          <cell r="H1044">
            <v>35045.772870807203</v>
          </cell>
        </row>
        <row r="1045">
          <cell r="B1045" t="str">
            <v>ELK CREEK 11012004</v>
          </cell>
          <cell r="C1045">
            <v>102781101</v>
          </cell>
          <cell r="D1045" t="str">
            <v>ELK CREEK 1101</v>
          </cell>
          <cell r="E1045">
            <v>2004</v>
          </cell>
          <cell r="F1045" t="b">
            <v>0</v>
          </cell>
          <cell r="G1045">
            <v>86935.243107710907</v>
          </cell>
          <cell r="H1045">
            <v>40225.0600201337</v>
          </cell>
        </row>
        <row r="1046">
          <cell r="B1046" t="str">
            <v>ELK CREEK 11012008</v>
          </cell>
          <cell r="C1046">
            <v>102781101</v>
          </cell>
          <cell r="D1046" t="str">
            <v>ELK CREEK 1101</v>
          </cell>
          <cell r="E1046">
            <v>2008</v>
          </cell>
          <cell r="F1046" t="b">
            <v>0</v>
          </cell>
          <cell r="G1046">
            <v>29196.2282085406</v>
          </cell>
          <cell r="H1046">
            <v>9225.9589273977799</v>
          </cell>
        </row>
        <row r="1047">
          <cell r="B1047" t="str">
            <v>ELK CREEK 11012032</v>
          </cell>
          <cell r="C1047">
            <v>102781101</v>
          </cell>
          <cell r="D1047" t="str">
            <v>ELK CREEK 1101</v>
          </cell>
          <cell r="E1047">
            <v>2032</v>
          </cell>
          <cell r="F1047" t="b">
            <v>0</v>
          </cell>
          <cell r="G1047">
            <v>15248.671298576301</v>
          </cell>
          <cell r="H1047">
            <v>14097.676047032601</v>
          </cell>
        </row>
        <row r="1048">
          <cell r="B1048" t="str">
            <v>ELK CREEK 11012106</v>
          </cell>
          <cell r="C1048">
            <v>102781101</v>
          </cell>
          <cell r="D1048" t="str">
            <v>ELK CREEK 1101</v>
          </cell>
          <cell r="E1048">
            <v>2106</v>
          </cell>
          <cell r="F1048" t="b">
            <v>0</v>
          </cell>
          <cell r="G1048">
            <v>21303.458147057401</v>
          </cell>
          <cell r="H1048">
            <v>21303.458147057401</v>
          </cell>
        </row>
        <row r="1049">
          <cell r="B1049" t="str">
            <v>ELK CREEK 11012212</v>
          </cell>
          <cell r="C1049">
            <v>102781101</v>
          </cell>
          <cell r="D1049" t="str">
            <v>ELK CREEK 1101</v>
          </cell>
          <cell r="E1049">
            <v>2212</v>
          </cell>
          <cell r="F1049" t="b">
            <v>0</v>
          </cell>
          <cell r="G1049">
            <v>54144.630877806499</v>
          </cell>
          <cell r="H1049">
            <v>25107.519636401601</v>
          </cell>
        </row>
        <row r="1050">
          <cell r="B1050" t="str">
            <v>ELK CREEK 11012228</v>
          </cell>
          <cell r="C1050">
            <v>102781101</v>
          </cell>
          <cell r="D1050" t="str">
            <v>ELK CREEK 1101</v>
          </cell>
          <cell r="E1050">
            <v>2228</v>
          </cell>
          <cell r="F1050" t="b">
            <v>0</v>
          </cell>
          <cell r="G1050">
            <v>16654.618981305299</v>
          </cell>
          <cell r="H1050">
            <v>5410.2105013533301</v>
          </cell>
        </row>
        <row r="1051">
          <cell r="B1051" t="str">
            <v>ELK CREEK 110137334</v>
          </cell>
          <cell r="C1051">
            <v>102781101</v>
          </cell>
          <cell r="D1051" t="str">
            <v>ELK CREEK 1101</v>
          </cell>
          <cell r="E1051">
            <v>37334</v>
          </cell>
          <cell r="F1051" t="b">
            <v>0</v>
          </cell>
          <cell r="G1051">
            <v>15392.984776257101</v>
          </cell>
          <cell r="H1051">
            <v>15392.984776257101</v>
          </cell>
        </row>
        <row r="1052">
          <cell r="B1052" t="str">
            <v>ELK CREEK 110193504</v>
          </cell>
          <cell r="C1052">
            <v>102781101</v>
          </cell>
          <cell r="D1052" t="str">
            <v>ELK CREEK 1101</v>
          </cell>
          <cell r="E1052">
            <v>93504</v>
          </cell>
          <cell r="F1052" t="b">
            <v>0</v>
          </cell>
          <cell r="G1052">
            <v>4036.8011059815099</v>
          </cell>
          <cell r="H1052">
            <v>3461.2366123735001</v>
          </cell>
        </row>
        <row r="1053">
          <cell r="B1053" t="str">
            <v>ELK CREEK 1101CB</v>
          </cell>
          <cell r="C1053">
            <v>102781101</v>
          </cell>
          <cell r="D1053" t="str">
            <v>ELK CREEK 1101</v>
          </cell>
          <cell r="E1053" t="str">
            <v>CB</v>
          </cell>
          <cell r="F1053" t="b">
            <v>1</v>
          </cell>
          <cell r="G1053">
            <v>135.53401795137299</v>
          </cell>
          <cell r="H1053">
            <v>135.53401795137299</v>
          </cell>
        </row>
        <row r="1054">
          <cell r="B1054" t="str">
            <v>EMERALD LAKE 0401CB</v>
          </cell>
          <cell r="C1054">
            <v>24080401</v>
          </cell>
          <cell r="D1054" t="str">
            <v>EMERALD LAKE 0401</v>
          </cell>
          <cell r="E1054" t="str">
            <v>CB</v>
          </cell>
          <cell r="F1054" t="b">
            <v>0</v>
          </cell>
          <cell r="G1054">
            <v>21117.954925624799</v>
          </cell>
          <cell r="H1054">
            <v>15035.2162609222</v>
          </cell>
        </row>
        <row r="1055">
          <cell r="B1055" t="str">
            <v>EMERALD LAKE 04028858</v>
          </cell>
          <cell r="C1055">
            <v>24080402</v>
          </cell>
          <cell r="D1055" t="str">
            <v>EMERALD LAKE 0402</v>
          </cell>
          <cell r="E1055">
            <v>8858</v>
          </cell>
          <cell r="F1055" t="b">
            <v>0</v>
          </cell>
          <cell r="G1055">
            <v>3073.62255187037</v>
          </cell>
          <cell r="H1055">
            <v>3073.62255187037</v>
          </cell>
        </row>
        <row r="1056">
          <cell r="B1056" t="str">
            <v>EMERALD LAKE 04028872</v>
          </cell>
          <cell r="C1056">
            <v>24080402</v>
          </cell>
          <cell r="D1056" t="str">
            <v>EMERALD LAKE 0402</v>
          </cell>
          <cell r="E1056">
            <v>8872</v>
          </cell>
          <cell r="F1056" t="b">
            <v>0</v>
          </cell>
          <cell r="G1056">
            <v>9042.2667352489698</v>
          </cell>
          <cell r="H1056">
            <v>7244.0551728754599</v>
          </cell>
        </row>
        <row r="1057">
          <cell r="B1057" t="str">
            <v>EMERALD LAKE 0402CB</v>
          </cell>
          <cell r="C1057">
            <v>24080402</v>
          </cell>
          <cell r="D1057" t="str">
            <v>EMERALD LAKE 0402</v>
          </cell>
          <cell r="E1057" t="str">
            <v>CB</v>
          </cell>
          <cell r="F1057" t="b">
            <v>0</v>
          </cell>
          <cell r="G1057">
            <v>3052.0290986595901</v>
          </cell>
          <cell r="H1057">
            <v>3052.0290986595901</v>
          </cell>
        </row>
        <row r="1058">
          <cell r="B1058" t="str">
            <v>ESTUDILLO 0401850884</v>
          </cell>
          <cell r="C1058">
            <v>13480401</v>
          </cell>
          <cell r="D1058" t="str">
            <v>ESTUDILLO 0401</v>
          </cell>
          <cell r="E1058">
            <v>850884</v>
          </cell>
          <cell r="F1058" t="b">
            <v>0</v>
          </cell>
          <cell r="G1058">
            <v>2534.3349951100899</v>
          </cell>
          <cell r="H1058">
            <v>1368.17110610396</v>
          </cell>
        </row>
        <row r="1059">
          <cell r="B1059" t="str">
            <v>EUREKA E 110435934</v>
          </cell>
          <cell r="C1059">
            <v>192331104</v>
          </cell>
          <cell r="D1059" t="str">
            <v>EUREKA E 1104</v>
          </cell>
          <cell r="E1059">
            <v>35934</v>
          </cell>
          <cell r="F1059" t="b">
            <v>1</v>
          </cell>
          <cell r="G1059">
            <v>5459.9113471656401</v>
          </cell>
          <cell r="H1059">
            <v>78.410882180623403</v>
          </cell>
        </row>
        <row r="1060">
          <cell r="B1060" t="str">
            <v>FAIRMOUNT 0401395180</v>
          </cell>
          <cell r="C1060">
            <v>12650401</v>
          </cell>
          <cell r="D1060" t="str">
            <v>FAIRMOUNT 0401</v>
          </cell>
          <cell r="E1060">
            <v>395180</v>
          </cell>
          <cell r="F1060" t="b">
            <v>0</v>
          </cell>
          <cell r="G1060">
            <v>2394.7505244763202</v>
          </cell>
          <cell r="H1060">
            <v>2263.8751869493699</v>
          </cell>
        </row>
        <row r="1061">
          <cell r="B1061" t="str">
            <v>FAIRVIEW 220799096</v>
          </cell>
          <cell r="C1061">
            <v>13432207</v>
          </cell>
          <cell r="D1061" t="str">
            <v>FAIRVIEW 2207</v>
          </cell>
          <cell r="E1061">
            <v>99096</v>
          </cell>
          <cell r="F1061" t="b">
            <v>0</v>
          </cell>
          <cell r="G1061">
            <v>15944.1649762652</v>
          </cell>
          <cell r="H1061">
            <v>15895.824396842099</v>
          </cell>
        </row>
        <row r="1062">
          <cell r="B1062" t="str">
            <v>FAIRVIEW 2207CB</v>
          </cell>
          <cell r="C1062">
            <v>13432207</v>
          </cell>
          <cell r="D1062" t="str">
            <v>FAIRVIEW 2207</v>
          </cell>
          <cell r="E1062" t="str">
            <v>CB</v>
          </cell>
          <cell r="F1062" t="b">
            <v>1</v>
          </cell>
          <cell r="G1062">
            <v>8128.5866791325398</v>
          </cell>
          <cell r="H1062">
            <v>387.14963696593401</v>
          </cell>
        </row>
        <row r="1063">
          <cell r="B1063" t="str">
            <v>FAIRVIEW 2207M501R</v>
          </cell>
          <cell r="C1063">
            <v>13432207</v>
          </cell>
          <cell r="D1063" t="str">
            <v>FAIRVIEW 2207</v>
          </cell>
          <cell r="E1063" t="str">
            <v>M501R</v>
          </cell>
          <cell r="F1063" t="b">
            <v>0</v>
          </cell>
          <cell r="G1063">
            <v>7503.1066771993901</v>
          </cell>
          <cell r="H1063">
            <v>4016.4433286999301</v>
          </cell>
        </row>
        <row r="1064">
          <cell r="B1064" t="str">
            <v>FAIRVIEW 2207P142</v>
          </cell>
          <cell r="C1064">
            <v>13432207</v>
          </cell>
          <cell r="D1064" t="str">
            <v>FAIRVIEW 2207</v>
          </cell>
          <cell r="E1064" t="str">
            <v>P142</v>
          </cell>
          <cell r="F1064" t="b">
            <v>0</v>
          </cell>
          <cell r="G1064">
            <v>5002.4344058229399</v>
          </cell>
          <cell r="H1064">
            <v>1963.57037265084</v>
          </cell>
        </row>
        <row r="1065">
          <cell r="B1065" t="str">
            <v>FAIRVIEW 2207P148</v>
          </cell>
          <cell r="C1065">
            <v>13432207</v>
          </cell>
          <cell r="D1065" t="str">
            <v>FAIRVIEW 2207</v>
          </cell>
          <cell r="E1065" t="str">
            <v>P148</v>
          </cell>
          <cell r="F1065" t="b">
            <v>0</v>
          </cell>
          <cell r="G1065">
            <v>7362.5214861936502</v>
          </cell>
          <cell r="H1065">
            <v>1361.9079015248601</v>
          </cell>
        </row>
        <row r="1066">
          <cell r="B1066" t="str">
            <v>FAIRVIEW 2207P150</v>
          </cell>
          <cell r="C1066">
            <v>13432207</v>
          </cell>
          <cell r="D1066" t="str">
            <v>FAIRVIEW 2207</v>
          </cell>
          <cell r="E1066" t="str">
            <v>P150</v>
          </cell>
          <cell r="F1066" t="b">
            <v>0</v>
          </cell>
          <cell r="G1066">
            <v>3652.8381416842199</v>
          </cell>
          <cell r="H1066">
            <v>3652.8381416842199</v>
          </cell>
        </row>
        <row r="1067">
          <cell r="B1067" t="str">
            <v>FAIRVIEW 2207P304</v>
          </cell>
          <cell r="C1067">
            <v>13432207</v>
          </cell>
          <cell r="D1067" t="str">
            <v>FAIRVIEW 2207</v>
          </cell>
          <cell r="E1067" t="str">
            <v>P304</v>
          </cell>
          <cell r="F1067" t="b">
            <v>0</v>
          </cell>
          <cell r="G1067">
            <v>9851.3778695760993</v>
          </cell>
          <cell r="H1067">
            <v>8440.4652080812994</v>
          </cell>
        </row>
        <row r="1068">
          <cell r="B1068" t="str">
            <v>FELTON 0401CB</v>
          </cell>
          <cell r="C1068">
            <v>83140401</v>
          </cell>
          <cell r="D1068" t="str">
            <v>FELTON 0401</v>
          </cell>
          <cell r="E1068" t="str">
            <v>CB</v>
          </cell>
          <cell r="F1068" t="b">
            <v>0</v>
          </cell>
          <cell r="G1068">
            <v>4118.8768375434202</v>
          </cell>
          <cell r="H1068">
            <v>4062.5856913408602</v>
          </cell>
        </row>
        <row r="1069">
          <cell r="B1069" t="str">
            <v>FITCH MOUNTAIN 1111555644</v>
          </cell>
          <cell r="C1069">
            <v>42751111</v>
          </cell>
          <cell r="D1069" t="str">
            <v>FITCH MOUNTAIN 1111</v>
          </cell>
          <cell r="E1069">
            <v>555644</v>
          </cell>
          <cell r="F1069" t="b">
            <v>1</v>
          </cell>
          <cell r="G1069">
            <v>5004.5279849744202</v>
          </cell>
          <cell r="H1069">
            <v>268.67914485357102</v>
          </cell>
        </row>
        <row r="1070">
          <cell r="B1070" t="str">
            <v>FITCH MOUNTAIN 1111752596</v>
          </cell>
          <cell r="C1070">
            <v>42751111</v>
          </cell>
          <cell r="D1070" t="str">
            <v>FITCH MOUNTAIN 1111</v>
          </cell>
          <cell r="E1070">
            <v>752596</v>
          </cell>
          <cell r="F1070" t="b">
            <v>1</v>
          </cell>
          <cell r="G1070">
            <v>1041.1395795902599</v>
          </cell>
          <cell r="H1070">
            <v>395.13337876298499</v>
          </cell>
        </row>
        <row r="1071">
          <cell r="B1071" t="str">
            <v>FITCH MOUNTAIN 1111792628</v>
          </cell>
          <cell r="C1071">
            <v>42751111</v>
          </cell>
          <cell r="D1071" t="str">
            <v>FITCH MOUNTAIN 1111</v>
          </cell>
          <cell r="E1071">
            <v>792628</v>
          </cell>
          <cell r="F1071" t="b">
            <v>1</v>
          </cell>
          <cell r="G1071">
            <v>1482.8090573182801</v>
          </cell>
          <cell r="H1071">
            <v>365.61766645818699</v>
          </cell>
        </row>
        <row r="1072">
          <cell r="B1072" t="str">
            <v>FITCH MOUNTAIN 1113154</v>
          </cell>
          <cell r="C1072">
            <v>42751113</v>
          </cell>
          <cell r="D1072" t="str">
            <v>FITCH MOUNTAIN 1113</v>
          </cell>
          <cell r="E1072">
            <v>154</v>
          </cell>
          <cell r="F1072" t="b">
            <v>1</v>
          </cell>
          <cell r="G1072">
            <v>15159.685683654699</v>
          </cell>
          <cell r="H1072">
            <v>20.5740915133165</v>
          </cell>
        </row>
        <row r="1073">
          <cell r="B1073" t="str">
            <v>FITCH MOUNTAIN 111324550</v>
          </cell>
          <cell r="C1073">
            <v>42751113</v>
          </cell>
          <cell r="D1073" t="str">
            <v>FITCH MOUNTAIN 1113</v>
          </cell>
          <cell r="E1073">
            <v>24550</v>
          </cell>
          <cell r="F1073" t="b">
            <v>0</v>
          </cell>
          <cell r="G1073">
            <v>34688.2787707432</v>
          </cell>
          <cell r="H1073">
            <v>17797.4845685539</v>
          </cell>
        </row>
        <row r="1074">
          <cell r="B1074" t="str">
            <v>FITCH MOUNTAIN 111324918</v>
          </cell>
          <cell r="C1074">
            <v>42751113</v>
          </cell>
          <cell r="D1074" t="str">
            <v>FITCH MOUNTAIN 1113</v>
          </cell>
          <cell r="E1074">
            <v>24918</v>
          </cell>
          <cell r="F1074" t="b">
            <v>0</v>
          </cell>
          <cell r="G1074">
            <v>8843.8556764480709</v>
          </cell>
          <cell r="H1074">
            <v>8843.8556764480709</v>
          </cell>
        </row>
        <row r="1075">
          <cell r="B1075" t="str">
            <v>FITCH MOUNTAIN 1113352</v>
          </cell>
          <cell r="C1075">
            <v>42751113</v>
          </cell>
          <cell r="D1075" t="str">
            <v>FITCH MOUNTAIN 1113</v>
          </cell>
          <cell r="E1075">
            <v>352</v>
          </cell>
          <cell r="F1075" t="b">
            <v>0</v>
          </cell>
          <cell r="G1075">
            <v>19238.601865551798</v>
          </cell>
          <cell r="H1075">
            <v>9086.2434464900598</v>
          </cell>
        </row>
        <row r="1076">
          <cell r="B1076" t="str">
            <v>FITCH MOUNTAIN 1113356</v>
          </cell>
          <cell r="C1076">
            <v>42751113</v>
          </cell>
          <cell r="D1076" t="str">
            <v>FITCH MOUNTAIN 1113</v>
          </cell>
          <cell r="E1076">
            <v>356</v>
          </cell>
          <cell r="F1076" t="b">
            <v>0</v>
          </cell>
          <cell r="G1076">
            <v>24352.0151886559</v>
          </cell>
          <cell r="H1076">
            <v>17245.148536989102</v>
          </cell>
        </row>
        <row r="1077">
          <cell r="B1077" t="str">
            <v>FITCH MOUNTAIN 1113443164</v>
          </cell>
          <cell r="C1077">
            <v>42751113</v>
          </cell>
          <cell r="D1077" t="str">
            <v>FITCH MOUNTAIN 1113</v>
          </cell>
          <cell r="E1077">
            <v>443164</v>
          </cell>
          <cell r="F1077" t="b">
            <v>0</v>
          </cell>
          <cell r="G1077">
            <v>15151.447535641</v>
          </cell>
          <cell r="H1077">
            <v>4499.58717413877</v>
          </cell>
        </row>
        <row r="1078">
          <cell r="B1078" t="str">
            <v>FITCH MOUNTAIN 11134566</v>
          </cell>
          <cell r="C1078">
            <v>42751113</v>
          </cell>
          <cell r="D1078" t="str">
            <v>FITCH MOUNTAIN 1113</v>
          </cell>
          <cell r="E1078">
            <v>4566</v>
          </cell>
          <cell r="F1078" t="b">
            <v>0</v>
          </cell>
          <cell r="G1078">
            <v>28160.2777887956</v>
          </cell>
          <cell r="H1078">
            <v>20128.086350319401</v>
          </cell>
        </row>
        <row r="1079">
          <cell r="B1079" t="str">
            <v>FITCH MOUNTAIN 1113583202</v>
          </cell>
          <cell r="C1079">
            <v>42751113</v>
          </cell>
          <cell r="D1079" t="str">
            <v>FITCH MOUNTAIN 1113</v>
          </cell>
          <cell r="E1079">
            <v>583202</v>
          </cell>
          <cell r="F1079" t="b">
            <v>0</v>
          </cell>
          <cell r="G1079">
            <v>15783.847232841399</v>
          </cell>
          <cell r="H1079">
            <v>7874.8461346968497</v>
          </cell>
        </row>
        <row r="1080">
          <cell r="B1080" t="str">
            <v>FITCH MOUNTAIN 11136751</v>
          </cell>
          <cell r="C1080">
            <v>42751113</v>
          </cell>
          <cell r="D1080" t="str">
            <v>FITCH MOUNTAIN 1113</v>
          </cell>
          <cell r="E1080">
            <v>6751</v>
          </cell>
          <cell r="F1080" t="b">
            <v>0</v>
          </cell>
          <cell r="G1080">
            <v>36483.920229629497</v>
          </cell>
          <cell r="H1080">
            <v>36483.920229629497</v>
          </cell>
        </row>
        <row r="1081">
          <cell r="B1081" t="str">
            <v>FITCH MOUNTAIN 1113775992</v>
          </cell>
          <cell r="C1081">
            <v>42751113</v>
          </cell>
          <cell r="D1081" t="str">
            <v>FITCH MOUNTAIN 1113</v>
          </cell>
          <cell r="E1081">
            <v>775992</v>
          </cell>
          <cell r="F1081" t="b">
            <v>0</v>
          </cell>
          <cell r="G1081">
            <v>5059.1290597962197</v>
          </cell>
          <cell r="H1081">
            <v>3381.5311127763898</v>
          </cell>
        </row>
        <row r="1082">
          <cell r="B1082" t="str">
            <v>FLINT 110140666</v>
          </cell>
          <cell r="C1082">
            <v>152531101</v>
          </cell>
          <cell r="D1082" t="str">
            <v>FLINT 1101</v>
          </cell>
          <cell r="E1082">
            <v>40666</v>
          </cell>
          <cell r="F1082" t="b">
            <v>1</v>
          </cell>
          <cell r="G1082">
            <v>2641.9290264961501</v>
          </cell>
          <cell r="H1082">
            <v>575.17343628176695</v>
          </cell>
        </row>
        <row r="1083">
          <cell r="B1083" t="str">
            <v>FLINT 1101750</v>
          </cell>
          <cell r="C1083">
            <v>152531101</v>
          </cell>
          <cell r="D1083" t="str">
            <v>FLINT 1101</v>
          </cell>
          <cell r="E1083">
            <v>750</v>
          </cell>
          <cell r="F1083" t="b">
            <v>0</v>
          </cell>
          <cell r="G1083">
            <v>14900.5271782891</v>
          </cell>
          <cell r="H1083">
            <v>7342.9024901304301</v>
          </cell>
        </row>
        <row r="1084">
          <cell r="B1084" t="str">
            <v>FLINT 1101958726</v>
          </cell>
          <cell r="C1084">
            <v>152531101</v>
          </cell>
          <cell r="D1084" t="str">
            <v>FLINT 1101</v>
          </cell>
          <cell r="E1084">
            <v>958726</v>
          </cell>
          <cell r="F1084" t="b">
            <v>0</v>
          </cell>
          <cell r="G1084">
            <v>1647.4395228426899</v>
          </cell>
          <cell r="H1084">
            <v>1605.46531601877</v>
          </cell>
        </row>
        <row r="1085">
          <cell r="B1085" t="str">
            <v>FLINT 1101CB</v>
          </cell>
          <cell r="C1085">
            <v>152531101</v>
          </cell>
          <cell r="D1085" t="str">
            <v>FLINT 1101</v>
          </cell>
          <cell r="E1085" t="str">
            <v>CB</v>
          </cell>
          <cell r="F1085" t="b">
            <v>0</v>
          </cell>
          <cell r="G1085">
            <v>4176.91510662162</v>
          </cell>
          <cell r="H1085">
            <v>1037.2766311187499</v>
          </cell>
        </row>
        <row r="1086">
          <cell r="B1086" t="str">
            <v>FLINT 1102CB</v>
          </cell>
          <cell r="C1086">
            <v>152531102</v>
          </cell>
          <cell r="D1086" t="str">
            <v>FLINT 1102</v>
          </cell>
          <cell r="E1086" t="str">
            <v>CB</v>
          </cell>
          <cell r="F1086" t="b">
            <v>1</v>
          </cell>
          <cell r="G1086">
            <v>149.41783197025799</v>
          </cell>
          <cell r="H1086">
            <v>149.41783197025799</v>
          </cell>
        </row>
        <row r="1087">
          <cell r="B1087" t="str">
            <v>FLORENCE 0401CB</v>
          </cell>
          <cell r="C1087">
            <v>12690401</v>
          </cell>
          <cell r="D1087" t="str">
            <v>FLORENCE 0401</v>
          </cell>
          <cell r="E1087" t="str">
            <v>CB</v>
          </cell>
          <cell r="F1087" t="b">
            <v>0</v>
          </cell>
          <cell r="G1087">
            <v>4654.0754930293297</v>
          </cell>
          <cell r="H1087">
            <v>1041.2536866278399</v>
          </cell>
        </row>
        <row r="1088">
          <cell r="B1088" t="str">
            <v>FLORENCE 0401CR220</v>
          </cell>
          <cell r="C1088">
            <v>12690401</v>
          </cell>
          <cell r="D1088" t="str">
            <v>FLORENCE 0401</v>
          </cell>
          <cell r="E1088" t="str">
            <v>CR220</v>
          </cell>
          <cell r="F1088" t="b">
            <v>1</v>
          </cell>
          <cell r="G1088">
            <v>2216.0779498165498</v>
          </cell>
          <cell r="H1088">
            <v>325.39920219195102</v>
          </cell>
        </row>
        <row r="1089">
          <cell r="B1089" t="str">
            <v>FOOTHILL 1101251688</v>
          </cell>
          <cell r="C1089">
            <v>182951101</v>
          </cell>
          <cell r="D1089" t="str">
            <v>FOOTHILL 1101</v>
          </cell>
          <cell r="E1089">
            <v>251688</v>
          </cell>
          <cell r="F1089" t="b">
            <v>0</v>
          </cell>
          <cell r="G1089">
            <v>12475.4445231101</v>
          </cell>
          <cell r="H1089">
            <v>11233.710142788401</v>
          </cell>
        </row>
        <row r="1090">
          <cell r="B1090" t="str">
            <v>FOOTHILL 1101386844</v>
          </cell>
          <cell r="C1090">
            <v>182951101</v>
          </cell>
          <cell r="D1090" t="str">
            <v>FOOTHILL 1101</v>
          </cell>
          <cell r="E1090">
            <v>386844</v>
          </cell>
          <cell r="F1090" t="b">
            <v>1</v>
          </cell>
          <cell r="G1090">
            <v>2561.2261896886498</v>
          </cell>
          <cell r="H1090">
            <v>615.60192797065304</v>
          </cell>
        </row>
        <row r="1091">
          <cell r="B1091" t="str">
            <v>FOOTHILL 1101549904</v>
          </cell>
          <cell r="C1091">
            <v>182951101</v>
          </cell>
          <cell r="D1091" t="str">
            <v>FOOTHILL 1101</v>
          </cell>
          <cell r="E1091">
            <v>549904</v>
          </cell>
          <cell r="F1091" t="b">
            <v>1</v>
          </cell>
          <cell r="G1091">
            <v>8119.1518723900199</v>
          </cell>
          <cell r="H1091">
            <v>250.443387946396</v>
          </cell>
        </row>
        <row r="1092">
          <cell r="B1092" t="str">
            <v>FOOTHILL 1101645910</v>
          </cell>
          <cell r="C1092">
            <v>182951101</v>
          </cell>
          <cell r="D1092" t="str">
            <v>FOOTHILL 1101</v>
          </cell>
          <cell r="E1092">
            <v>645910</v>
          </cell>
          <cell r="F1092" t="b">
            <v>1</v>
          </cell>
          <cell r="G1092">
            <v>3990.9244342673801</v>
          </cell>
          <cell r="H1092">
            <v>774.62770488262902</v>
          </cell>
        </row>
        <row r="1093">
          <cell r="B1093" t="str">
            <v>FOOTHILL 1101722270</v>
          </cell>
          <cell r="C1093">
            <v>182951101</v>
          </cell>
          <cell r="D1093" t="str">
            <v>FOOTHILL 1101</v>
          </cell>
          <cell r="E1093">
            <v>722270</v>
          </cell>
          <cell r="F1093" t="b">
            <v>1</v>
          </cell>
          <cell r="G1093">
            <v>712.80562960876898</v>
          </cell>
          <cell r="H1093">
            <v>283.55736446676298</v>
          </cell>
        </row>
        <row r="1094">
          <cell r="B1094" t="str">
            <v>FOOTHILL 1101798137</v>
          </cell>
          <cell r="C1094">
            <v>182951101</v>
          </cell>
          <cell r="D1094" t="str">
            <v>FOOTHILL 1101</v>
          </cell>
          <cell r="E1094">
            <v>798137</v>
          </cell>
          <cell r="F1094" t="b">
            <v>1</v>
          </cell>
          <cell r="G1094">
            <v>581.82283638822605</v>
          </cell>
          <cell r="H1094">
            <v>68.014926949327602</v>
          </cell>
        </row>
        <row r="1095">
          <cell r="B1095" t="str">
            <v>FOOTHILL 1101CB</v>
          </cell>
          <cell r="C1095">
            <v>182951101</v>
          </cell>
          <cell r="D1095" t="str">
            <v>FOOTHILL 1101</v>
          </cell>
          <cell r="E1095" t="str">
            <v>CB</v>
          </cell>
          <cell r="F1095" t="b">
            <v>0</v>
          </cell>
          <cell r="G1095">
            <v>35256.717382639901</v>
          </cell>
          <cell r="H1095">
            <v>21554.471264808501</v>
          </cell>
        </row>
        <row r="1096">
          <cell r="B1096" t="str">
            <v>FOOTHILL 110299432</v>
          </cell>
          <cell r="C1096">
            <v>182951102</v>
          </cell>
          <cell r="D1096" t="str">
            <v>FOOTHILL 1102</v>
          </cell>
          <cell r="E1096">
            <v>99432</v>
          </cell>
          <cell r="F1096" t="b">
            <v>0</v>
          </cell>
          <cell r="G1096">
            <v>13966.7809766968</v>
          </cell>
          <cell r="H1096">
            <v>2359.0159090785801</v>
          </cell>
        </row>
        <row r="1097">
          <cell r="B1097" t="str">
            <v>FOOTHILL 1102CB</v>
          </cell>
          <cell r="C1097">
            <v>182951102</v>
          </cell>
          <cell r="D1097" t="str">
            <v>FOOTHILL 1102</v>
          </cell>
          <cell r="E1097" t="str">
            <v>CB</v>
          </cell>
          <cell r="F1097" t="b">
            <v>0</v>
          </cell>
          <cell r="G1097">
            <v>15763.111397566699</v>
          </cell>
          <cell r="H1097">
            <v>12699.3510232959</v>
          </cell>
        </row>
        <row r="1098">
          <cell r="B1098" t="str">
            <v>FOOTHILL 1102V06</v>
          </cell>
          <cell r="C1098">
            <v>182951102</v>
          </cell>
          <cell r="D1098" t="str">
            <v>FOOTHILL 1102</v>
          </cell>
          <cell r="E1098" t="str">
            <v>V06</v>
          </cell>
          <cell r="F1098" t="b">
            <v>0</v>
          </cell>
          <cell r="G1098">
            <v>10508.937616950599</v>
          </cell>
          <cell r="H1098">
            <v>3602.7995406027899</v>
          </cell>
        </row>
        <row r="1099">
          <cell r="B1099" t="str">
            <v>FORESTHILL 11011802</v>
          </cell>
          <cell r="C1099">
            <v>152181101</v>
          </cell>
          <cell r="D1099" t="str">
            <v>FORESTHILL 1101</v>
          </cell>
          <cell r="E1099">
            <v>1802</v>
          </cell>
          <cell r="F1099" t="b">
            <v>0</v>
          </cell>
          <cell r="G1099">
            <v>35771.022931005202</v>
          </cell>
          <cell r="H1099">
            <v>35771.022931005202</v>
          </cell>
        </row>
        <row r="1100">
          <cell r="B1100" t="str">
            <v>FORESTHILL 11011820</v>
          </cell>
          <cell r="C1100">
            <v>152181101</v>
          </cell>
          <cell r="D1100" t="str">
            <v>FORESTHILL 1101</v>
          </cell>
          <cell r="E1100">
            <v>1820</v>
          </cell>
          <cell r="F1100" t="b">
            <v>0</v>
          </cell>
          <cell r="G1100">
            <v>9227.6621796480995</v>
          </cell>
          <cell r="H1100">
            <v>9227.6621796480995</v>
          </cell>
        </row>
        <row r="1101">
          <cell r="B1101" t="str">
            <v>FORESTHILL 110137238</v>
          </cell>
          <cell r="C1101">
            <v>152181101</v>
          </cell>
          <cell r="D1101" t="str">
            <v>FORESTHILL 1101</v>
          </cell>
          <cell r="E1101">
            <v>37238</v>
          </cell>
          <cell r="F1101" t="b">
            <v>0</v>
          </cell>
          <cell r="G1101">
            <v>18384.281288983399</v>
          </cell>
          <cell r="H1101">
            <v>18384.281288983399</v>
          </cell>
        </row>
        <row r="1102">
          <cell r="B1102" t="str">
            <v>FORESTHILL 110150486</v>
          </cell>
          <cell r="C1102">
            <v>152181101</v>
          </cell>
          <cell r="D1102" t="str">
            <v>FORESTHILL 1101</v>
          </cell>
          <cell r="E1102">
            <v>50486</v>
          </cell>
          <cell r="F1102" t="b">
            <v>0</v>
          </cell>
          <cell r="G1102">
            <v>18786.574973068498</v>
          </cell>
          <cell r="H1102">
            <v>18786.574973068498</v>
          </cell>
        </row>
        <row r="1103">
          <cell r="B1103" t="str">
            <v>FORESTHILL 110175340</v>
          </cell>
          <cell r="C1103">
            <v>152181101</v>
          </cell>
          <cell r="D1103" t="str">
            <v>FORESTHILL 1101</v>
          </cell>
          <cell r="E1103">
            <v>75340</v>
          </cell>
          <cell r="F1103" t="b">
            <v>0</v>
          </cell>
          <cell r="G1103">
            <v>7696.0179108012399</v>
          </cell>
          <cell r="H1103">
            <v>7696.0179108012399</v>
          </cell>
        </row>
        <row r="1104">
          <cell r="B1104" t="str">
            <v>FORESTHILL 1101CB</v>
          </cell>
          <cell r="C1104">
            <v>152181101</v>
          </cell>
          <cell r="D1104" t="str">
            <v>FORESTHILL 1101</v>
          </cell>
          <cell r="E1104" t="str">
            <v>CB</v>
          </cell>
          <cell r="F1104" t="b">
            <v>0</v>
          </cell>
          <cell r="G1104">
            <v>14659.752168425999</v>
          </cell>
          <cell r="H1104">
            <v>14659.752168425999</v>
          </cell>
        </row>
        <row r="1105">
          <cell r="B1105" t="str">
            <v>FORESTHILL 11022106</v>
          </cell>
          <cell r="C1105">
            <v>152181102</v>
          </cell>
          <cell r="D1105" t="str">
            <v>FORESTHILL 1102</v>
          </cell>
          <cell r="E1105">
            <v>2106</v>
          </cell>
          <cell r="F1105" t="b">
            <v>0</v>
          </cell>
          <cell r="G1105">
            <v>44861.554298871102</v>
          </cell>
          <cell r="H1105">
            <v>44861.554298871102</v>
          </cell>
        </row>
        <row r="1106">
          <cell r="B1106" t="str">
            <v>FORESTHILL 1102CB</v>
          </cell>
          <cell r="C1106">
            <v>152181102</v>
          </cell>
          <cell r="D1106" t="str">
            <v>FORESTHILL 1102</v>
          </cell>
          <cell r="E1106" t="str">
            <v>CB</v>
          </cell>
          <cell r="F1106" t="b">
            <v>0</v>
          </cell>
          <cell r="G1106">
            <v>2646.4634093219602</v>
          </cell>
          <cell r="H1106">
            <v>2646.4634093219602</v>
          </cell>
        </row>
        <row r="1107">
          <cell r="B1107" t="str">
            <v>FORT BRAGG A 11013100</v>
          </cell>
          <cell r="C1107">
            <v>42761101</v>
          </cell>
          <cell r="D1107" t="str">
            <v>FORT BRAGG A 1101</v>
          </cell>
          <cell r="E1107">
            <v>3100</v>
          </cell>
          <cell r="F1107" t="b">
            <v>0</v>
          </cell>
          <cell r="G1107">
            <v>23694.172671643799</v>
          </cell>
          <cell r="H1107">
            <v>19636.327202124299</v>
          </cell>
        </row>
        <row r="1108">
          <cell r="B1108" t="str">
            <v>FORT BRAGG A 11013113</v>
          </cell>
          <cell r="C1108">
            <v>42761101</v>
          </cell>
          <cell r="D1108" t="str">
            <v>FORT BRAGG A 1101</v>
          </cell>
          <cell r="E1108">
            <v>3113</v>
          </cell>
          <cell r="F1108" t="b">
            <v>0</v>
          </cell>
          <cell r="G1108">
            <v>16133.3329761117</v>
          </cell>
          <cell r="H1108">
            <v>16133.3329761117</v>
          </cell>
        </row>
        <row r="1109">
          <cell r="B1109" t="str">
            <v>FORT BRAGG A 11014622</v>
          </cell>
          <cell r="C1109">
            <v>42761101</v>
          </cell>
          <cell r="D1109" t="str">
            <v>FORT BRAGG A 1101</v>
          </cell>
          <cell r="E1109">
            <v>4622</v>
          </cell>
          <cell r="F1109" t="b">
            <v>0</v>
          </cell>
          <cell r="G1109">
            <v>21650.664821123199</v>
          </cell>
          <cell r="H1109">
            <v>21650.664821123199</v>
          </cell>
        </row>
        <row r="1110">
          <cell r="B1110" t="str">
            <v>FORT BRAGG A 11014698</v>
          </cell>
          <cell r="C1110">
            <v>42761101</v>
          </cell>
          <cell r="D1110" t="str">
            <v>FORT BRAGG A 1101</v>
          </cell>
          <cell r="E1110">
            <v>4698</v>
          </cell>
          <cell r="F1110" t="b">
            <v>0</v>
          </cell>
          <cell r="G1110">
            <v>12883.0061528894</v>
          </cell>
          <cell r="H1110">
            <v>12883.0061528894</v>
          </cell>
        </row>
        <row r="1111">
          <cell r="B1111" t="str">
            <v>FORT BRAGG A 110195294</v>
          </cell>
          <cell r="C1111">
            <v>42761101</v>
          </cell>
          <cell r="D1111" t="str">
            <v>FORT BRAGG A 1101</v>
          </cell>
          <cell r="E1111">
            <v>95294</v>
          </cell>
          <cell r="F1111" t="b">
            <v>0</v>
          </cell>
          <cell r="G1111">
            <v>43494.719356383401</v>
          </cell>
          <cell r="H1111">
            <v>43494.719356383401</v>
          </cell>
        </row>
        <row r="1112">
          <cell r="B1112" t="str">
            <v>FORT BRAGG A 11021226</v>
          </cell>
          <cell r="C1112">
            <v>42761102</v>
          </cell>
          <cell r="D1112" t="str">
            <v>FORT BRAGG A 1102</v>
          </cell>
          <cell r="E1112">
            <v>1226</v>
          </cell>
          <cell r="F1112" t="b">
            <v>0</v>
          </cell>
          <cell r="G1112">
            <v>12686.937088763299</v>
          </cell>
          <cell r="H1112">
            <v>2717.74242764665</v>
          </cell>
        </row>
        <row r="1113">
          <cell r="B1113" t="str">
            <v>FORT BRAGG A 110231304</v>
          </cell>
          <cell r="C1113">
            <v>42761102</v>
          </cell>
          <cell r="D1113" t="str">
            <v>FORT BRAGG A 1102</v>
          </cell>
          <cell r="E1113">
            <v>31304</v>
          </cell>
          <cell r="F1113" t="b">
            <v>0</v>
          </cell>
          <cell r="G1113">
            <v>34880.316182849601</v>
          </cell>
          <cell r="H1113">
            <v>34880.316182849601</v>
          </cell>
        </row>
        <row r="1114">
          <cell r="B1114" t="str">
            <v>FORT BRAGG A 110233064</v>
          </cell>
          <cell r="C1114">
            <v>42761102</v>
          </cell>
          <cell r="D1114" t="str">
            <v>FORT BRAGG A 1102</v>
          </cell>
          <cell r="E1114">
            <v>33064</v>
          </cell>
          <cell r="F1114" t="b">
            <v>1</v>
          </cell>
          <cell r="G1114">
            <v>5902.0297419758499</v>
          </cell>
          <cell r="H1114">
            <v>0</v>
          </cell>
        </row>
        <row r="1115">
          <cell r="B1115" t="str">
            <v>FORT BRAGG A 110235592</v>
          </cell>
          <cell r="C1115">
            <v>42761102</v>
          </cell>
          <cell r="D1115" t="str">
            <v>FORT BRAGG A 1102</v>
          </cell>
          <cell r="E1115">
            <v>35592</v>
          </cell>
          <cell r="F1115" t="b">
            <v>0</v>
          </cell>
          <cell r="G1115">
            <v>21129.6387640963</v>
          </cell>
          <cell r="H1115">
            <v>21129.6387640963</v>
          </cell>
        </row>
        <row r="1116">
          <cell r="B1116" t="str">
            <v>FORT BRAGG A 1102418</v>
          </cell>
          <cell r="C1116">
            <v>42761102</v>
          </cell>
          <cell r="D1116" t="str">
            <v>FORT BRAGG A 1102</v>
          </cell>
          <cell r="E1116">
            <v>418</v>
          </cell>
          <cell r="F1116" t="b">
            <v>0</v>
          </cell>
          <cell r="G1116">
            <v>22746.330241068699</v>
          </cell>
          <cell r="H1116">
            <v>22539.294477894699</v>
          </cell>
        </row>
        <row r="1117">
          <cell r="B1117" t="str">
            <v>FORT BRAGG A 1102816</v>
          </cell>
          <cell r="C1117">
            <v>42761102</v>
          </cell>
          <cell r="D1117" t="str">
            <v>FORT BRAGG A 1102</v>
          </cell>
          <cell r="E1117">
            <v>816</v>
          </cell>
          <cell r="F1117" t="b">
            <v>0</v>
          </cell>
          <cell r="G1117">
            <v>4123.7572302511699</v>
          </cell>
          <cell r="H1117">
            <v>3941.7419416140101</v>
          </cell>
        </row>
        <row r="1118">
          <cell r="B1118" t="str">
            <v>FORT BRAGG A 1102956</v>
          </cell>
          <cell r="C1118">
            <v>42761102</v>
          </cell>
          <cell r="D1118" t="str">
            <v>FORT BRAGG A 1102</v>
          </cell>
          <cell r="E1118">
            <v>956</v>
          </cell>
          <cell r="F1118" t="b">
            <v>0</v>
          </cell>
          <cell r="G1118">
            <v>19682.088271915301</v>
          </cell>
          <cell r="H1118">
            <v>18278.726736359498</v>
          </cell>
        </row>
        <row r="1119">
          <cell r="B1119" t="str">
            <v>FORT BRAGG A 1102CB</v>
          </cell>
          <cell r="C1119">
            <v>42761102</v>
          </cell>
          <cell r="D1119" t="str">
            <v>FORT BRAGG A 1102</v>
          </cell>
          <cell r="E1119" t="str">
            <v>CB</v>
          </cell>
          <cell r="F1119" t="b">
            <v>0</v>
          </cell>
          <cell r="G1119">
            <v>9310.1864742693906</v>
          </cell>
          <cell r="H1119">
            <v>3594.4278887854698</v>
          </cell>
        </row>
        <row r="1120">
          <cell r="B1120" t="str">
            <v>FORT BRAGG A 1103284356</v>
          </cell>
          <cell r="C1120">
            <v>42761103</v>
          </cell>
          <cell r="D1120" t="str">
            <v>FORT BRAGG A 1103</v>
          </cell>
          <cell r="E1120">
            <v>284356</v>
          </cell>
          <cell r="F1120" t="b">
            <v>1</v>
          </cell>
          <cell r="G1120">
            <v>325.87745488176603</v>
          </cell>
          <cell r="H1120">
            <v>218.126972985072</v>
          </cell>
        </row>
        <row r="1121">
          <cell r="B1121" t="str">
            <v>FORT BRAGG A 1103CB</v>
          </cell>
          <cell r="C1121">
            <v>42761103</v>
          </cell>
          <cell r="D1121" t="str">
            <v>FORT BRAGG A 1103</v>
          </cell>
          <cell r="E1121" t="str">
            <v>CB</v>
          </cell>
          <cell r="F1121" t="b">
            <v>1</v>
          </cell>
          <cell r="G1121">
            <v>3993.2278078291001</v>
          </cell>
          <cell r="H1121">
            <v>151.46931018347499</v>
          </cell>
        </row>
        <row r="1122">
          <cell r="B1122" t="str">
            <v>FORT BRAGG A 11041316</v>
          </cell>
          <cell r="C1122">
            <v>42761104</v>
          </cell>
          <cell r="D1122" t="str">
            <v>FORT BRAGG A 1104</v>
          </cell>
          <cell r="E1122">
            <v>1316</v>
          </cell>
          <cell r="F1122" t="b">
            <v>0</v>
          </cell>
          <cell r="G1122">
            <v>22645.668453864</v>
          </cell>
          <cell r="H1122">
            <v>22101.068796394102</v>
          </cell>
        </row>
        <row r="1123">
          <cell r="B1123" t="str">
            <v>FORT BRAGG A 110436526</v>
          </cell>
          <cell r="C1123">
            <v>42761104</v>
          </cell>
          <cell r="D1123" t="str">
            <v>FORT BRAGG A 1104</v>
          </cell>
          <cell r="E1123">
            <v>36526</v>
          </cell>
          <cell r="F1123" t="b">
            <v>1</v>
          </cell>
          <cell r="G1123">
            <v>10589.235749879899</v>
          </cell>
          <cell r="H1123">
            <v>72.264479420827101</v>
          </cell>
        </row>
        <row r="1124">
          <cell r="B1124" t="str">
            <v>FORT BRAGG A 11044690</v>
          </cell>
          <cell r="C1124">
            <v>42761104</v>
          </cell>
          <cell r="D1124" t="str">
            <v>FORT BRAGG A 1104</v>
          </cell>
          <cell r="E1124">
            <v>4690</v>
          </cell>
          <cell r="F1124" t="b">
            <v>0</v>
          </cell>
          <cell r="G1124">
            <v>23028.367099520699</v>
          </cell>
          <cell r="H1124">
            <v>18710.8642904966</v>
          </cell>
        </row>
        <row r="1125">
          <cell r="B1125" t="str">
            <v>FORT BRAGG A 110465894</v>
          </cell>
          <cell r="C1125">
            <v>42761104</v>
          </cell>
          <cell r="D1125" t="str">
            <v>FORT BRAGG A 1104</v>
          </cell>
          <cell r="E1125">
            <v>65894</v>
          </cell>
          <cell r="F1125" t="b">
            <v>1</v>
          </cell>
          <cell r="G1125">
            <v>1441.63909393533</v>
          </cell>
          <cell r="H1125">
            <v>0</v>
          </cell>
        </row>
        <row r="1126">
          <cell r="B1126" t="str">
            <v>FORT BRAGG A 1104920850</v>
          </cell>
          <cell r="C1126">
            <v>42761104</v>
          </cell>
          <cell r="D1126" t="str">
            <v>FORT BRAGG A 1104</v>
          </cell>
          <cell r="E1126">
            <v>920850</v>
          </cell>
          <cell r="F1126" t="b">
            <v>1</v>
          </cell>
          <cell r="G1126">
            <v>514.64250845601202</v>
          </cell>
          <cell r="H1126">
            <v>322.19944605384399</v>
          </cell>
        </row>
        <row r="1127">
          <cell r="B1127" t="str">
            <v>FORT BRAGG A 1104CB</v>
          </cell>
          <cell r="C1127">
            <v>42761104</v>
          </cell>
          <cell r="D1127" t="str">
            <v>FORT BRAGG A 1104</v>
          </cell>
          <cell r="E1127" t="str">
            <v>CB</v>
          </cell>
          <cell r="F1127" t="b">
            <v>1</v>
          </cell>
          <cell r="G1127">
            <v>4613.0306235068201</v>
          </cell>
          <cell r="H1127">
            <v>118.744337025137</v>
          </cell>
        </row>
        <row r="1128">
          <cell r="B1128" t="str">
            <v>FORT ORD 210637286</v>
          </cell>
          <cell r="C1128">
            <v>182402106</v>
          </cell>
          <cell r="D1128" t="str">
            <v>FORT ORD 2106</v>
          </cell>
          <cell r="E1128">
            <v>37286</v>
          </cell>
          <cell r="F1128" t="b">
            <v>0</v>
          </cell>
          <cell r="G1128">
            <v>5924.4604872132804</v>
          </cell>
          <cell r="H1128">
            <v>4150.8287037582804</v>
          </cell>
        </row>
        <row r="1129">
          <cell r="B1129" t="str">
            <v>FORT ORD 21069656</v>
          </cell>
          <cell r="C1129">
            <v>182402106</v>
          </cell>
          <cell r="D1129" t="str">
            <v>FORT ORD 2106</v>
          </cell>
          <cell r="E1129">
            <v>9656</v>
          </cell>
          <cell r="F1129" t="b">
            <v>1</v>
          </cell>
          <cell r="G1129">
            <v>188.98829727100701</v>
          </cell>
          <cell r="H1129">
            <v>188.98829727100701</v>
          </cell>
        </row>
        <row r="1130">
          <cell r="B1130" t="str">
            <v>FORT ORD 21069658</v>
          </cell>
          <cell r="C1130">
            <v>182402106</v>
          </cell>
          <cell r="D1130" t="str">
            <v>FORT ORD 2106</v>
          </cell>
          <cell r="E1130">
            <v>9658</v>
          </cell>
          <cell r="F1130" t="b">
            <v>1</v>
          </cell>
          <cell r="G1130">
            <v>156.01246532479999</v>
          </cell>
          <cell r="H1130">
            <v>156.01246532479999</v>
          </cell>
        </row>
        <row r="1131">
          <cell r="B1131" t="str">
            <v>FORT ORD 210736596</v>
          </cell>
          <cell r="C1131">
            <v>182402107</v>
          </cell>
          <cell r="D1131" t="str">
            <v>FORT ORD 2107</v>
          </cell>
          <cell r="E1131">
            <v>36596</v>
          </cell>
          <cell r="F1131" t="b">
            <v>0</v>
          </cell>
          <cell r="G1131">
            <v>20043.761925103801</v>
          </cell>
          <cell r="H1131">
            <v>6572.3951000747702</v>
          </cell>
        </row>
        <row r="1132">
          <cell r="B1132" t="str">
            <v>FORT ROSS 1121124</v>
          </cell>
          <cell r="C1132">
            <v>42851121</v>
          </cell>
          <cell r="D1132" t="str">
            <v>FORT ROSS 1121</v>
          </cell>
          <cell r="E1132">
            <v>124</v>
          </cell>
          <cell r="F1132" t="b">
            <v>0</v>
          </cell>
          <cell r="G1132">
            <v>29762.438438341898</v>
          </cell>
          <cell r="H1132">
            <v>29762.438438341898</v>
          </cell>
        </row>
        <row r="1133">
          <cell r="B1133" t="str">
            <v>FORT ROSS 1121134</v>
          </cell>
          <cell r="C1133">
            <v>42851121</v>
          </cell>
          <cell r="D1133" t="str">
            <v>FORT ROSS 1121</v>
          </cell>
          <cell r="E1133">
            <v>134</v>
          </cell>
          <cell r="F1133" t="b">
            <v>0</v>
          </cell>
          <cell r="G1133">
            <v>13416.4815688294</v>
          </cell>
          <cell r="H1133">
            <v>13272.540894527699</v>
          </cell>
        </row>
        <row r="1134">
          <cell r="B1134" t="str">
            <v>FORT ROSS 1121204</v>
          </cell>
          <cell r="C1134">
            <v>42851121</v>
          </cell>
          <cell r="D1134" t="str">
            <v>FORT ROSS 1121</v>
          </cell>
          <cell r="E1134">
            <v>204</v>
          </cell>
          <cell r="F1134" t="b">
            <v>0</v>
          </cell>
          <cell r="G1134">
            <v>31553.8481901427</v>
          </cell>
          <cell r="H1134">
            <v>31553.8481901427</v>
          </cell>
        </row>
        <row r="1135">
          <cell r="B1135" t="str">
            <v>FORT ROSS 11212987</v>
          </cell>
          <cell r="C1135">
            <v>42851121</v>
          </cell>
          <cell r="D1135" t="str">
            <v>FORT ROSS 1121</v>
          </cell>
          <cell r="E1135">
            <v>2987</v>
          </cell>
          <cell r="F1135" t="b">
            <v>0</v>
          </cell>
          <cell r="G1135">
            <v>3171.95830516155</v>
          </cell>
          <cell r="H1135">
            <v>3171.95830516155</v>
          </cell>
        </row>
        <row r="1136">
          <cell r="B1136" t="str">
            <v>FORT ROSS 112137326</v>
          </cell>
          <cell r="C1136">
            <v>42851121</v>
          </cell>
          <cell r="D1136" t="str">
            <v>FORT ROSS 1121</v>
          </cell>
          <cell r="E1136">
            <v>37326</v>
          </cell>
          <cell r="F1136" t="b">
            <v>0</v>
          </cell>
          <cell r="G1136">
            <v>8213.2529929817701</v>
          </cell>
          <cell r="H1136">
            <v>8213.2529929817701</v>
          </cell>
        </row>
        <row r="1137">
          <cell r="B1137" t="str">
            <v>FORT ROSS 11214614</v>
          </cell>
          <cell r="C1137">
            <v>42851121</v>
          </cell>
          <cell r="D1137" t="str">
            <v>FORT ROSS 1121</v>
          </cell>
          <cell r="E1137">
            <v>4614</v>
          </cell>
          <cell r="F1137" t="b">
            <v>0</v>
          </cell>
          <cell r="G1137">
            <v>20206.897221101499</v>
          </cell>
          <cell r="H1137">
            <v>20206.897221101499</v>
          </cell>
        </row>
        <row r="1138">
          <cell r="B1138" t="str">
            <v>FORT ROSS 11214947</v>
          </cell>
          <cell r="C1138">
            <v>42851121</v>
          </cell>
          <cell r="D1138" t="str">
            <v>FORT ROSS 1121</v>
          </cell>
          <cell r="E1138">
            <v>4947</v>
          </cell>
          <cell r="F1138" t="b">
            <v>0</v>
          </cell>
          <cell r="G1138">
            <v>16652.800930834499</v>
          </cell>
          <cell r="H1138">
            <v>16652.800930834499</v>
          </cell>
        </row>
        <row r="1139">
          <cell r="B1139" t="str">
            <v>FORT ROSS 1121560</v>
          </cell>
          <cell r="C1139">
            <v>42851121</v>
          </cell>
          <cell r="D1139" t="str">
            <v>FORT ROSS 1121</v>
          </cell>
          <cell r="E1139">
            <v>560</v>
          </cell>
          <cell r="F1139" t="b">
            <v>0</v>
          </cell>
          <cell r="G1139">
            <v>9061.7878224704109</v>
          </cell>
          <cell r="H1139">
            <v>8145.5491277777001</v>
          </cell>
        </row>
        <row r="1140">
          <cell r="B1140" t="str">
            <v>FORT ROSS 112170288</v>
          </cell>
          <cell r="C1140">
            <v>42851121</v>
          </cell>
          <cell r="D1140" t="str">
            <v>FORT ROSS 1121</v>
          </cell>
          <cell r="E1140">
            <v>70288</v>
          </cell>
          <cell r="F1140" t="b">
            <v>0</v>
          </cell>
          <cell r="G1140">
            <v>18879.798378548199</v>
          </cell>
          <cell r="H1140">
            <v>18879.798378548199</v>
          </cell>
        </row>
        <row r="1141">
          <cell r="B1141" t="str">
            <v>FORT ROSS 1121CB</v>
          </cell>
          <cell r="C1141">
            <v>42851121</v>
          </cell>
          <cell r="D1141" t="str">
            <v>FORT ROSS 1121</v>
          </cell>
          <cell r="E1141" t="str">
            <v>CB</v>
          </cell>
          <cell r="F1141" t="b">
            <v>1</v>
          </cell>
          <cell r="G1141">
            <v>25.933359741527699</v>
          </cell>
          <cell r="H1141">
            <v>25.933359741527699</v>
          </cell>
        </row>
        <row r="1142">
          <cell r="B1142" t="str">
            <v>FORT SEWARD 11211602</v>
          </cell>
          <cell r="C1142">
            <v>192321121</v>
          </cell>
          <cell r="D1142" t="str">
            <v>FORT SEWARD 1121</v>
          </cell>
          <cell r="E1142">
            <v>1602</v>
          </cell>
          <cell r="F1142" t="b">
            <v>0</v>
          </cell>
          <cell r="G1142">
            <v>36538.7847621904</v>
          </cell>
          <cell r="H1142">
            <v>29307.754225452201</v>
          </cell>
        </row>
        <row r="1143">
          <cell r="B1143" t="str">
            <v>FORT SEWARD 11211690</v>
          </cell>
          <cell r="C1143">
            <v>192321121</v>
          </cell>
          <cell r="D1143" t="str">
            <v>FORT SEWARD 1121</v>
          </cell>
          <cell r="E1143">
            <v>1690</v>
          </cell>
          <cell r="F1143" t="b">
            <v>0</v>
          </cell>
          <cell r="G1143">
            <v>26217.8201076572</v>
          </cell>
          <cell r="H1143">
            <v>17377.702702536699</v>
          </cell>
        </row>
        <row r="1144">
          <cell r="B1144" t="str">
            <v>FORT SEWARD 1121CB</v>
          </cell>
          <cell r="C1144">
            <v>192321121</v>
          </cell>
          <cell r="D1144" t="str">
            <v>FORT SEWARD 1121</v>
          </cell>
          <cell r="E1144" t="str">
            <v>CB</v>
          </cell>
          <cell r="F1144" t="b">
            <v>0</v>
          </cell>
          <cell r="G1144">
            <v>14807.5224306853</v>
          </cell>
          <cell r="H1144">
            <v>14807.5224306853</v>
          </cell>
        </row>
        <row r="1145">
          <cell r="B1145" t="str">
            <v>FORT SEWARD 1122CB</v>
          </cell>
          <cell r="C1145">
            <v>192321122</v>
          </cell>
          <cell r="D1145" t="str">
            <v>FORT SEWARD 1122</v>
          </cell>
          <cell r="E1145" t="str">
            <v>CB</v>
          </cell>
          <cell r="F1145" t="b">
            <v>0</v>
          </cell>
          <cell r="G1145">
            <v>35287.617845341301</v>
          </cell>
          <cell r="H1145">
            <v>28413.103102264799</v>
          </cell>
        </row>
        <row r="1146">
          <cell r="B1146" t="str">
            <v>FRANKLIN 1101P138</v>
          </cell>
          <cell r="C1146">
            <v>13921101</v>
          </cell>
          <cell r="D1146" t="str">
            <v>FRANKLIN 1101</v>
          </cell>
          <cell r="E1146" t="str">
            <v>P138</v>
          </cell>
          <cell r="F1146" t="b">
            <v>0</v>
          </cell>
          <cell r="G1146">
            <v>2470.0231534182699</v>
          </cell>
          <cell r="H1146">
            <v>2259.0029574934401</v>
          </cell>
        </row>
        <row r="1147">
          <cell r="B1147" t="str">
            <v>FRANKLIN 1104CB</v>
          </cell>
          <cell r="C1147">
            <v>13921104</v>
          </cell>
          <cell r="D1147" t="str">
            <v>FRANKLIN 1104</v>
          </cell>
          <cell r="E1147" t="str">
            <v>CB</v>
          </cell>
          <cell r="F1147" t="b">
            <v>1</v>
          </cell>
          <cell r="G1147">
            <v>8361.6686398801103</v>
          </cell>
          <cell r="H1147">
            <v>466.264071484883</v>
          </cell>
        </row>
        <row r="1148">
          <cell r="B1148" t="str">
            <v>FRANKLIN 1104P136</v>
          </cell>
          <cell r="C1148">
            <v>13921104</v>
          </cell>
          <cell r="D1148" t="str">
            <v>FRANKLIN 1104</v>
          </cell>
          <cell r="E1148" t="str">
            <v>P136</v>
          </cell>
          <cell r="F1148" t="b">
            <v>0</v>
          </cell>
          <cell r="G1148">
            <v>9489.9011445599408</v>
          </cell>
          <cell r="H1148">
            <v>7931.4996600460299</v>
          </cell>
        </row>
        <row r="1149">
          <cell r="B1149" t="str">
            <v>FRANKLIN 1104P146</v>
          </cell>
          <cell r="C1149">
            <v>13921104</v>
          </cell>
          <cell r="D1149" t="str">
            <v>FRANKLIN 1104</v>
          </cell>
          <cell r="E1149" t="str">
            <v>P146</v>
          </cell>
          <cell r="F1149" t="b">
            <v>0</v>
          </cell>
          <cell r="G1149">
            <v>5911.5651280588399</v>
          </cell>
          <cell r="H1149">
            <v>5843.5424604904301</v>
          </cell>
        </row>
        <row r="1150">
          <cell r="B1150" t="str">
            <v>FREMONT 1104MR339</v>
          </cell>
          <cell r="C1150">
            <v>14351104</v>
          </cell>
          <cell r="D1150" t="str">
            <v>FREMONT 1104</v>
          </cell>
          <cell r="E1150" t="str">
            <v>MR339</v>
          </cell>
          <cell r="F1150" t="b">
            <v>0</v>
          </cell>
          <cell r="G1150">
            <v>11213.6735138576</v>
          </cell>
          <cell r="H1150">
            <v>1921.23308930384</v>
          </cell>
        </row>
        <row r="1151">
          <cell r="B1151" t="str">
            <v>FRENCH GULCH 11011464</v>
          </cell>
          <cell r="C1151">
            <v>103381101</v>
          </cell>
          <cell r="D1151" t="str">
            <v>FRENCH GULCH 1101</v>
          </cell>
          <cell r="E1151">
            <v>1464</v>
          </cell>
          <cell r="F1151" t="b">
            <v>0</v>
          </cell>
          <cell r="G1151">
            <v>1371.4853570642299</v>
          </cell>
          <cell r="H1151">
            <v>1371.4853570642299</v>
          </cell>
        </row>
        <row r="1152">
          <cell r="B1152" t="str">
            <v>FRENCH GULCH 11011892</v>
          </cell>
          <cell r="C1152">
            <v>103381101</v>
          </cell>
          <cell r="D1152" t="str">
            <v>FRENCH GULCH 1101</v>
          </cell>
          <cell r="E1152">
            <v>1892</v>
          </cell>
          <cell r="F1152" t="b">
            <v>0</v>
          </cell>
          <cell r="G1152">
            <v>5154.3446543293303</v>
          </cell>
          <cell r="H1152">
            <v>5154.3446543293303</v>
          </cell>
        </row>
        <row r="1153">
          <cell r="B1153" t="str">
            <v>FRENCH GULCH 11012905</v>
          </cell>
          <cell r="C1153">
            <v>103381101</v>
          </cell>
          <cell r="D1153" t="str">
            <v>FRENCH GULCH 1101</v>
          </cell>
          <cell r="E1153">
            <v>2905</v>
          </cell>
          <cell r="F1153" t="b">
            <v>0</v>
          </cell>
          <cell r="G1153">
            <v>15594.3492084682</v>
          </cell>
          <cell r="H1153">
            <v>15594.3492084682</v>
          </cell>
        </row>
        <row r="1154">
          <cell r="B1154" t="str">
            <v>FRENCH GULCH 1101CB</v>
          </cell>
          <cell r="C1154">
            <v>103381101</v>
          </cell>
          <cell r="D1154" t="str">
            <v>FRENCH GULCH 1101</v>
          </cell>
          <cell r="E1154" t="str">
            <v>CB</v>
          </cell>
          <cell r="F1154" t="b">
            <v>0</v>
          </cell>
          <cell r="G1154">
            <v>3697.53373911782</v>
          </cell>
          <cell r="H1154">
            <v>3697.53373911782</v>
          </cell>
        </row>
        <row r="1155">
          <cell r="B1155" t="str">
            <v>FRENCH GULCH 11021462</v>
          </cell>
          <cell r="C1155">
            <v>103381102</v>
          </cell>
          <cell r="D1155" t="str">
            <v>FRENCH GULCH 1102</v>
          </cell>
          <cell r="E1155">
            <v>1462</v>
          </cell>
          <cell r="F1155" t="b">
            <v>0</v>
          </cell>
          <cell r="G1155">
            <v>16147.087422115599</v>
          </cell>
          <cell r="H1155">
            <v>16116.067594088299</v>
          </cell>
        </row>
        <row r="1156">
          <cell r="B1156" t="str">
            <v>FRENCH GULCH 11022902</v>
          </cell>
          <cell r="C1156">
            <v>103381102</v>
          </cell>
          <cell r="D1156" t="str">
            <v>FRENCH GULCH 1102</v>
          </cell>
          <cell r="E1156">
            <v>2902</v>
          </cell>
          <cell r="F1156" t="b">
            <v>0</v>
          </cell>
          <cell r="G1156">
            <v>11242.822827440399</v>
          </cell>
          <cell r="H1156">
            <v>11242.822827440399</v>
          </cell>
        </row>
        <row r="1157">
          <cell r="B1157" t="str">
            <v>FRENCH GULCH 1102CB</v>
          </cell>
          <cell r="C1157">
            <v>103381102</v>
          </cell>
          <cell r="D1157" t="str">
            <v>FRENCH GULCH 1102</v>
          </cell>
          <cell r="E1157" t="str">
            <v>CB</v>
          </cell>
          <cell r="F1157" t="b">
            <v>0</v>
          </cell>
          <cell r="G1157">
            <v>2729.0128879213999</v>
          </cell>
          <cell r="H1157">
            <v>2729.0128879213999</v>
          </cell>
        </row>
        <row r="1158">
          <cell r="B1158" t="str">
            <v>FROGTOWN 170113412</v>
          </cell>
          <cell r="C1158">
            <v>163451701</v>
          </cell>
          <cell r="D1158" t="str">
            <v>FROGTOWN 1701</v>
          </cell>
          <cell r="E1158">
            <v>13412</v>
          </cell>
          <cell r="F1158" t="b">
            <v>0</v>
          </cell>
          <cell r="G1158">
            <v>62439.7254802803</v>
          </cell>
          <cell r="H1158">
            <v>62439.7254802803</v>
          </cell>
        </row>
        <row r="1159">
          <cell r="B1159" t="str">
            <v>FROGTOWN 17011623</v>
          </cell>
          <cell r="C1159">
            <v>163451701</v>
          </cell>
          <cell r="D1159" t="str">
            <v>FROGTOWN 1701</v>
          </cell>
          <cell r="E1159">
            <v>1623</v>
          </cell>
          <cell r="F1159" t="b">
            <v>0</v>
          </cell>
          <cell r="G1159">
            <v>24554.211113376001</v>
          </cell>
          <cell r="H1159">
            <v>24554.211113376001</v>
          </cell>
        </row>
        <row r="1160">
          <cell r="B1160" t="str">
            <v>FROGTOWN 17016807</v>
          </cell>
          <cell r="C1160">
            <v>163451701</v>
          </cell>
          <cell r="D1160" t="str">
            <v>FROGTOWN 1701</v>
          </cell>
          <cell r="E1160">
            <v>6807</v>
          </cell>
          <cell r="F1160" t="b">
            <v>0</v>
          </cell>
          <cell r="G1160">
            <v>7894.5526843992102</v>
          </cell>
          <cell r="H1160">
            <v>7894.5526843992102</v>
          </cell>
        </row>
        <row r="1161">
          <cell r="B1161" t="str">
            <v>FROGTOWN 1701CB</v>
          </cell>
          <cell r="C1161">
            <v>163451701</v>
          </cell>
          <cell r="D1161" t="str">
            <v>FROGTOWN 1701</v>
          </cell>
          <cell r="E1161" t="str">
            <v>CB</v>
          </cell>
          <cell r="F1161" t="b">
            <v>0</v>
          </cell>
          <cell r="G1161">
            <v>18045.047282006301</v>
          </cell>
          <cell r="H1161">
            <v>16189.788127576599</v>
          </cell>
        </row>
        <row r="1162">
          <cell r="B1162" t="str">
            <v>FROGTOWN 1701L3361</v>
          </cell>
          <cell r="C1162">
            <v>163451701</v>
          </cell>
          <cell r="D1162" t="str">
            <v>FROGTOWN 1701</v>
          </cell>
          <cell r="E1162" t="str">
            <v>L3361</v>
          </cell>
          <cell r="F1162" t="b">
            <v>0</v>
          </cell>
          <cell r="G1162">
            <v>3015.68381330498</v>
          </cell>
          <cell r="H1162">
            <v>3015.68381330498</v>
          </cell>
        </row>
        <row r="1163">
          <cell r="B1163" t="str">
            <v>FROGTOWN 170211212</v>
          </cell>
          <cell r="C1163">
            <v>163451702</v>
          </cell>
          <cell r="D1163" t="str">
            <v>FROGTOWN 1702</v>
          </cell>
          <cell r="E1163">
            <v>11212</v>
          </cell>
          <cell r="F1163" t="b">
            <v>0</v>
          </cell>
          <cell r="G1163">
            <v>35943.995417502403</v>
          </cell>
          <cell r="H1163">
            <v>35943.995417502403</v>
          </cell>
        </row>
        <row r="1164">
          <cell r="B1164" t="str">
            <v>FROGTOWN 170212282</v>
          </cell>
          <cell r="C1164">
            <v>163451702</v>
          </cell>
          <cell r="D1164" t="str">
            <v>FROGTOWN 1702</v>
          </cell>
          <cell r="E1164">
            <v>12282</v>
          </cell>
          <cell r="F1164" t="b">
            <v>0</v>
          </cell>
          <cell r="G1164">
            <v>58482.1142683363</v>
          </cell>
          <cell r="H1164">
            <v>58482.1142683363</v>
          </cell>
        </row>
        <row r="1165">
          <cell r="B1165" t="str">
            <v>FROGTOWN 17021573</v>
          </cell>
          <cell r="C1165">
            <v>163451702</v>
          </cell>
          <cell r="D1165" t="str">
            <v>FROGTOWN 1702</v>
          </cell>
          <cell r="E1165">
            <v>1573</v>
          </cell>
          <cell r="F1165" t="b">
            <v>0</v>
          </cell>
          <cell r="G1165">
            <v>29066.996982152799</v>
          </cell>
          <cell r="H1165">
            <v>29066.996982152799</v>
          </cell>
        </row>
        <row r="1166">
          <cell r="B1166" t="str">
            <v>FROGTOWN 1702204480</v>
          </cell>
          <cell r="C1166">
            <v>163451702</v>
          </cell>
          <cell r="D1166" t="str">
            <v>FROGTOWN 1702</v>
          </cell>
          <cell r="E1166">
            <v>204480</v>
          </cell>
          <cell r="F1166" t="b">
            <v>1</v>
          </cell>
          <cell r="G1166">
            <v>3182.9165346069099</v>
          </cell>
          <cell r="H1166">
            <v>807.67996370195601</v>
          </cell>
        </row>
        <row r="1167">
          <cell r="B1167" t="str">
            <v>FROGTOWN 1702224708</v>
          </cell>
          <cell r="C1167">
            <v>163451702</v>
          </cell>
          <cell r="D1167" t="str">
            <v>FROGTOWN 1702</v>
          </cell>
          <cell r="E1167">
            <v>224708</v>
          </cell>
          <cell r="F1167" t="b">
            <v>0</v>
          </cell>
          <cell r="G1167">
            <v>1049.16034875531</v>
          </cell>
          <cell r="H1167">
            <v>1033.1582411289</v>
          </cell>
        </row>
        <row r="1168">
          <cell r="B1168" t="str">
            <v>FROGTOWN 1702307998</v>
          </cell>
          <cell r="C1168">
            <v>163451702</v>
          </cell>
          <cell r="D1168" t="str">
            <v>FROGTOWN 1702</v>
          </cell>
          <cell r="E1168">
            <v>307998</v>
          </cell>
          <cell r="F1168" t="b">
            <v>1</v>
          </cell>
          <cell r="G1168">
            <v>911.47745479687399</v>
          </cell>
          <cell r="H1168">
            <v>895.40258705329404</v>
          </cell>
        </row>
        <row r="1169">
          <cell r="B1169" t="str">
            <v>FROGTOWN 170232556</v>
          </cell>
          <cell r="C1169">
            <v>163451702</v>
          </cell>
          <cell r="D1169" t="str">
            <v>FROGTOWN 1702</v>
          </cell>
          <cell r="E1169">
            <v>32556</v>
          </cell>
          <cell r="F1169" t="b">
            <v>1</v>
          </cell>
          <cell r="G1169">
            <v>2113.2756278430002</v>
          </cell>
          <cell r="H1169">
            <v>188.099904915108</v>
          </cell>
        </row>
        <row r="1170">
          <cell r="B1170" t="str">
            <v>FROGTOWN 170236870</v>
          </cell>
          <cell r="C1170">
            <v>163451702</v>
          </cell>
          <cell r="D1170" t="str">
            <v>FROGTOWN 1702</v>
          </cell>
          <cell r="E1170">
            <v>36870</v>
          </cell>
          <cell r="F1170" t="b">
            <v>1</v>
          </cell>
          <cell r="G1170">
            <v>3829.36814661069</v>
          </cell>
          <cell r="H1170">
            <v>541.29223378635299</v>
          </cell>
        </row>
        <row r="1171">
          <cell r="B1171" t="str">
            <v>FROGTOWN 1702390720</v>
          </cell>
          <cell r="C1171">
            <v>163451702</v>
          </cell>
          <cell r="D1171" t="str">
            <v>FROGTOWN 1702</v>
          </cell>
          <cell r="E1171">
            <v>390720</v>
          </cell>
          <cell r="F1171" t="b">
            <v>1</v>
          </cell>
          <cell r="G1171">
            <v>218.44687539765599</v>
          </cell>
          <cell r="H1171">
            <v>202.44482876285099</v>
          </cell>
        </row>
        <row r="1172">
          <cell r="B1172" t="str">
            <v>FROGTOWN 1702411508</v>
          </cell>
          <cell r="C1172">
            <v>163451702</v>
          </cell>
          <cell r="D1172" t="str">
            <v>FROGTOWN 1702</v>
          </cell>
          <cell r="E1172">
            <v>411508</v>
          </cell>
          <cell r="F1172" t="b">
            <v>1</v>
          </cell>
          <cell r="G1172">
            <v>731.36956749512296</v>
          </cell>
          <cell r="H1172">
            <v>726.79767796613601</v>
          </cell>
        </row>
        <row r="1173">
          <cell r="B1173" t="str">
            <v>FROGTOWN 1702592404</v>
          </cell>
          <cell r="C1173">
            <v>163451702</v>
          </cell>
          <cell r="D1173" t="str">
            <v>FROGTOWN 1702</v>
          </cell>
          <cell r="E1173">
            <v>592404</v>
          </cell>
          <cell r="F1173" t="b">
            <v>0</v>
          </cell>
          <cell r="G1173">
            <v>2658.3381033720202</v>
          </cell>
          <cell r="H1173">
            <v>2642.3360837187702</v>
          </cell>
        </row>
        <row r="1174">
          <cell r="B1174" t="str">
            <v>FROGTOWN 1702694042</v>
          </cell>
          <cell r="C1174">
            <v>163451702</v>
          </cell>
          <cell r="D1174" t="str">
            <v>FROGTOWN 1702</v>
          </cell>
          <cell r="E1174">
            <v>694042</v>
          </cell>
          <cell r="F1174" t="b">
            <v>1</v>
          </cell>
          <cell r="G1174">
            <v>972.04708386424295</v>
          </cell>
          <cell r="H1174">
            <v>972.04708386424295</v>
          </cell>
        </row>
        <row r="1175">
          <cell r="B1175" t="str">
            <v>FROGTOWN 17027108</v>
          </cell>
          <cell r="C1175">
            <v>163451702</v>
          </cell>
          <cell r="D1175" t="str">
            <v>FROGTOWN 1702</v>
          </cell>
          <cell r="E1175">
            <v>7108</v>
          </cell>
          <cell r="F1175" t="b">
            <v>0</v>
          </cell>
          <cell r="G1175">
            <v>20715.9427325219</v>
          </cell>
          <cell r="H1175">
            <v>15478.9307431991</v>
          </cell>
        </row>
        <row r="1176">
          <cell r="B1176" t="str">
            <v>FROGTOWN 17027134</v>
          </cell>
          <cell r="C1176">
            <v>163451702</v>
          </cell>
          <cell r="D1176" t="str">
            <v>FROGTOWN 1702</v>
          </cell>
          <cell r="E1176">
            <v>7134</v>
          </cell>
          <cell r="F1176" t="b">
            <v>0</v>
          </cell>
          <cell r="G1176">
            <v>37777.901208581497</v>
          </cell>
          <cell r="H1176">
            <v>32518.124310004499</v>
          </cell>
        </row>
        <row r="1177">
          <cell r="B1177" t="str">
            <v>FROGTOWN 1702737236</v>
          </cell>
          <cell r="C1177">
            <v>163451702</v>
          </cell>
          <cell r="D1177" t="str">
            <v>FROGTOWN 1702</v>
          </cell>
          <cell r="E1177">
            <v>737236</v>
          </cell>
          <cell r="F1177" t="b">
            <v>0</v>
          </cell>
          <cell r="G1177">
            <v>14223.4404769876</v>
          </cell>
          <cell r="H1177">
            <v>14101.6239426623</v>
          </cell>
        </row>
        <row r="1178">
          <cell r="B1178" t="str">
            <v>FROGTOWN 1702739858</v>
          </cell>
          <cell r="C1178">
            <v>163451702</v>
          </cell>
          <cell r="D1178" t="str">
            <v>FROGTOWN 1702</v>
          </cell>
          <cell r="E1178">
            <v>739858</v>
          </cell>
          <cell r="F1178" t="b">
            <v>0</v>
          </cell>
          <cell r="G1178">
            <v>8002.90284433541</v>
          </cell>
          <cell r="H1178">
            <v>7850.7224524457697</v>
          </cell>
        </row>
        <row r="1179">
          <cell r="B1179" t="str">
            <v>FROGTOWN 170274648</v>
          </cell>
          <cell r="C1179">
            <v>163451702</v>
          </cell>
          <cell r="D1179" t="str">
            <v>FROGTOWN 1702</v>
          </cell>
          <cell r="E1179">
            <v>74648</v>
          </cell>
          <cell r="F1179" t="b">
            <v>1</v>
          </cell>
          <cell r="G1179">
            <v>7581.2034451384197</v>
          </cell>
          <cell r="H1179">
            <v>262.19863303749099</v>
          </cell>
        </row>
        <row r="1180">
          <cell r="B1180" t="str">
            <v>FROGTOWN 170275252</v>
          </cell>
          <cell r="C1180">
            <v>163451702</v>
          </cell>
          <cell r="D1180" t="str">
            <v>FROGTOWN 1702</v>
          </cell>
          <cell r="E1180">
            <v>75252</v>
          </cell>
          <cell r="F1180" t="b">
            <v>0</v>
          </cell>
          <cell r="G1180">
            <v>98047.145647294004</v>
          </cell>
          <cell r="H1180">
            <v>93174.099578256995</v>
          </cell>
        </row>
        <row r="1181">
          <cell r="B1181" t="str">
            <v>FROGTOWN 1702798032</v>
          </cell>
          <cell r="C1181">
            <v>163451702</v>
          </cell>
          <cell r="D1181" t="str">
            <v>FROGTOWN 1702</v>
          </cell>
          <cell r="E1181">
            <v>798032</v>
          </cell>
          <cell r="F1181" t="b">
            <v>1</v>
          </cell>
          <cell r="G1181">
            <v>259.83045129210097</v>
          </cell>
          <cell r="H1181">
            <v>244.50647264793099</v>
          </cell>
        </row>
        <row r="1182">
          <cell r="B1182" t="str">
            <v>FROGTOWN 1702812366</v>
          </cell>
          <cell r="C1182">
            <v>163451702</v>
          </cell>
          <cell r="D1182" t="str">
            <v>FROGTOWN 1702</v>
          </cell>
          <cell r="E1182">
            <v>812366</v>
          </cell>
          <cell r="F1182" t="b">
            <v>0</v>
          </cell>
          <cell r="G1182">
            <v>4450.8968701917101</v>
          </cell>
          <cell r="H1182">
            <v>4421.1037804670104</v>
          </cell>
        </row>
        <row r="1183">
          <cell r="B1183" t="str">
            <v>FROGTOWN 1702814784</v>
          </cell>
          <cell r="C1183">
            <v>163451702</v>
          </cell>
          <cell r="D1183" t="str">
            <v>FROGTOWN 1702</v>
          </cell>
          <cell r="E1183">
            <v>814784</v>
          </cell>
          <cell r="F1183" t="b">
            <v>1</v>
          </cell>
          <cell r="G1183">
            <v>296.05724809771698</v>
          </cell>
          <cell r="H1183">
            <v>280.055177395442</v>
          </cell>
        </row>
        <row r="1184">
          <cell r="B1184" t="str">
            <v>FROGTOWN 1702832694</v>
          </cell>
          <cell r="C1184">
            <v>163451702</v>
          </cell>
          <cell r="D1184" t="str">
            <v>FROGTOWN 1702</v>
          </cell>
          <cell r="E1184">
            <v>832694</v>
          </cell>
          <cell r="F1184" t="b">
            <v>1</v>
          </cell>
          <cell r="G1184">
            <v>477.56545543636702</v>
          </cell>
          <cell r="H1184">
            <v>461.56341890928798</v>
          </cell>
        </row>
        <row r="1185">
          <cell r="B1185" t="str">
            <v>FROGTOWN 1702835115</v>
          </cell>
          <cell r="C1185">
            <v>163451702</v>
          </cell>
          <cell r="D1185" t="str">
            <v>FROGTOWN 1702</v>
          </cell>
          <cell r="E1185">
            <v>835115</v>
          </cell>
          <cell r="F1185" t="b">
            <v>0</v>
          </cell>
          <cell r="G1185">
            <v>29192.1081084545</v>
          </cell>
          <cell r="H1185">
            <v>29192.1081084545</v>
          </cell>
        </row>
        <row r="1186">
          <cell r="B1186" t="str">
            <v>FROGTOWN 17028482</v>
          </cell>
          <cell r="C1186">
            <v>163451702</v>
          </cell>
          <cell r="D1186" t="str">
            <v>FROGTOWN 1702</v>
          </cell>
          <cell r="E1186">
            <v>8482</v>
          </cell>
          <cell r="F1186" t="b">
            <v>0</v>
          </cell>
          <cell r="G1186">
            <v>23390.992894160099</v>
          </cell>
          <cell r="H1186">
            <v>23390.992894160099</v>
          </cell>
        </row>
        <row r="1187">
          <cell r="B1187" t="str">
            <v>FROGTOWN 1702CB</v>
          </cell>
          <cell r="C1187">
            <v>163451702</v>
          </cell>
          <cell r="D1187" t="str">
            <v>FROGTOWN 1702</v>
          </cell>
          <cell r="E1187" t="str">
            <v>CB</v>
          </cell>
          <cell r="F1187" t="b">
            <v>0</v>
          </cell>
          <cell r="G1187">
            <v>6932.7551306576797</v>
          </cell>
          <cell r="H1187">
            <v>2351.36135750518</v>
          </cell>
        </row>
        <row r="1188">
          <cell r="B1188" t="str">
            <v>FROGTOWN 1702L5407</v>
          </cell>
          <cell r="C1188">
            <v>163451702</v>
          </cell>
          <cell r="D1188" t="str">
            <v>FROGTOWN 1702</v>
          </cell>
          <cell r="E1188" t="str">
            <v>L5407</v>
          </cell>
          <cell r="F1188" t="b">
            <v>0</v>
          </cell>
          <cell r="G1188">
            <v>29410.8857080817</v>
          </cell>
          <cell r="H1188">
            <v>29410.8857080817</v>
          </cell>
        </row>
        <row r="1189">
          <cell r="B1189" t="str">
            <v>FRUITLAND 1141200856</v>
          </cell>
          <cell r="C1189">
            <v>192311141</v>
          </cell>
          <cell r="D1189" t="str">
            <v>FRUITLAND 1141</v>
          </cell>
          <cell r="E1189">
            <v>200856</v>
          </cell>
          <cell r="F1189" t="b">
            <v>0</v>
          </cell>
          <cell r="G1189">
            <v>4144.4333669058497</v>
          </cell>
          <cell r="H1189">
            <v>4144.4333669058497</v>
          </cell>
        </row>
        <row r="1190">
          <cell r="B1190" t="str">
            <v>FRUITLAND 114137410</v>
          </cell>
          <cell r="C1190">
            <v>192311141</v>
          </cell>
          <cell r="D1190" t="str">
            <v>FRUITLAND 1141</v>
          </cell>
          <cell r="E1190">
            <v>37410</v>
          </cell>
          <cell r="F1190" t="b">
            <v>0</v>
          </cell>
          <cell r="G1190">
            <v>8875.6068888858899</v>
          </cell>
          <cell r="H1190">
            <v>8413.1179437795399</v>
          </cell>
        </row>
        <row r="1191">
          <cell r="B1191" t="str">
            <v>FRUITLAND 11413902</v>
          </cell>
          <cell r="C1191">
            <v>192311141</v>
          </cell>
          <cell r="D1191" t="str">
            <v>FRUITLAND 1141</v>
          </cell>
          <cell r="E1191">
            <v>3902</v>
          </cell>
          <cell r="F1191" t="b">
            <v>0</v>
          </cell>
          <cell r="G1191">
            <v>8223.63442610737</v>
          </cell>
          <cell r="H1191">
            <v>8223.63442610737</v>
          </cell>
        </row>
        <row r="1192">
          <cell r="B1192" t="str">
            <v>FRUITLAND 11418746</v>
          </cell>
          <cell r="C1192">
            <v>192311141</v>
          </cell>
          <cell r="D1192" t="str">
            <v>FRUITLAND 1141</v>
          </cell>
          <cell r="E1192">
            <v>8746</v>
          </cell>
          <cell r="F1192" t="b">
            <v>1</v>
          </cell>
          <cell r="G1192">
            <v>832.21617599924002</v>
          </cell>
          <cell r="H1192">
            <v>645.69651619626904</v>
          </cell>
        </row>
        <row r="1193">
          <cell r="B1193" t="str">
            <v>FRUITLAND 11418860</v>
          </cell>
          <cell r="C1193">
            <v>192311141</v>
          </cell>
          <cell r="D1193" t="str">
            <v>FRUITLAND 1141</v>
          </cell>
          <cell r="E1193">
            <v>8860</v>
          </cell>
          <cell r="F1193" t="b">
            <v>0</v>
          </cell>
          <cell r="G1193">
            <v>6108.7784632743096</v>
          </cell>
          <cell r="H1193">
            <v>3211.9110028661598</v>
          </cell>
        </row>
        <row r="1194">
          <cell r="B1194" t="str">
            <v>FRUITLAND 114195324</v>
          </cell>
          <cell r="C1194">
            <v>192311141</v>
          </cell>
          <cell r="D1194" t="str">
            <v>FRUITLAND 1141</v>
          </cell>
          <cell r="E1194">
            <v>95324</v>
          </cell>
          <cell r="F1194" t="b">
            <v>0</v>
          </cell>
          <cell r="G1194">
            <v>10430.4829869229</v>
          </cell>
          <cell r="H1194">
            <v>10430.4829869229</v>
          </cell>
        </row>
        <row r="1195">
          <cell r="B1195" t="str">
            <v>FRUITLAND 1141CB</v>
          </cell>
          <cell r="C1195">
            <v>192311141</v>
          </cell>
          <cell r="D1195" t="str">
            <v>FRUITLAND 1141</v>
          </cell>
          <cell r="E1195" t="str">
            <v>CB</v>
          </cell>
          <cell r="F1195" t="b">
            <v>0</v>
          </cell>
          <cell r="G1195">
            <v>5135.5452967638203</v>
          </cell>
          <cell r="H1195">
            <v>5135.5452967638203</v>
          </cell>
        </row>
        <row r="1196">
          <cell r="B1196" t="str">
            <v>FRUITLAND 11422006</v>
          </cell>
          <cell r="C1196">
            <v>192311142</v>
          </cell>
          <cell r="D1196" t="str">
            <v>FRUITLAND 1142</v>
          </cell>
          <cell r="E1196">
            <v>2006</v>
          </cell>
          <cell r="F1196" t="b">
            <v>0</v>
          </cell>
          <cell r="G1196">
            <v>14941.7424484158</v>
          </cell>
          <cell r="H1196">
            <v>13398.0901850557</v>
          </cell>
        </row>
        <row r="1197">
          <cell r="B1197" t="str">
            <v>FRUITLAND 11426054</v>
          </cell>
          <cell r="C1197">
            <v>192311142</v>
          </cell>
          <cell r="D1197" t="str">
            <v>FRUITLAND 1142</v>
          </cell>
          <cell r="E1197">
            <v>6054</v>
          </cell>
          <cell r="F1197" t="b">
            <v>0</v>
          </cell>
          <cell r="G1197">
            <v>11579.671989251099</v>
          </cell>
          <cell r="H1197">
            <v>11579.671989251099</v>
          </cell>
        </row>
        <row r="1198">
          <cell r="B1198" t="str">
            <v>FRUITLAND 11426064</v>
          </cell>
          <cell r="C1198">
            <v>192311142</v>
          </cell>
          <cell r="D1198" t="str">
            <v>FRUITLAND 1142</v>
          </cell>
          <cell r="E1198">
            <v>6064</v>
          </cell>
          <cell r="F1198" t="b">
            <v>0</v>
          </cell>
          <cell r="G1198">
            <v>13322.7276025233</v>
          </cell>
          <cell r="H1198">
            <v>10776.935219798899</v>
          </cell>
        </row>
        <row r="1199">
          <cell r="B1199" t="str">
            <v>FRUITLAND 114263170</v>
          </cell>
          <cell r="C1199">
            <v>192311142</v>
          </cell>
          <cell r="D1199" t="str">
            <v>FRUITLAND 1142</v>
          </cell>
          <cell r="E1199">
            <v>63170</v>
          </cell>
          <cell r="F1199" t="b">
            <v>0</v>
          </cell>
          <cell r="G1199">
            <v>21717.278406156001</v>
          </cell>
          <cell r="H1199">
            <v>20031.3405882958</v>
          </cell>
        </row>
        <row r="1200">
          <cell r="B1200" t="str">
            <v>FRUITLAND 1142899734</v>
          </cell>
          <cell r="C1200">
            <v>192311142</v>
          </cell>
          <cell r="D1200" t="str">
            <v>FRUITLAND 1142</v>
          </cell>
          <cell r="E1200">
            <v>899734</v>
          </cell>
          <cell r="F1200" t="b">
            <v>0</v>
          </cell>
          <cell r="G1200">
            <v>5471.5337457960904</v>
          </cell>
          <cell r="H1200">
            <v>5471.5337457960904</v>
          </cell>
        </row>
        <row r="1201">
          <cell r="B1201" t="str">
            <v>FRUITLAND 114293234</v>
          </cell>
          <cell r="C1201">
            <v>192311142</v>
          </cell>
          <cell r="D1201" t="str">
            <v>FRUITLAND 1142</v>
          </cell>
          <cell r="E1201">
            <v>93234</v>
          </cell>
          <cell r="F1201" t="b">
            <v>0</v>
          </cell>
          <cell r="G1201">
            <v>18471.727271874199</v>
          </cell>
          <cell r="H1201">
            <v>18471.727271874199</v>
          </cell>
        </row>
        <row r="1202">
          <cell r="B1202" t="str">
            <v>FRUITLAND 1142CB</v>
          </cell>
          <cell r="C1202">
            <v>192311142</v>
          </cell>
          <cell r="D1202" t="str">
            <v>FRUITLAND 1142</v>
          </cell>
          <cell r="E1202" t="str">
            <v>CB</v>
          </cell>
          <cell r="F1202" t="b">
            <v>0</v>
          </cell>
          <cell r="G1202">
            <v>24719.991871758299</v>
          </cell>
          <cell r="H1202">
            <v>16900.9682631297</v>
          </cell>
        </row>
        <row r="1203">
          <cell r="B1203" t="str">
            <v>FULTON 1102287172</v>
          </cell>
          <cell r="C1203">
            <v>42561102</v>
          </cell>
          <cell r="D1203" t="str">
            <v>FULTON 1102</v>
          </cell>
          <cell r="E1203">
            <v>287172</v>
          </cell>
          <cell r="F1203" t="b">
            <v>0</v>
          </cell>
          <cell r="G1203">
            <v>42975.842389120196</v>
          </cell>
          <cell r="H1203">
            <v>32888.5180662087</v>
          </cell>
        </row>
        <row r="1204">
          <cell r="B1204" t="str">
            <v>FULTON 11024522</v>
          </cell>
          <cell r="C1204">
            <v>42561102</v>
          </cell>
          <cell r="D1204" t="str">
            <v>FULTON 1102</v>
          </cell>
          <cell r="E1204">
            <v>4522</v>
          </cell>
          <cell r="F1204" t="b">
            <v>0</v>
          </cell>
          <cell r="G1204">
            <v>19482.335312238502</v>
          </cell>
          <cell r="H1204">
            <v>14178.9488617728</v>
          </cell>
        </row>
        <row r="1205">
          <cell r="B1205" t="str">
            <v>FULTON 11024994</v>
          </cell>
          <cell r="C1205">
            <v>42561102</v>
          </cell>
          <cell r="D1205" t="str">
            <v>FULTON 1102</v>
          </cell>
          <cell r="E1205">
            <v>4994</v>
          </cell>
          <cell r="F1205" t="b">
            <v>0</v>
          </cell>
          <cell r="G1205">
            <v>6920.6464471505196</v>
          </cell>
          <cell r="H1205">
            <v>2185.8295140784398</v>
          </cell>
        </row>
        <row r="1206">
          <cell r="B1206" t="str">
            <v>FULTON 110258990</v>
          </cell>
          <cell r="C1206">
            <v>42561102</v>
          </cell>
          <cell r="D1206" t="str">
            <v>FULTON 1102</v>
          </cell>
          <cell r="E1206">
            <v>58990</v>
          </cell>
          <cell r="F1206" t="b">
            <v>1</v>
          </cell>
          <cell r="G1206">
            <v>971.50451492669799</v>
          </cell>
          <cell r="H1206">
            <v>427.97442919153798</v>
          </cell>
        </row>
        <row r="1207">
          <cell r="B1207" t="str">
            <v>FULTON 1102CB</v>
          </cell>
          <cell r="C1207">
            <v>42561102</v>
          </cell>
          <cell r="D1207" t="str">
            <v>FULTON 1102</v>
          </cell>
          <cell r="E1207" t="str">
            <v>CB</v>
          </cell>
          <cell r="F1207" t="b">
            <v>1</v>
          </cell>
          <cell r="G1207">
            <v>6358.3504087920701</v>
          </cell>
          <cell r="H1207">
            <v>326.859210592419</v>
          </cell>
        </row>
        <row r="1208">
          <cell r="B1208" t="str">
            <v>FULTON 1104466</v>
          </cell>
          <cell r="C1208">
            <v>42561104</v>
          </cell>
          <cell r="D1208" t="str">
            <v>FULTON 1104</v>
          </cell>
          <cell r="E1208">
            <v>466</v>
          </cell>
          <cell r="F1208" t="b">
            <v>1</v>
          </cell>
          <cell r="G1208">
            <v>2421.8685983229998</v>
          </cell>
          <cell r="H1208">
            <v>622.96439778345905</v>
          </cell>
        </row>
        <row r="1209">
          <cell r="B1209" t="str">
            <v>FULTON 1107214</v>
          </cell>
          <cell r="C1209">
            <v>42561107</v>
          </cell>
          <cell r="D1209" t="str">
            <v>FULTON 1107</v>
          </cell>
          <cell r="E1209">
            <v>214</v>
          </cell>
          <cell r="F1209" t="b">
            <v>0</v>
          </cell>
          <cell r="G1209">
            <v>18868.376842368602</v>
          </cell>
          <cell r="H1209">
            <v>18868.376842368602</v>
          </cell>
        </row>
        <row r="1210">
          <cell r="B1210" t="str">
            <v>FULTON 1107604</v>
          </cell>
          <cell r="C1210">
            <v>42561107</v>
          </cell>
          <cell r="D1210" t="str">
            <v>FULTON 1107</v>
          </cell>
          <cell r="E1210">
            <v>604</v>
          </cell>
          <cell r="F1210" t="b">
            <v>0</v>
          </cell>
          <cell r="G1210">
            <v>28058.6741024238</v>
          </cell>
          <cell r="H1210">
            <v>28058.6741024238</v>
          </cell>
        </row>
        <row r="1211">
          <cell r="B1211" t="str">
            <v>FULTON 110777670</v>
          </cell>
          <cell r="C1211">
            <v>42561107</v>
          </cell>
          <cell r="D1211" t="str">
            <v>FULTON 1107</v>
          </cell>
          <cell r="E1211">
            <v>77670</v>
          </cell>
          <cell r="F1211" t="b">
            <v>0</v>
          </cell>
          <cell r="G1211">
            <v>10996.9078960798</v>
          </cell>
          <cell r="H1211">
            <v>10874.583265016299</v>
          </cell>
        </row>
        <row r="1212">
          <cell r="B1212" t="str">
            <v>FULTON 1107CB</v>
          </cell>
          <cell r="C1212">
            <v>42561107</v>
          </cell>
          <cell r="D1212" t="str">
            <v>FULTON 1107</v>
          </cell>
          <cell r="E1212" t="str">
            <v>CB</v>
          </cell>
          <cell r="F1212" t="b">
            <v>1</v>
          </cell>
          <cell r="G1212">
            <v>19915.784981262499</v>
          </cell>
          <cell r="H1212">
            <v>875.31778695291598</v>
          </cell>
        </row>
        <row r="1213">
          <cell r="B1213" t="str">
            <v>GABILAN 11013034</v>
          </cell>
          <cell r="C1213">
            <v>182331101</v>
          </cell>
          <cell r="D1213" t="str">
            <v>GABILAN 1101</v>
          </cell>
          <cell r="E1213">
            <v>3034</v>
          </cell>
          <cell r="F1213" t="b">
            <v>1</v>
          </cell>
          <cell r="G1213">
            <v>31905.887075611801</v>
          </cell>
          <cell r="H1213">
            <v>80.337683742833207</v>
          </cell>
        </row>
        <row r="1214">
          <cell r="B1214" t="str">
            <v>GABILAN 1101460414</v>
          </cell>
          <cell r="C1214">
            <v>182331101</v>
          </cell>
          <cell r="D1214" t="str">
            <v>GABILAN 1101</v>
          </cell>
          <cell r="E1214">
            <v>460414</v>
          </cell>
          <cell r="F1214" t="b">
            <v>0</v>
          </cell>
          <cell r="G1214">
            <v>10774.9077155127</v>
          </cell>
          <cell r="H1214">
            <v>8655.1603717350208</v>
          </cell>
        </row>
        <row r="1215">
          <cell r="B1215" t="str">
            <v>GABILAN 1101566352</v>
          </cell>
          <cell r="C1215">
            <v>182331101</v>
          </cell>
          <cell r="D1215" t="str">
            <v>GABILAN 1101</v>
          </cell>
          <cell r="E1215">
            <v>566352</v>
          </cell>
          <cell r="F1215" t="b">
            <v>1</v>
          </cell>
          <cell r="G1215">
            <v>1524.3754677342899</v>
          </cell>
          <cell r="H1215">
            <v>680.75544236502196</v>
          </cell>
        </row>
        <row r="1216">
          <cell r="B1216" t="str">
            <v>GABILAN 1101989608</v>
          </cell>
          <cell r="C1216">
            <v>182331101</v>
          </cell>
          <cell r="D1216" t="str">
            <v>GABILAN 1101</v>
          </cell>
          <cell r="E1216">
            <v>989608</v>
          </cell>
          <cell r="F1216" t="b">
            <v>0</v>
          </cell>
          <cell r="G1216">
            <v>3673.9458128987899</v>
          </cell>
          <cell r="H1216">
            <v>1209.6120327344299</v>
          </cell>
        </row>
        <row r="1217">
          <cell r="B1217" t="str">
            <v>GANSNER 1101174072</v>
          </cell>
          <cell r="C1217">
            <v>103021101</v>
          </cell>
          <cell r="D1217" t="str">
            <v>GANSNER 1101</v>
          </cell>
          <cell r="E1217">
            <v>174072</v>
          </cell>
          <cell r="F1217" t="b">
            <v>1</v>
          </cell>
          <cell r="G1217">
            <v>172.70331944503701</v>
          </cell>
          <cell r="H1217">
            <v>172.70331944503701</v>
          </cell>
        </row>
        <row r="1218">
          <cell r="B1218" t="str">
            <v>GANSNER 11012006</v>
          </cell>
          <cell r="C1218">
            <v>103021101</v>
          </cell>
          <cell r="D1218" t="str">
            <v>GANSNER 1101</v>
          </cell>
          <cell r="E1218">
            <v>2006</v>
          </cell>
          <cell r="F1218" t="b">
            <v>0</v>
          </cell>
          <cell r="G1218">
            <v>27571.188278797399</v>
          </cell>
          <cell r="H1218">
            <v>27571.188278797399</v>
          </cell>
        </row>
        <row r="1219">
          <cell r="B1219" t="str">
            <v>GANSNER 11012424</v>
          </cell>
          <cell r="C1219">
            <v>103021101</v>
          </cell>
          <cell r="D1219" t="str">
            <v>GANSNER 1101</v>
          </cell>
          <cell r="E1219">
            <v>2424</v>
          </cell>
          <cell r="F1219" t="b">
            <v>0</v>
          </cell>
          <cell r="G1219">
            <v>30415.171786995099</v>
          </cell>
          <cell r="H1219">
            <v>30186.903071475801</v>
          </cell>
        </row>
        <row r="1220">
          <cell r="B1220" t="str">
            <v>GANSNER 1101336664</v>
          </cell>
          <cell r="C1220">
            <v>103021101</v>
          </cell>
          <cell r="D1220" t="str">
            <v>GANSNER 1101</v>
          </cell>
          <cell r="E1220">
            <v>336664</v>
          </cell>
          <cell r="F1220" t="b">
            <v>0</v>
          </cell>
          <cell r="G1220">
            <v>2515.5709984987898</v>
          </cell>
          <cell r="H1220">
            <v>1158.7417210928099</v>
          </cell>
        </row>
        <row r="1221">
          <cell r="B1221" t="str">
            <v>GANSNER 1101372132</v>
          </cell>
          <cell r="C1221">
            <v>103021101</v>
          </cell>
          <cell r="D1221" t="str">
            <v>GANSNER 1101</v>
          </cell>
          <cell r="E1221">
            <v>372132</v>
          </cell>
          <cell r="F1221" t="b">
            <v>1</v>
          </cell>
          <cell r="G1221">
            <v>2259.7940038182301</v>
          </cell>
          <cell r="H1221">
            <v>673.222167429975</v>
          </cell>
        </row>
        <row r="1222">
          <cell r="B1222" t="str">
            <v>GANSNER 110137550</v>
          </cell>
          <cell r="C1222">
            <v>103021101</v>
          </cell>
          <cell r="D1222" t="str">
            <v>GANSNER 1101</v>
          </cell>
          <cell r="E1222">
            <v>37550</v>
          </cell>
          <cell r="F1222" t="b">
            <v>1</v>
          </cell>
          <cell r="G1222">
            <v>5259.0815819219797</v>
          </cell>
          <cell r="H1222">
            <v>590.534978186844</v>
          </cell>
        </row>
        <row r="1223">
          <cell r="B1223" t="str">
            <v>GANSNER 1101480328</v>
          </cell>
          <cell r="C1223">
            <v>103021101</v>
          </cell>
          <cell r="D1223" t="str">
            <v>GANSNER 1101</v>
          </cell>
          <cell r="E1223">
            <v>480328</v>
          </cell>
          <cell r="F1223" t="b">
            <v>1</v>
          </cell>
          <cell r="G1223">
            <v>859.32221100784398</v>
          </cell>
          <cell r="H1223">
            <v>472.37502146637098</v>
          </cell>
        </row>
        <row r="1224">
          <cell r="B1224" t="str">
            <v>GANSNER 1101489276</v>
          </cell>
          <cell r="C1224">
            <v>103021101</v>
          </cell>
          <cell r="D1224" t="str">
            <v>GANSNER 1101</v>
          </cell>
          <cell r="E1224">
            <v>489276</v>
          </cell>
          <cell r="F1224" t="b">
            <v>1</v>
          </cell>
          <cell r="G1224">
            <v>1058.1278171364499</v>
          </cell>
          <cell r="H1224">
            <v>723.70023355213095</v>
          </cell>
        </row>
        <row r="1225">
          <cell r="B1225" t="str">
            <v>GANSNER 110152664</v>
          </cell>
          <cell r="C1225">
            <v>103021101</v>
          </cell>
          <cell r="D1225" t="str">
            <v>GANSNER 1101</v>
          </cell>
          <cell r="E1225">
            <v>52664</v>
          </cell>
          <cell r="F1225" t="b">
            <v>1</v>
          </cell>
          <cell r="G1225">
            <v>5174.4008383522296</v>
          </cell>
          <cell r="H1225">
            <v>284.40332342816401</v>
          </cell>
        </row>
        <row r="1226">
          <cell r="B1226" t="str">
            <v>GANSNER 1101590690</v>
          </cell>
          <cell r="C1226">
            <v>103021101</v>
          </cell>
          <cell r="D1226" t="str">
            <v>GANSNER 1101</v>
          </cell>
          <cell r="E1226">
            <v>590690</v>
          </cell>
          <cell r="F1226" t="b">
            <v>1</v>
          </cell>
          <cell r="G1226">
            <v>383.26942121865198</v>
          </cell>
          <cell r="H1226">
            <v>102.030355387838</v>
          </cell>
        </row>
        <row r="1227">
          <cell r="B1227" t="str">
            <v>GARBERVILLE 11011514</v>
          </cell>
          <cell r="C1227">
            <v>192221101</v>
          </cell>
          <cell r="D1227" t="str">
            <v>GARBERVILLE 1101</v>
          </cell>
          <cell r="E1227">
            <v>1514</v>
          </cell>
          <cell r="F1227" t="b">
            <v>0</v>
          </cell>
          <cell r="G1227">
            <v>23767.6371966517</v>
          </cell>
          <cell r="H1227">
            <v>23767.6371966517</v>
          </cell>
        </row>
        <row r="1228">
          <cell r="B1228" t="str">
            <v>GARBERVILLE 11011604</v>
          </cell>
          <cell r="C1228">
            <v>192221101</v>
          </cell>
          <cell r="D1228" t="str">
            <v>GARBERVILLE 1101</v>
          </cell>
          <cell r="E1228">
            <v>1604</v>
          </cell>
          <cell r="F1228" t="b">
            <v>0</v>
          </cell>
          <cell r="G1228">
            <v>29168.7634332052</v>
          </cell>
          <cell r="H1228">
            <v>6733.9297202487196</v>
          </cell>
        </row>
        <row r="1229">
          <cell r="B1229" t="str">
            <v>GARBERVILLE 11011750</v>
          </cell>
          <cell r="C1229">
            <v>192221101</v>
          </cell>
          <cell r="D1229" t="str">
            <v>GARBERVILLE 1101</v>
          </cell>
          <cell r="E1229">
            <v>1750</v>
          </cell>
          <cell r="F1229" t="b">
            <v>0</v>
          </cell>
          <cell r="G1229">
            <v>13589.0424201025</v>
          </cell>
          <cell r="H1229">
            <v>13584.4703983503</v>
          </cell>
        </row>
        <row r="1230">
          <cell r="B1230" t="str">
            <v>GARBERVILLE 11011770</v>
          </cell>
          <cell r="C1230">
            <v>192221101</v>
          </cell>
          <cell r="D1230" t="str">
            <v>GARBERVILLE 1101</v>
          </cell>
          <cell r="E1230">
            <v>1770</v>
          </cell>
          <cell r="F1230" t="b">
            <v>0</v>
          </cell>
          <cell r="G1230">
            <v>13849.8333084515</v>
          </cell>
          <cell r="H1230">
            <v>13849.8333084515</v>
          </cell>
        </row>
        <row r="1231">
          <cell r="B1231" t="str">
            <v>GARBERVILLE 11012026</v>
          </cell>
          <cell r="C1231">
            <v>192221101</v>
          </cell>
          <cell r="D1231" t="str">
            <v>GARBERVILLE 1101</v>
          </cell>
          <cell r="E1231">
            <v>2026</v>
          </cell>
          <cell r="F1231" t="b">
            <v>0</v>
          </cell>
          <cell r="G1231">
            <v>10220.4249039885</v>
          </cell>
          <cell r="H1231">
            <v>10220.4249039885</v>
          </cell>
        </row>
        <row r="1232">
          <cell r="B1232" t="str">
            <v>GARBERVILLE 1101323694</v>
          </cell>
          <cell r="C1232">
            <v>192221101</v>
          </cell>
          <cell r="D1232" t="str">
            <v>GARBERVILLE 1101</v>
          </cell>
          <cell r="E1232">
            <v>323694</v>
          </cell>
          <cell r="F1232" t="b">
            <v>0</v>
          </cell>
          <cell r="G1232">
            <v>10298.186892686401</v>
          </cell>
          <cell r="H1232">
            <v>10298.186892686401</v>
          </cell>
        </row>
        <row r="1233">
          <cell r="B1233" t="str">
            <v>GARBERVILLE 110135706</v>
          </cell>
          <cell r="C1233">
            <v>192221101</v>
          </cell>
          <cell r="D1233" t="str">
            <v>GARBERVILLE 1101</v>
          </cell>
          <cell r="E1233">
            <v>35706</v>
          </cell>
          <cell r="F1233" t="b">
            <v>0</v>
          </cell>
          <cell r="G1233">
            <v>16269.0270110199</v>
          </cell>
          <cell r="H1233">
            <v>16269.0270110199</v>
          </cell>
        </row>
        <row r="1234">
          <cell r="B1234" t="str">
            <v>GARBERVILLE 110139524</v>
          </cell>
          <cell r="C1234">
            <v>192221101</v>
          </cell>
          <cell r="D1234" t="str">
            <v>GARBERVILLE 1101</v>
          </cell>
          <cell r="E1234">
            <v>39524</v>
          </cell>
          <cell r="F1234" t="b">
            <v>0</v>
          </cell>
          <cell r="G1234">
            <v>24862.4082905416</v>
          </cell>
          <cell r="H1234">
            <v>8232.0088908395792</v>
          </cell>
        </row>
        <row r="1235">
          <cell r="B1235" t="str">
            <v>GARBERVILLE 1101438596</v>
          </cell>
          <cell r="C1235">
            <v>192221101</v>
          </cell>
          <cell r="D1235" t="str">
            <v>GARBERVILLE 1101</v>
          </cell>
          <cell r="E1235">
            <v>438596</v>
          </cell>
          <cell r="F1235" t="b">
            <v>0</v>
          </cell>
          <cell r="G1235">
            <v>17736.271587683099</v>
          </cell>
          <cell r="H1235">
            <v>17736.271587683099</v>
          </cell>
        </row>
        <row r="1236">
          <cell r="B1236" t="str">
            <v>GARBERVILLE 110197300</v>
          </cell>
          <cell r="C1236">
            <v>192221101</v>
          </cell>
          <cell r="D1236" t="str">
            <v>GARBERVILLE 1101</v>
          </cell>
          <cell r="E1236">
            <v>97300</v>
          </cell>
          <cell r="F1236" t="b">
            <v>0</v>
          </cell>
          <cell r="G1236">
            <v>5161.3801702711098</v>
          </cell>
          <cell r="H1236">
            <v>5161.3801702711098</v>
          </cell>
        </row>
        <row r="1237">
          <cell r="B1237" t="str">
            <v>GARBERVILLE 1101CB</v>
          </cell>
          <cell r="C1237">
            <v>192221101</v>
          </cell>
          <cell r="D1237" t="str">
            <v>GARBERVILLE 1101</v>
          </cell>
          <cell r="E1237" t="str">
            <v>CB</v>
          </cell>
          <cell r="F1237" t="b">
            <v>0</v>
          </cell>
          <cell r="G1237">
            <v>14152.8775153928</v>
          </cell>
          <cell r="H1237">
            <v>11300.059642989299</v>
          </cell>
        </row>
        <row r="1238">
          <cell r="B1238" t="str">
            <v>GARBERVILLE 11021510</v>
          </cell>
          <cell r="C1238">
            <v>192221102</v>
          </cell>
          <cell r="D1238" t="str">
            <v>GARBERVILLE 1102</v>
          </cell>
          <cell r="E1238">
            <v>1510</v>
          </cell>
          <cell r="F1238" t="b">
            <v>0</v>
          </cell>
          <cell r="G1238">
            <v>21171.828541335999</v>
          </cell>
          <cell r="H1238">
            <v>21171.828541335999</v>
          </cell>
        </row>
        <row r="1239">
          <cell r="B1239" t="str">
            <v>GARBERVILLE 11022010</v>
          </cell>
          <cell r="C1239">
            <v>192221102</v>
          </cell>
          <cell r="D1239" t="str">
            <v>GARBERVILLE 1102</v>
          </cell>
          <cell r="E1239">
            <v>2010</v>
          </cell>
          <cell r="F1239" t="b">
            <v>0</v>
          </cell>
          <cell r="G1239">
            <v>10727.9171384487</v>
          </cell>
          <cell r="H1239">
            <v>10727.9171384487</v>
          </cell>
        </row>
        <row r="1240">
          <cell r="B1240" t="str">
            <v>GARBERVILLE 11022124</v>
          </cell>
          <cell r="C1240">
            <v>192221102</v>
          </cell>
          <cell r="D1240" t="str">
            <v>GARBERVILLE 1102</v>
          </cell>
          <cell r="E1240">
            <v>2124</v>
          </cell>
          <cell r="F1240" t="b">
            <v>0</v>
          </cell>
          <cell r="G1240">
            <v>5026.2321938859304</v>
          </cell>
          <cell r="H1240">
            <v>5026.2321938859304</v>
          </cell>
        </row>
        <row r="1241">
          <cell r="B1241" t="str">
            <v>GARBERVILLE 11022500</v>
          </cell>
          <cell r="C1241">
            <v>192221102</v>
          </cell>
          <cell r="D1241" t="str">
            <v>GARBERVILLE 1102</v>
          </cell>
          <cell r="E1241">
            <v>2500</v>
          </cell>
          <cell r="F1241" t="b">
            <v>0</v>
          </cell>
          <cell r="G1241">
            <v>25777.188445160798</v>
          </cell>
          <cell r="H1241">
            <v>25777.188445160798</v>
          </cell>
        </row>
        <row r="1242">
          <cell r="B1242" t="str">
            <v>GARBERVILLE 11022540</v>
          </cell>
          <cell r="C1242">
            <v>192221102</v>
          </cell>
          <cell r="D1242" t="str">
            <v>GARBERVILLE 1102</v>
          </cell>
          <cell r="E1242">
            <v>2540</v>
          </cell>
          <cell r="F1242" t="b">
            <v>0</v>
          </cell>
          <cell r="G1242">
            <v>28748.593411903799</v>
          </cell>
          <cell r="H1242">
            <v>26122.343122066901</v>
          </cell>
        </row>
        <row r="1243">
          <cell r="B1243" t="str">
            <v>GARBERVILLE 110237054</v>
          </cell>
          <cell r="C1243">
            <v>192221102</v>
          </cell>
          <cell r="D1243" t="str">
            <v>GARBERVILLE 1102</v>
          </cell>
          <cell r="E1243">
            <v>37054</v>
          </cell>
          <cell r="F1243" t="b">
            <v>0</v>
          </cell>
          <cell r="G1243">
            <v>14849.4037857884</v>
          </cell>
          <cell r="H1243">
            <v>14394.2329584975</v>
          </cell>
        </row>
        <row r="1244">
          <cell r="B1244" t="str">
            <v>GARBERVILLE 11024744</v>
          </cell>
          <cell r="C1244">
            <v>192221102</v>
          </cell>
          <cell r="D1244" t="str">
            <v>GARBERVILLE 1102</v>
          </cell>
          <cell r="E1244">
            <v>4744</v>
          </cell>
          <cell r="F1244" t="b">
            <v>0</v>
          </cell>
          <cell r="G1244">
            <v>32972.177128712698</v>
          </cell>
          <cell r="H1244">
            <v>27938.053599820701</v>
          </cell>
        </row>
        <row r="1245">
          <cell r="B1245" t="str">
            <v>GARBERVILLE 110256048</v>
          </cell>
          <cell r="C1245">
            <v>192221102</v>
          </cell>
          <cell r="D1245" t="str">
            <v>GARBERVILLE 1102</v>
          </cell>
          <cell r="E1245">
            <v>56048</v>
          </cell>
          <cell r="F1245" t="b">
            <v>0</v>
          </cell>
          <cell r="G1245">
            <v>8009.5026436896596</v>
          </cell>
          <cell r="H1245">
            <v>8009.5026436896596</v>
          </cell>
        </row>
        <row r="1246">
          <cell r="B1246" t="str">
            <v>GARBERVILLE 11026084</v>
          </cell>
          <cell r="C1246">
            <v>192221102</v>
          </cell>
          <cell r="D1246" t="str">
            <v>GARBERVILLE 1102</v>
          </cell>
          <cell r="E1246">
            <v>6084</v>
          </cell>
          <cell r="F1246" t="b">
            <v>0</v>
          </cell>
          <cell r="G1246">
            <v>24635.353523770598</v>
          </cell>
          <cell r="H1246">
            <v>24635.353523770598</v>
          </cell>
        </row>
        <row r="1247">
          <cell r="B1247" t="str">
            <v>GARBERVILLE 11028189</v>
          </cell>
          <cell r="C1247">
            <v>192221102</v>
          </cell>
          <cell r="D1247" t="str">
            <v>GARBERVILLE 1102</v>
          </cell>
          <cell r="E1247">
            <v>8189</v>
          </cell>
          <cell r="F1247" t="b">
            <v>0</v>
          </cell>
          <cell r="G1247">
            <v>1685.44011153374</v>
          </cell>
          <cell r="H1247">
            <v>1685.44011153374</v>
          </cell>
        </row>
        <row r="1248">
          <cell r="B1248" t="str">
            <v>GARBERVILLE 11028652</v>
          </cell>
          <cell r="C1248">
            <v>192221102</v>
          </cell>
          <cell r="D1248" t="str">
            <v>GARBERVILLE 1102</v>
          </cell>
          <cell r="E1248">
            <v>8652</v>
          </cell>
          <cell r="F1248" t="b">
            <v>0</v>
          </cell>
          <cell r="G1248">
            <v>21158.904563084299</v>
          </cell>
          <cell r="H1248">
            <v>21158.904563084299</v>
          </cell>
        </row>
        <row r="1249">
          <cell r="B1249" t="str">
            <v>GARBERVILLE 1102CB</v>
          </cell>
          <cell r="C1249">
            <v>192221102</v>
          </cell>
          <cell r="D1249" t="str">
            <v>GARBERVILLE 1102</v>
          </cell>
          <cell r="E1249" t="str">
            <v>CB</v>
          </cell>
          <cell r="F1249" t="b">
            <v>0</v>
          </cell>
          <cell r="G1249">
            <v>26803.133546779201</v>
          </cell>
          <cell r="H1249">
            <v>19300.4618228125</v>
          </cell>
        </row>
        <row r="1250">
          <cell r="B1250" t="str">
            <v>GARBERVILLE 1103CB</v>
          </cell>
          <cell r="C1250">
            <v>192221103</v>
          </cell>
          <cell r="D1250" t="str">
            <v>GARBERVILLE 1103</v>
          </cell>
          <cell r="E1250" t="str">
            <v>CB</v>
          </cell>
          <cell r="F1250" t="b">
            <v>1</v>
          </cell>
          <cell r="G1250">
            <v>3592.4976307934198</v>
          </cell>
          <cell r="H1250">
            <v>971.39061793895905</v>
          </cell>
        </row>
        <row r="1251">
          <cell r="B1251" t="str">
            <v>GARCIA 0401666</v>
          </cell>
          <cell r="C1251">
            <v>43040401</v>
          </cell>
          <cell r="D1251" t="str">
            <v>GARCIA 0401</v>
          </cell>
          <cell r="E1251">
            <v>666</v>
          </cell>
          <cell r="F1251" t="b">
            <v>0</v>
          </cell>
          <cell r="G1251">
            <v>3872.5577473593198</v>
          </cell>
          <cell r="H1251">
            <v>3872.5577473593198</v>
          </cell>
        </row>
        <row r="1252">
          <cell r="B1252" t="str">
            <v>GARCIA 0401CB</v>
          </cell>
          <cell r="C1252">
            <v>43040401</v>
          </cell>
          <cell r="D1252" t="str">
            <v>GARCIA 0401</v>
          </cell>
          <cell r="E1252" t="str">
            <v>CB</v>
          </cell>
          <cell r="F1252" t="b">
            <v>1</v>
          </cell>
          <cell r="G1252">
            <v>46.7109570347898</v>
          </cell>
          <cell r="H1252">
            <v>46.7109570347898</v>
          </cell>
        </row>
        <row r="1253">
          <cell r="B1253" t="str">
            <v>GEYSERVILLE 1101122</v>
          </cell>
          <cell r="C1253">
            <v>42891101</v>
          </cell>
          <cell r="D1253" t="str">
            <v>GEYSERVILLE 1101</v>
          </cell>
          <cell r="E1253">
            <v>122</v>
          </cell>
          <cell r="F1253" t="b">
            <v>0</v>
          </cell>
          <cell r="G1253">
            <v>11125.6879818038</v>
          </cell>
          <cell r="H1253">
            <v>2112.7276339826199</v>
          </cell>
        </row>
        <row r="1254">
          <cell r="B1254" t="str">
            <v>GEYSERVILLE 1101166</v>
          </cell>
          <cell r="C1254">
            <v>42891101</v>
          </cell>
          <cell r="D1254" t="str">
            <v>GEYSERVILLE 1101</v>
          </cell>
          <cell r="E1254">
            <v>166</v>
          </cell>
          <cell r="F1254" t="b">
            <v>0</v>
          </cell>
          <cell r="G1254">
            <v>15936.751710636299</v>
          </cell>
          <cell r="H1254">
            <v>9969.1209060369692</v>
          </cell>
        </row>
        <row r="1255">
          <cell r="B1255" t="str">
            <v>GEYSERVILLE 1101216442</v>
          </cell>
          <cell r="C1255">
            <v>42891101</v>
          </cell>
          <cell r="D1255" t="str">
            <v>GEYSERVILLE 1101</v>
          </cell>
          <cell r="E1255">
            <v>216442</v>
          </cell>
          <cell r="F1255" t="b">
            <v>1</v>
          </cell>
          <cell r="G1255">
            <v>327.43614739578601</v>
          </cell>
          <cell r="H1255">
            <v>327.43614739578601</v>
          </cell>
        </row>
        <row r="1256">
          <cell r="B1256" t="str">
            <v>GEYSERVILLE 1101354</v>
          </cell>
          <cell r="C1256">
            <v>42891101</v>
          </cell>
          <cell r="D1256" t="str">
            <v>GEYSERVILLE 1101</v>
          </cell>
          <cell r="E1256">
            <v>354</v>
          </cell>
          <cell r="F1256" t="b">
            <v>0</v>
          </cell>
          <cell r="G1256">
            <v>12035.376533267599</v>
          </cell>
          <cell r="H1256">
            <v>1010.20259369822</v>
          </cell>
        </row>
        <row r="1257">
          <cell r="B1257" t="str">
            <v>GEYSERVILLE 110135492</v>
          </cell>
          <cell r="C1257">
            <v>42891101</v>
          </cell>
          <cell r="D1257" t="str">
            <v>GEYSERVILLE 1101</v>
          </cell>
          <cell r="E1257">
            <v>35492</v>
          </cell>
          <cell r="F1257" t="b">
            <v>0</v>
          </cell>
          <cell r="G1257">
            <v>34847.167800372699</v>
          </cell>
          <cell r="H1257">
            <v>16074.9759895146</v>
          </cell>
        </row>
        <row r="1258">
          <cell r="B1258" t="str">
            <v>GEYSERVILLE 110137454</v>
          </cell>
          <cell r="C1258">
            <v>42891101</v>
          </cell>
          <cell r="D1258" t="str">
            <v>GEYSERVILLE 1101</v>
          </cell>
          <cell r="E1258">
            <v>37454</v>
          </cell>
          <cell r="F1258" t="b">
            <v>0</v>
          </cell>
          <cell r="G1258">
            <v>19681.607431651399</v>
          </cell>
          <cell r="H1258">
            <v>10482.9728611152</v>
          </cell>
        </row>
        <row r="1259">
          <cell r="B1259" t="str">
            <v>GEYSERVILLE 1101463260</v>
          </cell>
          <cell r="C1259">
            <v>42891101</v>
          </cell>
          <cell r="D1259" t="str">
            <v>GEYSERVILLE 1101</v>
          </cell>
          <cell r="E1259">
            <v>463260</v>
          </cell>
          <cell r="F1259" t="b">
            <v>1</v>
          </cell>
          <cell r="G1259">
            <v>886.16902461542895</v>
          </cell>
          <cell r="H1259">
            <v>873.71318660484098</v>
          </cell>
        </row>
        <row r="1260">
          <cell r="B1260" t="str">
            <v>GEYSERVILLE 1101480</v>
          </cell>
          <cell r="C1260">
            <v>42891101</v>
          </cell>
          <cell r="D1260" t="str">
            <v>GEYSERVILLE 1101</v>
          </cell>
          <cell r="E1260">
            <v>480</v>
          </cell>
          <cell r="F1260" t="b">
            <v>0</v>
          </cell>
          <cell r="G1260">
            <v>25809.660578221301</v>
          </cell>
          <cell r="H1260">
            <v>2502.4894099593298</v>
          </cell>
        </row>
        <row r="1261">
          <cell r="B1261" t="str">
            <v>GEYSERVILLE 1101482</v>
          </cell>
          <cell r="C1261">
            <v>42891101</v>
          </cell>
          <cell r="D1261" t="str">
            <v>GEYSERVILLE 1101</v>
          </cell>
          <cell r="E1261">
            <v>482</v>
          </cell>
          <cell r="F1261" t="b">
            <v>1</v>
          </cell>
          <cell r="G1261">
            <v>6000.10689957661</v>
          </cell>
          <cell r="H1261">
            <v>595.05550162313102</v>
          </cell>
        </row>
        <row r="1262">
          <cell r="B1262" t="str">
            <v>GEYSERVILLE 1101705777</v>
          </cell>
          <cell r="C1262">
            <v>42891101</v>
          </cell>
          <cell r="D1262" t="str">
            <v>GEYSERVILLE 1101</v>
          </cell>
          <cell r="E1262">
            <v>705777</v>
          </cell>
          <cell r="F1262" t="b">
            <v>0</v>
          </cell>
          <cell r="G1262">
            <v>9890.0743508248597</v>
          </cell>
          <cell r="H1262">
            <v>9890.0743508248597</v>
          </cell>
        </row>
        <row r="1263">
          <cell r="B1263" t="str">
            <v>GEYSERVILLE 1101711966</v>
          </cell>
          <cell r="C1263">
            <v>42891101</v>
          </cell>
          <cell r="D1263" t="str">
            <v>GEYSERVILLE 1101</v>
          </cell>
          <cell r="E1263">
            <v>711966</v>
          </cell>
          <cell r="F1263" t="b">
            <v>0</v>
          </cell>
          <cell r="G1263">
            <v>19227.292381982799</v>
          </cell>
          <cell r="H1263">
            <v>6326.0450462302297</v>
          </cell>
        </row>
        <row r="1264">
          <cell r="B1264" t="str">
            <v>GEYSERVILLE 110179788</v>
          </cell>
          <cell r="C1264">
            <v>42891101</v>
          </cell>
          <cell r="D1264" t="str">
            <v>GEYSERVILLE 1101</v>
          </cell>
          <cell r="E1264">
            <v>79788</v>
          </cell>
          <cell r="F1264" t="b">
            <v>0</v>
          </cell>
          <cell r="G1264">
            <v>67378.029867447098</v>
          </cell>
          <cell r="H1264">
            <v>63661.574599588799</v>
          </cell>
        </row>
        <row r="1265">
          <cell r="B1265" t="str">
            <v>GEYSERVILLE 1101975350</v>
          </cell>
          <cell r="C1265">
            <v>42891101</v>
          </cell>
          <cell r="D1265" t="str">
            <v>GEYSERVILLE 1101</v>
          </cell>
          <cell r="E1265">
            <v>975350</v>
          </cell>
          <cell r="F1265" t="b">
            <v>1</v>
          </cell>
          <cell r="G1265">
            <v>405.33943330090398</v>
          </cell>
          <cell r="H1265">
            <v>73.106516198612098</v>
          </cell>
        </row>
        <row r="1266">
          <cell r="B1266" t="str">
            <v>GEYSERVILLE 1102180193</v>
          </cell>
          <cell r="C1266">
            <v>42891102</v>
          </cell>
          <cell r="D1266" t="str">
            <v>GEYSERVILLE 1102</v>
          </cell>
          <cell r="E1266">
            <v>180193</v>
          </cell>
          <cell r="F1266" t="b">
            <v>0</v>
          </cell>
          <cell r="G1266">
            <v>3981.7249650857202</v>
          </cell>
          <cell r="H1266">
            <v>3477.0858042421901</v>
          </cell>
        </row>
        <row r="1267">
          <cell r="B1267" t="str">
            <v>GEYSERVILLE 1102220154</v>
          </cell>
          <cell r="C1267">
            <v>42891102</v>
          </cell>
          <cell r="D1267" t="str">
            <v>GEYSERVILLE 1102</v>
          </cell>
          <cell r="E1267">
            <v>220154</v>
          </cell>
          <cell r="F1267" t="b">
            <v>1</v>
          </cell>
          <cell r="G1267">
            <v>4466.0623667395903</v>
          </cell>
          <cell r="H1267">
            <v>427.79408311873499</v>
          </cell>
        </row>
        <row r="1268">
          <cell r="B1268" t="str">
            <v>GEYSERVILLE 1102274</v>
          </cell>
          <cell r="C1268">
            <v>42891102</v>
          </cell>
          <cell r="D1268" t="str">
            <v>GEYSERVILLE 1102</v>
          </cell>
          <cell r="E1268">
            <v>274</v>
          </cell>
          <cell r="F1268" t="b">
            <v>0</v>
          </cell>
          <cell r="G1268">
            <v>29743.7390413387</v>
          </cell>
          <cell r="H1268">
            <v>10398.212670839201</v>
          </cell>
        </row>
        <row r="1269">
          <cell r="B1269" t="str">
            <v>GEYSERVILLE 1102331444</v>
          </cell>
          <cell r="C1269">
            <v>42891102</v>
          </cell>
          <cell r="D1269" t="str">
            <v>GEYSERVILLE 1102</v>
          </cell>
          <cell r="E1269">
            <v>331444</v>
          </cell>
          <cell r="F1269" t="b">
            <v>0</v>
          </cell>
          <cell r="G1269">
            <v>7051.4008155337197</v>
          </cell>
          <cell r="H1269">
            <v>3579.9473912838898</v>
          </cell>
        </row>
        <row r="1270">
          <cell r="B1270" t="str">
            <v>GEYSERVILLE 1102350</v>
          </cell>
          <cell r="C1270">
            <v>42891102</v>
          </cell>
          <cell r="D1270" t="str">
            <v>GEYSERVILLE 1102</v>
          </cell>
          <cell r="E1270">
            <v>350</v>
          </cell>
          <cell r="F1270" t="b">
            <v>0</v>
          </cell>
          <cell r="G1270">
            <v>31334.245964508402</v>
          </cell>
          <cell r="H1270">
            <v>8365.2365488941305</v>
          </cell>
        </row>
        <row r="1271">
          <cell r="B1271" t="str">
            <v>GEYSERVILLE 1102484</v>
          </cell>
          <cell r="C1271">
            <v>42891102</v>
          </cell>
          <cell r="D1271" t="str">
            <v>GEYSERVILLE 1102</v>
          </cell>
          <cell r="E1271">
            <v>484</v>
          </cell>
          <cell r="F1271" t="b">
            <v>0</v>
          </cell>
          <cell r="G1271">
            <v>78528.193525714698</v>
          </cell>
          <cell r="H1271">
            <v>53688.808185872003</v>
          </cell>
        </row>
        <row r="1272">
          <cell r="B1272" t="str">
            <v>GEYSERVILLE 1102522</v>
          </cell>
          <cell r="C1272">
            <v>42891102</v>
          </cell>
          <cell r="D1272" t="str">
            <v>GEYSERVILLE 1102</v>
          </cell>
          <cell r="E1272">
            <v>522</v>
          </cell>
          <cell r="F1272" t="b">
            <v>0</v>
          </cell>
          <cell r="G1272">
            <v>17218.243502067398</v>
          </cell>
          <cell r="H1272">
            <v>12875.779166410999</v>
          </cell>
        </row>
        <row r="1273">
          <cell r="B1273" t="str">
            <v>GEYSERVILLE 1102537096</v>
          </cell>
          <cell r="C1273">
            <v>42891102</v>
          </cell>
          <cell r="D1273" t="str">
            <v>GEYSERVILLE 1102</v>
          </cell>
          <cell r="E1273">
            <v>537096</v>
          </cell>
          <cell r="F1273" t="b">
            <v>1</v>
          </cell>
          <cell r="G1273">
            <v>844.14627885659002</v>
          </cell>
          <cell r="H1273">
            <v>775.97652439103604</v>
          </cell>
        </row>
        <row r="1274">
          <cell r="B1274" t="str">
            <v>GEYSERVILLE 1102756</v>
          </cell>
          <cell r="C1274">
            <v>42891102</v>
          </cell>
          <cell r="D1274" t="str">
            <v>GEYSERVILLE 1102</v>
          </cell>
          <cell r="E1274">
            <v>756</v>
          </cell>
          <cell r="F1274" t="b">
            <v>1</v>
          </cell>
          <cell r="G1274">
            <v>948.40778643649196</v>
          </cell>
          <cell r="H1274">
            <v>948.40778643649196</v>
          </cell>
        </row>
        <row r="1275">
          <cell r="B1275" t="str">
            <v>GEYSERVILLE 110289714</v>
          </cell>
          <cell r="C1275">
            <v>42891102</v>
          </cell>
          <cell r="D1275" t="str">
            <v>GEYSERVILLE 1102</v>
          </cell>
          <cell r="E1275">
            <v>89714</v>
          </cell>
          <cell r="F1275" t="b">
            <v>1</v>
          </cell>
          <cell r="G1275">
            <v>11363.664962373699</v>
          </cell>
          <cell r="H1275">
            <v>178.22780140950201</v>
          </cell>
        </row>
        <row r="1276">
          <cell r="B1276" t="str">
            <v>GIRVAN 11011330</v>
          </cell>
          <cell r="C1276">
            <v>103401101</v>
          </cell>
          <cell r="D1276" t="str">
            <v>GIRVAN 1101</v>
          </cell>
          <cell r="E1276">
            <v>1330</v>
          </cell>
          <cell r="F1276" t="b">
            <v>0</v>
          </cell>
          <cell r="G1276">
            <v>50161.9848623293</v>
          </cell>
          <cell r="H1276">
            <v>49990.9130370696</v>
          </cell>
        </row>
        <row r="1277">
          <cell r="B1277" t="str">
            <v>GIRVAN 11011636</v>
          </cell>
          <cell r="C1277">
            <v>103401101</v>
          </cell>
          <cell r="D1277" t="str">
            <v>GIRVAN 1101</v>
          </cell>
          <cell r="E1277">
            <v>1636</v>
          </cell>
          <cell r="F1277" t="b">
            <v>0</v>
          </cell>
          <cell r="G1277">
            <v>29887.630268864701</v>
          </cell>
          <cell r="H1277">
            <v>29071.179977989199</v>
          </cell>
        </row>
        <row r="1278">
          <cell r="B1278" t="str">
            <v>GIRVAN 1101323094</v>
          </cell>
          <cell r="C1278">
            <v>103401101</v>
          </cell>
          <cell r="D1278" t="str">
            <v>GIRVAN 1101</v>
          </cell>
          <cell r="E1278">
            <v>323094</v>
          </cell>
          <cell r="F1278" t="b">
            <v>0</v>
          </cell>
          <cell r="G1278">
            <v>58176.481508230303</v>
          </cell>
          <cell r="H1278">
            <v>58176.481508230303</v>
          </cell>
        </row>
        <row r="1279">
          <cell r="B1279" t="str">
            <v>GIRVAN 11019732</v>
          </cell>
          <cell r="C1279">
            <v>103401101</v>
          </cell>
          <cell r="D1279" t="str">
            <v>GIRVAN 1101</v>
          </cell>
          <cell r="E1279">
            <v>9732</v>
          </cell>
          <cell r="F1279" t="b">
            <v>0</v>
          </cell>
          <cell r="G1279">
            <v>33758.890753389598</v>
          </cell>
          <cell r="H1279">
            <v>33758.890753389598</v>
          </cell>
        </row>
        <row r="1280">
          <cell r="B1280" t="str">
            <v>GIRVAN 1101CB</v>
          </cell>
          <cell r="C1280">
            <v>103401101</v>
          </cell>
          <cell r="D1280" t="str">
            <v>GIRVAN 1101</v>
          </cell>
          <cell r="E1280" t="str">
            <v>CB</v>
          </cell>
          <cell r="F1280" t="b">
            <v>0</v>
          </cell>
          <cell r="G1280">
            <v>5303.1930477934302</v>
          </cell>
          <cell r="H1280">
            <v>2471.5391872801001</v>
          </cell>
        </row>
        <row r="1281">
          <cell r="B1281" t="str">
            <v>GIRVAN 11021028</v>
          </cell>
          <cell r="C1281">
            <v>103401102</v>
          </cell>
          <cell r="D1281" t="str">
            <v>GIRVAN 1102</v>
          </cell>
          <cell r="E1281">
            <v>1028</v>
          </cell>
          <cell r="F1281" t="b">
            <v>0</v>
          </cell>
          <cell r="G1281">
            <v>28404.106336974699</v>
          </cell>
          <cell r="H1281">
            <v>28404.106336974699</v>
          </cell>
        </row>
        <row r="1282">
          <cell r="B1282" t="str">
            <v>GIRVAN 1102212096</v>
          </cell>
          <cell r="C1282">
            <v>103401102</v>
          </cell>
          <cell r="D1282" t="str">
            <v>GIRVAN 1102</v>
          </cell>
          <cell r="E1282">
            <v>212096</v>
          </cell>
          <cell r="F1282" t="b">
            <v>0</v>
          </cell>
          <cell r="G1282">
            <v>6500.9175170778899</v>
          </cell>
          <cell r="H1282">
            <v>4124.0158552742096</v>
          </cell>
        </row>
        <row r="1283">
          <cell r="B1283" t="str">
            <v>GIRVAN 1102296428</v>
          </cell>
          <cell r="C1283">
            <v>103401102</v>
          </cell>
          <cell r="D1283" t="str">
            <v>GIRVAN 1102</v>
          </cell>
          <cell r="E1283">
            <v>296428</v>
          </cell>
          <cell r="F1283" t="b">
            <v>0</v>
          </cell>
          <cell r="G1283">
            <v>5326.8427303470598</v>
          </cell>
          <cell r="H1283">
            <v>2768.6123590867201</v>
          </cell>
        </row>
        <row r="1284">
          <cell r="B1284" t="str">
            <v>GIRVAN 110280726</v>
          </cell>
          <cell r="C1284">
            <v>103401102</v>
          </cell>
          <cell r="D1284" t="str">
            <v>GIRVAN 1102</v>
          </cell>
          <cell r="E1284">
            <v>80726</v>
          </cell>
          <cell r="F1284" t="b">
            <v>0</v>
          </cell>
          <cell r="G1284">
            <v>29692.475976201698</v>
          </cell>
          <cell r="H1284">
            <v>12661.491767124</v>
          </cell>
        </row>
        <row r="1285">
          <cell r="B1285" t="str">
            <v>GIRVAN 11029012</v>
          </cell>
          <cell r="C1285">
            <v>103401102</v>
          </cell>
          <cell r="D1285" t="str">
            <v>GIRVAN 1102</v>
          </cell>
          <cell r="E1285">
            <v>9012</v>
          </cell>
          <cell r="F1285" t="b">
            <v>0</v>
          </cell>
          <cell r="G1285">
            <v>25166.214179096802</v>
          </cell>
          <cell r="H1285">
            <v>25166.214179096802</v>
          </cell>
        </row>
        <row r="1286">
          <cell r="B1286" t="str">
            <v>GIRVAN 1102CB</v>
          </cell>
          <cell r="C1286">
            <v>103401102</v>
          </cell>
          <cell r="D1286" t="str">
            <v>GIRVAN 1102</v>
          </cell>
          <cell r="E1286" t="str">
            <v>CB</v>
          </cell>
          <cell r="F1286" t="b">
            <v>0</v>
          </cell>
          <cell r="G1286">
            <v>22008.73102879</v>
          </cell>
          <cell r="H1286">
            <v>1759.28665644173</v>
          </cell>
        </row>
        <row r="1287">
          <cell r="B1287" t="str">
            <v>GLENN 11012012</v>
          </cell>
          <cell r="C1287">
            <v>102601101</v>
          </cell>
          <cell r="D1287" t="str">
            <v>GLENN 1101</v>
          </cell>
          <cell r="E1287">
            <v>2012</v>
          </cell>
          <cell r="F1287" t="b">
            <v>0</v>
          </cell>
          <cell r="G1287">
            <v>48303.695181347503</v>
          </cell>
          <cell r="H1287">
            <v>3708.2990738992899</v>
          </cell>
        </row>
        <row r="1288">
          <cell r="B1288" t="str">
            <v>GOLDTREE 1105551904</v>
          </cell>
          <cell r="C1288">
            <v>182581105</v>
          </cell>
          <cell r="D1288" t="str">
            <v>GOLDTREE 1105</v>
          </cell>
          <cell r="E1288">
            <v>551904</v>
          </cell>
          <cell r="F1288" t="b">
            <v>1</v>
          </cell>
          <cell r="G1288">
            <v>35.717778445594497</v>
          </cell>
          <cell r="H1288">
            <v>35.717778445594497</v>
          </cell>
        </row>
        <row r="1289">
          <cell r="B1289" t="str">
            <v>GOLDTREE 1105CB</v>
          </cell>
          <cell r="C1289">
            <v>182581105</v>
          </cell>
          <cell r="D1289" t="str">
            <v>GOLDTREE 1105</v>
          </cell>
          <cell r="E1289" t="str">
            <v>CB</v>
          </cell>
          <cell r="F1289" t="b">
            <v>0</v>
          </cell>
          <cell r="G1289">
            <v>15108.5070561762</v>
          </cell>
          <cell r="H1289">
            <v>11908.4790020377</v>
          </cell>
        </row>
        <row r="1290">
          <cell r="B1290" t="str">
            <v>GOLDTREE 1107CB</v>
          </cell>
          <cell r="C1290">
            <v>182581107</v>
          </cell>
          <cell r="D1290" t="str">
            <v>GOLDTREE 1107</v>
          </cell>
          <cell r="E1290" t="str">
            <v>CB</v>
          </cell>
          <cell r="F1290" t="b">
            <v>0</v>
          </cell>
          <cell r="G1290">
            <v>5578.7405296162597</v>
          </cell>
          <cell r="H1290">
            <v>1480.1268076070501</v>
          </cell>
        </row>
        <row r="1291">
          <cell r="B1291" t="str">
            <v>GOLDTREE 1108CB</v>
          </cell>
          <cell r="C1291">
            <v>182581108</v>
          </cell>
          <cell r="D1291" t="str">
            <v>GOLDTREE 1108</v>
          </cell>
          <cell r="E1291" t="str">
            <v>CB</v>
          </cell>
          <cell r="F1291" t="b">
            <v>0</v>
          </cell>
          <cell r="G1291">
            <v>7803.12322267128</v>
          </cell>
          <cell r="H1291">
            <v>3646.1026205334301</v>
          </cell>
        </row>
        <row r="1292">
          <cell r="B1292" t="str">
            <v>GONZALES 11013094</v>
          </cell>
          <cell r="C1292">
            <v>182131101</v>
          </cell>
          <cell r="D1292" t="str">
            <v>GONZALES 1101</v>
          </cell>
          <cell r="E1292">
            <v>3094</v>
          </cell>
          <cell r="F1292" t="b">
            <v>0</v>
          </cell>
          <cell r="G1292">
            <v>14546.7613429311</v>
          </cell>
          <cell r="H1292">
            <v>6578.8406352042002</v>
          </cell>
        </row>
        <row r="1293">
          <cell r="B1293" t="str">
            <v>GONZALES 1104415382</v>
          </cell>
          <cell r="C1293">
            <v>182131104</v>
          </cell>
          <cell r="D1293" t="str">
            <v>GONZALES 1104</v>
          </cell>
          <cell r="E1293">
            <v>415382</v>
          </cell>
          <cell r="F1293" t="b">
            <v>1</v>
          </cell>
          <cell r="G1293">
            <v>1920.35884704307</v>
          </cell>
          <cell r="H1293">
            <v>97.0432624674837</v>
          </cell>
        </row>
        <row r="1294">
          <cell r="B1294" t="str">
            <v>GONZALES 1104807000</v>
          </cell>
          <cell r="C1294">
            <v>182131104</v>
          </cell>
          <cell r="D1294" t="str">
            <v>GONZALES 1104</v>
          </cell>
          <cell r="E1294">
            <v>807000</v>
          </cell>
          <cell r="F1294" t="b">
            <v>0</v>
          </cell>
          <cell r="G1294">
            <v>1709.8583957199201</v>
          </cell>
          <cell r="H1294">
            <v>1354.2940863408101</v>
          </cell>
        </row>
        <row r="1295">
          <cell r="B1295" t="str">
            <v>GRASS VALLEY 11012208</v>
          </cell>
          <cell r="C1295">
            <v>152031101</v>
          </cell>
          <cell r="D1295" t="str">
            <v>GRASS VALLEY 1101</v>
          </cell>
          <cell r="E1295">
            <v>2208</v>
          </cell>
          <cell r="F1295" t="b">
            <v>0</v>
          </cell>
          <cell r="G1295">
            <v>20533.410865301299</v>
          </cell>
          <cell r="H1295">
            <v>18971.647003520899</v>
          </cell>
        </row>
        <row r="1296">
          <cell r="B1296" t="str">
            <v>GRASS VALLEY 11012766</v>
          </cell>
          <cell r="C1296">
            <v>152031101</v>
          </cell>
          <cell r="D1296" t="str">
            <v>GRASS VALLEY 1101</v>
          </cell>
          <cell r="E1296">
            <v>2766</v>
          </cell>
          <cell r="F1296" t="b">
            <v>0</v>
          </cell>
          <cell r="G1296">
            <v>5300.5619894729298</v>
          </cell>
          <cell r="H1296">
            <v>5300.5619894729298</v>
          </cell>
        </row>
        <row r="1297">
          <cell r="B1297" t="str">
            <v>GRASS VALLEY 1101528232</v>
          </cell>
          <cell r="C1297">
            <v>152031101</v>
          </cell>
          <cell r="D1297" t="str">
            <v>GRASS VALLEY 1101</v>
          </cell>
          <cell r="E1297">
            <v>528232</v>
          </cell>
          <cell r="F1297" t="b">
            <v>1</v>
          </cell>
          <cell r="G1297">
            <v>149.650165819291</v>
          </cell>
          <cell r="H1297">
            <v>149.650165819291</v>
          </cell>
        </row>
        <row r="1298">
          <cell r="B1298" t="str">
            <v>GRASS VALLEY 1101750804</v>
          </cell>
          <cell r="C1298">
            <v>152031101</v>
          </cell>
          <cell r="D1298" t="str">
            <v>GRASS VALLEY 1101</v>
          </cell>
          <cell r="E1298">
            <v>750804</v>
          </cell>
          <cell r="F1298" t="b">
            <v>1</v>
          </cell>
          <cell r="G1298">
            <v>449.41601802685602</v>
          </cell>
          <cell r="H1298">
            <v>390.06764939154999</v>
          </cell>
        </row>
        <row r="1299">
          <cell r="B1299" t="str">
            <v>GRASS VALLEY 1101CB</v>
          </cell>
          <cell r="C1299">
            <v>152031101</v>
          </cell>
          <cell r="D1299" t="str">
            <v>GRASS VALLEY 1101</v>
          </cell>
          <cell r="E1299" t="str">
            <v>CB</v>
          </cell>
          <cell r="F1299" t="b">
            <v>0</v>
          </cell>
          <cell r="G1299">
            <v>3780.8040970842999</v>
          </cell>
          <cell r="H1299">
            <v>1415.7705484820101</v>
          </cell>
        </row>
        <row r="1300">
          <cell r="B1300" t="str">
            <v>GRASS VALLEY 1102CB</v>
          </cell>
          <cell r="C1300">
            <v>152031102</v>
          </cell>
          <cell r="D1300" t="str">
            <v>GRASS VALLEY 1102</v>
          </cell>
          <cell r="E1300" t="str">
            <v>CB</v>
          </cell>
          <cell r="F1300" t="b">
            <v>1</v>
          </cell>
          <cell r="G1300">
            <v>9322.59398721242</v>
          </cell>
          <cell r="H1300">
            <v>131.76294745967999</v>
          </cell>
        </row>
        <row r="1301">
          <cell r="B1301" t="str">
            <v>GRASS VALLEY 11031700</v>
          </cell>
          <cell r="C1301">
            <v>152031103</v>
          </cell>
          <cell r="D1301" t="str">
            <v>GRASS VALLEY 1103</v>
          </cell>
          <cell r="E1301">
            <v>1700</v>
          </cell>
          <cell r="F1301" t="b">
            <v>0</v>
          </cell>
          <cell r="G1301">
            <v>35014.843355465302</v>
          </cell>
          <cell r="H1301">
            <v>34930.2373189391</v>
          </cell>
        </row>
        <row r="1302">
          <cell r="B1302" t="str">
            <v>GRASS VALLEY 11032110</v>
          </cell>
          <cell r="C1302">
            <v>152031103</v>
          </cell>
          <cell r="D1302" t="str">
            <v>GRASS VALLEY 1103</v>
          </cell>
          <cell r="E1302">
            <v>2110</v>
          </cell>
          <cell r="F1302" t="b">
            <v>0</v>
          </cell>
          <cell r="G1302">
            <v>32283.119139777398</v>
          </cell>
          <cell r="H1302">
            <v>31798.222121289698</v>
          </cell>
        </row>
        <row r="1303">
          <cell r="B1303" t="str">
            <v>GRASS VALLEY 11032180</v>
          </cell>
          <cell r="C1303">
            <v>152031103</v>
          </cell>
          <cell r="D1303" t="str">
            <v>GRASS VALLEY 1103</v>
          </cell>
          <cell r="E1303">
            <v>2180</v>
          </cell>
          <cell r="F1303" t="b">
            <v>0</v>
          </cell>
          <cell r="G1303">
            <v>71112.066418804505</v>
          </cell>
          <cell r="H1303">
            <v>71112.066418804505</v>
          </cell>
        </row>
        <row r="1304">
          <cell r="B1304" t="str">
            <v>GRASS VALLEY 110358498</v>
          </cell>
          <cell r="C1304">
            <v>152031103</v>
          </cell>
          <cell r="D1304" t="str">
            <v>GRASS VALLEY 1103</v>
          </cell>
          <cell r="E1304">
            <v>58498</v>
          </cell>
          <cell r="F1304" t="b">
            <v>0</v>
          </cell>
          <cell r="G1304">
            <v>3648.0776778553</v>
          </cell>
          <cell r="H1304">
            <v>1920.6561495634501</v>
          </cell>
        </row>
        <row r="1305">
          <cell r="B1305" t="str">
            <v>GRASS VALLEY 1103CB</v>
          </cell>
          <cell r="C1305">
            <v>152031103</v>
          </cell>
          <cell r="D1305" t="str">
            <v>GRASS VALLEY 1103</v>
          </cell>
          <cell r="E1305" t="str">
            <v>CB</v>
          </cell>
          <cell r="F1305" t="b">
            <v>1</v>
          </cell>
          <cell r="G1305">
            <v>191.180610031665</v>
          </cell>
          <cell r="H1305">
            <v>191.180610031665</v>
          </cell>
        </row>
        <row r="1306">
          <cell r="B1306" t="str">
            <v>GRAYS FLAT 0401CB</v>
          </cell>
          <cell r="C1306">
            <v>102530401</v>
          </cell>
          <cell r="D1306" t="str">
            <v>GRAYS FLAT 0401</v>
          </cell>
          <cell r="E1306" t="str">
            <v>CB</v>
          </cell>
          <cell r="F1306" t="b">
            <v>0</v>
          </cell>
          <cell r="G1306">
            <v>17261.1138051669</v>
          </cell>
          <cell r="H1306">
            <v>17261.1138051669</v>
          </cell>
        </row>
        <row r="1307">
          <cell r="B1307" t="str">
            <v>GREEN VALLEY 210111054</v>
          </cell>
          <cell r="C1307">
            <v>83192101</v>
          </cell>
          <cell r="D1307" t="str">
            <v>GREEN VALLEY 2101</v>
          </cell>
          <cell r="E1307">
            <v>11054</v>
          </cell>
          <cell r="F1307" t="b">
            <v>0</v>
          </cell>
          <cell r="G1307">
            <v>41601.4757269939</v>
          </cell>
          <cell r="H1307">
            <v>39167.002108635701</v>
          </cell>
        </row>
        <row r="1308">
          <cell r="B1308" t="str">
            <v>GREEN VALLEY 210112106</v>
          </cell>
          <cell r="C1308">
            <v>83192101</v>
          </cell>
          <cell r="D1308" t="str">
            <v>GREEN VALLEY 2101</v>
          </cell>
          <cell r="E1308">
            <v>12106</v>
          </cell>
          <cell r="F1308" t="b">
            <v>1</v>
          </cell>
          <cell r="G1308">
            <v>19539.3367487057</v>
          </cell>
          <cell r="H1308">
            <v>556.83482722391398</v>
          </cell>
        </row>
        <row r="1309">
          <cell r="B1309" t="str">
            <v>GREEN VALLEY 210112824</v>
          </cell>
          <cell r="C1309">
            <v>83192101</v>
          </cell>
          <cell r="D1309" t="str">
            <v>GREEN VALLEY 2101</v>
          </cell>
          <cell r="E1309">
            <v>12824</v>
          </cell>
          <cell r="F1309" t="b">
            <v>0</v>
          </cell>
          <cell r="G1309">
            <v>19725.446323410699</v>
          </cell>
          <cell r="H1309">
            <v>1410.0845703443399</v>
          </cell>
        </row>
        <row r="1310">
          <cell r="B1310" t="str">
            <v>GREEN VALLEY 2101135762</v>
          </cell>
          <cell r="C1310">
            <v>83192101</v>
          </cell>
          <cell r="D1310" t="str">
            <v>GREEN VALLEY 2101</v>
          </cell>
          <cell r="E1310">
            <v>135762</v>
          </cell>
          <cell r="F1310" t="b">
            <v>0</v>
          </cell>
          <cell r="G1310">
            <v>4515.3768243167597</v>
          </cell>
          <cell r="H1310">
            <v>1189.52855819404</v>
          </cell>
        </row>
        <row r="1311">
          <cell r="B1311" t="str">
            <v>GREEN VALLEY 2101380922</v>
          </cell>
          <cell r="C1311">
            <v>83192101</v>
          </cell>
          <cell r="D1311" t="str">
            <v>GREEN VALLEY 2101</v>
          </cell>
          <cell r="E1311">
            <v>380922</v>
          </cell>
          <cell r="F1311" t="b">
            <v>0</v>
          </cell>
          <cell r="G1311">
            <v>4341.39466211537</v>
          </cell>
          <cell r="H1311">
            <v>1588.6004675061499</v>
          </cell>
        </row>
        <row r="1312">
          <cell r="B1312" t="str">
            <v>GREEN VALLEY 2101509068</v>
          </cell>
          <cell r="C1312">
            <v>83192101</v>
          </cell>
          <cell r="D1312" t="str">
            <v>GREEN VALLEY 2101</v>
          </cell>
          <cell r="E1312">
            <v>509068</v>
          </cell>
          <cell r="F1312" t="b">
            <v>0</v>
          </cell>
          <cell r="G1312">
            <v>2868.1373746403401</v>
          </cell>
          <cell r="H1312">
            <v>1655.47120910026</v>
          </cell>
        </row>
        <row r="1313">
          <cell r="B1313" t="str">
            <v>GREEN VALLEY 2101535998</v>
          </cell>
          <cell r="C1313">
            <v>83192101</v>
          </cell>
          <cell r="D1313" t="str">
            <v>GREEN VALLEY 2101</v>
          </cell>
          <cell r="E1313">
            <v>535998</v>
          </cell>
          <cell r="F1313" t="b">
            <v>0</v>
          </cell>
          <cell r="G1313">
            <v>7941.4497611881197</v>
          </cell>
          <cell r="H1313">
            <v>7140.4635294587897</v>
          </cell>
        </row>
        <row r="1314">
          <cell r="B1314" t="str">
            <v>GREEN VALLEY 21016601</v>
          </cell>
          <cell r="C1314">
            <v>83192101</v>
          </cell>
          <cell r="D1314" t="str">
            <v>GREEN VALLEY 2101</v>
          </cell>
          <cell r="E1314">
            <v>6601</v>
          </cell>
          <cell r="F1314" t="b">
            <v>0</v>
          </cell>
          <cell r="G1314">
            <v>3063.6094078399501</v>
          </cell>
          <cell r="H1314">
            <v>3063.6094078399501</v>
          </cell>
        </row>
        <row r="1315">
          <cell r="B1315" t="str">
            <v>GREEN VALLEY 2101942143</v>
          </cell>
          <cell r="C1315">
            <v>83192101</v>
          </cell>
          <cell r="D1315" t="str">
            <v>GREEN VALLEY 2101</v>
          </cell>
          <cell r="E1315">
            <v>942143</v>
          </cell>
          <cell r="F1315" t="b">
            <v>0</v>
          </cell>
          <cell r="G1315">
            <v>13604.562519913001</v>
          </cell>
          <cell r="H1315">
            <v>8138.45914851624</v>
          </cell>
        </row>
        <row r="1316">
          <cell r="B1316" t="str">
            <v>GREEN VALLEY 210197574</v>
          </cell>
          <cell r="C1316">
            <v>83192101</v>
          </cell>
          <cell r="D1316" t="str">
            <v>GREEN VALLEY 2101</v>
          </cell>
          <cell r="E1316">
            <v>97574</v>
          </cell>
          <cell r="F1316" t="b">
            <v>0</v>
          </cell>
          <cell r="G1316">
            <v>8779.1351378846302</v>
          </cell>
          <cell r="H1316">
            <v>5743.5714283159195</v>
          </cell>
        </row>
        <row r="1317">
          <cell r="B1317" t="str">
            <v>GREENBRAE 11021254</v>
          </cell>
          <cell r="C1317">
            <v>43091102</v>
          </cell>
          <cell r="D1317" t="str">
            <v>GREENBRAE 1102</v>
          </cell>
          <cell r="E1317">
            <v>1254</v>
          </cell>
          <cell r="F1317" t="b">
            <v>0</v>
          </cell>
          <cell r="G1317">
            <v>15241.9933449699</v>
          </cell>
          <cell r="H1317">
            <v>9639.5737864655603</v>
          </cell>
        </row>
        <row r="1318">
          <cell r="B1318" t="str">
            <v>GREENBRAE 1102CB</v>
          </cell>
          <cell r="C1318">
            <v>43091102</v>
          </cell>
          <cell r="D1318" t="str">
            <v>GREENBRAE 1102</v>
          </cell>
          <cell r="E1318" t="str">
            <v>CB</v>
          </cell>
          <cell r="F1318" t="b">
            <v>1</v>
          </cell>
          <cell r="G1318">
            <v>3469.4671594236102</v>
          </cell>
          <cell r="H1318">
            <v>0</v>
          </cell>
        </row>
        <row r="1319">
          <cell r="B1319" t="str">
            <v>GREENBRAE 1103718674</v>
          </cell>
          <cell r="C1319">
            <v>43091103</v>
          </cell>
          <cell r="D1319" t="str">
            <v>GREENBRAE 1103</v>
          </cell>
          <cell r="E1319">
            <v>718674</v>
          </cell>
          <cell r="F1319" t="b">
            <v>0</v>
          </cell>
          <cell r="G1319">
            <v>1848.67711776892</v>
          </cell>
          <cell r="H1319">
            <v>1301.8094117114299</v>
          </cell>
        </row>
        <row r="1320">
          <cell r="B1320" t="str">
            <v>GREENBRAE 11037315</v>
          </cell>
          <cell r="C1320">
            <v>43091103</v>
          </cell>
          <cell r="D1320" t="str">
            <v>GREENBRAE 1103</v>
          </cell>
          <cell r="E1320">
            <v>7315</v>
          </cell>
          <cell r="F1320" t="b">
            <v>1</v>
          </cell>
          <cell r="G1320">
            <v>3607.6139812138299</v>
          </cell>
          <cell r="H1320">
            <v>0</v>
          </cell>
        </row>
        <row r="1321">
          <cell r="B1321" t="str">
            <v>GREENBRAE 1103CB</v>
          </cell>
          <cell r="C1321">
            <v>43091103</v>
          </cell>
          <cell r="D1321" t="str">
            <v>GREENBRAE 1103</v>
          </cell>
          <cell r="E1321" t="str">
            <v>CB</v>
          </cell>
          <cell r="F1321" t="b">
            <v>1</v>
          </cell>
          <cell r="G1321">
            <v>6661.6605105406297</v>
          </cell>
          <cell r="H1321">
            <v>0</v>
          </cell>
        </row>
        <row r="1322">
          <cell r="B1322" t="str">
            <v>GREENBRAE 1104107508</v>
          </cell>
          <cell r="C1322">
            <v>43091104</v>
          </cell>
          <cell r="D1322" t="str">
            <v>GREENBRAE 1104</v>
          </cell>
          <cell r="E1322">
            <v>107508</v>
          </cell>
          <cell r="F1322" t="b">
            <v>1</v>
          </cell>
          <cell r="G1322">
            <v>282.95740150811798</v>
          </cell>
          <cell r="H1322">
            <v>0</v>
          </cell>
        </row>
        <row r="1323">
          <cell r="B1323" t="str">
            <v>GREENBRAE 1104317890</v>
          </cell>
          <cell r="C1323">
            <v>43091104</v>
          </cell>
          <cell r="D1323" t="str">
            <v>GREENBRAE 1104</v>
          </cell>
          <cell r="E1323">
            <v>317890</v>
          </cell>
          <cell r="F1323" t="b">
            <v>1</v>
          </cell>
          <cell r="G1323">
            <v>125.831519618054</v>
          </cell>
          <cell r="H1323">
            <v>125.831519618054</v>
          </cell>
        </row>
        <row r="1324">
          <cell r="B1324" t="str">
            <v>GREENBRAE 1104751</v>
          </cell>
          <cell r="C1324">
            <v>43091104</v>
          </cell>
          <cell r="D1324" t="str">
            <v>GREENBRAE 1104</v>
          </cell>
          <cell r="E1324">
            <v>751</v>
          </cell>
          <cell r="F1324" t="b">
            <v>1</v>
          </cell>
          <cell r="G1324">
            <v>4384.8993830540003</v>
          </cell>
          <cell r="H1324">
            <v>264.61200662392099</v>
          </cell>
        </row>
        <row r="1325">
          <cell r="B1325" t="str">
            <v>GREENBRAE 1104972264</v>
          </cell>
          <cell r="C1325">
            <v>43091104</v>
          </cell>
          <cell r="D1325" t="str">
            <v>GREENBRAE 1104</v>
          </cell>
          <cell r="E1325">
            <v>972264</v>
          </cell>
          <cell r="F1325" t="b">
            <v>1</v>
          </cell>
          <cell r="G1325">
            <v>337.19829473593501</v>
          </cell>
          <cell r="H1325">
            <v>0</v>
          </cell>
        </row>
        <row r="1326">
          <cell r="B1326" t="str">
            <v>GUALALA 111135562</v>
          </cell>
          <cell r="C1326">
            <v>42841111</v>
          </cell>
          <cell r="D1326" t="str">
            <v>GUALALA 1111</v>
          </cell>
          <cell r="E1326">
            <v>35562</v>
          </cell>
          <cell r="F1326" t="b">
            <v>0</v>
          </cell>
          <cell r="G1326">
            <v>22914.0776416677</v>
          </cell>
          <cell r="H1326">
            <v>22914.0776416677</v>
          </cell>
        </row>
        <row r="1327">
          <cell r="B1327" t="str">
            <v>GUALALA 1111402866</v>
          </cell>
          <cell r="C1327">
            <v>42841111</v>
          </cell>
          <cell r="D1327" t="str">
            <v>GUALALA 1111</v>
          </cell>
          <cell r="E1327">
            <v>402866</v>
          </cell>
          <cell r="F1327" t="b">
            <v>0</v>
          </cell>
          <cell r="G1327">
            <v>2560.40321443006</v>
          </cell>
          <cell r="H1327">
            <v>2560.40321443006</v>
          </cell>
        </row>
        <row r="1328">
          <cell r="B1328" t="str">
            <v>GUALALA 1111445166</v>
          </cell>
          <cell r="C1328">
            <v>42841111</v>
          </cell>
          <cell r="D1328" t="str">
            <v>GUALALA 1111</v>
          </cell>
          <cell r="E1328">
            <v>445166</v>
          </cell>
          <cell r="F1328" t="b">
            <v>0</v>
          </cell>
          <cell r="G1328">
            <v>15269.795523942201</v>
          </cell>
          <cell r="H1328">
            <v>12164.263484031901</v>
          </cell>
        </row>
        <row r="1329">
          <cell r="B1329" t="str">
            <v>GUALALA 1111498</v>
          </cell>
          <cell r="C1329">
            <v>42841111</v>
          </cell>
          <cell r="D1329" t="str">
            <v>GUALALA 1111</v>
          </cell>
          <cell r="E1329">
            <v>498</v>
          </cell>
          <cell r="F1329" t="b">
            <v>0</v>
          </cell>
          <cell r="G1329">
            <v>4821.7264451580404</v>
          </cell>
          <cell r="H1329">
            <v>4596.7491497211404</v>
          </cell>
        </row>
        <row r="1330">
          <cell r="B1330" t="str">
            <v>GUALALA 1111887180</v>
          </cell>
          <cell r="C1330">
            <v>42841111</v>
          </cell>
          <cell r="D1330" t="str">
            <v>GUALALA 1111</v>
          </cell>
          <cell r="E1330">
            <v>887180</v>
          </cell>
          <cell r="F1330" t="b">
            <v>0</v>
          </cell>
          <cell r="G1330">
            <v>8692.4371493878407</v>
          </cell>
          <cell r="H1330">
            <v>8589.4891577751696</v>
          </cell>
        </row>
        <row r="1331">
          <cell r="B1331" t="str">
            <v>GUALALA 1111CB</v>
          </cell>
          <cell r="C1331">
            <v>42841111</v>
          </cell>
          <cell r="D1331" t="str">
            <v>GUALALA 1111</v>
          </cell>
          <cell r="E1331" t="str">
            <v>CB</v>
          </cell>
          <cell r="F1331" t="b">
            <v>0</v>
          </cell>
          <cell r="G1331">
            <v>6227.6638037944604</v>
          </cell>
          <cell r="H1331">
            <v>6227.6638037944604</v>
          </cell>
        </row>
        <row r="1332">
          <cell r="B1332" t="str">
            <v>GUALALA 11121294</v>
          </cell>
          <cell r="C1332">
            <v>42841112</v>
          </cell>
          <cell r="D1332" t="str">
            <v>GUALALA 1112</v>
          </cell>
          <cell r="E1332">
            <v>1294</v>
          </cell>
          <cell r="F1332" t="b">
            <v>0</v>
          </cell>
          <cell r="G1332">
            <v>32661.474389105701</v>
          </cell>
          <cell r="H1332">
            <v>31953.679812659298</v>
          </cell>
        </row>
        <row r="1333">
          <cell r="B1333" t="str">
            <v>GUALALA 111223444</v>
          </cell>
          <cell r="C1333">
            <v>42841112</v>
          </cell>
          <cell r="D1333" t="str">
            <v>GUALALA 1112</v>
          </cell>
          <cell r="E1333">
            <v>23444</v>
          </cell>
          <cell r="F1333" t="b">
            <v>0</v>
          </cell>
          <cell r="G1333">
            <v>23380.690657507501</v>
          </cell>
          <cell r="H1333">
            <v>23380.690657507501</v>
          </cell>
        </row>
        <row r="1334">
          <cell r="B1334" t="str">
            <v>GUALALA 11124431</v>
          </cell>
          <cell r="C1334">
            <v>42841112</v>
          </cell>
          <cell r="D1334" t="str">
            <v>GUALALA 1112</v>
          </cell>
          <cell r="E1334">
            <v>4431</v>
          </cell>
          <cell r="F1334" t="b">
            <v>0</v>
          </cell>
          <cell r="G1334">
            <v>2379.8246405974601</v>
          </cell>
          <cell r="H1334">
            <v>2267.6220333218698</v>
          </cell>
        </row>
        <row r="1335">
          <cell r="B1335" t="str">
            <v>GUALALA 1112662</v>
          </cell>
          <cell r="C1335">
            <v>42841112</v>
          </cell>
          <cell r="D1335" t="str">
            <v>GUALALA 1112</v>
          </cell>
          <cell r="E1335">
            <v>662</v>
          </cell>
          <cell r="F1335" t="b">
            <v>0</v>
          </cell>
          <cell r="G1335">
            <v>13657.964208388101</v>
          </cell>
          <cell r="H1335">
            <v>10019.765481685999</v>
          </cell>
        </row>
        <row r="1336">
          <cell r="B1336" t="str">
            <v>GUALALA 1112CB</v>
          </cell>
          <cell r="C1336">
            <v>42841112</v>
          </cell>
          <cell r="D1336" t="str">
            <v>GUALALA 1112</v>
          </cell>
          <cell r="E1336" t="str">
            <v>CB</v>
          </cell>
          <cell r="F1336" t="b">
            <v>0</v>
          </cell>
          <cell r="G1336">
            <v>3448.2579069114599</v>
          </cell>
          <cell r="H1336">
            <v>2568.9228253646502</v>
          </cell>
        </row>
        <row r="1337">
          <cell r="B1337" t="str">
            <v>HALF MOON BAY 11012500</v>
          </cell>
          <cell r="C1337">
            <v>24101101</v>
          </cell>
          <cell r="D1337" t="str">
            <v>HALF MOON BAY 1101</v>
          </cell>
          <cell r="E1337">
            <v>2500</v>
          </cell>
          <cell r="F1337" t="b">
            <v>0</v>
          </cell>
          <cell r="G1337">
            <v>11167.091115703201</v>
          </cell>
          <cell r="H1337">
            <v>10490.7768335361</v>
          </cell>
        </row>
        <row r="1338">
          <cell r="B1338" t="str">
            <v>HALF MOON BAY 110148868</v>
          </cell>
          <cell r="C1338">
            <v>24101101</v>
          </cell>
          <cell r="D1338" t="str">
            <v>HALF MOON BAY 1101</v>
          </cell>
          <cell r="E1338">
            <v>48868</v>
          </cell>
          <cell r="F1338" t="b">
            <v>1</v>
          </cell>
          <cell r="G1338">
            <v>3010.8680242718401</v>
          </cell>
          <cell r="H1338">
            <v>0</v>
          </cell>
        </row>
        <row r="1339">
          <cell r="B1339" t="str">
            <v>HALF MOON BAY 1101771258</v>
          </cell>
          <cell r="C1339">
            <v>24101101</v>
          </cell>
          <cell r="D1339" t="str">
            <v>HALF MOON BAY 1101</v>
          </cell>
          <cell r="E1339">
            <v>771258</v>
          </cell>
          <cell r="F1339" t="b">
            <v>1</v>
          </cell>
          <cell r="G1339">
            <v>308.35784023979897</v>
          </cell>
          <cell r="H1339">
            <v>308.35784023979897</v>
          </cell>
        </row>
        <row r="1340">
          <cell r="B1340" t="str">
            <v>HALF MOON BAY 1101818874</v>
          </cell>
          <cell r="C1340">
            <v>24101101</v>
          </cell>
          <cell r="D1340" t="str">
            <v>HALF MOON BAY 1101</v>
          </cell>
          <cell r="E1340">
            <v>818874</v>
          </cell>
          <cell r="F1340" t="b">
            <v>0</v>
          </cell>
          <cell r="G1340">
            <v>10865.8424054098</v>
          </cell>
          <cell r="H1340">
            <v>9148.5424977758994</v>
          </cell>
        </row>
        <row r="1341">
          <cell r="B1341" t="str">
            <v>HALF MOON BAY 1101821698</v>
          </cell>
          <cell r="C1341">
            <v>24101101</v>
          </cell>
          <cell r="D1341" t="str">
            <v>HALF MOON BAY 1101</v>
          </cell>
          <cell r="E1341">
            <v>821698</v>
          </cell>
          <cell r="F1341" t="b">
            <v>0</v>
          </cell>
          <cell r="G1341">
            <v>1364.92686678683</v>
          </cell>
          <cell r="H1341">
            <v>1364.92686678683</v>
          </cell>
        </row>
        <row r="1342">
          <cell r="B1342" t="str">
            <v>HALF MOON BAY 11018902</v>
          </cell>
          <cell r="C1342">
            <v>24101101</v>
          </cell>
          <cell r="D1342" t="str">
            <v>HALF MOON BAY 1101</v>
          </cell>
          <cell r="E1342">
            <v>8902</v>
          </cell>
          <cell r="F1342" t="b">
            <v>0</v>
          </cell>
          <cell r="G1342">
            <v>29281.888641645899</v>
          </cell>
          <cell r="H1342">
            <v>22787.129566574102</v>
          </cell>
        </row>
        <row r="1343">
          <cell r="B1343" t="str">
            <v>HALF MOON BAY 1101903182</v>
          </cell>
          <cell r="C1343">
            <v>24101101</v>
          </cell>
          <cell r="D1343" t="str">
            <v>HALF MOON BAY 1101</v>
          </cell>
          <cell r="E1343">
            <v>903182</v>
          </cell>
          <cell r="F1343" t="b">
            <v>0</v>
          </cell>
          <cell r="G1343">
            <v>1770.37549735121</v>
          </cell>
          <cell r="H1343">
            <v>1052.7078228942801</v>
          </cell>
        </row>
        <row r="1344">
          <cell r="B1344" t="str">
            <v>HALF MOON BAY 1101CB</v>
          </cell>
          <cell r="C1344">
            <v>24101101</v>
          </cell>
          <cell r="D1344" t="str">
            <v>HALF MOON BAY 1101</v>
          </cell>
          <cell r="E1344" t="str">
            <v>CB</v>
          </cell>
          <cell r="F1344" t="b">
            <v>0</v>
          </cell>
          <cell r="G1344">
            <v>10068.884605847201</v>
          </cell>
          <cell r="H1344">
            <v>2571.5147504177999</v>
          </cell>
        </row>
        <row r="1345">
          <cell r="B1345" t="str">
            <v>HALF MOON BAY 11022032</v>
          </cell>
          <cell r="C1345">
            <v>24101102</v>
          </cell>
          <cell r="D1345" t="str">
            <v>HALF MOON BAY 1102</v>
          </cell>
          <cell r="E1345">
            <v>2032</v>
          </cell>
          <cell r="F1345" t="b">
            <v>1</v>
          </cell>
          <cell r="G1345">
            <v>14427.8487151635</v>
          </cell>
          <cell r="H1345">
            <v>905.53450949452497</v>
          </cell>
        </row>
        <row r="1346">
          <cell r="B1346" t="str">
            <v>HALF MOON BAY 1102350336</v>
          </cell>
          <cell r="C1346">
            <v>24101102</v>
          </cell>
          <cell r="D1346" t="str">
            <v>HALF MOON BAY 1102</v>
          </cell>
          <cell r="E1346">
            <v>350336</v>
          </cell>
          <cell r="F1346" t="b">
            <v>0</v>
          </cell>
          <cell r="G1346">
            <v>2699.1632233220198</v>
          </cell>
          <cell r="H1346">
            <v>1936.9418433251899</v>
          </cell>
        </row>
        <row r="1347">
          <cell r="B1347" t="str">
            <v>HALF MOON BAY 110258448</v>
          </cell>
          <cell r="C1347">
            <v>24101102</v>
          </cell>
          <cell r="D1347" t="str">
            <v>HALF MOON BAY 1102</v>
          </cell>
          <cell r="E1347">
            <v>58448</v>
          </cell>
          <cell r="F1347" t="b">
            <v>0</v>
          </cell>
          <cell r="G1347">
            <v>7774.1255986209298</v>
          </cell>
          <cell r="H1347">
            <v>7141.1011897930703</v>
          </cell>
        </row>
        <row r="1348">
          <cell r="B1348" t="str">
            <v>HALF MOON BAY 1102650808</v>
          </cell>
          <cell r="C1348">
            <v>24101102</v>
          </cell>
          <cell r="D1348" t="str">
            <v>HALF MOON BAY 1102</v>
          </cell>
          <cell r="E1348">
            <v>650808</v>
          </cell>
          <cell r="F1348" t="b">
            <v>1</v>
          </cell>
          <cell r="G1348">
            <v>998.35723941225694</v>
          </cell>
          <cell r="H1348">
            <v>843.35917211127196</v>
          </cell>
        </row>
        <row r="1349">
          <cell r="B1349" t="str">
            <v>HALF MOON BAY 1102863822</v>
          </cell>
          <cell r="C1349">
            <v>24101102</v>
          </cell>
          <cell r="D1349" t="str">
            <v>HALF MOON BAY 1102</v>
          </cell>
          <cell r="E1349">
            <v>863822</v>
          </cell>
          <cell r="F1349" t="b">
            <v>1</v>
          </cell>
          <cell r="G1349">
            <v>1030.95002107597</v>
          </cell>
          <cell r="H1349">
            <v>168.75191909192301</v>
          </cell>
        </row>
        <row r="1350">
          <cell r="B1350" t="str">
            <v>HALF MOON BAY 11028848</v>
          </cell>
          <cell r="C1350">
            <v>24101102</v>
          </cell>
          <cell r="D1350" t="str">
            <v>HALF MOON BAY 1102</v>
          </cell>
          <cell r="E1350">
            <v>8848</v>
          </cell>
          <cell r="F1350" t="b">
            <v>0</v>
          </cell>
          <cell r="G1350">
            <v>16215.078510082099</v>
          </cell>
          <cell r="H1350">
            <v>6200.2521091071803</v>
          </cell>
        </row>
        <row r="1351">
          <cell r="B1351" t="str">
            <v>HALF MOON BAY 1102CB</v>
          </cell>
          <cell r="C1351">
            <v>24101102</v>
          </cell>
          <cell r="D1351" t="str">
            <v>HALF MOON BAY 1102</v>
          </cell>
          <cell r="E1351" t="str">
            <v>CB</v>
          </cell>
          <cell r="F1351" t="b">
            <v>1</v>
          </cell>
          <cell r="G1351">
            <v>5451.3153750992797</v>
          </cell>
          <cell r="H1351">
            <v>266.96947728519802</v>
          </cell>
        </row>
        <row r="1352">
          <cell r="B1352" t="str">
            <v>HALF MOON BAY 1103341542</v>
          </cell>
          <cell r="C1352">
            <v>24101103</v>
          </cell>
          <cell r="D1352" t="str">
            <v>HALF MOON BAY 1103</v>
          </cell>
          <cell r="E1352">
            <v>341542</v>
          </cell>
          <cell r="F1352" t="b">
            <v>0</v>
          </cell>
          <cell r="G1352">
            <v>10584.3319701199</v>
          </cell>
          <cell r="H1352">
            <v>9768.7601982895903</v>
          </cell>
        </row>
        <row r="1353">
          <cell r="B1353" t="str">
            <v>HALF MOON BAY 1103531594</v>
          </cell>
          <cell r="C1353">
            <v>24101103</v>
          </cell>
          <cell r="D1353" t="str">
            <v>HALF MOON BAY 1103</v>
          </cell>
          <cell r="E1353">
            <v>531594</v>
          </cell>
          <cell r="F1353" t="b">
            <v>0</v>
          </cell>
          <cell r="G1353">
            <v>4284.54991967156</v>
          </cell>
          <cell r="H1353">
            <v>3998.7287430163101</v>
          </cell>
        </row>
        <row r="1354">
          <cell r="B1354" t="str">
            <v>HALF MOON BAY 1103540991</v>
          </cell>
          <cell r="C1354">
            <v>24101103</v>
          </cell>
          <cell r="D1354" t="str">
            <v>HALF MOON BAY 1103</v>
          </cell>
          <cell r="E1354">
            <v>540991</v>
          </cell>
          <cell r="F1354" t="b">
            <v>0</v>
          </cell>
          <cell r="G1354">
            <v>2594.67406260395</v>
          </cell>
          <cell r="H1354">
            <v>2544.5262105287002</v>
          </cell>
        </row>
        <row r="1355">
          <cell r="B1355" t="str">
            <v>HALF MOON BAY 11036012</v>
          </cell>
          <cell r="C1355">
            <v>24101103</v>
          </cell>
          <cell r="D1355" t="str">
            <v>HALF MOON BAY 1103</v>
          </cell>
          <cell r="E1355">
            <v>6012</v>
          </cell>
          <cell r="F1355" t="b">
            <v>0</v>
          </cell>
          <cell r="G1355">
            <v>15479.7976949478</v>
          </cell>
          <cell r="H1355">
            <v>10729.276379586299</v>
          </cell>
        </row>
        <row r="1356">
          <cell r="B1356" t="str">
            <v>HALF MOON BAY 11036014</v>
          </cell>
          <cell r="C1356">
            <v>24101103</v>
          </cell>
          <cell r="D1356" t="str">
            <v>HALF MOON BAY 1103</v>
          </cell>
          <cell r="E1356">
            <v>6014</v>
          </cell>
          <cell r="F1356" t="b">
            <v>0</v>
          </cell>
          <cell r="G1356">
            <v>19985.203600147401</v>
          </cell>
          <cell r="H1356">
            <v>9962.9662500711092</v>
          </cell>
        </row>
        <row r="1357">
          <cell r="B1357" t="str">
            <v>HALF MOON BAY 11036018</v>
          </cell>
          <cell r="C1357">
            <v>24101103</v>
          </cell>
          <cell r="D1357" t="str">
            <v>HALF MOON BAY 1103</v>
          </cell>
          <cell r="E1357">
            <v>6018</v>
          </cell>
          <cell r="F1357" t="b">
            <v>0</v>
          </cell>
          <cell r="G1357">
            <v>30239.533881482999</v>
          </cell>
          <cell r="H1357">
            <v>25219.552473106101</v>
          </cell>
        </row>
        <row r="1358">
          <cell r="B1358" t="str">
            <v>HALF MOON BAY 110369412</v>
          </cell>
          <cell r="C1358">
            <v>24101103</v>
          </cell>
          <cell r="D1358" t="str">
            <v>HALF MOON BAY 1103</v>
          </cell>
          <cell r="E1358">
            <v>69412</v>
          </cell>
          <cell r="F1358" t="b">
            <v>0</v>
          </cell>
          <cell r="G1358">
            <v>34124.525297524902</v>
          </cell>
          <cell r="H1358">
            <v>25048.7626184537</v>
          </cell>
        </row>
        <row r="1359">
          <cell r="B1359" t="str">
            <v>HALF MOON BAY 1103695411</v>
          </cell>
          <cell r="C1359">
            <v>24101103</v>
          </cell>
          <cell r="D1359" t="str">
            <v>HALF MOON BAY 1103</v>
          </cell>
          <cell r="E1359">
            <v>695411</v>
          </cell>
          <cell r="F1359" t="b">
            <v>0</v>
          </cell>
          <cell r="G1359">
            <v>13352.9729873384</v>
          </cell>
          <cell r="H1359">
            <v>13352.9729873384</v>
          </cell>
        </row>
        <row r="1360">
          <cell r="B1360" t="str">
            <v>HALF MOON BAY 11038089</v>
          </cell>
          <cell r="C1360">
            <v>24101103</v>
          </cell>
          <cell r="D1360" t="str">
            <v>HALF MOON BAY 1103</v>
          </cell>
          <cell r="E1360">
            <v>8089</v>
          </cell>
          <cell r="F1360" t="b">
            <v>0</v>
          </cell>
          <cell r="G1360">
            <v>4528.4761022031198</v>
          </cell>
          <cell r="H1360">
            <v>4528.4761022031198</v>
          </cell>
        </row>
        <row r="1361">
          <cell r="B1361" t="str">
            <v>HALF MOON BAY 11038894</v>
          </cell>
          <cell r="C1361">
            <v>24101103</v>
          </cell>
          <cell r="D1361" t="str">
            <v>HALF MOON BAY 1103</v>
          </cell>
          <cell r="E1361">
            <v>8894</v>
          </cell>
          <cell r="F1361" t="b">
            <v>0</v>
          </cell>
          <cell r="G1361">
            <v>18146.6987584132</v>
          </cell>
          <cell r="H1361">
            <v>18102.284226915901</v>
          </cell>
        </row>
        <row r="1362">
          <cell r="B1362" t="str">
            <v>HALF MOON BAY 11038898</v>
          </cell>
          <cell r="C1362">
            <v>24101103</v>
          </cell>
          <cell r="D1362" t="str">
            <v>HALF MOON BAY 1103</v>
          </cell>
          <cell r="E1362">
            <v>8898</v>
          </cell>
          <cell r="F1362" t="b">
            <v>0</v>
          </cell>
          <cell r="G1362">
            <v>1034.8012919688199</v>
          </cell>
          <cell r="H1362">
            <v>1034.8012919688199</v>
          </cell>
        </row>
        <row r="1363">
          <cell r="B1363" t="str">
            <v>HALF MOON BAY 11038920</v>
          </cell>
          <cell r="C1363">
            <v>24101103</v>
          </cell>
          <cell r="D1363" t="str">
            <v>HALF MOON BAY 1103</v>
          </cell>
          <cell r="E1363">
            <v>8920</v>
          </cell>
          <cell r="F1363" t="b">
            <v>1</v>
          </cell>
          <cell r="G1363">
            <v>158.12419485431201</v>
          </cell>
          <cell r="H1363">
            <v>158.12419485431201</v>
          </cell>
        </row>
        <row r="1364">
          <cell r="B1364" t="str">
            <v>HALF MOON BAY 11039112</v>
          </cell>
          <cell r="C1364">
            <v>24101103</v>
          </cell>
          <cell r="D1364" t="str">
            <v>HALF MOON BAY 1103</v>
          </cell>
          <cell r="E1364">
            <v>9112</v>
          </cell>
          <cell r="F1364" t="b">
            <v>0</v>
          </cell>
          <cell r="G1364">
            <v>8500.5119038356806</v>
          </cell>
          <cell r="H1364">
            <v>1386.5142994319999</v>
          </cell>
        </row>
        <row r="1365">
          <cell r="B1365" t="str">
            <v>HALF MOON BAY 1103H80</v>
          </cell>
          <cell r="C1365">
            <v>24101103</v>
          </cell>
          <cell r="D1365" t="str">
            <v>HALF MOON BAY 1103</v>
          </cell>
          <cell r="E1365" t="str">
            <v>H80</v>
          </cell>
          <cell r="F1365" t="b">
            <v>0</v>
          </cell>
          <cell r="G1365">
            <v>31889.193957833799</v>
          </cell>
          <cell r="H1365">
            <v>31889.193957833799</v>
          </cell>
        </row>
        <row r="1366">
          <cell r="B1366" t="str">
            <v>HALF MOON BAY 1103H82</v>
          </cell>
          <cell r="C1366">
            <v>24101103</v>
          </cell>
          <cell r="D1366" t="str">
            <v>HALF MOON BAY 1103</v>
          </cell>
          <cell r="E1366" t="str">
            <v>H82</v>
          </cell>
          <cell r="F1366" t="b">
            <v>0</v>
          </cell>
          <cell r="G1366">
            <v>58651.475497125102</v>
          </cell>
          <cell r="H1366">
            <v>52489.340150189499</v>
          </cell>
        </row>
        <row r="1367">
          <cell r="B1367" t="str">
            <v>HALSEY 11011704</v>
          </cell>
          <cell r="C1367">
            <v>152241101</v>
          </cell>
          <cell r="D1367" t="str">
            <v>HALSEY 1101</v>
          </cell>
          <cell r="E1367">
            <v>1704</v>
          </cell>
          <cell r="F1367" t="b">
            <v>0</v>
          </cell>
          <cell r="G1367">
            <v>21239.391650775098</v>
          </cell>
          <cell r="H1367">
            <v>21231.818487019202</v>
          </cell>
        </row>
        <row r="1368">
          <cell r="B1368" t="str">
            <v>HALSEY 11012414</v>
          </cell>
          <cell r="C1368">
            <v>152241101</v>
          </cell>
          <cell r="D1368" t="str">
            <v>HALSEY 1101</v>
          </cell>
          <cell r="E1368">
            <v>2414</v>
          </cell>
          <cell r="F1368" t="b">
            <v>0</v>
          </cell>
          <cell r="G1368">
            <v>23793.414969799102</v>
          </cell>
          <cell r="H1368">
            <v>23793.414969799102</v>
          </cell>
        </row>
        <row r="1369">
          <cell r="B1369" t="str">
            <v>HALSEY 11015731</v>
          </cell>
          <cell r="C1369">
            <v>152241101</v>
          </cell>
          <cell r="D1369" t="str">
            <v>HALSEY 1101</v>
          </cell>
          <cell r="E1369">
            <v>5731</v>
          </cell>
          <cell r="F1369" t="b">
            <v>0</v>
          </cell>
          <cell r="G1369">
            <v>5029.61936638725</v>
          </cell>
          <cell r="H1369">
            <v>5029.61936638725</v>
          </cell>
        </row>
        <row r="1370">
          <cell r="B1370" t="str">
            <v>HALSEY 110176178</v>
          </cell>
          <cell r="C1370">
            <v>152241101</v>
          </cell>
          <cell r="D1370" t="str">
            <v>HALSEY 1101</v>
          </cell>
          <cell r="E1370">
            <v>76178</v>
          </cell>
          <cell r="F1370" t="b">
            <v>0</v>
          </cell>
          <cell r="G1370">
            <v>32532.304768140599</v>
          </cell>
          <cell r="H1370">
            <v>32532.304768140599</v>
          </cell>
        </row>
        <row r="1371">
          <cell r="B1371" t="str">
            <v>HALSEY 1101CB</v>
          </cell>
          <cell r="C1371">
            <v>152241101</v>
          </cell>
          <cell r="D1371" t="str">
            <v>HALSEY 1101</v>
          </cell>
          <cell r="E1371" t="str">
            <v>CB</v>
          </cell>
          <cell r="F1371" t="b">
            <v>0</v>
          </cell>
          <cell r="G1371">
            <v>27644.348651867698</v>
          </cell>
          <cell r="H1371">
            <v>27644.348651867698</v>
          </cell>
        </row>
        <row r="1372">
          <cell r="B1372" t="str">
            <v>HALSEY 11022514</v>
          </cell>
          <cell r="C1372">
            <v>152241102</v>
          </cell>
          <cell r="D1372" t="str">
            <v>HALSEY 1102</v>
          </cell>
          <cell r="E1372">
            <v>2514</v>
          </cell>
          <cell r="F1372" t="b">
            <v>0</v>
          </cell>
          <cell r="G1372">
            <v>31420.496525235099</v>
          </cell>
          <cell r="H1372">
            <v>17648.497858532501</v>
          </cell>
        </row>
        <row r="1373">
          <cell r="B1373" t="str">
            <v>HALSEY 110239104</v>
          </cell>
          <cell r="C1373">
            <v>152241102</v>
          </cell>
          <cell r="D1373" t="str">
            <v>HALSEY 1102</v>
          </cell>
          <cell r="E1373">
            <v>39104</v>
          </cell>
          <cell r="F1373" t="b">
            <v>0</v>
          </cell>
          <cell r="G1373">
            <v>49366.034952296199</v>
          </cell>
          <cell r="H1373">
            <v>49366.034952296199</v>
          </cell>
        </row>
        <row r="1374">
          <cell r="B1374" t="str">
            <v>HALSEY 11025739</v>
          </cell>
          <cell r="C1374">
            <v>152241102</v>
          </cell>
          <cell r="D1374" t="str">
            <v>HALSEY 1102</v>
          </cell>
          <cell r="E1374">
            <v>5739</v>
          </cell>
          <cell r="F1374" t="b">
            <v>0</v>
          </cell>
          <cell r="G1374">
            <v>10731.869615722</v>
          </cell>
          <cell r="H1374">
            <v>10731.869615722</v>
          </cell>
        </row>
        <row r="1375">
          <cell r="B1375" t="str">
            <v>HALSEY 11026129</v>
          </cell>
          <cell r="C1375">
            <v>152241102</v>
          </cell>
          <cell r="D1375" t="str">
            <v>HALSEY 1102</v>
          </cell>
          <cell r="E1375">
            <v>6129</v>
          </cell>
          <cell r="F1375" t="b">
            <v>0</v>
          </cell>
          <cell r="G1375">
            <v>5155.4944213009203</v>
          </cell>
          <cell r="H1375">
            <v>5155.4944213009203</v>
          </cell>
        </row>
        <row r="1376">
          <cell r="B1376" t="str">
            <v>HALSEY 1102CB</v>
          </cell>
          <cell r="C1376">
            <v>152241102</v>
          </cell>
          <cell r="D1376" t="str">
            <v>HALSEY 1102</v>
          </cell>
          <cell r="E1376" t="str">
            <v>CB</v>
          </cell>
          <cell r="F1376" t="b">
            <v>0</v>
          </cell>
          <cell r="G1376">
            <v>12882.1278240397</v>
          </cell>
          <cell r="H1376">
            <v>12682.5012973722</v>
          </cell>
        </row>
        <row r="1377">
          <cell r="B1377" t="str">
            <v>HAMILTON BRANCH 11012046</v>
          </cell>
          <cell r="C1377">
            <v>102361101</v>
          </cell>
          <cell r="D1377" t="str">
            <v>HAMILTON BRANCH 1101</v>
          </cell>
          <cell r="E1377">
            <v>2046</v>
          </cell>
          <cell r="F1377" t="b">
            <v>0</v>
          </cell>
          <cell r="G1377">
            <v>14788.054300224199</v>
          </cell>
          <cell r="H1377">
            <v>14724.190035939</v>
          </cell>
        </row>
        <row r="1378">
          <cell r="B1378" t="str">
            <v>HAMILTON BRANCH 11012082</v>
          </cell>
          <cell r="C1378">
            <v>102361101</v>
          </cell>
          <cell r="D1378" t="str">
            <v>HAMILTON BRANCH 1101</v>
          </cell>
          <cell r="E1378">
            <v>2082</v>
          </cell>
          <cell r="F1378" t="b">
            <v>0</v>
          </cell>
          <cell r="G1378">
            <v>4925.5932717463402</v>
          </cell>
          <cell r="H1378">
            <v>2445.1964660927101</v>
          </cell>
        </row>
        <row r="1379">
          <cell r="B1379" t="str">
            <v>HAMILTON BRANCH 11012436</v>
          </cell>
          <cell r="C1379">
            <v>102361101</v>
          </cell>
          <cell r="D1379" t="str">
            <v>HAMILTON BRANCH 1101</v>
          </cell>
          <cell r="E1379">
            <v>2436</v>
          </cell>
          <cell r="F1379" t="b">
            <v>0</v>
          </cell>
          <cell r="G1379">
            <v>8535.8961138935192</v>
          </cell>
          <cell r="H1379">
            <v>8535.8961138935192</v>
          </cell>
        </row>
        <row r="1380">
          <cell r="B1380" t="str">
            <v>HAMILTON BRANCH 11013049</v>
          </cell>
          <cell r="C1380">
            <v>102361101</v>
          </cell>
          <cell r="D1380" t="str">
            <v>HAMILTON BRANCH 1101</v>
          </cell>
          <cell r="E1380">
            <v>3049</v>
          </cell>
          <cell r="F1380" t="b">
            <v>0</v>
          </cell>
          <cell r="G1380">
            <v>2682.1997730830599</v>
          </cell>
          <cell r="H1380">
            <v>1650.99465721096</v>
          </cell>
        </row>
        <row r="1381">
          <cell r="B1381" t="str">
            <v>HAMILTON BRANCH 110137436</v>
          </cell>
          <cell r="C1381">
            <v>102361101</v>
          </cell>
          <cell r="D1381" t="str">
            <v>HAMILTON BRANCH 1101</v>
          </cell>
          <cell r="E1381">
            <v>37436</v>
          </cell>
          <cell r="F1381" t="b">
            <v>0</v>
          </cell>
          <cell r="G1381">
            <v>3311.0304593741098</v>
          </cell>
          <cell r="H1381">
            <v>1208.0742956223601</v>
          </cell>
        </row>
        <row r="1382">
          <cell r="B1382" t="str">
            <v>HAMILTON BRANCH 110153192</v>
          </cell>
          <cell r="C1382">
            <v>102361101</v>
          </cell>
          <cell r="D1382" t="str">
            <v>HAMILTON BRANCH 1101</v>
          </cell>
          <cell r="E1382">
            <v>53192</v>
          </cell>
          <cell r="F1382" t="b">
            <v>1</v>
          </cell>
          <cell r="G1382">
            <v>3316.9891719514799</v>
          </cell>
          <cell r="H1382">
            <v>889.75803170843096</v>
          </cell>
        </row>
        <row r="1383">
          <cell r="B1383" t="str">
            <v>HAMILTON BRANCH 110187784</v>
          </cell>
          <cell r="C1383">
            <v>102361101</v>
          </cell>
          <cell r="D1383" t="str">
            <v>HAMILTON BRANCH 1101</v>
          </cell>
          <cell r="E1383">
            <v>87784</v>
          </cell>
          <cell r="F1383" t="b">
            <v>0</v>
          </cell>
          <cell r="G1383">
            <v>2328.7215260747898</v>
          </cell>
          <cell r="H1383">
            <v>2328.7215260747898</v>
          </cell>
        </row>
        <row r="1384">
          <cell r="B1384" t="str">
            <v>HAMILTON BRANCH 110190334</v>
          </cell>
          <cell r="C1384">
            <v>102361101</v>
          </cell>
          <cell r="D1384" t="str">
            <v>HAMILTON BRANCH 1101</v>
          </cell>
          <cell r="E1384">
            <v>90334</v>
          </cell>
          <cell r="F1384" t="b">
            <v>0</v>
          </cell>
          <cell r="G1384">
            <v>5394.0455450245499</v>
          </cell>
          <cell r="H1384">
            <v>5394.0455450245499</v>
          </cell>
        </row>
        <row r="1385">
          <cell r="B1385" t="str">
            <v>HAMILTON BRANCH 1101CB</v>
          </cell>
          <cell r="C1385">
            <v>102361101</v>
          </cell>
          <cell r="D1385" t="str">
            <v>HAMILTON BRANCH 1101</v>
          </cell>
          <cell r="E1385" t="str">
            <v>CB</v>
          </cell>
          <cell r="F1385" t="b">
            <v>0</v>
          </cell>
          <cell r="G1385">
            <v>5887.1186054334003</v>
          </cell>
          <cell r="H1385">
            <v>3755.8808274851399</v>
          </cell>
        </row>
        <row r="1386">
          <cell r="B1386" t="str">
            <v>HARRIS 11082062</v>
          </cell>
          <cell r="C1386">
            <v>192431108</v>
          </cell>
          <cell r="D1386" t="str">
            <v>HARRIS 1108</v>
          </cell>
          <cell r="E1386">
            <v>2062</v>
          </cell>
          <cell r="F1386" t="b">
            <v>0</v>
          </cell>
          <cell r="G1386">
            <v>8420.6852393950794</v>
          </cell>
          <cell r="H1386">
            <v>2556.2544200275402</v>
          </cell>
        </row>
        <row r="1387">
          <cell r="B1387" t="str">
            <v>HARRIS 1108395498</v>
          </cell>
          <cell r="C1387">
            <v>192431108</v>
          </cell>
          <cell r="D1387" t="str">
            <v>HARRIS 1108</v>
          </cell>
          <cell r="E1387">
            <v>395498</v>
          </cell>
          <cell r="F1387" t="b">
            <v>1</v>
          </cell>
          <cell r="G1387">
            <v>792.38554071959504</v>
          </cell>
          <cell r="H1387">
            <v>171.02907961795299</v>
          </cell>
        </row>
        <row r="1388">
          <cell r="B1388" t="str">
            <v>HARRIS 11084674</v>
          </cell>
          <cell r="C1388">
            <v>192431108</v>
          </cell>
          <cell r="D1388" t="str">
            <v>HARRIS 1108</v>
          </cell>
          <cell r="E1388">
            <v>4674</v>
          </cell>
          <cell r="F1388" t="b">
            <v>1</v>
          </cell>
          <cell r="G1388">
            <v>11266.478344449601</v>
          </cell>
          <cell r="H1388">
            <v>72.799958225212507</v>
          </cell>
        </row>
        <row r="1389">
          <cell r="B1389" t="str">
            <v>HARRIS 1108705523</v>
          </cell>
          <cell r="C1389">
            <v>192431108</v>
          </cell>
          <cell r="D1389" t="str">
            <v>HARRIS 1108</v>
          </cell>
          <cell r="E1389">
            <v>705523</v>
          </cell>
          <cell r="F1389" t="b">
            <v>1</v>
          </cell>
          <cell r="G1389">
            <v>1068.2354841589299</v>
          </cell>
          <cell r="H1389">
            <v>321.92977748343498</v>
          </cell>
        </row>
        <row r="1390">
          <cell r="B1390" t="str">
            <v>HARRIS 1109183860</v>
          </cell>
          <cell r="C1390">
            <v>192431109</v>
          </cell>
          <cell r="D1390" t="str">
            <v>HARRIS 1109</v>
          </cell>
          <cell r="E1390">
            <v>183860</v>
          </cell>
          <cell r="F1390" t="b">
            <v>0</v>
          </cell>
          <cell r="G1390">
            <v>12288.139794385799</v>
          </cell>
          <cell r="H1390">
            <v>7942.1795880966902</v>
          </cell>
        </row>
        <row r="1391">
          <cell r="B1391" t="str">
            <v>HARRIS 1109237791</v>
          </cell>
          <cell r="C1391">
            <v>192431109</v>
          </cell>
          <cell r="D1391" t="str">
            <v>HARRIS 1109</v>
          </cell>
          <cell r="E1391">
            <v>237791</v>
          </cell>
          <cell r="F1391" t="b">
            <v>0</v>
          </cell>
          <cell r="G1391">
            <v>3420.2948822194899</v>
          </cell>
          <cell r="H1391">
            <v>2280.4466735907999</v>
          </cell>
        </row>
        <row r="1392">
          <cell r="B1392" t="str">
            <v>HARRIS 1109355914</v>
          </cell>
          <cell r="C1392">
            <v>192431109</v>
          </cell>
          <cell r="D1392" t="str">
            <v>HARRIS 1109</v>
          </cell>
          <cell r="E1392">
            <v>355914</v>
          </cell>
          <cell r="F1392" t="b">
            <v>0</v>
          </cell>
          <cell r="G1392">
            <v>14935.383216731099</v>
          </cell>
          <cell r="H1392">
            <v>13002.780696293201</v>
          </cell>
        </row>
        <row r="1393">
          <cell r="B1393" t="str">
            <v>HARRIS 1109661309</v>
          </cell>
          <cell r="C1393">
            <v>192431109</v>
          </cell>
          <cell r="D1393" t="str">
            <v>HARRIS 1109</v>
          </cell>
          <cell r="E1393">
            <v>661309</v>
          </cell>
          <cell r="F1393" t="b">
            <v>1</v>
          </cell>
          <cell r="G1393">
            <v>2205.0427923007701</v>
          </cell>
          <cell r="H1393">
            <v>453.796587217016</v>
          </cell>
        </row>
        <row r="1394">
          <cell r="B1394" t="str">
            <v>HARTLEY 11011306</v>
          </cell>
          <cell r="C1394">
            <v>43211101</v>
          </cell>
          <cell r="D1394" t="str">
            <v>HARTLEY 1101</v>
          </cell>
          <cell r="E1394">
            <v>1306</v>
          </cell>
          <cell r="F1394" t="b">
            <v>0</v>
          </cell>
          <cell r="G1394">
            <v>19638.941936489598</v>
          </cell>
          <cell r="H1394">
            <v>15260.277032727099</v>
          </cell>
        </row>
        <row r="1395">
          <cell r="B1395" t="str">
            <v>HARTLEY 1101471</v>
          </cell>
          <cell r="C1395">
            <v>43211101</v>
          </cell>
          <cell r="D1395" t="str">
            <v>HARTLEY 1101</v>
          </cell>
          <cell r="E1395">
            <v>471</v>
          </cell>
          <cell r="F1395" t="b">
            <v>1</v>
          </cell>
          <cell r="G1395">
            <v>2001.81295470186</v>
          </cell>
          <cell r="H1395">
            <v>0</v>
          </cell>
        </row>
        <row r="1396">
          <cell r="B1396" t="str">
            <v>HARTLEY 11014710</v>
          </cell>
          <cell r="C1396">
            <v>43211101</v>
          </cell>
          <cell r="D1396" t="str">
            <v>HARTLEY 1101</v>
          </cell>
          <cell r="E1396">
            <v>4710</v>
          </cell>
          <cell r="F1396" t="b">
            <v>0</v>
          </cell>
          <cell r="G1396">
            <v>2414.0516501151901</v>
          </cell>
          <cell r="H1396">
            <v>2414.0516501151901</v>
          </cell>
        </row>
        <row r="1397">
          <cell r="B1397" t="str">
            <v>HARTLEY 1101534548</v>
          </cell>
          <cell r="C1397">
            <v>43211101</v>
          </cell>
          <cell r="D1397" t="str">
            <v>HARTLEY 1101</v>
          </cell>
          <cell r="E1397">
            <v>534548</v>
          </cell>
          <cell r="F1397" t="b">
            <v>1</v>
          </cell>
          <cell r="G1397">
            <v>825.25128534832197</v>
          </cell>
          <cell r="H1397">
            <v>643.68301837193803</v>
          </cell>
        </row>
        <row r="1398">
          <cell r="B1398" t="str">
            <v>HARTLEY 110158095</v>
          </cell>
          <cell r="C1398">
            <v>43211101</v>
          </cell>
          <cell r="D1398" t="str">
            <v>HARTLEY 1101</v>
          </cell>
          <cell r="E1398">
            <v>58095</v>
          </cell>
          <cell r="F1398" t="b">
            <v>1</v>
          </cell>
          <cell r="G1398">
            <v>251.91576006104299</v>
          </cell>
          <cell r="H1398">
            <v>251.91576006104299</v>
          </cell>
        </row>
        <row r="1399">
          <cell r="B1399" t="str">
            <v>HARTLEY 1101658</v>
          </cell>
          <cell r="C1399">
            <v>43211101</v>
          </cell>
          <cell r="D1399" t="str">
            <v>HARTLEY 1101</v>
          </cell>
          <cell r="E1399">
            <v>658</v>
          </cell>
          <cell r="F1399" t="b">
            <v>0</v>
          </cell>
          <cell r="G1399">
            <v>21722.425982377099</v>
          </cell>
          <cell r="H1399">
            <v>4561.1196879154504</v>
          </cell>
        </row>
        <row r="1400">
          <cell r="B1400" t="str">
            <v>HARTLEY 1101698</v>
          </cell>
          <cell r="C1400">
            <v>43211101</v>
          </cell>
          <cell r="D1400" t="str">
            <v>HARTLEY 1101</v>
          </cell>
          <cell r="E1400">
            <v>698</v>
          </cell>
          <cell r="F1400" t="b">
            <v>0</v>
          </cell>
          <cell r="G1400">
            <v>16605.929016055801</v>
          </cell>
          <cell r="H1400">
            <v>11071.046624775599</v>
          </cell>
        </row>
        <row r="1401">
          <cell r="B1401" t="str">
            <v>HARTLEY 1101738</v>
          </cell>
          <cell r="C1401">
            <v>43211101</v>
          </cell>
          <cell r="D1401" t="str">
            <v>HARTLEY 1101</v>
          </cell>
          <cell r="E1401">
            <v>738</v>
          </cell>
          <cell r="F1401" t="b">
            <v>0</v>
          </cell>
          <cell r="G1401">
            <v>12990.118681378601</v>
          </cell>
          <cell r="H1401">
            <v>4208.5049011247202</v>
          </cell>
        </row>
        <row r="1402">
          <cell r="B1402" t="str">
            <v>HARTLEY 110186876</v>
          </cell>
          <cell r="C1402">
            <v>43211101</v>
          </cell>
          <cell r="D1402" t="str">
            <v>HARTLEY 1101</v>
          </cell>
          <cell r="E1402">
            <v>86876</v>
          </cell>
          <cell r="F1402" t="b">
            <v>0</v>
          </cell>
          <cell r="G1402">
            <v>13761.5335200794</v>
          </cell>
          <cell r="H1402">
            <v>3945.93512312143</v>
          </cell>
        </row>
        <row r="1403">
          <cell r="B1403" t="str">
            <v>HARTLEY 110194178</v>
          </cell>
          <cell r="C1403">
            <v>43211101</v>
          </cell>
          <cell r="D1403" t="str">
            <v>HARTLEY 1101</v>
          </cell>
          <cell r="E1403">
            <v>94178</v>
          </cell>
          <cell r="F1403" t="b">
            <v>0</v>
          </cell>
          <cell r="G1403">
            <v>6646.4631645093395</v>
          </cell>
          <cell r="H1403">
            <v>3457.4483522753299</v>
          </cell>
        </row>
        <row r="1404">
          <cell r="B1404" t="str">
            <v>HARTLEY 1101980662</v>
          </cell>
          <cell r="C1404">
            <v>43211101</v>
          </cell>
          <cell r="D1404" t="str">
            <v>HARTLEY 1101</v>
          </cell>
          <cell r="E1404">
            <v>980662</v>
          </cell>
          <cell r="F1404" t="b">
            <v>1</v>
          </cell>
          <cell r="G1404">
            <v>366.26348193185203</v>
          </cell>
          <cell r="H1404">
            <v>366.26348193185203</v>
          </cell>
        </row>
        <row r="1405">
          <cell r="B1405" t="str">
            <v>HARTLEY 1101CB</v>
          </cell>
          <cell r="C1405">
            <v>43211101</v>
          </cell>
          <cell r="D1405" t="str">
            <v>HARTLEY 1101</v>
          </cell>
          <cell r="E1405" t="str">
            <v>CB</v>
          </cell>
          <cell r="F1405" t="b">
            <v>0</v>
          </cell>
          <cell r="G1405">
            <v>4864.6418339259099</v>
          </cell>
          <cell r="H1405">
            <v>2361.7077997331298</v>
          </cell>
        </row>
        <row r="1406">
          <cell r="B1406" t="str">
            <v>HARTLEY 1102385838</v>
          </cell>
          <cell r="C1406">
            <v>43211102</v>
          </cell>
          <cell r="D1406" t="str">
            <v>HARTLEY 1102</v>
          </cell>
          <cell r="E1406">
            <v>385838</v>
          </cell>
          <cell r="F1406" t="b">
            <v>0</v>
          </cell>
          <cell r="G1406">
            <v>2645.3496571748301</v>
          </cell>
          <cell r="H1406">
            <v>2006.1587952300599</v>
          </cell>
        </row>
        <row r="1407">
          <cell r="B1407" t="str">
            <v>HARTLEY 1102524</v>
          </cell>
          <cell r="C1407">
            <v>43211102</v>
          </cell>
          <cell r="D1407" t="str">
            <v>HARTLEY 1102</v>
          </cell>
          <cell r="E1407">
            <v>524</v>
          </cell>
          <cell r="F1407" t="b">
            <v>1</v>
          </cell>
          <cell r="G1407">
            <v>4106.6103234421898</v>
          </cell>
          <cell r="H1407">
            <v>399.45522110124</v>
          </cell>
        </row>
        <row r="1408">
          <cell r="B1408" t="str">
            <v>HARTLEY 1102824</v>
          </cell>
          <cell r="C1408">
            <v>43211102</v>
          </cell>
          <cell r="D1408" t="str">
            <v>HARTLEY 1102</v>
          </cell>
          <cell r="E1408">
            <v>824</v>
          </cell>
          <cell r="F1408" t="b">
            <v>1</v>
          </cell>
          <cell r="G1408">
            <v>12575.4803080232</v>
          </cell>
          <cell r="H1408">
            <v>137.51070713388799</v>
          </cell>
        </row>
        <row r="1409">
          <cell r="B1409" t="str">
            <v>HARTLEY 1102CB</v>
          </cell>
          <cell r="C1409">
            <v>43211102</v>
          </cell>
          <cell r="D1409" t="str">
            <v>HARTLEY 1102</v>
          </cell>
          <cell r="E1409" t="str">
            <v>CB</v>
          </cell>
          <cell r="F1409" t="b">
            <v>0</v>
          </cell>
          <cell r="G1409">
            <v>18838.798217784199</v>
          </cell>
          <cell r="H1409">
            <v>5515.70184158559</v>
          </cell>
        </row>
        <row r="1410">
          <cell r="B1410" t="str">
            <v>HATTON 11012026</v>
          </cell>
          <cell r="C1410">
            <v>182291101</v>
          </cell>
          <cell r="D1410" t="str">
            <v>HATTON 1101</v>
          </cell>
          <cell r="E1410">
            <v>2026</v>
          </cell>
          <cell r="F1410" t="b">
            <v>0</v>
          </cell>
          <cell r="G1410">
            <v>16422.8166309308</v>
          </cell>
          <cell r="H1410">
            <v>8438.7955302057107</v>
          </cell>
        </row>
        <row r="1411">
          <cell r="B1411" t="str">
            <v>HATTON 110137088</v>
          </cell>
          <cell r="C1411">
            <v>182291101</v>
          </cell>
          <cell r="D1411" t="str">
            <v>HATTON 1101</v>
          </cell>
          <cell r="E1411">
            <v>37088</v>
          </cell>
          <cell r="F1411" t="b">
            <v>0</v>
          </cell>
          <cell r="G1411">
            <v>18269.998760923201</v>
          </cell>
          <cell r="H1411">
            <v>11434.487529784799</v>
          </cell>
        </row>
        <row r="1412">
          <cell r="B1412" t="str">
            <v>HATTON 1101CB</v>
          </cell>
          <cell r="C1412">
            <v>182291101</v>
          </cell>
          <cell r="D1412" t="str">
            <v>HATTON 1101</v>
          </cell>
          <cell r="E1412" t="str">
            <v>CB</v>
          </cell>
          <cell r="F1412" t="b">
            <v>0</v>
          </cell>
          <cell r="G1412">
            <v>2551.5910976904402</v>
          </cell>
          <cell r="H1412">
            <v>2551.5910976904402</v>
          </cell>
        </row>
        <row r="1413">
          <cell r="B1413" t="str">
            <v>HATTON 11022010</v>
          </cell>
          <cell r="C1413">
            <v>182291102</v>
          </cell>
          <cell r="D1413" t="str">
            <v>HATTON 1102</v>
          </cell>
          <cell r="E1413">
            <v>2010</v>
          </cell>
          <cell r="F1413" t="b">
            <v>0</v>
          </cell>
          <cell r="G1413">
            <v>6409.6213312937798</v>
          </cell>
          <cell r="H1413">
            <v>6409.6213312937798</v>
          </cell>
        </row>
        <row r="1414">
          <cell r="B1414" t="str">
            <v>HATTON 11022070</v>
          </cell>
          <cell r="C1414">
            <v>182291102</v>
          </cell>
          <cell r="D1414" t="str">
            <v>HATTON 1102</v>
          </cell>
          <cell r="E1414">
            <v>2070</v>
          </cell>
          <cell r="F1414" t="b">
            <v>1</v>
          </cell>
          <cell r="G1414">
            <v>3077.1707341866299</v>
          </cell>
          <cell r="H1414">
            <v>843.46279359336995</v>
          </cell>
        </row>
        <row r="1415">
          <cell r="B1415" t="str">
            <v>HATTON 1102648928</v>
          </cell>
          <cell r="C1415">
            <v>182291102</v>
          </cell>
          <cell r="D1415" t="str">
            <v>HATTON 1102</v>
          </cell>
          <cell r="E1415">
            <v>648928</v>
          </cell>
          <cell r="F1415" t="b">
            <v>0</v>
          </cell>
          <cell r="G1415">
            <v>7727.8742908115701</v>
          </cell>
          <cell r="H1415">
            <v>6359.2353280759999</v>
          </cell>
        </row>
        <row r="1416">
          <cell r="B1416" t="str">
            <v>HATTON 11029642</v>
          </cell>
          <cell r="C1416">
            <v>182291102</v>
          </cell>
          <cell r="D1416" t="str">
            <v>HATTON 1102</v>
          </cell>
          <cell r="E1416">
            <v>9642</v>
          </cell>
          <cell r="F1416" t="b">
            <v>0</v>
          </cell>
          <cell r="G1416">
            <v>1925.89343872468</v>
          </cell>
          <cell r="H1416">
            <v>1925.89343872468</v>
          </cell>
        </row>
        <row r="1417">
          <cell r="B1417" t="str">
            <v>HATTON 1102CB</v>
          </cell>
          <cell r="C1417">
            <v>182291102</v>
          </cell>
          <cell r="D1417" t="str">
            <v>HATTON 1102</v>
          </cell>
          <cell r="E1417" t="str">
            <v>CB</v>
          </cell>
          <cell r="F1417" t="b">
            <v>0</v>
          </cell>
          <cell r="G1417">
            <v>7725.5743238168998</v>
          </cell>
          <cell r="H1417">
            <v>3167.0883118112802</v>
          </cell>
        </row>
        <row r="1418">
          <cell r="B1418" t="str">
            <v>HICKS 111512494</v>
          </cell>
          <cell r="C1418">
            <v>83431115</v>
          </cell>
          <cell r="D1418" t="str">
            <v>HICKS 1115</v>
          </cell>
          <cell r="E1418">
            <v>12494</v>
          </cell>
          <cell r="F1418" t="b">
            <v>1</v>
          </cell>
          <cell r="G1418">
            <v>4190.5486194180503</v>
          </cell>
          <cell r="H1418">
            <v>220.11672607041299</v>
          </cell>
        </row>
        <row r="1419">
          <cell r="B1419" t="str">
            <v>HICKS 1116203897</v>
          </cell>
          <cell r="C1419">
            <v>83431116</v>
          </cell>
          <cell r="D1419" t="str">
            <v>HICKS 1116</v>
          </cell>
          <cell r="E1419">
            <v>203897</v>
          </cell>
          <cell r="F1419" t="b">
            <v>1</v>
          </cell>
          <cell r="G1419">
            <v>1017.37128827949</v>
          </cell>
          <cell r="H1419">
            <v>367.907326942856</v>
          </cell>
        </row>
        <row r="1420">
          <cell r="B1420" t="str">
            <v>HICKS 1116583284</v>
          </cell>
          <cell r="C1420">
            <v>83431116</v>
          </cell>
          <cell r="D1420" t="str">
            <v>HICKS 1116</v>
          </cell>
          <cell r="E1420">
            <v>583284</v>
          </cell>
          <cell r="F1420" t="b">
            <v>1</v>
          </cell>
          <cell r="G1420">
            <v>404.41330974564102</v>
          </cell>
          <cell r="H1420">
            <v>236.576559077497</v>
          </cell>
        </row>
        <row r="1421">
          <cell r="B1421" t="str">
            <v>HICKS 111660050</v>
          </cell>
          <cell r="C1421">
            <v>83431116</v>
          </cell>
          <cell r="D1421" t="str">
            <v>HICKS 1116</v>
          </cell>
          <cell r="E1421">
            <v>60050</v>
          </cell>
          <cell r="F1421" t="b">
            <v>0</v>
          </cell>
          <cell r="G1421">
            <v>13116.246045398701</v>
          </cell>
          <cell r="H1421">
            <v>13116.246045398701</v>
          </cell>
        </row>
        <row r="1422">
          <cell r="B1422" t="str">
            <v>HICKS 1116733078</v>
          </cell>
          <cell r="C1422">
            <v>83431116</v>
          </cell>
          <cell r="D1422" t="str">
            <v>HICKS 1116</v>
          </cell>
          <cell r="E1422">
            <v>733078</v>
          </cell>
          <cell r="F1422" t="b">
            <v>1</v>
          </cell>
          <cell r="G1422">
            <v>567.87304079708099</v>
          </cell>
          <cell r="H1422">
            <v>551.87096969274603</v>
          </cell>
        </row>
        <row r="1423">
          <cell r="B1423" t="str">
            <v>HICKS 1116983580</v>
          </cell>
          <cell r="C1423">
            <v>83431116</v>
          </cell>
          <cell r="D1423" t="str">
            <v>HICKS 1116</v>
          </cell>
          <cell r="E1423">
            <v>983580</v>
          </cell>
          <cell r="F1423" t="b">
            <v>0</v>
          </cell>
          <cell r="G1423">
            <v>4036.4762642646701</v>
          </cell>
          <cell r="H1423">
            <v>3958.5011098178202</v>
          </cell>
        </row>
        <row r="1424">
          <cell r="B1424" t="str">
            <v>HICKS 1116CB</v>
          </cell>
          <cell r="C1424">
            <v>83431116</v>
          </cell>
          <cell r="D1424" t="str">
            <v>HICKS 1116</v>
          </cell>
          <cell r="E1424" t="str">
            <v>CB</v>
          </cell>
          <cell r="F1424" t="b">
            <v>1</v>
          </cell>
          <cell r="G1424">
            <v>22837.599065999799</v>
          </cell>
          <cell r="H1424">
            <v>336.16475525966803</v>
          </cell>
        </row>
        <row r="1425">
          <cell r="B1425" t="str">
            <v>HICKS 1116LB16</v>
          </cell>
          <cell r="C1425">
            <v>83431116</v>
          </cell>
          <cell r="D1425" t="str">
            <v>HICKS 1116</v>
          </cell>
          <cell r="E1425" t="str">
            <v>LB16</v>
          </cell>
          <cell r="F1425" t="b">
            <v>0</v>
          </cell>
          <cell r="G1425">
            <v>13211.9514616085</v>
          </cell>
          <cell r="H1425">
            <v>4399.06523296668</v>
          </cell>
        </row>
        <row r="1426">
          <cell r="B1426" t="str">
            <v>HICKS 2101574315</v>
          </cell>
          <cell r="C1426">
            <v>83432101</v>
          </cell>
          <cell r="D1426" t="str">
            <v>HICKS 2101</v>
          </cell>
          <cell r="E1426">
            <v>574315</v>
          </cell>
          <cell r="F1426" t="b">
            <v>0</v>
          </cell>
          <cell r="G1426">
            <v>12024.0849205549</v>
          </cell>
          <cell r="H1426">
            <v>11904.985243946199</v>
          </cell>
        </row>
        <row r="1427">
          <cell r="B1427" t="str">
            <v>HICKS 2101949522</v>
          </cell>
          <cell r="C1427">
            <v>83432101</v>
          </cell>
          <cell r="D1427" t="str">
            <v>HICKS 2101</v>
          </cell>
          <cell r="E1427">
            <v>949522</v>
          </cell>
          <cell r="F1427" t="b">
            <v>1</v>
          </cell>
          <cell r="G1427">
            <v>726.83279886257003</v>
          </cell>
          <cell r="H1427">
            <v>708.21713310160897</v>
          </cell>
        </row>
        <row r="1428">
          <cell r="B1428" t="str">
            <v>HICKS 2101984788</v>
          </cell>
          <cell r="C1428">
            <v>83432101</v>
          </cell>
          <cell r="D1428" t="str">
            <v>HICKS 2101</v>
          </cell>
          <cell r="E1428">
            <v>984788</v>
          </cell>
          <cell r="F1428" t="b">
            <v>1</v>
          </cell>
          <cell r="G1428">
            <v>5.0643705740422398</v>
          </cell>
          <cell r="H1428">
            <v>5.0643705740422398</v>
          </cell>
        </row>
        <row r="1429">
          <cell r="B1429" t="str">
            <v>HICKS 2101CB</v>
          </cell>
          <cell r="C1429">
            <v>83432101</v>
          </cell>
          <cell r="D1429" t="str">
            <v>HICKS 2101</v>
          </cell>
          <cell r="E1429" t="str">
            <v>CB</v>
          </cell>
          <cell r="F1429" t="b">
            <v>0</v>
          </cell>
          <cell r="G1429">
            <v>17493.694873956301</v>
          </cell>
          <cell r="H1429">
            <v>8660.4867047795997</v>
          </cell>
        </row>
        <row r="1430">
          <cell r="B1430" t="str">
            <v>HICKS 2101XR162</v>
          </cell>
          <cell r="C1430">
            <v>83432101</v>
          </cell>
          <cell r="D1430" t="str">
            <v>HICKS 2101</v>
          </cell>
          <cell r="E1430" t="str">
            <v>XR162</v>
          </cell>
          <cell r="F1430" t="b">
            <v>1</v>
          </cell>
          <cell r="G1430">
            <v>14645.8547844146</v>
          </cell>
          <cell r="H1430">
            <v>989.17650867635803</v>
          </cell>
        </row>
        <row r="1431">
          <cell r="B1431" t="str">
            <v>HICKS 2101XR250</v>
          </cell>
          <cell r="C1431">
            <v>83432101</v>
          </cell>
          <cell r="D1431" t="str">
            <v>HICKS 2101</v>
          </cell>
          <cell r="E1431" t="str">
            <v>XR250</v>
          </cell>
          <cell r="F1431" t="b">
            <v>1</v>
          </cell>
          <cell r="G1431">
            <v>9406.4623760586692</v>
          </cell>
          <cell r="H1431">
            <v>0</v>
          </cell>
        </row>
        <row r="1432">
          <cell r="B1432" t="str">
            <v>HICKS 2101XR548</v>
          </cell>
          <cell r="C1432">
            <v>83432101</v>
          </cell>
          <cell r="D1432" t="str">
            <v>HICKS 2101</v>
          </cell>
          <cell r="E1432" t="str">
            <v>XR548</v>
          </cell>
          <cell r="F1432" t="b">
            <v>0</v>
          </cell>
          <cell r="G1432">
            <v>14288.883881473799</v>
          </cell>
          <cell r="H1432">
            <v>2708.1629102576298</v>
          </cell>
        </row>
        <row r="1433">
          <cell r="B1433" t="str">
            <v>HICKS 2103LB50</v>
          </cell>
          <cell r="C1433">
            <v>83432103</v>
          </cell>
          <cell r="D1433" t="str">
            <v>HICKS 2103</v>
          </cell>
          <cell r="E1433" t="str">
            <v>LB50</v>
          </cell>
          <cell r="F1433" t="b">
            <v>0</v>
          </cell>
          <cell r="G1433">
            <v>18304.0567836724</v>
          </cell>
          <cell r="H1433">
            <v>18130.258143359199</v>
          </cell>
        </row>
        <row r="1434">
          <cell r="B1434" t="str">
            <v>HICKS 2103XR248</v>
          </cell>
          <cell r="C1434">
            <v>83432103</v>
          </cell>
          <cell r="D1434" t="str">
            <v>HICKS 2103</v>
          </cell>
          <cell r="E1434" t="str">
            <v>XR248</v>
          </cell>
          <cell r="F1434" t="b">
            <v>1</v>
          </cell>
          <cell r="G1434">
            <v>2436.81914362611</v>
          </cell>
          <cell r="H1434">
            <v>0</v>
          </cell>
        </row>
        <row r="1435">
          <cell r="B1435" t="str">
            <v>HIGGINS 11032194</v>
          </cell>
          <cell r="C1435">
            <v>152691103</v>
          </cell>
          <cell r="D1435" t="str">
            <v>HIGGINS 1103</v>
          </cell>
          <cell r="E1435">
            <v>2194</v>
          </cell>
          <cell r="F1435" t="b">
            <v>0</v>
          </cell>
          <cell r="G1435">
            <v>4329.2095929759998</v>
          </cell>
          <cell r="H1435">
            <v>2142.6429308778702</v>
          </cell>
        </row>
        <row r="1436">
          <cell r="B1436" t="str">
            <v>HIGGINS 110332120</v>
          </cell>
          <cell r="C1436">
            <v>152691103</v>
          </cell>
          <cell r="D1436" t="str">
            <v>HIGGINS 1103</v>
          </cell>
          <cell r="E1436">
            <v>32120</v>
          </cell>
          <cell r="F1436" t="b">
            <v>0</v>
          </cell>
          <cell r="G1436">
            <v>65924.487158275399</v>
          </cell>
          <cell r="H1436">
            <v>65394.326932946402</v>
          </cell>
        </row>
        <row r="1437">
          <cell r="B1437" t="str">
            <v>HIGGINS 11039753</v>
          </cell>
          <cell r="C1437">
            <v>152691103</v>
          </cell>
          <cell r="D1437" t="str">
            <v>HIGGINS 1103</v>
          </cell>
          <cell r="E1437">
            <v>9753</v>
          </cell>
          <cell r="F1437" t="b">
            <v>0</v>
          </cell>
          <cell r="G1437">
            <v>3306.11658931595</v>
          </cell>
          <cell r="H1437">
            <v>3306.11658931595</v>
          </cell>
        </row>
        <row r="1438">
          <cell r="B1438" t="str">
            <v>HIGGINS 1103995672</v>
          </cell>
          <cell r="C1438">
            <v>152691103</v>
          </cell>
          <cell r="D1438" t="str">
            <v>HIGGINS 1103</v>
          </cell>
          <cell r="E1438">
            <v>995672</v>
          </cell>
          <cell r="F1438" t="b">
            <v>0</v>
          </cell>
          <cell r="G1438">
            <v>9263.8952506060195</v>
          </cell>
          <cell r="H1438">
            <v>5928.6386538030802</v>
          </cell>
        </row>
        <row r="1439">
          <cell r="B1439" t="str">
            <v>HIGGINS 1103CB</v>
          </cell>
          <cell r="C1439">
            <v>152691103</v>
          </cell>
          <cell r="D1439" t="str">
            <v>HIGGINS 1103</v>
          </cell>
          <cell r="E1439" t="str">
            <v>CB</v>
          </cell>
          <cell r="F1439" t="b">
            <v>0</v>
          </cell>
          <cell r="G1439">
            <v>45692.9259642748</v>
          </cell>
          <cell r="H1439">
            <v>45174.683852346003</v>
          </cell>
        </row>
        <row r="1440">
          <cell r="B1440" t="str">
            <v>HIGGINS 11041006</v>
          </cell>
          <cell r="C1440">
            <v>152691104</v>
          </cell>
          <cell r="D1440" t="str">
            <v>HIGGINS 1104</v>
          </cell>
          <cell r="E1440">
            <v>1006</v>
          </cell>
          <cell r="F1440" t="b">
            <v>0</v>
          </cell>
          <cell r="G1440">
            <v>32324.699246511002</v>
          </cell>
          <cell r="H1440">
            <v>17529.482635058299</v>
          </cell>
        </row>
        <row r="1441">
          <cell r="B1441" t="str">
            <v>HIGGINS 11041374</v>
          </cell>
          <cell r="C1441">
            <v>152691104</v>
          </cell>
          <cell r="D1441" t="str">
            <v>HIGGINS 1104</v>
          </cell>
          <cell r="E1441">
            <v>1374</v>
          </cell>
          <cell r="F1441" t="b">
            <v>0</v>
          </cell>
          <cell r="G1441">
            <v>13460.5941122893</v>
          </cell>
          <cell r="H1441">
            <v>12470.1526788919</v>
          </cell>
        </row>
        <row r="1442">
          <cell r="B1442" t="str">
            <v>HIGGINS 1104324510</v>
          </cell>
          <cell r="C1442">
            <v>152691104</v>
          </cell>
          <cell r="D1442" t="str">
            <v>HIGGINS 1104</v>
          </cell>
          <cell r="E1442">
            <v>324510</v>
          </cell>
          <cell r="F1442" t="b">
            <v>0</v>
          </cell>
          <cell r="G1442">
            <v>20073.601562271098</v>
          </cell>
          <cell r="H1442">
            <v>20073.601562271098</v>
          </cell>
        </row>
        <row r="1443">
          <cell r="B1443" t="str">
            <v>HIGGINS 110432747</v>
          </cell>
          <cell r="C1443">
            <v>152691104</v>
          </cell>
          <cell r="D1443" t="str">
            <v>HIGGINS 1104</v>
          </cell>
          <cell r="E1443">
            <v>32747</v>
          </cell>
          <cell r="F1443" t="b">
            <v>0</v>
          </cell>
          <cell r="G1443">
            <v>2820.8108466640801</v>
          </cell>
          <cell r="H1443">
            <v>1047.4929480296501</v>
          </cell>
        </row>
        <row r="1444">
          <cell r="B1444" t="str">
            <v>HIGGINS 11044281</v>
          </cell>
          <cell r="C1444">
            <v>152691104</v>
          </cell>
          <cell r="D1444" t="str">
            <v>HIGGINS 1104</v>
          </cell>
          <cell r="E1444">
            <v>4281</v>
          </cell>
          <cell r="F1444" t="b">
            <v>0</v>
          </cell>
          <cell r="G1444">
            <v>21439.832029327201</v>
          </cell>
          <cell r="H1444">
            <v>21439.832029327201</v>
          </cell>
        </row>
        <row r="1445">
          <cell r="B1445" t="str">
            <v>HIGGINS 1104498932</v>
          </cell>
          <cell r="C1445">
            <v>152691104</v>
          </cell>
          <cell r="D1445" t="str">
            <v>HIGGINS 1104</v>
          </cell>
          <cell r="E1445">
            <v>498932</v>
          </cell>
          <cell r="F1445" t="b">
            <v>0</v>
          </cell>
          <cell r="G1445">
            <v>6861.4640550055001</v>
          </cell>
          <cell r="H1445">
            <v>6024.2456307666298</v>
          </cell>
        </row>
        <row r="1446">
          <cell r="B1446" t="str">
            <v>HIGGINS 1104533648</v>
          </cell>
          <cell r="C1446">
            <v>152691104</v>
          </cell>
          <cell r="D1446" t="str">
            <v>HIGGINS 1104</v>
          </cell>
          <cell r="E1446">
            <v>533648</v>
          </cell>
          <cell r="F1446" t="b">
            <v>0</v>
          </cell>
          <cell r="G1446">
            <v>10867.8258445751</v>
          </cell>
          <cell r="H1446">
            <v>10867.8258445751</v>
          </cell>
        </row>
        <row r="1447">
          <cell r="B1447" t="str">
            <v>HIGGINS 1104842642</v>
          </cell>
          <cell r="C1447">
            <v>152691104</v>
          </cell>
          <cell r="D1447" t="str">
            <v>HIGGINS 1104</v>
          </cell>
          <cell r="E1447">
            <v>842642</v>
          </cell>
          <cell r="F1447" t="b">
            <v>0</v>
          </cell>
          <cell r="G1447">
            <v>9353.8420351348504</v>
          </cell>
          <cell r="H1447">
            <v>9353.8420351348504</v>
          </cell>
        </row>
        <row r="1448">
          <cell r="B1448" t="str">
            <v>HIGGINS 1104CB</v>
          </cell>
          <cell r="C1448">
            <v>152691104</v>
          </cell>
          <cell r="D1448" t="str">
            <v>HIGGINS 1104</v>
          </cell>
          <cell r="E1448" t="str">
            <v>CB</v>
          </cell>
          <cell r="F1448" t="b">
            <v>0</v>
          </cell>
          <cell r="G1448">
            <v>18716.511046832598</v>
          </cell>
          <cell r="H1448">
            <v>18050.107202015599</v>
          </cell>
        </row>
        <row r="1449">
          <cell r="B1449" t="str">
            <v>HIGGINS 11071070</v>
          </cell>
          <cell r="C1449">
            <v>152691107</v>
          </cell>
          <cell r="D1449" t="str">
            <v>HIGGINS 1107</v>
          </cell>
          <cell r="E1449">
            <v>1070</v>
          </cell>
          <cell r="F1449" t="b">
            <v>0</v>
          </cell>
          <cell r="G1449">
            <v>13188.313533311701</v>
          </cell>
          <cell r="H1449">
            <v>12735.664596652001</v>
          </cell>
        </row>
        <row r="1450">
          <cell r="B1450" t="str">
            <v>HIGGINS 1107746082</v>
          </cell>
          <cell r="C1450">
            <v>152691107</v>
          </cell>
          <cell r="D1450" t="str">
            <v>HIGGINS 1107</v>
          </cell>
          <cell r="E1450">
            <v>746082</v>
          </cell>
          <cell r="F1450" t="b">
            <v>0</v>
          </cell>
          <cell r="G1450">
            <v>1306.1318016462899</v>
          </cell>
          <cell r="H1450">
            <v>1306.1318016462899</v>
          </cell>
        </row>
        <row r="1451">
          <cell r="B1451" t="str">
            <v>HIGGINS 11077559</v>
          </cell>
          <cell r="C1451">
            <v>152691107</v>
          </cell>
          <cell r="D1451" t="str">
            <v>HIGGINS 1107</v>
          </cell>
          <cell r="E1451">
            <v>7559</v>
          </cell>
          <cell r="F1451" t="b">
            <v>0</v>
          </cell>
          <cell r="G1451">
            <v>7193.5228796885303</v>
          </cell>
          <cell r="H1451">
            <v>7193.5228796885303</v>
          </cell>
        </row>
        <row r="1452">
          <cell r="B1452" t="str">
            <v>HIGGINS 1107CB</v>
          </cell>
          <cell r="C1452">
            <v>152691107</v>
          </cell>
          <cell r="D1452" t="str">
            <v>HIGGINS 1107</v>
          </cell>
          <cell r="E1452" t="str">
            <v>CB</v>
          </cell>
          <cell r="F1452" t="b">
            <v>0</v>
          </cell>
          <cell r="G1452">
            <v>30614.892207973298</v>
          </cell>
          <cell r="H1452">
            <v>9216.7854029296905</v>
          </cell>
        </row>
        <row r="1453">
          <cell r="B1453" t="str">
            <v>HIGGINS 110950072</v>
          </cell>
          <cell r="C1453">
            <v>152691109</v>
          </cell>
          <cell r="D1453" t="str">
            <v>HIGGINS 1109</v>
          </cell>
          <cell r="E1453">
            <v>50072</v>
          </cell>
          <cell r="F1453" t="b">
            <v>0</v>
          </cell>
          <cell r="G1453">
            <v>68212.365649637504</v>
          </cell>
          <cell r="H1453">
            <v>68212.365649637504</v>
          </cell>
        </row>
        <row r="1454">
          <cell r="B1454" t="str">
            <v>HIGGINS 110950078</v>
          </cell>
          <cell r="C1454">
            <v>152691109</v>
          </cell>
          <cell r="D1454" t="str">
            <v>HIGGINS 1109</v>
          </cell>
          <cell r="E1454">
            <v>50078</v>
          </cell>
          <cell r="F1454" t="b">
            <v>0</v>
          </cell>
          <cell r="G1454">
            <v>77925.0015467872</v>
          </cell>
          <cell r="H1454">
            <v>77925.0015467872</v>
          </cell>
        </row>
        <row r="1455">
          <cell r="B1455" t="str">
            <v>HIGGINS 1109594</v>
          </cell>
          <cell r="C1455">
            <v>152691109</v>
          </cell>
          <cell r="D1455" t="str">
            <v>HIGGINS 1109</v>
          </cell>
          <cell r="E1455">
            <v>594</v>
          </cell>
          <cell r="F1455" t="b">
            <v>0</v>
          </cell>
          <cell r="G1455">
            <v>23079.044722105598</v>
          </cell>
          <cell r="H1455">
            <v>23079.044722105598</v>
          </cell>
        </row>
        <row r="1456">
          <cell r="B1456" t="str">
            <v>HIGGINS 11097831</v>
          </cell>
          <cell r="C1456">
            <v>152691109</v>
          </cell>
          <cell r="D1456" t="str">
            <v>HIGGINS 1109</v>
          </cell>
          <cell r="E1456">
            <v>7831</v>
          </cell>
          <cell r="F1456" t="b">
            <v>0</v>
          </cell>
          <cell r="G1456">
            <v>14300.9674002306</v>
          </cell>
          <cell r="H1456">
            <v>14300.9674002306</v>
          </cell>
        </row>
        <row r="1457">
          <cell r="B1457" t="str">
            <v>HIGGINS 11097863</v>
          </cell>
          <cell r="C1457">
            <v>152691109</v>
          </cell>
          <cell r="D1457" t="str">
            <v>HIGGINS 1109</v>
          </cell>
          <cell r="E1457">
            <v>7863</v>
          </cell>
          <cell r="F1457" t="b">
            <v>0</v>
          </cell>
          <cell r="G1457">
            <v>6797.0988263785503</v>
          </cell>
          <cell r="H1457">
            <v>6797.0988263785503</v>
          </cell>
        </row>
        <row r="1458">
          <cell r="B1458" t="str">
            <v>HIGGINS 1109CB</v>
          </cell>
          <cell r="C1458">
            <v>152691109</v>
          </cell>
          <cell r="D1458" t="str">
            <v>HIGGINS 1109</v>
          </cell>
          <cell r="E1458" t="str">
            <v>CB</v>
          </cell>
          <cell r="F1458" t="b">
            <v>0</v>
          </cell>
          <cell r="G1458">
            <v>37179.854717438</v>
          </cell>
          <cell r="H1458">
            <v>36440.098877938697</v>
          </cell>
        </row>
        <row r="1459">
          <cell r="B1459" t="str">
            <v>HIGGINS 1110166282</v>
          </cell>
          <cell r="C1459">
            <v>152691110</v>
          </cell>
          <cell r="D1459" t="str">
            <v>HIGGINS 1110</v>
          </cell>
          <cell r="E1459">
            <v>166282</v>
          </cell>
          <cell r="F1459" t="b">
            <v>0</v>
          </cell>
          <cell r="G1459">
            <v>38601.3639551792</v>
          </cell>
          <cell r="H1459">
            <v>38601.3639551792</v>
          </cell>
        </row>
        <row r="1460">
          <cell r="B1460" t="str">
            <v>HIGGINS 11102408</v>
          </cell>
          <cell r="C1460">
            <v>152691110</v>
          </cell>
          <cell r="D1460" t="str">
            <v>HIGGINS 1110</v>
          </cell>
          <cell r="E1460">
            <v>2408</v>
          </cell>
          <cell r="F1460" t="b">
            <v>0</v>
          </cell>
          <cell r="G1460">
            <v>18614.566083025002</v>
          </cell>
          <cell r="H1460">
            <v>18614.566083025002</v>
          </cell>
        </row>
        <row r="1461">
          <cell r="B1461" t="str">
            <v>HIGGINS 111051794</v>
          </cell>
          <cell r="C1461">
            <v>152691110</v>
          </cell>
          <cell r="D1461" t="str">
            <v>HIGGINS 1110</v>
          </cell>
          <cell r="E1461">
            <v>51794</v>
          </cell>
          <cell r="F1461" t="b">
            <v>0</v>
          </cell>
          <cell r="G1461">
            <v>6308.4166507268201</v>
          </cell>
          <cell r="H1461">
            <v>6303.8445592251501</v>
          </cell>
        </row>
        <row r="1462">
          <cell r="B1462" t="str">
            <v>HIGGINS 1110861610</v>
          </cell>
          <cell r="C1462">
            <v>152691110</v>
          </cell>
          <cell r="D1462" t="str">
            <v>HIGGINS 1110</v>
          </cell>
          <cell r="E1462">
            <v>861610</v>
          </cell>
          <cell r="F1462" t="b">
            <v>0</v>
          </cell>
          <cell r="G1462">
            <v>11222.360298448501</v>
          </cell>
          <cell r="H1462">
            <v>1689.7743420485799</v>
          </cell>
        </row>
        <row r="1463">
          <cell r="B1463" t="str">
            <v>HIGGINS 1110869408</v>
          </cell>
          <cell r="C1463">
            <v>152691110</v>
          </cell>
          <cell r="D1463" t="str">
            <v>HIGGINS 1110</v>
          </cell>
          <cell r="E1463">
            <v>869408</v>
          </cell>
          <cell r="F1463" t="b">
            <v>1</v>
          </cell>
          <cell r="G1463">
            <v>710.71028545776403</v>
          </cell>
          <cell r="H1463">
            <v>710.71028545776403</v>
          </cell>
        </row>
        <row r="1464">
          <cell r="B1464" t="str">
            <v>HIGGINS 1110CB</v>
          </cell>
          <cell r="C1464">
            <v>152691110</v>
          </cell>
          <cell r="D1464" t="str">
            <v>HIGGINS 1110</v>
          </cell>
          <cell r="E1464" t="str">
            <v>CB</v>
          </cell>
          <cell r="F1464" t="b">
            <v>0</v>
          </cell>
          <cell r="G1464">
            <v>17394.4701573026</v>
          </cell>
          <cell r="H1464">
            <v>14019.0952471533</v>
          </cell>
        </row>
        <row r="1465">
          <cell r="B1465" t="str">
            <v>HIGHLANDS 1101CB</v>
          </cell>
          <cell r="C1465">
            <v>43361101</v>
          </cell>
          <cell r="D1465" t="str">
            <v>HIGHLANDS 1101</v>
          </cell>
          <cell r="E1465" t="str">
            <v>CB</v>
          </cell>
          <cell r="F1465" t="b">
            <v>1</v>
          </cell>
          <cell r="G1465">
            <v>42.501941755413696</v>
          </cell>
          <cell r="H1465">
            <v>42.501941755413696</v>
          </cell>
        </row>
        <row r="1466">
          <cell r="B1466" t="str">
            <v>HIGHLANDS 1102556</v>
          </cell>
          <cell r="C1466">
            <v>43361102</v>
          </cell>
          <cell r="D1466" t="str">
            <v>HIGHLANDS 1102</v>
          </cell>
          <cell r="E1466">
            <v>556</v>
          </cell>
          <cell r="F1466" t="b">
            <v>1</v>
          </cell>
          <cell r="G1466">
            <v>12171.5187416013</v>
          </cell>
          <cell r="H1466">
            <v>285.91310554896199</v>
          </cell>
        </row>
        <row r="1467">
          <cell r="B1467" t="str">
            <v>HIGHLANDS 1102623120</v>
          </cell>
          <cell r="C1467">
            <v>43361102</v>
          </cell>
          <cell r="D1467" t="str">
            <v>HIGHLANDS 1102</v>
          </cell>
          <cell r="E1467">
            <v>623120</v>
          </cell>
          <cell r="F1467" t="b">
            <v>0</v>
          </cell>
          <cell r="G1467">
            <v>12233.579004352599</v>
          </cell>
          <cell r="H1467">
            <v>10535.1094454586</v>
          </cell>
        </row>
        <row r="1468">
          <cell r="B1468" t="str">
            <v>HIGHLANDS 1102628</v>
          </cell>
          <cell r="C1468">
            <v>43361102</v>
          </cell>
          <cell r="D1468" t="str">
            <v>HIGHLANDS 1102</v>
          </cell>
          <cell r="E1468">
            <v>628</v>
          </cell>
          <cell r="F1468" t="b">
            <v>0</v>
          </cell>
          <cell r="G1468">
            <v>22883.904994214499</v>
          </cell>
          <cell r="H1468">
            <v>22883.904994214499</v>
          </cell>
        </row>
        <row r="1469">
          <cell r="B1469" t="str">
            <v>HIGHLANDS 110275140</v>
          </cell>
          <cell r="C1469">
            <v>43361102</v>
          </cell>
          <cell r="D1469" t="str">
            <v>HIGHLANDS 1102</v>
          </cell>
          <cell r="E1469">
            <v>75140</v>
          </cell>
          <cell r="F1469" t="b">
            <v>0</v>
          </cell>
          <cell r="G1469">
            <v>32224.010464756298</v>
          </cell>
          <cell r="H1469">
            <v>13968.9875426574</v>
          </cell>
        </row>
        <row r="1470">
          <cell r="B1470" t="str">
            <v>HIGHLANDS 1102CB</v>
          </cell>
          <cell r="C1470">
            <v>43361102</v>
          </cell>
          <cell r="D1470" t="str">
            <v>HIGHLANDS 1102</v>
          </cell>
          <cell r="E1470" t="str">
            <v>CB</v>
          </cell>
          <cell r="F1470" t="b">
            <v>0</v>
          </cell>
          <cell r="G1470">
            <v>11922.4207020824</v>
          </cell>
          <cell r="H1470">
            <v>11922.4207020824</v>
          </cell>
        </row>
        <row r="1471">
          <cell r="B1471" t="str">
            <v>HIGHLANDS 11031282</v>
          </cell>
          <cell r="C1471">
            <v>43361103</v>
          </cell>
          <cell r="D1471" t="str">
            <v>HIGHLANDS 1103</v>
          </cell>
          <cell r="E1471">
            <v>1282</v>
          </cell>
          <cell r="F1471" t="b">
            <v>0</v>
          </cell>
          <cell r="G1471">
            <v>26604.671289630001</v>
          </cell>
          <cell r="H1471">
            <v>22934.927690096902</v>
          </cell>
        </row>
        <row r="1472">
          <cell r="B1472" t="str">
            <v>HIGHLANDS 11034630</v>
          </cell>
          <cell r="C1472">
            <v>43361103</v>
          </cell>
          <cell r="D1472" t="str">
            <v>HIGHLANDS 1103</v>
          </cell>
          <cell r="E1472">
            <v>4630</v>
          </cell>
          <cell r="F1472" t="b">
            <v>0</v>
          </cell>
          <cell r="G1472">
            <v>5558.0772792913904</v>
          </cell>
          <cell r="H1472">
            <v>1729.1766994256</v>
          </cell>
        </row>
        <row r="1473">
          <cell r="B1473" t="str">
            <v>HIGHLANDS 1103482</v>
          </cell>
          <cell r="C1473">
            <v>43361103</v>
          </cell>
          <cell r="D1473" t="str">
            <v>HIGHLANDS 1103</v>
          </cell>
          <cell r="E1473">
            <v>482</v>
          </cell>
          <cell r="F1473" t="b">
            <v>0</v>
          </cell>
          <cell r="G1473">
            <v>41604.967879563897</v>
          </cell>
          <cell r="H1473">
            <v>39433.473619385397</v>
          </cell>
        </row>
        <row r="1474">
          <cell r="B1474" t="str">
            <v>HIGHLANDS 1103520</v>
          </cell>
          <cell r="C1474">
            <v>43361103</v>
          </cell>
          <cell r="D1474" t="str">
            <v>HIGHLANDS 1103</v>
          </cell>
          <cell r="E1474">
            <v>520</v>
          </cell>
          <cell r="F1474" t="b">
            <v>0</v>
          </cell>
          <cell r="G1474">
            <v>75123.245971149605</v>
          </cell>
          <cell r="H1474">
            <v>75123.245971149605</v>
          </cell>
        </row>
        <row r="1475">
          <cell r="B1475" t="str">
            <v>HIGHLANDS 1103568</v>
          </cell>
          <cell r="C1475">
            <v>43361103</v>
          </cell>
          <cell r="D1475" t="str">
            <v>HIGHLANDS 1103</v>
          </cell>
          <cell r="E1475">
            <v>568</v>
          </cell>
          <cell r="F1475" t="b">
            <v>0</v>
          </cell>
          <cell r="G1475">
            <v>14789.9902558706</v>
          </cell>
          <cell r="H1475">
            <v>12940.618395454199</v>
          </cell>
        </row>
        <row r="1476">
          <cell r="B1476" t="str">
            <v>HIGHLANDS 1103828</v>
          </cell>
          <cell r="C1476">
            <v>43361103</v>
          </cell>
          <cell r="D1476" t="str">
            <v>HIGHLANDS 1103</v>
          </cell>
          <cell r="E1476">
            <v>828</v>
          </cell>
          <cell r="F1476" t="b">
            <v>0</v>
          </cell>
          <cell r="G1476">
            <v>17153.3337879235</v>
          </cell>
          <cell r="H1476">
            <v>13828.970607049299</v>
          </cell>
        </row>
        <row r="1477">
          <cell r="B1477" t="str">
            <v>HIGHLANDS 1103CB</v>
          </cell>
          <cell r="C1477">
            <v>43361103</v>
          </cell>
          <cell r="D1477" t="str">
            <v>HIGHLANDS 1103</v>
          </cell>
          <cell r="E1477" t="str">
            <v>CB</v>
          </cell>
          <cell r="F1477" t="b">
            <v>0</v>
          </cell>
          <cell r="G1477">
            <v>19725.7627940989</v>
          </cell>
          <cell r="H1477">
            <v>17048.206957239199</v>
          </cell>
        </row>
        <row r="1478">
          <cell r="B1478" t="str">
            <v>HIGHLANDS 110439458</v>
          </cell>
          <cell r="C1478">
            <v>43361104</v>
          </cell>
          <cell r="D1478" t="str">
            <v>HIGHLANDS 1104</v>
          </cell>
          <cell r="E1478">
            <v>39458</v>
          </cell>
          <cell r="F1478" t="b">
            <v>0</v>
          </cell>
          <cell r="G1478">
            <v>8594.1592227701294</v>
          </cell>
          <cell r="H1478">
            <v>1902.65305764866</v>
          </cell>
        </row>
        <row r="1479">
          <cell r="B1479" t="str">
            <v>HIGHLANDS 110448262</v>
          </cell>
          <cell r="C1479">
            <v>43361104</v>
          </cell>
          <cell r="D1479" t="str">
            <v>HIGHLANDS 1104</v>
          </cell>
          <cell r="E1479">
            <v>48262</v>
          </cell>
          <cell r="F1479" t="b">
            <v>0</v>
          </cell>
          <cell r="G1479">
            <v>9974.9979509738696</v>
          </cell>
          <cell r="H1479">
            <v>9974.9979509738696</v>
          </cell>
        </row>
        <row r="1480">
          <cell r="B1480" t="str">
            <v>HIGHLANDS 110484640</v>
          </cell>
          <cell r="C1480">
            <v>43361104</v>
          </cell>
          <cell r="D1480" t="str">
            <v>HIGHLANDS 1104</v>
          </cell>
          <cell r="E1480">
            <v>84640</v>
          </cell>
          <cell r="F1480" t="b">
            <v>1</v>
          </cell>
          <cell r="G1480">
            <v>1219.4212504493901</v>
          </cell>
          <cell r="H1480">
            <v>660.54758509850001</v>
          </cell>
        </row>
        <row r="1481">
          <cell r="B1481" t="str">
            <v>HIGHLANDS 1104CB</v>
          </cell>
          <cell r="C1481">
            <v>43361104</v>
          </cell>
          <cell r="D1481" t="str">
            <v>HIGHLANDS 1104</v>
          </cell>
          <cell r="E1481" t="str">
            <v>CB</v>
          </cell>
          <cell r="F1481" t="b">
            <v>0</v>
          </cell>
          <cell r="G1481">
            <v>13332.3504487215</v>
          </cell>
          <cell r="H1481">
            <v>7661.9306287496302</v>
          </cell>
        </row>
        <row r="1482">
          <cell r="B1482" t="str">
            <v>HOLLISTER 2102113634</v>
          </cell>
          <cell r="C1482">
            <v>182492102</v>
          </cell>
          <cell r="D1482" t="str">
            <v>HOLLISTER 2102</v>
          </cell>
          <cell r="E1482">
            <v>113634</v>
          </cell>
          <cell r="F1482" t="b">
            <v>0</v>
          </cell>
          <cell r="G1482">
            <v>13932.9880045789</v>
          </cell>
          <cell r="H1482">
            <v>2941.0752148031702</v>
          </cell>
        </row>
        <row r="1483">
          <cell r="B1483" t="str">
            <v>HOLLISTER 2102676164</v>
          </cell>
          <cell r="C1483">
            <v>182492102</v>
          </cell>
          <cell r="D1483" t="str">
            <v>HOLLISTER 2102</v>
          </cell>
          <cell r="E1483">
            <v>676164</v>
          </cell>
          <cell r="F1483" t="b">
            <v>1</v>
          </cell>
          <cell r="G1483">
            <v>4417.8948197739901</v>
          </cell>
          <cell r="H1483">
            <v>487.500778254637</v>
          </cell>
        </row>
        <row r="1484">
          <cell r="B1484" t="str">
            <v>HOLLISTER 2102855412</v>
          </cell>
          <cell r="C1484">
            <v>182492102</v>
          </cell>
          <cell r="D1484" t="str">
            <v>HOLLISTER 2102</v>
          </cell>
          <cell r="E1484">
            <v>855412</v>
          </cell>
          <cell r="F1484" t="b">
            <v>0</v>
          </cell>
          <cell r="G1484">
            <v>50683.351613060702</v>
          </cell>
          <cell r="H1484">
            <v>45702.3864701848</v>
          </cell>
        </row>
        <row r="1485">
          <cell r="B1485" t="str">
            <v>HOLLISTER 2104117328</v>
          </cell>
          <cell r="C1485">
            <v>182492104</v>
          </cell>
          <cell r="D1485" t="str">
            <v>HOLLISTER 2104</v>
          </cell>
          <cell r="E1485">
            <v>117328</v>
          </cell>
          <cell r="F1485" t="b">
            <v>0</v>
          </cell>
          <cell r="G1485">
            <v>23158.473189384698</v>
          </cell>
          <cell r="H1485">
            <v>9894.6539219304304</v>
          </cell>
        </row>
        <row r="1486">
          <cell r="B1486" t="str">
            <v>HOLLISTER 210491424</v>
          </cell>
          <cell r="C1486">
            <v>182492104</v>
          </cell>
          <cell r="D1486" t="str">
            <v>HOLLISTER 2104</v>
          </cell>
          <cell r="E1486">
            <v>91424</v>
          </cell>
          <cell r="F1486" t="b">
            <v>1</v>
          </cell>
          <cell r="G1486">
            <v>14089.3649408078</v>
          </cell>
          <cell r="H1486">
            <v>303.16583518812701</v>
          </cell>
        </row>
        <row r="1487">
          <cell r="B1487" t="str">
            <v>HOLLISTER 21054018</v>
          </cell>
          <cell r="C1487">
            <v>182492105</v>
          </cell>
          <cell r="D1487" t="str">
            <v>HOLLISTER 2105</v>
          </cell>
          <cell r="E1487">
            <v>4018</v>
          </cell>
          <cell r="F1487" t="b">
            <v>0</v>
          </cell>
          <cell r="G1487">
            <v>85010.366765432307</v>
          </cell>
          <cell r="H1487">
            <v>71470.996412431807</v>
          </cell>
        </row>
        <row r="1488">
          <cell r="B1488" t="str">
            <v>HOLLISTER 21054048</v>
          </cell>
          <cell r="C1488">
            <v>182492105</v>
          </cell>
          <cell r="D1488" t="str">
            <v>HOLLISTER 2105</v>
          </cell>
          <cell r="E1488">
            <v>4048</v>
          </cell>
          <cell r="F1488" t="b">
            <v>0</v>
          </cell>
          <cell r="G1488">
            <v>45554.479413275898</v>
          </cell>
          <cell r="H1488">
            <v>29209.899721362301</v>
          </cell>
        </row>
        <row r="1489">
          <cell r="B1489" t="str">
            <v>HOLLISTER 2105480430</v>
          </cell>
          <cell r="C1489">
            <v>182492105</v>
          </cell>
          <cell r="D1489" t="str">
            <v>HOLLISTER 2105</v>
          </cell>
          <cell r="E1489">
            <v>480430</v>
          </cell>
          <cell r="F1489" t="b">
            <v>0</v>
          </cell>
          <cell r="G1489">
            <v>8153.3700147445797</v>
          </cell>
          <cell r="H1489">
            <v>1450.1347942274699</v>
          </cell>
        </row>
        <row r="1490">
          <cell r="B1490" t="str">
            <v>HOLLISTER 2105903238</v>
          </cell>
          <cell r="C1490">
            <v>182492105</v>
          </cell>
          <cell r="D1490" t="str">
            <v>HOLLISTER 2105</v>
          </cell>
          <cell r="E1490">
            <v>903238</v>
          </cell>
          <cell r="F1490" t="b">
            <v>0</v>
          </cell>
          <cell r="G1490">
            <v>9893.8006508589006</v>
          </cell>
          <cell r="H1490">
            <v>6450.8713163377297</v>
          </cell>
        </row>
        <row r="1491">
          <cell r="B1491" t="str">
            <v>HOLLISTER 21064004</v>
          </cell>
          <cell r="C1491">
            <v>182492106</v>
          </cell>
          <cell r="D1491" t="str">
            <v>HOLLISTER 2106</v>
          </cell>
          <cell r="E1491">
            <v>4004</v>
          </cell>
          <cell r="F1491" t="b">
            <v>0</v>
          </cell>
          <cell r="G1491">
            <v>32627.9425322229</v>
          </cell>
          <cell r="H1491">
            <v>14083.796591501199</v>
          </cell>
        </row>
        <row r="1492">
          <cell r="B1492" t="str">
            <v>HOLLYWOOD 0401CB</v>
          </cell>
          <cell r="C1492">
            <v>13170401</v>
          </cell>
          <cell r="D1492" t="str">
            <v>HOLLYWOOD 0401</v>
          </cell>
          <cell r="E1492" t="str">
            <v>CB</v>
          </cell>
          <cell r="F1492" t="b">
            <v>0</v>
          </cell>
          <cell r="G1492">
            <v>8520.93802779213</v>
          </cell>
          <cell r="H1492">
            <v>4604.9324539353802</v>
          </cell>
        </row>
        <row r="1493">
          <cell r="B1493" t="str">
            <v>HOOPA 11013174</v>
          </cell>
          <cell r="C1493">
            <v>192401101</v>
          </cell>
          <cell r="D1493" t="str">
            <v>HOOPA 1101</v>
          </cell>
          <cell r="E1493">
            <v>3174</v>
          </cell>
          <cell r="F1493" t="b">
            <v>0</v>
          </cell>
          <cell r="G1493">
            <v>35498.749422319503</v>
          </cell>
          <cell r="H1493">
            <v>29750.1977758385</v>
          </cell>
        </row>
        <row r="1494">
          <cell r="B1494" t="str">
            <v>HOOPA 11013290</v>
          </cell>
          <cell r="C1494">
            <v>192401101</v>
          </cell>
          <cell r="D1494" t="str">
            <v>HOOPA 1101</v>
          </cell>
          <cell r="E1494">
            <v>3290</v>
          </cell>
          <cell r="F1494" t="b">
            <v>0</v>
          </cell>
          <cell r="G1494">
            <v>21820.893694679398</v>
          </cell>
          <cell r="H1494">
            <v>21820.893694679398</v>
          </cell>
        </row>
        <row r="1495">
          <cell r="B1495" t="str">
            <v>HOOPA 11013304</v>
          </cell>
          <cell r="C1495">
            <v>192401101</v>
          </cell>
          <cell r="D1495" t="str">
            <v>HOOPA 1101</v>
          </cell>
          <cell r="E1495">
            <v>3304</v>
          </cell>
          <cell r="F1495" t="b">
            <v>0</v>
          </cell>
          <cell r="G1495">
            <v>27901.641595304998</v>
          </cell>
          <cell r="H1495">
            <v>27901.641595304998</v>
          </cell>
        </row>
        <row r="1496">
          <cell r="B1496" t="str">
            <v>HOOPA 110137202</v>
          </cell>
          <cell r="C1496">
            <v>192401101</v>
          </cell>
          <cell r="D1496" t="str">
            <v>HOOPA 1101</v>
          </cell>
          <cell r="E1496">
            <v>37202</v>
          </cell>
          <cell r="F1496" t="b">
            <v>0</v>
          </cell>
          <cell r="G1496">
            <v>46485.970552113402</v>
          </cell>
          <cell r="H1496">
            <v>40065.437453897001</v>
          </cell>
        </row>
        <row r="1497">
          <cell r="B1497" t="str">
            <v>HOOPA 110182542</v>
          </cell>
          <cell r="C1497">
            <v>192401101</v>
          </cell>
          <cell r="D1497" t="str">
            <v>HOOPA 1101</v>
          </cell>
          <cell r="E1497">
            <v>82542</v>
          </cell>
          <cell r="F1497" t="b">
            <v>0</v>
          </cell>
          <cell r="G1497">
            <v>24330.957941661101</v>
          </cell>
          <cell r="H1497">
            <v>19513.0606149181</v>
          </cell>
        </row>
        <row r="1498">
          <cell r="B1498" t="str">
            <v>HOOPA 110193038</v>
          </cell>
          <cell r="C1498">
            <v>192401101</v>
          </cell>
          <cell r="D1498" t="str">
            <v>HOOPA 1101</v>
          </cell>
          <cell r="E1498">
            <v>93038</v>
          </cell>
          <cell r="F1498" t="b">
            <v>0</v>
          </cell>
          <cell r="G1498">
            <v>4552.6155191669204</v>
          </cell>
          <cell r="H1498">
            <v>2107.4342652220698</v>
          </cell>
        </row>
        <row r="1499">
          <cell r="B1499" t="str">
            <v>HOOPA 1101CB</v>
          </cell>
          <cell r="C1499">
            <v>192401101</v>
          </cell>
          <cell r="D1499" t="str">
            <v>HOOPA 1101</v>
          </cell>
          <cell r="E1499" t="str">
            <v>CB</v>
          </cell>
          <cell r="F1499" t="b">
            <v>0</v>
          </cell>
          <cell r="G1499">
            <v>63333.9357753718</v>
          </cell>
          <cell r="H1499">
            <v>37375.428660580197</v>
          </cell>
        </row>
        <row r="1500">
          <cell r="B1500" t="str">
            <v>HOPLAND 11011100</v>
          </cell>
          <cell r="C1500">
            <v>42251101</v>
          </cell>
          <cell r="D1500" t="str">
            <v>HOPLAND 1101</v>
          </cell>
          <cell r="E1500">
            <v>1100</v>
          </cell>
          <cell r="F1500" t="b">
            <v>0</v>
          </cell>
          <cell r="G1500">
            <v>10937.728762553201</v>
          </cell>
          <cell r="H1500">
            <v>5979.9349972835298</v>
          </cell>
        </row>
        <row r="1501">
          <cell r="B1501" t="str">
            <v>HOPLAND 11014626</v>
          </cell>
          <cell r="C1501">
            <v>42251101</v>
          </cell>
          <cell r="D1501" t="str">
            <v>HOPLAND 1101</v>
          </cell>
          <cell r="E1501">
            <v>4626</v>
          </cell>
          <cell r="F1501" t="b">
            <v>0</v>
          </cell>
          <cell r="G1501">
            <v>50138.073776145102</v>
          </cell>
          <cell r="H1501">
            <v>43527.425592813299</v>
          </cell>
        </row>
        <row r="1502">
          <cell r="B1502" t="str">
            <v>HOPLAND 1101558</v>
          </cell>
          <cell r="C1502">
            <v>42251101</v>
          </cell>
          <cell r="D1502" t="str">
            <v>HOPLAND 1101</v>
          </cell>
          <cell r="E1502">
            <v>558</v>
          </cell>
          <cell r="F1502" t="b">
            <v>0</v>
          </cell>
          <cell r="G1502">
            <v>15006.3638145981</v>
          </cell>
          <cell r="H1502">
            <v>4818.36027980582</v>
          </cell>
        </row>
        <row r="1503">
          <cell r="B1503" t="str">
            <v>HOPLAND 1101768</v>
          </cell>
          <cell r="C1503">
            <v>42251101</v>
          </cell>
          <cell r="D1503" t="str">
            <v>HOPLAND 1101</v>
          </cell>
          <cell r="E1503">
            <v>768</v>
          </cell>
          <cell r="F1503" t="b">
            <v>0</v>
          </cell>
          <cell r="G1503">
            <v>31882.011547856298</v>
          </cell>
          <cell r="H1503">
            <v>27234.074662758499</v>
          </cell>
        </row>
        <row r="1504">
          <cell r="B1504" t="str">
            <v>HOPLAND 1101770</v>
          </cell>
          <cell r="C1504">
            <v>42251101</v>
          </cell>
          <cell r="D1504" t="str">
            <v>HOPLAND 1101</v>
          </cell>
          <cell r="E1504">
            <v>770</v>
          </cell>
          <cell r="F1504" t="b">
            <v>0</v>
          </cell>
          <cell r="G1504">
            <v>24751.828642217599</v>
          </cell>
          <cell r="H1504">
            <v>13838.1959081696</v>
          </cell>
        </row>
        <row r="1505">
          <cell r="B1505" t="str">
            <v>HOPLAND 110180620</v>
          </cell>
          <cell r="C1505">
            <v>42251101</v>
          </cell>
          <cell r="D1505" t="str">
            <v>HOPLAND 1101</v>
          </cell>
          <cell r="E1505">
            <v>80620</v>
          </cell>
          <cell r="F1505" t="b">
            <v>0</v>
          </cell>
          <cell r="G1505">
            <v>8949.8700456874503</v>
          </cell>
          <cell r="H1505">
            <v>1997.9251783336699</v>
          </cell>
        </row>
        <row r="1506">
          <cell r="B1506" t="str">
            <v>HOPLAND 110194006</v>
          </cell>
          <cell r="C1506">
            <v>42251101</v>
          </cell>
          <cell r="D1506" t="str">
            <v>HOPLAND 1101</v>
          </cell>
          <cell r="E1506">
            <v>94006</v>
          </cell>
          <cell r="F1506" t="b">
            <v>0</v>
          </cell>
          <cell r="G1506">
            <v>24566.560928456998</v>
          </cell>
          <cell r="H1506">
            <v>22341.689678732</v>
          </cell>
        </row>
        <row r="1507">
          <cell r="B1507" t="str">
            <v>HOPLAND 1101960</v>
          </cell>
          <cell r="C1507">
            <v>42251101</v>
          </cell>
          <cell r="D1507" t="str">
            <v>HOPLAND 1101</v>
          </cell>
          <cell r="E1507">
            <v>960</v>
          </cell>
          <cell r="F1507" t="b">
            <v>0</v>
          </cell>
          <cell r="G1507">
            <v>8826.9021463687204</v>
          </cell>
          <cell r="H1507">
            <v>6237.2834851931502</v>
          </cell>
        </row>
        <row r="1508">
          <cell r="B1508" t="str">
            <v>HOPLAND 1101CB</v>
          </cell>
          <cell r="C1508">
            <v>42251101</v>
          </cell>
          <cell r="D1508" t="str">
            <v>HOPLAND 1101</v>
          </cell>
          <cell r="E1508" t="str">
            <v>CB</v>
          </cell>
          <cell r="F1508" t="b">
            <v>0</v>
          </cell>
          <cell r="G1508">
            <v>36057.869250985903</v>
          </cell>
          <cell r="H1508">
            <v>23579.7023944461</v>
          </cell>
        </row>
        <row r="1509">
          <cell r="B1509" t="str">
            <v>HORSESHOE 11011682</v>
          </cell>
          <cell r="C1509">
            <v>152571101</v>
          </cell>
          <cell r="D1509" t="str">
            <v>HORSESHOE 1101</v>
          </cell>
          <cell r="E1509">
            <v>1682</v>
          </cell>
          <cell r="F1509" t="b">
            <v>1</v>
          </cell>
          <cell r="G1509">
            <v>14763.826639394099</v>
          </cell>
          <cell r="H1509">
            <v>326.61316417793</v>
          </cell>
        </row>
        <row r="1510">
          <cell r="B1510" t="str">
            <v>HORSESHOE 1101416226</v>
          </cell>
          <cell r="C1510">
            <v>152571101</v>
          </cell>
          <cell r="D1510" t="str">
            <v>HORSESHOE 1101</v>
          </cell>
          <cell r="E1510">
            <v>416226</v>
          </cell>
          <cell r="F1510" t="b">
            <v>1</v>
          </cell>
          <cell r="G1510">
            <v>397.92376180473502</v>
          </cell>
          <cell r="H1510">
            <v>186.66159093082399</v>
          </cell>
        </row>
        <row r="1511">
          <cell r="B1511" t="str">
            <v>HORSESHOE 110150140</v>
          </cell>
          <cell r="C1511">
            <v>152571101</v>
          </cell>
          <cell r="D1511" t="str">
            <v>HORSESHOE 1101</v>
          </cell>
          <cell r="E1511">
            <v>50140</v>
          </cell>
          <cell r="F1511" t="b">
            <v>0</v>
          </cell>
          <cell r="G1511">
            <v>10038.780170566</v>
          </cell>
          <cell r="H1511">
            <v>6357.3385821021602</v>
          </cell>
        </row>
        <row r="1512">
          <cell r="B1512" t="str">
            <v>HORSESHOE 1101603250</v>
          </cell>
          <cell r="C1512">
            <v>152571101</v>
          </cell>
          <cell r="D1512" t="str">
            <v>HORSESHOE 1101</v>
          </cell>
          <cell r="E1512">
            <v>603250</v>
          </cell>
          <cell r="F1512" t="b">
            <v>1</v>
          </cell>
          <cell r="G1512">
            <v>2274.9057454362901</v>
          </cell>
          <cell r="H1512">
            <v>927.36941775204605</v>
          </cell>
        </row>
        <row r="1513">
          <cell r="B1513" t="str">
            <v>HORSESHOE 1101663244</v>
          </cell>
          <cell r="C1513">
            <v>152571101</v>
          </cell>
          <cell r="D1513" t="str">
            <v>HORSESHOE 1101</v>
          </cell>
          <cell r="E1513">
            <v>663244</v>
          </cell>
          <cell r="F1513" t="b">
            <v>1</v>
          </cell>
          <cell r="G1513">
            <v>704.84568817287698</v>
          </cell>
          <cell r="H1513">
            <v>464.39343766101803</v>
          </cell>
        </row>
        <row r="1514">
          <cell r="B1514" t="str">
            <v>HORSESHOE 1101CB</v>
          </cell>
          <cell r="C1514">
            <v>152571101</v>
          </cell>
          <cell r="D1514" t="str">
            <v>HORSESHOE 1101</v>
          </cell>
          <cell r="E1514" t="str">
            <v>CB</v>
          </cell>
          <cell r="F1514" t="b">
            <v>1</v>
          </cell>
          <cell r="G1514">
            <v>6455.7985414861896</v>
          </cell>
          <cell r="H1514">
            <v>567.30267669648902</v>
          </cell>
        </row>
        <row r="1515">
          <cell r="B1515" t="str">
            <v>HORSESHOE 110450142</v>
          </cell>
          <cell r="C1515">
            <v>152571104</v>
          </cell>
          <cell r="D1515" t="str">
            <v>HORSESHOE 1104</v>
          </cell>
          <cell r="E1515">
            <v>50142</v>
          </cell>
          <cell r="F1515" t="b">
            <v>0</v>
          </cell>
          <cell r="G1515">
            <v>6580.4447397988397</v>
          </cell>
          <cell r="H1515">
            <v>3596.2024562425499</v>
          </cell>
        </row>
        <row r="1516">
          <cell r="B1516" t="str">
            <v>HUMBOLDT BAY 1102104220</v>
          </cell>
          <cell r="C1516">
            <v>192341102</v>
          </cell>
          <cell r="D1516" t="str">
            <v>HUMBOLDT BAY 1102</v>
          </cell>
          <cell r="E1516">
            <v>104220</v>
          </cell>
          <cell r="F1516" t="b">
            <v>0</v>
          </cell>
          <cell r="G1516">
            <v>5237.7248916176404</v>
          </cell>
          <cell r="H1516">
            <v>1476.87485812876</v>
          </cell>
        </row>
        <row r="1517">
          <cell r="B1517" t="str">
            <v>HUMBOLDT BAY 1102741980</v>
          </cell>
          <cell r="C1517">
            <v>192341102</v>
          </cell>
          <cell r="D1517" t="str">
            <v>HUMBOLDT BAY 1102</v>
          </cell>
          <cell r="E1517">
            <v>741980</v>
          </cell>
          <cell r="F1517" t="b">
            <v>0</v>
          </cell>
          <cell r="G1517">
            <v>15211.033687421301</v>
          </cell>
          <cell r="H1517">
            <v>9241.1428758993497</v>
          </cell>
        </row>
        <row r="1518">
          <cell r="B1518" t="str">
            <v>IGNACIO 11011264</v>
          </cell>
          <cell r="C1518">
            <v>42481101</v>
          </cell>
          <cell r="D1518" t="str">
            <v>IGNACIO 1101</v>
          </cell>
          <cell r="E1518">
            <v>1264</v>
          </cell>
          <cell r="F1518" t="b">
            <v>0</v>
          </cell>
          <cell r="G1518">
            <v>5420.1775942815202</v>
          </cell>
          <cell r="H1518">
            <v>3078.9361516598001</v>
          </cell>
        </row>
        <row r="1519">
          <cell r="B1519" t="str">
            <v>IGNACIO 11011300</v>
          </cell>
          <cell r="C1519">
            <v>42481101</v>
          </cell>
          <cell r="D1519" t="str">
            <v>IGNACIO 1101</v>
          </cell>
          <cell r="E1519">
            <v>1300</v>
          </cell>
          <cell r="F1519" t="b">
            <v>0</v>
          </cell>
          <cell r="G1519">
            <v>9816.2612103081192</v>
          </cell>
          <cell r="H1519">
            <v>5145.0879729510498</v>
          </cell>
        </row>
        <row r="1520">
          <cell r="B1520" t="str">
            <v>IGNACIO 11011779</v>
          </cell>
          <cell r="C1520">
            <v>42481101</v>
          </cell>
          <cell r="D1520" t="str">
            <v>IGNACIO 1101</v>
          </cell>
          <cell r="E1520">
            <v>1779</v>
          </cell>
          <cell r="F1520" t="b">
            <v>1</v>
          </cell>
          <cell r="G1520">
            <v>677.029272520463</v>
          </cell>
          <cell r="H1520">
            <v>540.90993043964795</v>
          </cell>
        </row>
        <row r="1521">
          <cell r="B1521" t="str">
            <v>IGNACIO 1101CB</v>
          </cell>
          <cell r="C1521">
            <v>42481101</v>
          </cell>
          <cell r="D1521" t="str">
            <v>IGNACIO 1101</v>
          </cell>
          <cell r="E1521" t="str">
            <v>CB</v>
          </cell>
          <cell r="F1521" t="b">
            <v>0</v>
          </cell>
          <cell r="G1521">
            <v>2942.81101221262</v>
          </cell>
          <cell r="H1521">
            <v>2690.5619154311398</v>
          </cell>
        </row>
        <row r="1522">
          <cell r="B1522" t="str">
            <v>IGNACIO 1103151462</v>
          </cell>
          <cell r="C1522">
            <v>42481103</v>
          </cell>
          <cell r="D1522" t="str">
            <v>IGNACIO 1103</v>
          </cell>
          <cell r="E1522">
            <v>151462</v>
          </cell>
          <cell r="F1522" t="b">
            <v>1</v>
          </cell>
          <cell r="G1522">
            <v>247.774817099888</v>
          </cell>
          <cell r="H1522">
            <v>247.774817099888</v>
          </cell>
        </row>
        <row r="1523">
          <cell r="B1523" t="str">
            <v>IGNACIO 1103504941</v>
          </cell>
          <cell r="C1523">
            <v>42481103</v>
          </cell>
          <cell r="D1523" t="str">
            <v>IGNACIO 1103</v>
          </cell>
          <cell r="E1523">
            <v>504941</v>
          </cell>
          <cell r="F1523" t="b">
            <v>1</v>
          </cell>
          <cell r="G1523">
            <v>1025.6159629886999</v>
          </cell>
          <cell r="H1523">
            <v>663.23997159864996</v>
          </cell>
        </row>
        <row r="1524">
          <cell r="B1524" t="str">
            <v>IGNACIO 1103CB</v>
          </cell>
          <cell r="C1524">
            <v>42481103</v>
          </cell>
          <cell r="D1524" t="str">
            <v>IGNACIO 1103</v>
          </cell>
          <cell r="E1524" t="str">
            <v>CB</v>
          </cell>
          <cell r="F1524" t="b">
            <v>1</v>
          </cell>
          <cell r="G1524">
            <v>3068.5522734636802</v>
          </cell>
          <cell r="H1524">
            <v>350.32956112772098</v>
          </cell>
        </row>
        <row r="1525">
          <cell r="B1525" t="str">
            <v>IGNACIO 11041290</v>
          </cell>
          <cell r="C1525">
            <v>42481104</v>
          </cell>
          <cell r="D1525" t="str">
            <v>IGNACIO 1104</v>
          </cell>
          <cell r="E1525">
            <v>1290</v>
          </cell>
          <cell r="F1525" t="b">
            <v>0</v>
          </cell>
          <cell r="G1525">
            <v>20913.8819115222</v>
          </cell>
          <cell r="H1525">
            <v>6586.7467701674504</v>
          </cell>
        </row>
        <row r="1526">
          <cell r="B1526" t="str">
            <v>IGNACIO 1104450582</v>
          </cell>
          <cell r="C1526">
            <v>42481104</v>
          </cell>
          <cell r="D1526" t="str">
            <v>IGNACIO 1104</v>
          </cell>
          <cell r="E1526">
            <v>450582</v>
          </cell>
          <cell r="F1526" t="b">
            <v>0</v>
          </cell>
          <cell r="G1526">
            <v>6805.9935667516902</v>
          </cell>
          <cell r="H1526">
            <v>4807.84599798208</v>
          </cell>
        </row>
        <row r="1527">
          <cell r="B1527" t="str">
            <v>IGNACIO 11051943</v>
          </cell>
          <cell r="C1527">
            <v>42481105</v>
          </cell>
          <cell r="D1527" t="str">
            <v>IGNACIO 1105</v>
          </cell>
          <cell r="E1527">
            <v>1943</v>
          </cell>
          <cell r="F1527" t="b">
            <v>0</v>
          </cell>
          <cell r="G1527">
            <v>1959.9629952760999</v>
          </cell>
          <cell r="H1527">
            <v>1959.9629952760999</v>
          </cell>
        </row>
        <row r="1528">
          <cell r="B1528" t="str">
            <v>IGNACIO 1105318</v>
          </cell>
          <cell r="C1528">
            <v>42481105</v>
          </cell>
          <cell r="D1528" t="str">
            <v>IGNACIO 1105</v>
          </cell>
          <cell r="E1528">
            <v>318</v>
          </cell>
          <cell r="F1528" t="b">
            <v>0</v>
          </cell>
          <cell r="G1528">
            <v>18622.633548811202</v>
          </cell>
          <cell r="H1528">
            <v>2887.2824746526799</v>
          </cell>
        </row>
        <row r="1529">
          <cell r="B1529" t="str">
            <v>IGNACIO 1105490728</v>
          </cell>
          <cell r="C1529">
            <v>42481105</v>
          </cell>
          <cell r="D1529" t="str">
            <v>IGNACIO 1105</v>
          </cell>
          <cell r="E1529">
            <v>490728</v>
          </cell>
          <cell r="F1529" t="b">
            <v>0</v>
          </cell>
          <cell r="G1529">
            <v>1414.5017933034001</v>
          </cell>
          <cell r="H1529">
            <v>1044.2482297368399</v>
          </cell>
        </row>
        <row r="1530">
          <cell r="B1530" t="str">
            <v>IGNACIO 1105683542</v>
          </cell>
          <cell r="C1530">
            <v>42481105</v>
          </cell>
          <cell r="D1530" t="str">
            <v>IGNACIO 1105</v>
          </cell>
          <cell r="E1530">
            <v>683542</v>
          </cell>
          <cell r="F1530" t="b">
            <v>1</v>
          </cell>
          <cell r="G1530">
            <v>222.91146325958201</v>
          </cell>
          <cell r="H1530">
            <v>222.91146325958201</v>
          </cell>
        </row>
        <row r="1531">
          <cell r="B1531" t="str">
            <v>IGNACIO 1105784032</v>
          </cell>
          <cell r="C1531">
            <v>42481105</v>
          </cell>
          <cell r="D1531" t="str">
            <v>IGNACIO 1105</v>
          </cell>
          <cell r="E1531">
            <v>784032</v>
          </cell>
          <cell r="F1531" t="b">
            <v>1</v>
          </cell>
          <cell r="G1531">
            <v>974.48257198116801</v>
          </cell>
          <cell r="H1531">
            <v>863.75096948573798</v>
          </cell>
        </row>
        <row r="1532">
          <cell r="B1532" t="str">
            <v>IGNACIO 110584764</v>
          </cell>
          <cell r="C1532">
            <v>42481105</v>
          </cell>
          <cell r="D1532" t="str">
            <v>IGNACIO 1105</v>
          </cell>
          <cell r="E1532">
            <v>84764</v>
          </cell>
          <cell r="F1532" t="b">
            <v>1</v>
          </cell>
          <cell r="G1532">
            <v>4092.9318038153201</v>
          </cell>
          <cell r="H1532">
            <v>339.91364658404598</v>
          </cell>
        </row>
        <row r="1533">
          <cell r="B1533" t="str">
            <v>IGNACIO 1105908</v>
          </cell>
          <cell r="C1533">
            <v>42481105</v>
          </cell>
          <cell r="D1533" t="str">
            <v>IGNACIO 1105</v>
          </cell>
          <cell r="E1533">
            <v>908</v>
          </cell>
          <cell r="F1533" t="b">
            <v>0</v>
          </cell>
          <cell r="G1533">
            <v>3616.7994358912301</v>
          </cell>
          <cell r="H1533">
            <v>1126.3756037569001</v>
          </cell>
        </row>
        <row r="1534">
          <cell r="B1534" t="str">
            <v>IGNACIO 1105967039</v>
          </cell>
          <cell r="C1534">
            <v>42481105</v>
          </cell>
          <cell r="D1534" t="str">
            <v>IGNACIO 1105</v>
          </cell>
          <cell r="E1534">
            <v>967039</v>
          </cell>
          <cell r="F1534" t="b">
            <v>1</v>
          </cell>
          <cell r="G1534">
            <v>469.60416503101499</v>
          </cell>
          <cell r="H1534">
            <v>292.91237743953099</v>
          </cell>
        </row>
        <row r="1535">
          <cell r="B1535" t="str">
            <v>INDIAN FLAT 110410270</v>
          </cell>
          <cell r="C1535">
            <v>252691104</v>
          </cell>
          <cell r="D1535" t="str">
            <v>INDIAN FLAT 1104</v>
          </cell>
          <cell r="E1535">
            <v>10270</v>
          </cell>
          <cell r="F1535" t="b">
            <v>0</v>
          </cell>
          <cell r="G1535">
            <v>6119.89618148723</v>
          </cell>
          <cell r="H1535">
            <v>6119.89618148723</v>
          </cell>
        </row>
        <row r="1536">
          <cell r="B1536" t="str">
            <v>INDIAN FLAT 11044440</v>
          </cell>
          <cell r="C1536">
            <v>252691104</v>
          </cell>
          <cell r="D1536" t="str">
            <v>INDIAN FLAT 1104</v>
          </cell>
          <cell r="E1536">
            <v>4440</v>
          </cell>
          <cell r="F1536" t="b">
            <v>1</v>
          </cell>
          <cell r="G1536">
            <v>376.284900470141</v>
          </cell>
          <cell r="H1536">
            <v>376.284900470141</v>
          </cell>
        </row>
        <row r="1537">
          <cell r="B1537" t="str">
            <v>INDIAN FLAT 1104CB</v>
          </cell>
          <cell r="C1537">
            <v>252691104</v>
          </cell>
          <cell r="D1537" t="str">
            <v>INDIAN FLAT 1104</v>
          </cell>
          <cell r="E1537" t="str">
            <v>CB</v>
          </cell>
          <cell r="F1537" t="b">
            <v>0</v>
          </cell>
          <cell r="G1537">
            <v>20557.44129911</v>
          </cell>
          <cell r="H1537">
            <v>20557.44129911</v>
          </cell>
        </row>
        <row r="1538">
          <cell r="B1538" t="str">
            <v>IONE 1101CB</v>
          </cell>
          <cell r="C1538">
            <v>163881101</v>
          </cell>
          <cell r="D1538" t="str">
            <v>IONE 1101</v>
          </cell>
          <cell r="E1538" t="str">
            <v>CB</v>
          </cell>
          <cell r="F1538" t="b">
            <v>0</v>
          </cell>
          <cell r="G1538">
            <v>22613.991459067402</v>
          </cell>
          <cell r="H1538">
            <v>2970.8687432987399</v>
          </cell>
        </row>
        <row r="1539">
          <cell r="B1539" t="str">
            <v>IONE 1101L3141</v>
          </cell>
          <cell r="C1539">
            <v>163881101</v>
          </cell>
          <cell r="D1539" t="str">
            <v>IONE 1101</v>
          </cell>
          <cell r="E1539" t="str">
            <v>L3141</v>
          </cell>
          <cell r="F1539" t="b">
            <v>0</v>
          </cell>
          <cell r="G1539">
            <v>22528.548552791999</v>
          </cell>
          <cell r="H1539">
            <v>22255.825643317799</v>
          </cell>
        </row>
        <row r="1540">
          <cell r="B1540" t="str">
            <v>JAMESON 110265516</v>
          </cell>
          <cell r="C1540">
            <v>63801102</v>
          </cell>
          <cell r="D1540" t="str">
            <v>JAMESON 1102</v>
          </cell>
          <cell r="E1540">
            <v>65516</v>
          </cell>
          <cell r="F1540" t="b">
            <v>0</v>
          </cell>
          <cell r="G1540">
            <v>18264.461277578201</v>
          </cell>
          <cell r="H1540">
            <v>12394.583608106799</v>
          </cell>
        </row>
        <row r="1541">
          <cell r="B1541" t="str">
            <v>JAMESON 1102865502</v>
          </cell>
          <cell r="C1541">
            <v>63801102</v>
          </cell>
          <cell r="D1541" t="str">
            <v>JAMESON 1102</v>
          </cell>
          <cell r="E1541">
            <v>865502</v>
          </cell>
          <cell r="F1541" t="b">
            <v>1</v>
          </cell>
          <cell r="G1541">
            <v>4467.1171538334602</v>
          </cell>
          <cell r="H1541">
            <v>644.95319879475096</v>
          </cell>
        </row>
        <row r="1542">
          <cell r="B1542" t="str">
            <v>JAMESON 11028842</v>
          </cell>
          <cell r="C1542">
            <v>63801102</v>
          </cell>
          <cell r="D1542" t="str">
            <v>JAMESON 1102</v>
          </cell>
          <cell r="E1542">
            <v>8842</v>
          </cell>
          <cell r="F1542" t="b">
            <v>1</v>
          </cell>
          <cell r="G1542">
            <v>4786.8365262069501</v>
          </cell>
          <cell r="H1542">
            <v>241.11147555941301</v>
          </cell>
        </row>
        <row r="1543">
          <cell r="B1543" t="str">
            <v>JAMESON 1103118944</v>
          </cell>
          <cell r="C1543">
            <v>63801103</v>
          </cell>
          <cell r="D1543" t="str">
            <v>JAMESON 1103</v>
          </cell>
          <cell r="E1543">
            <v>118944</v>
          </cell>
          <cell r="F1543" t="b">
            <v>0</v>
          </cell>
          <cell r="G1543">
            <v>8499.8459616765304</v>
          </cell>
          <cell r="H1543">
            <v>3772.9974243011402</v>
          </cell>
        </row>
        <row r="1544">
          <cell r="B1544" t="str">
            <v>JAMESON 1105371694</v>
          </cell>
          <cell r="C1544">
            <v>63801105</v>
          </cell>
          <cell r="D1544" t="str">
            <v>JAMESON 1105</v>
          </cell>
          <cell r="E1544">
            <v>371694</v>
          </cell>
          <cell r="F1544" t="b">
            <v>1</v>
          </cell>
          <cell r="G1544">
            <v>6199.8124522729504</v>
          </cell>
          <cell r="H1544">
            <v>365.73105673070199</v>
          </cell>
        </row>
        <row r="1545">
          <cell r="B1545" t="str">
            <v>JAMESON 1105466348</v>
          </cell>
          <cell r="C1545">
            <v>63801105</v>
          </cell>
          <cell r="D1545" t="str">
            <v>JAMESON 1105</v>
          </cell>
          <cell r="E1545">
            <v>466348</v>
          </cell>
          <cell r="F1545" t="b">
            <v>0</v>
          </cell>
          <cell r="G1545">
            <v>48812.396410895402</v>
          </cell>
          <cell r="H1545">
            <v>26039.272333735498</v>
          </cell>
        </row>
        <row r="1546">
          <cell r="B1546" t="str">
            <v>JAMESON 1105913400</v>
          </cell>
          <cell r="C1546">
            <v>63801105</v>
          </cell>
          <cell r="D1546" t="str">
            <v>JAMESON 1105</v>
          </cell>
          <cell r="E1546">
            <v>913400</v>
          </cell>
          <cell r="F1546" t="b">
            <v>1</v>
          </cell>
          <cell r="G1546">
            <v>1667.8339955776701</v>
          </cell>
          <cell r="H1546">
            <v>172.35288293634</v>
          </cell>
        </row>
        <row r="1547">
          <cell r="B1547" t="str">
            <v>JAMESON 11059472</v>
          </cell>
          <cell r="C1547">
            <v>63801105</v>
          </cell>
          <cell r="D1547" t="str">
            <v>JAMESON 1105</v>
          </cell>
          <cell r="E1547">
            <v>9472</v>
          </cell>
          <cell r="F1547" t="b">
            <v>0</v>
          </cell>
          <cell r="G1547">
            <v>11800.3383991275</v>
          </cell>
          <cell r="H1547">
            <v>4934.5741126384301</v>
          </cell>
        </row>
        <row r="1548">
          <cell r="B1548" t="str">
            <v>JARVIS 1101MR210</v>
          </cell>
          <cell r="C1548">
            <v>13501101</v>
          </cell>
          <cell r="D1548" t="str">
            <v>JARVIS 1101</v>
          </cell>
          <cell r="E1548" t="str">
            <v>MR210</v>
          </cell>
          <cell r="F1548" t="b">
            <v>0</v>
          </cell>
          <cell r="G1548">
            <v>12199.0798385874</v>
          </cell>
          <cell r="H1548">
            <v>1314.2645786523401</v>
          </cell>
        </row>
        <row r="1549">
          <cell r="B1549" t="str">
            <v>JARVIS 1108289662</v>
          </cell>
          <cell r="C1549">
            <v>13501108</v>
          </cell>
          <cell r="D1549" t="str">
            <v>JARVIS 1108</v>
          </cell>
          <cell r="E1549">
            <v>289662</v>
          </cell>
          <cell r="F1549" t="b">
            <v>1</v>
          </cell>
          <cell r="G1549">
            <v>1302.8840230882299</v>
          </cell>
          <cell r="H1549">
            <v>533.35525654848902</v>
          </cell>
        </row>
        <row r="1550">
          <cell r="B1550" t="str">
            <v>JARVIS 1108767280</v>
          </cell>
          <cell r="C1550">
            <v>13501108</v>
          </cell>
          <cell r="D1550" t="str">
            <v>JARVIS 1108</v>
          </cell>
          <cell r="E1550">
            <v>767280</v>
          </cell>
          <cell r="F1550" t="b">
            <v>1</v>
          </cell>
          <cell r="G1550">
            <v>1164.5580402293599</v>
          </cell>
          <cell r="H1550">
            <v>816.40388671044605</v>
          </cell>
        </row>
        <row r="1551">
          <cell r="B1551" t="str">
            <v>JARVIS 1108MR366</v>
          </cell>
          <cell r="C1551">
            <v>13501108</v>
          </cell>
          <cell r="D1551" t="str">
            <v>JARVIS 1108</v>
          </cell>
          <cell r="E1551" t="str">
            <v>MR366</v>
          </cell>
          <cell r="F1551" t="b">
            <v>1</v>
          </cell>
          <cell r="G1551">
            <v>15876.8969350798</v>
          </cell>
          <cell r="H1551">
            <v>0</v>
          </cell>
        </row>
        <row r="1552">
          <cell r="B1552" t="str">
            <v>JARVIS 1111907698</v>
          </cell>
          <cell r="C1552">
            <v>13501111</v>
          </cell>
          <cell r="D1552" t="str">
            <v>JARVIS 1111</v>
          </cell>
          <cell r="E1552">
            <v>907698</v>
          </cell>
          <cell r="F1552" t="b">
            <v>0</v>
          </cell>
          <cell r="G1552">
            <v>3034.3116551047801</v>
          </cell>
          <cell r="H1552">
            <v>2466.4182498045998</v>
          </cell>
        </row>
        <row r="1553">
          <cell r="B1553" t="str">
            <v>JESSUP 11011496</v>
          </cell>
          <cell r="C1553">
            <v>103441101</v>
          </cell>
          <cell r="D1553" t="str">
            <v>JESSUP 1101</v>
          </cell>
          <cell r="E1553">
            <v>1496</v>
          </cell>
          <cell r="F1553" t="b">
            <v>0</v>
          </cell>
          <cell r="G1553">
            <v>26084.969003433602</v>
          </cell>
          <cell r="H1553">
            <v>23526.972845111901</v>
          </cell>
        </row>
        <row r="1554">
          <cell r="B1554" t="str">
            <v>JESSUP 11011993</v>
          </cell>
          <cell r="C1554">
            <v>103441101</v>
          </cell>
          <cell r="D1554" t="str">
            <v>JESSUP 1101</v>
          </cell>
          <cell r="E1554">
            <v>1993</v>
          </cell>
          <cell r="F1554" t="b">
            <v>0</v>
          </cell>
          <cell r="G1554">
            <v>4771.9686279428297</v>
          </cell>
          <cell r="H1554">
            <v>4470.3512033515299</v>
          </cell>
        </row>
        <row r="1555">
          <cell r="B1555" t="str">
            <v>JESSUP 11012839</v>
          </cell>
          <cell r="C1555">
            <v>103441101</v>
          </cell>
          <cell r="D1555" t="str">
            <v>JESSUP 1101</v>
          </cell>
          <cell r="E1555">
            <v>2839</v>
          </cell>
          <cell r="F1555" t="b">
            <v>0</v>
          </cell>
          <cell r="G1555">
            <v>2358.3859254579302</v>
          </cell>
          <cell r="H1555">
            <v>2358.3859254579302</v>
          </cell>
        </row>
        <row r="1556">
          <cell r="B1556" t="str">
            <v>JESSUP 11013383</v>
          </cell>
          <cell r="C1556">
            <v>103441101</v>
          </cell>
          <cell r="D1556" t="str">
            <v>JESSUP 1101</v>
          </cell>
          <cell r="E1556">
            <v>3383</v>
          </cell>
          <cell r="F1556" t="b">
            <v>0</v>
          </cell>
          <cell r="G1556">
            <v>3031.9375901066901</v>
          </cell>
          <cell r="H1556">
            <v>2267.9132809326302</v>
          </cell>
        </row>
        <row r="1557">
          <cell r="B1557" t="str">
            <v>JESSUP 110141356</v>
          </cell>
          <cell r="C1557">
            <v>103441101</v>
          </cell>
          <cell r="D1557" t="str">
            <v>JESSUP 1101</v>
          </cell>
          <cell r="E1557">
            <v>41356</v>
          </cell>
          <cell r="F1557" t="b">
            <v>0</v>
          </cell>
          <cell r="G1557">
            <v>52238.156928393902</v>
          </cell>
          <cell r="H1557">
            <v>52238.156928393902</v>
          </cell>
        </row>
        <row r="1558">
          <cell r="B1558" t="str">
            <v>JESSUP 110168362</v>
          </cell>
          <cell r="C1558">
            <v>103441101</v>
          </cell>
          <cell r="D1558" t="str">
            <v>JESSUP 1101</v>
          </cell>
          <cell r="E1558">
            <v>68362</v>
          </cell>
          <cell r="F1558" t="b">
            <v>0</v>
          </cell>
          <cell r="G1558">
            <v>11797.209513071</v>
          </cell>
          <cell r="H1558">
            <v>8312.3826577585405</v>
          </cell>
        </row>
        <row r="1559">
          <cell r="B1559" t="str">
            <v>JESSUP 11019002</v>
          </cell>
          <cell r="C1559">
            <v>103441101</v>
          </cell>
          <cell r="D1559" t="str">
            <v>JESSUP 1101</v>
          </cell>
          <cell r="E1559">
            <v>9002</v>
          </cell>
          <cell r="F1559" t="b">
            <v>0</v>
          </cell>
          <cell r="G1559">
            <v>9863.4451492375902</v>
          </cell>
          <cell r="H1559">
            <v>1568.49193248043</v>
          </cell>
        </row>
        <row r="1560">
          <cell r="B1560" t="str">
            <v>JESSUP 110194468</v>
          </cell>
          <cell r="C1560">
            <v>103441101</v>
          </cell>
          <cell r="D1560" t="str">
            <v>JESSUP 1101</v>
          </cell>
          <cell r="E1560">
            <v>94468</v>
          </cell>
          <cell r="F1560" t="b">
            <v>0</v>
          </cell>
          <cell r="G1560">
            <v>2757.0603688033598</v>
          </cell>
          <cell r="H1560">
            <v>2757.0603688033598</v>
          </cell>
        </row>
        <row r="1561">
          <cell r="B1561" t="str">
            <v>JESSUP 11019752</v>
          </cell>
          <cell r="C1561">
            <v>103441101</v>
          </cell>
          <cell r="D1561" t="str">
            <v>JESSUP 1101</v>
          </cell>
          <cell r="E1561">
            <v>9752</v>
          </cell>
          <cell r="F1561" t="b">
            <v>0</v>
          </cell>
          <cell r="G1561">
            <v>6185.1827743763197</v>
          </cell>
          <cell r="H1561">
            <v>6137.4535543343</v>
          </cell>
        </row>
        <row r="1562">
          <cell r="B1562" t="str">
            <v>JESSUP 1101CB</v>
          </cell>
          <cell r="C1562">
            <v>103441101</v>
          </cell>
          <cell r="D1562" t="str">
            <v>JESSUP 1101</v>
          </cell>
          <cell r="E1562" t="str">
            <v>CB</v>
          </cell>
          <cell r="F1562" t="b">
            <v>0</v>
          </cell>
          <cell r="G1562">
            <v>9345.3493769439792</v>
          </cell>
          <cell r="H1562">
            <v>2462.2686109276101</v>
          </cell>
        </row>
        <row r="1563">
          <cell r="B1563" t="str">
            <v>JESSUP 11021314</v>
          </cell>
          <cell r="C1563">
            <v>103441102</v>
          </cell>
          <cell r="D1563" t="str">
            <v>JESSUP 1102</v>
          </cell>
          <cell r="E1563">
            <v>1314</v>
          </cell>
          <cell r="F1563" t="b">
            <v>0</v>
          </cell>
          <cell r="G1563">
            <v>23311.137635769301</v>
          </cell>
          <cell r="H1563">
            <v>9677.7607319039398</v>
          </cell>
        </row>
        <row r="1564">
          <cell r="B1564" t="str">
            <v>JESSUP 11021550</v>
          </cell>
          <cell r="C1564">
            <v>103441102</v>
          </cell>
          <cell r="D1564" t="str">
            <v>JESSUP 1102</v>
          </cell>
          <cell r="E1564">
            <v>1550</v>
          </cell>
          <cell r="F1564" t="b">
            <v>0</v>
          </cell>
          <cell r="G1564">
            <v>35703.438632967896</v>
          </cell>
          <cell r="H1564">
            <v>31009.4739960646</v>
          </cell>
        </row>
        <row r="1565">
          <cell r="B1565" t="str">
            <v>JESSUP 1102158468</v>
          </cell>
          <cell r="C1565">
            <v>103441102</v>
          </cell>
          <cell r="D1565" t="str">
            <v>JESSUP 1102</v>
          </cell>
          <cell r="E1565">
            <v>158468</v>
          </cell>
          <cell r="F1565" t="b">
            <v>0</v>
          </cell>
          <cell r="G1565">
            <v>1388.9105770686299</v>
          </cell>
          <cell r="H1565">
            <v>1120.07916477547</v>
          </cell>
        </row>
        <row r="1566">
          <cell r="B1566" t="str">
            <v>JESSUP 11023105</v>
          </cell>
          <cell r="C1566">
            <v>103441102</v>
          </cell>
          <cell r="D1566" t="str">
            <v>JESSUP 1102</v>
          </cell>
          <cell r="E1566">
            <v>3105</v>
          </cell>
          <cell r="F1566" t="b">
            <v>0</v>
          </cell>
          <cell r="G1566">
            <v>9965.2703408575107</v>
          </cell>
          <cell r="H1566">
            <v>9659.0441481672806</v>
          </cell>
        </row>
        <row r="1567">
          <cell r="B1567" t="str">
            <v>JESSUP 110276068</v>
          </cell>
          <cell r="C1567">
            <v>103441102</v>
          </cell>
          <cell r="D1567" t="str">
            <v>JESSUP 1102</v>
          </cell>
          <cell r="E1567">
            <v>76068</v>
          </cell>
          <cell r="F1567" t="b">
            <v>0</v>
          </cell>
          <cell r="G1567">
            <v>31093.7700879242</v>
          </cell>
          <cell r="H1567">
            <v>27642.926884060798</v>
          </cell>
        </row>
        <row r="1568">
          <cell r="B1568" t="str">
            <v>JESSUP 1102936897</v>
          </cell>
          <cell r="C1568">
            <v>103441102</v>
          </cell>
          <cell r="D1568" t="str">
            <v>JESSUP 1102</v>
          </cell>
          <cell r="E1568">
            <v>936897</v>
          </cell>
          <cell r="F1568" t="b">
            <v>1</v>
          </cell>
          <cell r="G1568">
            <v>1562.7499443609299</v>
          </cell>
          <cell r="H1568">
            <v>665.551863394002</v>
          </cell>
        </row>
        <row r="1569">
          <cell r="B1569" t="str">
            <v>JESSUP 110296554</v>
          </cell>
          <cell r="C1569">
            <v>103441102</v>
          </cell>
          <cell r="D1569" t="str">
            <v>JESSUP 1102</v>
          </cell>
          <cell r="E1569">
            <v>96554</v>
          </cell>
          <cell r="F1569" t="b">
            <v>0</v>
          </cell>
          <cell r="G1569">
            <v>23931.0857680318</v>
          </cell>
          <cell r="H1569">
            <v>12987.3897213007</v>
          </cell>
        </row>
        <row r="1570">
          <cell r="B1570" t="str">
            <v>JESSUP 1102CB</v>
          </cell>
          <cell r="C1570">
            <v>103441102</v>
          </cell>
          <cell r="D1570" t="str">
            <v>JESSUP 1102</v>
          </cell>
          <cell r="E1570" t="str">
            <v>CB</v>
          </cell>
          <cell r="F1570" t="b">
            <v>1</v>
          </cell>
          <cell r="G1570">
            <v>5810.1426201335598</v>
          </cell>
          <cell r="H1570">
            <v>159.68228726717899</v>
          </cell>
        </row>
        <row r="1571">
          <cell r="B1571" t="str">
            <v>JESSUP 11031540</v>
          </cell>
          <cell r="C1571">
            <v>103441103</v>
          </cell>
          <cell r="D1571" t="str">
            <v>JESSUP 1103</v>
          </cell>
          <cell r="E1571">
            <v>1540</v>
          </cell>
          <cell r="F1571" t="b">
            <v>1</v>
          </cell>
          <cell r="G1571">
            <v>20738.587932681599</v>
          </cell>
          <cell r="H1571">
            <v>256.38735730888601</v>
          </cell>
        </row>
        <row r="1572">
          <cell r="B1572" t="str">
            <v>JESSUP 1103348657</v>
          </cell>
          <cell r="C1572">
            <v>103441103</v>
          </cell>
          <cell r="D1572" t="str">
            <v>JESSUP 1103</v>
          </cell>
          <cell r="E1572">
            <v>348657</v>
          </cell>
          <cell r="F1572" t="b">
            <v>0</v>
          </cell>
          <cell r="G1572">
            <v>3761.8936740170202</v>
          </cell>
          <cell r="H1572">
            <v>3253.83594306444</v>
          </cell>
        </row>
        <row r="1573">
          <cell r="B1573" t="str">
            <v>JESSUP 110338864</v>
          </cell>
          <cell r="C1573">
            <v>103441103</v>
          </cell>
          <cell r="D1573" t="str">
            <v>JESSUP 1103</v>
          </cell>
          <cell r="E1573">
            <v>38864</v>
          </cell>
          <cell r="F1573" t="b">
            <v>0</v>
          </cell>
          <cell r="G1573">
            <v>12167.5887143617</v>
          </cell>
          <cell r="H1573">
            <v>2907.1070020380798</v>
          </cell>
        </row>
        <row r="1574">
          <cell r="B1574" t="str">
            <v>JESSUP 1103728460</v>
          </cell>
          <cell r="C1574">
            <v>103441103</v>
          </cell>
          <cell r="D1574" t="str">
            <v>JESSUP 1103</v>
          </cell>
          <cell r="E1574">
            <v>728460</v>
          </cell>
          <cell r="F1574" t="b">
            <v>0</v>
          </cell>
          <cell r="G1574">
            <v>2312.71175036774</v>
          </cell>
          <cell r="H1574">
            <v>1173.0161152787</v>
          </cell>
        </row>
        <row r="1575">
          <cell r="B1575" t="str">
            <v>JOLON 11027002</v>
          </cell>
          <cell r="C1575">
            <v>182981102</v>
          </cell>
          <cell r="D1575" t="str">
            <v>JOLON 1102</v>
          </cell>
          <cell r="E1575">
            <v>7002</v>
          </cell>
          <cell r="F1575" t="b">
            <v>0</v>
          </cell>
          <cell r="G1575">
            <v>29669.713280148801</v>
          </cell>
          <cell r="H1575">
            <v>13447.6997231356</v>
          </cell>
        </row>
        <row r="1576">
          <cell r="B1576" t="str">
            <v>JOLON 11027004</v>
          </cell>
          <cell r="C1576">
            <v>182981102</v>
          </cell>
          <cell r="D1576" t="str">
            <v>JOLON 1102</v>
          </cell>
          <cell r="E1576">
            <v>7004</v>
          </cell>
          <cell r="F1576" t="b">
            <v>0</v>
          </cell>
          <cell r="G1576">
            <v>31981.947472165601</v>
          </cell>
          <cell r="H1576">
            <v>12745.324566061099</v>
          </cell>
        </row>
        <row r="1577">
          <cell r="B1577" t="str">
            <v>JOLON 11027040</v>
          </cell>
          <cell r="C1577">
            <v>182981102</v>
          </cell>
          <cell r="D1577" t="str">
            <v>JOLON 1102</v>
          </cell>
          <cell r="E1577">
            <v>7040</v>
          </cell>
          <cell r="F1577" t="b">
            <v>0</v>
          </cell>
          <cell r="G1577">
            <v>36891.879456241499</v>
          </cell>
          <cell r="H1577">
            <v>33515.890711687098</v>
          </cell>
        </row>
        <row r="1578">
          <cell r="B1578" t="str">
            <v>JOLON 11027068</v>
          </cell>
          <cell r="C1578">
            <v>182981102</v>
          </cell>
          <cell r="D1578" t="str">
            <v>JOLON 1102</v>
          </cell>
          <cell r="E1578">
            <v>7068</v>
          </cell>
          <cell r="F1578" t="b">
            <v>0</v>
          </cell>
          <cell r="G1578">
            <v>6155.1451192659297</v>
          </cell>
          <cell r="H1578">
            <v>6139.1206664170504</v>
          </cell>
        </row>
        <row r="1579">
          <cell r="B1579" t="str">
            <v>JOLON 11027070</v>
          </cell>
          <cell r="C1579">
            <v>182981102</v>
          </cell>
          <cell r="D1579" t="str">
            <v>JOLON 1102</v>
          </cell>
          <cell r="E1579">
            <v>7070</v>
          </cell>
          <cell r="F1579" t="b">
            <v>0</v>
          </cell>
          <cell r="G1579">
            <v>26486.163179361101</v>
          </cell>
          <cell r="H1579">
            <v>10307.0829033106</v>
          </cell>
        </row>
        <row r="1580">
          <cell r="B1580" t="str">
            <v>JOLON 1102CB</v>
          </cell>
          <cell r="C1580">
            <v>182981102</v>
          </cell>
          <cell r="D1580" t="str">
            <v>JOLON 1102</v>
          </cell>
          <cell r="E1580" t="str">
            <v>CB</v>
          </cell>
          <cell r="F1580" t="b">
            <v>0</v>
          </cell>
          <cell r="G1580">
            <v>38608.500315485799</v>
          </cell>
          <cell r="H1580">
            <v>37939.848609906701</v>
          </cell>
        </row>
        <row r="1581">
          <cell r="B1581" t="str">
            <v>JOLON 1103CB</v>
          </cell>
          <cell r="C1581">
            <v>182981103</v>
          </cell>
          <cell r="D1581" t="str">
            <v>JOLON 1103</v>
          </cell>
          <cell r="E1581" t="str">
            <v>CB</v>
          </cell>
          <cell r="F1581" t="b">
            <v>0</v>
          </cell>
          <cell r="G1581">
            <v>29664.452057979899</v>
          </cell>
          <cell r="H1581">
            <v>21174.148783999401</v>
          </cell>
        </row>
        <row r="1582">
          <cell r="B1582" t="str">
            <v>KANAKA 11011034</v>
          </cell>
          <cell r="C1582">
            <v>103221101</v>
          </cell>
          <cell r="D1582" t="str">
            <v>KANAKA 1101</v>
          </cell>
          <cell r="E1582">
            <v>1034</v>
          </cell>
          <cell r="F1582" t="b">
            <v>0</v>
          </cell>
          <cell r="G1582">
            <v>17942.046337071999</v>
          </cell>
          <cell r="H1582">
            <v>17942.046337071999</v>
          </cell>
        </row>
        <row r="1583">
          <cell r="B1583" t="str">
            <v>KANAKA 11011036</v>
          </cell>
          <cell r="C1583">
            <v>103221101</v>
          </cell>
          <cell r="D1583" t="str">
            <v>KANAKA 1101</v>
          </cell>
          <cell r="E1583">
            <v>1036</v>
          </cell>
          <cell r="F1583" t="b">
            <v>1</v>
          </cell>
          <cell r="G1583">
            <v>989.45976922460102</v>
          </cell>
          <cell r="H1583">
            <v>989.45976922460102</v>
          </cell>
        </row>
        <row r="1584">
          <cell r="B1584" t="str">
            <v>KANAKA 11011044</v>
          </cell>
          <cell r="C1584">
            <v>103221101</v>
          </cell>
          <cell r="D1584" t="str">
            <v>KANAKA 1101</v>
          </cell>
          <cell r="E1584">
            <v>1044</v>
          </cell>
          <cell r="F1584" t="b">
            <v>0</v>
          </cell>
          <cell r="G1584">
            <v>9889.8429620446896</v>
          </cell>
          <cell r="H1584">
            <v>9889.8429620446896</v>
          </cell>
        </row>
        <row r="1585">
          <cell r="B1585" t="str">
            <v>KANAKA 11011406</v>
          </cell>
          <cell r="C1585">
            <v>103221101</v>
          </cell>
          <cell r="D1585" t="str">
            <v>KANAKA 1101</v>
          </cell>
          <cell r="E1585">
            <v>1406</v>
          </cell>
          <cell r="F1585" t="b">
            <v>0</v>
          </cell>
          <cell r="G1585">
            <v>43882.361900661803</v>
          </cell>
          <cell r="H1585">
            <v>43882.361900661803</v>
          </cell>
        </row>
        <row r="1586">
          <cell r="B1586" t="str">
            <v>KANAKA 110165606</v>
          </cell>
          <cell r="C1586">
            <v>103221101</v>
          </cell>
          <cell r="D1586" t="str">
            <v>KANAKA 1101</v>
          </cell>
          <cell r="E1586">
            <v>65606</v>
          </cell>
          <cell r="F1586" t="b">
            <v>0</v>
          </cell>
          <cell r="G1586">
            <v>20505.678951280999</v>
          </cell>
          <cell r="H1586">
            <v>20505.678951280999</v>
          </cell>
        </row>
        <row r="1587">
          <cell r="B1587" t="str">
            <v>KANAKA 110183288</v>
          </cell>
          <cell r="C1587">
            <v>103221101</v>
          </cell>
          <cell r="D1587" t="str">
            <v>KANAKA 1101</v>
          </cell>
          <cell r="E1587">
            <v>83288</v>
          </cell>
          <cell r="F1587" t="b">
            <v>0</v>
          </cell>
          <cell r="G1587">
            <v>27936.750677870699</v>
          </cell>
          <cell r="H1587">
            <v>27936.750677870699</v>
          </cell>
        </row>
        <row r="1588">
          <cell r="B1588" t="str">
            <v>KANAKA 1101CB</v>
          </cell>
          <cell r="C1588">
            <v>103221101</v>
          </cell>
          <cell r="D1588" t="str">
            <v>KANAKA 1101</v>
          </cell>
          <cell r="E1588" t="str">
            <v>CB</v>
          </cell>
          <cell r="F1588" t="b">
            <v>0</v>
          </cell>
          <cell r="G1588">
            <v>7605.9802983441396</v>
          </cell>
          <cell r="H1588">
            <v>7605.9802983441396</v>
          </cell>
        </row>
        <row r="1589">
          <cell r="B1589" t="str">
            <v>KERCKHOFF 1101CB</v>
          </cell>
          <cell r="C1589">
            <v>252561101</v>
          </cell>
          <cell r="D1589" t="str">
            <v>KERCKHOFF 1101</v>
          </cell>
          <cell r="E1589" t="str">
            <v>CB</v>
          </cell>
          <cell r="F1589" t="b">
            <v>0</v>
          </cell>
          <cell r="G1589">
            <v>27398.752944659602</v>
          </cell>
          <cell r="H1589">
            <v>27398.752944659602</v>
          </cell>
        </row>
        <row r="1590">
          <cell r="B1590" t="str">
            <v>KERCKHOFF 1101R308</v>
          </cell>
          <cell r="C1590">
            <v>252561101</v>
          </cell>
          <cell r="D1590" t="str">
            <v>KERCKHOFF 1101</v>
          </cell>
          <cell r="E1590" t="str">
            <v>R308</v>
          </cell>
          <cell r="F1590" t="b">
            <v>0</v>
          </cell>
          <cell r="G1590">
            <v>6217.3700538407002</v>
          </cell>
          <cell r="H1590">
            <v>6217.3700538407002</v>
          </cell>
        </row>
        <row r="1591">
          <cell r="B1591" t="str">
            <v>KERCKHOFF 1101R353</v>
          </cell>
          <cell r="C1591">
            <v>252561101</v>
          </cell>
          <cell r="D1591" t="str">
            <v>KERCKHOFF 1101</v>
          </cell>
          <cell r="E1591" t="str">
            <v>R353</v>
          </cell>
          <cell r="F1591" t="b">
            <v>0</v>
          </cell>
          <cell r="G1591">
            <v>22190.544303385799</v>
          </cell>
          <cell r="H1591">
            <v>22190.544303385799</v>
          </cell>
        </row>
        <row r="1592">
          <cell r="B1592" t="str">
            <v>KERN OIL 1106397902</v>
          </cell>
          <cell r="C1592">
            <v>252721106</v>
          </cell>
          <cell r="D1592" t="str">
            <v>KERN OIL 1106</v>
          </cell>
          <cell r="E1592">
            <v>397902</v>
          </cell>
          <cell r="F1592" t="b">
            <v>1</v>
          </cell>
          <cell r="G1592">
            <v>2608.3235822515398</v>
          </cell>
          <cell r="H1592">
            <v>717.53262065004503</v>
          </cell>
        </row>
        <row r="1593">
          <cell r="B1593" t="str">
            <v>KERN OIL 110646960</v>
          </cell>
          <cell r="C1593">
            <v>252721106</v>
          </cell>
          <cell r="D1593" t="str">
            <v>KERN OIL 1106</v>
          </cell>
          <cell r="E1593">
            <v>46960</v>
          </cell>
          <cell r="F1593" t="b">
            <v>0</v>
          </cell>
          <cell r="G1593">
            <v>3112.6163887112698</v>
          </cell>
          <cell r="H1593">
            <v>1465.0555722398501</v>
          </cell>
        </row>
        <row r="1594">
          <cell r="B1594" t="str">
            <v>KESWICK 11011586</v>
          </cell>
          <cell r="C1594">
            <v>103451101</v>
          </cell>
          <cell r="D1594" t="str">
            <v>KESWICK 1101</v>
          </cell>
          <cell r="E1594">
            <v>1586</v>
          </cell>
          <cell r="F1594" t="b">
            <v>0</v>
          </cell>
          <cell r="G1594">
            <v>11983.5348134261</v>
          </cell>
          <cell r="H1594">
            <v>11983.5348134261</v>
          </cell>
        </row>
        <row r="1595">
          <cell r="B1595" t="str">
            <v>KESWICK 11011588</v>
          </cell>
          <cell r="C1595">
            <v>103451101</v>
          </cell>
          <cell r="D1595" t="str">
            <v>KESWICK 1101</v>
          </cell>
          <cell r="E1595">
            <v>1588</v>
          </cell>
          <cell r="F1595" t="b">
            <v>0</v>
          </cell>
          <cell r="G1595">
            <v>13991.440067469801</v>
          </cell>
          <cell r="H1595">
            <v>13991.440067469801</v>
          </cell>
        </row>
        <row r="1596">
          <cell r="B1596" t="str">
            <v>KESWICK 11011590</v>
          </cell>
          <cell r="C1596">
            <v>103451101</v>
          </cell>
          <cell r="D1596" t="str">
            <v>KESWICK 1101</v>
          </cell>
          <cell r="E1596">
            <v>1590</v>
          </cell>
          <cell r="F1596" t="b">
            <v>0</v>
          </cell>
          <cell r="G1596">
            <v>10388.8944931233</v>
          </cell>
          <cell r="H1596">
            <v>10388.8944931233</v>
          </cell>
        </row>
        <row r="1597">
          <cell r="B1597" t="str">
            <v>KESWICK 110148480</v>
          </cell>
          <cell r="C1597">
            <v>103451101</v>
          </cell>
          <cell r="D1597" t="str">
            <v>KESWICK 1101</v>
          </cell>
          <cell r="E1597">
            <v>48480</v>
          </cell>
          <cell r="F1597" t="b">
            <v>0</v>
          </cell>
          <cell r="G1597">
            <v>16927.985162876099</v>
          </cell>
          <cell r="H1597">
            <v>16927.985162876099</v>
          </cell>
        </row>
        <row r="1598">
          <cell r="B1598" t="str">
            <v>KESWICK 11019712</v>
          </cell>
          <cell r="C1598">
            <v>103451101</v>
          </cell>
          <cell r="D1598" t="str">
            <v>KESWICK 1101</v>
          </cell>
          <cell r="E1598">
            <v>9712</v>
          </cell>
          <cell r="F1598" t="b">
            <v>0</v>
          </cell>
          <cell r="G1598">
            <v>29909.732639945199</v>
          </cell>
          <cell r="H1598">
            <v>29909.732639945199</v>
          </cell>
        </row>
        <row r="1599">
          <cell r="B1599" t="str">
            <v>KESWICK 1101CB</v>
          </cell>
          <cell r="C1599">
            <v>103451101</v>
          </cell>
          <cell r="D1599" t="str">
            <v>KESWICK 1101</v>
          </cell>
          <cell r="E1599" t="str">
            <v>CB</v>
          </cell>
          <cell r="F1599" t="b">
            <v>1</v>
          </cell>
          <cell r="G1599">
            <v>26.668342487830099</v>
          </cell>
          <cell r="H1599">
            <v>26.668342487830099</v>
          </cell>
        </row>
        <row r="1600">
          <cell r="B1600" t="str">
            <v>KING CITY 11037038</v>
          </cell>
          <cell r="C1600">
            <v>182031103</v>
          </cell>
          <cell r="D1600" t="str">
            <v>KING CITY 1103</v>
          </cell>
          <cell r="E1600">
            <v>7038</v>
          </cell>
          <cell r="F1600" t="b">
            <v>0</v>
          </cell>
          <cell r="G1600">
            <v>35749.370748385503</v>
          </cell>
          <cell r="H1600">
            <v>29491.461489965099</v>
          </cell>
        </row>
        <row r="1601">
          <cell r="B1601" t="str">
            <v>KIRKER 2104442850</v>
          </cell>
          <cell r="C1601">
            <v>14452104</v>
          </cell>
          <cell r="D1601" t="str">
            <v>KIRKER 2104</v>
          </cell>
          <cell r="E1601">
            <v>442850</v>
          </cell>
          <cell r="F1601" t="b">
            <v>0</v>
          </cell>
          <cell r="G1601">
            <v>9258.5450240750197</v>
          </cell>
          <cell r="H1601">
            <v>9258.5450240750197</v>
          </cell>
        </row>
        <row r="1602">
          <cell r="B1602" t="str">
            <v>KIRKER 2104CB</v>
          </cell>
          <cell r="C1602">
            <v>14452104</v>
          </cell>
          <cell r="D1602" t="str">
            <v>KIRKER 2104</v>
          </cell>
          <cell r="E1602" t="str">
            <v>CB</v>
          </cell>
          <cell r="F1602" t="b">
            <v>1</v>
          </cell>
          <cell r="G1602">
            <v>16910.3925275574</v>
          </cell>
          <cell r="H1602">
            <v>74.513190387968905</v>
          </cell>
        </row>
        <row r="1603">
          <cell r="B1603" t="str">
            <v>KONOCTI 11022293</v>
          </cell>
          <cell r="C1603">
            <v>43311102</v>
          </cell>
          <cell r="D1603" t="str">
            <v>KONOCTI 1102</v>
          </cell>
          <cell r="E1603">
            <v>2293</v>
          </cell>
          <cell r="F1603" t="b">
            <v>0</v>
          </cell>
          <cell r="G1603">
            <v>2820.5708872021901</v>
          </cell>
          <cell r="H1603">
            <v>2820.5708872021901</v>
          </cell>
        </row>
        <row r="1604">
          <cell r="B1604" t="str">
            <v>KONOCTI 1102354890</v>
          </cell>
          <cell r="C1604">
            <v>43311102</v>
          </cell>
          <cell r="D1604" t="str">
            <v>KONOCTI 1102</v>
          </cell>
          <cell r="E1604">
            <v>354890</v>
          </cell>
          <cell r="F1604" t="b">
            <v>0</v>
          </cell>
          <cell r="G1604">
            <v>19596.937921177301</v>
          </cell>
          <cell r="H1604">
            <v>15016.4864408255</v>
          </cell>
        </row>
        <row r="1605">
          <cell r="B1605" t="str">
            <v>KONOCTI 11024300</v>
          </cell>
          <cell r="C1605">
            <v>43311102</v>
          </cell>
          <cell r="D1605" t="str">
            <v>KONOCTI 1102</v>
          </cell>
          <cell r="E1605">
            <v>4300</v>
          </cell>
          <cell r="F1605" t="b">
            <v>0</v>
          </cell>
          <cell r="G1605">
            <v>43675.508035093801</v>
          </cell>
          <cell r="H1605">
            <v>43384.103634787301</v>
          </cell>
        </row>
        <row r="1606">
          <cell r="B1606" t="str">
            <v>KONOCTI 11024421</v>
          </cell>
          <cell r="C1606">
            <v>43311102</v>
          </cell>
          <cell r="D1606" t="str">
            <v>KONOCTI 1102</v>
          </cell>
          <cell r="E1606">
            <v>4421</v>
          </cell>
          <cell r="F1606" t="b">
            <v>1</v>
          </cell>
          <cell r="G1606">
            <v>585.35927499490799</v>
          </cell>
          <cell r="H1606">
            <v>585.35927499490799</v>
          </cell>
        </row>
        <row r="1607">
          <cell r="B1607" t="str">
            <v>KONOCTI 1102532</v>
          </cell>
          <cell r="C1607">
            <v>43311102</v>
          </cell>
          <cell r="D1607" t="str">
            <v>KONOCTI 1102</v>
          </cell>
          <cell r="E1607">
            <v>532</v>
          </cell>
          <cell r="F1607" t="b">
            <v>0</v>
          </cell>
          <cell r="G1607">
            <v>15658.0015748445</v>
          </cell>
          <cell r="H1607">
            <v>15658.0015748445</v>
          </cell>
        </row>
        <row r="1608">
          <cell r="B1608" t="str">
            <v>KONOCTI 110264664</v>
          </cell>
          <cell r="C1608">
            <v>43311102</v>
          </cell>
          <cell r="D1608" t="str">
            <v>KONOCTI 1102</v>
          </cell>
          <cell r="E1608">
            <v>64664</v>
          </cell>
          <cell r="F1608" t="b">
            <v>0</v>
          </cell>
          <cell r="G1608">
            <v>46084.802484710701</v>
          </cell>
          <cell r="H1608">
            <v>44670.366547544501</v>
          </cell>
        </row>
        <row r="1609">
          <cell r="B1609" t="str">
            <v>KONOCTI 1102714370</v>
          </cell>
          <cell r="C1609">
            <v>43311102</v>
          </cell>
          <cell r="D1609" t="str">
            <v>KONOCTI 1102</v>
          </cell>
          <cell r="E1609">
            <v>714370</v>
          </cell>
          <cell r="F1609" t="b">
            <v>0</v>
          </cell>
          <cell r="G1609">
            <v>4274.3031172171204</v>
          </cell>
          <cell r="H1609">
            <v>3423.0114847077598</v>
          </cell>
        </row>
        <row r="1610">
          <cell r="B1610" t="str">
            <v>KONOCTI 1102716</v>
          </cell>
          <cell r="C1610">
            <v>43311102</v>
          </cell>
          <cell r="D1610" t="str">
            <v>KONOCTI 1102</v>
          </cell>
          <cell r="E1610">
            <v>716</v>
          </cell>
          <cell r="F1610" t="b">
            <v>0</v>
          </cell>
          <cell r="G1610">
            <v>27459.726245661099</v>
          </cell>
          <cell r="H1610">
            <v>24685.225330179299</v>
          </cell>
        </row>
        <row r="1611">
          <cell r="B1611" t="str">
            <v>KONOCTI 110275382</v>
          </cell>
          <cell r="C1611">
            <v>43311102</v>
          </cell>
          <cell r="D1611" t="str">
            <v>KONOCTI 1102</v>
          </cell>
          <cell r="E1611">
            <v>75382</v>
          </cell>
          <cell r="F1611" t="b">
            <v>0</v>
          </cell>
          <cell r="G1611">
            <v>37601.915155213203</v>
          </cell>
          <cell r="H1611">
            <v>37336.099936636303</v>
          </cell>
        </row>
        <row r="1612">
          <cell r="B1612" t="str">
            <v>KONOCTI 1102948</v>
          </cell>
          <cell r="C1612">
            <v>43311102</v>
          </cell>
          <cell r="D1612" t="str">
            <v>KONOCTI 1102</v>
          </cell>
          <cell r="E1612">
            <v>948</v>
          </cell>
          <cell r="F1612" t="b">
            <v>0</v>
          </cell>
          <cell r="G1612">
            <v>12598.6877747207</v>
          </cell>
          <cell r="H1612">
            <v>10159.6074915103</v>
          </cell>
        </row>
        <row r="1613">
          <cell r="B1613" t="str">
            <v>KONOCTI 1102965078</v>
          </cell>
          <cell r="C1613">
            <v>43311102</v>
          </cell>
          <cell r="D1613" t="str">
            <v>KONOCTI 1102</v>
          </cell>
          <cell r="E1613">
            <v>965078</v>
          </cell>
          <cell r="F1613" t="b">
            <v>0</v>
          </cell>
          <cell r="G1613">
            <v>11264.139865663599</v>
          </cell>
          <cell r="H1613">
            <v>10089.0760761449</v>
          </cell>
        </row>
        <row r="1614">
          <cell r="B1614" t="str">
            <v>KONOCTI 1102CB</v>
          </cell>
          <cell r="C1614">
            <v>43311102</v>
          </cell>
          <cell r="D1614" t="str">
            <v>KONOCTI 1102</v>
          </cell>
          <cell r="E1614" t="str">
            <v>CB</v>
          </cell>
          <cell r="F1614" t="b">
            <v>0</v>
          </cell>
          <cell r="G1614">
            <v>15262.2312489374</v>
          </cell>
          <cell r="H1614">
            <v>6326.3362613877898</v>
          </cell>
        </row>
        <row r="1615">
          <cell r="B1615" t="str">
            <v>KONOCTI 11081278</v>
          </cell>
          <cell r="C1615">
            <v>43311108</v>
          </cell>
          <cell r="D1615" t="str">
            <v>KONOCTI 1108</v>
          </cell>
          <cell r="E1615">
            <v>1278</v>
          </cell>
          <cell r="F1615" t="b">
            <v>0</v>
          </cell>
          <cell r="G1615">
            <v>12855.1379334373</v>
          </cell>
          <cell r="H1615">
            <v>9099.8598055586408</v>
          </cell>
        </row>
        <row r="1616">
          <cell r="B1616" t="str">
            <v>KONOCTI 11084037</v>
          </cell>
          <cell r="C1616">
            <v>43311108</v>
          </cell>
          <cell r="D1616" t="str">
            <v>KONOCTI 1108</v>
          </cell>
          <cell r="E1616">
            <v>4037</v>
          </cell>
          <cell r="F1616" t="b">
            <v>0</v>
          </cell>
          <cell r="G1616">
            <v>2780.3930107218498</v>
          </cell>
          <cell r="H1616">
            <v>1840.2463787279</v>
          </cell>
        </row>
        <row r="1617">
          <cell r="B1617" t="str">
            <v>KONOCTI 11084039</v>
          </cell>
          <cell r="C1617">
            <v>43311108</v>
          </cell>
          <cell r="D1617" t="str">
            <v>KONOCTI 1108</v>
          </cell>
          <cell r="E1617">
            <v>4039</v>
          </cell>
          <cell r="F1617" t="b">
            <v>0</v>
          </cell>
          <cell r="G1617">
            <v>3724.1918894288501</v>
          </cell>
          <cell r="H1617">
            <v>3048.41691549388</v>
          </cell>
        </row>
        <row r="1618">
          <cell r="B1618" t="str">
            <v>KONOCTI 11084041</v>
          </cell>
          <cell r="C1618">
            <v>43311108</v>
          </cell>
          <cell r="D1618" t="str">
            <v>KONOCTI 1108</v>
          </cell>
          <cell r="E1618">
            <v>4041</v>
          </cell>
          <cell r="F1618" t="b">
            <v>0</v>
          </cell>
          <cell r="G1618">
            <v>7568.2917923434197</v>
          </cell>
          <cell r="H1618">
            <v>2174.4688850919902</v>
          </cell>
        </row>
        <row r="1619">
          <cell r="B1619" t="str">
            <v>KONOCTI 1108950</v>
          </cell>
          <cell r="C1619">
            <v>43311108</v>
          </cell>
          <cell r="D1619" t="str">
            <v>KONOCTI 1108</v>
          </cell>
          <cell r="E1619">
            <v>950</v>
          </cell>
          <cell r="F1619" t="b">
            <v>0</v>
          </cell>
          <cell r="G1619">
            <v>11853.155717939901</v>
          </cell>
          <cell r="H1619">
            <v>9978.6097835806595</v>
          </cell>
        </row>
        <row r="1620">
          <cell r="B1620" t="str">
            <v>KONOCTI 1108CB</v>
          </cell>
          <cell r="C1620">
            <v>43311108</v>
          </cell>
          <cell r="D1620" t="str">
            <v>KONOCTI 1108</v>
          </cell>
          <cell r="E1620" t="str">
            <v>CB</v>
          </cell>
          <cell r="F1620" t="b">
            <v>0</v>
          </cell>
          <cell r="G1620">
            <v>14256.092734543599</v>
          </cell>
          <cell r="H1620">
            <v>10229.332258579299</v>
          </cell>
        </row>
        <row r="1621">
          <cell r="B1621" t="str">
            <v>LAKEVILLE 1102152632</v>
          </cell>
          <cell r="C1621">
            <v>43371102</v>
          </cell>
          <cell r="D1621" t="str">
            <v>LAKEVILLE 1102</v>
          </cell>
          <cell r="E1621">
            <v>152632</v>
          </cell>
          <cell r="F1621" t="b">
            <v>0</v>
          </cell>
          <cell r="G1621">
            <v>3427.1830283874901</v>
          </cell>
          <cell r="H1621">
            <v>3099.3949205681301</v>
          </cell>
        </row>
        <row r="1622">
          <cell r="B1622" t="str">
            <v>LAKEVILLE 1102280</v>
          </cell>
          <cell r="C1622">
            <v>43371102</v>
          </cell>
          <cell r="D1622" t="str">
            <v>LAKEVILLE 1102</v>
          </cell>
          <cell r="E1622">
            <v>280</v>
          </cell>
          <cell r="F1622" t="b">
            <v>0</v>
          </cell>
          <cell r="G1622">
            <v>10907.076867526999</v>
          </cell>
          <cell r="H1622">
            <v>1106.4060249656</v>
          </cell>
        </row>
        <row r="1623">
          <cell r="B1623" t="str">
            <v>LAKEVILLE 1102347280</v>
          </cell>
          <cell r="C1623">
            <v>43371102</v>
          </cell>
          <cell r="D1623" t="str">
            <v>LAKEVILLE 1102</v>
          </cell>
          <cell r="E1623">
            <v>347280</v>
          </cell>
          <cell r="F1623" t="b">
            <v>0</v>
          </cell>
          <cell r="G1623">
            <v>20187.703704301199</v>
          </cell>
          <cell r="H1623">
            <v>12761.9341118915</v>
          </cell>
        </row>
        <row r="1624">
          <cell r="B1624" t="str">
            <v>LAKEVILLE 1102367100</v>
          </cell>
          <cell r="C1624">
            <v>43371102</v>
          </cell>
          <cell r="D1624" t="str">
            <v>LAKEVILLE 1102</v>
          </cell>
          <cell r="E1624">
            <v>367100</v>
          </cell>
          <cell r="F1624" t="b">
            <v>1</v>
          </cell>
          <cell r="G1624">
            <v>1041.07261950732</v>
          </cell>
          <cell r="H1624">
            <v>900.80362409590998</v>
          </cell>
        </row>
        <row r="1625">
          <cell r="B1625" t="str">
            <v>LAKEVILLE 1102530</v>
          </cell>
          <cell r="C1625">
            <v>43371102</v>
          </cell>
          <cell r="D1625" t="str">
            <v>LAKEVILLE 1102</v>
          </cell>
          <cell r="E1625">
            <v>530</v>
          </cell>
          <cell r="F1625" t="b">
            <v>1</v>
          </cell>
          <cell r="G1625">
            <v>7365.5042903030098</v>
          </cell>
          <cell r="H1625">
            <v>114.99106409575199</v>
          </cell>
        </row>
        <row r="1626">
          <cell r="B1626" t="str">
            <v>LAKEVILLE 110287432</v>
          </cell>
          <cell r="C1626">
            <v>43371102</v>
          </cell>
          <cell r="D1626" t="str">
            <v>LAKEVILLE 1102</v>
          </cell>
          <cell r="E1626">
            <v>87432</v>
          </cell>
          <cell r="F1626" t="b">
            <v>0</v>
          </cell>
          <cell r="G1626">
            <v>21925.1583337544</v>
          </cell>
          <cell r="H1626">
            <v>15708.5354873299</v>
          </cell>
        </row>
        <row r="1627">
          <cell r="B1627" t="str">
            <v>LAKEWOOD 1102964292</v>
          </cell>
          <cell r="C1627">
            <v>13531102</v>
          </cell>
          <cell r="D1627" t="str">
            <v>LAKEWOOD 1102</v>
          </cell>
          <cell r="E1627">
            <v>964292</v>
          </cell>
          <cell r="F1627" t="b">
            <v>1</v>
          </cell>
          <cell r="G1627">
            <v>128.15986647546401</v>
          </cell>
          <cell r="H1627">
            <v>128.15986647546401</v>
          </cell>
        </row>
        <row r="1628">
          <cell r="B1628" t="str">
            <v>LAKEWOOD 1102CB</v>
          </cell>
          <cell r="C1628">
            <v>13531102</v>
          </cell>
          <cell r="D1628" t="str">
            <v>LAKEWOOD 1102</v>
          </cell>
          <cell r="E1628" t="str">
            <v>CB</v>
          </cell>
          <cell r="F1628" t="b">
            <v>1</v>
          </cell>
          <cell r="G1628">
            <v>15331.912398456599</v>
          </cell>
          <cell r="H1628">
            <v>23.5925048244229</v>
          </cell>
        </row>
        <row r="1629">
          <cell r="B1629" t="str">
            <v>LAKEWOOD 210738404</v>
          </cell>
          <cell r="C1629">
            <v>13532107</v>
          </cell>
          <cell r="D1629" t="str">
            <v>LAKEWOOD 2107</v>
          </cell>
          <cell r="E1629">
            <v>38404</v>
          </cell>
          <cell r="F1629" t="b">
            <v>0</v>
          </cell>
          <cell r="G1629">
            <v>9333.1055809020309</v>
          </cell>
          <cell r="H1629">
            <v>5730.6142521517304</v>
          </cell>
        </row>
        <row r="1630">
          <cell r="B1630" t="str">
            <v>LAKEWOOD 2107396264</v>
          </cell>
          <cell r="C1630">
            <v>13532107</v>
          </cell>
          <cell r="D1630" t="str">
            <v>LAKEWOOD 2107</v>
          </cell>
          <cell r="E1630">
            <v>396264</v>
          </cell>
          <cell r="F1630" t="b">
            <v>0</v>
          </cell>
          <cell r="G1630">
            <v>10259.9636474168</v>
          </cell>
          <cell r="H1630">
            <v>7704.1999766009203</v>
          </cell>
        </row>
        <row r="1631">
          <cell r="B1631" t="str">
            <v>LAKEWOOD 210769586</v>
          </cell>
          <cell r="C1631">
            <v>13532107</v>
          </cell>
          <cell r="D1631" t="str">
            <v>LAKEWOOD 2107</v>
          </cell>
          <cell r="E1631">
            <v>69586</v>
          </cell>
          <cell r="F1631" t="b">
            <v>1</v>
          </cell>
          <cell r="G1631">
            <v>9651.4745407596292</v>
          </cell>
          <cell r="H1631">
            <v>688.92179672140799</v>
          </cell>
        </row>
        <row r="1632">
          <cell r="B1632" t="str">
            <v>LAKEWOOD 2109432198 FM</v>
          </cell>
          <cell r="C1632">
            <v>13532109</v>
          </cell>
          <cell r="D1632" t="str">
            <v>LAKEWOOD 2109</v>
          </cell>
          <cell r="E1632" t="str">
            <v>432198 FM</v>
          </cell>
          <cell r="F1632" t="b">
            <v>1</v>
          </cell>
          <cell r="G1632">
            <v>3829.09796721987</v>
          </cell>
          <cell r="H1632">
            <v>907.00961644913798</v>
          </cell>
        </row>
        <row r="1633">
          <cell r="B1633" t="str">
            <v>LAKEWOOD 2224798018</v>
          </cell>
          <cell r="C1633">
            <v>13532224</v>
          </cell>
          <cell r="D1633" t="str">
            <v>LAKEWOOD 2224</v>
          </cell>
          <cell r="E1633">
            <v>798018</v>
          </cell>
          <cell r="F1633" t="b">
            <v>0</v>
          </cell>
          <cell r="G1633">
            <v>1485.41078417268</v>
          </cell>
          <cell r="H1633">
            <v>1448.3136681394701</v>
          </cell>
        </row>
        <row r="1634">
          <cell r="B1634" t="str">
            <v>LAKEWOOD 2227W503R</v>
          </cell>
          <cell r="C1634">
            <v>13532227</v>
          </cell>
          <cell r="D1634" t="str">
            <v>LAKEWOOD 2227</v>
          </cell>
          <cell r="E1634" t="str">
            <v>W503R</v>
          </cell>
          <cell r="F1634" t="b">
            <v>1</v>
          </cell>
          <cell r="G1634">
            <v>12304.542423720801</v>
          </cell>
          <cell r="H1634">
            <v>121.87355080329</v>
          </cell>
        </row>
        <row r="1635">
          <cell r="B1635" t="str">
            <v>LAMONT 11024222</v>
          </cell>
          <cell r="C1635">
            <v>253911102</v>
          </cell>
          <cell r="D1635" t="str">
            <v>LAMONT 1102</v>
          </cell>
          <cell r="E1635">
            <v>4222</v>
          </cell>
          <cell r="F1635" t="b">
            <v>0</v>
          </cell>
          <cell r="G1635">
            <v>26146.303599694798</v>
          </cell>
          <cell r="H1635">
            <v>4245.3884285433896</v>
          </cell>
        </row>
        <row r="1636">
          <cell r="B1636" t="str">
            <v>LAS AROMAS 04013342</v>
          </cell>
          <cell r="C1636">
            <v>13600401</v>
          </cell>
          <cell r="D1636" t="str">
            <v>LAS AROMAS 0401</v>
          </cell>
          <cell r="E1636">
            <v>3342</v>
          </cell>
          <cell r="F1636" t="b">
            <v>0</v>
          </cell>
          <cell r="G1636">
            <v>3691.7497167329798</v>
          </cell>
          <cell r="H1636">
            <v>3691.7497167329798</v>
          </cell>
        </row>
        <row r="1637">
          <cell r="B1637" t="str">
            <v>LAS AROMAS 0401LA401R</v>
          </cell>
          <cell r="C1637">
            <v>13600401</v>
          </cell>
          <cell r="D1637" t="str">
            <v>LAS AROMAS 0401</v>
          </cell>
          <cell r="E1637" t="str">
            <v>LA401R</v>
          </cell>
          <cell r="F1637" t="b">
            <v>0</v>
          </cell>
          <cell r="G1637">
            <v>6369.41852037636</v>
          </cell>
          <cell r="H1637">
            <v>4956.3951045796503</v>
          </cell>
        </row>
        <row r="1638">
          <cell r="B1638" t="str">
            <v>LAS GALLINAS A 11041220</v>
          </cell>
          <cell r="C1638">
            <v>42991104</v>
          </cell>
          <cell r="D1638" t="str">
            <v>LAS GALLINAS A 1104</v>
          </cell>
          <cell r="E1638">
            <v>1220</v>
          </cell>
          <cell r="F1638" t="b">
            <v>1</v>
          </cell>
          <cell r="G1638">
            <v>7829.4678713539897</v>
          </cell>
          <cell r="H1638">
            <v>0</v>
          </cell>
        </row>
        <row r="1639">
          <cell r="B1639" t="str">
            <v>LAS GALLINAS A 1104304</v>
          </cell>
          <cell r="C1639">
            <v>42991104</v>
          </cell>
          <cell r="D1639" t="str">
            <v>LAS GALLINAS A 1104</v>
          </cell>
          <cell r="E1639">
            <v>304</v>
          </cell>
          <cell r="F1639" t="b">
            <v>1</v>
          </cell>
          <cell r="G1639">
            <v>3131.1603014860498</v>
          </cell>
          <cell r="H1639">
            <v>221.04297837885201</v>
          </cell>
        </row>
        <row r="1640">
          <cell r="B1640" t="str">
            <v>LAS GALLINAS A 1104309087</v>
          </cell>
          <cell r="C1640">
            <v>42991104</v>
          </cell>
          <cell r="D1640" t="str">
            <v>LAS GALLINAS A 1104</v>
          </cell>
          <cell r="E1640">
            <v>309087</v>
          </cell>
          <cell r="F1640" t="b">
            <v>1</v>
          </cell>
          <cell r="G1640">
            <v>645.60469662555897</v>
          </cell>
          <cell r="H1640">
            <v>302.496883494798</v>
          </cell>
        </row>
        <row r="1641">
          <cell r="B1641" t="str">
            <v>LAS GALLINAS A 1104507389</v>
          </cell>
          <cell r="C1641">
            <v>42991104</v>
          </cell>
          <cell r="D1641" t="str">
            <v>LAS GALLINAS A 1104</v>
          </cell>
          <cell r="E1641">
            <v>507389</v>
          </cell>
          <cell r="F1641" t="b">
            <v>1</v>
          </cell>
          <cell r="G1641">
            <v>305.66521882838799</v>
          </cell>
          <cell r="H1641">
            <v>212.33409271291001</v>
          </cell>
        </row>
        <row r="1642">
          <cell r="B1642" t="str">
            <v>LAS GALLINAS A 11051218</v>
          </cell>
          <cell r="C1642">
            <v>42991105</v>
          </cell>
          <cell r="D1642" t="str">
            <v>LAS GALLINAS A 1105</v>
          </cell>
          <cell r="E1642">
            <v>1218</v>
          </cell>
          <cell r="F1642" t="b">
            <v>1</v>
          </cell>
          <cell r="G1642">
            <v>3546.1366332344701</v>
          </cell>
          <cell r="H1642">
            <v>106.74521640115</v>
          </cell>
        </row>
        <row r="1643">
          <cell r="B1643" t="str">
            <v>LAS GALLINAS A 1105532</v>
          </cell>
          <cell r="C1643">
            <v>42991105</v>
          </cell>
          <cell r="D1643" t="str">
            <v>LAS GALLINAS A 1105</v>
          </cell>
          <cell r="E1643">
            <v>532</v>
          </cell>
          <cell r="F1643" t="b">
            <v>0</v>
          </cell>
          <cell r="G1643">
            <v>7102.1777208701897</v>
          </cell>
          <cell r="H1643">
            <v>7099.1789855930201</v>
          </cell>
        </row>
        <row r="1644">
          <cell r="B1644" t="str">
            <v>LAS GALLINAS A 1105648439</v>
          </cell>
          <cell r="C1644">
            <v>42991105</v>
          </cell>
          <cell r="D1644" t="str">
            <v>LAS GALLINAS A 1105</v>
          </cell>
          <cell r="E1644">
            <v>648439</v>
          </cell>
          <cell r="F1644" t="b">
            <v>1</v>
          </cell>
          <cell r="G1644">
            <v>225.87567505074099</v>
          </cell>
          <cell r="H1644">
            <v>10.9115382235863</v>
          </cell>
        </row>
        <row r="1645">
          <cell r="B1645" t="str">
            <v>LAS GALLINAS A 1105904</v>
          </cell>
          <cell r="C1645">
            <v>42991105</v>
          </cell>
          <cell r="D1645" t="str">
            <v>LAS GALLINAS A 1105</v>
          </cell>
          <cell r="E1645">
            <v>904</v>
          </cell>
          <cell r="F1645" t="b">
            <v>0</v>
          </cell>
          <cell r="G1645">
            <v>11554.852478029899</v>
          </cell>
          <cell r="H1645">
            <v>2469.24561415178</v>
          </cell>
        </row>
        <row r="1646">
          <cell r="B1646" t="str">
            <v>LAS GALLINAS A 110599904</v>
          </cell>
          <cell r="C1646">
            <v>42991105</v>
          </cell>
          <cell r="D1646" t="str">
            <v>LAS GALLINAS A 1105</v>
          </cell>
          <cell r="E1646">
            <v>99904</v>
          </cell>
          <cell r="F1646" t="b">
            <v>0</v>
          </cell>
          <cell r="G1646">
            <v>8949.4852600374707</v>
          </cell>
          <cell r="H1646">
            <v>8949.4852600374707</v>
          </cell>
        </row>
        <row r="1647">
          <cell r="B1647" t="str">
            <v>LAS GALLINAS A 1105CB</v>
          </cell>
          <cell r="C1647">
            <v>42991105</v>
          </cell>
          <cell r="D1647" t="str">
            <v>LAS GALLINAS A 1105</v>
          </cell>
          <cell r="E1647" t="str">
            <v>CB</v>
          </cell>
          <cell r="F1647" t="b">
            <v>1</v>
          </cell>
          <cell r="G1647">
            <v>3345.6945788387502</v>
          </cell>
          <cell r="H1647">
            <v>710.30384030705704</v>
          </cell>
        </row>
        <row r="1648">
          <cell r="B1648" t="str">
            <v>LAS GALLINAS A 1106206332</v>
          </cell>
          <cell r="C1648">
            <v>42991106</v>
          </cell>
          <cell r="D1648" t="str">
            <v>LAS GALLINAS A 1106</v>
          </cell>
          <cell r="E1648">
            <v>206332</v>
          </cell>
          <cell r="F1648" t="b">
            <v>1</v>
          </cell>
          <cell r="G1648">
            <v>973.83026674359303</v>
          </cell>
          <cell r="H1648">
            <v>488.86529014840897</v>
          </cell>
        </row>
        <row r="1649">
          <cell r="B1649" t="str">
            <v>LAS GALLINAS A 1106228906</v>
          </cell>
          <cell r="C1649">
            <v>42991106</v>
          </cell>
          <cell r="D1649" t="str">
            <v>LAS GALLINAS A 1106</v>
          </cell>
          <cell r="E1649">
            <v>228906</v>
          </cell>
          <cell r="F1649" t="b">
            <v>1</v>
          </cell>
          <cell r="G1649">
            <v>2215.3526902795402</v>
          </cell>
          <cell r="H1649">
            <v>988.59490148070904</v>
          </cell>
        </row>
        <row r="1650">
          <cell r="B1650" t="str">
            <v>LAS GALLINAS A 1106685656</v>
          </cell>
          <cell r="C1650">
            <v>42991106</v>
          </cell>
          <cell r="D1650" t="str">
            <v>LAS GALLINAS A 1106</v>
          </cell>
          <cell r="E1650">
            <v>685656</v>
          </cell>
          <cell r="F1650" t="b">
            <v>0</v>
          </cell>
          <cell r="G1650">
            <v>5880.2293697019304</v>
          </cell>
          <cell r="H1650">
            <v>1923.4164539042599</v>
          </cell>
        </row>
        <row r="1651">
          <cell r="B1651" t="str">
            <v>LAS GALLINAS A 1106685852</v>
          </cell>
          <cell r="C1651">
            <v>42991106</v>
          </cell>
          <cell r="D1651" t="str">
            <v>LAS GALLINAS A 1106</v>
          </cell>
          <cell r="E1651">
            <v>685852</v>
          </cell>
          <cell r="F1651" t="b">
            <v>1</v>
          </cell>
          <cell r="G1651">
            <v>222.93053811173201</v>
          </cell>
          <cell r="H1651">
            <v>104.933135520443</v>
          </cell>
        </row>
        <row r="1652">
          <cell r="B1652" t="str">
            <v>LAS GALLINAS A 1106CB</v>
          </cell>
          <cell r="C1652">
            <v>42991106</v>
          </cell>
          <cell r="D1652" t="str">
            <v>LAS GALLINAS A 1106</v>
          </cell>
          <cell r="E1652" t="str">
            <v>CB</v>
          </cell>
          <cell r="F1652" t="b">
            <v>1</v>
          </cell>
          <cell r="G1652">
            <v>16165.561819986</v>
          </cell>
          <cell r="H1652">
            <v>153.74680750578801</v>
          </cell>
        </row>
        <row r="1653">
          <cell r="B1653" t="str">
            <v>LAS GALLINAS A 1107554</v>
          </cell>
          <cell r="C1653">
            <v>42991107</v>
          </cell>
          <cell r="D1653" t="str">
            <v>LAS GALLINAS A 1107</v>
          </cell>
          <cell r="E1653">
            <v>554</v>
          </cell>
          <cell r="F1653" t="b">
            <v>1</v>
          </cell>
          <cell r="G1653">
            <v>4453.2978125063701</v>
          </cell>
          <cell r="H1653">
            <v>52.9857185924973</v>
          </cell>
        </row>
        <row r="1654">
          <cell r="B1654" t="str">
            <v>LAS POSITAS 2108MR182</v>
          </cell>
          <cell r="C1654">
            <v>14402108</v>
          </cell>
          <cell r="D1654" t="str">
            <v>LAS POSITAS 2108</v>
          </cell>
          <cell r="E1654" t="str">
            <v>MR182</v>
          </cell>
          <cell r="F1654" t="b">
            <v>0</v>
          </cell>
          <cell r="G1654">
            <v>11548.6883931048</v>
          </cell>
          <cell r="H1654">
            <v>10768.7758603456</v>
          </cell>
        </row>
        <row r="1655">
          <cell r="B1655" t="str">
            <v>LAS POSITAS 2108MR190</v>
          </cell>
          <cell r="C1655">
            <v>14402108</v>
          </cell>
          <cell r="D1655" t="str">
            <v>LAS POSITAS 2108</v>
          </cell>
          <cell r="E1655" t="str">
            <v>MR190</v>
          </cell>
          <cell r="F1655" t="b">
            <v>0</v>
          </cell>
          <cell r="G1655">
            <v>18265.303045668501</v>
          </cell>
          <cell r="H1655">
            <v>1336.9263983640701</v>
          </cell>
        </row>
        <row r="1656">
          <cell r="B1656" t="str">
            <v>LAS PULGAS 0401104588</v>
          </cell>
          <cell r="C1656">
            <v>24120401</v>
          </cell>
          <cell r="D1656" t="str">
            <v>LAS PULGAS 0401</v>
          </cell>
          <cell r="E1656">
            <v>104588</v>
          </cell>
          <cell r="F1656" t="b">
            <v>1</v>
          </cell>
          <cell r="G1656">
            <v>1238.83589980581</v>
          </cell>
          <cell r="H1656">
            <v>581.41137400596597</v>
          </cell>
        </row>
        <row r="1657">
          <cell r="B1657" t="str">
            <v>LAURELES 111110141</v>
          </cell>
          <cell r="C1657">
            <v>182371111</v>
          </cell>
          <cell r="D1657" t="str">
            <v>LAURELES 1111</v>
          </cell>
          <cell r="E1657">
            <v>10141</v>
          </cell>
          <cell r="F1657" t="b">
            <v>0</v>
          </cell>
          <cell r="G1657">
            <v>4694.7774786464697</v>
          </cell>
          <cell r="H1657">
            <v>4694.7774786464697</v>
          </cell>
        </row>
        <row r="1658">
          <cell r="B1658" t="str">
            <v>LAURELES 11112020</v>
          </cell>
          <cell r="C1658">
            <v>182371111</v>
          </cell>
          <cell r="D1658" t="str">
            <v>LAURELES 1111</v>
          </cell>
          <cell r="E1658">
            <v>2020</v>
          </cell>
          <cell r="F1658" t="b">
            <v>0</v>
          </cell>
          <cell r="G1658">
            <v>55275.257191422199</v>
          </cell>
          <cell r="H1658">
            <v>55275.257191422199</v>
          </cell>
        </row>
        <row r="1659">
          <cell r="B1659" t="str">
            <v>LAURELES 11112028</v>
          </cell>
          <cell r="C1659">
            <v>182371111</v>
          </cell>
          <cell r="D1659" t="str">
            <v>LAURELES 1111</v>
          </cell>
          <cell r="E1659">
            <v>2028</v>
          </cell>
          <cell r="F1659" t="b">
            <v>0</v>
          </cell>
          <cell r="G1659">
            <v>14061.784669782901</v>
          </cell>
          <cell r="H1659">
            <v>14048.068642554301</v>
          </cell>
        </row>
        <row r="1660">
          <cell r="B1660" t="str">
            <v>LAURELES 1111432</v>
          </cell>
          <cell r="C1660">
            <v>182371111</v>
          </cell>
          <cell r="D1660" t="str">
            <v>LAURELES 1111</v>
          </cell>
          <cell r="E1660">
            <v>432</v>
          </cell>
          <cell r="F1660" t="b">
            <v>0</v>
          </cell>
          <cell r="G1660">
            <v>79373.0606867022</v>
          </cell>
          <cell r="H1660">
            <v>79373.0606867022</v>
          </cell>
        </row>
        <row r="1661">
          <cell r="B1661" t="str">
            <v>LAURELES 11116421</v>
          </cell>
          <cell r="C1661">
            <v>182371111</v>
          </cell>
          <cell r="D1661" t="str">
            <v>LAURELES 1111</v>
          </cell>
          <cell r="E1661">
            <v>6421</v>
          </cell>
          <cell r="F1661" t="b">
            <v>0</v>
          </cell>
          <cell r="G1661">
            <v>2777.3682492090002</v>
          </cell>
          <cell r="H1661">
            <v>2777.3682492090002</v>
          </cell>
        </row>
        <row r="1662">
          <cell r="B1662" t="str">
            <v>LAURELES 11116617</v>
          </cell>
          <cell r="C1662">
            <v>182371111</v>
          </cell>
          <cell r="D1662" t="str">
            <v>LAURELES 1111</v>
          </cell>
          <cell r="E1662">
            <v>6617</v>
          </cell>
          <cell r="F1662" t="b">
            <v>0</v>
          </cell>
          <cell r="G1662">
            <v>2923.6770447220301</v>
          </cell>
          <cell r="H1662">
            <v>2923.6770447220301</v>
          </cell>
        </row>
        <row r="1663">
          <cell r="B1663" t="str">
            <v>LAURELES 1111CB</v>
          </cell>
          <cell r="C1663">
            <v>182371111</v>
          </cell>
          <cell r="D1663" t="str">
            <v>LAURELES 1111</v>
          </cell>
          <cell r="E1663" t="str">
            <v>CB</v>
          </cell>
          <cell r="F1663" t="b">
            <v>0</v>
          </cell>
          <cell r="G1663">
            <v>13124.8359687374</v>
          </cell>
          <cell r="H1663">
            <v>11515.531213177799</v>
          </cell>
        </row>
        <row r="1664">
          <cell r="B1664" t="str">
            <v>LAURELES 11122142</v>
          </cell>
          <cell r="C1664">
            <v>182371112</v>
          </cell>
          <cell r="D1664" t="str">
            <v>LAURELES 1112</v>
          </cell>
          <cell r="E1664">
            <v>2142</v>
          </cell>
          <cell r="F1664" t="b">
            <v>1</v>
          </cell>
          <cell r="G1664">
            <v>2588.0177052362101</v>
          </cell>
          <cell r="H1664">
            <v>151.88505870047101</v>
          </cell>
        </row>
        <row r="1665">
          <cell r="B1665" t="str">
            <v>LAURELES 11122768</v>
          </cell>
          <cell r="C1665">
            <v>182371112</v>
          </cell>
          <cell r="D1665" t="str">
            <v>LAURELES 1112</v>
          </cell>
          <cell r="E1665">
            <v>2768</v>
          </cell>
          <cell r="F1665" t="b">
            <v>0</v>
          </cell>
          <cell r="G1665">
            <v>12969.969470898701</v>
          </cell>
          <cell r="H1665">
            <v>10109.724899969</v>
          </cell>
        </row>
        <row r="1666">
          <cell r="B1666" t="str">
            <v>LAURELES 1112438</v>
          </cell>
          <cell r="C1666">
            <v>182371112</v>
          </cell>
          <cell r="D1666" t="str">
            <v>LAURELES 1112</v>
          </cell>
          <cell r="E1666">
            <v>438</v>
          </cell>
          <cell r="F1666" t="b">
            <v>0</v>
          </cell>
          <cell r="G1666">
            <v>9219.1150509869894</v>
          </cell>
          <cell r="H1666">
            <v>8226.4087993545108</v>
          </cell>
        </row>
        <row r="1667">
          <cell r="B1667" t="str">
            <v>LAURELES 1112562376</v>
          </cell>
          <cell r="C1667">
            <v>182371112</v>
          </cell>
          <cell r="D1667" t="str">
            <v>LAURELES 1112</v>
          </cell>
          <cell r="E1667">
            <v>562376</v>
          </cell>
          <cell r="F1667" t="b">
            <v>0</v>
          </cell>
          <cell r="G1667">
            <v>12962.1788914392</v>
          </cell>
          <cell r="H1667">
            <v>12746.1038700441</v>
          </cell>
        </row>
        <row r="1668">
          <cell r="B1668" t="str">
            <v>LAURELES 111268454</v>
          </cell>
          <cell r="C1668">
            <v>182371112</v>
          </cell>
          <cell r="D1668" t="str">
            <v>LAURELES 1112</v>
          </cell>
          <cell r="E1668">
            <v>68454</v>
          </cell>
          <cell r="F1668" t="b">
            <v>0</v>
          </cell>
          <cell r="G1668">
            <v>17728.979831959001</v>
          </cell>
          <cell r="H1668">
            <v>13589.215804313701</v>
          </cell>
        </row>
        <row r="1669">
          <cell r="B1669" t="str">
            <v>LAURELES 1112CB</v>
          </cell>
          <cell r="C1669">
            <v>182371112</v>
          </cell>
          <cell r="D1669" t="str">
            <v>LAURELES 1112</v>
          </cell>
          <cell r="E1669" t="str">
            <v>CB</v>
          </cell>
          <cell r="F1669" t="b">
            <v>1</v>
          </cell>
          <cell r="G1669">
            <v>3818.0633908413602</v>
          </cell>
          <cell r="H1669">
            <v>493.18149787604398</v>
          </cell>
        </row>
        <row r="1670">
          <cell r="B1670" t="str">
            <v>LAYTONVILLE 11011760</v>
          </cell>
          <cell r="C1670">
            <v>42681101</v>
          </cell>
          <cell r="D1670" t="str">
            <v>LAYTONVILLE 1101</v>
          </cell>
          <cell r="E1670">
            <v>1760</v>
          </cell>
          <cell r="F1670" t="b">
            <v>0</v>
          </cell>
          <cell r="G1670">
            <v>20336.588271321802</v>
          </cell>
          <cell r="H1670">
            <v>15610.272049368399</v>
          </cell>
        </row>
        <row r="1671">
          <cell r="B1671" t="str">
            <v>LAYTONVILLE 1101402</v>
          </cell>
          <cell r="C1671">
            <v>42681101</v>
          </cell>
          <cell r="D1671" t="str">
            <v>LAYTONVILLE 1101</v>
          </cell>
          <cell r="E1671">
            <v>402</v>
          </cell>
          <cell r="F1671" t="b">
            <v>0</v>
          </cell>
          <cell r="G1671">
            <v>37926.292515010602</v>
          </cell>
          <cell r="H1671">
            <v>37584.613815686702</v>
          </cell>
        </row>
        <row r="1672">
          <cell r="B1672" t="str">
            <v>LAYTONVILLE 1101518</v>
          </cell>
          <cell r="C1672">
            <v>42681101</v>
          </cell>
          <cell r="D1672" t="str">
            <v>LAYTONVILLE 1101</v>
          </cell>
          <cell r="E1672">
            <v>518</v>
          </cell>
          <cell r="F1672" t="b">
            <v>0</v>
          </cell>
          <cell r="G1672">
            <v>36303.823811783201</v>
          </cell>
          <cell r="H1672">
            <v>4840.0159230157096</v>
          </cell>
        </row>
        <row r="1673">
          <cell r="B1673" t="str">
            <v>LAYTONVILLE 110189606</v>
          </cell>
          <cell r="C1673">
            <v>42681101</v>
          </cell>
          <cell r="D1673" t="str">
            <v>LAYTONVILLE 1101</v>
          </cell>
          <cell r="E1673">
            <v>89606</v>
          </cell>
          <cell r="F1673" t="b">
            <v>0</v>
          </cell>
          <cell r="G1673">
            <v>19260.546763338902</v>
          </cell>
          <cell r="H1673">
            <v>18716.194579631101</v>
          </cell>
        </row>
        <row r="1674">
          <cell r="B1674" t="str">
            <v>LAYTONVILLE 1101CB</v>
          </cell>
          <cell r="C1674">
            <v>42681101</v>
          </cell>
          <cell r="D1674" t="str">
            <v>LAYTONVILLE 1101</v>
          </cell>
          <cell r="E1674" t="str">
            <v>CB</v>
          </cell>
          <cell r="F1674" t="b">
            <v>0</v>
          </cell>
          <cell r="G1674">
            <v>14777.823993161501</v>
          </cell>
          <cell r="H1674">
            <v>9580.0030374171802</v>
          </cell>
        </row>
        <row r="1675">
          <cell r="B1675" t="str">
            <v>LAYTONVILLE 11022502</v>
          </cell>
          <cell r="C1675">
            <v>42681102</v>
          </cell>
          <cell r="D1675" t="str">
            <v>LAYTONVILLE 1102</v>
          </cell>
          <cell r="E1675">
            <v>2502</v>
          </cell>
          <cell r="F1675" t="b">
            <v>0</v>
          </cell>
          <cell r="G1675">
            <v>28650.078871180602</v>
          </cell>
          <cell r="H1675">
            <v>28650.078871180602</v>
          </cell>
        </row>
        <row r="1676">
          <cell r="B1676" t="str">
            <v>LAYTONVILLE 110237586</v>
          </cell>
          <cell r="C1676">
            <v>42681102</v>
          </cell>
          <cell r="D1676" t="str">
            <v>LAYTONVILLE 1102</v>
          </cell>
          <cell r="E1676">
            <v>37586</v>
          </cell>
          <cell r="F1676" t="b">
            <v>0</v>
          </cell>
          <cell r="G1676">
            <v>22457.027839403501</v>
          </cell>
          <cell r="H1676">
            <v>22457.027839403501</v>
          </cell>
        </row>
        <row r="1677">
          <cell r="B1677" t="str">
            <v>LAYTONVILLE 1102500</v>
          </cell>
          <cell r="C1677">
            <v>42681102</v>
          </cell>
          <cell r="D1677" t="str">
            <v>LAYTONVILLE 1102</v>
          </cell>
          <cell r="E1677">
            <v>500</v>
          </cell>
          <cell r="F1677" t="b">
            <v>0</v>
          </cell>
          <cell r="G1677">
            <v>47144.6891008811</v>
          </cell>
          <cell r="H1677">
            <v>34375.745208702901</v>
          </cell>
        </row>
        <row r="1678">
          <cell r="B1678" t="str">
            <v>LAYTONVILLE 1102572</v>
          </cell>
          <cell r="C1678">
            <v>42681102</v>
          </cell>
          <cell r="D1678" t="str">
            <v>LAYTONVILLE 1102</v>
          </cell>
          <cell r="E1678">
            <v>572</v>
          </cell>
          <cell r="F1678" t="b">
            <v>0</v>
          </cell>
          <cell r="G1678">
            <v>34429.322500643699</v>
          </cell>
          <cell r="H1678">
            <v>34429.322500643699</v>
          </cell>
        </row>
        <row r="1679">
          <cell r="B1679" t="str">
            <v>LAYTONVILLE 110264908</v>
          </cell>
          <cell r="C1679">
            <v>42681102</v>
          </cell>
          <cell r="D1679" t="str">
            <v>LAYTONVILLE 1102</v>
          </cell>
          <cell r="E1679">
            <v>64908</v>
          </cell>
          <cell r="F1679" t="b">
            <v>0</v>
          </cell>
          <cell r="G1679">
            <v>10254.770742745901</v>
          </cell>
          <cell r="H1679">
            <v>6238.0238676953204</v>
          </cell>
        </row>
        <row r="1680">
          <cell r="B1680" t="str">
            <v>LAYTONVILLE 1102682</v>
          </cell>
          <cell r="C1680">
            <v>42681102</v>
          </cell>
          <cell r="D1680" t="str">
            <v>LAYTONVILLE 1102</v>
          </cell>
          <cell r="E1680">
            <v>682</v>
          </cell>
          <cell r="F1680" t="b">
            <v>0</v>
          </cell>
          <cell r="G1680">
            <v>23844.534928167701</v>
          </cell>
          <cell r="H1680">
            <v>23844.534928167701</v>
          </cell>
        </row>
        <row r="1681">
          <cell r="B1681" t="str">
            <v>LAYTONVILLE 110268436</v>
          </cell>
          <cell r="C1681">
            <v>42681102</v>
          </cell>
          <cell r="D1681" t="str">
            <v>LAYTONVILLE 1102</v>
          </cell>
          <cell r="E1681">
            <v>68436</v>
          </cell>
          <cell r="F1681" t="b">
            <v>0</v>
          </cell>
          <cell r="G1681">
            <v>14664.971455123101</v>
          </cell>
          <cell r="H1681">
            <v>14664.971455123101</v>
          </cell>
        </row>
        <row r="1682">
          <cell r="B1682" t="str">
            <v>LAYTONVILLE 1102CB</v>
          </cell>
          <cell r="C1682">
            <v>42681102</v>
          </cell>
          <cell r="D1682" t="str">
            <v>LAYTONVILLE 1102</v>
          </cell>
          <cell r="E1682" t="str">
            <v>CB</v>
          </cell>
          <cell r="F1682" t="b">
            <v>0</v>
          </cell>
          <cell r="G1682">
            <v>20899.9329227341</v>
          </cell>
          <cell r="H1682">
            <v>19267.370200695299</v>
          </cell>
        </row>
        <row r="1683">
          <cell r="B1683" t="str">
            <v>LINCOLN 1101186060</v>
          </cell>
          <cell r="C1683">
            <v>153701101</v>
          </cell>
          <cell r="D1683" t="str">
            <v>LINCOLN 1101</v>
          </cell>
          <cell r="E1683">
            <v>186060</v>
          </cell>
          <cell r="F1683" t="b">
            <v>0</v>
          </cell>
          <cell r="G1683">
            <v>24068.764991272099</v>
          </cell>
          <cell r="H1683">
            <v>17542.596341812699</v>
          </cell>
        </row>
        <row r="1684">
          <cell r="B1684" t="str">
            <v>LINCOLN 11012310</v>
          </cell>
          <cell r="C1684">
            <v>153701101</v>
          </cell>
          <cell r="D1684" t="str">
            <v>LINCOLN 1101</v>
          </cell>
          <cell r="E1684">
            <v>2310</v>
          </cell>
          <cell r="F1684" t="b">
            <v>0</v>
          </cell>
          <cell r="G1684">
            <v>4180.4549808744696</v>
          </cell>
          <cell r="H1684">
            <v>1304.6994282321</v>
          </cell>
        </row>
        <row r="1685">
          <cell r="B1685" t="str">
            <v>LINCOLN 110195756</v>
          </cell>
          <cell r="C1685">
            <v>153701101</v>
          </cell>
          <cell r="D1685" t="str">
            <v>LINCOLN 1101</v>
          </cell>
          <cell r="E1685">
            <v>95756</v>
          </cell>
          <cell r="F1685" t="b">
            <v>0</v>
          </cell>
          <cell r="G1685">
            <v>29109.909251421199</v>
          </cell>
          <cell r="H1685">
            <v>11950.380426363299</v>
          </cell>
        </row>
        <row r="1686">
          <cell r="B1686" t="str">
            <v>LINCOLN 11042070</v>
          </cell>
          <cell r="C1686">
            <v>153701104</v>
          </cell>
          <cell r="D1686" t="str">
            <v>LINCOLN 1104</v>
          </cell>
          <cell r="E1686">
            <v>2070</v>
          </cell>
          <cell r="F1686" t="b">
            <v>0</v>
          </cell>
          <cell r="G1686">
            <v>46879.118776845302</v>
          </cell>
          <cell r="H1686">
            <v>28951.643338817499</v>
          </cell>
        </row>
        <row r="1687">
          <cell r="B1687" t="str">
            <v>LINCOLN 11042072</v>
          </cell>
          <cell r="C1687">
            <v>153701104</v>
          </cell>
          <cell r="D1687" t="str">
            <v>LINCOLN 1104</v>
          </cell>
          <cell r="E1687">
            <v>2072</v>
          </cell>
          <cell r="F1687" t="b">
            <v>1</v>
          </cell>
          <cell r="G1687">
            <v>27455.566449314501</v>
          </cell>
          <cell r="H1687">
            <v>501.46682916237199</v>
          </cell>
        </row>
        <row r="1688">
          <cell r="B1688" t="str">
            <v>LINCOLN 1104275986</v>
          </cell>
          <cell r="C1688">
            <v>153701104</v>
          </cell>
          <cell r="D1688" t="str">
            <v>LINCOLN 1104</v>
          </cell>
          <cell r="E1688">
            <v>275986</v>
          </cell>
          <cell r="F1688" t="b">
            <v>1</v>
          </cell>
          <cell r="G1688">
            <v>934.58830882025995</v>
          </cell>
          <cell r="H1688">
            <v>934.58830882025995</v>
          </cell>
        </row>
        <row r="1689">
          <cell r="B1689" t="str">
            <v>LINCOLN 110451756</v>
          </cell>
          <cell r="C1689">
            <v>153701104</v>
          </cell>
          <cell r="D1689" t="str">
            <v>LINCOLN 1104</v>
          </cell>
          <cell r="E1689">
            <v>51756</v>
          </cell>
          <cell r="F1689" t="b">
            <v>0</v>
          </cell>
          <cell r="G1689">
            <v>56082.310214264799</v>
          </cell>
          <cell r="H1689">
            <v>17440.805784742501</v>
          </cell>
        </row>
        <row r="1690">
          <cell r="B1690" t="str">
            <v>LINCOLN 11045391</v>
          </cell>
          <cell r="C1690">
            <v>153701104</v>
          </cell>
          <cell r="D1690" t="str">
            <v>LINCOLN 1104</v>
          </cell>
          <cell r="E1690">
            <v>5391</v>
          </cell>
          <cell r="F1690" t="b">
            <v>0</v>
          </cell>
          <cell r="G1690">
            <v>1530.18286107107</v>
          </cell>
          <cell r="H1690">
            <v>1530.18286107107</v>
          </cell>
        </row>
        <row r="1691">
          <cell r="B1691" t="str">
            <v>LINCOLN 1104685276</v>
          </cell>
          <cell r="C1691">
            <v>153701104</v>
          </cell>
          <cell r="D1691" t="str">
            <v>LINCOLN 1104</v>
          </cell>
          <cell r="E1691">
            <v>685276</v>
          </cell>
          <cell r="F1691" t="b">
            <v>0</v>
          </cell>
          <cell r="G1691">
            <v>34821.965579108299</v>
          </cell>
          <cell r="H1691">
            <v>10432.386883092</v>
          </cell>
        </row>
        <row r="1692">
          <cell r="B1692" t="str">
            <v>LLAGAS 21011451</v>
          </cell>
          <cell r="C1692">
            <v>83182101</v>
          </cell>
          <cell r="D1692" t="str">
            <v>LLAGAS 2101</v>
          </cell>
          <cell r="E1692">
            <v>1451</v>
          </cell>
          <cell r="F1692" t="b">
            <v>0</v>
          </cell>
          <cell r="G1692">
            <v>14799.055146381799</v>
          </cell>
          <cell r="H1692">
            <v>9963.2756971690596</v>
          </cell>
        </row>
        <row r="1693">
          <cell r="B1693" t="str">
            <v>LLAGAS 21014523</v>
          </cell>
          <cell r="C1693">
            <v>83182101</v>
          </cell>
          <cell r="D1693" t="str">
            <v>LLAGAS 2101</v>
          </cell>
          <cell r="E1693">
            <v>4523</v>
          </cell>
          <cell r="F1693" t="b">
            <v>0</v>
          </cell>
          <cell r="G1693">
            <v>4420.7891694413001</v>
          </cell>
          <cell r="H1693">
            <v>1471.05880339907</v>
          </cell>
        </row>
        <row r="1694">
          <cell r="B1694" t="str">
            <v>LLAGAS 2101587857</v>
          </cell>
          <cell r="C1694">
            <v>83182101</v>
          </cell>
          <cell r="D1694" t="str">
            <v>LLAGAS 2101</v>
          </cell>
          <cell r="E1694">
            <v>587857</v>
          </cell>
          <cell r="F1694" t="b">
            <v>1</v>
          </cell>
          <cell r="G1694">
            <v>3120.9827944369699</v>
          </cell>
          <cell r="H1694">
            <v>171.86214639867799</v>
          </cell>
        </row>
        <row r="1695">
          <cell r="B1695" t="str">
            <v>LLAGAS 2101783467</v>
          </cell>
          <cell r="C1695">
            <v>83182101</v>
          </cell>
          <cell r="D1695" t="str">
            <v>LLAGAS 2101</v>
          </cell>
          <cell r="E1695">
            <v>783467</v>
          </cell>
          <cell r="F1695" t="b">
            <v>0</v>
          </cell>
          <cell r="G1695">
            <v>16521.495708397299</v>
          </cell>
          <cell r="H1695">
            <v>16448.609645800901</v>
          </cell>
        </row>
        <row r="1696">
          <cell r="B1696" t="str">
            <v>LLAGAS 2101984552</v>
          </cell>
          <cell r="C1696">
            <v>83182101</v>
          </cell>
          <cell r="D1696" t="str">
            <v>LLAGAS 2101</v>
          </cell>
          <cell r="E1696">
            <v>984552</v>
          </cell>
          <cell r="F1696" t="b">
            <v>0</v>
          </cell>
          <cell r="G1696">
            <v>9221.3481045059198</v>
          </cell>
          <cell r="H1696">
            <v>7304.6851583977004</v>
          </cell>
        </row>
        <row r="1697">
          <cell r="B1697" t="str">
            <v>LLAGAS 2101XR244</v>
          </cell>
          <cell r="C1697">
            <v>83182101</v>
          </cell>
          <cell r="D1697" t="str">
            <v>LLAGAS 2101</v>
          </cell>
          <cell r="E1697" t="str">
            <v>XR244</v>
          </cell>
          <cell r="F1697" t="b">
            <v>1</v>
          </cell>
          <cell r="G1697">
            <v>22757.8316677119</v>
          </cell>
          <cell r="H1697">
            <v>0</v>
          </cell>
        </row>
        <row r="1698">
          <cell r="B1698" t="str">
            <v>LLAGAS 2101XR264</v>
          </cell>
          <cell r="C1698">
            <v>83182101</v>
          </cell>
          <cell r="D1698" t="str">
            <v>LLAGAS 2101</v>
          </cell>
          <cell r="E1698" t="str">
            <v>XR264</v>
          </cell>
          <cell r="F1698" t="b">
            <v>1</v>
          </cell>
          <cell r="G1698">
            <v>33068.069386928997</v>
          </cell>
          <cell r="H1698">
            <v>0</v>
          </cell>
        </row>
        <row r="1699">
          <cell r="B1699" t="str">
            <v>LLAGAS 2104603392</v>
          </cell>
          <cell r="C1699">
            <v>83182104</v>
          </cell>
          <cell r="D1699" t="str">
            <v>LLAGAS 2104</v>
          </cell>
          <cell r="E1699">
            <v>603392</v>
          </cell>
          <cell r="F1699" t="b">
            <v>0</v>
          </cell>
          <cell r="G1699">
            <v>5227.4341376508</v>
          </cell>
          <cell r="H1699">
            <v>4685.9835245416098</v>
          </cell>
        </row>
        <row r="1700">
          <cell r="B1700" t="str">
            <v>LLAGAS 2105154256</v>
          </cell>
          <cell r="C1700">
            <v>83182105</v>
          </cell>
          <cell r="D1700" t="str">
            <v>LLAGAS 2105</v>
          </cell>
          <cell r="E1700">
            <v>154256</v>
          </cell>
          <cell r="F1700" t="b">
            <v>1</v>
          </cell>
          <cell r="G1700">
            <v>446.52284890189202</v>
          </cell>
          <cell r="H1700">
            <v>430.60881949166702</v>
          </cell>
        </row>
        <row r="1701">
          <cell r="B1701" t="str">
            <v>LLAGAS 2105534019</v>
          </cell>
          <cell r="C1701">
            <v>83182105</v>
          </cell>
          <cell r="D1701" t="str">
            <v>LLAGAS 2105</v>
          </cell>
          <cell r="E1701">
            <v>534019</v>
          </cell>
          <cell r="F1701" t="b">
            <v>0</v>
          </cell>
          <cell r="G1701">
            <v>1193.5001127508001</v>
          </cell>
          <cell r="H1701">
            <v>1147.9573166791499</v>
          </cell>
        </row>
        <row r="1702">
          <cell r="B1702" t="str">
            <v>LLAGAS 2105XR234</v>
          </cell>
          <cell r="C1702">
            <v>83182105</v>
          </cell>
          <cell r="D1702" t="str">
            <v>LLAGAS 2105</v>
          </cell>
          <cell r="E1702" t="str">
            <v>XR234</v>
          </cell>
          <cell r="F1702" t="b">
            <v>1</v>
          </cell>
          <cell r="G1702">
            <v>1908.9722459588299</v>
          </cell>
          <cell r="H1702">
            <v>4.1246457618599699</v>
          </cell>
        </row>
        <row r="1703">
          <cell r="B1703" t="str">
            <v>LLAGAS 2106338878</v>
          </cell>
          <cell r="C1703">
            <v>83182106</v>
          </cell>
          <cell r="D1703" t="str">
            <v>LLAGAS 2106</v>
          </cell>
          <cell r="E1703">
            <v>338878</v>
          </cell>
          <cell r="F1703" t="b">
            <v>0</v>
          </cell>
          <cell r="G1703">
            <v>7522.30541246947</v>
          </cell>
          <cell r="H1703">
            <v>3300.0011738181902</v>
          </cell>
        </row>
        <row r="1704">
          <cell r="B1704" t="str">
            <v>LLAGAS 2107250129</v>
          </cell>
          <cell r="C1704">
            <v>83182107</v>
          </cell>
          <cell r="D1704" t="str">
            <v>LLAGAS 2107</v>
          </cell>
          <cell r="E1704">
            <v>250129</v>
          </cell>
          <cell r="F1704" t="b">
            <v>1</v>
          </cell>
          <cell r="G1704">
            <v>467.99890860086401</v>
          </cell>
          <cell r="H1704">
            <v>401.67280756749602</v>
          </cell>
        </row>
        <row r="1705">
          <cell r="B1705" t="str">
            <v>LLAGAS 2107870396</v>
          </cell>
          <cell r="C1705">
            <v>83182107</v>
          </cell>
          <cell r="D1705" t="str">
            <v>LLAGAS 2107</v>
          </cell>
          <cell r="E1705">
            <v>870396</v>
          </cell>
          <cell r="F1705" t="b">
            <v>0</v>
          </cell>
          <cell r="G1705">
            <v>4752.0973164587003</v>
          </cell>
          <cell r="H1705">
            <v>1326.4883659424099</v>
          </cell>
        </row>
        <row r="1706">
          <cell r="B1706" t="str">
            <v>LLAGAS 2107XR178</v>
          </cell>
          <cell r="C1706">
            <v>83182107</v>
          </cell>
          <cell r="D1706" t="str">
            <v>LLAGAS 2107</v>
          </cell>
          <cell r="E1706" t="str">
            <v>XR178</v>
          </cell>
          <cell r="F1706" t="b">
            <v>0</v>
          </cell>
          <cell r="G1706">
            <v>20866.192793775699</v>
          </cell>
          <cell r="H1706">
            <v>9493.9491348677693</v>
          </cell>
        </row>
        <row r="1707">
          <cell r="B1707" t="str">
            <v>LLAGAS 2107XR188</v>
          </cell>
          <cell r="C1707">
            <v>83182107</v>
          </cell>
          <cell r="D1707" t="str">
            <v>LLAGAS 2107</v>
          </cell>
          <cell r="E1707" t="str">
            <v>XR188</v>
          </cell>
          <cell r="F1707" t="b">
            <v>1</v>
          </cell>
          <cell r="G1707">
            <v>5000.7033946846404</v>
          </cell>
          <cell r="H1707">
            <v>608.15104624218202</v>
          </cell>
        </row>
        <row r="1708">
          <cell r="B1708" t="str">
            <v>LOGAN CREEK 2102795010</v>
          </cell>
          <cell r="C1708">
            <v>103142102</v>
          </cell>
          <cell r="D1708" t="str">
            <v>LOGAN CREEK 2102</v>
          </cell>
          <cell r="E1708">
            <v>795010</v>
          </cell>
          <cell r="F1708" t="b">
            <v>0</v>
          </cell>
          <cell r="G1708">
            <v>6022.8067772392897</v>
          </cell>
          <cell r="H1708">
            <v>5964.9275849780097</v>
          </cell>
        </row>
        <row r="1709">
          <cell r="B1709" t="str">
            <v>LONE TREE 210521210</v>
          </cell>
          <cell r="C1709">
            <v>13232105</v>
          </cell>
          <cell r="D1709" t="str">
            <v>LONE TREE 2105</v>
          </cell>
          <cell r="E1709">
            <v>21210</v>
          </cell>
          <cell r="F1709" t="b">
            <v>0</v>
          </cell>
          <cell r="G1709">
            <v>26056.9930876832</v>
          </cell>
          <cell r="H1709">
            <v>20686.237698961901</v>
          </cell>
        </row>
        <row r="1710">
          <cell r="B1710" t="str">
            <v>LOS COCHES 1101625902</v>
          </cell>
          <cell r="C1710">
            <v>182151101</v>
          </cell>
          <cell r="D1710" t="str">
            <v>LOS COCHES 1101</v>
          </cell>
          <cell r="E1710">
            <v>625902</v>
          </cell>
          <cell r="F1710" t="b">
            <v>0</v>
          </cell>
          <cell r="G1710">
            <v>9066.5476554102206</v>
          </cell>
          <cell r="H1710">
            <v>4214.4265944650397</v>
          </cell>
        </row>
        <row r="1711">
          <cell r="B1711" t="str">
            <v>LOS GATOS 1101184035</v>
          </cell>
          <cell r="C1711">
            <v>82021101</v>
          </cell>
          <cell r="D1711" t="str">
            <v>LOS GATOS 1101</v>
          </cell>
          <cell r="E1711">
            <v>184035</v>
          </cell>
          <cell r="F1711" t="b">
            <v>1</v>
          </cell>
          <cell r="G1711">
            <v>995.77745856671299</v>
          </cell>
          <cell r="H1711">
            <v>905.93599115277095</v>
          </cell>
        </row>
        <row r="1712">
          <cell r="B1712" t="str">
            <v>LOS GATOS 1101206248</v>
          </cell>
          <cell r="C1712">
            <v>82021101</v>
          </cell>
          <cell r="D1712" t="str">
            <v>LOS GATOS 1101</v>
          </cell>
          <cell r="E1712">
            <v>206248</v>
          </cell>
          <cell r="F1712" t="b">
            <v>1</v>
          </cell>
          <cell r="G1712">
            <v>893.30869956243805</v>
          </cell>
          <cell r="H1712">
            <v>83.003927623963506</v>
          </cell>
        </row>
        <row r="1713">
          <cell r="B1713" t="str">
            <v>LOS GATOS 1101502026</v>
          </cell>
          <cell r="C1713">
            <v>82021101</v>
          </cell>
          <cell r="D1713" t="str">
            <v>LOS GATOS 1101</v>
          </cell>
          <cell r="E1713">
            <v>502026</v>
          </cell>
          <cell r="F1713" t="b">
            <v>1</v>
          </cell>
          <cell r="G1713">
            <v>1729.63854636721</v>
          </cell>
          <cell r="H1713">
            <v>180.53929069447</v>
          </cell>
        </row>
        <row r="1714">
          <cell r="B1714" t="str">
            <v>LOS GATOS 110160052</v>
          </cell>
          <cell r="C1714">
            <v>82021101</v>
          </cell>
          <cell r="D1714" t="str">
            <v>LOS GATOS 1101</v>
          </cell>
          <cell r="E1714">
            <v>60052</v>
          </cell>
          <cell r="F1714" t="b">
            <v>0</v>
          </cell>
          <cell r="G1714">
            <v>3169.0096736321698</v>
          </cell>
          <cell r="H1714">
            <v>3169.0096736321698</v>
          </cell>
        </row>
        <row r="1715">
          <cell r="B1715" t="str">
            <v>LOS GATOS 110160136</v>
          </cell>
          <cell r="C1715">
            <v>82021101</v>
          </cell>
          <cell r="D1715" t="str">
            <v>LOS GATOS 1101</v>
          </cell>
          <cell r="E1715">
            <v>60136</v>
          </cell>
          <cell r="F1715" t="b">
            <v>1</v>
          </cell>
          <cell r="G1715">
            <v>6522.6172317498203</v>
          </cell>
          <cell r="H1715">
            <v>0</v>
          </cell>
        </row>
        <row r="1716">
          <cell r="B1716" t="str">
            <v>LOS GATOS 1101950286</v>
          </cell>
          <cell r="C1716">
            <v>82021101</v>
          </cell>
          <cell r="D1716" t="str">
            <v>LOS GATOS 1101</v>
          </cell>
          <cell r="E1716">
            <v>950286</v>
          </cell>
          <cell r="F1716" t="b">
            <v>0</v>
          </cell>
          <cell r="G1716">
            <v>1710.79952677048</v>
          </cell>
          <cell r="H1716">
            <v>1710.79952677048</v>
          </cell>
        </row>
        <row r="1717">
          <cell r="B1717" t="str">
            <v>LOS GATOS 1101CB</v>
          </cell>
          <cell r="C1717">
            <v>82021101</v>
          </cell>
          <cell r="D1717" t="str">
            <v>LOS GATOS 1101</v>
          </cell>
          <cell r="E1717" t="str">
            <v>CB</v>
          </cell>
          <cell r="F1717" t="b">
            <v>1</v>
          </cell>
          <cell r="G1717">
            <v>3679.7789869892499</v>
          </cell>
          <cell r="H1717">
            <v>47.652367837477797</v>
          </cell>
        </row>
        <row r="1718">
          <cell r="B1718" t="str">
            <v>LOS GATOS 1101LB40</v>
          </cell>
          <cell r="C1718">
            <v>82021101</v>
          </cell>
          <cell r="D1718" t="str">
            <v>LOS GATOS 1101</v>
          </cell>
          <cell r="E1718" t="str">
            <v>LB40</v>
          </cell>
          <cell r="F1718" t="b">
            <v>0</v>
          </cell>
          <cell r="G1718">
            <v>14924.9201274646</v>
          </cell>
          <cell r="H1718">
            <v>13714.1211562793</v>
          </cell>
        </row>
        <row r="1719">
          <cell r="B1719" t="str">
            <v>LOS GATOS 1102526868</v>
          </cell>
          <cell r="C1719">
            <v>82021102</v>
          </cell>
          <cell r="D1719" t="str">
            <v>LOS GATOS 1102</v>
          </cell>
          <cell r="E1719">
            <v>526868</v>
          </cell>
          <cell r="F1719" t="b">
            <v>0</v>
          </cell>
          <cell r="G1719">
            <v>2061.1443452540102</v>
          </cell>
          <cell r="H1719">
            <v>1780.51654809703</v>
          </cell>
        </row>
        <row r="1720">
          <cell r="B1720" t="str">
            <v>LOS GATOS 1102CB</v>
          </cell>
          <cell r="C1720">
            <v>82021102</v>
          </cell>
          <cell r="D1720" t="str">
            <v>LOS GATOS 1102</v>
          </cell>
          <cell r="E1720" t="str">
            <v>CB</v>
          </cell>
          <cell r="F1720" t="b">
            <v>1</v>
          </cell>
          <cell r="G1720">
            <v>7506.1649675971303</v>
          </cell>
          <cell r="H1720">
            <v>0</v>
          </cell>
        </row>
        <row r="1721">
          <cell r="B1721" t="str">
            <v>LOS GATOS 110660116</v>
          </cell>
          <cell r="C1721">
            <v>82021106</v>
          </cell>
          <cell r="D1721" t="str">
            <v>LOS GATOS 1106</v>
          </cell>
          <cell r="E1721">
            <v>60116</v>
          </cell>
          <cell r="F1721" t="b">
            <v>0</v>
          </cell>
          <cell r="G1721">
            <v>19634.1928033105</v>
          </cell>
          <cell r="H1721">
            <v>19634.1928033105</v>
          </cell>
        </row>
        <row r="1722">
          <cell r="B1722" t="str">
            <v>LOS GATOS 1106697500</v>
          </cell>
          <cell r="C1722">
            <v>82021106</v>
          </cell>
          <cell r="D1722" t="str">
            <v>LOS GATOS 1106</v>
          </cell>
          <cell r="E1722">
            <v>697500</v>
          </cell>
          <cell r="F1722" t="b">
            <v>0</v>
          </cell>
          <cell r="G1722">
            <v>10836.647378920599</v>
          </cell>
          <cell r="H1722">
            <v>10836.647378920599</v>
          </cell>
        </row>
        <row r="1723">
          <cell r="B1723" t="str">
            <v>LOS GATOS 1106CB</v>
          </cell>
          <cell r="C1723">
            <v>82021106</v>
          </cell>
          <cell r="D1723" t="str">
            <v>LOS GATOS 1106</v>
          </cell>
          <cell r="E1723" t="str">
            <v>CB</v>
          </cell>
          <cell r="F1723" t="b">
            <v>1</v>
          </cell>
          <cell r="G1723">
            <v>1170.6002670308901</v>
          </cell>
          <cell r="H1723">
            <v>164.25231019796701</v>
          </cell>
        </row>
        <row r="1724">
          <cell r="B1724" t="str">
            <v>LOS GATOS 1106LA42</v>
          </cell>
          <cell r="C1724">
            <v>82021106</v>
          </cell>
          <cell r="D1724" t="str">
            <v>LOS GATOS 1106</v>
          </cell>
          <cell r="E1724" t="str">
            <v>LA42</v>
          </cell>
          <cell r="F1724" t="b">
            <v>0</v>
          </cell>
          <cell r="G1724">
            <v>4459.4554471551601</v>
          </cell>
          <cell r="H1724">
            <v>4459.4554471551601</v>
          </cell>
        </row>
        <row r="1725">
          <cell r="B1725" t="str">
            <v>LOS GATOS 1106LA46</v>
          </cell>
          <cell r="C1725">
            <v>82021106</v>
          </cell>
          <cell r="D1725" t="str">
            <v>LOS GATOS 1106</v>
          </cell>
          <cell r="E1725" t="str">
            <v>LA46</v>
          </cell>
          <cell r="F1725" t="b">
            <v>0</v>
          </cell>
          <cell r="G1725">
            <v>2411.7924563820002</v>
          </cell>
          <cell r="H1725">
            <v>2411.7924563820002</v>
          </cell>
        </row>
        <row r="1726">
          <cell r="B1726" t="str">
            <v>LOS GATOS 1106LA64</v>
          </cell>
          <cell r="C1726">
            <v>82021106</v>
          </cell>
          <cell r="D1726" t="str">
            <v>LOS GATOS 1106</v>
          </cell>
          <cell r="E1726" t="str">
            <v>LA64</v>
          </cell>
          <cell r="F1726" t="b">
            <v>0</v>
          </cell>
          <cell r="G1726">
            <v>20425.5787664583</v>
          </cell>
          <cell r="H1726">
            <v>20425.5787664583</v>
          </cell>
        </row>
        <row r="1727">
          <cell r="B1727" t="str">
            <v>LOS GATOS 1106LB44</v>
          </cell>
          <cell r="C1727">
            <v>82021106</v>
          </cell>
          <cell r="D1727" t="str">
            <v>LOS GATOS 1106</v>
          </cell>
          <cell r="E1727" t="str">
            <v>LB44</v>
          </cell>
          <cell r="F1727" t="b">
            <v>0</v>
          </cell>
          <cell r="G1727">
            <v>31139.872612353702</v>
          </cell>
          <cell r="H1727">
            <v>31139.872612353702</v>
          </cell>
        </row>
        <row r="1728">
          <cell r="B1728" t="str">
            <v>LOS GATOS 1106LB48</v>
          </cell>
          <cell r="C1728">
            <v>82021106</v>
          </cell>
          <cell r="D1728" t="str">
            <v>LOS GATOS 1106</v>
          </cell>
          <cell r="E1728" t="str">
            <v>LB48</v>
          </cell>
          <cell r="F1728" t="b">
            <v>0</v>
          </cell>
          <cell r="G1728">
            <v>23668.374035717501</v>
          </cell>
          <cell r="H1728">
            <v>23668.374035717501</v>
          </cell>
        </row>
        <row r="1729">
          <cell r="B1729" t="str">
            <v>LOS GATOS 110712041</v>
          </cell>
          <cell r="C1729">
            <v>82021107</v>
          </cell>
          <cell r="D1729" t="str">
            <v>LOS GATOS 1107</v>
          </cell>
          <cell r="E1729">
            <v>12041</v>
          </cell>
          <cell r="F1729" t="b">
            <v>0</v>
          </cell>
          <cell r="G1729">
            <v>10143.785134662299</v>
          </cell>
          <cell r="H1729">
            <v>10143.785134662299</v>
          </cell>
        </row>
        <row r="1730">
          <cell r="B1730" t="str">
            <v>LOS GATOS 110760024</v>
          </cell>
          <cell r="C1730">
            <v>82021107</v>
          </cell>
          <cell r="D1730" t="str">
            <v>LOS GATOS 1107</v>
          </cell>
          <cell r="E1730">
            <v>60024</v>
          </cell>
          <cell r="F1730" t="b">
            <v>0</v>
          </cell>
          <cell r="G1730">
            <v>6398.0406892177698</v>
          </cell>
          <cell r="H1730">
            <v>6398.0406892177698</v>
          </cell>
        </row>
        <row r="1731">
          <cell r="B1731" t="str">
            <v>LOS GATOS 110760092</v>
          </cell>
          <cell r="C1731">
            <v>82021107</v>
          </cell>
          <cell r="D1731" t="str">
            <v>LOS GATOS 1107</v>
          </cell>
          <cell r="E1731">
            <v>60092</v>
          </cell>
          <cell r="F1731" t="b">
            <v>0</v>
          </cell>
          <cell r="G1731">
            <v>15629.1335963806</v>
          </cell>
          <cell r="H1731">
            <v>15629.1335963806</v>
          </cell>
        </row>
        <row r="1732">
          <cell r="B1732" t="str">
            <v>LOS GATOS 110760114</v>
          </cell>
          <cell r="C1732">
            <v>82021107</v>
          </cell>
          <cell r="D1732" t="str">
            <v>LOS GATOS 1107</v>
          </cell>
          <cell r="E1732">
            <v>60114</v>
          </cell>
          <cell r="F1732" t="b">
            <v>0</v>
          </cell>
          <cell r="G1732">
            <v>39130.988185018898</v>
          </cell>
          <cell r="H1732">
            <v>39130.988185018898</v>
          </cell>
        </row>
        <row r="1733">
          <cell r="B1733" t="str">
            <v>LOS GATOS 110760118</v>
          </cell>
          <cell r="C1733">
            <v>82021107</v>
          </cell>
          <cell r="D1733" t="str">
            <v>LOS GATOS 1107</v>
          </cell>
          <cell r="E1733">
            <v>60118</v>
          </cell>
          <cell r="F1733" t="b">
            <v>0</v>
          </cell>
          <cell r="G1733">
            <v>44902.947814163999</v>
          </cell>
          <cell r="H1733">
            <v>44902.947814163999</v>
          </cell>
        </row>
        <row r="1734">
          <cell r="B1734" t="str">
            <v>LOS GATOS 1107CB</v>
          </cell>
          <cell r="C1734">
            <v>82021107</v>
          </cell>
          <cell r="D1734" t="str">
            <v>LOS GATOS 1107</v>
          </cell>
          <cell r="E1734" t="str">
            <v>CB</v>
          </cell>
          <cell r="F1734" t="b">
            <v>0</v>
          </cell>
          <cell r="G1734">
            <v>25409.854618428701</v>
          </cell>
          <cell r="H1734">
            <v>24616.647628737501</v>
          </cell>
        </row>
        <row r="1735">
          <cell r="B1735" t="str">
            <v>LOS GATOS 1107LA60</v>
          </cell>
          <cell r="C1735">
            <v>82021107</v>
          </cell>
          <cell r="D1735" t="str">
            <v>LOS GATOS 1107</v>
          </cell>
          <cell r="E1735" t="str">
            <v>LA60</v>
          </cell>
          <cell r="F1735" t="b">
            <v>0</v>
          </cell>
          <cell r="G1735">
            <v>13957.172886832101</v>
          </cell>
          <cell r="H1735">
            <v>13957.172886832101</v>
          </cell>
        </row>
        <row r="1736">
          <cell r="B1736" t="str">
            <v>LOS GATOS 1108CB</v>
          </cell>
          <cell r="C1736">
            <v>82021108</v>
          </cell>
          <cell r="D1736" t="str">
            <v>LOS GATOS 1108</v>
          </cell>
          <cell r="E1736" t="str">
            <v>CB</v>
          </cell>
          <cell r="F1736" t="b">
            <v>1</v>
          </cell>
          <cell r="G1736">
            <v>1166.66572373025</v>
          </cell>
          <cell r="H1736">
            <v>0</v>
          </cell>
        </row>
        <row r="1737">
          <cell r="B1737" t="str">
            <v>LOS GATOS 1108LB86</v>
          </cell>
          <cell r="C1737">
            <v>82021108</v>
          </cell>
          <cell r="D1737" t="str">
            <v>LOS GATOS 1108</v>
          </cell>
          <cell r="E1737" t="str">
            <v>LB86</v>
          </cell>
          <cell r="F1737" t="b">
            <v>0</v>
          </cell>
          <cell r="G1737">
            <v>8620.4874954571696</v>
          </cell>
          <cell r="H1737">
            <v>7270.7679308898796</v>
          </cell>
        </row>
        <row r="1738">
          <cell r="B1738" t="str">
            <v>LOS MOLINOS 1101297862</v>
          </cell>
          <cell r="C1738">
            <v>103481101</v>
          </cell>
          <cell r="D1738" t="str">
            <v>LOS MOLINOS 1101</v>
          </cell>
          <cell r="E1738">
            <v>297862</v>
          </cell>
          <cell r="F1738" t="b">
            <v>1</v>
          </cell>
          <cell r="G1738">
            <v>519.22624481549099</v>
          </cell>
          <cell r="H1738">
            <v>503.22416135925999</v>
          </cell>
        </row>
        <row r="1739">
          <cell r="B1739" t="str">
            <v>LOS OSITOS 2102148504</v>
          </cell>
          <cell r="C1739">
            <v>182082102</v>
          </cell>
          <cell r="D1739" t="str">
            <v>LOS OSITOS 2102</v>
          </cell>
          <cell r="E1739">
            <v>148504</v>
          </cell>
          <cell r="F1739" t="b">
            <v>1</v>
          </cell>
          <cell r="G1739">
            <v>3218.0268218968799</v>
          </cell>
          <cell r="H1739">
            <v>275.76023140656298</v>
          </cell>
        </row>
        <row r="1740">
          <cell r="B1740" t="str">
            <v>LOS OSITOS 2102258878</v>
          </cell>
          <cell r="C1740">
            <v>182082102</v>
          </cell>
          <cell r="D1740" t="str">
            <v>LOS OSITOS 2102</v>
          </cell>
          <cell r="E1740">
            <v>258878</v>
          </cell>
          <cell r="F1740" t="b">
            <v>0</v>
          </cell>
          <cell r="G1740">
            <v>7396.92929578434</v>
          </cell>
          <cell r="H1740">
            <v>5357.1762545209604</v>
          </cell>
        </row>
        <row r="1741">
          <cell r="B1741" t="str">
            <v>LOS OSITOS 2102624200</v>
          </cell>
          <cell r="C1741">
            <v>182082102</v>
          </cell>
          <cell r="D1741" t="str">
            <v>LOS OSITOS 2102</v>
          </cell>
          <cell r="E1741">
            <v>624200</v>
          </cell>
          <cell r="F1741" t="b">
            <v>0</v>
          </cell>
          <cell r="G1741">
            <v>3744.0071145429902</v>
          </cell>
          <cell r="H1741">
            <v>2491.85802213426</v>
          </cell>
        </row>
        <row r="1742">
          <cell r="B1742" t="str">
            <v>LOS OSITOS 2103220608</v>
          </cell>
          <cell r="C1742">
            <v>182082103</v>
          </cell>
          <cell r="D1742" t="str">
            <v>LOS OSITOS 2103</v>
          </cell>
          <cell r="E1742">
            <v>220608</v>
          </cell>
          <cell r="F1742" t="b">
            <v>0</v>
          </cell>
          <cell r="G1742">
            <v>3563.34517280914</v>
          </cell>
          <cell r="H1742">
            <v>1678.7883060870699</v>
          </cell>
        </row>
        <row r="1743">
          <cell r="B1743" t="str">
            <v>LOS OSITOS 2103258688</v>
          </cell>
          <cell r="C1743">
            <v>182082103</v>
          </cell>
          <cell r="D1743" t="str">
            <v>LOS OSITOS 2103</v>
          </cell>
          <cell r="E1743">
            <v>258688</v>
          </cell>
          <cell r="F1743" t="b">
            <v>0</v>
          </cell>
          <cell r="G1743">
            <v>5700.7116905254297</v>
          </cell>
          <cell r="H1743">
            <v>1727.29510383209</v>
          </cell>
        </row>
        <row r="1744">
          <cell r="B1744" t="str">
            <v>LOS OSITOS 21033010</v>
          </cell>
          <cell r="C1744">
            <v>182082103</v>
          </cell>
          <cell r="D1744" t="str">
            <v>LOS OSITOS 2103</v>
          </cell>
          <cell r="E1744">
            <v>3010</v>
          </cell>
          <cell r="F1744" t="b">
            <v>0</v>
          </cell>
          <cell r="G1744">
            <v>50085.859830204303</v>
          </cell>
          <cell r="H1744">
            <v>50061.440041186397</v>
          </cell>
        </row>
        <row r="1745">
          <cell r="B1745" t="str">
            <v>LOS OSITOS 2103695270</v>
          </cell>
          <cell r="C1745">
            <v>182082103</v>
          </cell>
          <cell r="D1745" t="str">
            <v>LOS OSITOS 2103</v>
          </cell>
          <cell r="E1745">
            <v>695270</v>
          </cell>
          <cell r="F1745" t="b">
            <v>0</v>
          </cell>
          <cell r="G1745">
            <v>1764.2136907213301</v>
          </cell>
          <cell r="H1745">
            <v>1116.19921328737</v>
          </cell>
        </row>
        <row r="1746">
          <cell r="B1746" t="str">
            <v>LOS OSITOS 21037062</v>
          </cell>
          <cell r="C1746">
            <v>182082103</v>
          </cell>
          <cell r="D1746" t="str">
            <v>LOS OSITOS 2103</v>
          </cell>
          <cell r="E1746">
            <v>7062</v>
          </cell>
          <cell r="F1746" t="b">
            <v>0</v>
          </cell>
          <cell r="G1746">
            <v>19664.1429371593</v>
          </cell>
          <cell r="H1746">
            <v>19664.1429371593</v>
          </cell>
        </row>
        <row r="1747">
          <cell r="B1747" t="str">
            <v>LOW GAP 11012094</v>
          </cell>
          <cell r="C1747">
            <v>192411101</v>
          </cell>
          <cell r="D1747" t="str">
            <v>LOW GAP 1101</v>
          </cell>
          <cell r="E1747">
            <v>2094</v>
          </cell>
          <cell r="F1747" t="b">
            <v>0</v>
          </cell>
          <cell r="G1747">
            <v>27452.3558001704</v>
          </cell>
          <cell r="H1747">
            <v>25248.629520420702</v>
          </cell>
        </row>
        <row r="1748">
          <cell r="B1748" t="str">
            <v>LOW GAP 110137498</v>
          </cell>
          <cell r="C1748">
            <v>192411101</v>
          </cell>
          <cell r="D1748" t="str">
            <v>LOW GAP 1101</v>
          </cell>
          <cell r="E1748">
            <v>37498</v>
          </cell>
          <cell r="F1748" t="b">
            <v>0</v>
          </cell>
          <cell r="G1748">
            <v>26197.741536715901</v>
          </cell>
          <cell r="H1748">
            <v>26197.741536715901</v>
          </cell>
        </row>
        <row r="1749">
          <cell r="B1749" t="str">
            <v>LOW GAP 11014086</v>
          </cell>
          <cell r="C1749">
            <v>192411101</v>
          </cell>
          <cell r="D1749" t="str">
            <v>LOW GAP 1101</v>
          </cell>
          <cell r="E1749">
            <v>4086</v>
          </cell>
          <cell r="F1749" t="b">
            <v>0</v>
          </cell>
          <cell r="G1749">
            <v>18494.2050549704</v>
          </cell>
          <cell r="H1749">
            <v>18494.2050549704</v>
          </cell>
        </row>
        <row r="1750">
          <cell r="B1750" t="str">
            <v>LOW GAP 11014160</v>
          </cell>
          <cell r="C1750">
            <v>192411101</v>
          </cell>
          <cell r="D1750" t="str">
            <v>LOW GAP 1101</v>
          </cell>
          <cell r="E1750">
            <v>4160</v>
          </cell>
          <cell r="F1750" t="b">
            <v>0</v>
          </cell>
          <cell r="G1750">
            <v>34990.355906935998</v>
          </cell>
          <cell r="H1750">
            <v>34990.355906935998</v>
          </cell>
        </row>
        <row r="1751">
          <cell r="B1751" t="str">
            <v>LOW GAP 110186816</v>
          </cell>
          <cell r="C1751">
            <v>192411101</v>
          </cell>
          <cell r="D1751" t="str">
            <v>LOW GAP 1101</v>
          </cell>
          <cell r="E1751">
            <v>86816</v>
          </cell>
          <cell r="F1751" t="b">
            <v>0</v>
          </cell>
          <cell r="G1751">
            <v>7103.5026271945098</v>
          </cell>
          <cell r="H1751">
            <v>7103.5026271945098</v>
          </cell>
        </row>
        <row r="1752">
          <cell r="B1752" t="str">
            <v>LOW GAP 1101CB</v>
          </cell>
          <cell r="C1752">
            <v>192411101</v>
          </cell>
          <cell r="D1752" t="str">
            <v>LOW GAP 1101</v>
          </cell>
          <cell r="E1752" t="str">
            <v>CB</v>
          </cell>
          <cell r="F1752" t="b">
            <v>0</v>
          </cell>
          <cell r="G1752">
            <v>3490.25088628921</v>
          </cell>
          <cell r="H1752">
            <v>3490.25088628921</v>
          </cell>
        </row>
        <row r="1753">
          <cell r="B1753" t="str">
            <v>LOYOLA 110260082</v>
          </cell>
          <cell r="C1753">
            <v>82161102</v>
          </cell>
          <cell r="D1753" t="str">
            <v>LOYOLA 1102</v>
          </cell>
          <cell r="E1753">
            <v>60082</v>
          </cell>
          <cell r="F1753" t="b">
            <v>1</v>
          </cell>
          <cell r="G1753">
            <v>6614.3058264265201</v>
          </cell>
          <cell r="H1753">
            <v>0</v>
          </cell>
        </row>
        <row r="1754">
          <cell r="B1754" t="str">
            <v>LOYOLA 1102725939</v>
          </cell>
          <cell r="C1754">
            <v>82161102</v>
          </cell>
          <cell r="D1754" t="str">
            <v>LOYOLA 1102</v>
          </cell>
          <cell r="E1754">
            <v>725939</v>
          </cell>
          <cell r="F1754" t="b">
            <v>1</v>
          </cell>
          <cell r="G1754">
            <v>1338.45712714663</v>
          </cell>
          <cell r="H1754">
            <v>150.535515185089</v>
          </cell>
        </row>
        <row r="1755">
          <cell r="B1755" t="str">
            <v>LUCERNE 11031280</v>
          </cell>
          <cell r="C1755">
            <v>43351103</v>
          </cell>
          <cell r="D1755" t="str">
            <v>LUCERNE 1103</v>
          </cell>
          <cell r="E1755">
            <v>1280</v>
          </cell>
          <cell r="F1755" t="b">
            <v>0</v>
          </cell>
          <cell r="G1755">
            <v>37796.6984679046</v>
          </cell>
          <cell r="H1755">
            <v>12933.817401804499</v>
          </cell>
        </row>
        <row r="1756">
          <cell r="B1756" t="str">
            <v>LUCERNE 11031663</v>
          </cell>
          <cell r="C1756">
            <v>43351103</v>
          </cell>
          <cell r="D1756" t="str">
            <v>LUCERNE 1103</v>
          </cell>
          <cell r="E1756">
            <v>1663</v>
          </cell>
          <cell r="F1756" t="b">
            <v>0</v>
          </cell>
          <cell r="G1756">
            <v>1947.6462350208101</v>
          </cell>
          <cell r="H1756">
            <v>1947.6462350208101</v>
          </cell>
        </row>
        <row r="1757">
          <cell r="B1757" t="str">
            <v>LUCERNE 11034200</v>
          </cell>
          <cell r="C1757">
            <v>43351103</v>
          </cell>
          <cell r="D1757" t="str">
            <v>LUCERNE 1103</v>
          </cell>
          <cell r="E1757">
            <v>4200</v>
          </cell>
          <cell r="F1757" t="b">
            <v>0</v>
          </cell>
          <cell r="G1757">
            <v>7940.3443704009296</v>
          </cell>
          <cell r="H1757">
            <v>6495.7462183048401</v>
          </cell>
        </row>
        <row r="1758">
          <cell r="B1758" t="str">
            <v>LUCERNE 11034624</v>
          </cell>
          <cell r="C1758">
            <v>43351103</v>
          </cell>
          <cell r="D1758" t="str">
            <v>LUCERNE 1103</v>
          </cell>
          <cell r="E1758">
            <v>4624</v>
          </cell>
          <cell r="F1758" t="b">
            <v>1</v>
          </cell>
          <cell r="G1758">
            <v>6101.7646760166299</v>
          </cell>
          <cell r="H1758">
            <v>50.672441555326699</v>
          </cell>
        </row>
        <row r="1759">
          <cell r="B1759" t="str">
            <v>LUCERNE 1103630</v>
          </cell>
          <cell r="C1759">
            <v>43351103</v>
          </cell>
          <cell r="D1759" t="str">
            <v>LUCERNE 1103</v>
          </cell>
          <cell r="E1759">
            <v>630</v>
          </cell>
          <cell r="F1759" t="b">
            <v>0</v>
          </cell>
          <cell r="G1759">
            <v>21891.424363185</v>
          </cell>
          <cell r="H1759">
            <v>20012.261541782402</v>
          </cell>
        </row>
        <row r="1760">
          <cell r="B1760" t="str">
            <v>LUCERNE 1103CB</v>
          </cell>
          <cell r="C1760">
            <v>43351103</v>
          </cell>
          <cell r="D1760" t="str">
            <v>LUCERNE 1103</v>
          </cell>
          <cell r="E1760" t="str">
            <v>CB</v>
          </cell>
          <cell r="F1760" t="b">
            <v>0</v>
          </cell>
          <cell r="G1760">
            <v>7158.5649693263003</v>
          </cell>
          <cell r="H1760">
            <v>3619.1596719407098</v>
          </cell>
        </row>
        <row r="1761">
          <cell r="B1761" t="str">
            <v>LUCERNE 11062327</v>
          </cell>
          <cell r="C1761">
            <v>43351106</v>
          </cell>
          <cell r="D1761" t="str">
            <v>LUCERNE 1106</v>
          </cell>
          <cell r="E1761">
            <v>2327</v>
          </cell>
          <cell r="F1761" t="b">
            <v>0</v>
          </cell>
          <cell r="G1761">
            <v>2038.9697887734801</v>
          </cell>
          <cell r="H1761">
            <v>1914.8889720295001</v>
          </cell>
        </row>
        <row r="1762">
          <cell r="B1762" t="str">
            <v>LUCERNE 11062355</v>
          </cell>
          <cell r="C1762">
            <v>43351106</v>
          </cell>
          <cell r="D1762" t="str">
            <v>LUCERNE 1106</v>
          </cell>
          <cell r="E1762">
            <v>2355</v>
          </cell>
          <cell r="F1762" t="b">
            <v>1</v>
          </cell>
          <cell r="G1762">
            <v>1676.48355440266</v>
          </cell>
          <cell r="H1762">
            <v>644.35984504772296</v>
          </cell>
        </row>
        <row r="1763">
          <cell r="B1763" t="str">
            <v>LUCERNE 110638436</v>
          </cell>
          <cell r="C1763">
            <v>43351106</v>
          </cell>
          <cell r="D1763" t="str">
            <v>LUCERNE 1106</v>
          </cell>
          <cell r="E1763">
            <v>38436</v>
          </cell>
          <cell r="F1763" t="b">
            <v>0</v>
          </cell>
          <cell r="G1763">
            <v>7699.8875662748696</v>
          </cell>
          <cell r="H1763">
            <v>7253.5317755015503</v>
          </cell>
        </row>
        <row r="1764">
          <cell r="B1764" t="str">
            <v>LUCERNE 110638632</v>
          </cell>
          <cell r="C1764">
            <v>43351106</v>
          </cell>
          <cell r="D1764" t="str">
            <v>LUCERNE 1106</v>
          </cell>
          <cell r="E1764">
            <v>38632</v>
          </cell>
          <cell r="F1764" t="b">
            <v>0</v>
          </cell>
          <cell r="G1764">
            <v>7538.4158144011499</v>
          </cell>
          <cell r="H1764">
            <v>7535.3677562927496</v>
          </cell>
        </row>
        <row r="1765">
          <cell r="B1765" t="str">
            <v>LUCERNE 110647198</v>
          </cell>
          <cell r="C1765">
            <v>43351106</v>
          </cell>
          <cell r="D1765" t="str">
            <v>LUCERNE 1106</v>
          </cell>
          <cell r="E1765">
            <v>47198</v>
          </cell>
          <cell r="F1765" t="b">
            <v>0</v>
          </cell>
          <cell r="G1765">
            <v>9365.2067198321602</v>
          </cell>
          <cell r="H1765">
            <v>4939.4620251620599</v>
          </cell>
        </row>
        <row r="1766">
          <cell r="B1766" t="str">
            <v>LUCERNE 1106526</v>
          </cell>
          <cell r="C1766">
            <v>43351106</v>
          </cell>
          <cell r="D1766" t="str">
            <v>LUCERNE 1106</v>
          </cell>
          <cell r="E1766">
            <v>526</v>
          </cell>
          <cell r="F1766" t="b">
            <v>0</v>
          </cell>
          <cell r="G1766">
            <v>17461.301231637601</v>
          </cell>
          <cell r="H1766">
            <v>16256.6321327352</v>
          </cell>
        </row>
        <row r="1767">
          <cell r="B1767" t="str">
            <v>LUCERNE 1106664</v>
          </cell>
          <cell r="C1767">
            <v>43351106</v>
          </cell>
          <cell r="D1767" t="str">
            <v>LUCERNE 1106</v>
          </cell>
          <cell r="E1767">
            <v>664</v>
          </cell>
          <cell r="F1767" t="b">
            <v>0</v>
          </cell>
          <cell r="G1767">
            <v>17972.9054458092</v>
          </cell>
          <cell r="H1767">
            <v>15503.1918991689</v>
          </cell>
        </row>
        <row r="1768">
          <cell r="B1768" t="str">
            <v>LUCERNE 110676850</v>
          </cell>
          <cell r="C1768">
            <v>43351106</v>
          </cell>
          <cell r="D1768" t="str">
            <v>LUCERNE 1106</v>
          </cell>
          <cell r="E1768">
            <v>76850</v>
          </cell>
          <cell r="F1768" t="b">
            <v>0</v>
          </cell>
          <cell r="G1768">
            <v>5941.1146210952402</v>
          </cell>
          <cell r="H1768">
            <v>3458.1260863733901</v>
          </cell>
        </row>
        <row r="1769">
          <cell r="B1769" t="str">
            <v>LUCERNE 1106CB</v>
          </cell>
          <cell r="C1769">
            <v>43351106</v>
          </cell>
          <cell r="D1769" t="str">
            <v>LUCERNE 1106</v>
          </cell>
          <cell r="E1769" t="str">
            <v>CB</v>
          </cell>
          <cell r="F1769" t="b">
            <v>0</v>
          </cell>
          <cell r="G1769">
            <v>5806.4034898376503</v>
          </cell>
          <cell r="H1769">
            <v>3043.2971063550199</v>
          </cell>
        </row>
        <row r="1770">
          <cell r="B1770" t="str">
            <v>MADISON 1105495270</v>
          </cell>
          <cell r="C1770">
            <v>63171105</v>
          </cell>
          <cell r="D1770" t="str">
            <v>MADISON 1105</v>
          </cell>
          <cell r="E1770">
            <v>495270</v>
          </cell>
          <cell r="F1770" t="b">
            <v>1</v>
          </cell>
          <cell r="G1770">
            <v>13307.702097826101</v>
          </cell>
          <cell r="H1770">
            <v>863.31943726035399</v>
          </cell>
        </row>
        <row r="1771">
          <cell r="B1771" t="str">
            <v>MADISON 2101117644</v>
          </cell>
          <cell r="C1771">
            <v>63172101</v>
          </cell>
          <cell r="D1771" t="str">
            <v>MADISON 2101</v>
          </cell>
          <cell r="E1771">
            <v>117644</v>
          </cell>
          <cell r="F1771" t="b">
            <v>0</v>
          </cell>
          <cell r="G1771">
            <v>3757.3781567578799</v>
          </cell>
          <cell r="H1771">
            <v>1080.3525171669301</v>
          </cell>
        </row>
        <row r="1772">
          <cell r="B1772" t="str">
            <v>MADISON 210113372</v>
          </cell>
          <cell r="C1772">
            <v>63172101</v>
          </cell>
          <cell r="D1772" t="str">
            <v>MADISON 2101</v>
          </cell>
          <cell r="E1772">
            <v>13372</v>
          </cell>
          <cell r="F1772" t="b">
            <v>0</v>
          </cell>
          <cell r="G1772">
            <v>6191.0561427398097</v>
          </cell>
          <cell r="H1772">
            <v>6152.1597228848004</v>
          </cell>
        </row>
        <row r="1773">
          <cell r="B1773" t="str">
            <v>MADISON 21011606</v>
          </cell>
          <cell r="C1773">
            <v>63172101</v>
          </cell>
          <cell r="D1773" t="str">
            <v>MADISON 2101</v>
          </cell>
          <cell r="E1773">
            <v>1606</v>
          </cell>
          <cell r="F1773" t="b">
            <v>1</v>
          </cell>
          <cell r="G1773">
            <v>42761.0947534308</v>
          </cell>
          <cell r="H1773">
            <v>254.35305978666301</v>
          </cell>
        </row>
        <row r="1774">
          <cell r="B1774" t="str">
            <v>MADISON 2101351038</v>
          </cell>
          <cell r="C1774">
            <v>63172101</v>
          </cell>
          <cell r="D1774" t="str">
            <v>MADISON 2101</v>
          </cell>
          <cell r="E1774">
            <v>351038</v>
          </cell>
          <cell r="F1774" t="b">
            <v>0</v>
          </cell>
          <cell r="G1774">
            <v>22506.966183053999</v>
          </cell>
          <cell r="H1774">
            <v>2661.6552487538102</v>
          </cell>
        </row>
        <row r="1775">
          <cell r="B1775" t="str">
            <v>MADISON 2101725408</v>
          </cell>
          <cell r="C1775">
            <v>63172101</v>
          </cell>
          <cell r="D1775" t="str">
            <v>MADISON 2101</v>
          </cell>
          <cell r="E1775">
            <v>725408</v>
          </cell>
          <cell r="F1775" t="b">
            <v>0</v>
          </cell>
          <cell r="G1775">
            <v>2105.6405731605701</v>
          </cell>
          <cell r="H1775">
            <v>1530.18971326222</v>
          </cell>
        </row>
        <row r="1776">
          <cell r="B1776" t="str">
            <v>MADISON 2101745850</v>
          </cell>
          <cell r="C1776">
            <v>63172101</v>
          </cell>
          <cell r="D1776" t="str">
            <v>MADISON 2101</v>
          </cell>
          <cell r="E1776">
            <v>745850</v>
          </cell>
          <cell r="F1776" t="b">
            <v>1</v>
          </cell>
          <cell r="G1776">
            <v>1558.6922895507</v>
          </cell>
          <cell r="H1776">
            <v>771.47013727106105</v>
          </cell>
        </row>
        <row r="1777">
          <cell r="B1777" t="str">
            <v>MADISON 2101760730</v>
          </cell>
          <cell r="C1777">
            <v>63172101</v>
          </cell>
          <cell r="D1777" t="str">
            <v>MADISON 2101</v>
          </cell>
          <cell r="E1777">
            <v>760730</v>
          </cell>
          <cell r="F1777" t="b">
            <v>1</v>
          </cell>
          <cell r="G1777">
            <v>4317.2274677728401</v>
          </cell>
          <cell r="H1777">
            <v>964.21002100415899</v>
          </cell>
        </row>
        <row r="1778">
          <cell r="B1778" t="str">
            <v>MADISON 21017702</v>
          </cell>
          <cell r="C1778">
            <v>63172101</v>
          </cell>
          <cell r="D1778" t="str">
            <v>MADISON 2101</v>
          </cell>
          <cell r="E1778">
            <v>7702</v>
          </cell>
          <cell r="F1778" t="b">
            <v>1</v>
          </cell>
          <cell r="G1778">
            <v>30606.570833648198</v>
          </cell>
          <cell r="H1778">
            <v>0</v>
          </cell>
        </row>
        <row r="1779">
          <cell r="B1779" t="str">
            <v>MAPLE CREEK 1101555034</v>
          </cell>
          <cell r="C1779">
            <v>192101101</v>
          </cell>
          <cell r="D1779" t="str">
            <v>MAPLE CREEK 1101</v>
          </cell>
          <cell r="E1779">
            <v>555034</v>
          </cell>
          <cell r="F1779" t="b">
            <v>0</v>
          </cell>
          <cell r="G1779">
            <v>4077.2208037965802</v>
          </cell>
          <cell r="H1779">
            <v>2404.9179453823199</v>
          </cell>
        </row>
        <row r="1780">
          <cell r="B1780" t="str">
            <v>MAPLE CREEK 1101CB</v>
          </cell>
          <cell r="C1780">
            <v>192101101</v>
          </cell>
          <cell r="D1780" t="str">
            <v>MAPLE CREEK 1101</v>
          </cell>
          <cell r="E1780" t="str">
            <v>CB</v>
          </cell>
          <cell r="F1780" t="b">
            <v>0</v>
          </cell>
          <cell r="G1780">
            <v>19709.104576338599</v>
          </cell>
          <cell r="H1780">
            <v>14267.671525326199</v>
          </cell>
        </row>
        <row r="1781">
          <cell r="B1781" t="str">
            <v>MARIPOSA 210110070</v>
          </cell>
          <cell r="C1781">
            <v>254452101</v>
          </cell>
          <cell r="D1781" t="str">
            <v>MARIPOSA 2101</v>
          </cell>
          <cell r="E1781">
            <v>10070</v>
          </cell>
          <cell r="F1781" t="b">
            <v>0</v>
          </cell>
          <cell r="G1781">
            <v>42054.456997578702</v>
          </cell>
          <cell r="H1781">
            <v>42054.456997578702</v>
          </cell>
        </row>
        <row r="1782">
          <cell r="B1782" t="str">
            <v>MARIPOSA 210110170</v>
          </cell>
          <cell r="C1782">
            <v>254452101</v>
          </cell>
          <cell r="D1782" t="str">
            <v>MARIPOSA 2101</v>
          </cell>
          <cell r="E1782">
            <v>10170</v>
          </cell>
          <cell r="F1782" t="b">
            <v>0</v>
          </cell>
          <cell r="G1782">
            <v>26253.322100518999</v>
          </cell>
          <cell r="H1782">
            <v>26253.322100518999</v>
          </cell>
        </row>
        <row r="1783">
          <cell r="B1783" t="str">
            <v>MARIPOSA 210110240</v>
          </cell>
          <cell r="C1783">
            <v>254452101</v>
          </cell>
          <cell r="D1783" t="str">
            <v>MARIPOSA 2101</v>
          </cell>
          <cell r="E1783">
            <v>10240</v>
          </cell>
          <cell r="F1783" t="b">
            <v>0</v>
          </cell>
          <cell r="G1783">
            <v>34689.0589646917</v>
          </cell>
          <cell r="H1783">
            <v>34689.0589646917</v>
          </cell>
        </row>
        <row r="1784">
          <cell r="B1784" t="str">
            <v>MARIPOSA 210110990</v>
          </cell>
          <cell r="C1784">
            <v>254452101</v>
          </cell>
          <cell r="D1784" t="str">
            <v>MARIPOSA 2101</v>
          </cell>
          <cell r="E1784">
            <v>10990</v>
          </cell>
          <cell r="F1784" t="b">
            <v>0</v>
          </cell>
          <cell r="G1784">
            <v>64432.509200624503</v>
          </cell>
          <cell r="H1784">
            <v>64432.509200624503</v>
          </cell>
        </row>
        <row r="1785">
          <cell r="B1785" t="str">
            <v>MARIPOSA 2101309438</v>
          </cell>
          <cell r="C1785">
            <v>254452101</v>
          </cell>
          <cell r="D1785" t="str">
            <v>MARIPOSA 2101</v>
          </cell>
          <cell r="E1785">
            <v>309438</v>
          </cell>
          <cell r="F1785" t="b">
            <v>0</v>
          </cell>
          <cell r="G1785">
            <v>13011.730913834101</v>
          </cell>
          <cell r="H1785">
            <v>5938.63218264428</v>
          </cell>
        </row>
        <row r="1786">
          <cell r="B1786" t="str">
            <v>MARIPOSA 210135244</v>
          </cell>
          <cell r="C1786">
            <v>254452101</v>
          </cell>
          <cell r="D1786" t="str">
            <v>MARIPOSA 2101</v>
          </cell>
          <cell r="E1786">
            <v>35244</v>
          </cell>
          <cell r="F1786" t="b">
            <v>0</v>
          </cell>
          <cell r="G1786">
            <v>28098.7686255841</v>
          </cell>
          <cell r="H1786">
            <v>28098.7686255841</v>
          </cell>
        </row>
        <row r="1787">
          <cell r="B1787" t="str">
            <v>MARIPOSA 2101439030</v>
          </cell>
          <cell r="C1787">
            <v>254452101</v>
          </cell>
          <cell r="D1787" t="str">
            <v>MARIPOSA 2101</v>
          </cell>
          <cell r="E1787">
            <v>439030</v>
          </cell>
          <cell r="F1787" t="b">
            <v>0</v>
          </cell>
          <cell r="G1787">
            <v>31570.111522435702</v>
          </cell>
          <cell r="H1787">
            <v>31570.111522435702</v>
          </cell>
        </row>
        <row r="1788">
          <cell r="B1788" t="str">
            <v>MARIPOSA 21014410</v>
          </cell>
          <cell r="C1788">
            <v>254452101</v>
          </cell>
          <cell r="D1788" t="str">
            <v>MARIPOSA 2101</v>
          </cell>
          <cell r="E1788">
            <v>4410</v>
          </cell>
          <cell r="F1788" t="b">
            <v>0</v>
          </cell>
          <cell r="G1788">
            <v>36702.380981011498</v>
          </cell>
          <cell r="H1788">
            <v>36702.380981011498</v>
          </cell>
        </row>
        <row r="1789">
          <cell r="B1789" t="str">
            <v>MARIPOSA 2101752630</v>
          </cell>
          <cell r="C1789">
            <v>254452101</v>
          </cell>
          <cell r="D1789" t="str">
            <v>MARIPOSA 2101</v>
          </cell>
          <cell r="E1789">
            <v>752630</v>
          </cell>
          <cell r="F1789" t="b">
            <v>0</v>
          </cell>
          <cell r="G1789">
            <v>30558.966252976799</v>
          </cell>
          <cell r="H1789">
            <v>30558.966252976799</v>
          </cell>
        </row>
        <row r="1790">
          <cell r="B1790" t="str">
            <v>MARIPOSA 210190130</v>
          </cell>
          <cell r="C1790">
            <v>254452101</v>
          </cell>
          <cell r="D1790" t="str">
            <v>MARIPOSA 2101</v>
          </cell>
          <cell r="E1790">
            <v>90130</v>
          </cell>
          <cell r="F1790" t="b">
            <v>1</v>
          </cell>
          <cell r="G1790">
            <v>151.149940910369</v>
          </cell>
          <cell r="H1790">
            <v>151.149940910369</v>
          </cell>
        </row>
        <row r="1791">
          <cell r="B1791" t="str">
            <v>MARIPOSA 210190180</v>
          </cell>
          <cell r="C1791">
            <v>254452101</v>
          </cell>
          <cell r="D1791" t="str">
            <v>MARIPOSA 2101</v>
          </cell>
          <cell r="E1791">
            <v>90180</v>
          </cell>
          <cell r="F1791" t="b">
            <v>0</v>
          </cell>
          <cell r="G1791">
            <v>7976.0065993520502</v>
          </cell>
          <cell r="H1791">
            <v>7976.0065993520502</v>
          </cell>
        </row>
        <row r="1792">
          <cell r="B1792" t="str">
            <v>MARIPOSA 21019400</v>
          </cell>
          <cell r="C1792">
            <v>254452101</v>
          </cell>
          <cell r="D1792" t="str">
            <v>MARIPOSA 2101</v>
          </cell>
          <cell r="E1792">
            <v>9400</v>
          </cell>
          <cell r="F1792" t="b">
            <v>0</v>
          </cell>
          <cell r="G1792">
            <v>101537.780001033</v>
          </cell>
          <cell r="H1792">
            <v>101537.780001033</v>
          </cell>
        </row>
        <row r="1793">
          <cell r="B1793" t="str">
            <v>MARIPOSA 210197142</v>
          </cell>
          <cell r="C1793">
            <v>254452101</v>
          </cell>
          <cell r="D1793" t="str">
            <v>MARIPOSA 2101</v>
          </cell>
          <cell r="E1793">
            <v>97142</v>
          </cell>
          <cell r="F1793" t="b">
            <v>0</v>
          </cell>
          <cell r="G1793">
            <v>7406.0615494739404</v>
          </cell>
          <cell r="H1793">
            <v>7406.0615494739404</v>
          </cell>
        </row>
        <row r="1794">
          <cell r="B1794" t="str">
            <v>MARIPOSA 2101CB</v>
          </cell>
          <cell r="C1794">
            <v>254452101</v>
          </cell>
          <cell r="D1794" t="str">
            <v>MARIPOSA 2101</v>
          </cell>
          <cell r="E1794" t="str">
            <v>CB</v>
          </cell>
          <cell r="F1794" t="b">
            <v>0</v>
          </cell>
          <cell r="G1794">
            <v>4029.4321376099201</v>
          </cell>
          <cell r="H1794">
            <v>4029.4321376099201</v>
          </cell>
        </row>
        <row r="1795">
          <cell r="B1795" t="str">
            <v>MARIPOSA 210210880</v>
          </cell>
          <cell r="C1795">
            <v>254452102</v>
          </cell>
          <cell r="D1795" t="str">
            <v>MARIPOSA 2102</v>
          </cell>
          <cell r="E1795">
            <v>10880</v>
          </cell>
          <cell r="F1795" t="b">
            <v>0</v>
          </cell>
          <cell r="G1795">
            <v>64212.575658864997</v>
          </cell>
          <cell r="H1795">
            <v>63861.646698372802</v>
          </cell>
        </row>
        <row r="1796">
          <cell r="B1796" t="str">
            <v>MARIPOSA 21021960</v>
          </cell>
          <cell r="C1796">
            <v>254452102</v>
          </cell>
          <cell r="D1796" t="str">
            <v>MARIPOSA 2102</v>
          </cell>
          <cell r="E1796">
            <v>1960</v>
          </cell>
          <cell r="F1796" t="b">
            <v>0</v>
          </cell>
          <cell r="G1796">
            <v>39696.7204434546</v>
          </cell>
          <cell r="H1796">
            <v>39696.7204434546</v>
          </cell>
        </row>
        <row r="1797">
          <cell r="B1797" t="str">
            <v>MARIPOSA 2102241564</v>
          </cell>
          <cell r="C1797">
            <v>254452102</v>
          </cell>
          <cell r="D1797" t="str">
            <v>MARIPOSA 2102</v>
          </cell>
          <cell r="E1797">
            <v>241564</v>
          </cell>
          <cell r="F1797" t="b">
            <v>0</v>
          </cell>
          <cell r="G1797">
            <v>1774.1525703070999</v>
          </cell>
          <cell r="H1797">
            <v>1146.9071915915099</v>
          </cell>
        </row>
        <row r="1798">
          <cell r="B1798" t="str">
            <v>MARIPOSA 210237282</v>
          </cell>
          <cell r="C1798">
            <v>254452102</v>
          </cell>
          <cell r="D1798" t="str">
            <v>MARIPOSA 2102</v>
          </cell>
          <cell r="E1798">
            <v>37282</v>
          </cell>
          <cell r="F1798" t="b">
            <v>0</v>
          </cell>
          <cell r="G1798">
            <v>96262.893053710402</v>
          </cell>
          <cell r="H1798">
            <v>86430.768713738798</v>
          </cell>
        </row>
        <row r="1799">
          <cell r="B1799" t="str">
            <v>MARIPOSA 210237288</v>
          </cell>
          <cell r="C1799">
            <v>254452102</v>
          </cell>
          <cell r="D1799" t="str">
            <v>MARIPOSA 2102</v>
          </cell>
          <cell r="E1799">
            <v>37288</v>
          </cell>
          <cell r="F1799" t="b">
            <v>0</v>
          </cell>
          <cell r="G1799">
            <v>137232.35064563999</v>
          </cell>
          <cell r="H1799">
            <v>137232.35064563999</v>
          </cell>
        </row>
        <row r="1800">
          <cell r="B1800" t="str">
            <v>MARIPOSA 2102440236</v>
          </cell>
          <cell r="C1800">
            <v>254452102</v>
          </cell>
          <cell r="D1800" t="str">
            <v>MARIPOSA 2102</v>
          </cell>
          <cell r="E1800">
            <v>440236</v>
          </cell>
          <cell r="F1800" t="b">
            <v>0</v>
          </cell>
          <cell r="G1800">
            <v>6874.8042689189697</v>
          </cell>
          <cell r="H1800">
            <v>6874.8042689189697</v>
          </cell>
        </row>
        <row r="1801">
          <cell r="B1801" t="str">
            <v>MARIPOSA 2102527766</v>
          </cell>
          <cell r="C1801">
            <v>254452102</v>
          </cell>
          <cell r="D1801" t="str">
            <v>MARIPOSA 2102</v>
          </cell>
          <cell r="E1801">
            <v>527766</v>
          </cell>
          <cell r="F1801" t="b">
            <v>1</v>
          </cell>
          <cell r="G1801">
            <v>66.964897012276893</v>
          </cell>
          <cell r="H1801">
            <v>66.964897012276893</v>
          </cell>
        </row>
        <row r="1802">
          <cell r="B1802" t="str">
            <v>MARIPOSA 2102594143</v>
          </cell>
          <cell r="C1802">
            <v>254452102</v>
          </cell>
          <cell r="D1802" t="str">
            <v>MARIPOSA 2102</v>
          </cell>
          <cell r="E1802">
            <v>594143</v>
          </cell>
          <cell r="F1802" t="b">
            <v>1</v>
          </cell>
          <cell r="G1802">
            <v>6633.0439546859598</v>
          </cell>
          <cell r="H1802">
            <v>814.56407010613498</v>
          </cell>
        </row>
        <row r="1803">
          <cell r="B1803" t="str">
            <v>MARIPOSA 21029590</v>
          </cell>
          <cell r="C1803">
            <v>254452102</v>
          </cell>
          <cell r="D1803" t="str">
            <v>MARIPOSA 2102</v>
          </cell>
          <cell r="E1803">
            <v>9590</v>
          </cell>
          <cell r="F1803" t="b">
            <v>0</v>
          </cell>
          <cell r="G1803">
            <v>58387.070701442302</v>
          </cell>
          <cell r="H1803">
            <v>58387.070701442302</v>
          </cell>
        </row>
        <row r="1804">
          <cell r="B1804" t="str">
            <v>MARIPOSA 2102CB</v>
          </cell>
          <cell r="C1804">
            <v>254452102</v>
          </cell>
          <cell r="D1804" t="str">
            <v>MARIPOSA 2102</v>
          </cell>
          <cell r="E1804" t="str">
            <v>CB</v>
          </cell>
          <cell r="F1804" t="b">
            <v>0</v>
          </cell>
          <cell r="G1804">
            <v>8571.1083964416302</v>
          </cell>
          <cell r="H1804">
            <v>8453.5073706584808</v>
          </cell>
        </row>
        <row r="1805">
          <cell r="B1805" t="str">
            <v>MARTELL 110111244</v>
          </cell>
          <cell r="C1805">
            <v>163011101</v>
          </cell>
          <cell r="D1805" t="str">
            <v>MARTELL 1101</v>
          </cell>
          <cell r="E1805">
            <v>11244</v>
          </cell>
          <cell r="F1805" t="b">
            <v>0</v>
          </cell>
          <cell r="G1805">
            <v>34513.287772076103</v>
          </cell>
          <cell r="H1805">
            <v>33294.145655909699</v>
          </cell>
        </row>
        <row r="1806">
          <cell r="B1806" t="str">
            <v>MARTELL 11016074</v>
          </cell>
          <cell r="C1806">
            <v>163011101</v>
          </cell>
          <cell r="D1806" t="str">
            <v>MARTELL 1101</v>
          </cell>
          <cell r="E1806">
            <v>6074</v>
          </cell>
          <cell r="F1806" t="b">
            <v>0</v>
          </cell>
          <cell r="G1806">
            <v>5923.6574163270097</v>
          </cell>
          <cell r="H1806">
            <v>5923.6574163270097</v>
          </cell>
        </row>
        <row r="1807">
          <cell r="B1807" t="str">
            <v>MARTELL 110191216</v>
          </cell>
          <cell r="C1807">
            <v>163011101</v>
          </cell>
          <cell r="D1807" t="str">
            <v>MARTELL 1101</v>
          </cell>
          <cell r="E1807">
            <v>91216</v>
          </cell>
          <cell r="F1807" t="b">
            <v>0</v>
          </cell>
          <cell r="G1807">
            <v>65291.636116355301</v>
          </cell>
          <cell r="H1807">
            <v>65291.636116355301</v>
          </cell>
        </row>
        <row r="1808">
          <cell r="B1808" t="str">
            <v>MARTELL 110198374</v>
          </cell>
          <cell r="C1808">
            <v>163011101</v>
          </cell>
          <cell r="D1808" t="str">
            <v>MARTELL 1101</v>
          </cell>
          <cell r="E1808">
            <v>98374</v>
          </cell>
          <cell r="F1808" t="b">
            <v>0</v>
          </cell>
          <cell r="G1808">
            <v>6103.4021431505598</v>
          </cell>
          <cell r="H1808">
            <v>1330.8093277482701</v>
          </cell>
        </row>
        <row r="1809">
          <cell r="B1809" t="str">
            <v>MARTELL 1101CB</v>
          </cell>
          <cell r="C1809">
            <v>163011101</v>
          </cell>
          <cell r="D1809" t="str">
            <v>MARTELL 1101</v>
          </cell>
          <cell r="E1809" t="str">
            <v>CB</v>
          </cell>
          <cell r="F1809" t="b">
            <v>0</v>
          </cell>
          <cell r="G1809">
            <v>21488.114635204001</v>
          </cell>
          <cell r="H1809">
            <v>9459.2641923901792</v>
          </cell>
        </row>
        <row r="1810">
          <cell r="B1810" t="str">
            <v>MARTELL 110292172</v>
          </cell>
          <cell r="C1810">
            <v>163011102</v>
          </cell>
          <cell r="D1810" t="str">
            <v>MARTELL 1102</v>
          </cell>
          <cell r="E1810">
            <v>92172</v>
          </cell>
          <cell r="F1810" t="b">
            <v>1</v>
          </cell>
          <cell r="G1810">
            <v>5246.1470620881901</v>
          </cell>
          <cell r="H1810">
            <v>190.79470789901799</v>
          </cell>
        </row>
        <row r="1811">
          <cell r="B1811" t="str">
            <v>MARTELL 110299214</v>
          </cell>
          <cell r="C1811">
            <v>163011102</v>
          </cell>
          <cell r="D1811" t="str">
            <v>MARTELL 1102</v>
          </cell>
          <cell r="E1811">
            <v>99214</v>
          </cell>
          <cell r="F1811" t="b">
            <v>0</v>
          </cell>
          <cell r="G1811">
            <v>3296.9506383551702</v>
          </cell>
          <cell r="H1811">
            <v>2953.53904855273</v>
          </cell>
        </row>
        <row r="1812">
          <cell r="B1812" t="str">
            <v>MARTELL 1102CB</v>
          </cell>
          <cell r="C1812">
            <v>163011102</v>
          </cell>
          <cell r="D1812" t="str">
            <v>MARTELL 1102</v>
          </cell>
          <cell r="E1812" t="str">
            <v>CB</v>
          </cell>
          <cell r="F1812" t="b">
            <v>0</v>
          </cell>
          <cell r="G1812">
            <v>10972.056063398901</v>
          </cell>
          <cell r="H1812">
            <v>9142.0743736405802</v>
          </cell>
        </row>
        <row r="1813">
          <cell r="B1813" t="str">
            <v>MARTELL 11033152</v>
          </cell>
          <cell r="C1813">
            <v>163011103</v>
          </cell>
          <cell r="D1813" t="str">
            <v>MARTELL 1103</v>
          </cell>
          <cell r="E1813">
            <v>3152</v>
          </cell>
          <cell r="F1813" t="b">
            <v>0</v>
          </cell>
          <cell r="G1813">
            <v>27364.603615806001</v>
          </cell>
          <cell r="H1813">
            <v>26923.325535269301</v>
          </cell>
        </row>
        <row r="1814">
          <cell r="B1814" t="str">
            <v>MARTELL 110368192</v>
          </cell>
          <cell r="C1814">
            <v>163011103</v>
          </cell>
          <cell r="D1814" t="str">
            <v>MARTELL 1103</v>
          </cell>
          <cell r="E1814">
            <v>68192</v>
          </cell>
          <cell r="F1814" t="b">
            <v>0</v>
          </cell>
          <cell r="G1814">
            <v>10168.995794516501</v>
          </cell>
          <cell r="H1814">
            <v>4402.6894382823102</v>
          </cell>
        </row>
        <row r="1815">
          <cell r="B1815" t="str">
            <v>MARTELL 1103CB</v>
          </cell>
          <cell r="C1815">
            <v>163011103</v>
          </cell>
          <cell r="D1815" t="str">
            <v>MARTELL 1103</v>
          </cell>
          <cell r="E1815" t="str">
            <v>CB</v>
          </cell>
          <cell r="F1815" t="b">
            <v>0</v>
          </cell>
          <cell r="G1815">
            <v>10088.664938024</v>
          </cell>
          <cell r="H1815">
            <v>2844.86606138056</v>
          </cell>
        </row>
        <row r="1816">
          <cell r="B1816" t="str">
            <v>MAXWELL 11053008</v>
          </cell>
          <cell r="C1816">
            <v>62881105</v>
          </cell>
          <cell r="D1816" t="str">
            <v>MAXWELL 1105</v>
          </cell>
          <cell r="E1816">
            <v>3008</v>
          </cell>
          <cell r="F1816" t="b">
            <v>0</v>
          </cell>
          <cell r="G1816">
            <v>24475.224988071099</v>
          </cell>
          <cell r="H1816">
            <v>13636.9493035909</v>
          </cell>
        </row>
        <row r="1817">
          <cell r="B1817" t="str">
            <v>MC ARTHUR 11011488</v>
          </cell>
          <cell r="C1817">
            <v>103491101</v>
          </cell>
          <cell r="D1817" t="str">
            <v>MC ARTHUR 1101</v>
          </cell>
          <cell r="E1817">
            <v>1488</v>
          </cell>
          <cell r="F1817" t="b">
            <v>0</v>
          </cell>
          <cell r="G1817">
            <v>53867.327990170903</v>
          </cell>
          <cell r="H1817">
            <v>3970.6556881143702</v>
          </cell>
        </row>
        <row r="1818">
          <cell r="B1818" t="str">
            <v>MC ARTHUR 11011490</v>
          </cell>
          <cell r="C1818">
            <v>103491101</v>
          </cell>
          <cell r="D1818" t="str">
            <v>MC ARTHUR 1101</v>
          </cell>
          <cell r="E1818">
            <v>1490</v>
          </cell>
          <cell r="F1818" t="b">
            <v>0</v>
          </cell>
          <cell r="G1818">
            <v>24262.143012490302</v>
          </cell>
          <cell r="H1818">
            <v>16986.950312579</v>
          </cell>
        </row>
        <row r="1819">
          <cell r="B1819" t="str">
            <v>MC ARTHUR 11011544</v>
          </cell>
          <cell r="C1819">
            <v>103491101</v>
          </cell>
          <cell r="D1819" t="str">
            <v>MC ARTHUR 1101</v>
          </cell>
          <cell r="E1819">
            <v>1544</v>
          </cell>
          <cell r="F1819" t="b">
            <v>0</v>
          </cell>
          <cell r="G1819">
            <v>44972.286642991203</v>
          </cell>
          <cell r="H1819">
            <v>27291.008490904202</v>
          </cell>
        </row>
        <row r="1820">
          <cell r="B1820" t="str">
            <v>MC ARTHUR 11011546</v>
          </cell>
          <cell r="C1820">
            <v>103491101</v>
          </cell>
          <cell r="D1820" t="str">
            <v>MC ARTHUR 1101</v>
          </cell>
          <cell r="E1820">
            <v>1546</v>
          </cell>
          <cell r="F1820" t="b">
            <v>0</v>
          </cell>
          <cell r="G1820">
            <v>37312.908730346702</v>
          </cell>
          <cell r="H1820">
            <v>22193.9329072209</v>
          </cell>
        </row>
        <row r="1821">
          <cell r="B1821" t="str">
            <v>MC ARTHUR 110137344</v>
          </cell>
          <cell r="C1821">
            <v>103491101</v>
          </cell>
          <cell r="D1821" t="str">
            <v>MC ARTHUR 1101</v>
          </cell>
          <cell r="E1821">
            <v>37344</v>
          </cell>
          <cell r="F1821" t="b">
            <v>1</v>
          </cell>
          <cell r="G1821">
            <v>14261.5059134897</v>
          </cell>
          <cell r="H1821">
            <v>181.34057466707699</v>
          </cell>
        </row>
        <row r="1822">
          <cell r="B1822" t="str">
            <v>MC ARTHUR 110137388</v>
          </cell>
          <cell r="C1822">
            <v>103491101</v>
          </cell>
          <cell r="D1822" t="str">
            <v>MC ARTHUR 1101</v>
          </cell>
          <cell r="E1822">
            <v>37388</v>
          </cell>
          <cell r="F1822" t="b">
            <v>0</v>
          </cell>
          <cell r="G1822">
            <v>20103.568219648601</v>
          </cell>
          <cell r="H1822">
            <v>13050.406685116201</v>
          </cell>
        </row>
        <row r="1823">
          <cell r="B1823" t="str">
            <v>MC ARTHUR 110138998</v>
          </cell>
          <cell r="C1823">
            <v>103491101</v>
          </cell>
          <cell r="D1823" t="str">
            <v>MC ARTHUR 1101</v>
          </cell>
          <cell r="E1823">
            <v>38998</v>
          </cell>
          <cell r="F1823" t="b">
            <v>1</v>
          </cell>
          <cell r="G1823">
            <v>9317.0359011738492</v>
          </cell>
          <cell r="H1823">
            <v>189.497607627695</v>
          </cell>
        </row>
        <row r="1824">
          <cell r="B1824" t="str">
            <v>MC ARTHUR 1101501106</v>
          </cell>
          <cell r="C1824">
            <v>103491101</v>
          </cell>
          <cell r="D1824" t="str">
            <v>MC ARTHUR 1101</v>
          </cell>
          <cell r="E1824">
            <v>501106</v>
          </cell>
          <cell r="F1824" t="b">
            <v>0</v>
          </cell>
          <cell r="G1824">
            <v>16962.6838656246</v>
          </cell>
          <cell r="H1824">
            <v>16083.896007170701</v>
          </cell>
        </row>
        <row r="1825">
          <cell r="B1825" t="str">
            <v>MC ARTHUR 110153120</v>
          </cell>
          <cell r="C1825">
            <v>103491101</v>
          </cell>
          <cell r="D1825" t="str">
            <v>MC ARTHUR 1101</v>
          </cell>
          <cell r="E1825">
            <v>53120</v>
          </cell>
          <cell r="F1825" t="b">
            <v>1</v>
          </cell>
          <cell r="G1825">
            <v>12732.0319853163</v>
          </cell>
          <cell r="H1825">
            <v>173.17659504625499</v>
          </cell>
        </row>
        <row r="1826">
          <cell r="B1826" t="str">
            <v>MC ARTHUR 1101648698</v>
          </cell>
          <cell r="C1826">
            <v>103491101</v>
          </cell>
          <cell r="D1826" t="str">
            <v>MC ARTHUR 1101</v>
          </cell>
          <cell r="E1826">
            <v>648698</v>
          </cell>
          <cell r="F1826" t="b">
            <v>0</v>
          </cell>
          <cell r="G1826">
            <v>30462.369938331802</v>
          </cell>
          <cell r="H1826">
            <v>17135.045425837201</v>
          </cell>
        </row>
        <row r="1827">
          <cell r="B1827" t="str">
            <v>MC ARTHUR 11021324</v>
          </cell>
          <cell r="C1827">
            <v>103491102</v>
          </cell>
          <cell r="D1827" t="str">
            <v>MC ARTHUR 1102</v>
          </cell>
          <cell r="E1827">
            <v>1324</v>
          </cell>
          <cell r="F1827" t="b">
            <v>0</v>
          </cell>
          <cell r="G1827">
            <v>38651.454890707697</v>
          </cell>
          <cell r="H1827">
            <v>1638.5898399479699</v>
          </cell>
        </row>
        <row r="1828">
          <cell r="B1828" t="str">
            <v>MC ARTHUR 1102542920</v>
          </cell>
          <cell r="C1828">
            <v>103491102</v>
          </cell>
          <cell r="D1828" t="str">
            <v>MC ARTHUR 1102</v>
          </cell>
          <cell r="E1828">
            <v>542920</v>
          </cell>
          <cell r="F1828" t="b">
            <v>0</v>
          </cell>
          <cell r="G1828">
            <v>2484.2159961176799</v>
          </cell>
          <cell r="H1828">
            <v>2034.83193930722</v>
          </cell>
        </row>
        <row r="1829">
          <cell r="B1829" t="str">
            <v>MC KEE 1103XR028</v>
          </cell>
          <cell r="C1829">
            <v>83531103</v>
          </cell>
          <cell r="D1829" t="str">
            <v>MC KEE 1103</v>
          </cell>
          <cell r="E1829" t="str">
            <v>XR028</v>
          </cell>
          <cell r="F1829" t="b">
            <v>0</v>
          </cell>
          <cell r="G1829">
            <v>16732.966353388802</v>
          </cell>
          <cell r="H1829">
            <v>1226.57960902795</v>
          </cell>
        </row>
        <row r="1830">
          <cell r="B1830" t="str">
            <v>MC KEE 1107XR010</v>
          </cell>
          <cell r="C1830">
            <v>83531107</v>
          </cell>
          <cell r="D1830" t="str">
            <v>MC KEE 1107</v>
          </cell>
          <cell r="E1830" t="str">
            <v>XR010</v>
          </cell>
          <cell r="F1830" t="b">
            <v>0</v>
          </cell>
          <cell r="G1830">
            <v>22011.392448809798</v>
          </cell>
          <cell r="H1830">
            <v>4483.0278297479699</v>
          </cell>
        </row>
        <row r="1831">
          <cell r="B1831" t="str">
            <v>MC KEE 1108976553</v>
          </cell>
          <cell r="C1831">
            <v>83531108</v>
          </cell>
          <cell r="D1831" t="str">
            <v>MC KEE 1108</v>
          </cell>
          <cell r="E1831">
            <v>976553</v>
          </cell>
          <cell r="F1831" t="b">
            <v>0</v>
          </cell>
          <cell r="G1831">
            <v>3112.5675516033698</v>
          </cell>
          <cell r="H1831">
            <v>1744.6034635218</v>
          </cell>
        </row>
        <row r="1832">
          <cell r="B1832" t="str">
            <v>MC KEE 1111711900</v>
          </cell>
          <cell r="C1832">
            <v>83531111</v>
          </cell>
          <cell r="D1832" t="str">
            <v>MC KEE 1111</v>
          </cell>
          <cell r="E1832">
            <v>711900</v>
          </cell>
          <cell r="F1832" t="b">
            <v>0</v>
          </cell>
          <cell r="G1832">
            <v>20250.2666518312</v>
          </cell>
          <cell r="H1832">
            <v>14456.159394127901</v>
          </cell>
        </row>
        <row r="1833">
          <cell r="B1833" t="str">
            <v>MEADOW LANE 2106C558R</v>
          </cell>
          <cell r="C1833">
            <v>14302106</v>
          </cell>
          <cell r="D1833" t="str">
            <v>MEADOW LANE 2106</v>
          </cell>
          <cell r="E1833" t="str">
            <v>C558R</v>
          </cell>
          <cell r="F1833" t="b">
            <v>0</v>
          </cell>
          <cell r="G1833">
            <v>23093.6755266398</v>
          </cell>
          <cell r="H1833">
            <v>1942.50320720024</v>
          </cell>
        </row>
        <row r="1834">
          <cell r="B1834" t="str">
            <v>MENDOCINO 110131322</v>
          </cell>
          <cell r="C1834">
            <v>42951101</v>
          </cell>
          <cell r="D1834" t="str">
            <v>MENDOCINO 1101</v>
          </cell>
          <cell r="E1834">
            <v>31322</v>
          </cell>
          <cell r="F1834" t="b">
            <v>0</v>
          </cell>
          <cell r="G1834">
            <v>46269.6304952141</v>
          </cell>
          <cell r="H1834">
            <v>9420.0140019199298</v>
          </cell>
        </row>
        <row r="1835">
          <cell r="B1835" t="str">
            <v>MENDOCINO 110137462</v>
          </cell>
          <cell r="C1835">
            <v>42951101</v>
          </cell>
          <cell r="D1835" t="str">
            <v>MENDOCINO 1101</v>
          </cell>
          <cell r="E1835">
            <v>37462</v>
          </cell>
          <cell r="F1835" t="b">
            <v>0</v>
          </cell>
          <cell r="G1835">
            <v>7845.6326248414398</v>
          </cell>
          <cell r="H1835">
            <v>3795.8029514321602</v>
          </cell>
        </row>
        <row r="1836">
          <cell r="B1836" t="str">
            <v>MENDOCINO 1101450</v>
          </cell>
          <cell r="C1836">
            <v>42951101</v>
          </cell>
          <cell r="D1836" t="str">
            <v>MENDOCINO 1101</v>
          </cell>
          <cell r="E1836">
            <v>450</v>
          </cell>
          <cell r="F1836" t="b">
            <v>0</v>
          </cell>
          <cell r="G1836">
            <v>30451.68052066</v>
          </cell>
          <cell r="H1836">
            <v>9311.1997301342908</v>
          </cell>
        </row>
        <row r="1837">
          <cell r="B1837" t="str">
            <v>MENDOCINO 110148750</v>
          </cell>
          <cell r="C1837">
            <v>42951101</v>
          </cell>
          <cell r="D1837" t="str">
            <v>MENDOCINO 1101</v>
          </cell>
          <cell r="E1837">
            <v>48750</v>
          </cell>
          <cell r="F1837" t="b">
            <v>0</v>
          </cell>
          <cell r="G1837">
            <v>28839.2375030326</v>
          </cell>
          <cell r="H1837">
            <v>28839.2375030326</v>
          </cell>
        </row>
        <row r="1838">
          <cell r="B1838" t="str">
            <v>MENDOCINO 1101CB</v>
          </cell>
          <cell r="C1838">
            <v>42951101</v>
          </cell>
          <cell r="D1838" t="str">
            <v>MENDOCINO 1101</v>
          </cell>
          <cell r="E1838" t="str">
            <v>CB</v>
          </cell>
          <cell r="F1838" t="b">
            <v>0</v>
          </cell>
          <cell r="G1838">
            <v>6642.1904315137299</v>
          </cell>
          <cell r="H1838">
            <v>4240.0547690289304</v>
          </cell>
        </row>
        <row r="1839">
          <cell r="B1839" t="str">
            <v>MENLO 110212249</v>
          </cell>
          <cell r="C1839">
            <v>24131102</v>
          </cell>
          <cell r="D1839" t="str">
            <v>MENLO 1102</v>
          </cell>
          <cell r="E1839">
            <v>12249</v>
          </cell>
          <cell r="F1839" t="b">
            <v>0</v>
          </cell>
          <cell r="G1839">
            <v>3869.51749825057</v>
          </cell>
          <cell r="H1839">
            <v>3869.51749825057</v>
          </cell>
        </row>
        <row r="1840">
          <cell r="B1840" t="str">
            <v>MENLO 11028896</v>
          </cell>
          <cell r="C1840">
            <v>24131102</v>
          </cell>
          <cell r="D1840" t="str">
            <v>MENLO 1102</v>
          </cell>
          <cell r="E1840">
            <v>8896</v>
          </cell>
          <cell r="F1840" t="b">
            <v>0</v>
          </cell>
          <cell r="G1840">
            <v>2488.0112479986301</v>
          </cell>
          <cell r="H1840">
            <v>1537.985713581</v>
          </cell>
        </row>
        <row r="1841">
          <cell r="B1841" t="str">
            <v>MENLO 11028952</v>
          </cell>
          <cell r="C1841">
            <v>24131102</v>
          </cell>
          <cell r="D1841" t="str">
            <v>MENLO 1102</v>
          </cell>
          <cell r="E1841">
            <v>8952</v>
          </cell>
          <cell r="F1841" t="b">
            <v>0</v>
          </cell>
          <cell r="G1841">
            <v>10739.4055746825</v>
          </cell>
          <cell r="H1841">
            <v>10739.4055746825</v>
          </cell>
        </row>
        <row r="1842">
          <cell r="B1842" t="str">
            <v>MENLO 11029110</v>
          </cell>
          <cell r="C1842">
            <v>24131102</v>
          </cell>
          <cell r="D1842" t="str">
            <v>MENLO 1102</v>
          </cell>
          <cell r="E1842">
            <v>9110</v>
          </cell>
          <cell r="F1842" t="b">
            <v>0</v>
          </cell>
          <cell r="G1842">
            <v>15217.754449873501</v>
          </cell>
          <cell r="H1842">
            <v>1491.43733496546</v>
          </cell>
        </row>
        <row r="1843">
          <cell r="B1843" t="str">
            <v>MENLO 1102W80</v>
          </cell>
          <cell r="C1843">
            <v>24131102</v>
          </cell>
          <cell r="D1843" t="str">
            <v>MENLO 1102</v>
          </cell>
          <cell r="E1843" t="str">
            <v>W80</v>
          </cell>
          <cell r="F1843" t="b">
            <v>0</v>
          </cell>
          <cell r="G1843">
            <v>30507.2398943761</v>
          </cell>
          <cell r="H1843">
            <v>30491.234478664901</v>
          </cell>
        </row>
        <row r="1844">
          <cell r="B1844" t="str">
            <v>MENLO 11031721</v>
          </cell>
          <cell r="C1844">
            <v>24131103</v>
          </cell>
          <cell r="D1844" t="str">
            <v>MENLO 1103</v>
          </cell>
          <cell r="E1844">
            <v>1721</v>
          </cell>
          <cell r="F1844" t="b">
            <v>0</v>
          </cell>
          <cell r="G1844">
            <v>10927.297294342899</v>
          </cell>
          <cell r="H1844">
            <v>10927.297294342899</v>
          </cell>
        </row>
        <row r="1845">
          <cell r="B1845" t="str">
            <v>MENLO 11037902</v>
          </cell>
          <cell r="C1845">
            <v>24131103</v>
          </cell>
          <cell r="D1845" t="str">
            <v>MENLO 1103</v>
          </cell>
          <cell r="E1845">
            <v>7902</v>
          </cell>
          <cell r="F1845" t="b">
            <v>0</v>
          </cell>
          <cell r="G1845">
            <v>26218.9532384257</v>
          </cell>
          <cell r="H1845">
            <v>18823.955423847001</v>
          </cell>
        </row>
        <row r="1846">
          <cell r="B1846" t="str">
            <v>MENLO 11038512</v>
          </cell>
          <cell r="C1846">
            <v>24131103</v>
          </cell>
          <cell r="D1846" t="str">
            <v>MENLO 1103</v>
          </cell>
          <cell r="E1846">
            <v>8512</v>
          </cell>
          <cell r="F1846" t="b">
            <v>0</v>
          </cell>
          <cell r="G1846">
            <v>39804.531270616499</v>
          </cell>
          <cell r="H1846">
            <v>39804.531270616499</v>
          </cell>
        </row>
        <row r="1847">
          <cell r="B1847" t="str">
            <v>MENLO 11038982</v>
          </cell>
          <cell r="C1847">
            <v>24131103</v>
          </cell>
          <cell r="D1847" t="str">
            <v>MENLO 1103</v>
          </cell>
          <cell r="E1847">
            <v>8982</v>
          </cell>
          <cell r="F1847" t="b">
            <v>0</v>
          </cell>
          <cell r="G1847">
            <v>7434.3823081276396</v>
          </cell>
          <cell r="H1847">
            <v>7434.3823081276396</v>
          </cell>
        </row>
        <row r="1848">
          <cell r="B1848" t="str">
            <v>MERCED FALLS 110222774</v>
          </cell>
          <cell r="C1848">
            <v>252811102</v>
          </cell>
          <cell r="D1848" t="str">
            <v>MERCED FALLS 1102</v>
          </cell>
          <cell r="E1848">
            <v>22774</v>
          </cell>
          <cell r="F1848" t="b">
            <v>0</v>
          </cell>
          <cell r="G1848">
            <v>5970.2452773824298</v>
          </cell>
          <cell r="H1848">
            <v>1624.12467869741</v>
          </cell>
        </row>
        <row r="1849">
          <cell r="B1849" t="str">
            <v>MERCED FALLS 110238748</v>
          </cell>
          <cell r="C1849">
            <v>252811102</v>
          </cell>
          <cell r="D1849" t="str">
            <v>MERCED FALLS 1102</v>
          </cell>
          <cell r="E1849">
            <v>38748</v>
          </cell>
          <cell r="F1849" t="b">
            <v>0</v>
          </cell>
          <cell r="G1849">
            <v>24704.618630213001</v>
          </cell>
          <cell r="H1849">
            <v>24704.618630213001</v>
          </cell>
        </row>
        <row r="1850">
          <cell r="B1850" t="str">
            <v>MERCED FALLS 1102482838</v>
          </cell>
          <cell r="C1850">
            <v>252811102</v>
          </cell>
          <cell r="D1850" t="str">
            <v>MERCED FALLS 1102</v>
          </cell>
          <cell r="E1850">
            <v>482838</v>
          </cell>
          <cell r="F1850" t="b">
            <v>0</v>
          </cell>
          <cell r="G1850">
            <v>17714.344979880199</v>
          </cell>
          <cell r="H1850">
            <v>14284.2610402924</v>
          </cell>
        </row>
        <row r="1851">
          <cell r="B1851" t="str">
            <v>MERCED FALLS 110285002</v>
          </cell>
          <cell r="C1851">
            <v>252811102</v>
          </cell>
          <cell r="D1851" t="str">
            <v>MERCED FALLS 1102</v>
          </cell>
          <cell r="E1851">
            <v>85002</v>
          </cell>
          <cell r="F1851" t="b">
            <v>0</v>
          </cell>
          <cell r="G1851">
            <v>57093.510418943901</v>
          </cell>
          <cell r="H1851">
            <v>57093.510418943901</v>
          </cell>
        </row>
        <row r="1852">
          <cell r="B1852" t="str">
            <v>MERCED FALLS 110287352</v>
          </cell>
          <cell r="C1852">
            <v>252811102</v>
          </cell>
          <cell r="D1852" t="str">
            <v>MERCED FALLS 1102</v>
          </cell>
          <cell r="E1852">
            <v>87352</v>
          </cell>
          <cell r="F1852" t="b">
            <v>0</v>
          </cell>
          <cell r="G1852">
            <v>42830.740397123802</v>
          </cell>
          <cell r="H1852">
            <v>42830.740397123802</v>
          </cell>
        </row>
        <row r="1853">
          <cell r="B1853" t="str">
            <v>MERCED FALLS 11029460</v>
          </cell>
          <cell r="C1853">
            <v>252811102</v>
          </cell>
          <cell r="D1853" t="str">
            <v>MERCED FALLS 1102</v>
          </cell>
          <cell r="E1853">
            <v>9460</v>
          </cell>
          <cell r="F1853" t="b">
            <v>0</v>
          </cell>
          <cell r="G1853">
            <v>18052.532151661799</v>
          </cell>
          <cell r="H1853">
            <v>17926.1920259943</v>
          </cell>
        </row>
        <row r="1854">
          <cell r="B1854" t="str">
            <v>MERCED FALLS 11029470</v>
          </cell>
          <cell r="C1854">
            <v>252811102</v>
          </cell>
          <cell r="D1854" t="str">
            <v>MERCED FALLS 1102</v>
          </cell>
          <cell r="E1854">
            <v>9470</v>
          </cell>
          <cell r="F1854" t="b">
            <v>0</v>
          </cell>
          <cell r="G1854">
            <v>36749.597562294497</v>
          </cell>
          <cell r="H1854">
            <v>36749.597562294497</v>
          </cell>
        </row>
        <row r="1855">
          <cell r="B1855" t="str">
            <v>MESA 11016111</v>
          </cell>
          <cell r="C1855">
            <v>182821101</v>
          </cell>
          <cell r="D1855" t="str">
            <v>MESA 1101</v>
          </cell>
          <cell r="E1855">
            <v>6111</v>
          </cell>
          <cell r="F1855" t="b">
            <v>0</v>
          </cell>
          <cell r="G1855">
            <v>41513.548580394599</v>
          </cell>
          <cell r="H1855">
            <v>39023.901511778196</v>
          </cell>
        </row>
        <row r="1856">
          <cell r="B1856" t="str">
            <v>MESA 11016113</v>
          </cell>
          <cell r="C1856">
            <v>182821101</v>
          </cell>
          <cell r="D1856" t="str">
            <v>MESA 1101</v>
          </cell>
          <cell r="E1856">
            <v>6113</v>
          </cell>
          <cell r="F1856" t="b">
            <v>0</v>
          </cell>
          <cell r="G1856">
            <v>15649.5972152348</v>
          </cell>
          <cell r="H1856">
            <v>2800.3205330838</v>
          </cell>
        </row>
        <row r="1857">
          <cell r="B1857" t="str">
            <v>MESA 1101CB</v>
          </cell>
          <cell r="C1857">
            <v>182821101</v>
          </cell>
          <cell r="D1857" t="str">
            <v>MESA 1101</v>
          </cell>
          <cell r="E1857" t="str">
            <v>CB</v>
          </cell>
          <cell r="F1857" t="b">
            <v>0</v>
          </cell>
          <cell r="G1857">
            <v>40952.416764574897</v>
          </cell>
          <cell r="H1857">
            <v>22299.683070791601</v>
          </cell>
        </row>
        <row r="1858">
          <cell r="B1858" t="str">
            <v>MESA 1101M86</v>
          </cell>
          <cell r="C1858">
            <v>182821101</v>
          </cell>
          <cell r="D1858" t="str">
            <v>MESA 1101</v>
          </cell>
          <cell r="E1858" t="str">
            <v>M86</v>
          </cell>
          <cell r="F1858" t="b">
            <v>0</v>
          </cell>
          <cell r="G1858">
            <v>33517.8053813558</v>
          </cell>
          <cell r="H1858">
            <v>20500.871644145402</v>
          </cell>
        </row>
        <row r="1859">
          <cell r="B1859" t="str">
            <v>MESA 1103126697</v>
          </cell>
          <cell r="C1859">
            <v>182821103</v>
          </cell>
          <cell r="D1859" t="str">
            <v>MESA 1103</v>
          </cell>
          <cell r="E1859">
            <v>126697</v>
          </cell>
          <cell r="F1859" t="b">
            <v>0</v>
          </cell>
          <cell r="G1859">
            <v>1766.12229538629</v>
          </cell>
          <cell r="H1859">
            <v>1641.86304126557</v>
          </cell>
        </row>
        <row r="1860">
          <cell r="B1860" t="str">
            <v>MESA 1103737698</v>
          </cell>
          <cell r="C1860">
            <v>182821103</v>
          </cell>
          <cell r="D1860" t="str">
            <v>MESA 1103</v>
          </cell>
          <cell r="E1860">
            <v>737698</v>
          </cell>
          <cell r="F1860" t="b">
            <v>1</v>
          </cell>
          <cell r="G1860">
            <v>340.82510946684602</v>
          </cell>
          <cell r="H1860">
            <v>324.86188908057602</v>
          </cell>
        </row>
        <row r="1861">
          <cell r="B1861" t="str">
            <v>MESA 1103854149</v>
          </cell>
          <cell r="C1861">
            <v>182821103</v>
          </cell>
          <cell r="D1861" t="str">
            <v>MESA 1103</v>
          </cell>
          <cell r="E1861">
            <v>854149</v>
          </cell>
          <cell r="F1861" t="b">
            <v>0</v>
          </cell>
          <cell r="G1861">
            <v>1703.8848181250801</v>
          </cell>
          <cell r="H1861">
            <v>1563.4442839604901</v>
          </cell>
        </row>
        <row r="1862">
          <cell r="B1862" t="str">
            <v>MESA 1103M72</v>
          </cell>
          <cell r="C1862">
            <v>182821103</v>
          </cell>
          <cell r="D1862" t="str">
            <v>MESA 1103</v>
          </cell>
          <cell r="E1862" t="str">
            <v>M72</v>
          </cell>
          <cell r="F1862" t="b">
            <v>0</v>
          </cell>
          <cell r="G1862">
            <v>24045.3967650745</v>
          </cell>
          <cell r="H1862">
            <v>13551.8370891455</v>
          </cell>
        </row>
        <row r="1863">
          <cell r="B1863" t="str">
            <v>MIDDLETOWN 1101118494</v>
          </cell>
          <cell r="C1863">
            <v>43141101</v>
          </cell>
          <cell r="D1863" t="str">
            <v>MIDDLETOWN 1101</v>
          </cell>
          <cell r="E1863">
            <v>118494</v>
          </cell>
          <cell r="F1863" t="b">
            <v>0</v>
          </cell>
          <cell r="G1863">
            <v>1737.5090414026199</v>
          </cell>
          <cell r="H1863">
            <v>1714.9565259677099</v>
          </cell>
        </row>
        <row r="1864">
          <cell r="B1864" t="str">
            <v>MIDDLETOWN 11011314</v>
          </cell>
          <cell r="C1864">
            <v>43141101</v>
          </cell>
          <cell r="D1864" t="str">
            <v>MIDDLETOWN 1101</v>
          </cell>
          <cell r="E1864">
            <v>1314</v>
          </cell>
          <cell r="F1864" t="b">
            <v>0</v>
          </cell>
          <cell r="G1864">
            <v>1489.21900800771</v>
          </cell>
          <cell r="H1864">
            <v>1489.21900800771</v>
          </cell>
        </row>
        <row r="1865">
          <cell r="B1865" t="str">
            <v>MIDDLETOWN 11011325</v>
          </cell>
          <cell r="C1865">
            <v>43141101</v>
          </cell>
          <cell r="D1865" t="str">
            <v>MIDDLETOWN 1101</v>
          </cell>
          <cell r="E1865">
            <v>1325</v>
          </cell>
          <cell r="F1865" t="b">
            <v>0</v>
          </cell>
          <cell r="G1865">
            <v>13829.549861083</v>
          </cell>
          <cell r="H1865">
            <v>13829.549861083</v>
          </cell>
        </row>
        <row r="1866">
          <cell r="B1866" t="str">
            <v>MIDDLETOWN 1101439572</v>
          </cell>
          <cell r="C1866">
            <v>43141101</v>
          </cell>
          <cell r="D1866" t="str">
            <v>MIDDLETOWN 1101</v>
          </cell>
          <cell r="E1866">
            <v>439572</v>
          </cell>
          <cell r="F1866" t="b">
            <v>0</v>
          </cell>
          <cell r="G1866">
            <v>2069.8544956740202</v>
          </cell>
          <cell r="H1866">
            <v>1977.39781319434</v>
          </cell>
        </row>
        <row r="1867">
          <cell r="B1867" t="str">
            <v>MIDDLETOWN 11014646</v>
          </cell>
          <cell r="C1867">
            <v>43141101</v>
          </cell>
          <cell r="D1867" t="str">
            <v>MIDDLETOWN 1101</v>
          </cell>
          <cell r="E1867">
            <v>4646</v>
          </cell>
          <cell r="F1867" t="b">
            <v>0</v>
          </cell>
          <cell r="G1867">
            <v>29868.2950802622</v>
          </cell>
          <cell r="H1867">
            <v>29868.2950802622</v>
          </cell>
        </row>
        <row r="1868">
          <cell r="B1868" t="str">
            <v>MIDDLETOWN 1101481876</v>
          </cell>
          <cell r="C1868">
            <v>43141101</v>
          </cell>
          <cell r="D1868" t="str">
            <v>MIDDLETOWN 1101</v>
          </cell>
          <cell r="E1868">
            <v>481876</v>
          </cell>
          <cell r="F1868" t="b">
            <v>0</v>
          </cell>
          <cell r="G1868">
            <v>2559.03748206303</v>
          </cell>
          <cell r="H1868">
            <v>1373.1161931793099</v>
          </cell>
        </row>
        <row r="1869">
          <cell r="B1869" t="str">
            <v>MIDDLETOWN 110148212</v>
          </cell>
          <cell r="C1869">
            <v>43141101</v>
          </cell>
          <cell r="D1869" t="str">
            <v>MIDDLETOWN 1101</v>
          </cell>
          <cell r="E1869">
            <v>48212</v>
          </cell>
          <cell r="F1869" t="b">
            <v>0</v>
          </cell>
          <cell r="G1869">
            <v>17385.813734695301</v>
          </cell>
          <cell r="H1869">
            <v>17215.2669466521</v>
          </cell>
        </row>
        <row r="1870">
          <cell r="B1870" t="str">
            <v>MIDDLETOWN 1101548</v>
          </cell>
          <cell r="C1870">
            <v>43141101</v>
          </cell>
          <cell r="D1870" t="str">
            <v>MIDDLETOWN 1101</v>
          </cell>
          <cell r="E1870">
            <v>548</v>
          </cell>
          <cell r="F1870" t="b">
            <v>0</v>
          </cell>
          <cell r="G1870">
            <v>45554.629029877397</v>
          </cell>
          <cell r="H1870">
            <v>44099.778858480902</v>
          </cell>
        </row>
        <row r="1871">
          <cell r="B1871" t="str">
            <v>MIDDLETOWN 1101612</v>
          </cell>
          <cell r="C1871">
            <v>43141101</v>
          </cell>
          <cell r="D1871" t="str">
            <v>MIDDLETOWN 1101</v>
          </cell>
          <cell r="E1871">
            <v>612</v>
          </cell>
          <cell r="F1871" t="b">
            <v>0</v>
          </cell>
          <cell r="G1871">
            <v>6362.70018506824</v>
          </cell>
          <cell r="H1871">
            <v>6362.70018506824</v>
          </cell>
        </row>
        <row r="1872">
          <cell r="B1872" t="str">
            <v>MIDDLETOWN 1101614</v>
          </cell>
          <cell r="C1872">
            <v>43141101</v>
          </cell>
          <cell r="D1872" t="str">
            <v>MIDDLETOWN 1101</v>
          </cell>
          <cell r="E1872">
            <v>614</v>
          </cell>
          <cell r="F1872" t="b">
            <v>0</v>
          </cell>
          <cell r="G1872">
            <v>2222.7418943770399</v>
          </cell>
          <cell r="H1872">
            <v>2222.7418943770399</v>
          </cell>
        </row>
        <row r="1873">
          <cell r="B1873" t="str">
            <v>MIDDLETOWN 1101644756</v>
          </cell>
          <cell r="C1873">
            <v>43141101</v>
          </cell>
          <cell r="D1873" t="str">
            <v>MIDDLETOWN 1101</v>
          </cell>
          <cell r="E1873">
            <v>644756</v>
          </cell>
          <cell r="F1873" t="b">
            <v>0</v>
          </cell>
          <cell r="G1873">
            <v>31848.175271153701</v>
          </cell>
          <cell r="H1873">
            <v>27875.893239098899</v>
          </cell>
        </row>
        <row r="1874">
          <cell r="B1874" t="str">
            <v>MIDDLETOWN 1101932140</v>
          </cell>
          <cell r="C1874">
            <v>43141101</v>
          </cell>
          <cell r="D1874" t="str">
            <v>MIDDLETOWN 1101</v>
          </cell>
          <cell r="E1874">
            <v>932140</v>
          </cell>
          <cell r="F1874" t="b">
            <v>1</v>
          </cell>
          <cell r="G1874">
            <v>1542.2381781328299</v>
          </cell>
          <cell r="H1874">
            <v>861.70567040211199</v>
          </cell>
        </row>
        <row r="1875">
          <cell r="B1875" t="str">
            <v>MIDDLETOWN 1101CB</v>
          </cell>
          <cell r="C1875">
            <v>43141101</v>
          </cell>
          <cell r="D1875" t="str">
            <v>MIDDLETOWN 1101</v>
          </cell>
          <cell r="E1875" t="str">
            <v>CB</v>
          </cell>
          <cell r="F1875" t="b">
            <v>0</v>
          </cell>
          <cell r="G1875">
            <v>22365.461526082101</v>
          </cell>
          <cell r="H1875">
            <v>7612.1603822294801</v>
          </cell>
        </row>
        <row r="1876">
          <cell r="B1876" t="str">
            <v>MIDDLETOWN 11021312</v>
          </cell>
          <cell r="C1876">
            <v>43141102</v>
          </cell>
          <cell r="D1876" t="str">
            <v>MIDDLETOWN 1102</v>
          </cell>
          <cell r="E1876">
            <v>1312</v>
          </cell>
          <cell r="F1876" t="b">
            <v>0</v>
          </cell>
          <cell r="G1876">
            <v>15822.879483861299</v>
          </cell>
          <cell r="H1876">
            <v>15822.879483861299</v>
          </cell>
        </row>
        <row r="1877">
          <cell r="B1877" t="str">
            <v>MIDDLETOWN 1102302610</v>
          </cell>
          <cell r="C1877">
            <v>43141102</v>
          </cell>
          <cell r="D1877" t="str">
            <v>MIDDLETOWN 1102</v>
          </cell>
          <cell r="E1877">
            <v>302610</v>
          </cell>
          <cell r="F1877" t="b">
            <v>0</v>
          </cell>
          <cell r="G1877">
            <v>9188.9356736224199</v>
          </cell>
          <cell r="H1877">
            <v>7571.5921334295999</v>
          </cell>
        </row>
        <row r="1878">
          <cell r="B1878" t="str">
            <v>MIDDLETOWN 1102414</v>
          </cell>
          <cell r="C1878">
            <v>43141102</v>
          </cell>
          <cell r="D1878" t="str">
            <v>MIDDLETOWN 1102</v>
          </cell>
          <cell r="E1878">
            <v>414</v>
          </cell>
          <cell r="F1878" t="b">
            <v>0</v>
          </cell>
          <cell r="G1878">
            <v>18899.455027186301</v>
          </cell>
          <cell r="H1878">
            <v>9544.4246613972191</v>
          </cell>
        </row>
        <row r="1879">
          <cell r="B1879" t="str">
            <v>MIDDLETOWN 1102514</v>
          </cell>
          <cell r="C1879">
            <v>43141102</v>
          </cell>
          <cell r="D1879" t="str">
            <v>MIDDLETOWN 1102</v>
          </cell>
          <cell r="E1879">
            <v>514</v>
          </cell>
          <cell r="F1879" t="b">
            <v>0</v>
          </cell>
          <cell r="G1879">
            <v>8494.8760420642102</v>
          </cell>
          <cell r="H1879">
            <v>5391.2208031310602</v>
          </cell>
        </row>
        <row r="1880">
          <cell r="B1880" t="str">
            <v>MIDDLETOWN 1102878</v>
          </cell>
          <cell r="C1880">
            <v>43141102</v>
          </cell>
          <cell r="D1880" t="str">
            <v>MIDDLETOWN 1102</v>
          </cell>
          <cell r="E1880">
            <v>878</v>
          </cell>
          <cell r="F1880" t="b">
            <v>0</v>
          </cell>
          <cell r="G1880">
            <v>9206.6572132508409</v>
          </cell>
          <cell r="H1880">
            <v>5430.6653970136304</v>
          </cell>
        </row>
        <row r="1881">
          <cell r="B1881" t="str">
            <v>MIDDLETOWN 1102998</v>
          </cell>
          <cell r="C1881">
            <v>43141102</v>
          </cell>
          <cell r="D1881" t="str">
            <v>MIDDLETOWN 1102</v>
          </cell>
          <cell r="E1881">
            <v>998</v>
          </cell>
          <cell r="F1881" t="b">
            <v>0</v>
          </cell>
          <cell r="G1881">
            <v>27408.003054353801</v>
          </cell>
          <cell r="H1881">
            <v>23900.855024518001</v>
          </cell>
        </row>
        <row r="1882">
          <cell r="B1882" t="str">
            <v>MIDDLETOWN 1102CB</v>
          </cell>
          <cell r="C1882">
            <v>43141102</v>
          </cell>
          <cell r="D1882" t="str">
            <v>MIDDLETOWN 1102</v>
          </cell>
          <cell r="E1882" t="str">
            <v>CB</v>
          </cell>
          <cell r="F1882" t="b">
            <v>1</v>
          </cell>
          <cell r="G1882">
            <v>1420.4117020767201</v>
          </cell>
          <cell r="H1882">
            <v>752.03362013646301</v>
          </cell>
        </row>
        <row r="1883">
          <cell r="B1883" t="str">
            <v>MIDDLETOWN 1103830</v>
          </cell>
          <cell r="C1883">
            <v>43141103</v>
          </cell>
          <cell r="D1883" t="str">
            <v>MIDDLETOWN 1103</v>
          </cell>
          <cell r="E1883">
            <v>830</v>
          </cell>
          <cell r="F1883" t="b">
            <v>0</v>
          </cell>
          <cell r="G1883">
            <v>62803.217485777801</v>
          </cell>
          <cell r="H1883">
            <v>44622.1036350863</v>
          </cell>
        </row>
        <row r="1884">
          <cell r="B1884" t="str">
            <v>MIDDLETOWN 1103CB</v>
          </cell>
          <cell r="C1884">
            <v>43141103</v>
          </cell>
          <cell r="D1884" t="str">
            <v>MIDDLETOWN 1103</v>
          </cell>
          <cell r="E1884" t="str">
            <v>CB</v>
          </cell>
          <cell r="F1884" t="b">
            <v>1</v>
          </cell>
          <cell r="G1884">
            <v>289.83985422131599</v>
          </cell>
          <cell r="H1884">
            <v>85.2366132613882</v>
          </cell>
        </row>
        <row r="1885">
          <cell r="B1885" t="str">
            <v>MILPITAS 110598568</v>
          </cell>
          <cell r="C1885">
            <v>82831105</v>
          </cell>
          <cell r="D1885" t="str">
            <v>MILPITAS 1105</v>
          </cell>
          <cell r="E1885">
            <v>98568</v>
          </cell>
          <cell r="F1885" t="b">
            <v>1</v>
          </cell>
          <cell r="G1885">
            <v>2444.49260617561</v>
          </cell>
          <cell r="H1885">
            <v>168.14213218924201</v>
          </cell>
        </row>
        <row r="1886">
          <cell r="B1886" t="str">
            <v>MILPITAS 1108342498</v>
          </cell>
          <cell r="C1886">
            <v>82831108</v>
          </cell>
          <cell r="D1886" t="str">
            <v>MILPITAS 1108</v>
          </cell>
          <cell r="E1886">
            <v>342498</v>
          </cell>
          <cell r="F1886" t="b">
            <v>1</v>
          </cell>
          <cell r="G1886">
            <v>1151.7335859049499</v>
          </cell>
          <cell r="H1886">
            <v>49.007247501488997</v>
          </cell>
        </row>
        <row r="1887">
          <cell r="B1887" t="str">
            <v>MILPITAS 110962157</v>
          </cell>
          <cell r="C1887">
            <v>82831109</v>
          </cell>
          <cell r="D1887" t="str">
            <v>MILPITAS 1109</v>
          </cell>
          <cell r="E1887">
            <v>62157</v>
          </cell>
          <cell r="F1887" t="b">
            <v>1</v>
          </cell>
          <cell r="G1887">
            <v>72.101477183319105</v>
          </cell>
          <cell r="H1887">
            <v>72.101477183319105</v>
          </cell>
        </row>
        <row r="1888">
          <cell r="B1888" t="str">
            <v>MILPITAS 1109XR044</v>
          </cell>
          <cell r="C1888">
            <v>82831109</v>
          </cell>
          <cell r="D1888" t="str">
            <v>MILPITAS 1109</v>
          </cell>
          <cell r="E1888" t="str">
            <v>XR044</v>
          </cell>
          <cell r="F1888" t="b">
            <v>1</v>
          </cell>
          <cell r="G1888">
            <v>3013.9348593270001</v>
          </cell>
          <cell r="H1888">
            <v>677.80181323905299</v>
          </cell>
        </row>
        <row r="1889">
          <cell r="B1889" t="str">
            <v>MILPITAS 1109XR082</v>
          </cell>
          <cell r="C1889">
            <v>82831109</v>
          </cell>
          <cell r="D1889" t="str">
            <v>MILPITAS 1109</v>
          </cell>
          <cell r="E1889" t="str">
            <v>XR082</v>
          </cell>
          <cell r="F1889" t="b">
            <v>0</v>
          </cell>
          <cell r="G1889">
            <v>32889.548416135403</v>
          </cell>
          <cell r="H1889">
            <v>31674.502543236398</v>
          </cell>
        </row>
        <row r="1890">
          <cell r="B1890" t="str">
            <v>MILPITAS 1109XR374</v>
          </cell>
          <cell r="C1890">
            <v>82831109</v>
          </cell>
          <cell r="D1890" t="str">
            <v>MILPITAS 1109</v>
          </cell>
          <cell r="E1890" t="str">
            <v>XR374</v>
          </cell>
          <cell r="F1890" t="b">
            <v>1</v>
          </cell>
          <cell r="G1890">
            <v>4853.8507704979902</v>
          </cell>
          <cell r="H1890">
            <v>763.90316321032799</v>
          </cell>
        </row>
        <row r="1891">
          <cell r="B1891" t="str">
            <v>MILPITAS 1109XR524</v>
          </cell>
          <cell r="C1891">
            <v>82831109</v>
          </cell>
          <cell r="D1891" t="str">
            <v>MILPITAS 1109</v>
          </cell>
          <cell r="E1891" t="str">
            <v>XR524</v>
          </cell>
          <cell r="F1891" t="b">
            <v>0</v>
          </cell>
          <cell r="G1891">
            <v>17990.1420251743</v>
          </cell>
          <cell r="H1891">
            <v>17523.666573685099</v>
          </cell>
        </row>
        <row r="1892">
          <cell r="B1892" t="str">
            <v>MIRABEL 1101116</v>
          </cell>
          <cell r="C1892">
            <v>42091101</v>
          </cell>
          <cell r="D1892" t="str">
            <v>MIRABEL 1101</v>
          </cell>
          <cell r="E1892">
            <v>116</v>
          </cell>
          <cell r="F1892" t="b">
            <v>0</v>
          </cell>
          <cell r="G1892">
            <v>17433.647693868199</v>
          </cell>
          <cell r="H1892">
            <v>16625.880847870099</v>
          </cell>
        </row>
        <row r="1893">
          <cell r="B1893" t="str">
            <v>MIRABEL 1101201156</v>
          </cell>
          <cell r="C1893">
            <v>42091101</v>
          </cell>
          <cell r="D1893" t="str">
            <v>MIRABEL 1101</v>
          </cell>
          <cell r="E1893">
            <v>201156</v>
          </cell>
          <cell r="F1893" t="b">
            <v>0</v>
          </cell>
          <cell r="G1893">
            <v>2780.2157730130898</v>
          </cell>
          <cell r="H1893">
            <v>2335.0863379866</v>
          </cell>
        </row>
        <row r="1894">
          <cell r="B1894" t="str">
            <v>MIRABEL 1101228</v>
          </cell>
          <cell r="C1894">
            <v>42091101</v>
          </cell>
          <cell r="D1894" t="str">
            <v>MIRABEL 1101</v>
          </cell>
          <cell r="E1894">
            <v>228</v>
          </cell>
          <cell r="F1894" t="b">
            <v>0</v>
          </cell>
          <cell r="G1894">
            <v>15665.253401882101</v>
          </cell>
          <cell r="H1894">
            <v>3403.0120207104301</v>
          </cell>
        </row>
        <row r="1895">
          <cell r="B1895" t="str">
            <v>MIRABEL 1101253331</v>
          </cell>
          <cell r="C1895">
            <v>42091101</v>
          </cell>
          <cell r="D1895" t="str">
            <v>MIRABEL 1101</v>
          </cell>
          <cell r="E1895">
            <v>253331</v>
          </cell>
          <cell r="F1895" t="b">
            <v>1</v>
          </cell>
          <cell r="G1895">
            <v>639.83942675141395</v>
          </cell>
          <cell r="H1895">
            <v>107.658448522215</v>
          </cell>
        </row>
        <row r="1896">
          <cell r="B1896" t="str">
            <v>MIRABEL 1101298</v>
          </cell>
          <cell r="C1896">
            <v>42091101</v>
          </cell>
          <cell r="D1896" t="str">
            <v>MIRABEL 1101</v>
          </cell>
          <cell r="E1896">
            <v>298</v>
          </cell>
          <cell r="F1896" t="b">
            <v>0</v>
          </cell>
          <cell r="G1896">
            <v>20337.804110658799</v>
          </cell>
          <cell r="H1896">
            <v>20253.832314351799</v>
          </cell>
        </row>
        <row r="1897">
          <cell r="B1897" t="str">
            <v>MIRABEL 11014859</v>
          </cell>
          <cell r="C1897">
            <v>42091101</v>
          </cell>
          <cell r="D1897" t="str">
            <v>MIRABEL 1101</v>
          </cell>
          <cell r="E1897">
            <v>4859</v>
          </cell>
          <cell r="F1897" t="b">
            <v>0</v>
          </cell>
          <cell r="G1897">
            <v>3008.5895105193299</v>
          </cell>
          <cell r="H1897">
            <v>3008.5895105193299</v>
          </cell>
        </row>
        <row r="1898">
          <cell r="B1898" t="str">
            <v>MIRABEL 1101688780</v>
          </cell>
          <cell r="C1898">
            <v>42091101</v>
          </cell>
          <cell r="D1898" t="str">
            <v>MIRABEL 1101</v>
          </cell>
          <cell r="E1898">
            <v>688780</v>
          </cell>
          <cell r="F1898" t="b">
            <v>1</v>
          </cell>
          <cell r="G1898">
            <v>2079.7156381126802</v>
          </cell>
          <cell r="H1898">
            <v>922.89584729636897</v>
          </cell>
        </row>
        <row r="1899">
          <cell r="B1899" t="str">
            <v>MIRABEL 1101781318</v>
          </cell>
          <cell r="C1899">
            <v>42091101</v>
          </cell>
          <cell r="D1899" t="str">
            <v>MIRABEL 1101</v>
          </cell>
          <cell r="E1899">
            <v>781318</v>
          </cell>
          <cell r="F1899" t="b">
            <v>1</v>
          </cell>
          <cell r="G1899">
            <v>172.13770954059501</v>
          </cell>
          <cell r="H1899">
            <v>172.13770954059501</v>
          </cell>
        </row>
        <row r="1900">
          <cell r="B1900" t="str">
            <v>MIRABEL 1101CB</v>
          </cell>
          <cell r="C1900">
            <v>42091101</v>
          </cell>
          <cell r="D1900" t="str">
            <v>MIRABEL 1101</v>
          </cell>
          <cell r="E1900" t="str">
            <v>CB</v>
          </cell>
          <cell r="F1900" t="b">
            <v>1</v>
          </cell>
          <cell r="G1900">
            <v>8192.7884906313902</v>
          </cell>
          <cell r="H1900">
            <v>792.34478947594005</v>
          </cell>
        </row>
        <row r="1901">
          <cell r="B1901" t="str">
            <v>MIRABEL 11021139</v>
          </cell>
          <cell r="C1901">
            <v>42091102</v>
          </cell>
          <cell r="D1901" t="str">
            <v>MIRABEL 1102</v>
          </cell>
          <cell r="E1901">
            <v>1139</v>
          </cell>
          <cell r="F1901" t="b">
            <v>0</v>
          </cell>
          <cell r="G1901">
            <v>3291.1127531327902</v>
          </cell>
          <cell r="H1901">
            <v>3291.1127531327902</v>
          </cell>
        </row>
        <row r="1902">
          <cell r="B1902" t="str">
            <v>MIRABEL 110213597</v>
          </cell>
          <cell r="C1902">
            <v>42091102</v>
          </cell>
          <cell r="D1902" t="str">
            <v>MIRABEL 1102</v>
          </cell>
          <cell r="E1902">
            <v>13597</v>
          </cell>
          <cell r="F1902" t="b">
            <v>1</v>
          </cell>
          <cell r="G1902">
            <v>751.81596492147105</v>
          </cell>
          <cell r="H1902">
            <v>751.81596492147105</v>
          </cell>
        </row>
        <row r="1903">
          <cell r="B1903" t="str">
            <v>MIRABEL 11022043</v>
          </cell>
          <cell r="C1903">
            <v>42091102</v>
          </cell>
          <cell r="D1903" t="str">
            <v>MIRABEL 1102</v>
          </cell>
          <cell r="E1903">
            <v>2043</v>
          </cell>
          <cell r="F1903" t="b">
            <v>1</v>
          </cell>
          <cell r="G1903">
            <v>902.22380418133901</v>
          </cell>
          <cell r="H1903">
            <v>902.22380418133901</v>
          </cell>
        </row>
        <row r="1904">
          <cell r="B1904" t="str">
            <v>MIRABEL 1102332</v>
          </cell>
          <cell r="C1904">
            <v>42091102</v>
          </cell>
          <cell r="D1904" t="str">
            <v>MIRABEL 1102</v>
          </cell>
          <cell r="E1904">
            <v>332</v>
          </cell>
          <cell r="F1904" t="b">
            <v>0</v>
          </cell>
          <cell r="G1904">
            <v>9174.8237783758195</v>
          </cell>
          <cell r="H1904">
            <v>9174.8237783758195</v>
          </cell>
        </row>
        <row r="1905">
          <cell r="B1905" t="str">
            <v>MIRABEL 1102334</v>
          </cell>
          <cell r="C1905">
            <v>42091102</v>
          </cell>
          <cell r="D1905" t="str">
            <v>MIRABEL 1102</v>
          </cell>
          <cell r="E1905">
            <v>334</v>
          </cell>
          <cell r="F1905" t="b">
            <v>0</v>
          </cell>
          <cell r="G1905">
            <v>14855.851360787299</v>
          </cell>
          <cell r="H1905">
            <v>9584.4637133830493</v>
          </cell>
        </row>
        <row r="1906">
          <cell r="B1906" t="str">
            <v>MIRABEL 110238514</v>
          </cell>
          <cell r="C1906">
            <v>42091102</v>
          </cell>
          <cell r="D1906" t="str">
            <v>MIRABEL 1102</v>
          </cell>
          <cell r="E1906">
            <v>38514</v>
          </cell>
          <cell r="F1906" t="b">
            <v>0</v>
          </cell>
          <cell r="G1906">
            <v>17257.247272192999</v>
          </cell>
          <cell r="H1906">
            <v>17257.247272192999</v>
          </cell>
        </row>
        <row r="1907">
          <cell r="B1907" t="str">
            <v>MIRABEL 1102503000</v>
          </cell>
          <cell r="C1907">
            <v>42091102</v>
          </cell>
          <cell r="D1907" t="str">
            <v>MIRABEL 1102</v>
          </cell>
          <cell r="E1907">
            <v>503000</v>
          </cell>
          <cell r="F1907" t="b">
            <v>0</v>
          </cell>
          <cell r="G1907">
            <v>7554.2207743116496</v>
          </cell>
          <cell r="H1907">
            <v>7373.1309885546598</v>
          </cell>
        </row>
        <row r="1908">
          <cell r="B1908" t="str">
            <v>MIRABEL 1102524356</v>
          </cell>
          <cell r="C1908">
            <v>42091102</v>
          </cell>
          <cell r="D1908" t="str">
            <v>MIRABEL 1102</v>
          </cell>
          <cell r="E1908">
            <v>524356</v>
          </cell>
          <cell r="F1908" t="b">
            <v>0</v>
          </cell>
          <cell r="G1908">
            <v>4107.6805226397501</v>
          </cell>
          <cell r="H1908">
            <v>2088.1165687395301</v>
          </cell>
        </row>
        <row r="1909">
          <cell r="B1909" t="str">
            <v>MIRABEL 110257840</v>
          </cell>
          <cell r="C1909">
            <v>42091102</v>
          </cell>
          <cell r="D1909" t="str">
            <v>MIRABEL 1102</v>
          </cell>
          <cell r="E1909">
            <v>57840</v>
          </cell>
          <cell r="F1909" t="b">
            <v>0</v>
          </cell>
          <cell r="G1909">
            <v>4238.9330689785902</v>
          </cell>
          <cell r="H1909">
            <v>4238.9330689785902</v>
          </cell>
        </row>
        <row r="1910">
          <cell r="B1910" t="str">
            <v>MIRABEL 11027347</v>
          </cell>
          <cell r="C1910">
            <v>42091102</v>
          </cell>
          <cell r="D1910" t="str">
            <v>MIRABEL 1102</v>
          </cell>
          <cell r="E1910">
            <v>7347</v>
          </cell>
          <cell r="F1910" t="b">
            <v>0</v>
          </cell>
          <cell r="G1910">
            <v>1315.37576732873</v>
          </cell>
          <cell r="H1910">
            <v>1315.37576732873</v>
          </cell>
        </row>
        <row r="1911">
          <cell r="B1911" t="str">
            <v>MIRABEL 11027401</v>
          </cell>
          <cell r="C1911">
            <v>42091102</v>
          </cell>
          <cell r="D1911" t="str">
            <v>MIRABEL 1102</v>
          </cell>
          <cell r="E1911">
            <v>7401</v>
          </cell>
          <cell r="F1911" t="b">
            <v>0</v>
          </cell>
          <cell r="G1911">
            <v>1710.0335816248601</v>
          </cell>
          <cell r="H1911">
            <v>1710.0335816248601</v>
          </cell>
        </row>
        <row r="1912">
          <cell r="B1912" t="str">
            <v>MIRABEL 1102841</v>
          </cell>
          <cell r="C1912">
            <v>42091102</v>
          </cell>
          <cell r="D1912" t="str">
            <v>MIRABEL 1102</v>
          </cell>
          <cell r="E1912">
            <v>841</v>
          </cell>
          <cell r="F1912" t="b">
            <v>0</v>
          </cell>
          <cell r="G1912">
            <v>1307.0395766721399</v>
          </cell>
          <cell r="H1912">
            <v>1307.0395766721399</v>
          </cell>
        </row>
        <row r="1913">
          <cell r="B1913" t="str">
            <v>MIRABEL 110286326</v>
          </cell>
          <cell r="C1913">
            <v>42091102</v>
          </cell>
          <cell r="D1913" t="str">
            <v>MIRABEL 1102</v>
          </cell>
          <cell r="E1913">
            <v>86326</v>
          </cell>
          <cell r="F1913" t="b">
            <v>0</v>
          </cell>
          <cell r="G1913">
            <v>1145.9959879656201</v>
          </cell>
          <cell r="H1913">
            <v>1133.0955485008301</v>
          </cell>
        </row>
        <row r="1914">
          <cell r="B1914" t="str">
            <v>MIRABEL 1102CB</v>
          </cell>
          <cell r="C1914">
            <v>42091102</v>
          </cell>
          <cell r="D1914" t="str">
            <v>MIRABEL 1102</v>
          </cell>
          <cell r="E1914" t="str">
            <v>CB</v>
          </cell>
          <cell r="F1914" t="b">
            <v>1</v>
          </cell>
          <cell r="G1914">
            <v>10759.640985115801</v>
          </cell>
          <cell r="H1914">
            <v>358.85566272717199</v>
          </cell>
        </row>
        <row r="1915">
          <cell r="B1915" t="str">
            <v>MIWUK 170110600</v>
          </cell>
          <cell r="C1915">
            <v>163661701</v>
          </cell>
          <cell r="D1915" t="str">
            <v>MIWUK 1701</v>
          </cell>
          <cell r="E1915">
            <v>10600</v>
          </cell>
          <cell r="F1915" t="b">
            <v>0</v>
          </cell>
          <cell r="G1915">
            <v>21367.068809303299</v>
          </cell>
          <cell r="H1915">
            <v>21367.068809303299</v>
          </cell>
        </row>
        <row r="1916">
          <cell r="B1916" t="str">
            <v>MIWUK 170111800</v>
          </cell>
          <cell r="C1916">
            <v>163661701</v>
          </cell>
          <cell r="D1916" t="str">
            <v>MIWUK 1701</v>
          </cell>
          <cell r="E1916">
            <v>11800</v>
          </cell>
          <cell r="F1916" t="b">
            <v>0</v>
          </cell>
          <cell r="G1916">
            <v>15325.446792848799</v>
          </cell>
          <cell r="H1916">
            <v>15325.446792848799</v>
          </cell>
        </row>
        <row r="1917">
          <cell r="B1917" t="str">
            <v>MIWUK 170153038</v>
          </cell>
          <cell r="C1917">
            <v>163661701</v>
          </cell>
          <cell r="D1917" t="str">
            <v>MIWUK 1701</v>
          </cell>
          <cell r="E1917">
            <v>53038</v>
          </cell>
          <cell r="F1917" t="b">
            <v>0</v>
          </cell>
          <cell r="G1917">
            <v>10729.355460065901</v>
          </cell>
          <cell r="H1917">
            <v>10729.355460065901</v>
          </cell>
        </row>
        <row r="1918">
          <cell r="B1918" t="str">
            <v>MIWUK 170179118</v>
          </cell>
          <cell r="C1918">
            <v>163661701</v>
          </cell>
          <cell r="D1918" t="str">
            <v>MIWUK 1701</v>
          </cell>
          <cell r="E1918">
            <v>79118</v>
          </cell>
          <cell r="F1918" t="b">
            <v>1</v>
          </cell>
          <cell r="G1918">
            <v>31.156363681287999</v>
          </cell>
          <cell r="H1918">
            <v>31.156363681287999</v>
          </cell>
        </row>
        <row r="1919">
          <cell r="B1919" t="str">
            <v>MIWUK 17018050</v>
          </cell>
          <cell r="C1919">
            <v>163661701</v>
          </cell>
          <cell r="D1919" t="str">
            <v>MIWUK 1701</v>
          </cell>
          <cell r="E1919">
            <v>8050</v>
          </cell>
          <cell r="F1919" t="b">
            <v>0</v>
          </cell>
          <cell r="G1919">
            <v>19488.304518601701</v>
          </cell>
          <cell r="H1919">
            <v>19488.304518601701</v>
          </cell>
        </row>
        <row r="1920">
          <cell r="B1920" t="str">
            <v>MIWUK 170193062</v>
          </cell>
          <cell r="C1920">
            <v>163661701</v>
          </cell>
          <cell r="D1920" t="str">
            <v>MIWUK 1701</v>
          </cell>
          <cell r="E1920">
            <v>93062</v>
          </cell>
          <cell r="F1920" t="b">
            <v>0</v>
          </cell>
          <cell r="G1920">
            <v>13326.255928608</v>
          </cell>
          <cell r="H1920">
            <v>13326.255928608</v>
          </cell>
        </row>
        <row r="1921">
          <cell r="B1921" t="str">
            <v>MIWUK 1701953336</v>
          </cell>
          <cell r="C1921">
            <v>163661701</v>
          </cell>
          <cell r="D1921" t="str">
            <v>MIWUK 1701</v>
          </cell>
          <cell r="E1921">
            <v>953336</v>
          </cell>
          <cell r="F1921" t="b">
            <v>0</v>
          </cell>
          <cell r="G1921">
            <v>19079.613635157701</v>
          </cell>
          <cell r="H1921">
            <v>19079.613635157701</v>
          </cell>
        </row>
        <row r="1922">
          <cell r="B1922" t="str">
            <v>MIWUK 1701CB</v>
          </cell>
          <cell r="C1922">
            <v>163661701</v>
          </cell>
          <cell r="D1922" t="str">
            <v>MIWUK 1701</v>
          </cell>
          <cell r="E1922" t="str">
            <v>CB</v>
          </cell>
          <cell r="F1922" t="b">
            <v>0</v>
          </cell>
          <cell r="G1922">
            <v>26145.298182643401</v>
          </cell>
          <cell r="H1922">
            <v>26145.298182643401</v>
          </cell>
        </row>
        <row r="1923">
          <cell r="B1923" t="str">
            <v>MIWUK 17021808</v>
          </cell>
          <cell r="C1923">
            <v>163661702</v>
          </cell>
          <cell r="D1923" t="str">
            <v>MIWUK 1702</v>
          </cell>
          <cell r="E1923">
            <v>1808</v>
          </cell>
          <cell r="F1923" t="b">
            <v>0</v>
          </cell>
          <cell r="G1923">
            <v>2949.8139390165302</v>
          </cell>
          <cell r="H1923">
            <v>2949.8139390165302</v>
          </cell>
        </row>
        <row r="1924">
          <cell r="B1924" t="str">
            <v>MIWUK 170219772</v>
          </cell>
          <cell r="C1924">
            <v>163661702</v>
          </cell>
          <cell r="D1924" t="str">
            <v>MIWUK 1702</v>
          </cell>
          <cell r="E1924">
            <v>19772</v>
          </cell>
          <cell r="F1924" t="b">
            <v>0</v>
          </cell>
          <cell r="G1924">
            <v>6198.5937904535904</v>
          </cell>
          <cell r="H1924">
            <v>6198.5937904535904</v>
          </cell>
        </row>
        <row r="1925">
          <cell r="B1925" t="str">
            <v>MIWUK 170236888</v>
          </cell>
          <cell r="C1925">
            <v>163661702</v>
          </cell>
          <cell r="D1925" t="str">
            <v>MIWUK 1702</v>
          </cell>
          <cell r="E1925">
            <v>36888</v>
          </cell>
          <cell r="F1925" t="b">
            <v>1</v>
          </cell>
          <cell r="G1925">
            <v>977.91209146243398</v>
          </cell>
          <cell r="H1925">
            <v>977.91209146243398</v>
          </cell>
        </row>
        <row r="1926">
          <cell r="B1926" t="str">
            <v>MIWUK 170238218</v>
          </cell>
          <cell r="C1926">
            <v>163661702</v>
          </cell>
          <cell r="D1926" t="str">
            <v>MIWUK 1702</v>
          </cell>
          <cell r="E1926">
            <v>38218</v>
          </cell>
          <cell r="F1926" t="b">
            <v>0</v>
          </cell>
          <cell r="G1926">
            <v>17605.056373927098</v>
          </cell>
          <cell r="H1926">
            <v>17605.056373927098</v>
          </cell>
        </row>
        <row r="1927">
          <cell r="B1927" t="str">
            <v>MIWUK 170247143</v>
          </cell>
          <cell r="C1927">
            <v>163661702</v>
          </cell>
          <cell r="D1927" t="str">
            <v>MIWUK 1702</v>
          </cell>
          <cell r="E1927">
            <v>47143</v>
          </cell>
          <cell r="F1927" t="b">
            <v>0</v>
          </cell>
          <cell r="G1927">
            <v>7882.6346189655796</v>
          </cell>
          <cell r="H1927">
            <v>7882.6346189655796</v>
          </cell>
        </row>
        <row r="1928">
          <cell r="B1928" t="str">
            <v>MIWUK 1702531976</v>
          </cell>
          <cell r="C1928">
            <v>163661702</v>
          </cell>
          <cell r="D1928" t="str">
            <v>MIWUK 1702</v>
          </cell>
          <cell r="E1928">
            <v>531976</v>
          </cell>
          <cell r="F1928" t="b">
            <v>0</v>
          </cell>
          <cell r="G1928">
            <v>2102.4834504528499</v>
          </cell>
          <cell r="H1928">
            <v>2102.4834504528499</v>
          </cell>
        </row>
        <row r="1929">
          <cell r="B1929" t="str">
            <v>MIWUK 17028090</v>
          </cell>
          <cell r="C1929">
            <v>163661702</v>
          </cell>
          <cell r="D1929" t="str">
            <v>MIWUK 1702</v>
          </cell>
          <cell r="E1929">
            <v>8090</v>
          </cell>
          <cell r="F1929" t="b">
            <v>0</v>
          </cell>
          <cell r="G1929">
            <v>6501.5337750959397</v>
          </cell>
          <cell r="H1929">
            <v>6501.5337750959397</v>
          </cell>
        </row>
        <row r="1930">
          <cell r="B1930" t="str">
            <v>MIWUK 17028130</v>
          </cell>
          <cell r="C1930">
            <v>163661702</v>
          </cell>
          <cell r="D1930" t="str">
            <v>MIWUK 1702</v>
          </cell>
          <cell r="E1930">
            <v>8130</v>
          </cell>
          <cell r="F1930" t="b">
            <v>0</v>
          </cell>
          <cell r="G1930">
            <v>15961.135875529</v>
          </cell>
          <cell r="H1930">
            <v>15961.135875529</v>
          </cell>
        </row>
        <row r="1931">
          <cell r="B1931" t="str">
            <v>MIWUK 1702823548</v>
          </cell>
          <cell r="C1931">
            <v>163661702</v>
          </cell>
          <cell r="D1931" t="str">
            <v>MIWUK 1702</v>
          </cell>
          <cell r="E1931">
            <v>823548</v>
          </cell>
          <cell r="F1931" t="b">
            <v>0</v>
          </cell>
          <cell r="G1931">
            <v>31748.539902628301</v>
          </cell>
          <cell r="H1931">
            <v>31748.539902628301</v>
          </cell>
        </row>
        <row r="1932">
          <cell r="B1932" t="str">
            <v>MIWUK 17029270</v>
          </cell>
          <cell r="C1932">
            <v>163661702</v>
          </cell>
          <cell r="D1932" t="str">
            <v>MIWUK 1702</v>
          </cell>
          <cell r="E1932">
            <v>9270</v>
          </cell>
          <cell r="F1932" t="b">
            <v>0</v>
          </cell>
          <cell r="G1932">
            <v>9370.6932647172998</v>
          </cell>
          <cell r="H1932">
            <v>9370.6932647172998</v>
          </cell>
        </row>
        <row r="1933">
          <cell r="B1933" t="str">
            <v>MIWUK 1702CB</v>
          </cell>
          <cell r="C1933">
            <v>163661702</v>
          </cell>
          <cell r="D1933" t="str">
            <v>MIWUK 1702</v>
          </cell>
          <cell r="E1933" t="str">
            <v>CB</v>
          </cell>
          <cell r="F1933" t="b">
            <v>0</v>
          </cell>
          <cell r="G1933">
            <v>14569.4695553202</v>
          </cell>
          <cell r="H1933">
            <v>14569.4695553202</v>
          </cell>
        </row>
        <row r="1934">
          <cell r="B1934" t="str">
            <v>MIWUK 1702S1547</v>
          </cell>
          <cell r="C1934">
            <v>163661702</v>
          </cell>
          <cell r="D1934" t="str">
            <v>MIWUK 1702</v>
          </cell>
          <cell r="E1934" t="str">
            <v>S1547</v>
          </cell>
          <cell r="F1934" t="b">
            <v>0</v>
          </cell>
          <cell r="G1934">
            <v>4459.8848280256898</v>
          </cell>
          <cell r="H1934">
            <v>4459.8848280256898</v>
          </cell>
        </row>
        <row r="1935">
          <cell r="B1935" t="str">
            <v>MIWUK 1702S2247</v>
          </cell>
          <cell r="C1935">
            <v>163661702</v>
          </cell>
          <cell r="D1935" t="str">
            <v>MIWUK 1702</v>
          </cell>
          <cell r="E1935" t="str">
            <v>S2247</v>
          </cell>
          <cell r="F1935" t="b">
            <v>0</v>
          </cell>
          <cell r="G1935">
            <v>2394.0013592718501</v>
          </cell>
          <cell r="H1935">
            <v>2394.0013592718501</v>
          </cell>
        </row>
        <row r="1936">
          <cell r="B1936" t="str">
            <v>MOLINO 1101152</v>
          </cell>
          <cell r="C1936">
            <v>42571101</v>
          </cell>
          <cell r="D1936" t="str">
            <v>MOLINO 1101</v>
          </cell>
          <cell r="E1936">
            <v>152</v>
          </cell>
          <cell r="F1936" t="b">
            <v>0</v>
          </cell>
          <cell r="G1936">
            <v>16493.229782154202</v>
          </cell>
          <cell r="H1936">
            <v>2668.6976984247599</v>
          </cell>
        </row>
        <row r="1937">
          <cell r="B1937" t="str">
            <v>MOLINO 1101322</v>
          </cell>
          <cell r="C1937">
            <v>42571101</v>
          </cell>
          <cell r="D1937" t="str">
            <v>MOLINO 1101</v>
          </cell>
          <cell r="E1937">
            <v>322</v>
          </cell>
          <cell r="F1937" t="b">
            <v>0</v>
          </cell>
          <cell r="G1937">
            <v>23201.981262092198</v>
          </cell>
          <cell r="H1937">
            <v>22860.764564305198</v>
          </cell>
        </row>
        <row r="1938">
          <cell r="B1938" t="str">
            <v>MOLINO 1101338</v>
          </cell>
          <cell r="C1938">
            <v>42571101</v>
          </cell>
          <cell r="D1938" t="str">
            <v>MOLINO 1101</v>
          </cell>
          <cell r="E1938">
            <v>338</v>
          </cell>
          <cell r="F1938" t="b">
            <v>0</v>
          </cell>
          <cell r="G1938">
            <v>23338.410728336399</v>
          </cell>
          <cell r="H1938">
            <v>12496.882949791499</v>
          </cell>
        </row>
        <row r="1939">
          <cell r="B1939" t="str">
            <v>MOLINO 1101472660</v>
          </cell>
          <cell r="C1939">
            <v>42571101</v>
          </cell>
          <cell r="D1939" t="str">
            <v>MOLINO 1101</v>
          </cell>
          <cell r="E1939">
            <v>472660</v>
          </cell>
          <cell r="F1939" t="b">
            <v>0</v>
          </cell>
          <cell r="G1939">
            <v>2333.6936893674801</v>
          </cell>
          <cell r="H1939">
            <v>2333.6936893674801</v>
          </cell>
        </row>
        <row r="1940">
          <cell r="B1940" t="str">
            <v>MOLINO 11015042</v>
          </cell>
          <cell r="C1940">
            <v>42571101</v>
          </cell>
          <cell r="D1940" t="str">
            <v>MOLINO 1101</v>
          </cell>
          <cell r="E1940">
            <v>5042</v>
          </cell>
          <cell r="F1940" t="b">
            <v>0</v>
          </cell>
          <cell r="G1940">
            <v>11222.6237120937</v>
          </cell>
          <cell r="H1940">
            <v>9737.3632988090994</v>
          </cell>
        </row>
        <row r="1941">
          <cell r="B1941" t="str">
            <v>MOLINO 1101600112</v>
          </cell>
          <cell r="C1941">
            <v>42571101</v>
          </cell>
          <cell r="D1941" t="str">
            <v>MOLINO 1101</v>
          </cell>
          <cell r="E1941">
            <v>600112</v>
          </cell>
          <cell r="F1941" t="b">
            <v>0</v>
          </cell>
          <cell r="G1941">
            <v>2016.20562478889</v>
          </cell>
          <cell r="H1941">
            <v>1283.9759044221601</v>
          </cell>
        </row>
        <row r="1942">
          <cell r="B1942" t="str">
            <v>MOLINO 1101891</v>
          </cell>
          <cell r="C1942">
            <v>42571101</v>
          </cell>
          <cell r="D1942" t="str">
            <v>MOLINO 1101</v>
          </cell>
          <cell r="E1942">
            <v>891</v>
          </cell>
          <cell r="F1942" t="b">
            <v>0</v>
          </cell>
          <cell r="G1942">
            <v>5070.4899216803897</v>
          </cell>
          <cell r="H1942">
            <v>5070.4899216803897</v>
          </cell>
        </row>
        <row r="1943">
          <cell r="B1943" t="str">
            <v>MOLINO 1102104</v>
          </cell>
          <cell r="C1943">
            <v>42571102</v>
          </cell>
          <cell r="D1943" t="str">
            <v>MOLINO 1102</v>
          </cell>
          <cell r="E1943">
            <v>104</v>
          </cell>
          <cell r="F1943" t="b">
            <v>0</v>
          </cell>
          <cell r="G1943">
            <v>34991.649994747502</v>
          </cell>
          <cell r="H1943">
            <v>34991.649994747502</v>
          </cell>
        </row>
        <row r="1944">
          <cell r="B1944" t="str">
            <v>MOLINO 1102111666</v>
          </cell>
          <cell r="C1944">
            <v>42571102</v>
          </cell>
          <cell r="D1944" t="str">
            <v>MOLINO 1102</v>
          </cell>
          <cell r="E1944">
            <v>111666</v>
          </cell>
          <cell r="F1944" t="b">
            <v>1</v>
          </cell>
          <cell r="G1944">
            <v>1605.55481819037</v>
          </cell>
          <cell r="H1944">
            <v>182.602261450789</v>
          </cell>
        </row>
        <row r="1945">
          <cell r="B1945" t="str">
            <v>MOLINO 1102178</v>
          </cell>
          <cell r="C1945">
            <v>42571102</v>
          </cell>
          <cell r="D1945" t="str">
            <v>MOLINO 1102</v>
          </cell>
          <cell r="E1945">
            <v>178</v>
          </cell>
          <cell r="F1945" t="b">
            <v>0</v>
          </cell>
          <cell r="G1945">
            <v>21896.762977783001</v>
          </cell>
          <cell r="H1945">
            <v>19626.440967765</v>
          </cell>
        </row>
        <row r="1946">
          <cell r="B1946" t="str">
            <v>MOLINO 1102189602</v>
          </cell>
          <cell r="C1946">
            <v>42571102</v>
          </cell>
          <cell r="D1946" t="str">
            <v>MOLINO 1102</v>
          </cell>
          <cell r="E1946">
            <v>189602</v>
          </cell>
          <cell r="F1946" t="b">
            <v>0</v>
          </cell>
          <cell r="G1946">
            <v>1011.22081482046</v>
          </cell>
          <cell r="H1946">
            <v>1011.22081482046</v>
          </cell>
        </row>
        <row r="1947">
          <cell r="B1947" t="str">
            <v>MOLINO 1102318</v>
          </cell>
          <cell r="C1947">
            <v>42571102</v>
          </cell>
          <cell r="D1947" t="str">
            <v>MOLINO 1102</v>
          </cell>
          <cell r="E1947">
            <v>318</v>
          </cell>
          <cell r="F1947" t="b">
            <v>0</v>
          </cell>
          <cell r="G1947">
            <v>31114.0365262017</v>
          </cell>
          <cell r="H1947">
            <v>31114.0365262017</v>
          </cell>
        </row>
        <row r="1948">
          <cell r="B1948" t="str">
            <v>MOLINO 1102344</v>
          </cell>
          <cell r="C1948">
            <v>42571102</v>
          </cell>
          <cell r="D1948" t="str">
            <v>MOLINO 1102</v>
          </cell>
          <cell r="E1948">
            <v>344</v>
          </cell>
          <cell r="F1948" t="b">
            <v>0</v>
          </cell>
          <cell r="G1948">
            <v>9676.0468723208596</v>
          </cell>
          <cell r="H1948">
            <v>2427.24525466248</v>
          </cell>
        </row>
        <row r="1949">
          <cell r="B1949" t="str">
            <v>MOLINO 1102396</v>
          </cell>
          <cell r="C1949">
            <v>42571102</v>
          </cell>
          <cell r="D1949" t="str">
            <v>MOLINO 1102</v>
          </cell>
          <cell r="E1949">
            <v>396</v>
          </cell>
          <cell r="F1949" t="b">
            <v>0</v>
          </cell>
          <cell r="G1949">
            <v>25908.189529416901</v>
          </cell>
          <cell r="H1949">
            <v>25908.189529416901</v>
          </cell>
        </row>
        <row r="1950">
          <cell r="B1950" t="str">
            <v>MOLINO 110241392</v>
          </cell>
          <cell r="C1950">
            <v>42571102</v>
          </cell>
          <cell r="D1950" t="str">
            <v>MOLINO 1102</v>
          </cell>
          <cell r="E1950">
            <v>41392</v>
          </cell>
          <cell r="F1950" t="b">
            <v>0</v>
          </cell>
          <cell r="G1950">
            <v>23588.4350344331</v>
          </cell>
          <cell r="H1950">
            <v>7062.7077113742198</v>
          </cell>
        </row>
        <row r="1951">
          <cell r="B1951" t="str">
            <v>MOLINO 110251788</v>
          </cell>
          <cell r="C1951">
            <v>42571102</v>
          </cell>
          <cell r="D1951" t="str">
            <v>MOLINO 1102</v>
          </cell>
          <cell r="E1951">
            <v>51788</v>
          </cell>
          <cell r="F1951" t="b">
            <v>0</v>
          </cell>
          <cell r="G1951">
            <v>20901.694533651</v>
          </cell>
          <cell r="H1951">
            <v>8188.5747586265497</v>
          </cell>
        </row>
        <row r="1952">
          <cell r="B1952" t="str">
            <v>MOLINO 1102658</v>
          </cell>
          <cell r="C1952">
            <v>42571102</v>
          </cell>
          <cell r="D1952" t="str">
            <v>MOLINO 1102</v>
          </cell>
          <cell r="E1952">
            <v>658</v>
          </cell>
          <cell r="F1952" t="b">
            <v>0</v>
          </cell>
          <cell r="G1952">
            <v>17510.519957617002</v>
          </cell>
          <cell r="H1952">
            <v>17510.519957617002</v>
          </cell>
        </row>
        <row r="1953">
          <cell r="B1953" t="str">
            <v>MOLINO 110266006</v>
          </cell>
          <cell r="C1953">
            <v>42571102</v>
          </cell>
          <cell r="D1953" t="str">
            <v>MOLINO 1102</v>
          </cell>
          <cell r="E1953">
            <v>66006</v>
          </cell>
          <cell r="F1953" t="b">
            <v>0</v>
          </cell>
          <cell r="G1953">
            <v>14550.705563426</v>
          </cell>
          <cell r="H1953">
            <v>14550.705563426</v>
          </cell>
        </row>
        <row r="1954">
          <cell r="B1954" t="str">
            <v>MOLINO 11026917</v>
          </cell>
          <cell r="C1954">
            <v>42571102</v>
          </cell>
          <cell r="D1954" t="str">
            <v>MOLINO 1102</v>
          </cell>
          <cell r="E1954">
            <v>6917</v>
          </cell>
          <cell r="F1954" t="b">
            <v>0</v>
          </cell>
          <cell r="G1954">
            <v>11229.1016576438</v>
          </cell>
          <cell r="H1954">
            <v>11229.1016576438</v>
          </cell>
        </row>
        <row r="1955">
          <cell r="B1955" t="str">
            <v>MOLINO 110279306</v>
          </cell>
          <cell r="C1955">
            <v>42571102</v>
          </cell>
          <cell r="D1955" t="str">
            <v>MOLINO 1102</v>
          </cell>
          <cell r="E1955">
            <v>79306</v>
          </cell>
          <cell r="F1955" t="b">
            <v>0</v>
          </cell>
          <cell r="G1955">
            <v>13157.010827418801</v>
          </cell>
          <cell r="H1955">
            <v>6087.9659218537699</v>
          </cell>
        </row>
        <row r="1956">
          <cell r="B1956" t="str">
            <v>MOLINO 1102982462</v>
          </cell>
          <cell r="C1956">
            <v>42571102</v>
          </cell>
          <cell r="D1956" t="str">
            <v>MOLINO 1102</v>
          </cell>
          <cell r="E1956">
            <v>982462</v>
          </cell>
          <cell r="F1956" t="b">
            <v>0</v>
          </cell>
          <cell r="G1956">
            <v>2320.5593148511698</v>
          </cell>
          <cell r="H1956">
            <v>2320.5593148511698</v>
          </cell>
        </row>
        <row r="1957">
          <cell r="B1957" t="str">
            <v>MOLINO 1104368158</v>
          </cell>
          <cell r="C1957">
            <v>42571104</v>
          </cell>
          <cell r="D1957" t="str">
            <v>MOLINO 1104</v>
          </cell>
          <cell r="E1957">
            <v>368158</v>
          </cell>
          <cell r="F1957" t="b">
            <v>0</v>
          </cell>
          <cell r="G1957">
            <v>14121.5306774169</v>
          </cell>
          <cell r="H1957">
            <v>4484.8757935759904</v>
          </cell>
        </row>
        <row r="1958">
          <cell r="B1958" t="str">
            <v>MONROE 2103848530</v>
          </cell>
          <cell r="C1958">
            <v>43302103</v>
          </cell>
          <cell r="D1958" t="str">
            <v>MONROE 2103</v>
          </cell>
          <cell r="E1958">
            <v>848530</v>
          </cell>
          <cell r="F1958" t="b">
            <v>1</v>
          </cell>
          <cell r="G1958">
            <v>2567.2359441398298</v>
          </cell>
          <cell r="H1958">
            <v>715.37060884592302</v>
          </cell>
        </row>
        <row r="1959">
          <cell r="B1959" t="str">
            <v>MONROE 210392868</v>
          </cell>
          <cell r="C1959">
            <v>43302103</v>
          </cell>
          <cell r="D1959" t="str">
            <v>MONROE 2103</v>
          </cell>
          <cell r="E1959">
            <v>92868</v>
          </cell>
          <cell r="F1959" t="b">
            <v>1</v>
          </cell>
          <cell r="G1959">
            <v>1050.35160720984</v>
          </cell>
          <cell r="H1959">
            <v>203.53627099801099</v>
          </cell>
        </row>
        <row r="1960">
          <cell r="B1960" t="str">
            <v>MONROE 2107380760</v>
          </cell>
          <cell r="C1960">
            <v>43302107</v>
          </cell>
          <cell r="D1960" t="str">
            <v>MONROE 2107</v>
          </cell>
          <cell r="E1960">
            <v>380760</v>
          </cell>
          <cell r="F1960" t="b">
            <v>0</v>
          </cell>
          <cell r="G1960">
            <v>1136.5362442125199</v>
          </cell>
          <cell r="H1960">
            <v>1053.0261659417099</v>
          </cell>
        </row>
        <row r="1961">
          <cell r="B1961" t="str">
            <v>MONTE RIO 1111140</v>
          </cell>
          <cell r="C1961">
            <v>42811111</v>
          </cell>
          <cell r="D1961" t="str">
            <v>MONTE RIO 1111</v>
          </cell>
          <cell r="E1961">
            <v>140</v>
          </cell>
          <cell r="F1961" t="b">
            <v>0</v>
          </cell>
          <cell r="G1961">
            <v>13525.9250224016</v>
          </cell>
          <cell r="H1961">
            <v>13525.9250224016</v>
          </cell>
        </row>
        <row r="1962">
          <cell r="B1962" t="str">
            <v>MONTE RIO 11111701</v>
          </cell>
          <cell r="C1962">
            <v>42811111</v>
          </cell>
          <cell r="D1962" t="str">
            <v>MONTE RIO 1111</v>
          </cell>
          <cell r="E1962">
            <v>1701</v>
          </cell>
          <cell r="F1962" t="b">
            <v>0</v>
          </cell>
          <cell r="G1962">
            <v>2248.9875596696202</v>
          </cell>
          <cell r="H1962">
            <v>2248.9875596696202</v>
          </cell>
        </row>
        <row r="1963">
          <cell r="B1963" t="str">
            <v>MONTE RIO 11111703</v>
          </cell>
          <cell r="C1963">
            <v>42811111</v>
          </cell>
          <cell r="D1963" t="str">
            <v>MONTE RIO 1111</v>
          </cell>
          <cell r="E1963">
            <v>1703</v>
          </cell>
          <cell r="F1963" t="b">
            <v>0</v>
          </cell>
          <cell r="G1963">
            <v>2213.99464872106</v>
          </cell>
          <cell r="H1963">
            <v>2213.99464872106</v>
          </cell>
        </row>
        <row r="1964">
          <cell r="B1964" t="str">
            <v>MONTE RIO 1111240</v>
          </cell>
          <cell r="C1964">
            <v>42811111</v>
          </cell>
          <cell r="D1964" t="str">
            <v>MONTE RIO 1111</v>
          </cell>
          <cell r="E1964">
            <v>240</v>
          </cell>
          <cell r="F1964" t="b">
            <v>0</v>
          </cell>
          <cell r="G1964">
            <v>4953.3762481641697</v>
          </cell>
          <cell r="H1964">
            <v>4953.3762481641697</v>
          </cell>
        </row>
        <row r="1965">
          <cell r="B1965" t="str">
            <v>MONTE RIO 1111256</v>
          </cell>
          <cell r="C1965">
            <v>42811111</v>
          </cell>
          <cell r="D1965" t="str">
            <v>MONTE RIO 1111</v>
          </cell>
          <cell r="E1965">
            <v>256</v>
          </cell>
          <cell r="F1965" t="b">
            <v>0</v>
          </cell>
          <cell r="G1965">
            <v>2415.6318726556801</v>
          </cell>
          <cell r="H1965">
            <v>2415.6318726556801</v>
          </cell>
        </row>
        <row r="1966">
          <cell r="B1966" t="str">
            <v>MONTE RIO 1111292</v>
          </cell>
          <cell r="C1966">
            <v>42811111</v>
          </cell>
          <cell r="D1966" t="str">
            <v>MONTE RIO 1111</v>
          </cell>
          <cell r="E1966">
            <v>292</v>
          </cell>
          <cell r="F1966" t="b">
            <v>0</v>
          </cell>
          <cell r="G1966">
            <v>31568.673870813898</v>
          </cell>
          <cell r="H1966">
            <v>25055.046538333099</v>
          </cell>
        </row>
        <row r="1967">
          <cell r="B1967" t="str">
            <v>MONTE RIO 111137520</v>
          </cell>
          <cell r="C1967">
            <v>42811111</v>
          </cell>
          <cell r="D1967" t="str">
            <v>MONTE RIO 1111</v>
          </cell>
          <cell r="E1967">
            <v>37520</v>
          </cell>
          <cell r="F1967" t="b">
            <v>0</v>
          </cell>
          <cell r="G1967">
            <v>3437.9631293253201</v>
          </cell>
          <cell r="H1967">
            <v>3437.9631293253201</v>
          </cell>
        </row>
        <row r="1968">
          <cell r="B1968" t="str">
            <v>MONTE RIO 11113891</v>
          </cell>
          <cell r="C1968">
            <v>42811111</v>
          </cell>
          <cell r="D1968" t="str">
            <v>MONTE RIO 1111</v>
          </cell>
          <cell r="E1968">
            <v>3891</v>
          </cell>
          <cell r="F1968" t="b">
            <v>0</v>
          </cell>
          <cell r="G1968">
            <v>5583.0951473037703</v>
          </cell>
          <cell r="H1968">
            <v>5583.0951473037703</v>
          </cell>
        </row>
        <row r="1969">
          <cell r="B1969" t="str">
            <v>MONTE RIO 1111506</v>
          </cell>
          <cell r="C1969">
            <v>42811111</v>
          </cell>
          <cell r="D1969" t="str">
            <v>MONTE RIO 1111</v>
          </cell>
          <cell r="E1969">
            <v>506</v>
          </cell>
          <cell r="F1969" t="b">
            <v>0</v>
          </cell>
          <cell r="G1969">
            <v>2021.7881752061101</v>
          </cell>
          <cell r="H1969">
            <v>2021.7881752061101</v>
          </cell>
        </row>
        <row r="1970">
          <cell r="B1970" t="str">
            <v>MONTE RIO 111153477</v>
          </cell>
          <cell r="C1970">
            <v>42811111</v>
          </cell>
          <cell r="D1970" t="str">
            <v>MONTE RIO 1111</v>
          </cell>
          <cell r="E1970">
            <v>53477</v>
          </cell>
          <cell r="F1970" t="b">
            <v>0</v>
          </cell>
          <cell r="G1970">
            <v>3295.7871162084498</v>
          </cell>
          <cell r="H1970">
            <v>3295.7871162084498</v>
          </cell>
        </row>
        <row r="1971">
          <cell r="B1971" t="str">
            <v>MONTE RIO 111159046</v>
          </cell>
          <cell r="C1971">
            <v>42811111</v>
          </cell>
          <cell r="D1971" t="str">
            <v>MONTE RIO 1111</v>
          </cell>
          <cell r="E1971">
            <v>59046</v>
          </cell>
          <cell r="F1971" t="b">
            <v>0</v>
          </cell>
          <cell r="G1971">
            <v>6015.5461654661103</v>
          </cell>
          <cell r="H1971">
            <v>5641.1575523382198</v>
          </cell>
        </row>
        <row r="1972">
          <cell r="B1972" t="str">
            <v>MONTE RIO 111164758</v>
          </cell>
          <cell r="C1972">
            <v>42811111</v>
          </cell>
          <cell r="D1972" t="str">
            <v>MONTE RIO 1111</v>
          </cell>
          <cell r="E1972">
            <v>64758</v>
          </cell>
          <cell r="F1972" t="b">
            <v>0</v>
          </cell>
          <cell r="G1972">
            <v>16840.119681384502</v>
          </cell>
          <cell r="H1972">
            <v>16840.119681384502</v>
          </cell>
        </row>
        <row r="1973">
          <cell r="B1973" t="str">
            <v>MONTE RIO 1111969182</v>
          </cell>
          <cell r="C1973">
            <v>42811111</v>
          </cell>
          <cell r="D1973" t="str">
            <v>MONTE RIO 1111</v>
          </cell>
          <cell r="E1973">
            <v>969182</v>
          </cell>
          <cell r="F1973" t="b">
            <v>0</v>
          </cell>
          <cell r="G1973">
            <v>8578.2653864168606</v>
          </cell>
          <cell r="H1973">
            <v>8578.2653864168606</v>
          </cell>
        </row>
        <row r="1974">
          <cell r="B1974" t="str">
            <v>MONTE RIO 1111CB</v>
          </cell>
          <cell r="C1974">
            <v>42811111</v>
          </cell>
          <cell r="D1974" t="str">
            <v>MONTE RIO 1111</v>
          </cell>
          <cell r="E1974" t="str">
            <v>CB</v>
          </cell>
          <cell r="F1974" t="b">
            <v>1</v>
          </cell>
          <cell r="G1974">
            <v>408.90653540014898</v>
          </cell>
          <cell r="H1974">
            <v>408.90653540014898</v>
          </cell>
        </row>
        <row r="1975">
          <cell r="B1975" t="str">
            <v>MONTE RIO 1112120</v>
          </cell>
          <cell r="C1975">
            <v>42811112</v>
          </cell>
          <cell r="D1975" t="str">
            <v>MONTE RIO 1112</v>
          </cell>
          <cell r="E1975">
            <v>120</v>
          </cell>
          <cell r="F1975" t="b">
            <v>0</v>
          </cell>
          <cell r="G1975">
            <v>10326.186835992899</v>
          </cell>
          <cell r="H1975">
            <v>10326.186835992899</v>
          </cell>
        </row>
        <row r="1976">
          <cell r="B1976" t="str">
            <v>MONTE RIO 111215401</v>
          </cell>
          <cell r="C1976">
            <v>42811112</v>
          </cell>
          <cell r="D1976" t="str">
            <v>MONTE RIO 1112</v>
          </cell>
          <cell r="E1976">
            <v>15401</v>
          </cell>
          <cell r="F1976" t="b">
            <v>0</v>
          </cell>
          <cell r="G1976">
            <v>1388.1732024610801</v>
          </cell>
          <cell r="H1976">
            <v>1388.1732024610801</v>
          </cell>
        </row>
        <row r="1977">
          <cell r="B1977" t="str">
            <v>MONTE RIO 1112212</v>
          </cell>
          <cell r="C1977">
            <v>42811112</v>
          </cell>
          <cell r="D1977" t="str">
            <v>MONTE RIO 1112</v>
          </cell>
          <cell r="E1977">
            <v>212</v>
          </cell>
          <cell r="F1977" t="b">
            <v>0</v>
          </cell>
          <cell r="G1977">
            <v>3618.1725168695102</v>
          </cell>
          <cell r="H1977">
            <v>3618.1725168695102</v>
          </cell>
        </row>
        <row r="1978">
          <cell r="B1978" t="str">
            <v>MONTE RIO 11125040</v>
          </cell>
          <cell r="C1978">
            <v>42811112</v>
          </cell>
          <cell r="D1978" t="str">
            <v>MONTE RIO 1112</v>
          </cell>
          <cell r="E1978">
            <v>5040</v>
          </cell>
          <cell r="F1978" t="b">
            <v>0</v>
          </cell>
          <cell r="G1978">
            <v>6507.5662137838699</v>
          </cell>
          <cell r="H1978">
            <v>6507.5662137838699</v>
          </cell>
        </row>
        <row r="1979">
          <cell r="B1979" t="str">
            <v>MONTE RIO 111264682</v>
          </cell>
          <cell r="C1979">
            <v>42811112</v>
          </cell>
          <cell r="D1979" t="str">
            <v>MONTE RIO 1112</v>
          </cell>
          <cell r="E1979">
            <v>64682</v>
          </cell>
          <cell r="F1979" t="b">
            <v>0</v>
          </cell>
          <cell r="G1979">
            <v>2835.1135296316902</v>
          </cell>
          <cell r="H1979">
            <v>2835.1135296316902</v>
          </cell>
        </row>
        <row r="1980">
          <cell r="B1980" t="str">
            <v>MONTE RIO 1112999</v>
          </cell>
          <cell r="C1980">
            <v>42811112</v>
          </cell>
          <cell r="D1980" t="str">
            <v>MONTE RIO 1112</v>
          </cell>
          <cell r="E1980">
            <v>999</v>
          </cell>
          <cell r="F1980" t="b">
            <v>0</v>
          </cell>
          <cell r="G1980">
            <v>1412.37549646194</v>
          </cell>
          <cell r="H1980">
            <v>1412.37549646194</v>
          </cell>
        </row>
        <row r="1981">
          <cell r="B1981" t="str">
            <v>MONTE RIO 1112CB</v>
          </cell>
          <cell r="C1981">
            <v>42811112</v>
          </cell>
          <cell r="D1981" t="str">
            <v>MONTE RIO 1112</v>
          </cell>
          <cell r="E1981" t="str">
            <v>CB</v>
          </cell>
          <cell r="F1981" t="b">
            <v>0</v>
          </cell>
          <cell r="G1981">
            <v>5679.6302034888804</v>
          </cell>
          <cell r="H1981">
            <v>5679.6302034888804</v>
          </cell>
        </row>
        <row r="1982">
          <cell r="B1982" t="str">
            <v>MONTE RIO 11131067</v>
          </cell>
          <cell r="C1982">
            <v>42811113</v>
          </cell>
          <cell r="D1982" t="str">
            <v>MONTE RIO 1113</v>
          </cell>
          <cell r="E1982">
            <v>1067</v>
          </cell>
          <cell r="F1982" t="b">
            <v>0</v>
          </cell>
          <cell r="G1982">
            <v>1306.3843330064001</v>
          </cell>
          <cell r="H1982">
            <v>1306.3843330064001</v>
          </cell>
        </row>
        <row r="1983">
          <cell r="B1983" t="str">
            <v>MONTE RIO 11131313</v>
          </cell>
          <cell r="C1983">
            <v>42811113</v>
          </cell>
          <cell r="D1983" t="str">
            <v>MONTE RIO 1113</v>
          </cell>
          <cell r="E1983">
            <v>1313</v>
          </cell>
          <cell r="F1983" t="b">
            <v>0</v>
          </cell>
          <cell r="G1983">
            <v>1996.4297801591399</v>
          </cell>
          <cell r="H1983">
            <v>1996.4297801591399</v>
          </cell>
        </row>
        <row r="1984">
          <cell r="B1984" t="str">
            <v>MONTE RIO 1113180</v>
          </cell>
          <cell r="C1984">
            <v>42811113</v>
          </cell>
          <cell r="D1984" t="str">
            <v>MONTE RIO 1113</v>
          </cell>
          <cell r="E1984">
            <v>180</v>
          </cell>
          <cell r="F1984" t="b">
            <v>0</v>
          </cell>
          <cell r="G1984">
            <v>3158.1165346001999</v>
          </cell>
          <cell r="H1984">
            <v>3158.1165346001999</v>
          </cell>
        </row>
        <row r="1985">
          <cell r="B1985" t="str">
            <v>MONTE RIO 11131989</v>
          </cell>
          <cell r="C1985">
            <v>42811113</v>
          </cell>
          <cell r="D1985" t="str">
            <v>MONTE RIO 1113</v>
          </cell>
          <cell r="E1985">
            <v>1989</v>
          </cell>
          <cell r="F1985" t="b">
            <v>0</v>
          </cell>
          <cell r="G1985">
            <v>1195.1935913366599</v>
          </cell>
          <cell r="H1985">
            <v>1195.1935913366599</v>
          </cell>
        </row>
        <row r="1986">
          <cell r="B1986" t="str">
            <v>MONTE RIO 11131991</v>
          </cell>
          <cell r="C1986">
            <v>42811113</v>
          </cell>
          <cell r="D1986" t="str">
            <v>MONTE RIO 1113</v>
          </cell>
          <cell r="E1986">
            <v>1991</v>
          </cell>
          <cell r="F1986" t="b">
            <v>0</v>
          </cell>
          <cell r="G1986">
            <v>11465.3295437326</v>
          </cell>
          <cell r="H1986">
            <v>11465.3295437326</v>
          </cell>
        </row>
        <row r="1987">
          <cell r="B1987" t="str">
            <v>MONTE RIO 1113202</v>
          </cell>
          <cell r="C1987">
            <v>42811113</v>
          </cell>
          <cell r="D1987" t="str">
            <v>MONTE RIO 1113</v>
          </cell>
          <cell r="E1987">
            <v>202</v>
          </cell>
          <cell r="F1987" t="b">
            <v>0</v>
          </cell>
          <cell r="G1987">
            <v>8481.1425291470696</v>
          </cell>
          <cell r="H1987">
            <v>8481.1425291470696</v>
          </cell>
        </row>
        <row r="1988">
          <cell r="B1988" t="str">
            <v>MONTE RIO 1113250</v>
          </cell>
          <cell r="C1988">
            <v>42811113</v>
          </cell>
          <cell r="D1988" t="str">
            <v>MONTE RIO 1113</v>
          </cell>
          <cell r="E1988">
            <v>250</v>
          </cell>
          <cell r="F1988" t="b">
            <v>0</v>
          </cell>
          <cell r="G1988">
            <v>1985.3413707116799</v>
          </cell>
          <cell r="H1988">
            <v>1985.3413707116799</v>
          </cell>
        </row>
        <row r="1989">
          <cell r="B1989" t="str">
            <v>MONTE RIO 1113320</v>
          </cell>
          <cell r="C1989">
            <v>42811113</v>
          </cell>
          <cell r="D1989" t="str">
            <v>MONTE RIO 1113</v>
          </cell>
          <cell r="E1989">
            <v>320</v>
          </cell>
          <cell r="F1989" t="b">
            <v>0</v>
          </cell>
          <cell r="G1989">
            <v>4467.4960423329303</v>
          </cell>
          <cell r="H1989">
            <v>4467.4960423329303</v>
          </cell>
        </row>
        <row r="1990">
          <cell r="B1990" t="str">
            <v>MONTE RIO 1113346</v>
          </cell>
          <cell r="C1990">
            <v>42811113</v>
          </cell>
          <cell r="D1990" t="str">
            <v>MONTE RIO 1113</v>
          </cell>
          <cell r="E1990">
            <v>346</v>
          </cell>
          <cell r="F1990" t="b">
            <v>0</v>
          </cell>
          <cell r="G1990">
            <v>16160.3416784579</v>
          </cell>
          <cell r="H1990">
            <v>16160.3416784579</v>
          </cell>
        </row>
        <row r="1991">
          <cell r="B1991" t="str">
            <v>MONTE RIO 11133970</v>
          </cell>
          <cell r="C1991">
            <v>42811113</v>
          </cell>
          <cell r="D1991" t="str">
            <v>MONTE RIO 1113</v>
          </cell>
          <cell r="E1991">
            <v>3970</v>
          </cell>
          <cell r="F1991" t="b">
            <v>0</v>
          </cell>
          <cell r="G1991">
            <v>11750.7223742965</v>
          </cell>
          <cell r="H1991">
            <v>11750.7223742965</v>
          </cell>
        </row>
        <row r="1992">
          <cell r="B1992" t="str">
            <v>MONTE RIO 1113477</v>
          </cell>
          <cell r="C1992">
            <v>42811113</v>
          </cell>
          <cell r="D1992" t="str">
            <v>MONTE RIO 1113</v>
          </cell>
          <cell r="E1992">
            <v>477</v>
          </cell>
          <cell r="F1992" t="b">
            <v>0</v>
          </cell>
          <cell r="G1992">
            <v>2946.6356440862</v>
          </cell>
          <cell r="H1992">
            <v>2946.6356440862</v>
          </cell>
        </row>
        <row r="1993">
          <cell r="B1993" t="str">
            <v>MONTE RIO 11135024</v>
          </cell>
          <cell r="C1993">
            <v>42811113</v>
          </cell>
          <cell r="D1993" t="str">
            <v>MONTE RIO 1113</v>
          </cell>
          <cell r="E1993">
            <v>5024</v>
          </cell>
          <cell r="F1993" t="b">
            <v>1</v>
          </cell>
          <cell r="G1993">
            <v>526.61112544858497</v>
          </cell>
          <cell r="H1993">
            <v>526.61112544858497</v>
          </cell>
        </row>
        <row r="1994">
          <cell r="B1994" t="str">
            <v>MONTE RIO 11135026</v>
          </cell>
          <cell r="C1994">
            <v>42811113</v>
          </cell>
          <cell r="D1994" t="str">
            <v>MONTE RIO 1113</v>
          </cell>
          <cell r="E1994">
            <v>5026</v>
          </cell>
          <cell r="F1994" t="b">
            <v>0</v>
          </cell>
          <cell r="G1994">
            <v>2967.0616468905801</v>
          </cell>
          <cell r="H1994">
            <v>2967.0616468905801</v>
          </cell>
        </row>
        <row r="1995">
          <cell r="B1995" t="str">
            <v>MONTE RIO 1113524</v>
          </cell>
          <cell r="C1995">
            <v>42811113</v>
          </cell>
          <cell r="D1995" t="str">
            <v>MONTE RIO 1113</v>
          </cell>
          <cell r="E1995">
            <v>524</v>
          </cell>
          <cell r="F1995" t="b">
            <v>0</v>
          </cell>
          <cell r="G1995">
            <v>10078.6837310419</v>
          </cell>
          <cell r="H1995">
            <v>10078.6837310419</v>
          </cell>
        </row>
        <row r="1996">
          <cell r="B1996" t="str">
            <v>MONTE RIO 1113532</v>
          </cell>
          <cell r="C1996">
            <v>42811113</v>
          </cell>
          <cell r="D1996" t="str">
            <v>MONTE RIO 1113</v>
          </cell>
          <cell r="E1996">
            <v>532</v>
          </cell>
          <cell r="F1996" t="b">
            <v>1</v>
          </cell>
          <cell r="G1996">
            <v>844.32605672808995</v>
          </cell>
          <cell r="H1996">
            <v>844.32605672808995</v>
          </cell>
        </row>
        <row r="1997">
          <cell r="B1997" t="str">
            <v>MONTE RIO 1113539938</v>
          </cell>
          <cell r="C1997">
            <v>42811113</v>
          </cell>
          <cell r="D1997" t="str">
            <v>MONTE RIO 1113</v>
          </cell>
          <cell r="E1997">
            <v>539938</v>
          </cell>
          <cell r="F1997" t="b">
            <v>0</v>
          </cell>
          <cell r="G1997">
            <v>4460.2370364718299</v>
          </cell>
          <cell r="H1997">
            <v>4460.2370364718299</v>
          </cell>
        </row>
        <row r="1998">
          <cell r="B1998" t="str">
            <v>MONTE RIO 1113652</v>
          </cell>
          <cell r="C1998">
            <v>42811113</v>
          </cell>
          <cell r="D1998" t="str">
            <v>MONTE RIO 1113</v>
          </cell>
          <cell r="E1998">
            <v>652</v>
          </cell>
          <cell r="F1998" t="b">
            <v>0</v>
          </cell>
          <cell r="G1998">
            <v>2607.8717113858602</v>
          </cell>
          <cell r="H1998">
            <v>2607.8717113858602</v>
          </cell>
        </row>
        <row r="1999">
          <cell r="B1999" t="str">
            <v>MONTE RIO 1113678</v>
          </cell>
          <cell r="C1999">
            <v>42811113</v>
          </cell>
          <cell r="D1999" t="str">
            <v>MONTE RIO 1113</v>
          </cell>
          <cell r="E1999">
            <v>678</v>
          </cell>
          <cell r="F1999" t="b">
            <v>0</v>
          </cell>
          <cell r="G1999">
            <v>3004.0039510675801</v>
          </cell>
          <cell r="H1999">
            <v>3004.0039510675801</v>
          </cell>
        </row>
        <row r="2000">
          <cell r="B2000" t="str">
            <v>MONTE RIO 11138299</v>
          </cell>
          <cell r="C2000">
            <v>42811113</v>
          </cell>
          <cell r="D2000" t="str">
            <v>MONTE RIO 1113</v>
          </cell>
          <cell r="E2000">
            <v>8299</v>
          </cell>
          <cell r="F2000" t="b">
            <v>0</v>
          </cell>
          <cell r="G2000">
            <v>1934.21690716383</v>
          </cell>
          <cell r="H2000">
            <v>1934.21690716383</v>
          </cell>
        </row>
        <row r="2001">
          <cell r="B2001" t="str">
            <v>MONTE RIO 1113CB</v>
          </cell>
          <cell r="C2001">
            <v>42811113</v>
          </cell>
          <cell r="D2001" t="str">
            <v>MONTE RIO 1113</v>
          </cell>
          <cell r="E2001" t="str">
            <v>CB</v>
          </cell>
          <cell r="F2001" t="b">
            <v>0</v>
          </cell>
          <cell r="G2001">
            <v>7286.2365663084402</v>
          </cell>
          <cell r="H2001">
            <v>7286.2365663084402</v>
          </cell>
        </row>
        <row r="2002">
          <cell r="B2002" t="str">
            <v>MONTEREY 04012642</v>
          </cell>
          <cell r="C2002">
            <v>182090401</v>
          </cell>
          <cell r="D2002" t="str">
            <v>MONTEREY 0401</v>
          </cell>
          <cell r="E2002">
            <v>2642</v>
          </cell>
          <cell r="F2002" t="b">
            <v>1</v>
          </cell>
          <cell r="G2002">
            <v>3637.2616469095201</v>
          </cell>
          <cell r="H2002">
            <v>0</v>
          </cell>
        </row>
        <row r="2003">
          <cell r="B2003" t="str">
            <v>MONTEREY 04022644</v>
          </cell>
          <cell r="C2003">
            <v>182090402</v>
          </cell>
          <cell r="D2003" t="str">
            <v>MONTEREY 0402</v>
          </cell>
          <cell r="E2003">
            <v>2644</v>
          </cell>
          <cell r="F2003" t="b">
            <v>0</v>
          </cell>
          <cell r="G2003">
            <v>2922.7748283743399</v>
          </cell>
          <cell r="H2003">
            <v>1828.12176923108</v>
          </cell>
        </row>
        <row r="2004">
          <cell r="B2004" t="str">
            <v>MONTICELLO 11011589</v>
          </cell>
          <cell r="C2004">
            <v>43051101</v>
          </cell>
          <cell r="D2004" t="str">
            <v>MONTICELLO 1101</v>
          </cell>
          <cell r="E2004">
            <v>1589</v>
          </cell>
          <cell r="F2004" t="b">
            <v>0</v>
          </cell>
          <cell r="G2004">
            <v>6873.0950661316701</v>
          </cell>
          <cell r="H2004">
            <v>6873.0950661316701</v>
          </cell>
        </row>
        <row r="2005">
          <cell r="B2005" t="str">
            <v>MONTICELLO 11011780</v>
          </cell>
          <cell r="C2005">
            <v>43051101</v>
          </cell>
          <cell r="D2005" t="str">
            <v>MONTICELLO 1101</v>
          </cell>
          <cell r="E2005">
            <v>1780</v>
          </cell>
          <cell r="F2005" t="b">
            <v>1</v>
          </cell>
          <cell r="G2005">
            <v>115.32972505125301</v>
          </cell>
          <cell r="H2005">
            <v>115.32972505125301</v>
          </cell>
        </row>
        <row r="2006">
          <cell r="B2006" t="str">
            <v>MONTICELLO 110137384</v>
          </cell>
          <cell r="C2006">
            <v>43051101</v>
          </cell>
          <cell r="D2006" t="str">
            <v>MONTICELLO 1101</v>
          </cell>
          <cell r="E2006">
            <v>37384</v>
          </cell>
          <cell r="F2006" t="b">
            <v>0</v>
          </cell>
          <cell r="G2006">
            <v>15082.1186827074</v>
          </cell>
          <cell r="H2006">
            <v>15082.1186827074</v>
          </cell>
        </row>
        <row r="2007">
          <cell r="B2007" t="str">
            <v>MONTICELLO 11014360</v>
          </cell>
          <cell r="C2007">
            <v>43051101</v>
          </cell>
          <cell r="D2007" t="str">
            <v>MONTICELLO 1101</v>
          </cell>
          <cell r="E2007">
            <v>4360</v>
          </cell>
          <cell r="F2007" t="b">
            <v>0</v>
          </cell>
          <cell r="G2007">
            <v>14899.004343901501</v>
          </cell>
          <cell r="H2007">
            <v>12170.4858216545</v>
          </cell>
        </row>
        <row r="2008">
          <cell r="B2008" t="str">
            <v>MONTICELLO 110152910</v>
          </cell>
          <cell r="C2008">
            <v>43051101</v>
          </cell>
          <cell r="D2008" t="str">
            <v>MONTICELLO 1101</v>
          </cell>
          <cell r="E2008">
            <v>52910</v>
          </cell>
          <cell r="F2008" t="b">
            <v>0</v>
          </cell>
          <cell r="G2008">
            <v>5038.2048187267801</v>
          </cell>
          <cell r="H2008">
            <v>3510.8304949645599</v>
          </cell>
        </row>
        <row r="2009">
          <cell r="B2009" t="str">
            <v>MONTICELLO 1101630</v>
          </cell>
          <cell r="C2009">
            <v>43051101</v>
          </cell>
          <cell r="D2009" t="str">
            <v>MONTICELLO 1101</v>
          </cell>
          <cell r="E2009">
            <v>630</v>
          </cell>
          <cell r="F2009" t="b">
            <v>0</v>
          </cell>
          <cell r="G2009">
            <v>31341.2102615271</v>
          </cell>
          <cell r="H2009">
            <v>30113.0466479198</v>
          </cell>
        </row>
        <row r="2010">
          <cell r="B2010" t="str">
            <v>MONTICELLO 1101654</v>
          </cell>
          <cell r="C2010">
            <v>43051101</v>
          </cell>
          <cell r="D2010" t="str">
            <v>MONTICELLO 1101</v>
          </cell>
          <cell r="E2010">
            <v>654</v>
          </cell>
          <cell r="F2010" t="b">
            <v>0</v>
          </cell>
          <cell r="G2010">
            <v>14047.931410454599</v>
          </cell>
          <cell r="H2010">
            <v>13220.1574455218</v>
          </cell>
        </row>
        <row r="2011">
          <cell r="B2011" t="str">
            <v>MONTICELLO 110165454</v>
          </cell>
          <cell r="C2011">
            <v>43051101</v>
          </cell>
          <cell r="D2011" t="str">
            <v>MONTICELLO 1101</v>
          </cell>
          <cell r="E2011">
            <v>65454</v>
          </cell>
          <cell r="F2011" t="b">
            <v>0</v>
          </cell>
          <cell r="G2011">
            <v>3114.2100708334401</v>
          </cell>
          <cell r="H2011">
            <v>2176.3171956775</v>
          </cell>
        </row>
        <row r="2012">
          <cell r="B2012" t="str">
            <v>MONTICELLO 1101666</v>
          </cell>
          <cell r="C2012">
            <v>43051101</v>
          </cell>
          <cell r="D2012" t="str">
            <v>MONTICELLO 1101</v>
          </cell>
          <cell r="E2012">
            <v>666</v>
          </cell>
          <cell r="F2012" t="b">
            <v>0</v>
          </cell>
          <cell r="G2012">
            <v>21923.706324533199</v>
          </cell>
          <cell r="H2012">
            <v>19462.335000821</v>
          </cell>
        </row>
        <row r="2013">
          <cell r="B2013" t="str">
            <v>MONTICELLO 1101718</v>
          </cell>
          <cell r="C2013">
            <v>43051101</v>
          </cell>
          <cell r="D2013" t="str">
            <v>MONTICELLO 1101</v>
          </cell>
          <cell r="E2013">
            <v>718</v>
          </cell>
          <cell r="F2013" t="b">
            <v>0</v>
          </cell>
          <cell r="G2013">
            <v>47250.422549930801</v>
          </cell>
          <cell r="H2013">
            <v>43463.404119153201</v>
          </cell>
        </row>
        <row r="2014">
          <cell r="B2014" t="str">
            <v>MONTICELLO 1101720</v>
          </cell>
          <cell r="C2014">
            <v>43051101</v>
          </cell>
          <cell r="D2014" t="str">
            <v>MONTICELLO 1101</v>
          </cell>
          <cell r="E2014">
            <v>720</v>
          </cell>
          <cell r="F2014" t="b">
            <v>0</v>
          </cell>
          <cell r="G2014">
            <v>13087.774533563001</v>
          </cell>
          <cell r="H2014">
            <v>10923.657455357999</v>
          </cell>
        </row>
        <row r="2015">
          <cell r="B2015" t="str">
            <v>MONTICELLO 110193384</v>
          </cell>
          <cell r="C2015">
            <v>43051101</v>
          </cell>
          <cell r="D2015" t="str">
            <v>MONTICELLO 1101</v>
          </cell>
          <cell r="E2015">
            <v>93384</v>
          </cell>
          <cell r="F2015" t="b">
            <v>0</v>
          </cell>
          <cell r="G2015">
            <v>27406.032179394701</v>
          </cell>
          <cell r="H2015">
            <v>25967.219748544499</v>
          </cell>
        </row>
        <row r="2016">
          <cell r="B2016" t="str">
            <v>MONTICELLO 1101CB</v>
          </cell>
          <cell r="C2016">
            <v>43051101</v>
          </cell>
          <cell r="D2016" t="str">
            <v>MONTICELLO 1101</v>
          </cell>
          <cell r="E2016" t="str">
            <v>CB</v>
          </cell>
          <cell r="F2016" t="b">
            <v>1</v>
          </cell>
          <cell r="G2016">
            <v>859.90075846996103</v>
          </cell>
          <cell r="H2016">
            <v>859.90075846996103</v>
          </cell>
        </row>
        <row r="2017">
          <cell r="B2017" t="str">
            <v>MORAGA 1101108540</v>
          </cell>
          <cell r="C2017">
            <v>13801101</v>
          </cell>
          <cell r="D2017" t="str">
            <v>MORAGA 1101</v>
          </cell>
          <cell r="E2017">
            <v>108540</v>
          </cell>
          <cell r="F2017" t="b">
            <v>0</v>
          </cell>
          <cell r="G2017">
            <v>7751.40899790208</v>
          </cell>
          <cell r="H2017">
            <v>7751.40899790208</v>
          </cell>
        </row>
        <row r="2018">
          <cell r="B2018" t="str">
            <v>MORAGA 1101669542</v>
          </cell>
          <cell r="C2018">
            <v>13801101</v>
          </cell>
          <cell r="D2018" t="str">
            <v>MORAGA 1101</v>
          </cell>
          <cell r="E2018">
            <v>669542</v>
          </cell>
          <cell r="F2018" t="b">
            <v>0</v>
          </cell>
          <cell r="G2018">
            <v>5668.7589384612302</v>
          </cell>
          <cell r="H2018">
            <v>5668.7589384612302</v>
          </cell>
        </row>
        <row r="2019">
          <cell r="B2019" t="str">
            <v>MORAGA 1101772781</v>
          </cell>
          <cell r="C2019">
            <v>13801101</v>
          </cell>
          <cell r="D2019" t="str">
            <v>MORAGA 1101</v>
          </cell>
          <cell r="E2019">
            <v>772781</v>
          </cell>
          <cell r="F2019" t="b">
            <v>0</v>
          </cell>
          <cell r="G2019">
            <v>2316.7744683083502</v>
          </cell>
          <cell r="H2019">
            <v>2316.7744683083502</v>
          </cell>
        </row>
        <row r="2020">
          <cell r="B2020" t="str">
            <v>MORAGA 110183424</v>
          </cell>
          <cell r="C2020">
            <v>13801101</v>
          </cell>
          <cell r="D2020" t="str">
            <v>MORAGA 1101</v>
          </cell>
          <cell r="E2020">
            <v>83424</v>
          </cell>
          <cell r="F2020" t="b">
            <v>0</v>
          </cell>
          <cell r="G2020">
            <v>2603.9122173250698</v>
          </cell>
          <cell r="H2020">
            <v>2600.44856102521</v>
          </cell>
        </row>
        <row r="2021">
          <cell r="B2021" t="str">
            <v>MORAGA 1101CB</v>
          </cell>
          <cell r="C2021">
            <v>13801101</v>
          </cell>
          <cell r="D2021" t="str">
            <v>MORAGA 1101</v>
          </cell>
          <cell r="E2021" t="str">
            <v>CB</v>
          </cell>
          <cell r="F2021" t="b">
            <v>0</v>
          </cell>
          <cell r="G2021">
            <v>14345.057296802101</v>
          </cell>
          <cell r="H2021">
            <v>13611.4013669914</v>
          </cell>
        </row>
        <row r="2022">
          <cell r="B2022" t="str">
            <v>MORAGA 1102CB</v>
          </cell>
          <cell r="C2022">
            <v>13801102</v>
          </cell>
          <cell r="D2022" t="str">
            <v>MORAGA 1102</v>
          </cell>
          <cell r="E2022" t="str">
            <v>CB</v>
          </cell>
          <cell r="F2022" t="b">
            <v>0</v>
          </cell>
          <cell r="G2022">
            <v>14982.407597809</v>
          </cell>
          <cell r="H2022">
            <v>8539.8299840359305</v>
          </cell>
        </row>
        <row r="2023">
          <cell r="B2023" t="str">
            <v>MORAGA 110381146</v>
          </cell>
          <cell r="C2023">
            <v>13801103</v>
          </cell>
          <cell r="D2023" t="str">
            <v>MORAGA 1103</v>
          </cell>
          <cell r="E2023">
            <v>81146</v>
          </cell>
          <cell r="F2023" t="b">
            <v>0</v>
          </cell>
          <cell r="G2023">
            <v>9033.4152027880391</v>
          </cell>
          <cell r="H2023">
            <v>1226.8592804810701</v>
          </cell>
        </row>
        <row r="2024">
          <cell r="B2024" t="str">
            <v>MORAGA 1103CB</v>
          </cell>
          <cell r="C2024">
            <v>13801103</v>
          </cell>
          <cell r="D2024" t="str">
            <v>MORAGA 1103</v>
          </cell>
          <cell r="E2024" t="str">
            <v>CB</v>
          </cell>
          <cell r="F2024" t="b">
            <v>0</v>
          </cell>
          <cell r="G2024">
            <v>10346.1129425166</v>
          </cell>
          <cell r="H2024">
            <v>2141.37084340301</v>
          </cell>
        </row>
        <row r="2025">
          <cell r="B2025" t="str">
            <v>MORAGA 1103E510R</v>
          </cell>
          <cell r="C2025">
            <v>13801103</v>
          </cell>
          <cell r="D2025" t="str">
            <v>MORAGA 1103</v>
          </cell>
          <cell r="E2025" t="str">
            <v>E510R</v>
          </cell>
          <cell r="F2025" t="b">
            <v>1</v>
          </cell>
          <cell r="G2025">
            <v>9824.4750186295296</v>
          </cell>
          <cell r="H2025">
            <v>807.83648473134099</v>
          </cell>
        </row>
        <row r="2026">
          <cell r="B2026" t="str">
            <v>MORAGA 1104750618</v>
          </cell>
          <cell r="C2026">
            <v>13801104</v>
          </cell>
          <cell r="D2026" t="str">
            <v>MORAGA 1104</v>
          </cell>
          <cell r="E2026">
            <v>750618</v>
          </cell>
          <cell r="F2026" t="b">
            <v>0</v>
          </cell>
          <cell r="G2026">
            <v>1583.7148578542101</v>
          </cell>
          <cell r="H2026">
            <v>1538.3917155240599</v>
          </cell>
        </row>
        <row r="2027">
          <cell r="B2027" t="str">
            <v>MORAGA 1104CB</v>
          </cell>
          <cell r="C2027">
            <v>13801104</v>
          </cell>
          <cell r="D2027" t="str">
            <v>MORAGA 1104</v>
          </cell>
          <cell r="E2027" t="str">
            <v>CB</v>
          </cell>
          <cell r="F2027" t="b">
            <v>0</v>
          </cell>
          <cell r="G2027">
            <v>25157.692285708901</v>
          </cell>
          <cell r="H2027">
            <v>15741.034417058199</v>
          </cell>
        </row>
        <row r="2028">
          <cell r="B2028" t="str">
            <v>MORAGA 1104N532R</v>
          </cell>
          <cell r="C2028">
            <v>13801104</v>
          </cell>
          <cell r="D2028" t="str">
            <v>MORAGA 1104</v>
          </cell>
          <cell r="E2028" t="str">
            <v>N532R</v>
          </cell>
          <cell r="F2028" t="b">
            <v>0</v>
          </cell>
          <cell r="G2028">
            <v>7429.2795537099601</v>
          </cell>
          <cell r="H2028">
            <v>5942.76202451274</v>
          </cell>
        </row>
        <row r="2029">
          <cell r="B2029" t="str">
            <v>MORAGA 1105116034</v>
          </cell>
          <cell r="C2029">
            <v>13801105</v>
          </cell>
          <cell r="D2029" t="str">
            <v>MORAGA 1105</v>
          </cell>
          <cell r="E2029">
            <v>116034</v>
          </cell>
          <cell r="F2029" t="b">
            <v>1</v>
          </cell>
          <cell r="G2029">
            <v>4982.0058788891001</v>
          </cell>
          <cell r="H2029">
            <v>539.50911870541597</v>
          </cell>
        </row>
        <row r="2030">
          <cell r="B2030" t="str">
            <v>MORAGA 110518396</v>
          </cell>
          <cell r="C2030">
            <v>13801105</v>
          </cell>
          <cell r="D2030" t="str">
            <v>MORAGA 1105</v>
          </cell>
          <cell r="E2030">
            <v>18396</v>
          </cell>
          <cell r="F2030" t="b">
            <v>1</v>
          </cell>
          <cell r="G2030">
            <v>1851.73267994208</v>
          </cell>
          <cell r="H2030">
            <v>293.28890890449799</v>
          </cell>
        </row>
        <row r="2031">
          <cell r="B2031" t="str">
            <v>MORAGA 110531512</v>
          </cell>
          <cell r="C2031">
            <v>13801105</v>
          </cell>
          <cell r="D2031" t="str">
            <v>MORAGA 1105</v>
          </cell>
          <cell r="E2031">
            <v>31512</v>
          </cell>
          <cell r="F2031" t="b">
            <v>1</v>
          </cell>
          <cell r="G2031">
            <v>3255.99308394527</v>
          </cell>
          <cell r="H2031">
            <v>0</v>
          </cell>
        </row>
        <row r="2032">
          <cell r="B2032" t="str">
            <v>MORAGA 1105829530</v>
          </cell>
          <cell r="C2032">
            <v>13801105</v>
          </cell>
          <cell r="D2032" t="str">
            <v>MORAGA 1105</v>
          </cell>
          <cell r="E2032">
            <v>829530</v>
          </cell>
          <cell r="F2032" t="b">
            <v>0</v>
          </cell>
          <cell r="G2032">
            <v>4171.4476668314001</v>
          </cell>
          <cell r="H2032">
            <v>2687.7051070992802</v>
          </cell>
        </row>
        <row r="2033">
          <cell r="B2033" t="str">
            <v>MORAGA 1105CB</v>
          </cell>
          <cell r="C2033">
            <v>13801105</v>
          </cell>
          <cell r="D2033" t="str">
            <v>MORAGA 1105</v>
          </cell>
          <cell r="E2033" t="str">
            <v>CB</v>
          </cell>
          <cell r="F2033" t="b">
            <v>0</v>
          </cell>
          <cell r="G2033">
            <v>17419.950571784801</v>
          </cell>
          <cell r="H2033">
            <v>9244.2641538707503</v>
          </cell>
        </row>
        <row r="2034">
          <cell r="B2034" t="str">
            <v>MORGAN HILL 2104152774</v>
          </cell>
          <cell r="C2034">
            <v>83242104</v>
          </cell>
          <cell r="D2034" t="str">
            <v>MORGAN HILL 2104</v>
          </cell>
          <cell r="E2034">
            <v>152774</v>
          </cell>
          <cell r="F2034" t="b">
            <v>0</v>
          </cell>
          <cell r="G2034">
            <v>12406.0754363416</v>
          </cell>
          <cell r="H2034">
            <v>10319.2603118633</v>
          </cell>
        </row>
        <row r="2035">
          <cell r="B2035" t="str">
            <v>MORGAN HILL 2105345099</v>
          </cell>
          <cell r="C2035">
            <v>83242105</v>
          </cell>
          <cell r="D2035" t="str">
            <v>MORGAN HILL 2105</v>
          </cell>
          <cell r="E2035">
            <v>345099</v>
          </cell>
          <cell r="F2035" t="b">
            <v>1</v>
          </cell>
          <cell r="G2035">
            <v>497.39953073428597</v>
          </cell>
          <cell r="H2035">
            <v>293.32618546669897</v>
          </cell>
        </row>
        <row r="2036">
          <cell r="B2036" t="str">
            <v>MORGAN HILL 2105375239</v>
          </cell>
          <cell r="C2036">
            <v>83242105</v>
          </cell>
          <cell r="D2036" t="str">
            <v>MORGAN HILL 2105</v>
          </cell>
          <cell r="E2036">
            <v>375239</v>
          </cell>
          <cell r="F2036" t="b">
            <v>1</v>
          </cell>
          <cell r="G2036">
            <v>343.54999442997001</v>
          </cell>
          <cell r="H2036">
            <v>145.16238001354401</v>
          </cell>
        </row>
        <row r="2037">
          <cell r="B2037" t="str">
            <v>MORGAN HILL 210542348</v>
          </cell>
          <cell r="C2037">
            <v>83242105</v>
          </cell>
          <cell r="D2037" t="str">
            <v>MORGAN HILL 2105</v>
          </cell>
          <cell r="E2037">
            <v>42348</v>
          </cell>
          <cell r="F2037" t="b">
            <v>0</v>
          </cell>
          <cell r="G2037">
            <v>5997.9979680525003</v>
          </cell>
          <cell r="H2037">
            <v>2160.8095681615901</v>
          </cell>
        </row>
        <row r="2038">
          <cell r="B2038" t="str">
            <v>MORGAN HILL 2105975388</v>
          </cell>
          <cell r="C2038">
            <v>83242105</v>
          </cell>
          <cell r="D2038" t="str">
            <v>MORGAN HILL 2105</v>
          </cell>
          <cell r="E2038">
            <v>975388</v>
          </cell>
          <cell r="F2038" t="b">
            <v>1</v>
          </cell>
          <cell r="G2038">
            <v>2101.0589197201002</v>
          </cell>
          <cell r="H2038">
            <v>775.22644985703903</v>
          </cell>
        </row>
        <row r="2039">
          <cell r="B2039" t="str">
            <v>MORGAN HILL 2105XR070</v>
          </cell>
          <cell r="C2039">
            <v>83242105</v>
          </cell>
          <cell r="D2039" t="str">
            <v>MORGAN HILL 2105</v>
          </cell>
          <cell r="E2039" t="str">
            <v>XR070</v>
          </cell>
          <cell r="F2039" t="b">
            <v>0</v>
          </cell>
          <cell r="G2039">
            <v>13972.8613976695</v>
          </cell>
          <cell r="H2039">
            <v>10519.5514339938</v>
          </cell>
        </row>
        <row r="2040">
          <cell r="B2040" t="str">
            <v>MORGAN HILL 2105XR152</v>
          </cell>
          <cell r="C2040">
            <v>83242105</v>
          </cell>
          <cell r="D2040" t="str">
            <v>MORGAN HILL 2105</v>
          </cell>
          <cell r="E2040" t="str">
            <v>XR152</v>
          </cell>
          <cell r="F2040" t="b">
            <v>0</v>
          </cell>
          <cell r="G2040">
            <v>20635.504793623601</v>
          </cell>
          <cell r="H2040">
            <v>14045.9027955235</v>
          </cell>
        </row>
        <row r="2041">
          <cell r="B2041" t="str">
            <v>MORGAN HILL 2105XR176</v>
          </cell>
          <cell r="C2041">
            <v>83242105</v>
          </cell>
          <cell r="D2041" t="str">
            <v>MORGAN HILL 2105</v>
          </cell>
          <cell r="E2041" t="str">
            <v>XR176</v>
          </cell>
          <cell r="F2041" t="b">
            <v>0</v>
          </cell>
          <cell r="G2041">
            <v>44222.289793792501</v>
          </cell>
          <cell r="H2041">
            <v>36252.585192517603</v>
          </cell>
        </row>
        <row r="2042">
          <cell r="B2042" t="str">
            <v>MORGAN HILL 2105XR268</v>
          </cell>
          <cell r="C2042">
            <v>83242105</v>
          </cell>
          <cell r="D2042" t="str">
            <v>MORGAN HILL 2105</v>
          </cell>
          <cell r="E2042" t="str">
            <v>XR268</v>
          </cell>
          <cell r="F2042" t="b">
            <v>0</v>
          </cell>
          <cell r="G2042">
            <v>12802.593650879</v>
          </cell>
          <cell r="H2042">
            <v>12802.593650879</v>
          </cell>
        </row>
        <row r="2043">
          <cell r="B2043" t="str">
            <v>MORGAN HILL 2105XR494</v>
          </cell>
          <cell r="C2043">
            <v>83242105</v>
          </cell>
          <cell r="D2043" t="str">
            <v>MORGAN HILL 2105</v>
          </cell>
          <cell r="E2043" t="str">
            <v>XR494</v>
          </cell>
          <cell r="F2043" t="b">
            <v>1</v>
          </cell>
          <cell r="G2043">
            <v>11814.5496388135</v>
          </cell>
          <cell r="H2043">
            <v>737.50515990983001</v>
          </cell>
        </row>
        <row r="2044">
          <cell r="B2044" t="str">
            <v>MORGAN HILL 2105XR564</v>
          </cell>
          <cell r="C2044">
            <v>83242105</v>
          </cell>
          <cell r="D2044" t="str">
            <v>MORGAN HILL 2105</v>
          </cell>
          <cell r="E2044" t="str">
            <v>XR564</v>
          </cell>
          <cell r="F2044" t="b">
            <v>0</v>
          </cell>
          <cell r="G2044">
            <v>11653.800561690399</v>
          </cell>
          <cell r="H2044">
            <v>9126.85724415402</v>
          </cell>
        </row>
        <row r="2045">
          <cell r="B2045" t="str">
            <v>MORGAN HILL 2105XR578</v>
          </cell>
          <cell r="C2045">
            <v>83242105</v>
          </cell>
          <cell r="D2045" t="str">
            <v>MORGAN HILL 2105</v>
          </cell>
          <cell r="E2045" t="str">
            <v>XR578</v>
          </cell>
          <cell r="F2045" t="b">
            <v>1</v>
          </cell>
          <cell r="G2045">
            <v>1108.6731683348501</v>
          </cell>
          <cell r="H2045">
            <v>261.06022077954702</v>
          </cell>
        </row>
        <row r="2046">
          <cell r="B2046" t="str">
            <v>MORGAN HILL 2105XR602</v>
          </cell>
          <cell r="C2046">
            <v>83242105</v>
          </cell>
          <cell r="D2046" t="str">
            <v>MORGAN HILL 2105</v>
          </cell>
          <cell r="E2046" t="str">
            <v>XR602</v>
          </cell>
          <cell r="F2046" t="b">
            <v>1</v>
          </cell>
          <cell r="G2046">
            <v>1368.27783622174</v>
          </cell>
          <cell r="H2046">
            <v>391.36666132354901</v>
          </cell>
        </row>
        <row r="2047">
          <cell r="B2047" t="str">
            <v>MORGAN HILL 2106CB</v>
          </cell>
          <cell r="C2047">
            <v>83242106</v>
          </cell>
          <cell r="D2047" t="str">
            <v>MORGAN HILL 2106</v>
          </cell>
          <cell r="E2047" t="str">
            <v>CB</v>
          </cell>
          <cell r="F2047" t="b">
            <v>0</v>
          </cell>
          <cell r="G2047">
            <v>6247.2514366261203</v>
          </cell>
          <cell r="H2047">
            <v>1003.19797703545</v>
          </cell>
        </row>
        <row r="2048">
          <cell r="B2048" t="str">
            <v>MORGAN HILL 2109145998</v>
          </cell>
          <cell r="C2048">
            <v>83242109</v>
          </cell>
          <cell r="D2048" t="str">
            <v>MORGAN HILL 2109</v>
          </cell>
          <cell r="E2048">
            <v>145998</v>
          </cell>
          <cell r="F2048" t="b">
            <v>0</v>
          </cell>
          <cell r="G2048">
            <v>4112.6068926620901</v>
          </cell>
          <cell r="H2048">
            <v>4027.9660231469402</v>
          </cell>
        </row>
        <row r="2049">
          <cell r="B2049" t="str">
            <v>MORGAN HILL 2109XR246</v>
          </cell>
          <cell r="C2049">
            <v>83242109</v>
          </cell>
          <cell r="D2049" t="str">
            <v>MORGAN HILL 2109</v>
          </cell>
          <cell r="E2049" t="str">
            <v>XR246</v>
          </cell>
          <cell r="F2049" t="b">
            <v>1</v>
          </cell>
          <cell r="G2049">
            <v>6374.5348413114598</v>
          </cell>
          <cell r="H2049">
            <v>71.593249778761901</v>
          </cell>
        </row>
        <row r="2050">
          <cell r="B2050" t="str">
            <v>MORGAN HILL 2110654924</v>
          </cell>
          <cell r="C2050">
            <v>83242110</v>
          </cell>
          <cell r="D2050" t="str">
            <v>MORGAN HILL 2110</v>
          </cell>
          <cell r="E2050">
            <v>654924</v>
          </cell>
          <cell r="F2050" t="b">
            <v>0</v>
          </cell>
          <cell r="G2050">
            <v>8067.2123122864996</v>
          </cell>
          <cell r="H2050">
            <v>4423.0700685218098</v>
          </cell>
        </row>
        <row r="2051">
          <cell r="B2051" t="str">
            <v>MORGAN HILL 2110814616</v>
          </cell>
          <cell r="C2051">
            <v>83242110</v>
          </cell>
          <cell r="D2051" t="str">
            <v>MORGAN HILL 2110</v>
          </cell>
          <cell r="E2051">
            <v>814616</v>
          </cell>
          <cell r="F2051" t="b">
            <v>1</v>
          </cell>
          <cell r="G2051">
            <v>3902.69214436836</v>
          </cell>
          <cell r="H2051">
            <v>157.40148162527501</v>
          </cell>
        </row>
        <row r="2052">
          <cell r="B2052" t="str">
            <v>MORGAN HILL 2110XR326</v>
          </cell>
          <cell r="C2052">
            <v>83242110</v>
          </cell>
          <cell r="D2052" t="str">
            <v>MORGAN HILL 2110</v>
          </cell>
          <cell r="E2052" t="str">
            <v>XR326</v>
          </cell>
          <cell r="F2052" t="b">
            <v>1</v>
          </cell>
          <cell r="G2052">
            <v>21948.0156132064</v>
          </cell>
          <cell r="H2052">
            <v>0</v>
          </cell>
        </row>
        <row r="2053">
          <cell r="B2053" t="str">
            <v>MORGAN HILL 2111419718</v>
          </cell>
          <cell r="C2053">
            <v>83242111</v>
          </cell>
          <cell r="D2053" t="str">
            <v>MORGAN HILL 2111</v>
          </cell>
          <cell r="E2053">
            <v>419718</v>
          </cell>
          <cell r="F2053" t="b">
            <v>0</v>
          </cell>
          <cell r="G2053">
            <v>3649.8042301493601</v>
          </cell>
          <cell r="H2053">
            <v>3649.8042301493601</v>
          </cell>
        </row>
        <row r="2054">
          <cell r="B2054" t="str">
            <v>MORGAN HILL 2111477914</v>
          </cell>
          <cell r="C2054">
            <v>83242111</v>
          </cell>
          <cell r="D2054" t="str">
            <v>MORGAN HILL 2111</v>
          </cell>
          <cell r="E2054">
            <v>477914</v>
          </cell>
          <cell r="F2054" t="b">
            <v>1</v>
          </cell>
          <cell r="G2054">
            <v>388.28831929898001</v>
          </cell>
          <cell r="H2054">
            <v>307.82905798506499</v>
          </cell>
        </row>
        <row r="2055">
          <cell r="B2055" t="str">
            <v>MORGAN HILL 2111940112</v>
          </cell>
          <cell r="C2055">
            <v>83242111</v>
          </cell>
          <cell r="D2055" t="str">
            <v>MORGAN HILL 2111</v>
          </cell>
          <cell r="E2055">
            <v>940112</v>
          </cell>
          <cell r="F2055" t="b">
            <v>1</v>
          </cell>
          <cell r="G2055">
            <v>489.73850478630402</v>
          </cell>
          <cell r="H2055">
            <v>455.02529330985999</v>
          </cell>
        </row>
        <row r="2056">
          <cell r="B2056" t="str">
            <v>MORGAN HILL 2111CB</v>
          </cell>
          <cell r="C2056">
            <v>83242111</v>
          </cell>
          <cell r="D2056" t="str">
            <v>MORGAN HILL 2111</v>
          </cell>
          <cell r="E2056" t="str">
            <v>CB</v>
          </cell>
          <cell r="F2056" t="b">
            <v>1</v>
          </cell>
          <cell r="G2056">
            <v>3629.55446066481</v>
          </cell>
          <cell r="H2056">
            <v>353.00823908293597</v>
          </cell>
        </row>
        <row r="2057">
          <cell r="B2057" t="str">
            <v>MORGAN HILL 2111XR186</v>
          </cell>
          <cell r="C2057">
            <v>83242111</v>
          </cell>
          <cell r="D2057" t="str">
            <v>MORGAN HILL 2111</v>
          </cell>
          <cell r="E2057" t="str">
            <v>XR186</v>
          </cell>
          <cell r="F2057" t="b">
            <v>0</v>
          </cell>
          <cell r="G2057">
            <v>25721.350486205902</v>
          </cell>
          <cell r="H2057">
            <v>4651.2538387840104</v>
          </cell>
        </row>
        <row r="2058">
          <cell r="B2058" t="str">
            <v>MORGAN HILL 2111XR292</v>
          </cell>
          <cell r="C2058">
            <v>83242111</v>
          </cell>
          <cell r="D2058" t="str">
            <v>MORGAN HILL 2111</v>
          </cell>
          <cell r="E2058" t="str">
            <v>XR292</v>
          </cell>
          <cell r="F2058" t="b">
            <v>0</v>
          </cell>
          <cell r="G2058">
            <v>19536.814679201299</v>
          </cell>
          <cell r="H2058">
            <v>17975.922055343301</v>
          </cell>
        </row>
        <row r="2059">
          <cell r="B2059" t="str">
            <v>MORGAN HILL 2111XR398</v>
          </cell>
          <cell r="C2059">
            <v>83242111</v>
          </cell>
          <cell r="D2059" t="str">
            <v>MORGAN HILL 2111</v>
          </cell>
          <cell r="E2059" t="str">
            <v>XR398</v>
          </cell>
          <cell r="F2059" t="b">
            <v>0</v>
          </cell>
          <cell r="G2059">
            <v>63835.514717926701</v>
          </cell>
          <cell r="H2059">
            <v>60665.529203835598</v>
          </cell>
        </row>
        <row r="2060">
          <cell r="B2060" t="str">
            <v>MORRO BAY 11013487</v>
          </cell>
          <cell r="C2060">
            <v>183011101</v>
          </cell>
          <cell r="D2060" t="str">
            <v>MORRO BAY 1101</v>
          </cell>
          <cell r="E2060">
            <v>3487</v>
          </cell>
          <cell r="F2060" t="b">
            <v>1</v>
          </cell>
          <cell r="G2060">
            <v>2909.5779610925301</v>
          </cell>
          <cell r="H2060">
            <v>0</v>
          </cell>
        </row>
        <row r="2061">
          <cell r="B2061" t="str">
            <v>MORRO BAY 1101CB</v>
          </cell>
          <cell r="C2061">
            <v>183011101</v>
          </cell>
          <cell r="D2061" t="str">
            <v>MORRO BAY 1101</v>
          </cell>
          <cell r="E2061" t="str">
            <v>CB</v>
          </cell>
          <cell r="F2061" t="b">
            <v>1</v>
          </cell>
          <cell r="G2061">
            <v>3472.0335005428001</v>
          </cell>
          <cell r="H2061">
            <v>0</v>
          </cell>
        </row>
        <row r="2062">
          <cell r="B2062" t="str">
            <v>MORRO BAY 1101V66</v>
          </cell>
          <cell r="C2062">
            <v>183011101</v>
          </cell>
          <cell r="D2062" t="str">
            <v>MORRO BAY 1101</v>
          </cell>
          <cell r="E2062" t="str">
            <v>V66</v>
          </cell>
          <cell r="F2062" t="b">
            <v>0</v>
          </cell>
          <cell r="G2062">
            <v>26099.454053356199</v>
          </cell>
          <cell r="H2062">
            <v>5840.0699637446696</v>
          </cell>
        </row>
        <row r="2063">
          <cell r="B2063" t="str">
            <v>MORRO BAY 1101W04</v>
          </cell>
          <cell r="C2063">
            <v>183011101</v>
          </cell>
          <cell r="D2063" t="str">
            <v>MORRO BAY 1101</v>
          </cell>
          <cell r="E2063" t="str">
            <v>W04</v>
          </cell>
          <cell r="F2063" t="b">
            <v>1</v>
          </cell>
          <cell r="G2063">
            <v>3941.4804352301999</v>
          </cell>
          <cell r="H2063">
            <v>437.24412801648498</v>
          </cell>
        </row>
        <row r="2064">
          <cell r="B2064" t="str">
            <v>MORRO BAY 1101W20</v>
          </cell>
          <cell r="C2064">
            <v>183011101</v>
          </cell>
          <cell r="D2064" t="str">
            <v>MORRO BAY 1101</v>
          </cell>
          <cell r="E2064" t="str">
            <v>W20</v>
          </cell>
          <cell r="F2064" t="b">
            <v>0</v>
          </cell>
          <cell r="G2064">
            <v>6313.36059208388</v>
          </cell>
          <cell r="H2064">
            <v>3551.7375521917102</v>
          </cell>
        </row>
        <row r="2065">
          <cell r="B2065" t="str">
            <v>MORRO BAY 1102868170</v>
          </cell>
          <cell r="C2065">
            <v>183011102</v>
          </cell>
          <cell r="D2065" t="str">
            <v>MORRO BAY 1102</v>
          </cell>
          <cell r="E2065">
            <v>868170</v>
          </cell>
          <cell r="F2065" t="b">
            <v>0</v>
          </cell>
          <cell r="G2065">
            <v>15451.707116703499</v>
          </cell>
          <cell r="H2065">
            <v>14595.2194287853</v>
          </cell>
        </row>
        <row r="2066">
          <cell r="B2066" t="str">
            <v>MORRO BAY 1102CB</v>
          </cell>
          <cell r="C2066">
            <v>183011102</v>
          </cell>
          <cell r="D2066" t="str">
            <v>MORRO BAY 1102</v>
          </cell>
          <cell r="E2066" t="str">
            <v>CB</v>
          </cell>
          <cell r="F2066" t="b">
            <v>0</v>
          </cell>
          <cell r="G2066">
            <v>8911.8997424348199</v>
          </cell>
          <cell r="H2066">
            <v>7279.8497564120898</v>
          </cell>
        </row>
        <row r="2067">
          <cell r="B2067" t="str">
            <v>MORRO BAY 1102V80</v>
          </cell>
          <cell r="C2067">
            <v>183011102</v>
          </cell>
          <cell r="D2067" t="str">
            <v>MORRO BAY 1102</v>
          </cell>
          <cell r="E2067" t="str">
            <v>V80</v>
          </cell>
          <cell r="F2067" t="b">
            <v>1</v>
          </cell>
          <cell r="G2067">
            <v>3197.8947619872301</v>
          </cell>
          <cell r="H2067">
            <v>222.75189376570299</v>
          </cell>
        </row>
        <row r="2068">
          <cell r="B2068" t="str">
            <v>MORRO BAY 1102V84</v>
          </cell>
          <cell r="C2068">
            <v>183011102</v>
          </cell>
          <cell r="D2068" t="str">
            <v>MORRO BAY 1102</v>
          </cell>
          <cell r="E2068" t="str">
            <v>V84</v>
          </cell>
          <cell r="F2068" t="b">
            <v>1</v>
          </cell>
          <cell r="G2068">
            <v>15879.952102384799</v>
          </cell>
          <cell r="H2068">
            <v>369.78367936873798</v>
          </cell>
        </row>
        <row r="2069">
          <cell r="B2069" t="str">
            <v>MORRO BAY 1102W22</v>
          </cell>
          <cell r="C2069">
            <v>183011102</v>
          </cell>
          <cell r="D2069" t="str">
            <v>MORRO BAY 1102</v>
          </cell>
          <cell r="E2069" t="str">
            <v>W22</v>
          </cell>
          <cell r="F2069" t="b">
            <v>0</v>
          </cell>
          <cell r="G2069">
            <v>10106.459832111699</v>
          </cell>
          <cell r="H2069">
            <v>4174.22893922603</v>
          </cell>
        </row>
        <row r="2070">
          <cell r="B2070" t="str">
            <v>MORRO BAY 1102W34</v>
          </cell>
          <cell r="C2070">
            <v>183011102</v>
          </cell>
          <cell r="D2070" t="str">
            <v>MORRO BAY 1102</v>
          </cell>
          <cell r="E2070" t="str">
            <v>W34</v>
          </cell>
          <cell r="F2070" t="b">
            <v>0</v>
          </cell>
          <cell r="G2070">
            <v>15456.5207812966</v>
          </cell>
          <cell r="H2070">
            <v>12223.0154371073</v>
          </cell>
        </row>
        <row r="2071">
          <cell r="B2071" t="str">
            <v>MOUNTAIN QUARRIES 21011102</v>
          </cell>
          <cell r="C2071">
            <v>152282101</v>
          </cell>
          <cell r="D2071" t="str">
            <v>MOUNTAIN QUARRIES 2101</v>
          </cell>
          <cell r="E2071">
            <v>1102</v>
          </cell>
          <cell r="F2071" t="b">
            <v>0</v>
          </cell>
          <cell r="G2071">
            <v>69889.601505907704</v>
          </cell>
          <cell r="H2071">
            <v>69889.601505907704</v>
          </cell>
        </row>
        <row r="2072">
          <cell r="B2072" t="str">
            <v>MOUNTAIN QUARRIES 21011130</v>
          </cell>
          <cell r="C2072">
            <v>152282101</v>
          </cell>
          <cell r="D2072" t="str">
            <v>MOUNTAIN QUARRIES 2101</v>
          </cell>
          <cell r="E2072">
            <v>1130</v>
          </cell>
          <cell r="F2072" t="b">
            <v>0</v>
          </cell>
          <cell r="G2072">
            <v>32234.929431376699</v>
          </cell>
          <cell r="H2072">
            <v>32234.929431376699</v>
          </cell>
        </row>
        <row r="2073">
          <cell r="B2073" t="str">
            <v>MOUNTAIN QUARRIES 21011180</v>
          </cell>
          <cell r="C2073">
            <v>152282101</v>
          </cell>
          <cell r="D2073" t="str">
            <v>MOUNTAIN QUARRIES 2101</v>
          </cell>
          <cell r="E2073">
            <v>1180</v>
          </cell>
          <cell r="F2073" t="b">
            <v>0</v>
          </cell>
          <cell r="G2073">
            <v>20847.2085962899</v>
          </cell>
          <cell r="H2073">
            <v>20847.2085962899</v>
          </cell>
        </row>
        <row r="2074">
          <cell r="B2074" t="str">
            <v>MOUNTAIN QUARRIES 21011184</v>
          </cell>
          <cell r="C2074">
            <v>152282101</v>
          </cell>
          <cell r="D2074" t="str">
            <v>MOUNTAIN QUARRIES 2101</v>
          </cell>
          <cell r="E2074">
            <v>1184</v>
          </cell>
          <cell r="F2074" t="b">
            <v>0</v>
          </cell>
          <cell r="G2074">
            <v>18935.634053086</v>
          </cell>
          <cell r="H2074">
            <v>18820.606832601901</v>
          </cell>
        </row>
        <row r="2075">
          <cell r="B2075" t="str">
            <v>MOUNTAIN QUARRIES 21011346</v>
          </cell>
          <cell r="C2075">
            <v>152282101</v>
          </cell>
          <cell r="D2075" t="str">
            <v>MOUNTAIN QUARRIES 2101</v>
          </cell>
          <cell r="E2075">
            <v>1346</v>
          </cell>
          <cell r="F2075" t="b">
            <v>0</v>
          </cell>
          <cell r="G2075">
            <v>49591.662236873897</v>
          </cell>
          <cell r="H2075">
            <v>49591.662236873897</v>
          </cell>
        </row>
        <row r="2076">
          <cell r="B2076" t="str">
            <v>MOUNTAIN QUARRIES 21011350</v>
          </cell>
          <cell r="C2076">
            <v>152282101</v>
          </cell>
          <cell r="D2076" t="str">
            <v>MOUNTAIN QUARRIES 2101</v>
          </cell>
          <cell r="E2076">
            <v>1350</v>
          </cell>
          <cell r="F2076" t="b">
            <v>0</v>
          </cell>
          <cell r="G2076">
            <v>34999.9270745143</v>
          </cell>
          <cell r="H2076">
            <v>34999.9270745143</v>
          </cell>
        </row>
        <row r="2077">
          <cell r="B2077" t="str">
            <v>MOUNTAIN QUARRIES 21012422</v>
          </cell>
          <cell r="C2077">
            <v>152282101</v>
          </cell>
          <cell r="D2077" t="str">
            <v>MOUNTAIN QUARRIES 2101</v>
          </cell>
          <cell r="E2077">
            <v>2422</v>
          </cell>
          <cell r="F2077" t="b">
            <v>0</v>
          </cell>
          <cell r="G2077">
            <v>13951.5772444876</v>
          </cell>
          <cell r="H2077">
            <v>13951.5772444876</v>
          </cell>
        </row>
        <row r="2078">
          <cell r="B2078" t="str">
            <v>MOUNTAIN QUARRIES 210135466</v>
          </cell>
          <cell r="C2078">
            <v>152282101</v>
          </cell>
          <cell r="D2078" t="str">
            <v>MOUNTAIN QUARRIES 2101</v>
          </cell>
          <cell r="E2078">
            <v>35466</v>
          </cell>
          <cell r="F2078" t="b">
            <v>0</v>
          </cell>
          <cell r="G2078">
            <v>11836.661808823101</v>
          </cell>
          <cell r="H2078">
            <v>11836.661808823101</v>
          </cell>
        </row>
        <row r="2079">
          <cell r="B2079" t="str">
            <v>MOUNTAIN QUARRIES 210151584</v>
          </cell>
          <cell r="C2079">
            <v>152282101</v>
          </cell>
          <cell r="D2079" t="str">
            <v>MOUNTAIN QUARRIES 2101</v>
          </cell>
          <cell r="E2079">
            <v>51584</v>
          </cell>
          <cell r="F2079" t="b">
            <v>0</v>
          </cell>
          <cell r="G2079">
            <v>35041.553426966799</v>
          </cell>
          <cell r="H2079">
            <v>35041.553426966799</v>
          </cell>
        </row>
        <row r="2080">
          <cell r="B2080" t="str">
            <v>MOUNTAIN QUARRIES 21016953</v>
          </cell>
          <cell r="C2080">
            <v>152282101</v>
          </cell>
          <cell r="D2080" t="str">
            <v>MOUNTAIN QUARRIES 2101</v>
          </cell>
          <cell r="E2080">
            <v>6953</v>
          </cell>
          <cell r="F2080" t="b">
            <v>0</v>
          </cell>
          <cell r="G2080">
            <v>9187.9729740039693</v>
          </cell>
          <cell r="H2080">
            <v>9187.9729740039693</v>
          </cell>
        </row>
        <row r="2081">
          <cell r="B2081" t="str">
            <v>MOUNTAIN QUARRIES 210192474</v>
          </cell>
          <cell r="C2081">
            <v>152282101</v>
          </cell>
          <cell r="D2081" t="str">
            <v>MOUNTAIN QUARRIES 2101</v>
          </cell>
          <cell r="E2081">
            <v>92474</v>
          </cell>
          <cell r="F2081" t="b">
            <v>0</v>
          </cell>
          <cell r="G2081">
            <v>25104.647719305001</v>
          </cell>
          <cell r="H2081">
            <v>24305.418103475102</v>
          </cell>
        </row>
        <row r="2082">
          <cell r="B2082" t="str">
            <v>MOUNTAIN QUARRIES 2101CB</v>
          </cell>
          <cell r="C2082">
            <v>152282101</v>
          </cell>
          <cell r="D2082" t="str">
            <v>MOUNTAIN QUARRIES 2101</v>
          </cell>
          <cell r="E2082" t="str">
            <v>CB</v>
          </cell>
          <cell r="F2082" t="b">
            <v>0</v>
          </cell>
          <cell r="G2082">
            <v>40215.546732118601</v>
          </cell>
          <cell r="H2082">
            <v>40215.546732118601</v>
          </cell>
        </row>
        <row r="2083">
          <cell r="B2083" t="str">
            <v>NAPA 11025039</v>
          </cell>
          <cell r="C2083">
            <v>42021102</v>
          </cell>
          <cell r="D2083" t="str">
            <v>NAPA 1102</v>
          </cell>
          <cell r="E2083">
            <v>5039</v>
          </cell>
          <cell r="F2083" t="b">
            <v>1</v>
          </cell>
          <cell r="G2083">
            <v>4245.04624664107</v>
          </cell>
          <cell r="H2083">
            <v>0</v>
          </cell>
        </row>
        <row r="2084">
          <cell r="B2084" t="str">
            <v>NAPA 1102561208</v>
          </cell>
          <cell r="C2084">
            <v>42021102</v>
          </cell>
          <cell r="D2084" t="str">
            <v>NAPA 1102</v>
          </cell>
          <cell r="E2084">
            <v>561208</v>
          </cell>
          <cell r="F2084" t="b">
            <v>0</v>
          </cell>
          <cell r="G2084">
            <v>4547.6852448438303</v>
          </cell>
          <cell r="H2084">
            <v>1347.5453714067401</v>
          </cell>
        </row>
        <row r="2085">
          <cell r="B2085" t="str">
            <v>NAPA 11121302</v>
          </cell>
          <cell r="C2085">
            <v>42021112</v>
          </cell>
          <cell r="D2085" t="str">
            <v>NAPA 1112</v>
          </cell>
          <cell r="E2085">
            <v>1302</v>
          </cell>
          <cell r="F2085" t="b">
            <v>0</v>
          </cell>
          <cell r="G2085">
            <v>55353.029929693599</v>
          </cell>
          <cell r="H2085">
            <v>32333.736900328498</v>
          </cell>
        </row>
        <row r="2086">
          <cell r="B2086" t="str">
            <v>NAPA 1112CB</v>
          </cell>
          <cell r="C2086">
            <v>42021112</v>
          </cell>
          <cell r="D2086" t="str">
            <v>NAPA 1112</v>
          </cell>
          <cell r="E2086" t="str">
            <v>CB</v>
          </cell>
          <cell r="F2086" t="b">
            <v>1</v>
          </cell>
          <cell r="G2086">
            <v>26742.875334978598</v>
          </cell>
          <cell r="H2086">
            <v>940.99909734704204</v>
          </cell>
        </row>
        <row r="2087">
          <cell r="B2087" t="str">
            <v>NARROWS 21011202</v>
          </cell>
          <cell r="C2087">
            <v>153132101</v>
          </cell>
          <cell r="D2087" t="str">
            <v>NARROWS 2101</v>
          </cell>
          <cell r="E2087">
            <v>1202</v>
          </cell>
          <cell r="F2087" t="b">
            <v>0</v>
          </cell>
          <cell r="G2087">
            <v>73649.878866184998</v>
          </cell>
          <cell r="H2087">
            <v>73649.878866184998</v>
          </cell>
        </row>
        <row r="2088">
          <cell r="B2088" t="str">
            <v>NARROWS 2101CB</v>
          </cell>
          <cell r="C2088">
            <v>153132101</v>
          </cell>
          <cell r="D2088" t="str">
            <v>NARROWS 2101</v>
          </cell>
          <cell r="E2088" t="str">
            <v>CB</v>
          </cell>
          <cell r="F2088" t="b">
            <v>0</v>
          </cell>
          <cell r="G2088">
            <v>25047.844847753498</v>
          </cell>
          <cell r="H2088">
            <v>25047.844847753498</v>
          </cell>
        </row>
        <row r="2089">
          <cell r="B2089" t="str">
            <v>NARROWS 21022220</v>
          </cell>
          <cell r="C2089">
            <v>153132102</v>
          </cell>
          <cell r="D2089" t="str">
            <v>NARROWS 2102</v>
          </cell>
          <cell r="E2089">
            <v>2220</v>
          </cell>
          <cell r="F2089" t="b">
            <v>0</v>
          </cell>
          <cell r="G2089">
            <v>45533.947729464402</v>
          </cell>
          <cell r="H2089">
            <v>44226.437278342499</v>
          </cell>
        </row>
        <row r="2090">
          <cell r="B2090" t="str">
            <v>NARROWS 21022718</v>
          </cell>
          <cell r="C2090">
            <v>153132102</v>
          </cell>
          <cell r="D2090" t="str">
            <v>NARROWS 2102</v>
          </cell>
          <cell r="E2090">
            <v>2718</v>
          </cell>
          <cell r="F2090" t="b">
            <v>1</v>
          </cell>
          <cell r="G2090">
            <v>11657.4654013248</v>
          </cell>
          <cell r="H2090">
            <v>495.64222847970501</v>
          </cell>
        </row>
        <row r="2091">
          <cell r="B2091" t="str">
            <v>NARROWS 210248484</v>
          </cell>
          <cell r="C2091">
            <v>153132102</v>
          </cell>
          <cell r="D2091" t="str">
            <v>NARROWS 2102</v>
          </cell>
          <cell r="E2091">
            <v>48484</v>
          </cell>
          <cell r="F2091" t="b">
            <v>0</v>
          </cell>
          <cell r="G2091">
            <v>67054.867197721207</v>
          </cell>
          <cell r="H2091">
            <v>67054.867197721207</v>
          </cell>
        </row>
        <row r="2092">
          <cell r="B2092" t="str">
            <v>NARROWS 210276952</v>
          </cell>
          <cell r="C2092">
            <v>153132102</v>
          </cell>
          <cell r="D2092" t="str">
            <v>NARROWS 2102</v>
          </cell>
          <cell r="E2092">
            <v>76952</v>
          </cell>
          <cell r="F2092" t="b">
            <v>0</v>
          </cell>
          <cell r="G2092">
            <v>18206.8026400116</v>
          </cell>
          <cell r="H2092">
            <v>3648.44959459036</v>
          </cell>
        </row>
        <row r="2093">
          <cell r="B2093" t="str">
            <v>NARROWS 2102CB</v>
          </cell>
          <cell r="C2093">
            <v>153132102</v>
          </cell>
          <cell r="D2093" t="str">
            <v>NARROWS 2102</v>
          </cell>
          <cell r="E2093" t="str">
            <v>CB</v>
          </cell>
          <cell r="F2093" t="b">
            <v>0</v>
          </cell>
          <cell r="G2093">
            <v>39248.315256525602</v>
          </cell>
          <cell r="H2093">
            <v>36287.640288092698</v>
          </cell>
        </row>
        <row r="2094">
          <cell r="B2094" t="str">
            <v>NARROWS 2104CB</v>
          </cell>
          <cell r="C2094">
            <v>153132104</v>
          </cell>
          <cell r="D2094" t="str">
            <v>NARROWS 2104</v>
          </cell>
          <cell r="E2094" t="str">
            <v>CB</v>
          </cell>
          <cell r="F2094" t="b">
            <v>1</v>
          </cell>
          <cell r="G2094">
            <v>4.5719965862992797</v>
          </cell>
          <cell r="H2094">
            <v>4.5719965862992797</v>
          </cell>
        </row>
        <row r="2095">
          <cell r="B2095" t="str">
            <v>NARROWS 21052216</v>
          </cell>
          <cell r="C2095">
            <v>153132105</v>
          </cell>
          <cell r="D2095" t="str">
            <v>NARROWS 2105</v>
          </cell>
          <cell r="E2095">
            <v>2216</v>
          </cell>
          <cell r="F2095" t="b">
            <v>0</v>
          </cell>
          <cell r="G2095">
            <v>93046.013208628603</v>
          </cell>
          <cell r="H2095">
            <v>91192.076764327503</v>
          </cell>
        </row>
        <row r="2096">
          <cell r="B2096" t="str">
            <v>NARROWS 21052228</v>
          </cell>
          <cell r="C2096">
            <v>153132105</v>
          </cell>
          <cell r="D2096" t="str">
            <v>NARROWS 2105</v>
          </cell>
          <cell r="E2096">
            <v>2228</v>
          </cell>
          <cell r="F2096" t="b">
            <v>0</v>
          </cell>
          <cell r="G2096">
            <v>34201.724138163503</v>
          </cell>
          <cell r="H2096">
            <v>33727.147124967101</v>
          </cell>
        </row>
        <row r="2097">
          <cell r="B2097" t="str">
            <v>NARROWS 21052426</v>
          </cell>
          <cell r="C2097">
            <v>153132105</v>
          </cell>
          <cell r="D2097" t="str">
            <v>NARROWS 2105</v>
          </cell>
          <cell r="E2097">
            <v>2426</v>
          </cell>
          <cell r="F2097" t="b">
            <v>0</v>
          </cell>
          <cell r="G2097">
            <v>27934.498925169999</v>
          </cell>
          <cell r="H2097">
            <v>13782.7728152216</v>
          </cell>
        </row>
        <row r="2098">
          <cell r="B2098" t="str">
            <v>NARROWS 21052748</v>
          </cell>
          <cell r="C2098">
            <v>153132105</v>
          </cell>
          <cell r="D2098" t="str">
            <v>NARROWS 2105</v>
          </cell>
          <cell r="E2098">
            <v>2748</v>
          </cell>
          <cell r="F2098" t="b">
            <v>0</v>
          </cell>
          <cell r="G2098">
            <v>31538.407634040599</v>
          </cell>
          <cell r="H2098">
            <v>20831.4864473333</v>
          </cell>
        </row>
        <row r="2099">
          <cell r="B2099" t="str">
            <v>NARROWS 210534069</v>
          </cell>
          <cell r="C2099">
            <v>153132105</v>
          </cell>
          <cell r="D2099" t="str">
            <v>NARROWS 2105</v>
          </cell>
          <cell r="E2099">
            <v>34069</v>
          </cell>
          <cell r="F2099" t="b">
            <v>0</v>
          </cell>
          <cell r="G2099">
            <v>25331.847305003099</v>
          </cell>
          <cell r="H2099">
            <v>25331.847305003099</v>
          </cell>
        </row>
        <row r="2100">
          <cell r="B2100" t="str">
            <v>NARROWS 210551582</v>
          </cell>
          <cell r="C2100">
            <v>153132105</v>
          </cell>
          <cell r="D2100" t="str">
            <v>NARROWS 2105</v>
          </cell>
          <cell r="E2100">
            <v>51582</v>
          </cell>
          <cell r="F2100" t="b">
            <v>0</v>
          </cell>
          <cell r="G2100">
            <v>15330.267117533</v>
          </cell>
          <cell r="H2100">
            <v>15330.267117533</v>
          </cell>
        </row>
        <row r="2101">
          <cell r="B2101" t="str">
            <v>NARROWS 21057203</v>
          </cell>
          <cell r="C2101">
            <v>153132105</v>
          </cell>
          <cell r="D2101" t="str">
            <v>NARROWS 2105</v>
          </cell>
          <cell r="E2101">
            <v>7203</v>
          </cell>
          <cell r="F2101" t="b">
            <v>0</v>
          </cell>
          <cell r="G2101">
            <v>30305.2229144306</v>
          </cell>
          <cell r="H2101">
            <v>29904.6732687078</v>
          </cell>
        </row>
        <row r="2102">
          <cell r="B2102" t="str">
            <v>NARROWS 2105CB</v>
          </cell>
          <cell r="C2102">
            <v>153132105</v>
          </cell>
          <cell r="D2102" t="str">
            <v>NARROWS 2105</v>
          </cell>
          <cell r="E2102" t="str">
            <v>CB</v>
          </cell>
          <cell r="F2102" t="b">
            <v>0</v>
          </cell>
          <cell r="G2102">
            <v>58448.722746324202</v>
          </cell>
          <cell r="H2102">
            <v>58073.640204797499</v>
          </cell>
        </row>
        <row r="2103">
          <cell r="B2103" t="str">
            <v>NARROWS PH 1151CB</v>
          </cell>
          <cell r="C2103">
            <v>153131151</v>
          </cell>
          <cell r="D2103" t="str">
            <v>NARROWS PH 1151</v>
          </cell>
          <cell r="E2103" t="str">
            <v>CB</v>
          </cell>
          <cell r="F2103" t="b">
            <v>1</v>
          </cell>
          <cell r="G2103">
            <v>286.989068642012</v>
          </cell>
          <cell r="H2103">
            <v>286.989068642012</v>
          </cell>
        </row>
        <row r="2104">
          <cell r="B2104" t="str">
            <v>NEWBURG 11313446</v>
          </cell>
          <cell r="C2104">
            <v>192151131</v>
          </cell>
          <cell r="D2104" t="str">
            <v>NEWBURG 1131</v>
          </cell>
          <cell r="E2104">
            <v>3446</v>
          </cell>
          <cell r="F2104" t="b">
            <v>1</v>
          </cell>
          <cell r="G2104">
            <v>13148.5405296032</v>
          </cell>
          <cell r="H2104">
            <v>475.01262233861399</v>
          </cell>
        </row>
        <row r="2105">
          <cell r="B2105" t="str">
            <v>NEWBURG 1131380686</v>
          </cell>
          <cell r="C2105">
            <v>192151131</v>
          </cell>
          <cell r="D2105" t="str">
            <v>NEWBURG 1131</v>
          </cell>
          <cell r="E2105">
            <v>380686</v>
          </cell>
          <cell r="F2105" t="b">
            <v>0</v>
          </cell>
          <cell r="G2105">
            <v>4931.6119295636199</v>
          </cell>
          <cell r="H2105">
            <v>3014.5330959911498</v>
          </cell>
        </row>
        <row r="2106">
          <cell r="B2106" t="str">
            <v>NEWBURG 1131557468</v>
          </cell>
          <cell r="C2106">
            <v>192151131</v>
          </cell>
          <cell r="D2106" t="str">
            <v>NEWBURG 1131</v>
          </cell>
          <cell r="E2106">
            <v>557468</v>
          </cell>
          <cell r="F2106" t="b">
            <v>0</v>
          </cell>
          <cell r="G2106">
            <v>3768.3144026042301</v>
          </cell>
          <cell r="H2106">
            <v>1423.67318422686</v>
          </cell>
        </row>
        <row r="2107">
          <cell r="B2107" t="str">
            <v>NEWBURG 113190242</v>
          </cell>
          <cell r="C2107">
            <v>192151131</v>
          </cell>
          <cell r="D2107" t="str">
            <v>NEWBURG 1131</v>
          </cell>
          <cell r="E2107">
            <v>90242</v>
          </cell>
          <cell r="F2107" t="b">
            <v>0</v>
          </cell>
          <cell r="G2107">
            <v>7016.5204255860799</v>
          </cell>
          <cell r="H2107">
            <v>6652.6427316052996</v>
          </cell>
        </row>
        <row r="2108">
          <cell r="B2108" t="str">
            <v>NEWBURG 1131987158</v>
          </cell>
          <cell r="C2108">
            <v>192151131</v>
          </cell>
          <cell r="D2108" t="str">
            <v>NEWBURG 1131</v>
          </cell>
          <cell r="E2108">
            <v>987158</v>
          </cell>
          <cell r="F2108" t="b">
            <v>1</v>
          </cell>
          <cell r="G2108">
            <v>443.41394702120999</v>
          </cell>
          <cell r="H2108">
            <v>397.68307839467502</v>
          </cell>
        </row>
        <row r="2109">
          <cell r="B2109" t="str">
            <v>NEWBURG 1131CB</v>
          </cell>
          <cell r="C2109">
            <v>192151131</v>
          </cell>
          <cell r="D2109" t="str">
            <v>NEWBURG 1131</v>
          </cell>
          <cell r="E2109" t="str">
            <v>CB</v>
          </cell>
          <cell r="F2109" t="b">
            <v>1</v>
          </cell>
          <cell r="G2109">
            <v>10978.5427758691</v>
          </cell>
          <cell r="H2109">
            <v>257.32328498610201</v>
          </cell>
        </row>
        <row r="2110">
          <cell r="B2110" t="str">
            <v>NEWBURG 1132665674</v>
          </cell>
          <cell r="C2110">
            <v>192151132</v>
          </cell>
          <cell r="D2110" t="str">
            <v>NEWBURG 1132</v>
          </cell>
          <cell r="E2110">
            <v>665674</v>
          </cell>
          <cell r="F2110" t="b">
            <v>1</v>
          </cell>
          <cell r="G2110">
            <v>2469.7606202855</v>
          </cell>
          <cell r="H2110">
            <v>698.79825229523203</v>
          </cell>
        </row>
        <row r="2111">
          <cell r="B2111" t="str">
            <v>NEWBURG 1132910230</v>
          </cell>
          <cell r="C2111">
            <v>192151132</v>
          </cell>
          <cell r="D2111" t="str">
            <v>NEWBURG 1132</v>
          </cell>
          <cell r="E2111">
            <v>910230</v>
          </cell>
          <cell r="F2111" t="b">
            <v>0</v>
          </cell>
          <cell r="G2111">
            <v>3166.5297195425201</v>
          </cell>
          <cell r="H2111">
            <v>1560.5068819688699</v>
          </cell>
        </row>
        <row r="2112">
          <cell r="B2112" t="str">
            <v>NEWBURG 1133CB</v>
          </cell>
          <cell r="C2112">
            <v>192151133</v>
          </cell>
          <cell r="D2112" t="str">
            <v>NEWBURG 1133</v>
          </cell>
          <cell r="E2112" t="str">
            <v>CB</v>
          </cell>
          <cell r="F2112" t="b">
            <v>0</v>
          </cell>
          <cell r="G2112">
            <v>14786.855477933101</v>
          </cell>
          <cell r="H2112">
            <v>5089.2485035080299</v>
          </cell>
        </row>
        <row r="2113">
          <cell r="B2113" t="str">
            <v>NORTH BRANCH 110111158</v>
          </cell>
          <cell r="C2113">
            <v>163231101</v>
          </cell>
          <cell r="D2113" t="str">
            <v>NORTH BRANCH 1101</v>
          </cell>
          <cell r="E2113">
            <v>11158</v>
          </cell>
          <cell r="F2113" t="b">
            <v>0</v>
          </cell>
          <cell r="G2113">
            <v>47609.492899980301</v>
          </cell>
          <cell r="H2113">
            <v>20499.893494219199</v>
          </cell>
        </row>
        <row r="2114">
          <cell r="B2114" t="str">
            <v>NORTH BRANCH 110111206</v>
          </cell>
          <cell r="C2114">
            <v>163231101</v>
          </cell>
          <cell r="D2114" t="str">
            <v>NORTH BRANCH 1101</v>
          </cell>
          <cell r="E2114">
            <v>11206</v>
          </cell>
          <cell r="F2114" t="b">
            <v>0</v>
          </cell>
          <cell r="G2114">
            <v>28786.4552265276</v>
          </cell>
          <cell r="H2114">
            <v>28782.167776861701</v>
          </cell>
        </row>
        <row r="2115">
          <cell r="B2115" t="str">
            <v>NORTH BRANCH 110113496</v>
          </cell>
          <cell r="C2115">
            <v>163231101</v>
          </cell>
          <cell r="D2115" t="str">
            <v>NORTH BRANCH 1101</v>
          </cell>
          <cell r="E2115">
            <v>13496</v>
          </cell>
          <cell r="F2115" t="b">
            <v>0</v>
          </cell>
          <cell r="G2115">
            <v>8111.7844879552704</v>
          </cell>
          <cell r="H2115">
            <v>3211.8845450173299</v>
          </cell>
        </row>
        <row r="2116">
          <cell r="B2116" t="str">
            <v>NORTH BRANCH 1101CB</v>
          </cell>
          <cell r="C2116">
            <v>163231101</v>
          </cell>
          <cell r="D2116" t="str">
            <v>NORTH BRANCH 1101</v>
          </cell>
          <cell r="E2116" t="str">
            <v>CB</v>
          </cell>
          <cell r="F2116" t="b">
            <v>0</v>
          </cell>
          <cell r="G2116">
            <v>32934.795715166103</v>
          </cell>
          <cell r="H2116">
            <v>25410.311875499501</v>
          </cell>
        </row>
        <row r="2117">
          <cell r="B2117" t="str">
            <v>NORTH BRANCH 1101TS1115</v>
          </cell>
          <cell r="C2117">
            <v>163231101</v>
          </cell>
          <cell r="D2117" t="str">
            <v>NORTH BRANCH 1101</v>
          </cell>
          <cell r="E2117" t="str">
            <v>TS1115</v>
          </cell>
          <cell r="F2117" t="b">
            <v>0</v>
          </cell>
          <cell r="G2117">
            <v>28340.508263332798</v>
          </cell>
          <cell r="H2117">
            <v>28340.508263332798</v>
          </cell>
        </row>
        <row r="2118">
          <cell r="B2118" t="str">
            <v>NORTH DUBLIN 2101CB</v>
          </cell>
          <cell r="C2118">
            <v>14052101</v>
          </cell>
          <cell r="D2118" t="str">
            <v>NORTH DUBLIN 2101</v>
          </cell>
          <cell r="E2118" t="str">
            <v>CB</v>
          </cell>
          <cell r="F2118" t="b">
            <v>0</v>
          </cell>
          <cell r="G2118">
            <v>2942.9352105880698</v>
          </cell>
          <cell r="H2118">
            <v>2836.5864163709698</v>
          </cell>
        </row>
        <row r="2119">
          <cell r="B2119" t="str">
            <v>NORTH DUBLIN 2101MR765</v>
          </cell>
          <cell r="C2119">
            <v>14052101</v>
          </cell>
          <cell r="D2119" t="str">
            <v>NORTH DUBLIN 2101</v>
          </cell>
          <cell r="E2119" t="str">
            <v>MR765</v>
          </cell>
          <cell r="F2119" t="b">
            <v>0</v>
          </cell>
          <cell r="G2119">
            <v>3411.70786375753</v>
          </cell>
          <cell r="H2119">
            <v>3330.9197097032902</v>
          </cell>
        </row>
        <row r="2120">
          <cell r="B2120" t="str">
            <v>NORTH DUBLIN 210311101</v>
          </cell>
          <cell r="C2120">
            <v>14052103</v>
          </cell>
          <cell r="D2120" t="str">
            <v>NORTH DUBLIN 2103</v>
          </cell>
          <cell r="E2120">
            <v>11101</v>
          </cell>
          <cell r="F2120" t="b">
            <v>0</v>
          </cell>
          <cell r="G2120">
            <v>5931.2677788132596</v>
          </cell>
          <cell r="H2120">
            <v>5931.2677788132596</v>
          </cell>
        </row>
        <row r="2121">
          <cell r="B2121" t="str">
            <v>NORTH DUBLIN 21039473</v>
          </cell>
          <cell r="C2121">
            <v>14052103</v>
          </cell>
          <cell r="D2121" t="str">
            <v>NORTH DUBLIN 2103</v>
          </cell>
          <cell r="E2121">
            <v>9473</v>
          </cell>
          <cell r="F2121" t="b">
            <v>0</v>
          </cell>
          <cell r="G2121">
            <v>4735.3385953027</v>
          </cell>
          <cell r="H2121">
            <v>3890.4789532640598</v>
          </cell>
        </row>
        <row r="2122">
          <cell r="B2122" t="str">
            <v>NORTH DUBLIN 2103CB</v>
          </cell>
          <cell r="C2122">
            <v>14052103</v>
          </cell>
          <cell r="D2122" t="str">
            <v>NORTH DUBLIN 2103</v>
          </cell>
          <cell r="E2122" t="str">
            <v>CB</v>
          </cell>
          <cell r="F2122" t="b">
            <v>0</v>
          </cell>
          <cell r="G2122">
            <v>24190.4570541746</v>
          </cell>
          <cell r="H2122">
            <v>22339.311726953401</v>
          </cell>
        </row>
        <row r="2123">
          <cell r="B2123" t="str">
            <v>NORTH TOWER 2101CB</v>
          </cell>
          <cell r="C2123">
            <v>42042101</v>
          </cell>
          <cell r="D2123" t="str">
            <v>NORTH TOWER 2101</v>
          </cell>
          <cell r="E2123" t="str">
            <v>CB</v>
          </cell>
          <cell r="F2123" t="b">
            <v>0</v>
          </cell>
          <cell r="G2123">
            <v>7077.2532137504504</v>
          </cell>
          <cell r="H2123">
            <v>2179.35428005024</v>
          </cell>
        </row>
        <row r="2124">
          <cell r="B2124" t="str">
            <v>NOTRE DAME 1103317782</v>
          </cell>
          <cell r="C2124">
            <v>102041103</v>
          </cell>
          <cell r="D2124" t="str">
            <v>NOTRE DAME 1103</v>
          </cell>
          <cell r="E2124">
            <v>317782</v>
          </cell>
          <cell r="F2124" t="b">
            <v>1</v>
          </cell>
          <cell r="G2124">
            <v>6689.8141520583104</v>
          </cell>
          <cell r="H2124">
            <v>874.19289276571305</v>
          </cell>
        </row>
        <row r="2125">
          <cell r="B2125" t="str">
            <v>NOTRE DAME 11042028</v>
          </cell>
          <cell r="C2125">
            <v>102041104</v>
          </cell>
          <cell r="D2125" t="str">
            <v>NOTRE DAME 1104</v>
          </cell>
          <cell r="E2125">
            <v>2028</v>
          </cell>
          <cell r="F2125" t="b">
            <v>0</v>
          </cell>
          <cell r="G2125">
            <v>17437.718265256499</v>
          </cell>
          <cell r="H2125">
            <v>17437.718265256499</v>
          </cell>
        </row>
        <row r="2126">
          <cell r="B2126" t="str">
            <v>NOTRE DAME 11042408</v>
          </cell>
          <cell r="C2126">
            <v>102041104</v>
          </cell>
          <cell r="D2126" t="str">
            <v>NOTRE DAME 1104</v>
          </cell>
          <cell r="E2126">
            <v>2408</v>
          </cell>
          <cell r="F2126" t="b">
            <v>0</v>
          </cell>
          <cell r="G2126">
            <v>22439.086505777799</v>
          </cell>
          <cell r="H2126">
            <v>18541.241281960502</v>
          </cell>
        </row>
        <row r="2127">
          <cell r="B2127" t="str">
            <v>NOTRE DAME 11042537</v>
          </cell>
          <cell r="C2127">
            <v>102041104</v>
          </cell>
          <cell r="D2127" t="str">
            <v>NOTRE DAME 1104</v>
          </cell>
          <cell r="E2127">
            <v>2537</v>
          </cell>
          <cell r="F2127" t="b">
            <v>0</v>
          </cell>
          <cell r="G2127">
            <v>8030.1143441623299</v>
          </cell>
          <cell r="H2127">
            <v>8030.1143441623299</v>
          </cell>
        </row>
        <row r="2128">
          <cell r="B2128" t="str">
            <v>NOTRE DAME 1104937710</v>
          </cell>
          <cell r="C2128">
            <v>102041104</v>
          </cell>
          <cell r="D2128" t="str">
            <v>NOTRE DAME 1104</v>
          </cell>
          <cell r="E2128">
            <v>937710</v>
          </cell>
          <cell r="F2128" t="b">
            <v>0</v>
          </cell>
          <cell r="G2128">
            <v>2292.7758169434001</v>
          </cell>
          <cell r="H2128">
            <v>1372.1379392482199</v>
          </cell>
        </row>
        <row r="2129">
          <cell r="B2129" t="str">
            <v>NOVATO 11041282</v>
          </cell>
          <cell r="C2129">
            <v>42211104</v>
          </cell>
          <cell r="D2129" t="str">
            <v>NOVATO 1104</v>
          </cell>
          <cell r="E2129">
            <v>1282</v>
          </cell>
          <cell r="F2129" t="b">
            <v>1</v>
          </cell>
          <cell r="G2129">
            <v>5984.1771176648299</v>
          </cell>
          <cell r="H2129">
            <v>0</v>
          </cell>
        </row>
        <row r="2130">
          <cell r="B2130" t="str">
            <v>NOVATO 110455398</v>
          </cell>
          <cell r="C2130">
            <v>42211104</v>
          </cell>
          <cell r="D2130" t="str">
            <v>NOVATO 1104</v>
          </cell>
          <cell r="E2130">
            <v>55398</v>
          </cell>
          <cell r="F2130" t="b">
            <v>0</v>
          </cell>
          <cell r="G2130">
            <v>18355.850085463499</v>
          </cell>
          <cell r="H2130">
            <v>5879.4418289755204</v>
          </cell>
        </row>
        <row r="2131">
          <cell r="B2131" t="str">
            <v>NOVATO 1104676060</v>
          </cell>
          <cell r="C2131">
            <v>42211104</v>
          </cell>
          <cell r="D2131" t="str">
            <v>NOVATO 1104</v>
          </cell>
          <cell r="E2131">
            <v>676060</v>
          </cell>
          <cell r="F2131" t="b">
            <v>1</v>
          </cell>
          <cell r="G2131">
            <v>1407.16202532289</v>
          </cell>
          <cell r="H2131">
            <v>722.77707429730197</v>
          </cell>
        </row>
        <row r="2132">
          <cell r="B2132" t="str">
            <v>OAK 0401CB</v>
          </cell>
          <cell r="C2132">
            <v>12600401</v>
          </cell>
          <cell r="D2132" t="str">
            <v>OAK 0401</v>
          </cell>
          <cell r="E2132" t="str">
            <v>CB</v>
          </cell>
          <cell r="F2132" t="b">
            <v>0</v>
          </cell>
          <cell r="G2132">
            <v>8716.4726115673093</v>
          </cell>
          <cell r="H2132">
            <v>5585.5806229500704</v>
          </cell>
        </row>
        <row r="2133">
          <cell r="B2133" t="str">
            <v>OAKHURST 110110090</v>
          </cell>
          <cell r="C2133">
            <v>254421101</v>
          </cell>
          <cell r="D2133" t="str">
            <v>OAKHURST 1101</v>
          </cell>
          <cell r="E2133">
            <v>10090</v>
          </cell>
          <cell r="F2133" t="b">
            <v>0</v>
          </cell>
          <cell r="G2133">
            <v>70938.540557421802</v>
          </cell>
          <cell r="H2133">
            <v>70938.540557421802</v>
          </cell>
        </row>
        <row r="2134">
          <cell r="B2134" t="str">
            <v>OAKHURST 11015490</v>
          </cell>
          <cell r="C2134">
            <v>254421101</v>
          </cell>
          <cell r="D2134" t="str">
            <v>OAKHURST 1101</v>
          </cell>
          <cell r="E2134">
            <v>5490</v>
          </cell>
          <cell r="F2134" t="b">
            <v>0</v>
          </cell>
          <cell r="G2134">
            <v>40241.339141113902</v>
          </cell>
          <cell r="H2134">
            <v>40241.339141113902</v>
          </cell>
        </row>
        <row r="2135">
          <cell r="B2135" t="str">
            <v>OAKHURST 1101636114</v>
          </cell>
          <cell r="C2135">
            <v>254421101</v>
          </cell>
          <cell r="D2135" t="str">
            <v>OAKHURST 1101</v>
          </cell>
          <cell r="E2135">
            <v>636114</v>
          </cell>
          <cell r="F2135" t="b">
            <v>0</v>
          </cell>
          <cell r="G2135">
            <v>32974.164320361</v>
          </cell>
          <cell r="H2135">
            <v>32974.164320361</v>
          </cell>
        </row>
        <row r="2136">
          <cell r="B2136" t="str">
            <v>OAKHURST 1101CB</v>
          </cell>
          <cell r="C2136">
            <v>254421101</v>
          </cell>
          <cell r="D2136" t="str">
            <v>OAKHURST 1101</v>
          </cell>
          <cell r="E2136" t="str">
            <v>CB</v>
          </cell>
          <cell r="F2136" t="b">
            <v>0</v>
          </cell>
          <cell r="G2136">
            <v>4772.9739324101301</v>
          </cell>
          <cell r="H2136">
            <v>3724.6765585547901</v>
          </cell>
        </row>
        <row r="2137">
          <cell r="B2137" t="str">
            <v>OAKHURST 110210100</v>
          </cell>
          <cell r="C2137">
            <v>254421102</v>
          </cell>
          <cell r="D2137" t="str">
            <v>OAKHURST 1102</v>
          </cell>
          <cell r="E2137">
            <v>10100</v>
          </cell>
          <cell r="F2137" t="b">
            <v>0</v>
          </cell>
          <cell r="G2137">
            <v>18902.686907326999</v>
          </cell>
          <cell r="H2137">
            <v>16723.3035318566</v>
          </cell>
        </row>
        <row r="2138">
          <cell r="B2138" t="str">
            <v>OAKHURST 1102CB</v>
          </cell>
          <cell r="C2138">
            <v>254421102</v>
          </cell>
          <cell r="D2138" t="str">
            <v>OAKHURST 1102</v>
          </cell>
          <cell r="E2138" t="str">
            <v>CB</v>
          </cell>
          <cell r="F2138" t="b">
            <v>0</v>
          </cell>
          <cell r="G2138">
            <v>7703.93545220958</v>
          </cell>
          <cell r="H2138">
            <v>4253.8821942232598</v>
          </cell>
        </row>
        <row r="2139">
          <cell r="B2139" t="str">
            <v>OAKHURST 110310140</v>
          </cell>
          <cell r="C2139">
            <v>254421103</v>
          </cell>
          <cell r="D2139" t="str">
            <v>OAKHURST 1103</v>
          </cell>
          <cell r="E2139">
            <v>10140</v>
          </cell>
          <cell r="F2139" t="b">
            <v>0</v>
          </cell>
          <cell r="G2139">
            <v>26724.084181270999</v>
          </cell>
          <cell r="H2139">
            <v>26724.084181270999</v>
          </cell>
        </row>
        <row r="2140">
          <cell r="B2140" t="str">
            <v>OAKHURST 110310190</v>
          </cell>
          <cell r="C2140">
            <v>254421103</v>
          </cell>
          <cell r="D2140" t="str">
            <v>OAKHURST 1103</v>
          </cell>
          <cell r="E2140">
            <v>10190</v>
          </cell>
          <cell r="F2140" t="b">
            <v>0</v>
          </cell>
          <cell r="G2140">
            <v>13591.0884171087</v>
          </cell>
          <cell r="H2140">
            <v>13591.0884171087</v>
          </cell>
        </row>
        <row r="2141">
          <cell r="B2141" t="str">
            <v>OAKHURST 110310570</v>
          </cell>
          <cell r="C2141">
            <v>254421103</v>
          </cell>
          <cell r="D2141" t="str">
            <v>OAKHURST 1103</v>
          </cell>
          <cell r="E2141">
            <v>10570</v>
          </cell>
          <cell r="F2141" t="b">
            <v>0</v>
          </cell>
          <cell r="G2141">
            <v>15440.8056130641</v>
          </cell>
          <cell r="H2141">
            <v>15440.8056130641</v>
          </cell>
        </row>
        <row r="2142">
          <cell r="B2142" t="str">
            <v>OAKHURST 110310723</v>
          </cell>
          <cell r="C2142">
            <v>254421103</v>
          </cell>
          <cell r="D2142" t="str">
            <v>OAKHURST 1103</v>
          </cell>
          <cell r="E2142">
            <v>10723</v>
          </cell>
          <cell r="F2142" t="b">
            <v>1</v>
          </cell>
          <cell r="G2142">
            <v>6.3414572026027498</v>
          </cell>
          <cell r="H2142">
            <v>6.3414572026027498</v>
          </cell>
        </row>
        <row r="2143">
          <cell r="B2143" t="str">
            <v>OAKHURST 11035120</v>
          </cell>
          <cell r="C2143">
            <v>254421103</v>
          </cell>
          <cell r="D2143" t="str">
            <v>OAKHURST 1103</v>
          </cell>
          <cell r="E2143">
            <v>5120</v>
          </cell>
          <cell r="F2143" t="b">
            <v>0</v>
          </cell>
          <cell r="G2143">
            <v>9912.3897459800392</v>
          </cell>
          <cell r="H2143">
            <v>9912.3897459800392</v>
          </cell>
        </row>
        <row r="2144">
          <cell r="B2144" t="str">
            <v>OAKHURST 11035470</v>
          </cell>
          <cell r="C2144">
            <v>254421103</v>
          </cell>
          <cell r="D2144" t="str">
            <v>OAKHURST 1103</v>
          </cell>
          <cell r="E2144">
            <v>5470</v>
          </cell>
          <cell r="F2144" t="b">
            <v>0</v>
          </cell>
          <cell r="G2144">
            <v>14989.8273241802</v>
          </cell>
          <cell r="H2144">
            <v>14989.8273241802</v>
          </cell>
        </row>
        <row r="2145">
          <cell r="B2145" t="str">
            <v>OAKHURST 11035480</v>
          </cell>
          <cell r="C2145">
            <v>254421103</v>
          </cell>
          <cell r="D2145" t="str">
            <v>OAKHURST 1103</v>
          </cell>
          <cell r="E2145">
            <v>5480</v>
          </cell>
          <cell r="F2145" t="b">
            <v>0</v>
          </cell>
          <cell r="G2145">
            <v>27352.068709616098</v>
          </cell>
          <cell r="H2145">
            <v>27352.068709616098</v>
          </cell>
        </row>
        <row r="2146">
          <cell r="B2146" t="str">
            <v>OAKHURST 11035732</v>
          </cell>
          <cell r="C2146">
            <v>254421103</v>
          </cell>
          <cell r="D2146" t="str">
            <v>OAKHURST 1103</v>
          </cell>
          <cell r="E2146">
            <v>5732</v>
          </cell>
          <cell r="F2146" t="b">
            <v>0</v>
          </cell>
          <cell r="G2146">
            <v>5445.3198425173596</v>
          </cell>
          <cell r="H2146">
            <v>5445.3198425173596</v>
          </cell>
        </row>
        <row r="2147">
          <cell r="B2147" t="str">
            <v>OAKHURST 110363334</v>
          </cell>
          <cell r="C2147">
            <v>254421103</v>
          </cell>
          <cell r="D2147" t="str">
            <v>OAKHURST 1103</v>
          </cell>
          <cell r="E2147">
            <v>63334</v>
          </cell>
          <cell r="F2147" t="b">
            <v>0</v>
          </cell>
          <cell r="G2147">
            <v>27819.9713092735</v>
          </cell>
          <cell r="H2147">
            <v>27819.9713092735</v>
          </cell>
        </row>
        <row r="2148">
          <cell r="B2148" t="str">
            <v>OAKHURST 1103719490</v>
          </cell>
          <cell r="C2148">
            <v>254421103</v>
          </cell>
          <cell r="D2148" t="str">
            <v>OAKHURST 1103</v>
          </cell>
          <cell r="E2148">
            <v>719490</v>
          </cell>
          <cell r="F2148" t="b">
            <v>0</v>
          </cell>
          <cell r="G2148">
            <v>4856.6254064547802</v>
          </cell>
          <cell r="H2148">
            <v>4856.6254064547802</v>
          </cell>
        </row>
        <row r="2149">
          <cell r="B2149" t="str">
            <v>OAKHURST 110377384</v>
          </cell>
          <cell r="C2149">
            <v>254421103</v>
          </cell>
          <cell r="D2149" t="str">
            <v>OAKHURST 1103</v>
          </cell>
          <cell r="E2149">
            <v>77384</v>
          </cell>
          <cell r="F2149" t="b">
            <v>0</v>
          </cell>
          <cell r="G2149">
            <v>7595.6345520187397</v>
          </cell>
          <cell r="H2149">
            <v>7595.6345520187397</v>
          </cell>
        </row>
        <row r="2150">
          <cell r="B2150" t="str">
            <v>OAKHURST 1103CB</v>
          </cell>
          <cell r="C2150">
            <v>254421103</v>
          </cell>
          <cell r="D2150" t="str">
            <v>OAKHURST 1103</v>
          </cell>
          <cell r="E2150" t="str">
            <v>CB</v>
          </cell>
          <cell r="F2150" t="b">
            <v>0</v>
          </cell>
          <cell r="G2150">
            <v>53866.952763098998</v>
          </cell>
          <cell r="H2150">
            <v>51789.177672875398</v>
          </cell>
        </row>
        <row r="2151">
          <cell r="B2151" t="str">
            <v>OAKLAND D 1112CR192</v>
          </cell>
          <cell r="C2151">
            <v>12041112</v>
          </cell>
          <cell r="D2151" t="str">
            <v>OAKLAND D 1112</v>
          </cell>
          <cell r="E2151" t="str">
            <v>CR192</v>
          </cell>
          <cell r="F2151" t="b">
            <v>0</v>
          </cell>
          <cell r="G2151">
            <v>6810.4625329966602</v>
          </cell>
          <cell r="H2151">
            <v>3963.0316217447498</v>
          </cell>
        </row>
        <row r="2152">
          <cell r="B2152" t="str">
            <v>OAKLAND J 1102951816</v>
          </cell>
          <cell r="C2152">
            <v>12091102</v>
          </cell>
          <cell r="D2152" t="str">
            <v>OAKLAND J 1102</v>
          </cell>
          <cell r="E2152">
            <v>951816</v>
          </cell>
          <cell r="F2152" t="b">
            <v>1</v>
          </cell>
          <cell r="G2152">
            <v>539.17339382060402</v>
          </cell>
          <cell r="H2152">
            <v>539.17339382060402</v>
          </cell>
        </row>
        <row r="2153">
          <cell r="B2153" t="str">
            <v>OAKLAND J 1102CR102</v>
          </cell>
          <cell r="C2153">
            <v>12091102</v>
          </cell>
          <cell r="D2153" t="str">
            <v>OAKLAND J 1102</v>
          </cell>
          <cell r="E2153" t="str">
            <v>CR102</v>
          </cell>
          <cell r="F2153" t="b">
            <v>1</v>
          </cell>
          <cell r="G2153">
            <v>316.33221389850303</v>
          </cell>
          <cell r="H2153">
            <v>316.33221389850303</v>
          </cell>
        </row>
        <row r="2154">
          <cell r="B2154" t="str">
            <v>OAKLAND J 1102CR184</v>
          </cell>
          <cell r="C2154">
            <v>12091102</v>
          </cell>
          <cell r="D2154" t="str">
            <v>OAKLAND J 1102</v>
          </cell>
          <cell r="E2154" t="str">
            <v>CR184</v>
          </cell>
          <cell r="F2154" t="b">
            <v>0</v>
          </cell>
          <cell r="G2154">
            <v>5568.99059492996</v>
          </cell>
          <cell r="H2154">
            <v>5568.99059492996</v>
          </cell>
        </row>
        <row r="2155">
          <cell r="B2155" t="str">
            <v>OAKLAND J 1102CR252</v>
          </cell>
          <cell r="C2155">
            <v>12091102</v>
          </cell>
          <cell r="D2155" t="str">
            <v>OAKLAND J 1102</v>
          </cell>
          <cell r="E2155" t="str">
            <v>CR252</v>
          </cell>
          <cell r="F2155" t="b">
            <v>0</v>
          </cell>
          <cell r="G2155">
            <v>9962.6690132035892</v>
          </cell>
          <cell r="H2155">
            <v>1765.26038961474</v>
          </cell>
        </row>
        <row r="2156">
          <cell r="B2156" t="str">
            <v>OAKLAND J 1102CR254</v>
          </cell>
          <cell r="C2156">
            <v>12091102</v>
          </cell>
          <cell r="D2156" t="str">
            <v>OAKLAND J 1102</v>
          </cell>
          <cell r="E2156" t="str">
            <v>CR254</v>
          </cell>
          <cell r="F2156" t="b">
            <v>0</v>
          </cell>
          <cell r="G2156">
            <v>2477.3187370622099</v>
          </cell>
          <cell r="H2156">
            <v>1687.0283092581301</v>
          </cell>
        </row>
        <row r="2157">
          <cell r="B2157" t="str">
            <v>OAKLAND J 1105153228</v>
          </cell>
          <cell r="C2157">
            <v>12091105</v>
          </cell>
          <cell r="D2157" t="str">
            <v>OAKLAND J 1105</v>
          </cell>
          <cell r="E2157">
            <v>153228</v>
          </cell>
          <cell r="F2157" t="b">
            <v>1</v>
          </cell>
          <cell r="G2157">
            <v>6680.4391388328704</v>
          </cell>
          <cell r="H2157">
            <v>463.49596630912299</v>
          </cell>
        </row>
        <row r="2158">
          <cell r="B2158" t="str">
            <v>OAKLAND J 1105CR150</v>
          </cell>
          <cell r="C2158">
            <v>12091105</v>
          </cell>
          <cell r="D2158" t="str">
            <v>OAKLAND J 1105</v>
          </cell>
          <cell r="E2158" t="str">
            <v>CR150</v>
          </cell>
          <cell r="F2158" t="b">
            <v>1</v>
          </cell>
          <cell r="G2158">
            <v>755.18852510463898</v>
          </cell>
          <cell r="H2158">
            <v>348.54207652999798</v>
          </cell>
        </row>
        <row r="2159">
          <cell r="B2159" t="str">
            <v>OAKLAND J 1105CR256</v>
          </cell>
          <cell r="C2159">
            <v>12091105</v>
          </cell>
          <cell r="D2159" t="str">
            <v>OAKLAND J 1105</v>
          </cell>
          <cell r="E2159" t="str">
            <v>CR256</v>
          </cell>
          <cell r="F2159" t="b">
            <v>0</v>
          </cell>
          <cell r="G2159">
            <v>2967.1611621890802</v>
          </cell>
          <cell r="H2159">
            <v>1965.42241850499</v>
          </cell>
        </row>
        <row r="2160">
          <cell r="B2160" t="str">
            <v>OAKLAND J 1106CR164</v>
          </cell>
          <cell r="C2160">
            <v>12091106</v>
          </cell>
          <cell r="D2160" t="str">
            <v>OAKLAND J 1106</v>
          </cell>
          <cell r="E2160" t="str">
            <v>CR164</v>
          </cell>
          <cell r="F2160" t="b">
            <v>0</v>
          </cell>
          <cell r="G2160">
            <v>10563.043573978601</v>
          </cell>
          <cell r="H2160">
            <v>2405.3876785764801</v>
          </cell>
        </row>
        <row r="2161">
          <cell r="B2161" t="str">
            <v>OAKLAND J 1106CR330</v>
          </cell>
          <cell r="C2161">
            <v>12091106</v>
          </cell>
          <cell r="D2161" t="str">
            <v>OAKLAND J 1106</v>
          </cell>
          <cell r="E2161" t="str">
            <v>CR330</v>
          </cell>
          <cell r="F2161" t="b">
            <v>0</v>
          </cell>
          <cell r="G2161">
            <v>3874.5760355843399</v>
          </cell>
          <cell r="H2161">
            <v>1155.58377616651</v>
          </cell>
        </row>
        <row r="2162">
          <cell r="B2162" t="str">
            <v>OAKLAND J 1116CB</v>
          </cell>
          <cell r="C2162">
            <v>12091116</v>
          </cell>
          <cell r="D2162" t="str">
            <v>OAKLAND J 1116</v>
          </cell>
          <cell r="E2162" t="str">
            <v>CB</v>
          </cell>
          <cell r="F2162" t="b">
            <v>1</v>
          </cell>
          <cell r="G2162">
            <v>30164.894059856601</v>
          </cell>
          <cell r="H2162">
            <v>0</v>
          </cell>
        </row>
        <row r="2163">
          <cell r="B2163" t="str">
            <v>OAKLAND J 1116CR328</v>
          </cell>
          <cell r="C2163">
            <v>12091116</v>
          </cell>
          <cell r="D2163" t="str">
            <v>OAKLAND J 1116</v>
          </cell>
          <cell r="E2163" t="str">
            <v>CR328</v>
          </cell>
          <cell r="F2163" t="b">
            <v>1</v>
          </cell>
          <cell r="G2163">
            <v>7907.5060924281997</v>
          </cell>
          <cell r="H2163">
            <v>956.12414960717001</v>
          </cell>
        </row>
        <row r="2164">
          <cell r="B2164" t="str">
            <v>OAKLAND J 1118CR198</v>
          </cell>
          <cell r="C2164">
            <v>12091118</v>
          </cell>
          <cell r="D2164" t="str">
            <v>OAKLAND J 1118</v>
          </cell>
          <cell r="E2164" t="str">
            <v>CR198</v>
          </cell>
          <cell r="F2164" t="b">
            <v>1</v>
          </cell>
          <cell r="G2164">
            <v>8475.9686992848692</v>
          </cell>
          <cell r="H2164">
            <v>515.47709684972097</v>
          </cell>
        </row>
        <row r="2165">
          <cell r="B2165" t="str">
            <v>OAKLAND K 1101CB</v>
          </cell>
          <cell r="C2165">
            <v>12101101</v>
          </cell>
          <cell r="D2165" t="str">
            <v>OAKLAND K 1101</v>
          </cell>
          <cell r="E2165" t="str">
            <v>CB</v>
          </cell>
          <cell r="F2165" t="b">
            <v>1</v>
          </cell>
          <cell r="G2165">
            <v>3805.7328890733302</v>
          </cell>
          <cell r="H2165">
            <v>538.45976089693795</v>
          </cell>
        </row>
        <row r="2166">
          <cell r="B2166" t="str">
            <v>OAKLAND K 1101CR170</v>
          </cell>
          <cell r="C2166">
            <v>12101101</v>
          </cell>
          <cell r="D2166" t="str">
            <v>OAKLAND K 1101</v>
          </cell>
          <cell r="E2166" t="str">
            <v>CR170</v>
          </cell>
          <cell r="F2166" t="b">
            <v>0</v>
          </cell>
          <cell r="G2166">
            <v>2012.91749490846</v>
          </cell>
          <cell r="H2166">
            <v>2012.91749490846</v>
          </cell>
        </row>
        <row r="2167">
          <cell r="B2167" t="str">
            <v>OAKLAND K 1101CR172</v>
          </cell>
          <cell r="C2167">
            <v>12101101</v>
          </cell>
          <cell r="D2167" t="str">
            <v>OAKLAND K 1101</v>
          </cell>
          <cell r="E2167" t="str">
            <v>CR172</v>
          </cell>
          <cell r="F2167" t="b">
            <v>1</v>
          </cell>
          <cell r="G2167">
            <v>3350.0951214619899</v>
          </cell>
          <cell r="H2167">
            <v>904.96609470792396</v>
          </cell>
        </row>
        <row r="2168">
          <cell r="B2168" t="str">
            <v>OAKLAND K 1101CR178</v>
          </cell>
          <cell r="C2168">
            <v>12101101</v>
          </cell>
          <cell r="D2168" t="str">
            <v>OAKLAND K 1101</v>
          </cell>
          <cell r="E2168" t="str">
            <v>CR178</v>
          </cell>
          <cell r="F2168" t="b">
            <v>1</v>
          </cell>
          <cell r="G2168">
            <v>529.88615504294398</v>
          </cell>
          <cell r="H2168">
            <v>529.88615504294398</v>
          </cell>
        </row>
        <row r="2169">
          <cell r="B2169" t="str">
            <v>OAKLAND K 1101CR346</v>
          </cell>
          <cell r="C2169">
            <v>12101101</v>
          </cell>
          <cell r="D2169" t="str">
            <v>OAKLAND K 1101</v>
          </cell>
          <cell r="E2169" t="str">
            <v>CR346</v>
          </cell>
          <cell r="F2169" t="b">
            <v>1</v>
          </cell>
          <cell r="G2169">
            <v>330.94690651064599</v>
          </cell>
          <cell r="H2169">
            <v>330.94690651064599</v>
          </cell>
        </row>
        <row r="2170">
          <cell r="B2170" t="str">
            <v>OAKLAND K 110217430</v>
          </cell>
          <cell r="C2170">
            <v>12101102</v>
          </cell>
          <cell r="D2170" t="str">
            <v>OAKLAND K 1102</v>
          </cell>
          <cell r="E2170">
            <v>17430</v>
          </cell>
          <cell r="F2170" t="b">
            <v>0</v>
          </cell>
          <cell r="G2170">
            <v>2364.8216832334201</v>
          </cell>
          <cell r="H2170">
            <v>2364.8216832334201</v>
          </cell>
        </row>
        <row r="2171">
          <cell r="B2171" t="str">
            <v>OAKLAND K 1102CB</v>
          </cell>
          <cell r="C2171">
            <v>12101102</v>
          </cell>
          <cell r="D2171" t="str">
            <v>OAKLAND K 1102</v>
          </cell>
          <cell r="E2171" t="str">
            <v>CB</v>
          </cell>
          <cell r="F2171" t="b">
            <v>0</v>
          </cell>
          <cell r="G2171">
            <v>4816.3453076975702</v>
          </cell>
          <cell r="H2171">
            <v>4816.3453076975702</v>
          </cell>
        </row>
        <row r="2172">
          <cell r="B2172" t="str">
            <v>OAKLAND K 1102CR014</v>
          </cell>
          <cell r="C2172">
            <v>12101102</v>
          </cell>
          <cell r="D2172" t="str">
            <v>OAKLAND K 1102</v>
          </cell>
          <cell r="E2172" t="str">
            <v>CR014</v>
          </cell>
          <cell r="F2172" t="b">
            <v>0</v>
          </cell>
          <cell r="G2172">
            <v>16905.861897587802</v>
          </cell>
          <cell r="H2172">
            <v>16905.861897587802</v>
          </cell>
        </row>
        <row r="2173">
          <cell r="B2173" t="str">
            <v>OAKLAND K 1103CB</v>
          </cell>
          <cell r="C2173">
            <v>12101103</v>
          </cell>
          <cell r="D2173" t="str">
            <v>OAKLAND K 1103</v>
          </cell>
          <cell r="E2173" t="str">
            <v>CB</v>
          </cell>
          <cell r="F2173" t="b">
            <v>1</v>
          </cell>
          <cell r="G2173">
            <v>7954.9461890409802</v>
          </cell>
          <cell r="H2173">
            <v>769.16213479250098</v>
          </cell>
        </row>
        <row r="2174">
          <cell r="B2174" t="str">
            <v>OAKLAND K 1103CR188</v>
          </cell>
          <cell r="C2174">
            <v>12101103</v>
          </cell>
          <cell r="D2174" t="str">
            <v>OAKLAND K 1103</v>
          </cell>
          <cell r="E2174" t="str">
            <v>CR188</v>
          </cell>
          <cell r="F2174" t="b">
            <v>0</v>
          </cell>
          <cell r="G2174">
            <v>5760.2046993853501</v>
          </cell>
          <cell r="H2174">
            <v>5760.2046993853501</v>
          </cell>
        </row>
        <row r="2175">
          <cell r="B2175" t="str">
            <v>OAKLAND K 1103CR422</v>
          </cell>
          <cell r="C2175">
            <v>12101103</v>
          </cell>
          <cell r="D2175" t="str">
            <v>OAKLAND K 1103</v>
          </cell>
          <cell r="E2175" t="str">
            <v>CR422</v>
          </cell>
          <cell r="F2175" t="b">
            <v>0</v>
          </cell>
          <cell r="G2175">
            <v>3299.6108870572698</v>
          </cell>
          <cell r="H2175">
            <v>3238.2815901136901</v>
          </cell>
        </row>
        <row r="2176">
          <cell r="B2176" t="str">
            <v>OAKLAND K 1104432850</v>
          </cell>
          <cell r="C2176">
            <v>12101104</v>
          </cell>
          <cell r="D2176" t="str">
            <v>OAKLAND K 1104</v>
          </cell>
          <cell r="E2176">
            <v>432850</v>
          </cell>
          <cell r="F2176" t="b">
            <v>0</v>
          </cell>
          <cell r="G2176">
            <v>1988.32736443059</v>
          </cell>
          <cell r="H2176">
            <v>1988.32736443059</v>
          </cell>
        </row>
        <row r="2177">
          <cell r="B2177" t="str">
            <v>OAKLAND K 1104CB</v>
          </cell>
          <cell r="C2177">
            <v>12101104</v>
          </cell>
          <cell r="D2177" t="str">
            <v>OAKLAND K 1104</v>
          </cell>
          <cell r="E2177" t="str">
            <v>CB</v>
          </cell>
          <cell r="F2177" t="b">
            <v>0</v>
          </cell>
          <cell r="G2177">
            <v>2366.5049922045901</v>
          </cell>
          <cell r="H2177">
            <v>2366.5049922045901</v>
          </cell>
        </row>
        <row r="2178">
          <cell r="B2178" t="str">
            <v>OAKLAND K 1104CR204</v>
          </cell>
          <cell r="C2178">
            <v>12101104</v>
          </cell>
          <cell r="D2178" t="str">
            <v>OAKLAND K 1104</v>
          </cell>
          <cell r="E2178" t="str">
            <v>CR204</v>
          </cell>
          <cell r="F2178" t="b">
            <v>0</v>
          </cell>
          <cell r="G2178">
            <v>6639.5297933991797</v>
          </cell>
          <cell r="H2178">
            <v>6639.5297933991797</v>
          </cell>
        </row>
        <row r="2179">
          <cell r="B2179" t="str">
            <v>OAKLAND K 1104CR206</v>
          </cell>
          <cell r="C2179">
            <v>12101104</v>
          </cell>
          <cell r="D2179" t="str">
            <v>OAKLAND K 1104</v>
          </cell>
          <cell r="E2179" t="str">
            <v>CR206</v>
          </cell>
          <cell r="F2179" t="b">
            <v>0</v>
          </cell>
          <cell r="G2179">
            <v>2877.1567724705201</v>
          </cell>
          <cell r="H2179">
            <v>2877.1567724705201</v>
          </cell>
        </row>
        <row r="2180">
          <cell r="B2180" t="str">
            <v>OAKLAND K 1104CR208</v>
          </cell>
          <cell r="C2180">
            <v>12101104</v>
          </cell>
          <cell r="D2180" t="str">
            <v>OAKLAND K 1104</v>
          </cell>
          <cell r="E2180" t="str">
            <v>CR208</v>
          </cell>
          <cell r="F2180" t="b">
            <v>0</v>
          </cell>
          <cell r="G2180">
            <v>3895.4110708825401</v>
          </cell>
          <cell r="H2180">
            <v>3895.4110708825401</v>
          </cell>
        </row>
        <row r="2181">
          <cell r="B2181" t="str">
            <v>OAKLAND K 1104CR210</v>
          </cell>
          <cell r="C2181">
            <v>12101104</v>
          </cell>
          <cell r="D2181" t="str">
            <v>OAKLAND K 1104</v>
          </cell>
          <cell r="E2181" t="str">
            <v>CR210</v>
          </cell>
          <cell r="F2181" t="b">
            <v>0</v>
          </cell>
          <cell r="G2181">
            <v>4546.5469607453097</v>
          </cell>
          <cell r="H2181">
            <v>4546.5469607453097</v>
          </cell>
        </row>
        <row r="2182">
          <cell r="B2182" t="str">
            <v>OAKLAND K 1104CR326</v>
          </cell>
          <cell r="C2182">
            <v>12101104</v>
          </cell>
          <cell r="D2182" t="str">
            <v>OAKLAND K 1104</v>
          </cell>
          <cell r="E2182" t="str">
            <v>CR326</v>
          </cell>
          <cell r="F2182" t="b">
            <v>0</v>
          </cell>
          <cell r="G2182">
            <v>2098.9600836905602</v>
          </cell>
          <cell r="H2182">
            <v>2098.9600836905602</v>
          </cell>
        </row>
        <row r="2183">
          <cell r="B2183" t="str">
            <v>OAKLAND X 1101328808</v>
          </cell>
          <cell r="C2183">
            <v>12541101</v>
          </cell>
          <cell r="D2183" t="str">
            <v>OAKLAND X 1101</v>
          </cell>
          <cell r="E2183">
            <v>328808</v>
          </cell>
          <cell r="F2183" t="b">
            <v>1</v>
          </cell>
          <cell r="G2183">
            <v>186.46864229653099</v>
          </cell>
          <cell r="H2183">
            <v>186.46864229653099</v>
          </cell>
        </row>
        <row r="2184">
          <cell r="B2184" t="str">
            <v>OAKLAND X 1101CR224</v>
          </cell>
          <cell r="C2184">
            <v>12541101</v>
          </cell>
          <cell r="D2184" t="str">
            <v>OAKLAND X 1101</v>
          </cell>
          <cell r="E2184" t="str">
            <v>CR224</v>
          </cell>
          <cell r="F2184" t="b">
            <v>1</v>
          </cell>
          <cell r="G2184">
            <v>1656.0036509050999</v>
          </cell>
          <cell r="H2184">
            <v>656.35474249979302</v>
          </cell>
        </row>
        <row r="2185">
          <cell r="B2185" t="str">
            <v>OAKLAND X 1104391688</v>
          </cell>
          <cell r="C2185">
            <v>12541104</v>
          </cell>
          <cell r="D2185" t="str">
            <v>OAKLAND X 1104</v>
          </cell>
          <cell r="E2185">
            <v>391688</v>
          </cell>
          <cell r="F2185" t="b">
            <v>0</v>
          </cell>
          <cell r="G2185">
            <v>2071.7210353554001</v>
          </cell>
          <cell r="H2185">
            <v>2071.7210353554001</v>
          </cell>
        </row>
        <row r="2186">
          <cell r="B2186" t="str">
            <v>OAKLAND X 1104645092</v>
          </cell>
          <cell r="C2186">
            <v>12541104</v>
          </cell>
          <cell r="D2186" t="str">
            <v>OAKLAND X 1104</v>
          </cell>
          <cell r="E2186">
            <v>645092</v>
          </cell>
          <cell r="F2186" t="b">
            <v>0</v>
          </cell>
          <cell r="G2186">
            <v>2229.60216092769</v>
          </cell>
          <cell r="H2186">
            <v>2229.60216092769</v>
          </cell>
        </row>
        <row r="2187">
          <cell r="B2187" t="str">
            <v>OAKLAND X 1104CR022</v>
          </cell>
          <cell r="C2187">
            <v>12541104</v>
          </cell>
          <cell r="D2187" t="str">
            <v>OAKLAND X 1104</v>
          </cell>
          <cell r="E2187" t="str">
            <v>CR022</v>
          </cell>
          <cell r="F2187" t="b">
            <v>0</v>
          </cell>
          <cell r="G2187">
            <v>6467.1641792548198</v>
          </cell>
          <cell r="H2187">
            <v>6467.1641792548198</v>
          </cell>
        </row>
        <row r="2188">
          <cell r="B2188" t="str">
            <v>OAKLAND X 1104CR101</v>
          </cell>
          <cell r="C2188">
            <v>12541104</v>
          </cell>
          <cell r="D2188" t="str">
            <v>OAKLAND X 1104</v>
          </cell>
          <cell r="E2188" t="str">
            <v>CR101</v>
          </cell>
          <cell r="F2188" t="b">
            <v>1</v>
          </cell>
          <cell r="G2188">
            <v>28.3920809893872</v>
          </cell>
          <cell r="H2188">
            <v>28.3920809893872</v>
          </cell>
        </row>
        <row r="2189">
          <cell r="B2189" t="str">
            <v>OAKLAND X 1104CR214</v>
          </cell>
          <cell r="C2189">
            <v>12541104</v>
          </cell>
          <cell r="D2189" t="str">
            <v>OAKLAND X 1104</v>
          </cell>
          <cell r="E2189" t="str">
            <v>CR214</v>
          </cell>
          <cell r="F2189" t="b">
            <v>0</v>
          </cell>
          <cell r="G2189">
            <v>4637.14959287704</v>
          </cell>
          <cell r="H2189">
            <v>4637.14959287704</v>
          </cell>
        </row>
        <row r="2190">
          <cell r="B2190" t="str">
            <v>OAKLAND X 1104CR288</v>
          </cell>
          <cell r="C2190">
            <v>12541104</v>
          </cell>
          <cell r="D2190" t="str">
            <v>OAKLAND X 1104</v>
          </cell>
          <cell r="E2190" t="str">
            <v>CR288</v>
          </cell>
          <cell r="F2190" t="b">
            <v>0</v>
          </cell>
          <cell r="G2190">
            <v>4382.4987655769</v>
          </cell>
          <cell r="H2190">
            <v>4382.4987655769</v>
          </cell>
        </row>
        <row r="2191">
          <cell r="B2191" t="str">
            <v>OAKLAND X 1105184672</v>
          </cell>
          <cell r="C2191">
            <v>12541105</v>
          </cell>
          <cell r="D2191" t="str">
            <v>OAKLAND X 1105</v>
          </cell>
          <cell r="E2191">
            <v>184672</v>
          </cell>
          <cell r="F2191" t="b">
            <v>0</v>
          </cell>
          <cell r="G2191">
            <v>5259.1472975204697</v>
          </cell>
          <cell r="H2191">
            <v>2666.0436696567399</v>
          </cell>
        </row>
        <row r="2192">
          <cell r="B2192" t="str">
            <v>OAKLAND X 1105CB</v>
          </cell>
          <cell r="C2192">
            <v>12541105</v>
          </cell>
          <cell r="D2192" t="str">
            <v>OAKLAND X 1105</v>
          </cell>
          <cell r="E2192" t="str">
            <v>CB</v>
          </cell>
          <cell r="F2192" t="b">
            <v>0</v>
          </cell>
          <cell r="G2192">
            <v>18622.3449084311</v>
          </cell>
          <cell r="H2192">
            <v>1675.1277169867501</v>
          </cell>
        </row>
        <row r="2193">
          <cell r="B2193" t="str">
            <v>OAKLAND X 1106121588</v>
          </cell>
          <cell r="C2193">
            <v>12541106</v>
          </cell>
          <cell r="D2193" t="str">
            <v>OAKLAND X 1106</v>
          </cell>
          <cell r="E2193">
            <v>121588</v>
          </cell>
          <cell r="F2193" t="b">
            <v>0</v>
          </cell>
          <cell r="G2193">
            <v>3050.46268559485</v>
          </cell>
          <cell r="H2193">
            <v>1356.1967386132501</v>
          </cell>
        </row>
        <row r="2194">
          <cell r="B2194" t="str">
            <v>OAKLAND X 1106950688</v>
          </cell>
          <cell r="C2194">
            <v>12541106</v>
          </cell>
          <cell r="D2194" t="str">
            <v>OAKLAND X 1106</v>
          </cell>
          <cell r="E2194">
            <v>950688</v>
          </cell>
          <cell r="F2194" t="b">
            <v>0</v>
          </cell>
          <cell r="G2194">
            <v>5883.5053734729499</v>
          </cell>
          <cell r="H2194">
            <v>5883.5053734729499</v>
          </cell>
        </row>
        <row r="2195">
          <cell r="B2195" t="str">
            <v>OAKLAND X 1106CB</v>
          </cell>
          <cell r="C2195">
            <v>12541106</v>
          </cell>
          <cell r="D2195" t="str">
            <v>OAKLAND X 1106</v>
          </cell>
          <cell r="E2195" t="str">
            <v>CB</v>
          </cell>
          <cell r="F2195" t="b">
            <v>0</v>
          </cell>
          <cell r="G2195">
            <v>15907.2745746982</v>
          </cell>
          <cell r="H2195">
            <v>5284.9861137018697</v>
          </cell>
        </row>
        <row r="2196">
          <cell r="B2196" t="str">
            <v>OAKLAND X 1106CR008</v>
          </cell>
          <cell r="C2196">
            <v>12541106</v>
          </cell>
          <cell r="D2196" t="str">
            <v>OAKLAND X 1106</v>
          </cell>
          <cell r="E2196" t="str">
            <v>CR008</v>
          </cell>
          <cell r="F2196" t="b">
            <v>0</v>
          </cell>
          <cell r="G2196">
            <v>7178.61505525954</v>
          </cell>
          <cell r="H2196">
            <v>7178.61505525954</v>
          </cell>
        </row>
        <row r="2197">
          <cell r="B2197" t="str">
            <v>OAKLAND X 1106CR020</v>
          </cell>
          <cell r="C2197">
            <v>12541106</v>
          </cell>
          <cell r="D2197" t="str">
            <v>OAKLAND X 1106</v>
          </cell>
          <cell r="E2197" t="str">
            <v>CR020</v>
          </cell>
          <cell r="F2197" t="b">
            <v>0</v>
          </cell>
          <cell r="G2197">
            <v>3932.8973805121</v>
          </cell>
          <cell r="H2197">
            <v>3932.8973805121</v>
          </cell>
        </row>
        <row r="2198">
          <cell r="B2198" t="str">
            <v>OAKLAND X 1106CR266</v>
          </cell>
          <cell r="C2198">
            <v>12541106</v>
          </cell>
          <cell r="D2198" t="str">
            <v>OAKLAND X 1106</v>
          </cell>
          <cell r="E2198" t="str">
            <v>CR266</v>
          </cell>
          <cell r="F2198" t="b">
            <v>0</v>
          </cell>
          <cell r="G2198">
            <v>1901.6084191914499</v>
          </cell>
          <cell r="H2198">
            <v>1901.6084191914499</v>
          </cell>
        </row>
        <row r="2199">
          <cell r="B2199" t="str">
            <v>OCEANO 1102749231</v>
          </cell>
          <cell r="C2199">
            <v>182601102</v>
          </cell>
          <cell r="D2199" t="str">
            <v>OCEANO 1102</v>
          </cell>
          <cell r="E2199">
            <v>749231</v>
          </cell>
          <cell r="F2199" t="b">
            <v>0</v>
          </cell>
          <cell r="G2199">
            <v>18200.1936038725</v>
          </cell>
          <cell r="H2199">
            <v>8940.1081110319501</v>
          </cell>
        </row>
        <row r="2200">
          <cell r="B2200" t="str">
            <v>OCEANO 1102CB</v>
          </cell>
          <cell r="C2200">
            <v>182601102</v>
          </cell>
          <cell r="D2200" t="str">
            <v>OCEANO 1102</v>
          </cell>
          <cell r="E2200" t="str">
            <v>CB</v>
          </cell>
          <cell r="F2200" t="b">
            <v>0</v>
          </cell>
          <cell r="G2200">
            <v>26239.507899301399</v>
          </cell>
          <cell r="H2200">
            <v>25449.771613651399</v>
          </cell>
        </row>
        <row r="2201">
          <cell r="B2201" t="str">
            <v>OCEANO 1102V50</v>
          </cell>
          <cell r="C2201">
            <v>182601102</v>
          </cell>
          <cell r="D2201" t="str">
            <v>OCEANO 1102</v>
          </cell>
          <cell r="E2201" t="str">
            <v>V50</v>
          </cell>
          <cell r="F2201" t="b">
            <v>0</v>
          </cell>
          <cell r="G2201">
            <v>16840.539396715099</v>
          </cell>
          <cell r="H2201">
            <v>11517.5193103612</v>
          </cell>
        </row>
        <row r="2202">
          <cell r="B2202" t="str">
            <v>OCEANO 1102V56</v>
          </cell>
          <cell r="C2202">
            <v>182601102</v>
          </cell>
          <cell r="D2202" t="str">
            <v>OCEANO 1102</v>
          </cell>
          <cell r="E2202" t="str">
            <v>V56</v>
          </cell>
          <cell r="F2202" t="b">
            <v>0</v>
          </cell>
          <cell r="G2202">
            <v>15985.6627094672</v>
          </cell>
          <cell r="H2202">
            <v>15022.826381958699</v>
          </cell>
        </row>
        <row r="2203">
          <cell r="B2203" t="str">
            <v>OCEANO 110376678</v>
          </cell>
          <cell r="C2203">
            <v>182601103</v>
          </cell>
          <cell r="D2203" t="str">
            <v>OCEANO 1103</v>
          </cell>
          <cell r="E2203">
            <v>76678</v>
          </cell>
          <cell r="F2203" t="b">
            <v>1</v>
          </cell>
          <cell r="G2203">
            <v>597.85570216643998</v>
          </cell>
          <cell r="H2203">
            <v>88.752172951132906</v>
          </cell>
        </row>
        <row r="2204">
          <cell r="B2204" t="str">
            <v>OCEANO 1103839302</v>
          </cell>
          <cell r="C2204">
            <v>182601103</v>
          </cell>
          <cell r="D2204" t="str">
            <v>OCEANO 1103</v>
          </cell>
          <cell r="E2204">
            <v>839302</v>
          </cell>
          <cell r="F2204" t="b">
            <v>0</v>
          </cell>
          <cell r="G2204">
            <v>1806.4039245993999</v>
          </cell>
          <cell r="H2204">
            <v>1806.4039245993999</v>
          </cell>
        </row>
        <row r="2205">
          <cell r="B2205" t="str">
            <v>OCEANO 1103V22</v>
          </cell>
          <cell r="C2205">
            <v>182601103</v>
          </cell>
          <cell r="D2205" t="str">
            <v>OCEANO 1103</v>
          </cell>
          <cell r="E2205" t="str">
            <v>V22</v>
          </cell>
          <cell r="F2205" t="b">
            <v>1</v>
          </cell>
          <cell r="G2205">
            <v>810.59994616242795</v>
          </cell>
          <cell r="H2205">
            <v>50.491590692326199</v>
          </cell>
        </row>
        <row r="2206">
          <cell r="B2206" t="str">
            <v>OCEANO 1104104102</v>
          </cell>
          <cell r="C2206">
            <v>182601104</v>
          </cell>
          <cell r="D2206" t="str">
            <v>OCEANO 1104</v>
          </cell>
          <cell r="E2206">
            <v>104102</v>
          </cell>
          <cell r="F2206" t="b">
            <v>0</v>
          </cell>
          <cell r="G2206">
            <v>5954.6843392526598</v>
          </cell>
          <cell r="H2206">
            <v>5329.55837056778</v>
          </cell>
        </row>
        <row r="2207">
          <cell r="B2207" t="str">
            <v>OCEANO 1104337754</v>
          </cell>
          <cell r="C2207">
            <v>182601104</v>
          </cell>
          <cell r="D2207" t="str">
            <v>OCEANO 1104</v>
          </cell>
          <cell r="E2207">
            <v>337754</v>
          </cell>
          <cell r="F2207" t="b">
            <v>1</v>
          </cell>
          <cell r="G2207">
            <v>259.73149823851702</v>
          </cell>
          <cell r="H2207">
            <v>97.717719299821496</v>
          </cell>
        </row>
        <row r="2208">
          <cell r="B2208" t="str">
            <v>OCEANO 1104793774</v>
          </cell>
          <cell r="C2208">
            <v>182601104</v>
          </cell>
          <cell r="D2208" t="str">
            <v>OCEANO 1104</v>
          </cell>
          <cell r="E2208">
            <v>793774</v>
          </cell>
          <cell r="F2208" t="b">
            <v>1</v>
          </cell>
          <cell r="G2208">
            <v>378.86328800845303</v>
          </cell>
          <cell r="H2208">
            <v>111.888830923477</v>
          </cell>
        </row>
        <row r="2209">
          <cell r="B2209" t="str">
            <v>OCEANO 1104CB</v>
          </cell>
          <cell r="C2209">
            <v>182601104</v>
          </cell>
          <cell r="D2209" t="str">
            <v>OCEANO 1104</v>
          </cell>
          <cell r="E2209" t="str">
            <v>CB</v>
          </cell>
          <cell r="F2209" t="b">
            <v>0</v>
          </cell>
          <cell r="G2209">
            <v>17856.3948404781</v>
          </cell>
          <cell r="H2209">
            <v>7352.5882910973596</v>
          </cell>
        </row>
        <row r="2210">
          <cell r="B2210" t="str">
            <v>OCEANO 1104Q06</v>
          </cell>
          <cell r="C2210">
            <v>182601104</v>
          </cell>
          <cell r="D2210" t="str">
            <v>OCEANO 1104</v>
          </cell>
          <cell r="E2210" t="str">
            <v>Q06</v>
          </cell>
          <cell r="F2210" t="b">
            <v>0</v>
          </cell>
          <cell r="G2210">
            <v>20064.338486065</v>
          </cell>
          <cell r="H2210">
            <v>20064.338486065</v>
          </cell>
        </row>
        <row r="2211">
          <cell r="B2211" t="str">
            <v>OCEANO 1104Q08</v>
          </cell>
          <cell r="C2211">
            <v>182601104</v>
          </cell>
          <cell r="D2211" t="str">
            <v>OCEANO 1104</v>
          </cell>
          <cell r="E2211" t="str">
            <v>Q08</v>
          </cell>
          <cell r="F2211" t="b">
            <v>0</v>
          </cell>
          <cell r="G2211">
            <v>19981.627957668399</v>
          </cell>
          <cell r="H2211">
            <v>19981.627957668399</v>
          </cell>
        </row>
        <row r="2212">
          <cell r="B2212" t="str">
            <v>OCEANO 1104Q10</v>
          </cell>
          <cell r="C2212">
            <v>182601104</v>
          </cell>
          <cell r="D2212" t="str">
            <v>OCEANO 1104</v>
          </cell>
          <cell r="E2212" t="str">
            <v>Q10</v>
          </cell>
          <cell r="F2212" t="b">
            <v>0</v>
          </cell>
          <cell r="G2212">
            <v>38031.000562188099</v>
          </cell>
          <cell r="H2212">
            <v>38031.000562188099</v>
          </cell>
        </row>
        <row r="2213">
          <cell r="B2213" t="str">
            <v>OCEANO 1104Q12</v>
          </cell>
          <cell r="C2213">
            <v>182601104</v>
          </cell>
          <cell r="D2213" t="str">
            <v>OCEANO 1104</v>
          </cell>
          <cell r="E2213" t="str">
            <v>Q12</v>
          </cell>
          <cell r="F2213" t="b">
            <v>0</v>
          </cell>
          <cell r="G2213">
            <v>25798.2458430888</v>
          </cell>
          <cell r="H2213">
            <v>18203.047847610502</v>
          </cell>
        </row>
        <row r="2214">
          <cell r="B2214" t="str">
            <v>OCEANO 1104V36</v>
          </cell>
          <cell r="C2214">
            <v>182601104</v>
          </cell>
          <cell r="D2214" t="str">
            <v>OCEANO 1104</v>
          </cell>
          <cell r="E2214" t="str">
            <v>V36</v>
          </cell>
          <cell r="F2214" t="b">
            <v>0</v>
          </cell>
          <cell r="G2214">
            <v>21377.0625326882</v>
          </cell>
          <cell r="H2214">
            <v>18028.895042292999</v>
          </cell>
        </row>
        <row r="2215">
          <cell r="B2215" t="str">
            <v>OCEANO 1104V38</v>
          </cell>
          <cell r="C2215">
            <v>182601104</v>
          </cell>
          <cell r="D2215" t="str">
            <v>OCEANO 1104</v>
          </cell>
          <cell r="E2215" t="str">
            <v>V38</v>
          </cell>
          <cell r="F2215" t="b">
            <v>0</v>
          </cell>
          <cell r="G2215">
            <v>27926.3563782358</v>
          </cell>
          <cell r="H2215">
            <v>19405.532105800299</v>
          </cell>
        </row>
        <row r="2216">
          <cell r="B2216" t="str">
            <v>OCEANO 1105V44</v>
          </cell>
          <cell r="C2216">
            <v>182601105</v>
          </cell>
          <cell r="D2216" t="str">
            <v>OCEANO 1105</v>
          </cell>
          <cell r="E2216" t="str">
            <v>V44</v>
          </cell>
          <cell r="F2216" t="b">
            <v>0</v>
          </cell>
          <cell r="G2216">
            <v>1767.9987870639</v>
          </cell>
          <cell r="H2216">
            <v>1259.7645249065299</v>
          </cell>
        </row>
        <row r="2217">
          <cell r="B2217" t="str">
            <v>OCEANO 1105V48</v>
          </cell>
          <cell r="C2217">
            <v>182601105</v>
          </cell>
          <cell r="D2217" t="str">
            <v>OCEANO 1105</v>
          </cell>
          <cell r="E2217" t="str">
            <v>V48</v>
          </cell>
          <cell r="F2217" t="b">
            <v>1</v>
          </cell>
          <cell r="G2217">
            <v>4125.7286704247799</v>
          </cell>
          <cell r="H2217">
            <v>198.729802835128</v>
          </cell>
        </row>
        <row r="2218">
          <cell r="B2218" t="str">
            <v>OCEANO 1106CB</v>
          </cell>
          <cell r="C2218">
            <v>182601106</v>
          </cell>
          <cell r="D2218" t="str">
            <v>OCEANO 1106</v>
          </cell>
          <cell r="E2218" t="str">
            <v>CB</v>
          </cell>
          <cell r="F2218" t="b">
            <v>0</v>
          </cell>
          <cell r="G2218">
            <v>7207.9496787144699</v>
          </cell>
          <cell r="H2218">
            <v>1811.92335111236</v>
          </cell>
        </row>
        <row r="2219">
          <cell r="B2219" t="str">
            <v>OCEANO 1106V28</v>
          </cell>
          <cell r="C2219">
            <v>182601106</v>
          </cell>
          <cell r="D2219" t="str">
            <v>OCEANO 1106</v>
          </cell>
          <cell r="E2219" t="str">
            <v>V28</v>
          </cell>
          <cell r="F2219" t="b">
            <v>0</v>
          </cell>
          <cell r="G2219">
            <v>14462.1375552764</v>
          </cell>
          <cell r="H2219">
            <v>1958.2873463865201</v>
          </cell>
        </row>
        <row r="2220">
          <cell r="B2220" t="str">
            <v>OILFIELDS 11032757</v>
          </cell>
          <cell r="C2220">
            <v>182391103</v>
          </cell>
          <cell r="D2220" t="str">
            <v>OILFIELDS 1103</v>
          </cell>
          <cell r="E2220">
            <v>2757</v>
          </cell>
          <cell r="F2220" t="b">
            <v>0</v>
          </cell>
          <cell r="G2220">
            <v>4222.8970498324297</v>
          </cell>
          <cell r="H2220">
            <v>4222.8970498324297</v>
          </cell>
        </row>
        <row r="2221">
          <cell r="B2221" t="str">
            <v>OILFIELDS 1103370932</v>
          </cell>
          <cell r="C2221">
            <v>182391103</v>
          </cell>
          <cell r="D2221" t="str">
            <v>OILFIELDS 1103</v>
          </cell>
          <cell r="E2221">
            <v>370932</v>
          </cell>
          <cell r="F2221" t="b">
            <v>1</v>
          </cell>
          <cell r="G2221">
            <v>2172.95792225791</v>
          </cell>
          <cell r="H2221">
            <v>619.929615540638</v>
          </cell>
        </row>
        <row r="2222">
          <cell r="B2222" t="str">
            <v>OILFIELDS 1103441010</v>
          </cell>
          <cell r="C2222">
            <v>182391103</v>
          </cell>
          <cell r="D2222" t="str">
            <v>OILFIELDS 1103</v>
          </cell>
          <cell r="E2222">
            <v>441010</v>
          </cell>
          <cell r="F2222" t="b">
            <v>1</v>
          </cell>
          <cell r="G2222">
            <v>1310.5117923184</v>
          </cell>
          <cell r="H2222">
            <v>592.48729876249001</v>
          </cell>
        </row>
        <row r="2223">
          <cell r="B2223" t="str">
            <v>OILFIELDS 1103643162</v>
          </cell>
          <cell r="C2223">
            <v>182391103</v>
          </cell>
          <cell r="D2223" t="str">
            <v>OILFIELDS 1103</v>
          </cell>
          <cell r="E2223">
            <v>643162</v>
          </cell>
          <cell r="F2223" t="b">
            <v>0</v>
          </cell>
          <cell r="G2223">
            <v>9798.1377076053905</v>
          </cell>
          <cell r="H2223">
            <v>5532.3243958496896</v>
          </cell>
        </row>
        <row r="2224">
          <cell r="B2224" t="str">
            <v>OILFIELDS 11037006</v>
          </cell>
          <cell r="C2224">
            <v>182391103</v>
          </cell>
          <cell r="D2224" t="str">
            <v>OILFIELDS 1103</v>
          </cell>
          <cell r="E2224">
            <v>7006</v>
          </cell>
          <cell r="F2224" t="b">
            <v>1</v>
          </cell>
          <cell r="G2224">
            <v>11204.5058252569</v>
          </cell>
          <cell r="H2224">
            <v>0</v>
          </cell>
        </row>
        <row r="2225">
          <cell r="B2225" t="str">
            <v>OILFIELDS 110383158</v>
          </cell>
          <cell r="C2225">
            <v>182391103</v>
          </cell>
          <cell r="D2225" t="str">
            <v>OILFIELDS 1103</v>
          </cell>
          <cell r="E2225">
            <v>83158</v>
          </cell>
          <cell r="F2225" t="b">
            <v>0</v>
          </cell>
          <cell r="G2225">
            <v>31398.3782461062</v>
          </cell>
          <cell r="H2225">
            <v>28429.993965571401</v>
          </cell>
        </row>
        <row r="2226">
          <cell r="B2226" t="str">
            <v>OILFIELDS 1103N40</v>
          </cell>
          <cell r="C2226">
            <v>182391103</v>
          </cell>
          <cell r="D2226" t="str">
            <v>OILFIELDS 1103</v>
          </cell>
          <cell r="E2226" t="str">
            <v>N40</v>
          </cell>
          <cell r="F2226" t="b">
            <v>0</v>
          </cell>
          <cell r="G2226">
            <v>4749.4542258616502</v>
          </cell>
          <cell r="H2226">
            <v>4628.04597021687</v>
          </cell>
        </row>
        <row r="2227">
          <cell r="B2227" t="str">
            <v>OILFIELDS 1103N42</v>
          </cell>
          <cell r="C2227">
            <v>182391103</v>
          </cell>
          <cell r="D2227" t="str">
            <v>OILFIELDS 1103</v>
          </cell>
          <cell r="E2227" t="str">
            <v>N42</v>
          </cell>
          <cell r="F2227" t="b">
            <v>0</v>
          </cell>
          <cell r="G2227">
            <v>9607.0794280538903</v>
          </cell>
          <cell r="H2227">
            <v>5997.3143895653302</v>
          </cell>
        </row>
        <row r="2228">
          <cell r="B2228" t="str">
            <v>OILFIELDS 1103N44</v>
          </cell>
          <cell r="C2228">
            <v>182391103</v>
          </cell>
          <cell r="D2228" t="str">
            <v>OILFIELDS 1103</v>
          </cell>
          <cell r="E2228" t="str">
            <v>N44</v>
          </cell>
          <cell r="F2228" t="b">
            <v>0</v>
          </cell>
          <cell r="G2228">
            <v>29207.738763351201</v>
          </cell>
          <cell r="H2228">
            <v>29207.738763351201</v>
          </cell>
        </row>
        <row r="2229">
          <cell r="B2229" t="str">
            <v>OILFIELDS 1103N46</v>
          </cell>
          <cell r="C2229">
            <v>182391103</v>
          </cell>
          <cell r="D2229" t="str">
            <v>OILFIELDS 1103</v>
          </cell>
          <cell r="E2229" t="str">
            <v>N46</v>
          </cell>
          <cell r="F2229" t="b">
            <v>0</v>
          </cell>
          <cell r="G2229">
            <v>9360.6261253155499</v>
          </cell>
          <cell r="H2229">
            <v>9360.6261253155499</v>
          </cell>
        </row>
        <row r="2230">
          <cell r="B2230" t="str">
            <v>OILFIELDS 1103N48</v>
          </cell>
          <cell r="C2230">
            <v>182391103</v>
          </cell>
          <cell r="D2230" t="str">
            <v>OILFIELDS 1103</v>
          </cell>
          <cell r="E2230" t="str">
            <v>N48</v>
          </cell>
          <cell r="F2230" t="b">
            <v>0</v>
          </cell>
          <cell r="G2230">
            <v>76703.671131851297</v>
          </cell>
          <cell r="H2230">
            <v>76703.671131851297</v>
          </cell>
        </row>
        <row r="2231">
          <cell r="B2231" t="str">
            <v>OILFIELDS 1103N62</v>
          </cell>
          <cell r="C2231">
            <v>182391103</v>
          </cell>
          <cell r="D2231" t="str">
            <v>OILFIELDS 1103</v>
          </cell>
          <cell r="E2231" t="str">
            <v>N62</v>
          </cell>
          <cell r="F2231" t="b">
            <v>0</v>
          </cell>
          <cell r="G2231">
            <v>8948.19221855252</v>
          </cell>
          <cell r="H2231">
            <v>8948.19221855252</v>
          </cell>
        </row>
        <row r="2232">
          <cell r="B2232" t="str">
            <v>OILFIELDS 1103N64</v>
          </cell>
          <cell r="C2232">
            <v>182391103</v>
          </cell>
          <cell r="D2232" t="str">
            <v>OILFIELDS 1103</v>
          </cell>
          <cell r="E2232" t="str">
            <v>N64</v>
          </cell>
          <cell r="F2232" t="b">
            <v>0</v>
          </cell>
          <cell r="G2232">
            <v>20207.538534390998</v>
          </cell>
          <cell r="H2232">
            <v>17721.319786475</v>
          </cell>
        </row>
        <row r="2233">
          <cell r="B2233" t="str">
            <v>OLEMA 11011200</v>
          </cell>
          <cell r="C2233">
            <v>42291101</v>
          </cell>
          <cell r="D2233" t="str">
            <v>OLEMA 1101</v>
          </cell>
          <cell r="E2233">
            <v>1200</v>
          </cell>
          <cell r="F2233" t="b">
            <v>0</v>
          </cell>
          <cell r="G2233">
            <v>4658.8808384538697</v>
          </cell>
          <cell r="H2233">
            <v>4658.8808384538697</v>
          </cell>
        </row>
        <row r="2234">
          <cell r="B2234" t="str">
            <v>OLEMA 11011252</v>
          </cell>
          <cell r="C2234">
            <v>42291101</v>
          </cell>
          <cell r="D2234" t="str">
            <v>OLEMA 1101</v>
          </cell>
          <cell r="E2234">
            <v>1252</v>
          </cell>
          <cell r="F2234" t="b">
            <v>0</v>
          </cell>
          <cell r="G2234">
            <v>6608.6354679105098</v>
          </cell>
          <cell r="H2234">
            <v>6608.6354679105098</v>
          </cell>
        </row>
        <row r="2235">
          <cell r="B2235" t="str">
            <v>OLEMA 11011318</v>
          </cell>
          <cell r="C2235">
            <v>42291101</v>
          </cell>
          <cell r="D2235" t="str">
            <v>OLEMA 1101</v>
          </cell>
          <cell r="E2235">
            <v>1318</v>
          </cell>
          <cell r="F2235" t="b">
            <v>0</v>
          </cell>
          <cell r="G2235">
            <v>16637.001753980501</v>
          </cell>
          <cell r="H2235">
            <v>13693.4076244071</v>
          </cell>
        </row>
        <row r="2236">
          <cell r="B2236" t="str">
            <v>OLEMA 1101337220</v>
          </cell>
          <cell r="C2236">
            <v>42291101</v>
          </cell>
          <cell r="D2236" t="str">
            <v>OLEMA 1101</v>
          </cell>
          <cell r="E2236">
            <v>337220</v>
          </cell>
          <cell r="F2236" t="b">
            <v>0</v>
          </cell>
          <cell r="G2236">
            <v>8725.0859913414497</v>
          </cell>
          <cell r="H2236">
            <v>7959.89171287108</v>
          </cell>
        </row>
        <row r="2237">
          <cell r="B2237" t="str">
            <v>OLEMA 110137074</v>
          </cell>
          <cell r="C2237">
            <v>42291101</v>
          </cell>
          <cell r="D2237" t="str">
            <v>OLEMA 1101</v>
          </cell>
          <cell r="E2237">
            <v>37074</v>
          </cell>
          <cell r="F2237" t="b">
            <v>1</v>
          </cell>
          <cell r="G2237">
            <v>506.00807784101198</v>
          </cell>
          <cell r="H2237">
            <v>21.9456014874674</v>
          </cell>
        </row>
        <row r="2238">
          <cell r="B2238" t="str">
            <v>OLEMA 1101416</v>
          </cell>
          <cell r="C2238">
            <v>42291101</v>
          </cell>
          <cell r="D2238" t="str">
            <v>OLEMA 1101</v>
          </cell>
          <cell r="E2238">
            <v>416</v>
          </cell>
          <cell r="F2238" t="b">
            <v>0</v>
          </cell>
          <cell r="G2238">
            <v>26082.6278572189</v>
          </cell>
          <cell r="H2238">
            <v>26031.4486221476</v>
          </cell>
        </row>
        <row r="2239">
          <cell r="B2239" t="str">
            <v>OLEMA 110149756</v>
          </cell>
          <cell r="C2239">
            <v>42291101</v>
          </cell>
          <cell r="D2239" t="str">
            <v>OLEMA 1101</v>
          </cell>
          <cell r="E2239">
            <v>49756</v>
          </cell>
          <cell r="F2239" t="b">
            <v>0</v>
          </cell>
          <cell r="G2239">
            <v>9480.1737574889103</v>
          </cell>
          <cell r="H2239">
            <v>1727.7804710538901</v>
          </cell>
        </row>
        <row r="2240">
          <cell r="B2240" t="str">
            <v>OLEMA 110150396</v>
          </cell>
          <cell r="C2240">
            <v>42291101</v>
          </cell>
          <cell r="D2240" t="str">
            <v>OLEMA 1101</v>
          </cell>
          <cell r="E2240">
            <v>50396</v>
          </cell>
          <cell r="F2240" t="b">
            <v>0</v>
          </cell>
          <cell r="G2240">
            <v>21037.375727652801</v>
          </cell>
          <cell r="H2240">
            <v>20827.389249878299</v>
          </cell>
        </row>
        <row r="2241">
          <cell r="B2241" t="str">
            <v>OLEMA 1101602</v>
          </cell>
          <cell r="C2241">
            <v>42291101</v>
          </cell>
          <cell r="D2241" t="str">
            <v>OLEMA 1101</v>
          </cell>
          <cell r="E2241">
            <v>602</v>
          </cell>
          <cell r="F2241" t="b">
            <v>0</v>
          </cell>
          <cell r="G2241">
            <v>38446.672849321098</v>
          </cell>
          <cell r="H2241">
            <v>26032.337886317699</v>
          </cell>
        </row>
        <row r="2242">
          <cell r="B2242" t="str">
            <v>OLEMA 110175686</v>
          </cell>
          <cell r="C2242">
            <v>42291101</v>
          </cell>
          <cell r="D2242" t="str">
            <v>OLEMA 1101</v>
          </cell>
          <cell r="E2242">
            <v>75686</v>
          </cell>
          <cell r="F2242" t="b">
            <v>0</v>
          </cell>
          <cell r="G2242">
            <v>8282.1233047601509</v>
          </cell>
          <cell r="H2242">
            <v>7450.40213425613</v>
          </cell>
        </row>
        <row r="2243">
          <cell r="B2243" t="str">
            <v>OLEMA 1101758594</v>
          </cell>
          <cell r="C2243">
            <v>42291101</v>
          </cell>
          <cell r="D2243" t="str">
            <v>OLEMA 1101</v>
          </cell>
          <cell r="E2243">
            <v>758594</v>
          </cell>
          <cell r="F2243" t="b">
            <v>0</v>
          </cell>
          <cell r="G2243">
            <v>3264.6913674849998</v>
          </cell>
          <cell r="H2243">
            <v>1943.49377715325</v>
          </cell>
        </row>
        <row r="2244">
          <cell r="B2244" t="str">
            <v>OLETA 11011208</v>
          </cell>
          <cell r="C2244">
            <v>163541101</v>
          </cell>
          <cell r="D2244" t="str">
            <v>OLETA 1101</v>
          </cell>
          <cell r="E2244">
            <v>1208</v>
          </cell>
          <cell r="F2244" t="b">
            <v>0</v>
          </cell>
          <cell r="G2244">
            <v>61463.001670979902</v>
          </cell>
          <cell r="H2244">
            <v>53098.443242061701</v>
          </cell>
        </row>
        <row r="2245">
          <cell r="B2245" t="str">
            <v>OLETA 11011217</v>
          </cell>
          <cell r="C2245">
            <v>163541101</v>
          </cell>
          <cell r="D2245" t="str">
            <v>OLETA 1101</v>
          </cell>
          <cell r="E2245">
            <v>1217</v>
          </cell>
          <cell r="F2245" t="b">
            <v>0</v>
          </cell>
          <cell r="G2245">
            <v>27736.920452244602</v>
          </cell>
          <cell r="H2245">
            <v>22843.385306114898</v>
          </cell>
        </row>
        <row r="2246">
          <cell r="B2246" t="str">
            <v>OLETA 110113478</v>
          </cell>
          <cell r="C2246">
            <v>163541101</v>
          </cell>
          <cell r="D2246" t="str">
            <v>OLETA 1101</v>
          </cell>
          <cell r="E2246">
            <v>13478</v>
          </cell>
          <cell r="F2246" t="b">
            <v>0</v>
          </cell>
          <cell r="G2246">
            <v>24836.1055622719</v>
          </cell>
          <cell r="H2246">
            <v>19846.651279390098</v>
          </cell>
        </row>
        <row r="2247">
          <cell r="B2247" t="str">
            <v>OLETA 1101239062</v>
          </cell>
          <cell r="C2247">
            <v>163541101</v>
          </cell>
          <cell r="D2247" t="str">
            <v>OLETA 1101</v>
          </cell>
          <cell r="E2247">
            <v>239062</v>
          </cell>
          <cell r="F2247" t="b">
            <v>0</v>
          </cell>
          <cell r="G2247">
            <v>22613.4238681194</v>
          </cell>
          <cell r="H2247">
            <v>19618.6008178839</v>
          </cell>
        </row>
        <row r="2248">
          <cell r="B2248" t="str">
            <v>OLETA 1101296804</v>
          </cell>
          <cell r="C2248">
            <v>163541101</v>
          </cell>
          <cell r="D2248" t="str">
            <v>OLETA 1101</v>
          </cell>
          <cell r="E2248">
            <v>296804</v>
          </cell>
          <cell r="F2248" t="b">
            <v>0</v>
          </cell>
          <cell r="G2248">
            <v>5287.50441411051</v>
          </cell>
          <cell r="H2248">
            <v>5287.50441411051</v>
          </cell>
        </row>
        <row r="2249">
          <cell r="B2249" t="str">
            <v>OLETA 1101400470</v>
          </cell>
          <cell r="C2249">
            <v>163541101</v>
          </cell>
          <cell r="D2249" t="str">
            <v>OLETA 1101</v>
          </cell>
          <cell r="E2249">
            <v>400470</v>
          </cell>
          <cell r="F2249" t="b">
            <v>1</v>
          </cell>
          <cell r="G2249">
            <v>475.21826837795902</v>
          </cell>
          <cell r="H2249">
            <v>334.01076741978198</v>
          </cell>
        </row>
        <row r="2250">
          <cell r="B2250" t="str">
            <v>OLETA 110151740</v>
          </cell>
          <cell r="C2250">
            <v>163541101</v>
          </cell>
          <cell r="D2250" t="str">
            <v>OLETA 1101</v>
          </cell>
          <cell r="E2250">
            <v>51740</v>
          </cell>
          <cell r="F2250" t="b">
            <v>0</v>
          </cell>
          <cell r="G2250">
            <v>34181.0044013847</v>
          </cell>
          <cell r="H2250">
            <v>25031.397041128399</v>
          </cell>
        </row>
        <row r="2251">
          <cell r="B2251" t="str">
            <v>OLETA 110163500</v>
          </cell>
          <cell r="C2251">
            <v>163541101</v>
          </cell>
          <cell r="D2251" t="str">
            <v>OLETA 1101</v>
          </cell>
          <cell r="E2251">
            <v>63500</v>
          </cell>
          <cell r="F2251" t="b">
            <v>1</v>
          </cell>
          <cell r="G2251">
            <v>5562.1132396047296</v>
          </cell>
          <cell r="H2251">
            <v>327.15005443802397</v>
          </cell>
        </row>
        <row r="2252">
          <cell r="B2252" t="str">
            <v>OLETA 1101754718</v>
          </cell>
          <cell r="C2252">
            <v>163541101</v>
          </cell>
          <cell r="D2252" t="str">
            <v>OLETA 1101</v>
          </cell>
          <cell r="E2252">
            <v>754718</v>
          </cell>
          <cell r="F2252" t="b">
            <v>0</v>
          </cell>
          <cell r="G2252">
            <v>4640.5633165340896</v>
          </cell>
          <cell r="H2252">
            <v>4640.5633165340896</v>
          </cell>
        </row>
        <row r="2253">
          <cell r="B2253" t="str">
            <v>OLETA 1101894006</v>
          </cell>
          <cell r="C2253">
            <v>163541101</v>
          </cell>
          <cell r="D2253" t="str">
            <v>OLETA 1101</v>
          </cell>
          <cell r="E2253">
            <v>894006</v>
          </cell>
          <cell r="F2253" t="b">
            <v>1</v>
          </cell>
          <cell r="G2253">
            <v>1042.8450839811401</v>
          </cell>
          <cell r="H2253">
            <v>627.95452130340595</v>
          </cell>
        </row>
        <row r="2254">
          <cell r="B2254" t="str">
            <v>OLETA 1101CB</v>
          </cell>
          <cell r="C2254">
            <v>163541101</v>
          </cell>
          <cell r="D2254" t="str">
            <v>OLETA 1101</v>
          </cell>
          <cell r="E2254" t="str">
            <v>CB</v>
          </cell>
          <cell r="F2254" t="b">
            <v>1</v>
          </cell>
          <cell r="G2254">
            <v>169.75155571677101</v>
          </cell>
          <cell r="H2254">
            <v>136.224226023944</v>
          </cell>
        </row>
        <row r="2255">
          <cell r="B2255" t="str">
            <v>OLETA 11021204</v>
          </cell>
          <cell r="C2255">
            <v>163541102</v>
          </cell>
          <cell r="D2255" t="str">
            <v>OLETA 1102</v>
          </cell>
          <cell r="E2255">
            <v>1204</v>
          </cell>
          <cell r="F2255" t="b">
            <v>0</v>
          </cell>
          <cell r="G2255">
            <v>47393.985382021499</v>
          </cell>
          <cell r="H2255">
            <v>41374.665476345697</v>
          </cell>
        </row>
        <row r="2256">
          <cell r="B2256" t="str">
            <v>OLETA 11021228</v>
          </cell>
          <cell r="C2256">
            <v>163541102</v>
          </cell>
          <cell r="D2256" t="str">
            <v>OLETA 1102</v>
          </cell>
          <cell r="E2256">
            <v>1228</v>
          </cell>
          <cell r="F2256" t="b">
            <v>0</v>
          </cell>
          <cell r="G2256">
            <v>69440.241044135895</v>
          </cell>
          <cell r="H2256">
            <v>17449.917425866799</v>
          </cell>
        </row>
        <row r="2257">
          <cell r="B2257" t="str">
            <v>OLETA 1102186326</v>
          </cell>
          <cell r="C2257">
            <v>163541102</v>
          </cell>
          <cell r="D2257" t="str">
            <v>OLETA 1102</v>
          </cell>
          <cell r="E2257">
            <v>186326</v>
          </cell>
          <cell r="F2257" t="b">
            <v>0</v>
          </cell>
          <cell r="G2257">
            <v>20743.732890044899</v>
          </cell>
          <cell r="H2257">
            <v>19088.853877773701</v>
          </cell>
        </row>
        <row r="2258">
          <cell r="B2258" t="str">
            <v>OLETA 11022642</v>
          </cell>
          <cell r="C2258">
            <v>163541102</v>
          </cell>
          <cell r="D2258" t="str">
            <v>OLETA 1102</v>
          </cell>
          <cell r="E2258">
            <v>2642</v>
          </cell>
          <cell r="F2258" t="b">
            <v>0</v>
          </cell>
          <cell r="G2258">
            <v>7497.8567752036397</v>
          </cell>
          <cell r="H2258">
            <v>7497.8567752036397</v>
          </cell>
        </row>
        <row r="2259">
          <cell r="B2259" t="str">
            <v>OLETA 110241396</v>
          </cell>
          <cell r="C2259">
            <v>163541102</v>
          </cell>
          <cell r="D2259" t="str">
            <v>OLETA 1102</v>
          </cell>
          <cell r="E2259">
            <v>41396</v>
          </cell>
          <cell r="F2259" t="b">
            <v>0</v>
          </cell>
          <cell r="G2259">
            <v>11819.9638728234</v>
          </cell>
          <cell r="H2259">
            <v>10868.155935327901</v>
          </cell>
        </row>
        <row r="2260">
          <cell r="B2260" t="str">
            <v>OLETA 1102793776</v>
          </cell>
          <cell r="C2260">
            <v>163541102</v>
          </cell>
          <cell r="D2260" t="str">
            <v>OLETA 1102</v>
          </cell>
          <cell r="E2260">
            <v>793776</v>
          </cell>
          <cell r="F2260" t="b">
            <v>0</v>
          </cell>
          <cell r="G2260">
            <v>1956.95952505777</v>
          </cell>
          <cell r="H2260">
            <v>1956.95952505777</v>
          </cell>
        </row>
        <row r="2261">
          <cell r="B2261" t="str">
            <v>OLETA 1102799924</v>
          </cell>
          <cell r="C2261">
            <v>163541102</v>
          </cell>
          <cell r="D2261" t="str">
            <v>OLETA 1102</v>
          </cell>
          <cell r="E2261">
            <v>799924</v>
          </cell>
          <cell r="F2261" t="b">
            <v>1</v>
          </cell>
          <cell r="G2261">
            <v>621.61512304208998</v>
          </cell>
          <cell r="H2261">
            <v>621.61512304208998</v>
          </cell>
        </row>
        <row r="2262">
          <cell r="B2262" t="str">
            <v>OLETA 1102CB</v>
          </cell>
          <cell r="C2262">
            <v>163541102</v>
          </cell>
          <cell r="D2262" t="str">
            <v>OLETA 1102</v>
          </cell>
          <cell r="E2262" t="str">
            <v>CB</v>
          </cell>
          <cell r="F2262" t="b">
            <v>1</v>
          </cell>
          <cell r="G2262">
            <v>1312.93710002735</v>
          </cell>
          <cell r="H2262">
            <v>596.61831704775602</v>
          </cell>
        </row>
        <row r="2263">
          <cell r="B2263" t="str">
            <v>OREGON TRAIL 11021382</v>
          </cell>
          <cell r="C2263">
            <v>103521102</v>
          </cell>
          <cell r="D2263" t="str">
            <v>OREGON TRAIL 1102</v>
          </cell>
          <cell r="E2263">
            <v>1382</v>
          </cell>
          <cell r="F2263" t="b">
            <v>0</v>
          </cell>
          <cell r="G2263">
            <v>8797.2782102602105</v>
          </cell>
          <cell r="H2263">
            <v>8797.2782102602105</v>
          </cell>
        </row>
        <row r="2264">
          <cell r="B2264" t="str">
            <v>OREGON TRAIL 11021584</v>
          </cell>
          <cell r="C2264">
            <v>103521102</v>
          </cell>
          <cell r="D2264" t="str">
            <v>OREGON TRAIL 1102</v>
          </cell>
          <cell r="E2264">
            <v>1584</v>
          </cell>
          <cell r="F2264" t="b">
            <v>0</v>
          </cell>
          <cell r="G2264">
            <v>20998.6152533934</v>
          </cell>
          <cell r="H2264">
            <v>20998.6152533934</v>
          </cell>
        </row>
        <row r="2265">
          <cell r="B2265" t="str">
            <v>OREGON TRAIL 110249144</v>
          </cell>
          <cell r="C2265">
            <v>103521102</v>
          </cell>
          <cell r="D2265" t="str">
            <v>OREGON TRAIL 1102</v>
          </cell>
          <cell r="E2265">
            <v>49144</v>
          </cell>
          <cell r="F2265" t="b">
            <v>0</v>
          </cell>
          <cell r="G2265">
            <v>34128.686942462802</v>
          </cell>
          <cell r="H2265">
            <v>29574.150340946999</v>
          </cell>
        </row>
        <row r="2266">
          <cell r="B2266" t="str">
            <v>OREGON TRAIL 1102CB</v>
          </cell>
          <cell r="C2266">
            <v>103521102</v>
          </cell>
          <cell r="D2266" t="str">
            <v>OREGON TRAIL 1102</v>
          </cell>
          <cell r="E2266" t="str">
            <v>CB</v>
          </cell>
          <cell r="F2266" t="b">
            <v>0</v>
          </cell>
          <cell r="G2266">
            <v>15377.0315938038</v>
          </cell>
          <cell r="H2266">
            <v>15053.030114532199</v>
          </cell>
        </row>
        <row r="2267">
          <cell r="B2267" t="str">
            <v>OREGON TRAIL 11031448</v>
          </cell>
          <cell r="C2267">
            <v>103521103</v>
          </cell>
          <cell r="D2267" t="str">
            <v>OREGON TRAIL 1103</v>
          </cell>
          <cell r="E2267">
            <v>1448</v>
          </cell>
          <cell r="F2267" t="b">
            <v>0</v>
          </cell>
          <cell r="G2267">
            <v>49484.979349980997</v>
          </cell>
          <cell r="H2267">
            <v>49484.979349980997</v>
          </cell>
        </row>
        <row r="2268">
          <cell r="B2268" t="str">
            <v>OREGON TRAIL 11031500</v>
          </cell>
          <cell r="C2268">
            <v>103521103</v>
          </cell>
          <cell r="D2268" t="str">
            <v>OREGON TRAIL 1103</v>
          </cell>
          <cell r="E2268">
            <v>1500</v>
          </cell>
          <cell r="F2268" t="b">
            <v>0</v>
          </cell>
          <cell r="G2268">
            <v>41880.468567409996</v>
          </cell>
          <cell r="H2268">
            <v>41880.468567409996</v>
          </cell>
        </row>
        <row r="2269">
          <cell r="B2269" t="str">
            <v>OREGON TRAIL 110335002</v>
          </cell>
          <cell r="C2269">
            <v>103521103</v>
          </cell>
          <cell r="D2269" t="str">
            <v>OREGON TRAIL 1103</v>
          </cell>
          <cell r="E2269">
            <v>35002</v>
          </cell>
          <cell r="F2269" t="b">
            <v>0</v>
          </cell>
          <cell r="G2269">
            <v>91942.988023722704</v>
          </cell>
          <cell r="H2269">
            <v>91942.988023722704</v>
          </cell>
        </row>
        <row r="2270">
          <cell r="B2270" t="str">
            <v>OREGON TRAIL 110346860</v>
          </cell>
          <cell r="C2270">
            <v>103521103</v>
          </cell>
          <cell r="D2270" t="str">
            <v>OREGON TRAIL 1103</v>
          </cell>
          <cell r="E2270">
            <v>46860</v>
          </cell>
          <cell r="F2270" t="b">
            <v>0</v>
          </cell>
          <cell r="G2270">
            <v>5362.8484389867299</v>
          </cell>
          <cell r="H2270">
            <v>1149.59795650768</v>
          </cell>
        </row>
        <row r="2271">
          <cell r="B2271" t="str">
            <v>OREGON TRAIL 1103CB</v>
          </cell>
          <cell r="C2271">
            <v>103521103</v>
          </cell>
          <cell r="D2271" t="str">
            <v>OREGON TRAIL 1103</v>
          </cell>
          <cell r="E2271" t="str">
            <v>CB</v>
          </cell>
          <cell r="F2271" t="b">
            <v>0</v>
          </cell>
          <cell r="G2271">
            <v>4716.8975610019597</v>
          </cell>
          <cell r="H2271">
            <v>4354.34100359289</v>
          </cell>
        </row>
        <row r="2272">
          <cell r="B2272" t="str">
            <v>OREGON TRAIL 1103CUS391</v>
          </cell>
          <cell r="C2272">
            <v>103521103</v>
          </cell>
          <cell r="D2272" t="str">
            <v>OREGON TRAIL 1103</v>
          </cell>
          <cell r="E2272" t="str">
            <v>CUS391</v>
          </cell>
          <cell r="F2272" t="b">
            <v>1</v>
          </cell>
          <cell r="G2272">
            <v>36.357692544759097</v>
          </cell>
          <cell r="H2272">
            <v>36.357692544759097</v>
          </cell>
        </row>
        <row r="2273">
          <cell r="B2273" t="str">
            <v>OREGON TRAIL 11041574</v>
          </cell>
          <cell r="C2273">
            <v>103521104</v>
          </cell>
          <cell r="D2273" t="str">
            <v>OREGON TRAIL 1104</v>
          </cell>
          <cell r="E2273">
            <v>1574</v>
          </cell>
          <cell r="F2273" t="b">
            <v>0</v>
          </cell>
          <cell r="G2273">
            <v>30217.6119838267</v>
          </cell>
          <cell r="H2273">
            <v>27209.523433845701</v>
          </cell>
        </row>
        <row r="2274">
          <cell r="B2274" t="str">
            <v>OREGON TRAIL 11041634</v>
          </cell>
          <cell r="C2274">
            <v>103521104</v>
          </cell>
          <cell r="D2274" t="str">
            <v>OREGON TRAIL 1104</v>
          </cell>
          <cell r="E2274">
            <v>1634</v>
          </cell>
          <cell r="F2274" t="b">
            <v>0</v>
          </cell>
          <cell r="G2274">
            <v>29441.362588382799</v>
          </cell>
          <cell r="H2274">
            <v>29110.769401012501</v>
          </cell>
        </row>
        <row r="2275">
          <cell r="B2275" t="str">
            <v>OREGON TRAIL 1104CB</v>
          </cell>
          <cell r="C2275">
            <v>103521104</v>
          </cell>
          <cell r="D2275" t="str">
            <v>OREGON TRAIL 1104</v>
          </cell>
          <cell r="E2275" t="str">
            <v>CB</v>
          </cell>
          <cell r="F2275" t="b">
            <v>0</v>
          </cell>
          <cell r="G2275">
            <v>23543.782700217602</v>
          </cell>
          <cell r="H2275">
            <v>17030.244017994901</v>
          </cell>
        </row>
        <row r="2276">
          <cell r="B2276" t="str">
            <v>ORINDA 04013442</v>
          </cell>
          <cell r="C2276">
            <v>12350401</v>
          </cell>
          <cell r="D2276" t="str">
            <v>ORINDA 0401</v>
          </cell>
          <cell r="E2276">
            <v>3442</v>
          </cell>
          <cell r="F2276" t="b">
            <v>0</v>
          </cell>
          <cell r="G2276">
            <v>8430.8944228072196</v>
          </cell>
          <cell r="H2276">
            <v>5599.8630101564204</v>
          </cell>
        </row>
        <row r="2277">
          <cell r="B2277" t="str">
            <v>ORINDA 0401401/2 LR</v>
          </cell>
          <cell r="C2277">
            <v>12350401</v>
          </cell>
          <cell r="D2277" t="str">
            <v>ORINDA 0401</v>
          </cell>
          <cell r="E2277" t="str">
            <v>401/2 LR</v>
          </cell>
          <cell r="F2277" t="b">
            <v>1</v>
          </cell>
          <cell r="G2277">
            <v>235.88104854040901</v>
          </cell>
          <cell r="H2277">
            <v>158.24902998422701</v>
          </cell>
        </row>
        <row r="2278">
          <cell r="B2278" t="str">
            <v>ORINDA 0402402/2 LR</v>
          </cell>
          <cell r="C2278">
            <v>12350402</v>
          </cell>
          <cell r="D2278" t="str">
            <v>ORINDA 0402</v>
          </cell>
          <cell r="E2278" t="str">
            <v>402/2 LR</v>
          </cell>
          <cell r="F2278" t="b">
            <v>0</v>
          </cell>
          <cell r="G2278">
            <v>10638.250928756501</v>
          </cell>
          <cell r="H2278">
            <v>10545.4352717003</v>
          </cell>
        </row>
        <row r="2279">
          <cell r="B2279" t="str">
            <v>ORO FINO 11012022</v>
          </cell>
          <cell r="C2279">
            <v>103031101</v>
          </cell>
          <cell r="D2279" t="str">
            <v>ORO FINO 1101</v>
          </cell>
          <cell r="E2279">
            <v>2022</v>
          </cell>
          <cell r="F2279" t="b">
            <v>0</v>
          </cell>
          <cell r="G2279">
            <v>25888.955396494501</v>
          </cell>
          <cell r="H2279">
            <v>25888.955396494501</v>
          </cell>
        </row>
        <row r="2280">
          <cell r="B2280" t="str">
            <v>ORO FINO 1101CB</v>
          </cell>
          <cell r="C2280">
            <v>103031101</v>
          </cell>
          <cell r="D2280" t="str">
            <v>ORO FINO 1101</v>
          </cell>
          <cell r="E2280" t="str">
            <v>CB</v>
          </cell>
          <cell r="F2280" t="b">
            <v>0</v>
          </cell>
          <cell r="G2280">
            <v>35929.683585921099</v>
          </cell>
          <cell r="H2280">
            <v>35929.683585921099</v>
          </cell>
        </row>
        <row r="2281">
          <cell r="B2281" t="str">
            <v>ORO FINO 1102127563</v>
          </cell>
          <cell r="C2281">
            <v>103031102</v>
          </cell>
          <cell r="D2281" t="str">
            <v>ORO FINO 1102</v>
          </cell>
          <cell r="E2281">
            <v>127563</v>
          </cell>
          <cell r="F2281" t="b">
            <v>0</v>
          </cell>
          <cell r="G2281">
            <v>11105.9314210455</v>
          </cell>
          <cell r="H2281">
            <v>11105.9314210455</v>
          </cell>
        </row>
        <row r="2282">
          <cell r="B2282" t="str">
            <v>ORO FINO 11022040</v>
          </cell>
          <cell r="C2282">
            <v>103031102</v>
          </cell>
          <cell r="D2282" t="str">
            <v>ORO FINO 1102</v>
          </cell>
          <cell r="E2282">
            <v>2040</v>
          </cell>
          <cell r="F2282" t="b">
            <v>0</v>
          </cell>
          <cell r="G2282">
            <v>14724.866201737501</v>
          </cell>
          <cell r="H2282">
            <v>14724.866201737501</v>
          </cell>
        </row>
        <row r="2283">
          <cell r="B2283" t="str">
            <v>ORO FINO 11022090</v>
          </cell>
          <cell r="C2283">
            <v>103031102</v>
          </cell>
          <cell r="D2283" t="str">
            <v>ORO FINO 1102</v>
          </cell>
          <cell r="E2283">
            <v>2090</v>
          </cell>
          <cell r="F2283" t="b">
            <v>0</v>
          </cell>
          <cell r="G2283">
            <v>23726.193149765</v>
          </cell>
          <cell r="H2283">
            <v>23726.193149765</v>
          </cell>
        </row>
        <row r="2284">
          <cell r="B2284" t="str">
            <v>ORO FINO 11022096</v>
          </cell>
          <cell r="C2284">
            <v>103031102</v>
          </cell>
          <cell r="D2284" t="str">
            <v>ORO FINO 1102</v>
          </cell>
          <cell r="E2284">
            <v>2096</v>
          </cell>
          <cell r="F2284" t="b">
            <v>0</v>
          </cell>
          <cell r="G2284">
            <v>22772.918959364699</v>
          </cell>
          <cell r="H2284">
            <v>22772.918959364699</v>
          </cell>
        </row>
        <row r="2285">
          <cell r="B2285" t="str">
            <v>ORO FINO 11022236</v>
          </cell>
          <cell r="C2285">
            <v>103031102</v>
          </cell>
          <cell r="D2285" t="str">
            <v>ORO FINO 1102</v>
          </cell>
          <cell r="E2285">
            <v>2236</v>
          </cell>
          <cell r="F2285" t="b">
            <v>0</v>
          </cell>
          <cell r="G2285">
            <v>4120.4561312109799</v>
          </cell>
          <cell r="H2285">
            <v>4120.4561312109799</v>
          </cell>
        </row>
        <row r="2286">
          <cell r="B2286" t="str">
            <v>ORO FINO 11022556</v>
          </cell>
          <cell r="C2286">
            <v>103031102</v>
          </cell>
          <cell r="D2286" t="str">
            <v>ORO FINO 1102</v>
          </cell>
          <cell r="E2286">
            <v>2556</v>
          </cell>
          <cell r="F2286" t="b">
            <v>0</v>
          </cell>
          <cell r="G2286">
            <v>10719.4796785656</v>
          </cell>
          <cell r="H2286">
            <v>10719.4796785656</v>
          </cell>
        </row>
        <row r="2287">
          <cell r="B2287" t="str">
            <v>ORO FINO 11022560</v>
          </cell>
          <cell r="C2287">
            <v>103031102</v>
          </cell>
          <cell r="D2287" t="str">
            <v>ORO FINO 1102</v>
          </cell>
          <cell r="E2287">
            <v>2560</v>
          </cell>
          <cell r="F2287" t="b">
            <v>0</v>
          </cell>
          <cell r="G2287">
            <v>26913.6157480119</v>
          </cell>
          <cell r="H2287">
            <v>26913.6157480119</v>
          </cell>
        </row>
        <row r="2288">
          <cell r="B2288" t="str">
            <v>ORO FINO 110238698</v>
          </cell>
          <cell r="C2288">
            <v>103031102</v>
          </cell>
          <cell r="D2288" t="str">
            <v>ORO FINO 1102</v>
          </cell>
          <cell r="E2288">
            <v>38698</v>
          </cell>
          <cell r="F2288" t="b">
            <v>0</v>
          </cell>
          <cell r="G2288">
            <v>25178.961163854699</v>
          </cell>
          <cell r="H2288">
            <v>25178.961163854699</v>
          </cell>
        </row>
        <row r="2289">
          <cell r="B2289" t="str">
            <v>ORO FINO 110239154</v>
          </cell>
          <cell r="C2289">
            <v>103031102</v>
          </cell>
          <cell r="D2289" t="str">
            <v>ORO FINO 1102</v>
          </cell>
          <cell r="E2289">
            <v>39154</v>
          </cell>
          <cell r="F2289" t="b">
            <v>0</v>
          </cell>
          <cell r="G2289">
            <v>1419.88892759952</v>
          </cell>
          <cell r="H2289">
            <v>1419.88892759952</v>
          </cell>
        </row>
        <row r="2290">
          <cell r="B2290" t="str">
            <v>ORO FINO 110265932</v>
          </cell>
          <cell r="C2290">
            <v>103031102</v>
          </cell>
          <cell r="D2290" t="str">
            <v>ORO FINO 1102</v>
          </cell>
          <cell r="E2290">
            <v>65932</v>
          </cell>
          <cell r="F2290" t="b">
            <v>0</v>
          </cell>
          <cell r="G2290">
            <v>7276.7194319277496</v>
          </cell>
          <cell r="H2290">
            <v>7276.7194319277496</v>
          </cell>
        </row>
        <row r="2291">
          <cell r="B2291" t="str">
            <v>ORO FINO 110276008</v>
          </cell>
          <cell r="C2291">
            <v>103031102</v>
          </cell>
          <cell r="D2291" t="str">
            <v>ORO FINO 1102</v>
          </cell>
          <cell r="E2291">
            <v>76008</v>
          </cell>
          <cell r="F2291" t="b">
            <v>0</v>
          </cell>
          <cell r="G2291">
            <v>25670.801467449499</v>
          </cell>
          <cell r="H2291">
            <v>25670.801467449499</v>
          </cell>
        </row>
        <row r="2292">
          <cell r="B2292" t="str">
            <v>ORO FINO 1102CB</v>
          </cell>
          <cell r="C2292">
            <v>103031102</v>
          </cell>
          <cell r="D2292" t="str">
            <v>ORO FINO 1102</v>
          </cell>
          <cell r="E2292" t="str">
            <v>CB</v>
          </cell>
          <cell r="F2292" t="b">
            <v>0</v>
          </cell>
          <cell r="G2292">
            <v>3376.1920958452602</v>
          </cell>
          <cell r="H2292">
            <v>3376.1920958452602</v>
          </cell>
        </row>
        <row r="2293">
          <cell r="B2293" t="str">
            <v>OROSI 11027948F</v>
          </cell>
          <cell r="C2293">
            <v>252841102</v>
          </cell>
          <cell r="D2293" t="str">
            <v>OROSI 1102</v>
          </cell>
          <cell r="E2293" t="str">
            <v>7948F</v>
          </cell>
          <cell r="F2293" t="b">
            <v>0</v>
          </cell>
          <cell r="G2293">
            <v>13813.690471239999</v>
          </cell>
          <cell r="H2293">
            <v>1712.01394874941</v>
          </cell>
        </row>
        <row r="2294">
          <cell r="B2294" t="str">
            <v>OTTER 11012052</v>
          </cell>
          <cell r="C2294">
            <v>182941101</v>
          </cell>
          <cell r="D2294" t="str">
            <v>OTTER 1101</v>
          </cell>
          <cell r="E2294">
            <v>2052</v>
          </cell>
          <cell r="F2294" t="b">
            <v>0</v>
          </cell>
          <cell r="G2294">
            <v>7781.6966941974997</v>
          </cell>
          <cell r="H2294">
            <v>7781.6966941974997</v>
          </cell>
        </row>
        <row r="2295">
          <cell r="B2295" t="str">
            <v>OTTER 1101440</v>
          </cell>
          <cell r="C2295">
            <v>182941101</v>
          </cell>
          <cell r="D2295" t="str">
            <v>OTTER 1101</v>
          </cell>
          <cell r="E2295">
            <v>440</v>
          </cell>
          <cell r="F2295" t="b">
            <v>0</v>
          </cell>
          <cell r="G2295">
            <v>17666.869629267701</v>
          </cell>
          <cell r="H2295">
            <v>13392.770076626</v>
          </cell>
        </row>
        <row r="2296">
          <cell r="B2296" t="str">
            <v>OTTER 11017611</v>
          </cell>
          <cell r="C2296">
            <v>182941101</v>
          </cell>
          <cell r="D2296" t="str">
            <v>OTTER 1101</v>
          </cell>
          <cell r="E2296">
            <v>7611</v>
          </cell>
          <cell r="F2296" t="b">
            <v>0</v>
          </cell>
          <cell r="G2296">
            <v>7068.0362276451197</v>
          </cell>
          <cell r="H2296">
            <v>7068.0362276451197</v>
          </cell>
        </row>
        <row r="2297">
          <cell r="B2297" t="str">
            <v>OTTER 1101CB</v>
          </cell>
          <cell r="C2297">
            <v>182941101</v>
          </cell>
          <cell r="D2297" t="str">
            <v>OTTER 1101</v>
          </cell>
          <cell r="E2297" t="str">
            <v>CB</v>
          </cell>
          <cell r="F2297" t="b">
            <v>0</v>
          </cell>
          <cell r="G2297">
            <v>10759.8557385981</v>
          </cell>
          <cell r="H2297">
            <v>10367.8882780314</v>
          </cell>
        </row>
        <row r="2298">
          <cell r="B2298" t="str">
            <v>OTTER 11022002</v>
          </cell>
          <cell r="C2298">
            <v>182941102</v>
          </cell>
          <cell r="D2298" t="str">
            <v>OTTER 1102</v>
          </cell>
          <cell r="E2298">
            <v>2002</v>
          </cell>
          <cell r="F2298" t="b">
            <v>0</v>
          </cell>
          <cell r="G2298">
            <v>4546.6103265481597</v>
          </cell>
          <cell r="H2298">
            <v>4546.6103265481597</v>
          </cell>
        </row>
        <row r="2299">
          <cell r="B2299" t="str">
            <v>OTTER 11022012</v>
          </cell>
          <cell r="C2299">
            <v>182941102</v>
          </cell>
          <cell r="D2299" t="str">
            <v>OTTER 1102</v>
          </cell>
          <cell r="E2299">
            <v>2012</v>
          </cell>
          <cell r="F2299" t="b">
            <v>0</v>
          </cell>
          <cell r="G2299">
            <v>16177.074889025</v>
          </cell>
          <cell r="H2299">
            <v>14813.850856709299</v>
          </cell>
        </row>
        <row r="2300">
          <cell r="B2300" t="str">
            <v>OTTER 11022166</v>
          </cell>
          <cell r="C2300">
            <v>182941102</v>
          </cell>
          <cell r="D2300" t="str">
            <v>OTTER 1102</v>
          </cell>
          <cell r="E2300">
            <v>2166</v>
          </cell>
          <cell r="F2300" t="b">
            <v>0</v>
          </cell>
          <cell r="G2300">
            <v>6559.0005809120403</v>
          </cell>
          <cell r="H2300">
            <v>6559.0005809120403</v>
          </cell>
        </row>
        <row r="2301">
          <cell r="B2301" t="str">
            <v>OTTER 110237132</v>
          </cell>
          <cell r="C2301">
            <v>182941102</v>
          </cell>
          <cell r="D2301" t="str">
            <v>OTTER 1102</v>
          </cell>
          <cell r="E2301">
            <v>37132</v>
          </cell>
          <cell r="F2301" t="b">
            <v>0</v>
          </cell>
          <cell r="G2301">
            <v>9343.2123044509408</v>
          </cell>
          <cell r="H2301">
            <v>9343.2123044509408</v>
          </cell>
        </row>
        <row r="2302">
          <cell r="B2302" t="str">
            <v>OTTER 110263868</v>
          </cell>
          <cell r="C2302">
            <v>182941102</v>
          </cell>
          <cell r="D2302" t="str">
            <v>OTTER 1102</v>
          </cell>
          <cell r="E2302">
            <v>63868</v>
          </cell>
          <cell r="F2302" t="b">
            <v>0</v>
          </cell>
          <cell r="G2302">
            <v>25546.240581268801</v>
          </cell>
          <cell r="H2302">
            <v>25546.240581268801</v>
          </cell>
        </row>
        <row r="2303">
          <cell r="B2303" t="str">
            <v>OTTER 110298036</v>
          </cell>
          <cell r="C2303">
            <v>182941102</v>
          </cell>
          <cell r="D2303" t="str">
            <v>OTTER 1102</v>
          </cell>
          <cell r="E2303">
            <v>98036</v>
          </cell>
          <cell r="F2303" t="b">
            <v>0</v>
          </cell>
          <cell r="G2303">
            <v>14803.9565628152</v>
          </cell>
          <cell r="H2303">
            <v>14803.9565628152</v>
          </cell>
        </row>
        <row r="2304">
          <cell r="B2304" t="str">
            <v>OTTER 1102CB</v>
          </cell>
          <cell r="C2304">
            <v>182941102</v>
          </cell>
          <cell r="D2304" t="str">
            <v>OTTER 1102</v>
          </cell>
          <cell r="E2304" t="str">
            <v>CB</v>
          </cell>
          <cell r="F2304" t="b">
            <v>0</v>
          </cell>
          <cell r="G2304">
            <v>10891.761972582801</v>
          </cell>
          <cell r="H2304">
            <v>10891.761972582801</v>
          </cell>
        </row>
        <row r="2305">
          <cell r="B2305" t="str">
            <v>PACIFIC GROVE 04222614</v>
          </cell>
          <cell r="C2305">
            <v>182440422</v>
          </cell>
          <cell r="D2305" t="str">
            <v>PACIFIC GROVE 0422</v>
          </cell>
          <cell r="E2305">
            <v>2614</v>
          </cell>
          <cell r="F2305" t="b">
            <v>0</v>
          </cell>
          <cell r="G2305">
            <v>3446.6772122003799</v>
          </cell>
          <cell r="H2305">
            <v>1037.21467284492</v>
          </cell>
        </row>
        <row r="2306">
          <cell r="B2306" t="str">
            <v>PACIFICA 11015001</v>
          </cell>
          <cell r="C2306">
            <v>22811101</v>
          </cell>
          <cell r="D2306" t="str">
            <v>PACIFICA 1101</v>
          </cell>
          <cell r="E2306">
            <v>5001</v>
          </cell>
          <cell r="F2306" t="b">
            <v>1</v>
          </cell>
          <cell r="G2306">
            <v>2742.11335722576</v>
          </cell>
          <cell r="H2306">
            <v>0</v>
          </cell>
        </row>
        <row r="2307">
          <cell r="B2307" t="str">
            <v>PACIFICA 1101777484</v>
          </cell>
          <cell r="C2307">
            <v>22811101</v>
          </cell>
          <cell r="D2307" t="str">
            <v>PACIFICA 1101</v>
          </cell>
          <cell r="E2307">
            <v>777484</v>
          </cell>
          <cell r="F2307" t="b">
            <v>0</v>
          </cell>
          <cell r="G2307">
            <v>5712.0142234841596</v>
          </cell>
          <cell r="H2307">
            <v>1455.0407719325101</v>
          </cell>
        </row>
        <row r="2308">
          <cell r="B2308" t="str">
            <v>PACIFICA 1101CB</v>
          </cell>
          <cell r="C2308">
            <v>22811101</v>
          </cell>
          <cell r="D2308" t="str">
            <v>PACIFICA 1101</v>
          </cell>
          <cell r="E2308" t="str">
            <v>CB</v>
          </cell>
          <cell r="F2308" t="b">
            <v>1</v>
          </cell>
          <cell r="G2308">
            <v>4340.9856767133497</v>
          </cell>
          <cell r="H2308">
            <v>216.20850686249099</v>
          </cell>
        </row>
        <row r="2309">
          <cell r="B2309" t="str">
            <v>PACIFICA 1102267868</v>
          </cell>
          <cell r="C2309">
            <v>22811102</v>
          </cell>
          <cell r="D2309" t="str">
            <v>PACIFICA 1102</v>
          </cell>
          <cell r="E2309">
            <v>267868</v>
          </cell>
          <cell r="F2309" t="b">
            <v>0</v>
          </cell>
          <cell r="G2309">
            <v>1937.27721324698</v>
          </cell>
          <cell r="H2309">
            <v>1363.54409733335</v>
          </cell>
        </row>
        <row r="2310">
          <cell r="B2310" t="str">
            <v>PACIFICA 1102320094</v>
          </cell>
          <cell r="C2310">
            <v>22811102</v>
          </cell>
          <cell r="D2310" t="str">
            <v>PACIFICA 1102</v>
          </cell>
          <cell r="E2310">
            <v>320094</v>
          </cell>
          <cell r="F2310" t="b">
            <v>1</v>
          </cell>
          <cell r="G2310">
            <v>1539.8882970848799</v>
          </cell>
          <cell r="H2310">
            <v>440.05763129815398</v>
          </cell>
        </row>
        <row r="2311">
          <cell r="B2311" t="str">
            <v>PACIFICA 1102512070</v>
          </cell>
          <cell r="C2311">
            <v>22811102</v>
          </cell>
          <cell r="D2311" t="str">
            <v>PACIFICA 1102</v>
          </cell>
          <cell r="E2311">
            <v>512070</v>
          </cell>
          <cell r="F2311" t="b">
            <v>1</v>
          </cell>
          <cell r="G2311">
            <v>481.61300512200501</v>
          </cell>
          <cell r="H2311">
            <v>279.62468931907802</v>
          </cell>
        </row>
        <row r="2312">
          <cell r="B2312" t="str">
            <v>PACIFICA 110252715</v>
          </cell>
          <cell r="C2312">
            <v>22811102</v>
          </cell>
          <cell r="D2312" t="str">
            <v>PACIFICA 1102</v>
          </cell>
          <cell r="E2312">
            <v>52715</v>
          </cell>
          <cell r="F2312" t="b">
            <v>1</v>
          </cell>
          <cell r="G2312">
            <v>6122.4468837099103</v>
          </cell>
          <cell r="H2312">
            <v>0</v>
          </cell>
        </row>
        <row r="2313">
          <cell r="B2313" t="str">
            <v>PACIFICA 1102660408</v>
          </cell>
          <cell r="C2313">
            <v>22811102</v>
          </cell>
          <cell r="D2313" t="str">
            <v>PACIFICA 1102</v>
          </cell>
          <cell r="E2313">
            <v>660408</v>
          </cell>
          <cell r="F2313" t="b">
            <v>1</v>
          </cell>
          <cell r="G2313">
            <v>3217.4282492593502</v>
          </cell>
          <cell r="H2313">
            <v>570.68696506464096</v>
          </cell>
        </row>
        <row r="2314">
          <cell r="B2314" t="str">
            <v>PACIFICA 110266732</v>
          </cell>
          <cell r="C2314">
            <v>22811102</v>
          </cell>
          <cell r="D2314" t="str">
            <v>PACIFICA 1102</v>
          </cell>
          <cell r="E2314">
            <v>66732</v>
          </cell>
          <cell r="F2314" t="b">
            <v>1</v>
          </cell>
          <cell r="G2314">
            <v>3298.6629601971199</v>
          </cell>
          <cell r="H2314">
            <v>334.94831695264099</v>
          </cell>
        </row>
        <row r="2315">
          <cell r="B2315" t="str">
            <v>PACIFICA 11026783</v>
          </cell>
          <cell r="C2315">
            <v>22811102</v>
          </cell>
          <cell r="D2315" t="str">
            <v>PACIFICA 1102</v>
          </cell>
          <cell r="E2315">
            <v>6783</v>
          </cell>
          <cell r="F2315" t="b">
            <v>1</v>
          </cell>
          <cell r="G2315">
            <v>6579.5364904246298</v>
          </cell>
          <cell r="H2315">
            <v>0</v>
          </cell>
        </row>
        <row r="2316">
          <cell r="B2316" t="str">
            <v>PACIFICA 1102894156</v>
          </cell>
          <cell r="C2316">
            <v>22811102</v>
          </cell>
          <cell r="D2316" t="str">
            <v>PACIFICA 1102</v>
          </cell>
          <cell r="E2316">
            <v>894156</v>
          </cell>
          <cell r="F2316" t="b">
            <v>1</v>
          </cell>
          <cell r="G2316">
            <v>625.37008774825699</v>
          </cell>
          <cell r="H2316">
            <v>625.37008774825699</v>
          </cell>
        </row>
        <row r="2317">
          <cell r="B2317" t="str">
            <v>PACIFICA 1102934870</v>
          </cell>
          <cell r="C2317">
            <v>22811102</v>
          </cell>
          <cell r="D2317" t="str">
            <v>PACIFICA 1102</v>
          </cell>
          <cell r="E2317">
            <v>934870</v>
          </cell>
          <cell r="F2317" t="b">
            <v>1</v>
          </cell>
          <cell r="G2317">
            <v>804.85234831538196</v>
          </cell>
          <cell r="H2317">
            <v>147.55244761849201</v>
          </cell>
        </row>
        <row r="2318">
          <cell r="B2318" t="str">
            <v>PACIFICA 1102968736</v>
          </cell>
          <cell r="C2318">
            <v>22811102</v>
          </cell>
          <cell r="D2318" t="str">
            <v>PACIFICA 1102</v>
          </cell>
          <cell r="E2318">
            <v>968736</v>
          </cell>
          <cell r="F2318" t="b">
            <v>0</v>
          </cell>
          <cell r="G2318">
            <v>1533.9820933957701</v>
          </cell>
          <cell r="H2318">
            <v>1132.26584085428</v>
          </cell>
        </row>
        <row r="2319">
          <cell r="B2319" t="str">
            <v>PACIFICA 1102CB</v>
          </cell>
          <cell r="C2319">
            <v>22811102</v>
          </cell>
          <cell r="D2319" t="str">
            <v>PACIFICA 1102</v>
          </cell>
          <cell r="E2319" t="str">
            <v>CB</v>
          </cell>
          <cell r="F2319" t="b">
            <v>1</v>
          </cell>
          <cell r="G2319">
            <v>6265.5755368015398</v>
          </cell>
          <cell r="H2319">
            <v>560.12748853620303</v>
          </cell>
        </row>
        <row r="2320">
          <cell r="B2320" t="str">
            <v>PACIFICA 1103119798</v>
          </cell>
          <cell r="C2320">
            <v>22811103</v>
          </cell>
          <cell r="D2320" t="str">
            <v>PACIFICA 1103</v>
          </cell>
          <cell r="E2320">
            <v>119798</v>
          </cell>
          <cell r="F2320" t="b">
            <v>1</v>
          </cell>
          <cell r="G2320">
            <v>129.70410072300601</v>
          </cell>
          <cell r="H2320">
            <v>129.70410072300601</v>
          </cell>
        </row>
        <row r="2321">
          <cell r="B2321" t="str">
            <v>PACIFICA 1103218962</v>
          </cell>
          <cell r="C2321">
            <v>22811103</v>
          </cell>
          <cell r="D2321" t="str">
            <v>PACIFICA 1103</v>
          </cell>
          <cell r="E2321">
            <v>218962</v>
          </cell>
          <cell r="F2321" t="b">
            <v>1</v>
          </cell>
          <cell r="G2321">
            <v>167.28938426792399</v>
          </cell>
          <cell r="H2321">
            <v>86.336332842910096</v>
          </cell>
        </row>
        <row r="2322">
          <cell r="B2322" t="str">
            <v>PACIFICA 1103398620</v>
          </cell>
          <cell r="C2322">
            <v>22811103</v>
          </cell>
          <cell r="D2322" t="str">
            <v>PACIFICA 1103</v>
          </cell>
          <cell r="E2322">
            <v>398620</v>
          </cell>
          <cell r="F2322" t="b">
            <v>1</v>
          </cell>
          <cell r="G2322">
            <v>770.36405510007705</v>
          </cell>
          <cell r="H2322">
            <v>758.08373102466999</v>
          </cell>
        </row>
        <row r="2323">
          <cell r="B2323" t="str">
            <v>PACIFICA 1103885952</v>
          </cell>
          <cell r="C2323">
            <v>22811103</v>
          </cell>
          <cell r="D2323" t="str">
            <v>PACIFICA 1103</v>
          </cell>
          <cell r="E2323">
            <v>885952</v>
          </cell>
          <cell r="F2323" t="b">
            <v>1</v>
          </cell>
          <cell r="G2323">
            <v>299.45020571377398</v>
          </cell>
          <cell r="H2323">
            <v>283.44814745312198</v>
          </cell>
        </row>
        <row r="2324">
          <cell r="B2324" t="str">
            <v>PACIFICA 1103915474</v>
          </cell>
          <cell r="C2324">
            <v>22811103</v>
          </cell>
          <cell r="D2324" t="str">
            <v>PACIFICA 1103</v>
          </cell>
          <cell r="E2324">
            <v>915474</v>
          </cell>
          <cell r="F2324" t="b">
            <v>1</v>
          </cell>
          <cell r="G2324">
            <v>13475.514795827399</v>
          </cell>
          <cell r="H2324">
            <v>697.42374598057097</v>
          </cell>
        </row>
        <row r="2325">
          <cell r="B2325" t="str">
            <v>PACIFICA 1103CB</v>
          </cell>
          <cell r="C2325">
            <v>22811103</v>
          </cell>
          <cell r="D2325" t="str">
            <v>PACIFICA 1103</v>
          </cell>
          <cell r="E2325" t="str">
            <v>CB</v>
          </cell>
          <cell r="F2325" t="b">
            <v>1</v>
          </cell>
          <cell r="G2325">
            <v>7799.5564539109</v>
          </cell>
          <cell r="H2325">
            <v>109.529614137149</v>
          </cell>
        </row>
        <row r="2326">
          <cell r="B2326" t="str">
            <v>PACIFICA 1104230272</v>
          </cell>
          <cell r="C2326">
            <v>22811104</v>
          </cell>
          <cell r="D2326" t="str">
            <v>PACIFICA 1104</v>
          </cell>
          <cell r="E2326">
            <v>230272</v>
          </cell>
          <cell r="F2326" t="b">
            <v>0</v>
          </cell>
          <cell r="G2326">
            <v>1833.3676428336901</v>
          </cell>
          <cell r="H2326">
            <v>1377.38995618851</v>
          </cell>
        </row>
        <row r="2327">
          <cell r="B2327" t="str">
            <v>PALMER 110198478</v>
          </cell>
          <cell r="C2327">
            <v>183031101</v>
          </cell>
          <cell r="D2327" t="str">
            <v>PALMER 1101</v>
          </cell>
          <cell r="E2327">
            <v>98478</v>
          </cell>
          <cell r="F2327" t="b">
            <v>0</v>
          </cell>
          <cell r="G2327">
            <v>9678.6987325411192</v>
          </cell>
          <cell r="H2327">
            <v>9678.6987325411192</v>
          </cell>
        </row>
        <row r="2328">
          <cell r="B2328" t="str">
            <v>PALMER 1101M82</v>
          </cell>
          <cell r="C2328">
            <v>183031101</v>
          </cell>
          <cell r="D2328" t="str">
            <v>PALMER 1101</v>
          </cell>
          <cell r="E2328" t="str">
            <v>M82</v>
          </cell>
          <cell r="F2328" t="b">
            <v>0</v>
          </cell>
          <cell r="G2328">
            <v>23986.146285993302</v>
          </cell>
          <cell r="H2328">
            <v>17447.2632471426</v>
          </cell>
        </row>
        <row r="2329">
          <cell r="B2329" t="str">
            <v>PALMER 1101M84</v>
          </cell>
          <cell r="C2329">
            <v>183031101</v>
          </cell>
          <cell r="D2329" t="str">
            <v>PALMER 1101</v>
          </cell>
          <cell r="E2329" t="str">
            <v>M84</v>
          </cell>
          <cell r="F2329" t="b">
            <v>0</v>
          </cell>
          <cell r="G2329">
            <v>39352.921367680101</v>
          </cell>
          <cell r="H2329">
            <v>37718.994968427898</v>
          </cell>
        </row>
        <row r="2330">
          <cell r="B2330" t="str">
            <v>PALMER 1101M88</v>
          </cell>
          <cell r="C2330">
            <v>183031101</v>
          </cell>
          <cell r="D2330" t="str">
            <v>PALMER 1101</v>
          </cell>
          <cell r="E2330" t="str">
            <v>M88</v>
          </cell>
          <cell r="F2330" t="b">
            <v>0</v>
          </cell>
          <cell r="G2330">
            <v>24723.957713146199</v>
          </cell>
          <cell r="H2330">
            <v>4969.3509608545</v>
          </cell>
        </row>
        <row r="2331">
          <cell r="B2331" t="str">
            <v>PALO SECO 0401CB</v>
          </cell>
          <cell r="C2331">
            <v>13180401</v>
          </cell>
          <cell r="D2331" t="str">
            <v>PALO SECO 0401</v>
          </cell>
          <cell r="E2331" t="str">
            <v>CB</v>
          </cell>
          <cell r="F2331" t="b">
            <v>0</v>
          </cell>
          <cell r="G2331">
            <v>7634.7257732047001</v>
          </cell>
          <cell r="H2331">
            <v>7634.7257732047001</v>
          </cell>
        </row>
        <row r="2332">
          <cell r="B2332" t="str">
            <v>PANOCHE 11034008</v>
          </cell>
          <cell r="C2332">
            <v>253671103</v>
          </cell>
          <cell r="D2332" t="str">
            <v>PANOCHE 1103</v>
          </cell>
          <cell r="E2332">
            <v>4008</v>
          </cell>
          <cell r="F2332" t="b">
            <v>0</v>
          </cell>
          <cell r="G2332">
            <v>56919.565189351197</v>
          </cell>
          <cell r="H2332">
            <v>56919.565189351197</v>
          </cell>
        </row>
        <row r="2333">
          <cell r="B2333" t="str">
            <v>PANOCHE 11034016</v>
          </cell>
          <cell r="C2333">
            <v>253671103</v>
          </cell>
          <cell r="D2333" t="str">
            <v>PANOCHE 1103</v>
          </cell>
          <cell r="E2333">
            <v>4016</v>
          </cell>
          <cell r="F2333" t="b">
            <v>0</v>
          </cell>
          <cell r="G2333">
            <v>20664.956496833402</v>
          </cell>
          <cell r="H2333">
            <v>3776.8409226285899</v>
          </cell>
        </row>
        <row r="2334">
          <cell r="B2334" t="str">
            <v>PANOCHE 11034036</v>
          </cell>
          <cell r="C2334">
            <v>253671103</v>
          </cell>
          <cell r="D2334" t="str">
            <v>PANOCHE 1103</v>
          </cell>
          <cell r="E2334">
            <v>4036</v>
          </cell>
          <cell r="F2334" t="b">
            <v>0</v>
          </cell>
          <cell r="G2334">
            <v>40366.181570853303</v>
          </cell>
          <cell r="H2334">
            <v>16000.3844512299</v>
          </cell>
        </row>
        <row r="2335">
          <cell r="B2335" t="str">
            <v>PANORAMA 1101713592</v>
          </cell>
          <cell r="C2335">
            <v>103461101</v>
          </cell>
          <cell r="D2335" t="str">
            <v>PANORAMA 1101</v>
          </cell>
          <cell r="E2335">
            <v>713592</v>
          </cell>
          <cell r="F2335" t="b">
            <v>0</v>
          </cell>
          <cell r="G2335">
            <v>16948.279230915199</v>
          </cell>
          <cell r="H2335">
            <v>16715.240517533399</v>
          </cell>
        </row>
        <row r="2336">
          <cell r="B2336" t="str">
            <v>PANORAMA 1101885215</v>
          </cell>
          <cell r="C2336">
            <v>103461101</v>
          </cell>
          <cell r="D2336" t="str">
            <v>PANORAMA 1101</v>
          </cell>
          <cell r="E2336">
            <v>885215</v>
          </cell>
          <cell r="F2336" t="b">
            <v>0</v>
          </cell>
          <cell r="G2336">
            <v>3239.6898896993898</v>
          </cell>
          <cell r="H2336">
            <v>3225.5677534013398</v>
          </cell>
        </row>
        <row r="2337">
          <cell r="B2337" t="str">
            <v>PANORAMA 11019092</v>
          </cell>
          <cell r="C2337">
            <v>103461101</v>
          </cell>
          <cell r="D2337" t="str">
            <v>PANORAMA 1101</v>
          </cell>
          <cell r="E2337">
            <v>9092</v>
          </cell>
          <cell r="F2337" t="b">
            <v>1</v>
          </cell>
          <cell r="G2337">
            <v>15725.9351187592</v>
          </cell>
          <cell r="H2337">
            <v>255.123769955265</v>
          </cell>
        </row>
        <row r="2338">
          <cell r="B2338" t="str">
            <v>PANORAMA 1101CB</v>
          </cell>
          <cell r="C2338">
            <v>103461101</v>
          </cell>
          <cell r="D2338" t="str">
            <v>PANORAMA 1101</v>
          </cell>
          <cell r="E2338" t="str">
            <v>CB</v>
          </cell>
          <cell r="F2338" t="b">
            <v>0</v>
          </cell>
          <cell r="G2338">
            <v>27174.167429640402</v>
          </cell>
          <cell r="H2338">
            <v>1828.8440035213901</v>
          </cell>
        </row>
        <row r="2339">
          <cell r="B2339" t="str">
            <v>PANORAMA 11021632</v>
          </cell>
          <cell r="C2339">
            <v>103461102</v>
          </cell>
          <cell r="D2339" t="str">
            <v>PANORAMA 1102</v>
          </cell>
          <cell r="E2339">
            <v>1632</v>
          </cell>
          <cell r="F2339" t="b">
            <v>0</v>
          </cell>
          <cell r="G2339">
            <v>13751.6317611914</v>
          </cell>
          <cell r="H2339">
            <v>13751.6317611914</v>
          </cell>
        </row>
        <row r="2340">
          <cell r="B2340" t="str">
            <v>PANORAMA 1102280170</v>
          </cell>
          <cell r="C2340">
            <v>103461102</v>
          </cell>
          <cell r="D2340" t="str">
            <v>PANORAMA 1102</v>
          </cell>
          <cell r="E2340">
            <v>280170</v>
          </cell>
          <cell r="F2340" t="b">
            <v>0</v>
          </cell>
          <cell r="G2340">
            <v>24945.613610037501</v>
          </cell>
          <cell r="H2340">
            <v>20943.3131718158</v>
          </cell>
        </row>
        <row r="2341">
          <cell r="B2341" t="str">
            <v>PANORAMA 1102508502</v>
          </cell>
          <cell r="C2341">
            <v>103461102</v>
          </cell>
          <cell r="D2341" t="str">
            <v>PANORAMA 1102</v>
          </cell>
          <cell r="E2341">
            <v>508502</v>
          </cell>
          <cell r="F2341" t="b">
            <v>0</v>
          </cell>
          <cell r="G2341">
            <v>25902.2252999679</v>
          </cell>
          <cell r="H2341">
            <v>18917.8930122602</v>
          </cell>
        </row>
        <row r="2342">
          <cell r="B2342" t="str">
            <v>PARADISE 1103143744</v>
          </cell>
          <cell r="C2342">
            <v>102831103</v>
          </cell>
          <cell r="D2342" t="str">
            <v>PARADISE 1103</v>
          </cell>
          <cell r="E2342">
            <v>143744</v>
          </cell>
          <cell r="F2342" t="b">
            <v>0</v>
          </cell>
          <cell r="G2342">
            <v>1706.11152122867</v>
          </cell>
          <cell r="H2342">
            <v>1706.11152122867</v>
          </cell>
        </row>
        <row r="2343">
          <cell r="B2343" t="str">
            <v>PARADISE 11032534</v>
          </cell>
          <cell r="C2343">
            <v>102831103</v>
          </cell>
          <cell r="D2343" t="str">
            <v>PARADISE 1103</v>
          </cell>
          <cell r="E2343">
            <v>2534</v>
          </cell>
          <cell r="F2343" t="b">
            <v>0</v>
          </cell>
          <cell r="G2343">
            <v>5245.4729146474101</v>
          </cell>
          <cell r="H2343">
            <v>5105.9058983007799</v>
          </cell>
        </row>
        <row r="2344">
          <cell r="B2344" t="str">
            <v>PARADISE 1103468200</v>
          </cell>
          <cell r="C2344">
            <v>102831103</v>
          </cell>
          <cell r="D2344" t="str">
            <v>PARADISE 1103</v>
          </cell>
          <cell r="E2344">
            <v>468200</v>
          </cell>
          <cell r="F2344" t="b">
            <v>1</v>
          </cell>
          <cell r="G2344">
            <v>531.68008337479</v>
          </cell>
          <cell r="H2344">
            <v>531.68008337479</v>
          </cell>
        </row>
        <row r="2345">
          <cell r="B2345" t="str">
            <v>PARADISE 1103772517</v>
          </cell>
          <cell r="C2345">
            <v>102831103</v>
          </cell>
          <cell r="D2345" t="str">
            <v>PARADISE 1103</v>
          </cell>
          <cell r="E2345">
            <v>772517</v>
          </cell>
          <cell r="F2345" t="b">
            <v>0</v>
          </cell>
          <cell r="G2345">
            <v>2777.2440005395601</v>
          </cell>
          <cell r="H2345">
            <v>2777.2440005395601</v>
          </cell>
        </row>
        <row r="2346">
          <cell r="B2346" t="str">
            <v>PARADISE 1103CB</v>
          </cell>
          <cell r="C2346">
            <v>102831103</v>
          </cell>
          <cell r="D2346" t="str">
            <v>PARADISE 1103</v>
          </cell>
          <cell r="E2346" t="str">
            <v>CB</v>
          </cell>
          <cell r="F2346" t="b">
            <v>0</v>
          </cell>
          <cell r="G2346">
            <v>5575.8129415224703</v>
          </cell>
          <cell r="H2346">
            <v>2217.6155190015702</v>
          </cell>
        </row>
        <row r="2347">
          <cell r="B2347" t="str">
            <v>PARADISE 11042034</v>
          </cell>
          <cell r="C2347">
            <v>102831104</v>
          </cell>
          <cell r="D2347" t="str">
            <v>PARADISE 1104</v>
          </cell>
          <cell r="E2347">
            <v>2034</v>
          </cell>
          <cell r="F2347" t="b">
            <v>0</v>
          </cell>
          <cell r="G2347">
            <v>17672.004694946099</v>
          </cell>
          <cell r="H2347">
            <v>17659.708717323902</v>
          </cell>
        </row>
        <row r="2348">
          <cell r="B2348" t="str">
            <v>PARADISE 11042206</v>
          </cell>
          <cell r="C2348">
            <v>102831104</v>
          </cell>
          <cell r="D2348" t="str">
            <v>PARADISE 1104</v>
          </cell>
          <cell r="E2348">
            <v>2206</v>
          </cell>
          <cell r="F2348" t="b">
            <v>0</v>
          </cell>
          <cell r="G2348">
            <v>27876.592369387301</v>
          </cell>
          <cell r="H2348">
            <v>6659.30306265735</v>
          </cell>
        </row>
        <row r="2349">
          <cell r="B2349" t="str">
            <v>PARADISE 11042486</v>
          </cell>
          <cell r="C2349">
            <v>102831104</v>
          </cell>
          <cell r="D2349" t="str">
            <v>PARADISE 1104</v>
          </cell>
          <cell r="E2349">
            <v>2486</v>
          </cell>
          <cell r="F2349" t="b">
            <v>1</v>
          </cell>
          <cell r="G2349">
            <v>189.79162646555599</v>
          </cell>
          <cell r="H2349">
            <v>146.422847849888</v>
          </cell>
        </row>
        <row r="2350">
          <cell r="B2350" t="str">
            <v>PARADISE 11042488</v>
          </cell>
          <cell r="C2350">
            <v>102831104</v>
          </cell>
          <cell r="D2350" t="str">
            <v>PARADISE 1104</v>
          </cell>
          <cell r="E2350">
            <v>2488</v>
          </cell>
          <cell r="F2350" t="b">
            <v>0</v>
          </cell>
          <cell r="G2350">
            <v>5690.0714290113701</v>
          </cell>
          <cell r="H2350">
            <v>5690.0714290113701</v>
          </cell>
        </row>
        <row r="2351">
          <cell r="B2351" t="str">
            <v>PARADISE 1104283794</v>
          </cell>
          <cell r="C2351">
            <v>102831104</v>
          </cell>
          <cell r="D2351" t="str">
            <v>PARADISE 1104</v>
          </cell>
          <cell r="E2351">
            <v>283794</v>
          </cell>
          <cell r="F2351" t="b">
            <v>0</v>
          </cell>
          <cell r="G2351">
            <v>4034.8506938678302</v>
          </cell>
          <cell r="H2351">
            <v>3810.7404337028402</v>
          </cell>
        </row>
        <row r="2352">
          <cell r="B2352" t="str">
            <v>PARADISE 110439216</v>
          </cell>
          <cell r="C2352">
            <v>102831104</v>
          </cell>
          <cell r="D2352" t="str">
            <v>PARADISE 1104</v>
          </cell>
          <cell r="E2352">
            <v>39216</v>
          </cell>
          <cell r="F2352" t="b">
            <v>0</v>
          </cell>
          <cell r="G2352">
            <v>5158.2622566457703</v>
          </cell>
          <cell r="H2352">
            <v>2624.8047312866001</v>
          </cell>
        </row>
        <row r="2353">
          <cell r="B2353" t="str">
            <v>PARADISE 1104409622</v>
          </cell>
          <cell r="C2353">
            <v>102831104</v>
          </cell>
          <cell r="D2353" t="str">
            <v>PARADISE 1104</v>
          </cell>
          <cell r="E2353">
            <v>409622</v>
          </cell>
          <cell r="F2353" t="b">
            <v>0</v>
          </cell>
          <cell r="G2353">
            <v>20757.6390086807</v>
          </cell>
          <cell r="H2353">
            <v>20534.7896259931</v>
          </cell>
        </row>
        <row r="2354">
          <cell r="B2354" t="str">
            <v>PARADISE 110443008</v>
          </cell>
          <cell r="C2354">
            <v>102831104</v>
          </cell>
          <cell r="D2354" t="str">
            <v>PARADISE 1104</v>
          </cell>
          <cell r="E2354">
            <v>43008</v>
          </cell>
          <cell r="F2354" t="b">
            <v>0</v>
          </cell>
          <cell r="G2354">
            <v>20752.8611759138</v>
          </cell>
          <cell r="H2354">
            <v>20697.773187615701</v>
          </cell>
        </row>
        <row r="2355">
          <cell r="B2355" t="str">
            <v>PARADISE 1104457900</v>
          </cell>
          <cell r="C2355">
            <v>102831104</v>
          </cell>
          <cell r="D2355" t="str">
            <v>PARADISE 1104</v>
          </cell>
          <cell r="E2355">
            <v>457900</v>
          </cell>
          <cell r="F2355" t="b">
            <v>0</v>
          </cell>
          <cell r="G2355">
            <v>26252.311802920402</v>
          </cell>
          <cell r="H2355">
            <v>19380.7292858002</v>
          </cell>
        </row>
        <row r="2356">
          <cell r="B2356" t="str">
            <v>PARADISE 110453544</v>
          </cell>
          <cell r="C2356">
            <v>102831104</v>
          </cell>
          <cell r="D2356" t="str">
            <v>PARADISE 1104</v>
          </cell>
          <cell r="E2356">
            <v>53544</v>
          </cell>
          <cell r="F2356" t="b">
            <v>0</v>
          </cell>
          <cell r="G2356">
            <v>1728.20426875367</v>
          </cell>
          <cell r="H2356">
            <v>1035.11823317779</v>
          </cell>
        </row>
        <row r="2357">
          <cell r="B2357" t="str">
            <v>PARADISE 1104920400</v>
          </cell>
          <cell r="C2357">
            <v>102831104</v>
          </cell>
          <cell r="D2357" t="str">
            <v>PARADISE 1104</v>
          </cell>
          <cell r="E2357">
            <v>920400</v>
          </cell>
          <cell r="F2357" t="b">
            <v>0</v>
          </cell>
          <cell r="G2357">
            <v>7975.4069697001396</v>
          </cell>
          <cell r="H2357">
            <v>7538.7640444486597</v>
          </cell>
        </row>
        <row r="2358">
          <cell r="B2358" t="str">
            <v>PARADISE 1104954322</v>
          </cell>
          <cell r="C2358">
            <v>102831104</v>
          </cell>
          <cell r="D2358" t="str">
            <v>PARADISE 1104</v>
          </cell>
          <cell r="E2358">
            <v>954322</v>
          </cell>
          <cell r="F2358" t="b">
            <v>0</v>
          </cell>
          <cell r="G2358">
            <v>6923.0972849833297</v>
          </cell>
          <cell r="H2358">
            <v>6923.0972849833297</v>
          </cell>
        </row>
        <row r="2359">
          <cell r="B2359" t="str">
            <v>PARADISE 1104961990</v>
          </cell>
          <cell r="C2359">
            <v>102831104</v>
          </cell>
          <cell r="D2359" t="str">
            <v>PARADISE 1104</v>
          </cell>
          <cell r="E2359">
            <v>961990</v>
          </cell>
          <cell r="F2359" t="b">
            <v>0</v>
          </cell>
          <cell r="G2359">
            <v>10972.260230456801</v>
          </cell>
          <cell r="H2359">
            <v>10972.260230456801</v>
          </cell>
        </row>
        <row r="2360">
          <cell r="B2360" t="str">
            <v>PARADISE 1104CB</v>
          </cell>
          <cell r="C2360">
            <v>102831104</v>
          </cell>
          <cell r="D2360" t="str">
            <v>PARADISE 1104</v>
          </cell>
          <cell r="E2360" t="str">
            <v>CB</v>
          </cell>
          <cell r="F2360" t="b">
            <v>0</v>
          </cell>
          <cell r="G2360">
            <v>5993.69160802237</v>
          </cell>
          <cell r="H2360">
            <v>2211.8341392942998</v>
          </cell>
        </row>
        <row r="2361">
          <cell r="B2361" t="str">
            <v>PARADISE 1105121988</v>
          </cell>
          <cell r="C2361">
            <v>102831105</v>
          </cell>
          <cell r="D2361" t="str">
            <v>PARADISE 1105</v>
          </cell>
          <cell r="E2361">
            <v>121988</v>
          </cell>
          <cell r="F2361" t="b">
            <v>0</v>
          </cell>
          <cell r="G2361">
            <v>11219.171181931901</v>
          </cell>
          <cell r="H2361">
            <v>11219.171181931901</v>
          </cell>
        </row>
        <row r="2362">
          <cell r="B2362" t="str">
            <v>PARADISE 11052214</v>
          </cell>
          <cell r="C2362">
            <v>102831105</v>
          </cell>
          <cell r="D2362" t="str">
            <v>PARADISE 1105</v>
          </cell>
          <cell r="E2362">
            <v>2214</v>
          </cell>
          <cell r="F2362" t="b">
            <v>0</v>
          </cell>
          <cell r="G2362">
            <v>29878.705392325501</v>
          </cell>
          <cell r="H2362">
            <v>24265.0128645806</v>
          </cell>
        </row>
        <row r="2363">
          <cell r="B2363" t="str">
            <v>PARADISE 110536656</v>
          </cell>
          <cell r="C2363">
            <v>102831105</v>
          </cell>
          <cell r="D2363" t="str">
            <v>PARADISE 1105</v>
          </cell>
          <cell r="E2363">
            <v>36656</v>
          </cell>
          <cell r="F2363" t="b">
            <v>1</v>
          </cell>
          <cell r="G2363">
            <v>1041.7397547452099</v>
          </cell>
          <cell r="H2363">
            <v>220.79890913171801</v>
          </cell>
        </row>
        <row r="2364">
          <cell r="B2364" t="str">
            <v>PARADISE 1105828400</v>
          </cell>
          <cell r="C2364">
            <v>102831105</v>
          </cell>
          <cell r="D2364" t="str">
            <v>PARADISE 1105</v>
          </cell>
          <cell r="E2364">
            <v>828400</v>
          </cell>
          <cell r="F2364" t="b">
            <v>1</v>
          </cell>
          <cell r="G2364">
            <v>50.109397096743301</v>
          </cell>
          <cell r="H2364">
            <v>50.109397096743301</v>
          </cell>
        </row>
        <row r="2365">
          <cell r="B2365" t="str">
            <v>PARADISE 1105829194</v>
          </cell>
          <cell r="C2365">
            <v>102831105</v>
          </cell>
          <cell r="D2365" t="str">
            <v>PARADISE 1105</v>
          </cell>
          <cell r="E2365">
            <v>829194</v>
          </cell>
          <cell r="F2365" t="b">
            <v>0</v>
          </cell>
          <cell r="G2365">
            <v>18124.382602925201</v>
          </cell>
          <cell r="H2365">
            <v>18124.382602925201</v>
          </cell>
        </row>
        <row r="2366">
          <cell r="B2366" t="str">
            <v>PARADISE 1105878870</v>
          </cell>
          <cell r="C2366">
            <v>102831105</v>
          </cell>
          <cell r="D2366" t="str">
            <v>PARADISE 1105</v>
          </cell>
          <cell r="E2366">
            <v>878870</v>
          </cell>
          <cell r="F2366" t="b">
            <v>0</v>
          </cell>
          <cell r="G2366">
            <v>4057.4460106125898</v>
          </cell>
          <cell r="H2366">
            <v>4057.4460106125898</v>
          </cell>
        </row>
        <row r="2367">
          <cell r="B2367" t="str">
            <v>PARADISE 110599226</v>
          </cell>
          <cell r="C2367">
            <v>102831105</v>
          </cell>
          <cell r="D2367" t="str">
            <v>PARADISE 1105</v>
          </cell>
          <cell r="E2367">
            <v>99226</v>
          </cell>
          <cell r="F2367" t="b">
            <v>0</v>
          </cell>
          <cell r="G2367">
            <v>5537.6206089529596</v>
          </cell>
          <cell r="H2367">
            <v>1841.8714671755799</v>
          </cell>
        </row>
        <row r="2368">
          <cell r="B2368" t="str">
            <v>PARADISE 1105CB</v>
          </cell>
          <cell r="C2368">
            <v>102831105</v>
          </cell>
          <cell r="D2368" t="str">
            <v>PARADISE 1105</v>
          </cell>
          <cell r="E2368" t="str">
            <v>CB</v>
          </cell>
          <cell r="F2368" t="b">
            <v>0</v>
          </cell>
          <cell r="G2368">
            <v>11616.1021434052</v>
          </cell>
          <cell r="H2368">
            <v>9822.6917614627691</v>
          </cell>
        </row>
        <row r="2369">
          <cell r="B2369" t="str">
            <v>PARADISE 11061212</v>
          </cell>
          <cell r="C2369">
            <v>102831106</v>
          </cell>
          <cell r="D2369" t="str">
            <v>PARADISE 1106</v>
          </cell>
          <cell r="E2369">
            <v>1212</v>
          </cell>
          <cell r="F2369" t="b">
            <v>0</v>
          </cell>
          <cell r="G2369">
            <v>3248.6095332291502</v>
          </cell>
          <cell r="H2369">
            <v>3232.60749299995</v>
          </cell>
        </row>
        <row r="2370">
          <cell r="B2370" t="str">
            <v>PARADISE 110636042</v>
          </cell>
          <cell r="C2370">
            <v>102831106</v>
          </cell>
          <cell r="D2370" t="str">
            <v>PARADISE 1106</v>
          </cell>
          <cell r="E2370">
            <v>36042</v>
          </cell>
          <cell r="F2370" t="b">
            <v>0</v>
          </cell>
          <cell r="G2370">
            <v>14063.6210651119</v>
          </cell>
          <cell r="H2370">
            <v>13184.510337975</v>
          </cell>
        </row>
        <row r="2371">
          <cell r="B2371" t="str">
            <v>PARADISE 1106CB</v>
          </cell>
          <cell r="C2371">
            <v>102831106</v>
          </cell>
          <cell r="D2371" t="str">
            <v>PARADISE 1106</v>
          </cell>
          <cell r="E2371" t="str">
            <v>CB</v>
          </cell>
          <cell r="F2371" t="b">
            <v>0</v>
          </cell>
          <cell r="G2371">
            <v>7764.6761543257498</v>
          </cell>
          <cell r="H2371">
            <v>7472.6669501383403</v>
          </cell>
        </row>
        <row r="2372">
          <cell r="B2372" t="str">
            <v>PASO ROBLES 11032731</v>
          </cell>
          <cell r="C2372">
            <v>182611103</v>
          </cell>
          <cell r="D2372" t="str">
            <v>PASO ROBLES 1103</v>
          </cell>
          <cell r="E2372">
            <v>2731</v>
          </cell>
          <cell r="F2372" t="b">
            <v>0</v>
          </cell>
          <cell r="G2372">
            <v>2630.6286336231201</v>
          </cell>
          <cell r="H2372">
            <v>2630.6286336231201</v>
          </cell>
        </row>
        <row r="2373">
          <cell r="B2373" t="str">
            <v>PASO ROBLES 1103351084</v>
          </cell>
          <cell r="C2373">
            <v>182611103</v>
          </cell>
          <cell r="D2373" t="str">
            <v>PASO ROBLES 1103</v>
          </cell>
          <cell r="E2373">
            <v>351084</v>
          </cell>
          <cell r="F2373" t="b">
            <v>0</v>
          </cell>
          <cell r="G2373">
            <v>14339.9461343613</v>
          </cell>
          <cell r="H2373">
            <v>3813.7275079112301</v>
          </cell>
        </row>
        <row r="2374">
          <cell r="B2374" t="str">
            <v>PASO ROBLES 1103451760</v>
          </cell>
          <cell r="C2374">
            <v>182611103</v>
          </cell>
          <cell r="D2374" t="str">
            <v>PASO ROBLES 1103</v>
          </cell>
          <cell r="E2374">
            <v>451760</v>
          </cell>
          <cell r="F2374" t="b">
            <v>1</v>
          </cell>
          <cell r="G2374">
            <v>98.256309893833006</v>
          </cell>
          <cell r="H2374">
            <v>98.256309893833006</v>
          </cell>
        </row>
        <row r="2375">
          <cell r="B2375" t="str">
            <v>PASO ROBLES 110359763</v>
          </cell>
          <cell r="C2375">
            <v>182611103</v>
          </cell>
          <cell r="D2375" t="str">
            <v>PASO ROBLES 1103</v>
          </cell>
          <cell r="E2375">
            <v>59763</v>
          </cell>
          <cell r="F2375" t="b">
            <v>0</v>
          </cell>
          <cell r="G2375">
            <v>4532.1932628879404</v>
          </cell>
          <cell r="H2375">
            <v>4532.1932628879404</v>
          </cell>
        </row>
        <row r="2376">
          <cell r="B2376" t="str">
            <v>PASO ROBLES 1103N02</v>
          </cell>
          <cell r="C2376">
            <v>182611103</v>
          </cell>
          <cell r="D2376" t="str">
            <v>PASO ROBLES 1103</v>
          </cell>
          <cell r="E2376" t="str">
            <v>N02</v>
          </cell>
          <cell r="F2376" t="b">
            <v>1</v>
          </cell>
          <cell r="G2376">
            <v>70.934037489954903</v>
          </cell>
          <cell r="H2376">
            <v>70.934037489954903</v>
          </cell>
        </row>
        <row r="2377">
          <cell r="B2377" t="str">
            <v>PASO ROBLES 1103N04</v>
          </cell>
          <cell r="C2377">
            <v>182611103</v>
          </cell>
          <cell r="D2377" t="str">
            <v>PASO ROBLES 1103</v>
          </cell>
          <cell r="E2377" t="str">
            <v>N04</v>
          </cell>
          <cell r="F2377" t="b">
            <v>1</v>
          </cell>
          <cell r="G2377">
            <v>859.58413502614906</v>
          </cell>
          <cell r="H2377">
            <v>859.58413502614906</v>
          </cell>
        </row>
        <row r="2378">
          <cell r="B2378" t="str">
            <v>PASO ROBLES 1103N50</v>
          </cell>
          <cell r="C2378">
            <v>182611103</v>
          </cell>
          <cell r="D2378" t="str">
            <v>PASO ROBLES 1103</v>
          </cell>
          <cell r="E2378" t="str">
            <v>N50</v>
          </cell>
          <cell r="F2378" t="b">
            <v>0</v>
          </cell>
          <cell r="G2378">
            <v>3586.1974338212499</v>
          </cell>
          <cell r="H2378">
            <v>3586.1974338212499</v>
          </cell>
        </row>
        <row r="2379">
          <cell r="B2379" t="str">
            <v>PASO ROBLES 1103N52</v>
          </cell>
          <cell r="C2379">
            <v>182611103</v>
          </cell>
          <cell r="D2379" t="str">
            <v>PASO ROBLES 1103</v>
          </cell>
          <cell r="E2379" t="str">
            <v>N52</v>
          </cell>
          <cell r="F2379" t="b">
            <v>0</v>
          </cell>
          <cell r="G2379">
            <v>10571.3697561225</v>
          </cell>
          <cell r="H2379">
            <v>10571.3697561225</v>
          </cell>
        </row>
        <row r="2380">
          <cell r="B2380" t="str">
            <v>PASO ROBLES 1103N54</v>
          </cell>
          <cell r="C2380">
            <v>182611103</v>
          </cell>
          <cell r="D2380" t="str">
            <v>PASO ROBLES 1103</v>
          </cell>
          <cell r="E2380" t="str">
            <v>N54</v>
          </cell>
          <cell r="F2380" t="b">
            <v>0</v>
          </cell>
          <cell r="G2380">
            <v>34748.723612137503</v>
          </cell>
          <cell r="H2380">
            <v>32201.178339406299</v>
          </cell>
        </row>
        <row r="2381">
          <cell r="B2381" t="str">
            <v>PASO ROBLES 1103N58</v>
          </cell>
          <cell r="C2381">
            <v>182611103</v>
          </cell>
          <cell r="D2381" t="str">
            <v>PASO ROBLES 1103</v>
          </cell>
          <cell r="E2381" t="str">
            <v>N58</v>
          </cell>
          <cell r="F2381" t="b">
            <v>0</v>
          </cell>
          <cell r="G2381">
            <v>11929.783817662401</v>
          </cell>
          <cell r="H2381">
            <v>7319.60942829756</v>
          </cell>
        </row>
        <row r="2382">
          <cell r="B2382" t="str">
            <v>PASO ROBLES 1104P02</v>
          </cell>
          <cell r="C2382">
            <v>182611104</v>
          </cell>
          <cell r="D2382" t="str">
            <v>PASO ROBLES 1104</v>
          </cell>
          <cell r="E2382" t="str">
            <v>P02</v>
          </cell>
          <cell r="F2382" t="b">
            <v>1</v>
          </cell>
          <cell r="G2382">
            <v>11656.6661101151</v>
          </cell>
          <cell r="H2382">
            <v>515.03217747312101</v>
          </cell>
        </row>
        <row r="2383">
          <cell r="B2383" t="str">
            <v>PASO ROBLES 1104R12</v>
          </cell>
          <cell r="C2383">
            <v>182611104</v>
          </cell>
          <cell r="D2383" t="str">
            <v>PASO ROBLES 1104</v>
          </cell>
          <cell r="E2383" t="str">
            <v>R12</v>
          </cell>
          <cell r="F2383" t="b">
            <v>0</v>
          </cell>
          <cell r="G2383">
            <v>64632.535096654399</v>
          </cell>
          <cell r="H2383">
            <v>52796.268571841501</v>
          </cell>
        </row>
        <row r="2384">
          <cell r="B2384" t="str">
            <v>PASO ROBLES 1104R56</v>
          </cell>
          <cell r="C2384">
            <v>182611104</v>
          </cell>
          <cell r="D2384" t="str">
            <v>PASO ROBLES 1104</v>
          </cell>
          <cell r="E2384" t="str">
            <v>R56</v>
          </cell>
          <cell r="F2384" t="b">
            <v>0</v>
          </cell>
          <cell r="G2384">
            <v>19965.750539578101</v>
          </cell>
          <cell r="H2384">
            <v>18526.185522609801</v>
          </cell>
        </row>
        <row r="2385">
          <cell r="B2385" t="str">
            <v>PASO ROBLES 1107289947</v>
          </cell>
          <cell r="C2385">
            <v>182611107</v>
          </cell>
          <cell r="D2385" t="str">
            <v>PASO ROBLES 1107</v>
          </cell>
          <cell r="E2385">
            <v>289947</v>
          </cell>
          <cell r="F2385" t="b">
            <v>1</v>
          </cell>
          <cell r="G2385">
            <v>3212.1672784560201</v>
          </cell>
          <cell r="H2385">
            <v>447.63574011523599</v>
          </cell>
        </row>
        <row r="2386">
          <cell r="B2386" t="str">
            <v>PAUL SWEET 210210290</v>
          </cell>
          <cell r="C2386">
            <v>83252102</v>
          </cell>
          <cell r="D2386" t="str">
            <v>PAUL SWEET 2102</v>
          </cell>
          <cell r="E2386">
            <v>10290</v>
          </cell>
          <cell r="F2386" t="b">
            <v>1</v>
          </cell>
          <cell r="G2386">
            <v>9277.2510164737505</v>
          </cell>
          <cell r="H2386">
            <v>4.5720448353703702</v>
          </cell>
        </row>
        <row r="2387">
          <cell r="B2387" t="str">
            <v>PAUL SWEET 210212850</v>
          </cell>
          <cell r="C2387">
            <v>83252102</v>
          </cell>
          <cell r="D2387" t="str">
            <v>PAUL SWEET 2102</v>
          </cell>
          <cell r="E2387">
            <v>12850</v>
          </cell>
          <cell r="F2387" t="b">
            <v>0</v>
          </cell>
          <cell r="G2387">
            <v>6644.9449395854199</v>
          </cell>
          <cell r="H2387">
            <v>1063.4476420451899</v>
          </cell>
        </row>
        <row r="2388">
          <cell r="B2388" t="str">
            <v>PAUL SWEET 2102168368</v>
          </cell>
          <cell r="C2388">
            <v>83252102</v>
          </cell>
          <cell r="D2388" t="str">
            <v>PAUL SWEET 2102</v>
          </cell>
          <cell r="E2388">
            <v>168368</v>
          </cell>
          <cell r="F2388" t="b">
            <v>1</v>
          </cell>
          <cell r="G2388">
            <v>1090.7031207498601</v>
          </cell>
          <cell r="H2388">
            <v>590.44709334823494</v>
          </cell>
        </row>
        <row r="2389">
          <cell r="B2389" t="str">
            <v>PAUL SWEET 2102337544</v>
          </cell>
          <cell r="C2389">
            <v>83252102</v>
          </cell>
          <cell r="D2389" t="str">
            <v>PAUL SWEET 2102</v>
          </cell>
          <cell r="E2389">
            <v>337544</v>
          </cell>
          <cell r="F2389" t="b">
            <v>1</v>
          </cell>
          <cell r="G2389">
            <v>1419.0102670342101</v>
          </cell>
          <cell r="H2389">
            <v>579.06420189669996</v>
          </cell>
        </row>
        <row r="2390">
          <cell r="B2390" t="str">
            <v>PAUL SWEET 2102959032</v>
          </cell>
          <cell r="C2390">
            <v>83252102</v>
          </cell>
          <cell r="D2390" t="str">
            <v>PAUL SWEET 2102</v>
          </cell>
          <cell r="E2390">
            <v>959032</v>
          </cell>
          <cell r="F2390" t="b">
            <v>0</v>
          </cell>
          <cell r="G2390">
            <v>1582.9543601374701</v>
          </cell>
          <cell r="H2390">
            <v>1283.5288389407799</v>
          </cell>
        </row>
        <row r="2391">
          <cell r="B2391" t="str">
            <v>PAUL SWEET 210411074</v>
          </cell>
          <cell r="C2391">
            <v>83252104</v>
          </cell>
          <cell r="D2391" t="str">
            <v>PAUL SWEET 2104</v>
          </cell>
          <cell r="E2391">
            <v>11074</v>
          </cell>
          <cell r="F2391" t="b">
            <v>0</v>
          </cell>
          <cell r="G2391">
            <v>4972.7566524588101</v>
          </cell>
          <cell r="H2391">
            <v>4718.3100426363098</v>
          </cell>
        </row>
        <row r="2392">
          <cell r="B2392" t="str">
            <v>PAUL SWEET 21045394</v>
          </cell>
          <cell r="C2392">
            <v>83252104</v>
          </cell>
          <cell r="D2392" t="str">
            <v>PAUL SWEET 2104</v>
          </cell>
          <cell r="E2392">
            <v>5394</v>
          </cell>
          <cell r="F2392" t="b">
            <v>0</v>
          </cell>
          <cell r="G2392">
            <v>24529.1371620543</v>
          </cell>
          <cell r="H2392">
            <v>23340.393758093898</v>
          </cell>
        </row>
        <row r="2393">
          <cell r="B2393" t="str">
            <v>PAUL SWEET 2105CB</v>
          </cell>
          <cell r="C2393">
            <v>83252105</v>
          </cell>
          <cell r="D2393" t="str">
            <v>PAUL SWEET 2105</v>
          </cell>
          <cell r="E2393" t="str">
            <v>CB</v>
          </cell>
          <cell r="F2393" t="b">
            <v>0</v>
          </cell>
          <cell r="G2393">
            <v>14092.5760230337</v>
          </cell>
          <cell r="H2393">
            <v>11980.8022194279</v>
          </cell>
        </row>
        <row r="2394">
          <cell r="B2394" t="str">
            <v>PAUL SWEET 210610424</v>
          </cell>
          <cell r="C2394">
            <v>83252106</v>
          </cell>
          <cell r="D2394" t="str">
            <v>PAUL SWEET 2106</v>
          </cell>
          <cell r="E2394">
            <v>10424</v>
          </cell>
          <cell r="F2394" t="b">
            <v>0</v>
          </cell>
          <cell r="G2394">
            <v>11629.493416543</v>
          </cell>
          <cell r="H2394">
            <v>9151.9906450503004</v>
          </cell>
        </row>
        <row r="2395">
          <cell r="B2395" t="str">
            <v>PAUL SWEET 2106428102</v>
          </cell>
          <cell r="C2395">
            <v>83252106</v>
          </cell>
          <cell r="D2395" t="str">
            <v>PAUL SWEET 2106</v>
          </cell>
          <cell r="E2395">
            <v>428102</v>
          </cell>
          <cell r="F2395" t="b">
            <v>0</v>
          </cell>
          <cell r="G2395">
            <v>20879.8446205172</v>
          </cell>
          <cell r="H2395">
            <v>19729.942107417701</v>
          </cell>
        </row>
        <row r="2396">
          <cell r="B2396" t="str">
            <v>PAUL SWEET 21065178</v>
          </cell>
          <cell r="C2396">
            <v>83252106</v>
          </cell>
          <cell r="D2396" t="str">
            <v>PAUL SWEET 2106</v>
          </cell>
          <cell r="E2396">
            <v>5178</v>
          </cell>
          <cell r="F2396" t="b">
            <v>0</v>
          </cell>
          <cell r="G2396">
            <v>11550.9266623288</v>
          </cell>
          <cell r="H2396">
            <v>11550.9266623288</v>
          </cell>
        </row>
        <row r="2397">
          <cell r="B2397" t="str">
            <v>PAUL SWEET 21068091</v>
          </cell>
          <cell r="C2397">
            <v>83252106</v>
          </cell>
          <cell r="D2397" t="str">
            <v>PAUL SWEET 2106</v>
          </cell>
          <cell r="E2397">
            <v>8091</v>
          </cell>
          <cell r="F2397" t="b">
            <v>0</v>
          </cell>
          <cell r="G2397">
            <v>9678.4780418423106</v>
          </cell>
          <cell r="H2397">
            <v>9678.4780418423106</v>
          </cell>
        </row>
        <row r="2398">
          <cell r="B2398" t="str">
            <v>PAUL SWEET 2106CB</v>
          </cell>
          <cell r="C2398">
            <v>83252106</v>
          </cell>
          <cell r="D2398" t="str">
            <v>PAUL SWEET 2106</v>
          </cell>
          <cell r="E2398" t="str">
            <v>CB</v>
          </cell>
          <cell r="F2398" t="b">
            <v>0</v>
          </cell>
          <cell r="G2398">
            <v>18604.474610446399</v>
          </cell>
          <cell r="H2398">
            <v>8502.7440756054293</v>
          </cell>
        </row>
        <row r="2399">
          <cell r="B2399" t="str">
            <v>PAUL SWEET 210710986</v>
          </cell>
          <cell r="C2399">
            <v>83252107</v>
          </cell>
          <cell r="D2399" t="str">
            <v>PAUL SWEET 2107</v>
          </cell>
          <cell r="E2399">
            <v>10986</v>
          </cell>
          <cell r="F2399" t="b">
            <v>0</v>
          </cell>
          <cell r="G2399">
            <v>31785.025478259799</v>
          </cell>
          <cell r="H2399">
            <v>14988.5932922342</v>
          </cell>
        </row>
        <row r="2400">
          <cell r="B2400" t="str">
            <v>PAUL SWEET 21075291</v>
          </cell>
          <cell r="C2400">
            <v>83252107</v>
          </cell>
          <cell r="D2400" t="str">
            <v>PAUL SWEET 2107</v>
          </cell>
          <cell r="E2400">
            <v>5291</v>
          </cell>
          <cell r="F2400" t="b">
            <v>1</v>
          </cell>
          <cell r="G2400">
            <v>1596.26098443978</v>
          </cell>
          <cell r="H2400">
            <v>50.439007259438199</v>
          </cell>
        </row>
        <row r="2401">
          <cell r="B2401" t="str">
            <v>PAUL SWEET 2107774760</v>
          </cell>
          <cell r="C2401">
            <v>83252107</v>
          </cell>
          <cell r="D2401" t="str">
            <v>PAUL SWEET 2107</v>
          </cell>
          <cell r="E2401">
            <v>774760</v>
          </cell>
          <cell r="F2401" t="b">
            <v>0</v>
          </cell>
          <cell r="G2401">
            <v>5348.86298620461</v>
          </cell>
          <cell r="H2401">
            <v>5348.86298620461</v>
          </cell>
        </row>
        <row r="2402">
          <cell r="B2402" t="str">
            <v>PAUL SWEET 210912828</v>
          </cell>
          <cell r="C2402">
            <v>83252109</v>
          </cell>
          <cell r="D2402" t="str">
            <v>PAUL SWEET 2109</v>
          </cell>
          <cell r="E2402">
            <v>12828</v>
          </cell>
          <cell r="F2402" t="b">
            <v>0</v>
          </cell>
          <cell r="G2402">
            <v>7906.67193049241</v>
          </cell>
          <cell r="H2402">
            <v>1834.1594938636099</v>
          </cell>
        </row>
        <row r="2403">
          <cell r="B2403" t="str">
            <v>PAUL SWEET 2109634576</v>
          </cell>
          <cell r="C2403">
            <v>83252109</v>
          </cell>
          <cell r="D2403" t="str">
            <v>PAUL SWEET 2109</v>
          </cell>
          <cell r="E2403">
            <v>634576</v>
          </cell>
          <cell r="F2403" t="b">
            <v>0</v>
          </cell>
          <cell r="G2403">
            <v>3306.7048870373101</v>
          </cell>
          <cell r="H2403">
            <v>2935.0444196506301</v>
          </cell>
        </row>
        <row r="2404">
          <cell r="B2404" t="str">
            <v>PAUL SWEET 2109680537</v>
          </cell>
          <cell r="C2404">
            <v>83252109</v>
          </cell>
          <cell r="D2404" t="str">
            <v>PAUL SWEET 2109</v>
          </cell>
          <cell r="E2404">
            <v>680537</v>
          </cell>
          <cell r="F2404" t="b">
            <v>1</v>
          </cell>
          <cell r="G2404">
            <v>1060.8184071861299</v>
          </cell>
          <cell r="H2404">
            <v>362.729259255876</v>
          </cell>
        </row>
        <row r="2405">
          <cell r="B2405" t="str">
            <v>PAUL SWEET 2109687295</v>
          </cell>
          <cell r="C2405">
            <v>83252109</v>
          </cell>
          <cell r="D2405" t="str">
            <v>PAUL SWEET 2109</v>
          </cell>
          <cell r="E2405">
            <v>687295</v>
          </cell>
          <cell r="F2405" t="b">
            <v>0</v>
          </cell>
          <cell r="G2405">
            <v>1495.54503000867</v>
          </cell>
          <cell r="H2405">
            <v>1495.54503000867</v>
          </cell>
        </row>
        <row r="2406">
          <cell r="B2406" t="str">
            <v>PAUL SWEET 2109CB</v>
          </cell>
          <cell r="C2406">
            <v>83252109</v>
          </cell>
          <cell r="D2406" t="str">
            <v>PAUL SWEET 2109</v>
          </cell>
          <cell r="E2406" t="str">
            <v>CB</v>
          </cell>
          <cell r="F2406" t="b">
            <v>1</v>
          </cell>
          <cell r="G2406">
            <v>18410.636877963901</v>
          </cell>
          <cell r="H2406">
            <v>20.738787053310698</v>
          </cell>
        </row>
        <row r="2407">
          <cell r="B2407" t="str">
            <v>PEABODY 2106250154</v>
          </cell>
          <cell r="C2407">
            <v>63642106</v>
          </cell>
          <cell r="D2407" t="str">
            <v>PEABODY 2106</v>
          </cell>
          <cell r="E2407">
            <v>250154</v>
          </cell>
          <cell r="F2407" t="b">
            <v>1</v>
          </cell>
          <cell r="G2407">
            <v>458.54891259786501</v>
          </cell>
          <cell r="H2407">
            <v>458.54891259786501</v>
          </cell>
        </row>
        <row r="2408">
          <cell r="B2408" t="str">
            <v>PEABODY 2106592742</v>
          </cell>
          <cell r="C2408">
            <v>63642106</v>
          </cell>
          <cell r="D2408" t="str">
            <v>PEABODY 2106</v>
          </cell>
          <cell r="E2408">
            <v>592742</v>
          </cell>
          <cell r="F2408" t="b">
            <v>1</v>
          </cell>
          <cell r="G2408">
            <v>684.45516640598601</v>
          </cell>
          <cell r="H2408">
            <v>546.74530491875998</v>
          </cell>
        </row>
        <row r="2409">
          <cell r="B2409" t="str">
            <v>PEABODY 2106CB</v>
          </cell>
          <cell r="C2409">
            <v>63642106</v>
          </cell>
          <cell r="D2409" t="str">
            <v>PEABODY 2106</v>
          </cell>
          <cell r="E2409" t="str">
            <v>CB</v>
          </cell>
          <cell r="F2409" t="b">
            <v>1</v>
          </cell>
          <cell r="G2409">
            <v>1275.2264964789299</v>
          </cell>
          <cell r="H2409">
            <v>525.80961447818197</v>
          </cell>
        </row>
        <row r="2410">
          <cell r="B2410" t="str">
            <v>PEABODY 2108113684</v>
          </cell>
          <cell r="C2410">
            <v>63642108</v>
          </cell>
          <cell r="D2410" t="str">
            <v>PEABODY 2108</v>
          </cell>
          <cell r="E2410">
            <v>113684</v>
          </cell>
          <cell r="F2410" t="b">
            <v>1</v>
          </cell>
          <cell r="G2410">
            <v>748.95739734640802</v>
          </cell>
          <cell r="H2410">
            <v>590.652129229558</v>
          </cell>
        </row>
        <row r="2411">
          <cell r="B2411" t="str">
            <v>PEABODY 2113873304</v>
          </cell>
          <cell r="C2411">
            <v>63642113</v>
          </cell>
          <cell r="D2411" t="str">
            <v>PEABODY 2113</v>
          </cell>
          <cell r="E2411">
            <v>873304</v>
          </cell>
          <cell r="F2411" t="b">
            <v>0</v>
          </cell>
          <cell r="G2411">
            <v>1312.95083240636</v>
          </cell>
          <cell r="H2411">
            <v>1312.95083240636</v>
          </cell>
        </row>
        <row r="2412">
          <cell r="B2412" t="str">
            <v>PEABODY 2113945670</v>
          </cell>
          <cell r="C2412">
            <v>63642113</v>
          </cell>
          <cell r="D2412" t="str">
            <v>PEABODY 2113</v>
          </cell>
          <cell r="E2412">
            <v>945670</v>
          </cell>
          <cell r="F2412" t="b">
            <v>1</v>
          </cell>
          <cell r="G2412">
            <v>403.09740163753099</v>
          </cell>
          <cell r="H2412">
            <v>334.42972335501798</v>
          </cell>
        </row>
        <row r="2413">
          <cell r="B2413" t="str">
            <v>PEABODY 2113CB</v>
          </cell>
          <cell r="C2413">
            <v>63642113</v>
          </cell>
          <cell r="D2413" t="str">
            <v>PEABODY 2113</v>
          </cell>
          <cell r="E2413" t="str">
            <v>CB</v>
          </cell>
          <cell r="F2413" t="b">
            <v>1</v>
          </cell>
          <cell r="G2413">
            <v>8317.4056920511994</v>
          </cell>
          <cell r="H2413">
            <v>587.38809161527399</v>
          </cell>
        </row>
        <row r="2414">
          <cell r="B2414" t="str">
            <v>PENNGROVE 1101170</v>
          </cell>
          <cell r="C2414">
            <v>43471101</v>
          </cell>
          <cell r="D2414" t="str">
            <v>PENNGROVE 1101</v>
          </cell>
          <cell r="E2414">
            <v>170</v>
          </cell>
          <cell r="F2414" t="b">
            <v>0</v>
          </cell>
          <cell r="G2414">
            <v>33470.215787803099</v>
          </cell>
          <cell r="H2414">
            <v>28905.2433416694</v>
          </cell>
        </row>
        <row r="2415">
          <cell r="B2415" t="str">
            <v>PENNGROVE 1101247511</v>
          </cell>
          <cell r="C2415">
            <v>43471101</v>
          </cell>
          <cell r="D2415" t="str">
            <v>PENNGROVE 1101</v>
          </cell>
          <cell r="E2415">
            <v>247511</v>
          </cell>
          <cell r="F2415" t="b">
            <v>0</v>
          </cell>
          <cell r="G2415">
            <v>3219.7108854195599</v>
          </cell>
          <cell r="H2415">
            <v>1938.41110103755</v>
          </cell>
        </row>
        <row r="2416">
          <cell r="B2416" t="str">
            <v>PENNGROVE 1101461338</v>
          </cell>
          <cell r="C2416">
            <v>43471101</v>
          </cell>
          <cell r="D2416" t="str">
            <v>PENNGROVE 1101</v>
          </cell>
          <cell r="E2416">
            <v>461338</v>
          </cell>
          <cell r="F2416" t="b">
            <v>0</v>
          </cell>
          <cell r="G2416">
            <v>2872.7741628615499</v>
          </cell>
          <cell r="H2416">
            <v>2872.7741628615499</v>
          </cell>
        </row>
        <row r="2417">
          <cell r="B2417" t="str">
            <v>PENNGROVE 1101554</v>
          </cell>
          <cell r="C2417">
            <v>43471101</v>
          </cell>
          <cell r="D2417" t="str">
            <v>PENNGROVE 1101</v>
          </cell>
          <cell r="E2417">
            <v>554</v>
          </cell>
          <cell r="F2417" t="b">
            <v>1</v>
          </cell>
          <cell r="G2417">
            <v>17322.4157483698</v>
          </cell>
          <cell r="H2417">
            <v>0</v>
          </cell>
        </row>
        <row r="2418">
          <cell r="B2418" t="str">
            <v>PENRYN 11032198</v>
          </cell>
          <cell r="C2418">
            <v>152561103</v>
          </cell>
          <cell r="D2418" t="str">
            <v>PENRYN 1103</v>
          </cell>
          <cell r="E2418">
            <v>2198</v>
          </cell>
          <cell r="F2418" t="b">
            <v>0</v>
          </cell>
          <cell r="G2418">
            <v>33673.983663285297</v>
          </cell>
          <cell r="H2418">
            <v>32552.0609441296</v>
          </cell>
        </row>
        <row r="2419">
          <cell r="B2419" t="str">
            <v>PENRYN 110351658</v>
          </cell>
          <cell r="C2419">
            <v>152561103</v>
          </cell>
          <cell r="D2419" t="str">
            <v>PENRYN 1103</v>
          </cell>
          <cell r="E2419">
            <v>51658</v>
          </cell>
          <cell r="F2419" t="b">
            <v>0</v>
          </cell>
          <cell r="G2419">
            <v>14039.378858956599</v>
          </cell>
          <cell r="H2419">
            <v>13140.120873477899</v>
          </cell>
        </row>
        <row r="2420">
          <cell r="B2420" t="str">
            <v>PENRYN 1103604</v>
          </cell>
          <cell r="C2420">
            <v>152561103</v>
          </cell>
          <cell r="D2420" t="str">
            <v>PENRYN 1103</v>
          </cell>
          <cell r="E2420">
            <v>604</v>
          </cell>
          <cell r="F2420" t="b">
            <v>0</v>
          </cell>
          <cell r="G2420">
            <v>42817.3578286259</v>
          </cell>
          <cell r="H2420">
            <v>42516.879335965299</v>
          </cell>
        </row>
        <row r="2421">
          <cell r="B2421" t="str">
            <v>PENRYN 1103660</v>
          </cell>
          <cell r="C2421">
            <v>152561103</v>
          </cell>
          <cell r="D2421" t="str">
            <v>PENRYN 1103</v>
          </cell>
          <cell r="E2421">
            <v>660</v>
          </cell>
          <cell r="F2421" t="b">
            <v>0</v>
          </cell>
          <cell r="G2421">
            <v>31347.051428311399</v>
          </cell>
          <cell r="H2421">
            <v>16353.714551368401</v>
          </cell>
        </row>
        <row r="2422">
          <cell r="B2422" t="str">
            <v>PENRYN 1103CB</v>
          </cell>
          <cell r="C2422">
            <v>152561103</v>
          </cell>
          <cell r="D2422" t="str">
            <v>PENRYN 1103</v>
          </cell>
          <cell r="E2422" t="str">
            <v>CB</v>
          </cell>
          <cell r="F2422" t="b">
            <v>0</v>
          </cell>
          <cell r="G2422">
            <v>5107.0559254795198</v>
          </cell>
          <cell r="H2422">
            <v>3866.6598767503701</v>
          </cell>
        </row>
        <row r="2423">
          <cell r="B2423" t="str">
            <v>PENRYN 1105119949</v>
          </cell>
          <cell r="C2423">
            <v>152561105</v>
          </cell>
          <cell r="D2423" t="str">
            <v>PENRYN 1105</v>
          </cell>
          <cell r="E2423">
            <v>119949</v>
          </cell>
          <cell r="F2423" t="b">
            <v>0</v>
          </cell>
          <cell r="G2423">
            <v>3756.7927350077598</v>
          </cell>
          <cell r="H2423">
            <v>2221.8701730746102</v>
          </cell>
        </row>
        <row r="2424">
          <cell r="B2424" t="str">
            <v>PENRYN 11051342</v>
          </cell>
          <cell r="C2424">
            <v>152561105</v>
          </cell>
          <cell r="D2424" t="str">
            <v>PENRYN 1105</v>
          </cell>
          <cell r="E2424">
            <v>1342</v>
          </cell>
          <cell r="F2424" t="b">
            <v>0</v>
          </cell>
          <cell r="G2424">
            <v>62297.503289225599</v>
          </cell>
          <cell r="H2424">
            <v>33351.197196594898</v>
          </cell>
        </row>
        <row r="2425">
          <cell r="B2425" t="str">
            <v>PENRYN 11051378</v>
          </cell>
          <cell r="C2425">
            <v>152561105</v>
          </cell>
          <cell r="D2425" t="str">
            <v>PENRYN 1105</v>
          </cell>
          <cell r="E2425">
            <v>1378</v>
          </cell>
          <cell r="F2425" t="b">
            <v>0</v>
          </cell>
          <cell r="G2425">
            <v>3084.1466976526799</v>
          </cell>
          <cell r="H2425">
            <v>1447.51889337836</v>
          </cell>
        </row>
        <row r="2426">
          <cell r="B2426" t="str">
            <v>PENRYN 1105154362</v>
          </cell>
          <cell r="C2426">
            <v>152561105</v>
          </cell>
          <cell r="D2426" t="str">
            <v>PENRYN 1105</v>
          </cell>
          <cell r="E2426">
            <v>154362</v>
          </cell>
          <cell r="F2426" t="b">
            <v>0</v>
          </cell>
          <cell r="G2426">
            <v>11970.182430824099</v>
          </cell>
          <cell r="H2426">
            <v>3480.2712484636299</v>
          </cell>
        </row>
        <row r="2427">
          <cell r="B2427" t="str">
            <v>PENRYN 1105168616</v>
          </cell>
          <cell r="C2427">
            <v>152561105</v>
          </cell>
          <cell r="D2427" t="str">
            <v>PENRYN 1105</v>
          </cell>
          <cell r="E2427">
            <v>168616</v>
          </cell>
          <cell r="F2427" t="b">
            <v>0</v>
          </cell>
          <cell r="G2427">
            <v>13634.7639359613</v>
          </cell>
          <cell r="H2427">
            <v>5078.9904590137603</v>
          </cell>
        </row>
        <row r="2428">
          <cell r="B2428" t="str">
            <v>PENRYN 11052406</v>
          </cell>
          <cell r="C2428">
            <v>152561105</v>
          </cell>
          <cell r="D2428" t="str">
            <v>PENRYN 1105</v>
          </cell>
          <cell r="E2428">
            <v>2406</v>
          </cell>
          <cell r="F2428" t="b">
            <v>1</v>
          </cell>
          <cell r="G2428">
            <v>6309.8621877989099</v>
          </cell>
          <cell r="H2428">
            <v>123.563573867101</v>
          </cell>
        </row>
        <row r="2429">
          <cell r="B2429" t="str">
            <v>PENRYN 110550548</v>
          </cell>
          <cell r="C2429">
            <v>152561105</v>
          </cell>
          <cell r="D2429" t="str">
            <v>PENRYN 1105</v>
          </cell>
          <cell r="E2429">
            <v>50548</v>
          </cell>
          <cell r="F2429" t="b">
            <v>1</v>
          </cell>
          <cell r="G2429">
            <v>7824.3085430756701</v>
          </cell>
          <cell r="H2429">
            <v>154.22718172688801</v>
          </cell>
        </row>
        <row r="2430">
          <cell r="B2430" t="str">
            <v>PENRYN 110550550</v>
          </cell>
          <cell r="C2430">
            <v>152561105</v>
          </cell>
          <cell r="D2430" t="str">
            <v>PENRYN 1105</v>
          </cell>
          <cell r="E2430">
            <v>50550</v>
          </cell>
          <cell r="F2430" t="b">
            <v>1</v>
          </cell>
          <cell r="G2430">
            <v>16250.026578953701</v>
          </cell>
          <cell r="H2430">
            <v>0</v>
          </cell>
        </row>
        <row r="2431">
          <cell r="B2431" t="str">
            <v>PENRYN 110551676</v>
          </cell>
          <cell r="C2431">
            <v>152561105</v>
          </cell>
          <cell r="D2431" t="str">
            <v>PENRYN 1105</v>
          </cell>
          <cell r="E2431">
            <v>51676</v>
          </cell>
          <cell r="F2431" t="b">
            <v>0</v>
          </cell>
          <cell r="G2431">
            <v>18975.723221203501</v>
          </cell>
          <cell r="H2431">
            <v>12910.451563831301</v>
          </cell>
        </row>
        <row r="2432">
          <cell r="B2432" t="str">
            <v>PENRYN 1105817491</v>
          </cell>
          <cell r="C2432">
            <v>152561105</v>
          </cell>
          <cell r="D2432" t="str">
            <v>PENRYN 1105</v>
          </cell>
          <cell r="E2432">
            <v>817491</v>
          </cell>
          <cell r="F2432" t="b">
            <v>0</v>
          </cell>
          <cell r="G2432">
            <v>3153.3615679311201</v>
          </cell>
          <cell r="H2432">
            <v>2279.4584152092102</v>
          </cell>
        </row>
        <row r="2433">
          <cell r="B2433" t="str">
            <v>PENRYN 1105CB</v>
          </cell>
          <cell r="C2433">
            <v>152561105</v>
          </cell>
          <cell r="D2433" t="str">
            <v>PENRYN 1105</v>
          </cell>
          <cell r="E2433" t="str">
            <v>CB</v>
          </cell>
          <cell r="F2433" t="b">
            <v>1</v>
          </cell>
          <cell r="G2433">
            <v>1663.8055887795899</v>
          </cell>
          <cell r="H2433">
            <v>978.50434872483902</v>
          </cell>
        </row>
        <row r="2434">
          <cell r="B2434" t="str">
            <v>PENRYN 1106212772</v>
          </cell>
          <cell r="C2434">
            <v>152561106</v>
          </cell>
          <cell r="D2434" t="str">
            <v>PENRYN 1106</v>
          </cell>
          <cell r="E2434">
            <v>212772</v>
          </cell>
          <cell r="F2434" t="b">
            <v>0</v>
          </cell>
          <cell r="G2434">
            <v>1753.1584878557901</v>
          </cell>
          <cell r="H2434">
            <v>1609.19804008407</v>
          </cell>
        </row>
        <row r="2435">
          <cell r="B2435" t="str">
            <v>PENRYN 11072410</v>
          </cell>
          <cell r="C2435">
            <v>152561107</v>
          </cell>
          <cell r="D2435" t="str">
            <v>PENRYN 1107</v>
          </cell>
          <cell r="E2435">
            <v>2410</v>
          </cell>
          <cell r="F2435" t="b">
            <v>0</v>
          </cell>
          <cell r="G2435">
            <v>12099.1952310705</v>
          </cell>
          <cell r="H2435">
            <v>5248.3007510347197</v>
          </cell>
        </row>
        <row r="2436">
          <cell r="B2436" t="str">
            <v>PENRYN 11072704</v>
          </cell>
          <cell r="C2436">
            <v>152561107</v>
          </cell>
          <cell r="D2436" t="str">
            <v>PENRYN 1107</v>
          </cell>
          <cell r="E2436">
            <v>2704</v>
          </cell>
          <cell r="F2436" t="b">
            <v>0</v>
          </cell>
          <cell r="G2436">
            <v>9132.5937281057595</v>
          </cell>
          <cell r="H2436">
            <v>2300.3426338767299</v>
          </cell>
        </row>
        <row r="2437">
          <cell r="B2437" t="str">
            <v>PENRYN 11072706</v>
          </cell>
          <cell r="C2437">
            <v>152561107</v>
          </cell>
          <cell r="D2437" t="str">
            <v>PENRYN 1107</v>
          </cell>
          <cell r="E2437">
            <v>2706</v>
          </cell>
          <cell r="F2437" t="b">
            <v>0</v>
          </cell>
          <cell r="G2437">
            <v>23999.908080780799</v>
          </cell>
          <cell r="H2437">
            <v>9304.8866724831805</v>
          </cell>
        </row>
        <row r="2438">
          <cell r="B2438" t="str">
            <v>PENRYN 11072708</v>
          </cell>
          <cell r="C2438">
            <v>152561107</v>
          </cell>
          <cell r="D2438" t="str">
            <v>PENRYN 1107</v>
          </cell>
          <cell r="E2438">
            <v>2708</v>
          </cell>
          <cell r="F2438" t="b">
            <v>0</v>
          </cell>
          <cell r="G2438">
            <v>17128.5396172045</v>
          </cell>
          <cell r="H2438">
            <v>15094.999176794299</v>
          </cell>
        </row>
        <row r="2439">
          <cell r="B2439" t="str">
            <v>PENRYN 1107346</v>
          </cell>
          <cell r="C2439">
            <v>152561107</v>
          </cell>
          <cell r="D2439" t="str">
            <v>PENRYN 1107</v>
          </cell>
          <cell r="E2439">
            <v>346</v>
          </cell>
          <cell r="F2439" t="b">
            <v>0</v>
          </cell>
          <cell r="G2439">
            <v>40386.109901262898</v>
          </cell>
          <cell r="H2439">
            <v>22629.4943912177</v>
          </cell>
        </row>
        <row r="2440">
          <cell r="B2440" t="str">
            <v>PENRYN 110790970</v>
          </cell>
          <cell r="C2440">
            <v>152561107</v>
          </cell>
          <cell r="D2440" t="str">
            <v>PENRYN 1107</v>
          </cell>
          <cell r="E2440">
            <v>90970</v>
          </cell>
          <cell r="F2440" t="b">
            <v>0</v>
          </cell>
          <cell r="G2440">
            <v>6924.4220872428104</v>
          </cell>
          <cell r="H2440">
            <v>2317.6471538289802</v>
          </cell>
        </row>
        <row r="2441">
          <cell r="B2441" t="str">
            <v>PENRYN 1107CB</v>
          </cell>
          <cell r="C2441">
            <v>152561107</v>
          </cell>
          <cell r="D2441" t="str">
            <v>PENRYN 1107</v>
          </cell>
          <cell r="E2441" t="str">
            <v>CB</v>
          </cell>
          <cell r="F2441" t="b">
            <v>0</v>
          </cell>
          <cell r="G2441">
            <v>25933.755775576799</v>
          </cell>
          <cell r="H2441">
            <v>8735.2446413490106</v>
          </cell>
        </row>
        <row r="2442">
          <cell r="B2442" t="str">
            <v>PEORIA 1701169700</v>
          </cell>
          <cell r="C2442">
            <v>163781701</v>
          </cell>
          <cell r="D2442" t="str">
            <v>PEORIA 1701</v>
          </cell>
          <cell r="E2442">
            <v>169700</v>
          </cell>
          <cell r="F2442" t="b">
            <v>0</v>
          </cell>
          <cell r="G2442">
            <v>13421.5221661657</v>
          </cell>
          <cell r="H2442">
            <v>13421.5221661657</v>
          </cell>
        </row>
        <row r="2443">
          <cell r="B2443" t="str">
            <v>PEORIA 17013186</v>
          </cell>
          <cell r="C2443">
            <v>163781701</v>
          </cell>
          <cell r="D2443" t="str">
            <v>PEORIA 1701</v>
          </cell>
          <cell r="E2443">
            <v>3186</v>
          </cell>
          <cell r="F2443" t="b">
            <v>0</v>
          </cell>
          <cell r="G2443">
            <v>15806.1877194258</v>
          </cell>
          <cell r="H2443">
            <v>15806.1877194258</v>
          </cell>
        </row>
        <row r="2444">
          <cell r="B2444" t="str">
            <v>PEORIA 170169124</v>
          </cell>
          <cell r="C2444">
            <v>163781701</v>
          </cell>
          <cell r="D2444" t="str">
            <v>PEORIA 1701</v>
          </cell>
          <cell r="E2444">
            <v>69124</v>
          </cell>
          <cell r="F2444" t="b">
            <v>0</v>
          </cell>
          <cell r="G2444">
            <v>4347.27916763126</v>
          </cell>
          <cell r="H2444">
            <v>4347.27916763126</v>
          </cell>
        </row>
        <row r="2445">
          <cell r="B2445" t="str">
            <v>PEORIA 170176030</v>
          </cell>
          <cell r="C2445">
            <v>163781701</v>
          </cell>
          <cell r="D2445" t="str">
            <v>PEORIA 1701</v>
          </cell>
          <cell r="E2445">
            <v>76030</v>
          </cell>
          <cell r="F2445" t="b">
            <v>0</v>
          </cell>
          <cell r="G2445">
            <v>10072.83551302</v>
          </cell>
          <cell r="H2445">
            <v>8222.4339479598402</v>
          </cell>
        </row>
        <row r="2446">
          <cell r="B2446" t="str">
            <v>PEORIA 170184318</v>
          </cell>
          <cell r="C2446">
            <v>163781701</v>
          </cell>
          <cell r="D2446" t="str">
            <v>PEORIA 1701</v>
          </cell>
          <cell r="E2446">
            <v>84318</v>
          </cell>
          <cell r="F2446" t="b">
            <v>0</v>
          </cell>
          <cell r="G2446">
            <v>16486.090180155799</v>
          </cell>
          <cell r="H2446">
            <v>16486.090180155799</v>
          </cell>
        </row>
        <row r="2447">
          <cell r="B2447" t="str">
            <v>PEORIA 170190090</v>
          </cell>
          <cell r="C2447">
            <v>163781701</v>
          </cell>
          <cell r="D2447" t="str">
            <v>PEORIA 1701</v>
          </cell>
          <cell r="E2447">
            <v>90090</v>
          </cell>
          <cell r="F2447" t="b">
            <v>0</v>
          </cell>
          <cell r="G2447">
            <v>48332.111004527302</v>
          </cell>
          <cell r="H2447">
            <v>48332.111004527302</v>
          </cell>
        </row>
        <row r="2448">
          <cell r="B2448" t="str">
            <v>PEORIA 17019811</v>
          </cell>
          <cell r="C2448">
            <v>163781701</v>
          </cell>
          <cell r="D2448" t="str">
            <v>PEORIA 1701</v>
          </cell>
          <cell r="E2448">
            <v>9811</v>
          </cell>
          <cell r="F2448" t="b">
            <v>0</v>
          </cell>
          <cell r="G2448">
            <v>14351.9183694734</v>
          </cell>
          <cell r="H2448">
            <v>5776.4656675406004</v>
          </cell>
        </row>
        <row r="2449">
          <cell r="B2449" t="str">
            <v>PEORIA 1701CB</v>
          </cell>
          <cell r="C2449">
            <v>163781701</v>
          </cell>
          <cell r="D2449" t="str">
            <v>PEORIA 1701</v>
          </cell>
          <cell r="E2449" t="str">
            <v>CB</v>
          </cell>
          <cell r="F2449" t="b">
            <v>0</v>
          </cell>
          <cell r="G2449">
            <v>14117.793314746101</v>
          </cell>
          <cell r="H2449">
            <v>14117.793314746101</v>
          </cell>
        </row>
        <row r="2450">
          <cell r="B2450" t="str">
            <v>PEORIA 170411232</v>
          </cell>
          <cell r="C2450">
            <v>163781704</v>
          </cell>
          <cell r="D2450" t="str">
            <v>PEORIA 1704</v>
          </cell>
          <cell r="E2450">
            <v>11232</v>
          </cell>
          <cell r="F2450" t="b">
            <v>0</v>
          </cell>
          <cell r="G2450">
            <v>27747.6591195939</v>
          </cell>
          <cell r="H2450">
            <v>20505.6080493462</v>
          </cell>
        </row>
        <row r="2451">
          <cell r="B2451" t="str">
            <v>PEORIA 170413490</v>
          </cell>
          <cell r="C2451">
            <v>163781704</v>
          </cell>
          <cell r="D2451" t="str">
            <v>PEORIA 1704</v>
          </cell>
          <cell r="E2451">
            <v>13490</v>
          </cell>
          <cell r="F2451" t="b">
            <v>0</v>
          </cell>
          <cell r="G2451">
            <v>8773.5040432802798</v>
          </cell>
          <cell r="H2451">
            <v>6875.4255852341003</v>
          </cell>
        </row>
        <row r="2452">
          <cell r="B2452" t="str">
            <v>PEORIA 170413494</v>
          </cell>
          <cell r="C2452">
            <v>163781704</v>
          </cell>
          <cell r="D2452" t="str">
            <v>PEORIA 1704</v>
          </cell>
          <cell r="E2452">
            <v>13494</v>
          </cell>
          <cell r="F2452" t="b">
            <v>0</v>
          </cell>
          <cell r="G2452">
            <v>12093.2449289913</v>
          </cell>
          <cell r="H2452">
            <v>4454.7349886901202</v>
          </cell>
        </row>
        <row r="2453">
          <cell r="B2453" t="str">
            <v>PEORIA 170459596</v>
          </cell>
          <cell r="C2453">
            <v>163781704</v>
          </cell>
          <cell r="D2453" t="str">
            <v>PEORIA 1704</v>
          </cell>
          <cell r="E2453">
            <v>59596</v>
          </cell>
          <cell r="F2453" t="b">
            <v>0</v>
          </cell>
          <cell r="G2453">
            <v>58128.597258170703</v>
          </cell>
          <cell r="H2453">
            <v>33598.812961770498</v>
          </cell>
        </row>
        <row r="2454">
          <cell r="B2454" t="str">
            <v>PEORIA 17046090</v>
          </cell>
          <cell r="C2454">
            <v>163781704</v>
          </cell>
          <cell r="D2454" t="str">
            <v>PEORIA 1704</v>
          </cell>
          <cell r="E2454">
            <v>6090</v>
          </cell>
          <cell r="F2454" t="b">
            <v>1</v>
          </cell>
          <cell r="G2454">
            <v>1284.8209511258301</v>
          </cell>
          <cell r="H2454">
            <v>879.542099649899</v>
          </cell>
        </row>
        <row r="2455">
          <cell r="B2455" t="str">
            <v>PEORIA 17048040</v>
          </cell>
          <cell r="C2455">
            <v>163781704</v>
          </cell>
          <cell r="D2455" t="str">
            <v>PEORIA 1704</v>
          </cell>
          <cell r="E2455">
            <v>8040</v>
          </cell>
          <cell r="F2455" t="b">
            <v>0</v>
          </cell>
          <cell r="G2455">
            <v>41434.284877965998</v>
          </cell>
          <cell r="H2455">
            <v>11785.984708100599</v>
          </cell>
        </row>
        <row r="2456">
          <cell r="B2456" t="str">
            <v>PEORIA 1704877670</v>
          </cell>
          <cell r="C2456">
            <v>163781704</v>
          </cell>
          <cell r="D2456" t="str">
            <v>PEORIA 1704</v>
          </cell>
          <cell r="E2456">
            <v>877670</v>
          </cell>
          <cell r="F2456" t="b">
            <v>0</v>
          </cell>
          <cell r="G2456">
            <v>10595.299624601201</v>
          </cell>
          <cell r="H2456">
            <v>10595.299624601201</v>
          </cell>
        </row>
        <row r="2457">
          <cell r="B2457" t="str">
            <v>PEORIA 170488630</v>
          </cell>
          <cell r="C2457">
            <v>163781704</v>
          </cell>
          <cell r="D2457" t="str">
            <v>PEORIA 1704</v>
          </cell>
          <cell r="E2457">
            <v>88630</v>
          </cell>
          <cell r="F2457" t="b">
            <v>0</v>
          </cell>
          <cell r="G2457">
            <v>1252.5971018190201</v>
          </cell>
          <cell r="H2457">
            <v>1252.5971018190201</v>
          </cell>
        </row>
        <row r="2458">
          <cell r="B2458" t="str">
            <v>PEORIA 170492888</v>
          </cell>
          <cell r="C2458">
            <v>163781704</v>
          </cell>
          <cell r="D2458" t="str">
            <v>PEORIA 1704</v>
          </cell>
          <cell r="E2458">
            <v>92888</v>
          </cell>
          <cell r="F2458" t="b">
            <v>1</v>
          </cell>
          <cell r="G2458">
            <v>765.36209800593497</v>
          </cell>
          <cell r="H2458">
            <v>400.60246466308399</v>
          </cell>
        </row>
        <row r="2459">
          <cell r="B2459" t="str">
            <v>PEORIA 1704CB</v>
          </cell>
          <cell r="C2459">
            <v>163781704</v>
          </cell>
          <cell r="D2459" t="str">
            <v>PEORIA 1704</v>
          </cell>
          <cell r="E2459" t="str">
            <v>CB</v>
          </cell>
          <cell r="F2459" t="b">
            <v>0</v>
          </cell>
          <cell r="G2459">
            <v>14181.9325029517</v>
          </cell>
          <cell r="H2459">
            <v>13470.241236797199</v>
          </cell>
        </row>
        <row r="2460">
          <cell r="B2460" t="str">
            <v>PEORIA 170510580</v>
          </cell>
          <cell r="C2460">
            <v>163781705</v>
          </cell>
          <cell r="D2460" t="str">
            <v>PEORIA 1705</v>
          </cell>
          <cell r="E2460">
            <v>10580</v>
          </cell>
          <cell r="F2460" t="b">
            <v>0</v>
          </cell>
          <cell r="G2460">
            <v>18949.201863595401</v>
          </cell>
          <cell r="H2460">
            <v>12416.9837405527</v>
          </cell>
        </row>
        <row r="2461">
          <cell r="B2461" t="str">
            <v>PEORIA 17051834</v>
          </cell>
          <cell r="C2461">
            <v>163781705</v>
          </cell>
          <cell r="D2461" t="str">
            <v>PEORIA 1705</v>
          </cell>
          <cell r="E2461">
            <v>1834</v>
          </cell>
          <cell r="F2461" t="b">
            <v>0</v>
          </cell>
          <cell r="G2461">
            <v>38353.1383344645</v>
          </cell>
          <cell r="H2461">
            <v>37922.708426251498</v>
          </cell>
        </row>
        <row r="2462">
          <cell r="B2462" t="str">
            <v>PEORIA 17056697</v>
          </cell>
          <cell r="C2462">
            <v>163781705</v>
          </cell>
          <cell r="D2462" t="str">
            <v>PEORIA 1705</v>
          </cell>
          <cell r="E2462">
            <v>6697</v>
          </cell>
          <cell r="F2462" t="b">
            <v>0</v>
          </cell>
          <cell r="G2462">
            <v>6657.3540886727096</v>
          </cell>
          <cell r="H2462">
            <v>6657.3540886727096</v>
          </cell>
        </row>
        <row r="2463">
          <cell r="B2463" t="str">
            <v>PEORIA 170567898</v>
          </cell>
          <cell r="C2463">
            <v>163781705</v>
          </cell>
          <cell r="D2463" t="str">
            <v>PEORIA 1705</v>
          </cell>
          <cell r="E2463">
            <v>67898</v>
          </cell>
          <cell r="F2463" t="b">
            <v>0</v>
          </cell>
          <cell r="G2463">
            <v>9738.63441129292</v>
          </cell>
          <cell r="H2463">
            <v>6917.4776681823096</v>
          </cell>
        </row>
        <row r="2464">
          <cell r="B2464" t="str">
            <v>PEORIA 170570198</v>
          </cell>
          <cell r="C2464">
            <v>163781705</v>
          </cell>
          <cell r="D2464" t="str">
            <v>PEORIA 1705</v>
          </cell>
          <cell r="E2464">
            <v>70198</v>
          </cell>
          <cell r="F2464" t="b">
            <v>0</v>
          </cell>
          <cell r="G2464">
            <v>5102.4846527256504</v>
          </cell>
          <cell r="H2464">
            <v>3628.2739120820302</v>
          </cell>
        </row>
        <row r="2465">
          <cell r="B2465" t="str">
            <v>PEORIA 170575274</v>
          </cell>
          <cell r="C2465">
            <v>163781705</v>
          </cell>
          <cell r="D2465" t="str">
            <v>PEORIA 1705</v>
          </cell>
          <cell r="E2465">
            <v>75274</v>
          </cell>
          <cell r="F2465" t="b">
            <v>1</v>
          </cell>
          <cell r="G2465">
            <v>5361.6388906482698</v>
          </cell>
          <cell r="H2465">
            <v>623.71224661862595</v>
          </cell>
        </row>
        <row r="2466">
          <cell r="B2466" t="str">
            <v>PEORIA 170587222</v>
          </cell>
          <cell r="C2466">
            <v>163781705</v>
          </cell>
          <cell r="D2466" t="str">
            <v>PEORIA 1705</v>
          </cell>
          <cell r="E2466">
            <v>87222</v>
          </cell>
          <cell r="F2466" t="b">
            <v>0</v>
          </cell>
          <cell r="G2466">
            <v>8479.9139963401394</v>
          </cell>
          <cell r="H2466">
            <v>8240.0572957196491</v>
          </cell>
        </row>
        <row r="2467">
          <cell r="B2467" t="str">
            <v>PEORIA 170590374</v>
          </cell>
          <cell r="C2467">
            <v>163781705</v>
          </cell>
          <cell r="D2467" t="str">
            <v>PEORIA 1705</v>
          </cell>
          <cell r="E2467">
            <v>90374</v>
          </cell>
          <cell r="F2467" t="b">
            <v>0</v>
          </cell>
          <cell r="G2467">
            <v>7135.3674876661398</v>
          </cell>
          <cell r="H2467">
            <v>6578.4615269841597</v>
          </cell>
        </row>
        <row r="2468">
          <cell r="B2468" t="str">
            <v>PEORIA 1705999</v>
          </cell>
          <cell r="C2468">
            <v>163781705</v>
          </cell>
          <cell r="D2468" t="str">
            <v>PEORIA 1705</v>
          </cell>
          <cell r="E2468">
            <v>999</v>
          </cell>
          <cell r="F2468" t="b">
            <v>0</v>
          </cell>
          <cell r="G2468">
            <v>3715.0603618738301</v>
          </cell>
          <cell r="H2468">
            <v>3715.0603618738301</v>
          </cell>
        </row>
        <row r="2469">
          <cell r="B2469" t="str">
            <v>PEORIA 1705CB</v>
          </cell>
          <cell r="C2469">
            <v>163781705</v>
          </cell>
          <cell r="D2469" t="str">
            <v>PEORIA 1705</v>
          </cell>
          <cell r="E2469" t="str">
            <v>CB</v>
          </cell>
          <cell r="F2469" t="b">
            <v>0</v>
          </cell>
          <cell r="G2469">
            <v>11342.472803180701</v>
          </cell>
          <cell r="H2469">
            <v>11342.472803180701</v>
          </cell>
        </row>
        <row r="2470">
          <cell r="B2470" t="str">
            <v>PERRY 110185870</v>
          </cell>
          <cell r="C2470">
            <v>183071101</v>
          </cell>
          <cell r="D2470" t="str">
            <v>PERRY 1101</v>
          </cell>
          <cell r="E2470">
            <v>85870</v>
          </cell>
          <cell r="F2470" t="b">
            <v>0</v>
          </cell>
          <cell r="G2470">
            <v>27055.957072463199</v>
          </cell>
          <cell r="H2470">
            <v>18409.116918920299</v>
          </cell>
        </row>
        <row r="2471">
          <cell r="B2471" t="str">
            <v>PERRY 1101CB</v>
          </cell>
          <cell r="C2471">
            <v>183071101</v>
          </cell>
          <cell r="D2471" t="str">
            <v>PERRY 1101</v>
          </cell>
          <cell r="E2471" t="str">
            <v>CB</v>
          </cell>
          <cell r="F2471" t="b">
            <v>0</v>
          </cell>
          <cell r="G2471">
            <v>4085.1757496456698</v>
          </cell>
          <cell r="H2471">
            <v>4085.1757496456698</v>
          </cell>
        </row>
        <row r="2472">
          <cell r="B2472" t="str">
            <v>PERRY 1101V72</v>
          </cell>
          <cell r="C2472">
            <v>183071101</v>
          </cell>
          <cell r="D2472" t="str">
            <v>PERRY 1101</v>
          </cell>
          <cell r="E2472" t="str">
            <v>V72</v>
          </cell>
          <cell r="F2472" t="b">
            <v>0</v>
          </cell>
          <cell r="G2472">
            <v>14155.245326050401</v>
          </cell>
          <cell r="H2472">
            <v>9610.0836383306505</v>
          </cell>
        </row>
        <row r="2473">
          <cell r="B2473" t="str">
            <v>PERRY 1101V74</v>
          </cell>
          <cell r="C2473">
            <v>183071101</v>
          </cell>
          <cell r="D2473" t="str">
            <v>PERRY 1101</v>
          </cell>
          <cell r="E2473" t="str">
            <v>V74</v>
          </cell>
          <cell r="F2473" t="b">
            <v>0</v>
          </cell>
          <cell r="G2473">
            <v>8209.05978247229</v>
          </cell>
          <cell r="H2473">
            <v>6901.1377608988496</v>
          </cell>
        </row>
        <row r="2474">
          <cell r="B2474" t="str">
            <v>PERRY 1101V78</v>
          </cell>
          <cell r="C2474">
            <v>183071101</v>
          </cell>
          <cell r="D2474" t="str">
            <v>PERRY 1101</v>
          </cell>
          <cell r="E2474" t="str">
            <v>V78</v>
          </cell>
          <cell r="F2474" t="b">
            <v>0</v>
          </cell>
          <cell r="G2474">
            <v>47471.330229805899</v>
          </cell>
          <cell r="H2474">
            <v>47471.330229805899</v>
          </cell>
        </row>
        <row r="2475">
          <cell r="B2475" t="str">
            <v>PERRY 1101V88</v>
          </cell>
          <cell r="C2475">
            <v>183071101</v>
          </cell>
          <cell r="D2475" t="str">
            <v>PERRY 1101</v>
          </cell>
          <cell r="E2475" t="str">
            <v>V88</v>
          </cell>
          <cell r="F2475" t="b">
            <v>0</v>
          </cell>
          <cell r="G2475">
            <v>5002.73090465121</v>
          </cell>
          <cell r="H2475">
            <v>1732.60648933826</v>
          </cell>
        </row>
        <row r="2476">
          <cell r="B2476" t="str">
            <v>PERRY 1101W10</v>
          </cell>
          <cell r="C2476">
            <v>183071101</v>
          </cell>
          <cell r="D2476" t="str">
            <v>PERRY 1101</v>
          </cell>
          <cell r="E2476" t="str">
            <v>W10</v>
          </cell>
          <cell r="F2476" t="b">
            <v>0</v>
          </cell>
          <cell r="G2476">
            <v>3001.7774901215198</v>
          </cell>
          <cell r="H2476">
            <v>2354.9643949040501</v>
          </cell>
        </row>
        <row r="2477">
          <cell r="B2477" t="str">
            <v>PERRY 1101W12</v>
          </cell>
          <cell r="C2477">
            <v>183071101</v>
          </cell>
          <cell r="D2477" t="str">
            <v>PERRY 1101</v>
          </cell>
          <cell r="E2477" t="str">
            <v>W12</v>
          </cell>
          <cell r="F2477" t="b">
            <v>0</v>
          </cell>
          <cell r="G2477">
            <v>10251.7676886597</v>
          </cell>
          <cell r="H2477">
            <v>6046.1264427954102</v>
          </cell>
        </row>
        <row r="2478">
          <cell r="B2478" t="str">
            <v>PERRY 1101W26</v>
          </cell>
          <cell r="C2478">
            <v>183071101</v>
          </cell>
          <cell r="D2478" t="str">
            <v>PERRY 1101</v>
          </cell>
          <cell r="E2478" t="str">
            <v>W26</v>
          </cell>
          <cell r="F2478" t="b">
            <v>0</v>
          </cell>
          <cell r="G2478">
            <v>4390.4189849072</v>
          </cell>
          <cell r="H2478">
            <v>4390.4189849072</v>
          </cell>
        </row>
        <row r="2479">
          <cell r="B2479" t="str">
            <v>PERRY 1101W52</v>
          </cell>
          <cell r="C2479">
            <v>183071101</v>
          </cell>
          <cell r="D2479" t="str">
            <v>PERRY 1101</v>
          </cell>
          <cell r="E2479" t="str">
            <v>W52</v>
          </cell>
          <cell r="F2479" t="b">
            <v>0</v>
          </cell>
          <cell r="G2479">
            <v>6677.8799809372604</v>
          </cell>
          <cell r="H2479">
            <v>5033.3372512154601</v>
          </cell>
        </row>
        <row r="2480">
          <cell r="B2480" t="str">
            <v>PETALUMA C 1108208</v>
          </cell>
          <cell r="C2480">
            <v>42631108</v>
          </cell>
          <cell r="D2480" t="str">
            <v>PETALUMA C 1108</v>
          </cell>
          <cell r="E2480">
            <v>208</v>
          </cell>
          <cell r="F2480" t="b">
            <v>0</v>
          </cell>
          <cell r="G2480">
            <v>20077.946603296099</v>
          </cell>
          <cell r="H2480">
            <v>20077.946603296099</v>
          </cell>
        </row>
        <row r="2481">
          <cell r="B2481" t="str">
            <v>PETALUMA C 1108233646</v>
          </cell>
          <cell r="C2481">
            <v>42631108</v>
          </cell>
          <cell r="D2481" t="str">
            <v>PETALUMA C 1108</v>
          </cell>
          <cell r="E2481">
            <v>233646</v>
          </cell>
          <cell r="F2481" t="b">
            <v>0</v>
          </cell>
          <cell r="G2481">
            <v>18091.628415207899</v>
          </cell>
          <cell r="H2481">
            <v>15102.561191184401</v>
          </cell>
        </row>
        <row r="2482">
          <cell r="B2482" t="str">
            <v>PETALUMA C 1108296</v>
          </cell>
          <cell r="C2482">
            <v>42631108</v>
          </cell>
          <cell r="D2482" t="str">
            <v>PETALUMA C 1108</v>
          </cell>
          <cell r="E2482">
            <v>296</v>
          </cell>
          <cell r="F2482" t="b">
            <v>0</v>
          </cell>
          <cell r="G2482">
            <v>23764.070070106402</v>
          </cell>
          <cell r="H2482">
            <v>23764.070070106402</v>
          </cell>
        </row>
        <row r="2483">
          <cell r="B2483" t="str">
            <v>PETALUMA C 1108456397</v>
          </cell>
          <cell r="C2483">
            <v>42631108</v>
          </cell>
          <cell r="D2483" t="str">
            <v>PETALUMA C 1108</v>
          </cell>
          <cell r="E2483">
            <v>456397</v>
          </cell>
          <cell r="F2483" t="b">
            <v>0</v>
          </cell>
          <cell r="G2483">
            <v>2239.0721308462998</v>
          </cell>
          <cell r="H2483">
            <v>2239.0721308462998</v>
          </cell>
        </row>
        <row r="2484">
          <cell r="B2484" t="str">
            <v>PETALUMA C 110856774</v>
          </cell>
          <cell r="C2484">
            <v>42631108</v>
          </cell>
          <cell r="D2484" t="str">
            <v>PETALUMA C 1108</v>
          </cell>
          <cell r="E2484">
            <v>56774</v>
          </cell>
          <cell r="F2484" t="b">
            <v>1</v>
          </cell>
          <cell r="G2484">
            <v>4425.2807264655503</v>
          </cell>
          <cell r="H2484">
            <v>385.08706667201398</v>
          </cell>
        </row>
        <row r="2485">
          <cell r="B2485" t="str">
            <v>PETALUMA C 1108600</v>
          </cell>
          <cell r="C2485">
            <v>42631108</v>
          </cell>
          <cell r="D2485" t="str">
            <v>PETALUMA C 1108</v>
          </cell>
          <cell r="E2485">
            <v>600</v>
          </cell>
          <cell r="F2485" t="b">
            <v>0</v>
          </cell>
          <cell r="G2485">
            <v>11716.5391015721</v>
          </cell>
          <cell r="H2485">
            <v>5966.5275794604504</v>
          </cell>
        </row>
        <row r="2486">
          <cell r="B2486" t="str">
            <v>PETALUMA C 1108618</v>
          </cell>
          <cell r="C2486">
            <v>42631108</v>
          </cell>
          <cell r="D2486" t="str">
            <v>PETALUMA C 1108</v>
          </cell>
          <cell r="E2486">
            <v>618</v>
          </cell>
          <cell r="F2486" t="b">
            <v>0</v>
          </cell>
          <cell r="G2486">
            <v>17470.740700868901</v>
          </cell>
          <cell r="H2486">
            <v>13890.260092712801</v>
          </cell>
        </row>
        <row r="2487">
          <cell r="B2487" t="str">
            <v>PETALUMA C 1108630</v>
          </cell>
          <cell r="C2487">
            <v>42631108</v>
          </cell>
          <cell r="D2487" t="str">
            <v>PETALUMA C 1108</v>
          </cell>
          <cell r="E2487">
            <v>630</v>
          </cell>
          <cell r="F2487" t="b">
            <v>0</v>
          </cell>
          <cell r="G2487">
            <v>6902.8393765048804</v>
          </cell>
          <cell r="H2487">
            <v>2654.06516981808</v>
          </cell>
        </row>
        <row r="2488">
          <cell r="B2488" t="str">
            <v>PETALUMA C 1108632</v>
          </cell>
          <cell r="C2488">
            <v>42631108</v>
          </cell>
          <cell r="D2488" t="str">
            <v>PETALUMA C 1108</v>
          </cell>
          <cell r="E2488">
            <v>632</v>
          </cell>
          <cell r="F2488" t="b">
            <v>0</v>
          </cell>
          <cell r="G2488">
            <v>23697.802421078501</v>
          </cell>
          <cell r="H2488">
            <v>23697.802421078501</v>
          </cell>
        </row>
        <row r="2489">
          <cell r="B2489" t="str">
            <v>PETALUMA C 1108636</v>
          </cell>
          <cell r="C2489">
            <v>42631108</v>
          </cell>
          <cell r="D2489" t="str">
            <v>PETALUMA C 1108</v>
          </cell>
          <cell r="E2489">
            <v>636</v>
          </cell>
          <cell r="F2489" t="b">
            <v>0</v>
          </cell>
          <cell r="G2489">
            <v>15178.981567315401</v>
          </cell>
          <cell r="H2489">
            <v>15178.981567315401</v>
          </cell>
        </row>
        <row r="2490">
          <cell r="B2490" t="str">
            <v>PETALUMA C 1109128</v>
          </cell>
          <cell r="C2490">
            <v>42631109</v>
          </cell>
          <cell r="D2490" t="str">
            <v>PETALUMA C 1109</v>
          </cell>
          <cell r="E2490">
            <v>128</v>
          </cell>
          <cell r="F2490" t="b">
            <v>0</v>
          </cell>
          <cell r="G2490">
            <v>60127.540614202102</v>
          </cell>
          <cell r="H2490">
            <v>56205.369430799299</v>
          </cell>
        </row>
        <row r="2491">
          <cell r="B2491" t="str">
            <v>PETALUMA C 1109270</v>
          </cell>
          <cell r="C2491">
            <v>42631109</v>
          </cell>
          <cell r="D2491" t="str">
            <v>PETALUMA C 1109</v>
          </cell>
          <cell r="E2491">
            <v>270</v>
          </cell>
          <cell r="F2491" t="b">
            <v>0</v>
          </cell>
          <cell r="G2491">
            <v>12312.4188077407</v>
          </cell>
          <cell r="H2491">
            <v>3397.4138225511601</v>
          </cell>
        </row>
        <row r="2492">
          <cell r="B2492" t="str">
            <v>PETALUMA C 1109373772</v>
          </cell>
          <cell r="C2492">
            <v>42631109</v>
          </cell>
          <cell r="D2492" t="str">
            <v>PETALUMA C 1109</v>
          </cell>
          <cell r="E2492">
            <v>373772</v>
          </cell>
          <cell r="F2492" t="b">
            <v>1</v>
          </cell>
          <cell r="G2492">
            <v>28.6690605006143</v>
          </cell>
          <cell r="H2492">
            <v>28.6690605006143</v>
          </cell>
        </row>
        <row r="2493">
          <cell r="B2493" t="str">
            <v>PETALUMA C 110948000</v>
          </cell>
          <cell r="C2493">
            <v>42631109</v>
          </cell>
          <cell r="D2493" t="str">
            <v>PETALUMA C 1109</v>
          </cell>
          <cell r="E2493">
            <v>48000</v>
          </cell>
          <cell r="F2493" t="b">
            <v>0</v>
          </cell>
          <cell r="G2493">
            <v>21345.649579788598</v>
          </cell>
          <cell r="H2493">
            <v>15284.014480240199</v>
          </cell>
        </row>
        <row r="2494">
          <cell r="B2494" t="str">
            <v>PETALUMA C 1109664732</v>
          </cell>
          <cell r="C2494">
            <v>42631109</v>
          </cell>
          <cell r="D2494" t="str">
            <v>PETALUMA C 1109</v>
          </cell>
          <cell r="E2494">
            <v>664732</v>
          </cell>
          <cell r="F2494" t="b">
            <v>0</v>
          </cell>
          <cell r="G2494">
            <v>1437.8146542743</v>
          </cell>
          <cell r="H2494">
            <v>1437.8146542743</v>
          </cell>
        </row>
        <row r="2495">
          <cell r="B2495" t="str">
            <v>PETALUMA C 1109738866</v>
          </cell>
          <cell r="C2495">
            <v>42631109</v>
          </cell>
          <cell r="D2495" t="str">
            <v>PETALUMA C 1109</v>
          </cell>
          <cell r="E2495">
            <v>738866</v>
          </cell>
          <cell r="F2495" t="b">
            <v>0</v>
          </cell>
          <cell r="G2495">
            <v>4335.7411942445497</v>
          </cell>
          <cell r="H2495">
            <v>3280.2516148375198</v>
          </cell>
        </row>
        <row r="2496">
          <cell r="B2496" t="str">
            <v>PETALUMA C 1109857148</v>
          </cell>
          <cell r="C2496">
            <v>42631109</v>
          </cell>
          <cell r="D2496" t="str">
            <v>PETALUMA C 1109</v>
          </cell>
          <cell r="E2496">
            <v>857148</v>
          </cell>
          <cell r="F2496" t="b">
            <v>0</v>
          </cell>
          <cell r="G2496">
            <v>3180.8040777453998</v>
          </cell>
          <cell r="H2496">
            <v>1503.7135075287999</v>
          </cell>
        </row>
        <row r="2497">
          <cell r="B2497" t="str">
            <v>PHILO 11013700</v>
          </cell>
          <cell r="C2497">
            <v>42601101</v>
          </cell>
          <cell r="D2497" t="str">
            <v>PHILO 1101</v>
          </cell>
          <cell r="E2497">
            <v>3700</v>
          </cell>
          <cell r="F2497" t="b">
            <v>0</v>
          </cell>
          <cell r="G2497">
            <v>29156.044944835601</v>
          </cell>
          <cell r="H2497">
            <v>29156.044944835601</v>
          </cell>
        </row>
        <row r="2498">
          <cell r="B2498" t="str">
            <v>PHILO 110137222</v>
          </cell>
          <cell r="C2498">
            <v>42601101</v>
          </cell>
          <cell r="D2498" t="str">
            <v>PHILO 1101</v>
          </cell>
          <cell r="E2498">
            <v>37222</v>
          </cell>
          <cell r="F2498" t="b">
            <v>0</v>
          </cell>
          <cell r="G2498">
            <v>40893.175821855002</v>
          </cell>
          <cell r="H2498">
            <v>40893.175821855002</v>
          </cell>
        </row>
        <row r="2499">
          <cell r="B2499" t="str">
            <v>PHILO 1101CB</v>
          </cell>
          <cell r="C2499">
            <v>42601101</v>
          </cell>
          <cell r="D2499" t="str">
            <v>PHILO 1101</v>
          </cell>
          <cell r="E2499" t="str">
            <v>CB</v>
          </cell>
          <cell r="F2499" t="b">
            <v>0</v>
          </cell>
          <cell r="G2499">
            <v>79932.407134455803</v>
          </cell>
          <cell r="H2499">
            <v>51306.398515411798</v>
          </cell>
        </row>
        <row r="2500">
          <cell r="B2500" t="str">
            <v>PHILO 11021308</v>
          </cell>
          <cell r="C2500">
            <v>42601102</v>
          </cell>
          <cell r="D2500" t="str">
            <v>PHILO 1102</v>
          </cell>
          <cell r="E2500">
            <v>1308</v>
          </cell>
          <cell r="F2500" t="b">
            <v>0</v>
          </cell>
          <cell r="G2500">
            <v>51491.544133408403</v>
          </cell>
          <cell r="H2500">
            <v>51491.544133408403</v>
          </cell>
        </row>
        <row r="2501">
          <cell r="B2501" t="str">
            <v>PHILO 11022600</v>
          </cell>
          <cell r="C2501">
            <v>42601102</v>
          </cell>
          <cell r="D2501" t="str">
            <v>PHILO 1102</v>
          </cell>
          <cell r="E2501">
            <v>2600</v>
          </cell>
          <cell r="F2501" t="b">
            <v>0</v>
          </cell>
          <cell r="G2501">
            <v>32204.72156192</v>
          </cell>
          <cell r="H2501">
            <v>32204.72156192</v>
          </cell>
        </row>
        <row r="2502">
          <cell r="B2502" t="str">
            <v>PHILO 1102920</v>
          </cell>
          <cell r="C2502">
            <v>42601102</v>
          </cell>
          <cell r="D2502" t="str">
            <v>PHILO 1102</v>
          </cell>
          <cell r="E2502">
            <v>920</v>
          </cell>
          <cell r="F2502" t="b">
            <v>0</v>
          </cell>
          <cell r="G2502">
            <v>42024.2659074072</v>
          </cell>
          <cell r="H2502">
            <v>28596.0081571474</v>
          </cell>
        </row>
        <row r="2503">
          <cell r="B2503" t="str">
            <v>PHILO 1102928</v>
          </cell>
          <cell r="C2503">
            <v>42601102</v>
          </cell>
          <cell r="D2503" t="str">
            <v>PHILO 1102</v>
          </cell>
          <cell r="E2503">
            <v>928</v>
          </cell>
          <cell r="F2503" t="b">
            <v>0</v>
          </cell>
          <cell r="G2503">
            <v>24779.274006871601</v>
          </cell>
          <cell r="H2503">
            <v>22468.3871195307</v>
          </cell>
        </row>
        <row r="2504">
          <cell r="B2504" t="str">
            <v>PHILO 1102CB</v>
          </cell>
          <cell r="C2504">
            <v>42601102</v>
          </cell>
          <cell r="D2504" t="str">
            <v>PHILO 1102</v>
          </cell>
          <cell r="E2504" t="str">
            <v>CB</v>
          </cell>
          <cell r="F2504" t="b">
            <v>0</v>
          </cell>
          <cell r="G2504">
            <v>20191.541074276</v>
          </cell>
          <cell r="H2504">
            <v>12387.714699199199</v>
          </cell>
        </row>
        <row r="2505">
          <cell r="B2505" t="str">
            <v>PIERCY 2110XR258</v>
          </cell>
          <cell r="C2505">
            <v>83912110</v>
          </cell>
          <cell r="D2505" t="str">
            <v>PIERCY 2110</v>
          </cell>
          <cell r="E2505" t="str">
            <v>XR258</v>
          </cell>
          <cell r="F2505" t="b">
            <v>0</v>
          </cell>
          <cell r="G2505">
            <v>42613.402133923497</v>
          </cell>
          <cell r="H2505">
            <v>35307.703016128602</v>
          </cell>
        </row>
        <row r="2506">
          <cell r="B2506" t="str">
            <v>PIKE CITY 11011720</v>
          </cell>
          <cell r="C2506">
            <v>152201101</v>
          </cell>
          <cell r="D2506" t="str">
            <v>PIKE CITY 1101</v>
          </cell>
          <cell r="E2506">
            <v>1720</v>
          </cell>
          <cell r="F2506" t="b">
            <v>0</v>
          </cell>
          <cell r="G2506">
            <v>9489.08484912323</v>
          </cell>
          <cell r="H2506">
            <v>9489.08484912323</v>
          </cell>
        </row>
        <row r="2507">
          <cell r="B2507" t="str">
            <v>PIKE CITY 11011730</v>
          </cell>
          <cell r="C2507">
            <v>152201101</v>
          </cell>
          <cell r="D2507" t="str">
            <v>PIKE CITY 1101</v>
          </cell>
          <cell r="E2507">
            <v>1730</v>
          </cell>
          <cell r="F2507" t="b">
            <v>0</v>
          </cell>
          <cell r="G2507">
            <v>13645.475866172101</v>
          </cell>
          <cell r="H2507">
            <v>13645.475866172101</v>
          </cell>
        </row>
        <row r="2508">
          <cell r="B2508" t="str">
            <v>PIKE CITY 1101CB</v>
          </cell>
          <cell r="C2508">
            <v>152201101</v>
          </cell>
          <cell r="D2508" t="str">
            <v>PIKE CITY 1101</v>
          </cell>
          <cell r="E2508" t="str">
            <v>CB</v>
          </cell>
          <cell r="F2508" t="b">
            <v>0</v>
          </cell>
          <cell r="G2508">
            <v>31622.6383629048</v>
          </cell>
          <cell r="H2508">
            <v>31622.6383629048</v>
          </cell>
        </row>
        <row r="2509">
          <cell r="B2509" t="str">
            <v>PIKE CITY 1102CB</v>
          </cell>
          <cell r="C2509">
            <v>152201102</v>
          </cell>
          <cell r="D2509" t="str">
            <v>PIKE CITY 1102</v>
          </cell>
          <cell r="E2509" t="str">
            <v>CB</v>
          </cell>
          <cell r="F2509" t="b">
            <v>0</v>
          </cell>
          <cell r="G2509">
            <v>15315.8587397683</v>
          </cell>
          <cell r="H2509">
            <v>15315.8587397683</v>
          </cell>
        </row>
        <row r="2510">
          <cell r="B2510" t="str">
            <v>PINE GROVE 11011021</v>
          </cell>
          <cell r="C2510">
            <v>163751101</v>
          </cell>
          <cell r="D2510" t="str">
            <v>PINE GROVE 1101</v>
          </cell>
          <cell r="E2510">
            <v>1021</v>
          </cell>
          <cell r="F2510" t="b">
            <v>0</v>
          </cell>
          <cell r="G2510">
            <v>6702.9103223664197</v>
          </cell>
          <cell r="H2510">
            <v>6702.9103223664197</v>
          </cell>
        </row>
        <row r="2511">
          <cell r="B2511" t="str">
            <v>PINE GROVE 11013166</v>
          </cell>
          <cell r="C2511">
            <v>163751101</v>
          </cell>
          <cell r="D2511" t="str">
            <v>PINE GROVE 1101</v>
          </cell>
          <cell r="E2511">
            <v>3166</v>
          </cell>
          <cell r="F2511" t="b">
            <v>0</v>
          </cell>
          <cell r="G2511">
            <v>19778.1528035023</v>
          </cell>
          <cell r="H2511">
            <v>19778.1528035023</v>
          </cell>
        </row>
        <row r="2512">
          <cell r="B2512" t="str">
            <v>PINE GROVE 11013170</v>
          </cell>
          <cell r="C2512">
            <v>163751101</v>
          </cell>
          <cell r="D2512" t="str">
            <v>PINE GROVE 1101</v>
          </cell>
          <cell r="E2512">
            <v>3170</v>
          </cell>
          <cell r="F2512" t="b">
            <v>0</v>
          </cell>
          <cell r="G2512">
            <v>64049.8846020684</v>
          </cell>
          <cell r="H2512">
            <v>64049.8846020684</v>
          </cell>
        </row>
        <row r="2513">
          <cell r="B2513" t="str">
            <v>PINE GROVE 110152088</v>
          </cell>
          <cell r="C2513">
            <v>163751101</v>
          </cell>
          <cell r="D2513" t="str">
            <v>PINE GROVE 1101</v>
          </cell>
          <cell r="E2513">
            <v>52088</v>
          </cell>
          <cell r="F2513" t="b">
            <v>0</v>
          </cell>
          <cell r="G2513">
            <v>3986.2342185697798</v>
          </cell>
          <cell r="H2513">
            <v>3986.2342185697798</v>
          </cell>
        </row>
        <row r="2514">
          <cell r="B2514" t="str">
            <v>PINE GROVE 110194936</v>
          </cell>
          <cell r="C2514">
            <v>163751101</v>
          </cell>
          <cell r="D2514" t="str">
            <v>PINE GROVE 1101</v>
          </cell>
          <cell r="E2514">
            <v>94936</v>
          </cell>
          <cell r="F2514" t="b">
            <v>0</v>
          </cell>
          <cell r="G2514">
            <v>14750.285629361801</v>
          </cell>
          <cell r="H2514">
            <v>14750.285629361801</v>
          </cell>
        </row>
        <row r="2515">
          <cell r="B2515" t="str">
            <v>PINE GROVE 1101CB</v>
          </cell>
          <cell r="C2515">
            <v>163751101</v>
          </cell>
          <cell r="D2515" t="str">
            <v>PINE GROVE 1101</v>
          </cell>
          <cell r="E2515" t="str">
            <v>CB</v>
          </cell>
          <cell r="F2515" t="b">
            <v>0</v>
          </cell>
          <cell r="G2515">
            <v>6922.9716766168704</v>
          </cell>
          <cell r="H2515">
            <v>6922.9716766168704</v>
          </cell>
        </row>
        <row r="2516">
          <cell r="B2516" t="str">
            <v>PINE GROVE 11021222</v>
          </cell>
          <cell r="C2516">
            <v>163751102</v>
          </cell>
          <cell r="D2516" t="str">
            <v>PINE GROVE 1102</v>
          </cell>
          <cell r="E2516">
            <v>1222</v>
          </cell>
          <cell r="F2516" t="b">
            <v>0</v>
          </cell>
          <cell r="G2516">
            <v>27771.0152789848</v>
          </cell>
          <cell r="H2516">
            <v>27771.0152789848</v>
          </cell>
        </row>
        <row r="2517">
          <cell r="B2517" t="str">
            <v>PINE GROVE 110213438</v>
          </cell>
          <cell r="C2517">
            <v>163751102</v>
          </cell>
          <cell r="D2517" t="str">
            <v>PINE GROVE 1102</v>
          </cell>
          <cell r="E2517">
            <v>13438</v>
          </cell>
          <cell r="F2517" t="b">
            <v>0</v>
          </cell>
          <cell r="G2517">
            <v>26618.918050447501</v>
          </cell>
          <cell r="H2517">
            <v>26618.918050447501</v>
          </cell>
        </row>
        <row r="2518">
          <cell r="B2518" t="str">
            <v>PINE GROVE 11021765</v>
          </cell>
          <cell r="C2518">
            <v>163751102</v>
          </cell>
          <cell r="D2518" t="str">
            <v>PINE GROVE 1102</v>
          </cell>
          <cell r="E2518">
            <v>1765</v>
          </cell>
          <cell r="F2518" t="b">
            <v>0</v>
          </cell>
          <cell r="G2518">
            <v>2336.79522377698</v>
          </cell>
          <cell r="H2518">
            <v>2336.79522377698</v>
          </cell>
        </row>
        <row r="2519">
          <cell r="B2519" t="str">
            <v>PINE GROVE 11023168</v>
          </cell>
          <cell r="C2519">
            <v>163751102</v>
          </cell>
          <cell r="D2519" t="str">
            <v>PINE GROVE 1102</v>
          </cell>
          <cell r="E2519">
            <v>3168</v>
          </cell>
          <cell r="F2519" t="b">
            <v>0</v>
          </cell>
          <cell r="G2519">
            <v>48228.396067026202</v>
          </cell>
          <cell r="H2519">
            <v>48228.396067026202</v>
          </cell>
        </row>
        <row r="2520">
          <cell r="B2520" t="str">
            <v>PINE GROVE 11023172</v>
          </cell>
          <cell r="C2520">
            <v>163751102</v>
          </cell>
          <cell r="D2520" t="str">
            <v>PINE GROVE 1102</v>
          </cell>
          <cell r="E2520">
            <v>3172</v>
          </cell>
          <cell r="F2520" t="b">
            <v>0</v>
          </cell>
          <cell r="G2520">
            <v>60635.990525064502</v>
          </cell>
          <cell r="H2520">
            <v>60635.990525064502</v>
          </cell>
        </row>
        <row r="2521">
          <cell r="B2521" t="str">
            <v>PINE GROVE 110235576</v>
          </cell>
          <cell r="C2521">
            <v>163751102</v>
          </cell>
          <cell r="D2521" t="str">
            <v>PINE GROVE 1102</v>
          </cell>
          <cell r="E2521">
            <v>35576</v>
          </cell>
          <cell r="F2521" t="b">
            <v>0</v>
          </cell>
          <cell r="G2521">
            <v>12676.9830238183</v>
          </cell>
          <cell r="H2521">
            <v>12676.9830238183</v>
          </cell>
        </row>
        <row r="2522">
          <cell r="B2522" t="str">
            <v>PINE GROVE 110245292</v>
          </cell>
          <cell r="C2522">
            <v>163751102</v>
          </cell>
          <cell r="D2522" t="str">
            <v>PINE GROVE 1102</v>
          </cell>
          <cell r="E2522">
            <v>45292</v>
          </cell>
          <cell r="F2522" t="b">
            <v>0</v>
          </cell>
          <cell r="G2522">
            <v>17350.604704662601</v>
          </cell>
          <cell r="H2522">
            <v>17350.604704662601</v>
          </cell>
        </row>
        <row r="2523">
          <cell r="B2523" t="str">
            <v>PINE GROVE 1102467560</v>
          </cell>
          <cell r="C2523">
            <v>163751102</v>
          </cell>
          <cell r="D2523" t="str">
            <v>PINE GROVE 1102</v>
          </cell>
          <cell r="E2523">
            <v>467560</v>
          </cell>
          <cell r="F2523" t="b">
            <v>0</v>
          </cell>
          <cell r="G2523">
            <v>3279.1789688397998</v>
          </cell>
          <cell r="H2523">
            <v>3279.1789688397998</v>
          </cell>
        </row>
        <row r="2524">
          <cell r="B2524" t="str">
            <v>PINE GROVE 11026080</v>
          </cell>
          <cell r="C2524">
            <v>163751102</v>
          </cell>
          <cell r="D2524" t="str">
            <v>PINE GROVE 1102</v>
          </cell>
          <cell r="E2524">
            <v>6080</v>
          </cell>
          <cell r="F2524" t="b">
            <v>0</v>
          </cell>
          <cell r="G2524">
            <v>55307.762850594001</v>
          </cell>
          <cell r="H2524">
            <v>55307.762850594001</v>
          </cell>
        </row>
        <row r="2525">
          <cell r="B2525" t="str">
            <v>PINE GROVE 110283098</v>
          </cell>
          <cell r="C2525">
            <v>163751102</v>
          </cell>
          <cell r="D2525" t="str">
            <v>PINE GROVE 1102</v>
          </cell>
          <cell r="E2525">
            <v>83098</v>
          </cell>
          <cell r="F2525" t="b">
            <v>0</v>
          </cell>
          <cell r="G2525">
            <v>12739.0076906493</v>
          </cell>
          <cell r="H2525">
            <v>12739.0076906493</v>
          </cell>
        </row>
        <row r="2526">
          <cell r="B2526" t="str">
            <v>PINE GROVE 1102CB</v>
          </cell>
          <cell r="C2526">
            <v>163751102</v>
          </cell>
          <cell r="D2526" t="str">
            <v>PINE GROVE 1102</v>
          </cell>
          <cell r="E2526" t="str">
            <v>CB</v>
          </cell>
          <cell r="F2526" t="b">
            <v>0</v>
          </cell>
          <cell r="G2526">
            <v>17461.9206432467</v>
          </cell>
          <cell r="H2526">
            <v>17461.9206432467</v>
          </cell>
        </row>
        <row r="2527">
          <cell r="B2527" t="str">
            <v>PINECREST 04011818</v>
          </cell>
          <cell r="C2527">
            <v>163160401</v>
          </cell>
          <cell r="D2527" t="str">
            <v>PINECREST 0401</v>
          </cell>
          <cell r="E2527">
            <v>1818</v>
          </cell>
          <cell r="F2527" t="b">
            <v>0</v>
          </cell>
          <cell r="G2527">
            <v>5027.4830345216997</v>
          </cell>
          <cell r="H2527">
            <v>4942.4922770452304</v>
          </cell>
        </row>
        <row r="2528">
          <cell r="B2528" t="str">
            <v>PINECREST 0401CB</v>
          </cell>
          <cell r="C2528">
            <v>163160401</v>
          </cell>
          <cell r="D2528" t="str">
            <v>PINECREST 0401</v>
          </cell>
          <cell r="E2528" t="str">
            <v>CB</v>
          </cell>
          <cell r="F2528" t="b">
            <v>1</v>
          </cell>
          <cell r="G2528">
            <v>22.2054786528618</v>
          </cell>
          <cell r="H2528">
            <v>22.2054786528618</v>
          </cell>
        </row>
        <row r="2529">
          <cell r="B2529" t="str">
            <v>PIT NO 1 11011552</v>
          </cell>
          <cell r="C2529">
            <v>103721101</v>
          </cell>
          <cell r="D2529" t="str">
            <v>PIT NO 1 1101</v>
          </cell>
          <cell r="E2529">
            <v>1552</v>
          </cell>
          <cell r="F2529" t="b">
            <v>0</v>
          </cell>
          <cell r="G2529">
            <v>42573.193911050199</v>
          </cell>
          <cell r="H2529">
            <v>23841.599243658999</v>
          </cell>
        </row>
        <row r="2530">
          <cell r="B2530" t="str">
            <v>PIT NO 1 11013312</v>
          </cell>
          <cell r="C2530">
            <v>103721101</v>
          </cell>
          <cell r="D2530" t="str">
            <v>PIT NO 1 1101</v>
          </cell>
          <cell r="E2530">
            <v>3312</v>
          </cell>
          <cell r="F2530" t="b">
            <v>0</v>
          </cell>
          <cell r="G2530">
            <v>14682.625250262399</v>
          </cell>
          <cell r="H2530">
            <v>12944.3528992356</v>
          </cell>
        </row>
        <row r="2531">
          <cell r="B2531" t="str">
            <v>PIT NO 1 110170952</v>
          </cell>
          <cell r="C2531">
            <v>103721101</v>
          </cell>
          <cell r="D2531" t="str">
            <v>PIT NO 1 1101</v>
          </cell>
          <cell r="E2531">
            <v>70952</v>
          </cell>
          <cell r="F2531" t="b">
            <v>0</v>
          </cell>
          <cell r="G2531">
            <v>2749.7948757733102</v>
          </cell>
          <cell r="H2531">
            <v>2724.6488159811502</v>
          </cell>
        </row>
        <row r="2532">
          <cell r="B2532" t="str">
            <v>PIT NO 1 11019702</v>
          </cell>
          <cell r="C2532">
            <v>103721101</v>
          </cell>
          <cell r="D2532" t="str">
            <v>PIT NO 1 1101</v>
          </cell>
          <cell r="E2532">
            <v>9702</v>
          </cell>
          <cell r="F2532" t="b">
            <v>0</v>
          </cell>
          <cell r="G2532">
            <v>14797.5759843501</v>
          </cell>
          <cell r="H2532">
            <v>1035.91674067637</v>
          </cell>
        </row>
        <row r="2533">
          <cell r="B2533" t="str">
            <v>PIT NO 1 1101CB</v>
          </cell>
          <cell r="C2533">
            <v>103721101</v>
          </cell>
          <cell r="D2533" t="str">
            <v>PIT NO 1 1101</v>
          </cell>
          <cell r="E2533" t="str">
            <v>CB</v>
          </cell>
          <cell r="F2533" t="b">
            <v>0</v>
          </cell>
          <cell r="G2533">
            <v>10535.3715930013</v>
          </cell>
          <cell r="H2533">
            <v>10535.3715930013</v>
          </cell>
        </row>
        <row r="2534">
          <cell r="B2534" t="str">
            <v>PIT NO 3 21011360</v>
          </cell>
          <cell r="C2534">
            <v>103732101</v>
          </cell>
          <cell r="D2534" t="str">
            <v>PIT NO 3 2101</v>
          </cell>
          <cell r="E2534">
            <v>1360</v>
          </cell>
          <cell r="F2534" t="b">
            <v>0</v>
          </cell>
          <cell r="G2534">
            <v>36445.278661739299</v>
          </cell>
          <cell r="H2534">
            <v>36106.629683857303</v>
          </cell>
        </row>
        <row r="2535">
          <cell r="B2535" t="str">
            <v>PIT NO 3 21011386</v>
          </cell>
          <cell r="C2535">
            <v>103732101</v>
          </cell>
          <cell r="D2535" t="str">
            <v>PIT NO 3 2101</v>
          </cell>
          <cell r="E2535">
            <v>1386</v>
          </cell>
          <cell r="F2535" t="b">
            <v>0</v>
          </cell>
          <cell r="G2535">
            <v>11052.9537052453</v>
          </cell>
          <cell r="H2535">
            <v>11052.9537052453</v>
          </cell>
        </row>
        <row r="2536">
          <cell r="B2536" t="str">
            <v>PIT NO 3 21011480</v>
          </cell>
          <cell r="C2536">
            <v>103732101</v>
          </cell>
          <cell r="D2536" t="str">
            <v>PIT NO 3 2101</v>
          </cell>
          <cell r="E2536">
            <v>1480</v>
          </cell>
          <cell r="F2536" t="b">
            <v>0</v>
          </cell>
          <cell r="G2536">
            <v>3913.33409087975</v>
          </cell>
          <cell r="H2536">
            <v>3463.9370574396698</v>
          </cell>
        </row>
        <row r="2537">
          <cell r="B2537" t="str">
            <v>PIT NO 3 21011482</v>
          </cell>
          <cell r="C2537">
            <v>103732101</v>
          </cell>
          <cell r="D2537" t="str">
            <v>PIT NO 3 2101</v>
          </cell>
          <cell r="E2537">
            <v>1482</v>
          </cell>
          <cell r="F2537" t="b">
            <v>0</v>
          </cell>
          <cell r="G2537">
            <v>19365.264454132299</v>
          </cell>
          <cell r="H2537">
            <v>19365.264454132299</v>
          </cell>
        </row>
        <row r="2538">
          <cell r="B2538" t="str">
            <v>PIT NO 3 2101CB</v>
          </cell>
          <cell r="C2538">
            <v>103732101</v>
          </cell>
          <cell r="D2538" t="str">
            <v>PIT NO 3 2101</v>
          </cell>
          <cell r="E2538" t="str">
            <v>CB</v>
          </cell>
          <cell r="F2538" t="b">
            <v>0</v>
          </cell>
          <cell r="G2538">
            <v>7292.0294117795402</v>
          </cell>
          <cell r="H2538">
            <v>7292.0294117795402</v>
          </cell>
        </row>
        <row r="2539">
          <cell r="B2539" t="str">
            <v>PIT NO 5 11011606</v>
          </cell>
          <cell r="C2539">
            <v>101321101</v>
          </cell>
          <cell r="D2539" t="str">
            <v>PIT NO 5 1101</v>
          </cell>
          <cell r="E2539">
            <v>1606</v>
          </cell>
          <cell r="F2539" t="b">
            <v>0</v>
          </cell>
          <cell r="G2539">
            <v>8892.9458594664902</v>
          </cell>
          <cell r="H2539">
            <v>8892.9458594664902</v>
          </cell>
        </row>
        <row r="2540">
          <cell r="B2540" t="str">
            <v>PIT NO 5 11011614</v>
          </cell>
          <cell r="C2540">
            <v>101321101</v>
          </cell>
          <cell r="D2540" t="str">
            <v>PIT NO 5 1101</v>
          </cell>
          <cell r="E2540">
            <v>1614</v>
          </cell>
          <cell r="F2540" t="b">
            <v>0</v>
          </cell>
          <cell r="G2540">
            <v>3000.41116634024</v>
          </cell>
          <cell r="H2540">
            <v>3000.41116634024</v>
          </cell>
        </row>
        <row r="2541">
          <cell r="B2541" t="str">
            <v>PIT NO 5 11011618</v>
          </cell>
          <cell r="C2541">
            <v>101321101</v>
          </cell>
          <cell r="D2541" t="str">
            <v>PIT NO 5 1101</v>
          </cell>
          <cell r="E2541">
            <v>1618</v>
          </cell>
          <cell r="F2541" t="b">
            <v>0</v>
          </cell>
          <cell r="G2541">
            <v>9746.1597558651392</v>
          </cell>
          <cell r="H2541">
            <v>9746.1597558651392</v>
          </cell>
        </row>
        <row r="2542">
          <cell r="B2542" t="str">
            <v>PIT NO 5 11011658</v>
          </cell>
          <cell r="C2542">
            <v>101321101</v>
          </cell>
          <cell r="D2542" t="str">
            <v>PIT NO 5 1101</v>
          </cell>
          <cell r="E2542">
            <v>1658</v>
          </cell>
          <cell r="F2542" t="b">
            <v>0</v>
          </cell>
          <cell r="G2542">
            <v>7306.3402334715702</v>
          </cell>
          <cell r="H2542">
            <v>7306.3402334715702</v>
          </cell>
        </row>
        <row r="2543">
          <cell r="B2543" t="str">
            <v>PIT NO 5 11011660</v>
          </cell>
          <cell r="C2543">
            <v>101321101</v>
          </cell>
          <cell r="D2543" t="str">
            <v>PIT NO 5 1101</v>
          </cell>
          <cell r="E2543">
            <v>1660</v>
          </cell>
          <cell r="F2543" t="b">
            <v>0</v>
          </cell>
          <cell r="G2543">
            <v>7855.6792934936202</v>
          </cell>
          <cell r="H2543">
            <v>7855.6792934936202</v>
          </cell>
        </row>
        <row r="2544">
          <cell r="B2544" t="str">
            <v>PIT NO 5 110190846</v>
          </cell>
          <cell r="C2544">
            <v>101321101</v>
          </cell>
          <cell r="D2544" t="str">
            <v>PIT NO 5 1101</v>
          </cell>
          <cell r="E2544">
            <v>90846</v>
          </cell>
          <cell r="F2544" t="b">
            <v>1</v>
          </cell>
          <cell r="G2544">
            <v>149.20496905529001</v>
          </cell>
          <cell r="H2544">
            <v>149.20496905529001</v>
          </cell>
        </row>
        <row r="2545">
          <cell r="B2545" t="str">
            <v>PIT NO 5 1101CB</v>
          </cell>
          <cell r="C2545">
            <v>101321101</v>
          </cell>
          <cell r="D2545" t="str">
            <v>PIT NO 5 1101</v>
          </cell>
          <cell r="E2545" t="str">
            <v>CB</v>
          </cell>
          <cell r="F2545" t="b">
            <v>0</v>
          </cell>
          <cell r="G2545">
            <v>1162.2395219073001</v>
          </cell>
          <cell r="H2545">
            <v>1162.2395219073001</v>
          </cell>
        </row>
        <row r="2546">
          <cell r="B2546" t="str">
            <v>PIT NO 7 1101CB</v>
          </cell>
          <cell r="C2546">
            <v>103501101</v>
          </cell>
          <cell r="D2546" t="str">
            <v>PIT NO 7 1101</v>
          </cell>
          <cell r="E2546" t="str">
            <v>CB</v>
          </cell>
          <cell r="F2546" t="b">
            <v>0</v>
          </cell>
          <cell r="G2546">
            <v>4357.8456708900603</v>
          </cell>
          <cell r="H2546">
            <v>4357.8456708900603</v>
          </cell>
        </row>
        <row r="2547">
          <cell r="B2547" t="str">
            <v>PLACER 1101106534</v>
          </cell>
          <cell r="C2547">
            <v>152461101</v>
          </cell>
          <cell r="D2547" t="str">
            <v>PLACER 1101</v>
          </cell>
          <cell r="E2547">
            <v>106534</v>
          </cell>
          <cell r="F2547" t="b">
            <v>0</v>
          </cell>
          <cell r="G2547">
            <v>4199.7802871886997</v>
          </cell>
          <cell r="H2547">
            <v>1949.24830152103</v>
          </cell>
        </row>
        <row r="2548">
          <cell r="B2548" t="str">
            <v>PLACER 1101208930</v>
          </cell>
          <cell r="C2548">
            <v>152461101</v>
          </cell>
          <cell r="D2548" t="str">
            <v>PLACER 1101</v>
          </cell>
          <cell r="E2548">
            <v>208930</v>
          </cell>
          <cell r="F2548" t="b">
            <v>1</v>
          </cell>
          <cell r="G2548">
            <v>1425.5586502657</v>
          </cell>
          <cell r="H2548">
            <v>187.12652976872999</v>
          </cell>
        </row>
        <row r="2549">
          <cell r="B2549" t="str">
            <v>PLACER 1102CB</v>
          </cell>
          <cell r="C2549">
            <v>152461102</v>
          </cell>
          <cell r="D2549" t="str">
            <v>PLACER 1102</v>
          </cell>
          <cell r="E2549" t="str">
            <v>CB</v>
          </cell>
          <cell r="F2549" t="b">
            <v>0</v>
          </cell>
          <cell r="G2549">
            <v>3445.1402868571699</v>
          </cell>
          <cell r="H2549">
            <v>3361.73016112817</v>
          </cell>
        </row>
        <row r="2550">
          <cell r="B2550" t="str">
            <v>PLACER 1103238990</v>
          </cell>
          <cell r="C2550">
            <v>152461103</v>
          </cell>
          <cell r="D2550" t="str">
            <v>PLACER 1103</v>
          </cell>
          <cell r="E2550">
            <v>238990</v>
          </cell>
          <cell r="F2550" t="b">
            <v>1</v>
          </cell>
          <cell r="G2550">
            <v>9730.7172551723997</v>
          </cell>
          <cell r="H2550">
            <v>65.077310589736996</v>
          </cell>
        </row>
        <row r="2551">
          <cell r="B2551" t="str">
            <v>PLACER 1103284874</v>
          </cell>
          <cell r="C2551">
            <v>152461103</v>
          </cell>
          <cell r="D2551" t="str">
            <v>PLACER 1103</v>
          </cell>
          <cell r="E2551">
            <v>284874</v>
          </cell>
          <cell r="F2551" t="b">
            <v>0</v>
          </cell>
          <cell r="G2551">
            <v>7928.0422667351204</v>
          </cell>
          <cell r="H2551">
            <v>3450.7709588472699</v>
          </cell>
        </row>
        <row r="2552">
          <cell r="B2552" t="str">
            <v>PLACER 1103429574</v>
          </cell>
          <cell r="C2552">
            <v>152461103</v>
          </cell>
          <cell r="D2552" t="str">
            <v>PLACER 1103</v>
          </cell>
          <cell r="E2552">
            <v>429574</v>
          </cell>
          <cell r="F2552" t="b">
            <v>0</v>
          </cell>
          <cell r="G2552">
            <v>15346.741498941299</v>
          </cell>
          <cell r="H2552">
            <v>8004.04743269152</v>
          </cell>
        </row>
        <row r="2553">
          <cell r="B2553" t="str">
            <v>PLACER 1103CB</v>
          </cell>
          <cell r="C2553">
            <v>152461103</v>
          </cell>
          <cell r="D2553" t="str">
            <v>PLACER 1103</v>
          </cell>
          <cell r="E2553" t="str">
            <v>CB</v>
          </cell>
          <cell r="F2553" t="b">
            <v>0</v>
          </cell>
          <cell r="G2553">
            <v>14529.9116469704</v>
          </cell>
          <cell r="H2553">
            <v>11213.2305116019</v>
          </cell>
        </row>
        <row r="2554">
          <cell r="B2554" t="str">
            <v>PLACER 110451732</v>
          </cell>
          <cell r="C2554">
            <v>152461104</v>
          </cell>
          <cell r="D2554" t="str">
            <v>PLACER 1104</v>
          </cell>
          <cell r="E2554">
            <v>51732</v>
          </cell>
          <cell r="F2554" t="b">
            <v>0</v>
          </cell>
          <cell r="G2554">
            <v>12971.5883823858</v>
          </cell>
          <cell r="H2554">
            <v>1093.59208388554</v>
          </cell>
        </row>
        <row r="2555">
          <cell r="B2555" t="str">
            <v>PLACERVILLE 1109CB</v>
          </cell>
          <cell r="C2555">
            <v>153081109</v>
          </cell>
          <cell r="D2555" t="str">
            <v>PLACERVILLE 1109</v>
          </cell>
          <cell r="E2555" t="str">
            <v>CB</v>
          </cell>
          <cell r="F2555" t="b">
            <v>0</v>
          </cell>
          <cell r="G2555">
            <v>17781.886327346499</v>
          </cell>
          <cell r="H2555">
            <v>17449.874245935302</v>
          </cell>
        </row>
        <row r="2556">
          <cell r="B2556" t="str">
            <v>PLACERVILLE 111019582</v>
          </cell>
          <cell r="C2556">
            <v>153081110</v>
          </cell>
          <cell r="D2556" t="str">
            <v>PLACERVILLE 1110</v>
          </cell>
          <cell r="E2556">
            <v>19582</v>
          </cell>
          <cell r="F2556" t="b">
            <v>0</v>
          </cell>
          <cell r="G2556">
            <v>11698.5343735979</v>
          </cell>
          <cell r="H2556">
            <v>11698.5343735979</v>
          </cell>
        </row>
        <row r="2557">
          <cell r="B2557" t="str">
            <v>PLACERVILLE 1110421358</v>
          </cell>
          <cell r="C2557">
            <v>153081110</v>
          </cell>
          <cell r="D2557" t="str">
            <v>PLACERVILLE 1110</v>
          </cell>
          <cell r="E2557">
            <v>421358</v>
          </cell>
          <cell r="F2557" t="b">
            <v>0</v>
          </cell>
          <cell r="G2557">
            <v>23870.671149366099</v>
          </cell>
          <cell r="H2557">
            <v>23870.671149366099</v>
          </cell>
        </row>
        <row r="2558">
          <cell r="B2558" t="str">
            <v>PLACERVILLE 1110953474</v>
          </cell>
          <cell r="C2558">
            <v>153081110</v>
          </cell>
          <cell r="D2558" t="str">
            <v>PLACERVILLE 1110</v>
          </cell>
          <cell r="E2558">
            <v>953474</v>
          </cell>
          <cell r="F2558" t="b">
            <v>0</v>
          </cell>
          <cell r="G2558">
            <v>17115.5789499899</v>
          </cell>
          <cell r="H2558">
            <v>17115.5789499899</v>
          </cell>
        </row>
        <row r="2559">
          <cell r="B2559" t="str">
            <v>PLACERVILLE 1110CB</v>
          </cell>
          <cell r="C2559">
            <v>153081110</v>
          </cell>
          <cell r="D2559" t="str">
            <v>PLACERVILLE 1110</v>
          </cell>
          <cell r="E2559" t="str">
            <v>CB</v>
          </cell>
          <cell r="F2559" t="b">
            <v>0</v>
          </cell>
          <cell r="G2559">
            <v>2889.8933438989402</v>
          </cell>
          <cell r="H2559">
            <v>1390.1140913824599</v>
          </cell>
        </row>
        <row r="2560">
          <cell r="B2560" t="str">
            <v>PLACERVILLE 1111508410</v>
          </cell>
          <cell r="C2560">
            <v>153081111</v>
          </cell>
          <cell r="D2560" t="str">
            <v>PLACERVILLE 1111</v>
          </cell>
          <cell r="E2560">
            <v>508410</v>
          </cell>
          <cell r="F2560" t="b">
            <v>0</v>
          </cell>
          <cell r="G2560">
            <v>8406.5824793239208</v>
          </cell>
          <cell r="H2560">
            <v>7530.8770902331598</v>
          </cell>
        </row>
        <row r="2561">
          <cell r="B2561" t="str">
            <v>PLACERVILLE 1111610322</v>
          </cell>
          <cell r="C2561">
            <v>153081111</v>
          </cell>
          <cell r="D2561" t="str">
            <v>PLACERVILLE 1111</v>
          </cell>
          <cell r="E2561">
            <v>610322</v>
          </cell>
          <cell r="F2561" t="b">
            <v>1</v>
          </cell>
          <cell r="G2561">
            <v>220.686681654202</v>
          </cell>
          <cell r="H2561">
            <v>220.686681654202</v>
          </cell>
        </row>
        <row r="2562">
          <cell r="B2562" t="str">
            <v>PLACERVILLE 11118582</v>
          </cell>
          <cell r="C2562">
            <v>153081111</v>
          </cell>
          <cell r="D2562" t="str">
            <v>PLACERVILLE 1111</v>
          </cell>
          <cell r="E2562">
            <v>8582</v>
          </cell>
          <cell r="F2562" t="b">
            <v>0</v>
          </cell>
          <cell r="G2562">
            <v>19173.639781845501</v>
          </cell>
          <cell r="H2562">
            <v>15254.777066656299</v>
          </cell>
        </row>
        <row r="2563">
          <cell r="B2563" t="str">
            <v>PLACERVILLE 1111CB</v>
          </cell>
          <cell r="C2563">
            <v>153081111</v>
          </cell>
          <cell r="D2563" t="str">
            <v>PLACERVILLE 1111</v>
          </cell>
          <cell r="E2563" t="str">
            <v>CB</v>
          </cell>
          <cell r="F2563" t="b">
            <v>0</v>
          </cell>
          <cell r="G2563">
            <v>2249.8408289414001</v>
          </cell>
          <cell r="H2563">
            <v>2245.2688315953201</v>
          </cell>
        </row>
        <row r="2564">
          <cell r="B2564" t="str">
            <v>PLACERVILLE 111219712</v>
          </cell>
          <cell r="C2564">
            <v>153081112</v>
          </cell>
          <cell r="D2564" t="str">
            <v>PLACERVILLE 1112</v>
          </cell>
          <cell r="E2564">
            <v>19712</v>
          </cell>
          <cell r="F2564" t="b">
            <v>0</v>
          </cell>
          <cell r="G2564">
            <v>20850.336901143601</v>
          </cell>
          <cell r="H2564">
            <v>20776.286755453999</v>
          </cell>
        </row>
        <row r="2565">
          <cell r="B2565" t="str">
            <v>PLACERVILLE 111219742</v>
          </cell>
          <cell r="C2565">
            <v>153081112</v>
          </cell>
          <cell r="D2565" t="str">
            <v>PLACERVILLE 1112</v>
          </cell>
          <cell r="E2565">
            <v>19742</v>
          </cell>
          <cell r="F2565" t="b">
            <v>0</v>
          </cell>
          <cell r="G2565">
            <v>12071.935297833999</v>
          </cell>
          <cell r="H2565">
            <v>10549.735636552599</v>
          </cell>
        </row>
        <row r="2566">
          <cell r="B2566" t="str">
            <v>PLACERVILLE 1112CB</v>
          </cell>
          <cell r="C2566">
            <v>153081112</v>
          </cell>
          <cell r="D2566" t="str">
            <v>PLACERVILLE 1112</v>
          </cell>
          <cell r="E2566" t="str">
            <v>CB</v>
          </cell>
          <cell r="F2566" t="b">
            <v>0</v>
          </cell>
          <cell r="G2566">
            <v>15016.506591441301</v>
          </cell>
          <cell r="H2566">
            <v>13697.3672129679</v>
          </cell>
        </row>
        <row r="2567">
          <cell r="B2567" t="str">
            <v>PLACERVILLE 21061104</v>
          </cell>
          <cell r="C2567">
            <v>153082106</v>
          </cell>
          <cell r="D2567" t="str">
            <v>PLACERVILLE 2106</v>
          </cell>
          <cell r="E2567">
            <v>1104</v>
          </cell>
          <cell r="F2567" t="b">
            <v>0</v>
          </cell>
          <cell r="G2567">
            <v>79643.684035623795</v>
          </cell>
          <cell r="H2567">
            <v>79643.684035623795</v>
          </cell>
        </row>
        <row r="2568">
          <cell r="B2568" t="str">
            <v>PLACERVILLE 210611132</v>
          </cell>
          <cell r="C2568">
            <v>153082106</v>
          </cell>
          <cell r="D2568" t="str">
            <v>PLACERVILLE 2106</v>
          </cell>
          <cell r="E2568">
            <v>11132</v>
          </cell>
          <cell r="F2568" t="b">
            <v>0</v>
          </cell>
          <cell r="G2568">
            <v>69633.695824392504</v>
          </cell>
          <cell r="H2568">
            <v>69633.695824392504</v>
          </cell>
        </row>
        <row r="2569">
          <cell r="B2569" t="str">
            <v>PLACERVILLE 210619552</v>
          </cell>
          <cell r="C2569">
            <v>153082106</v>
          </cell>
          <cell r="D2569" t="str">
            <v>PLACERVILLE 2106</v>
          </cell>
          <cell r="E2569">
            <v>19552</v>
          </cell>
          <cell r="F2569" t="b">
            <v>0</v>
          </cell>
          <cell r="G2569">
            <v>34339.9089454485</v>
          </cell>
          <cell r="H2569">
            <v>34339.9089454485</v>
          </cell>
        </row>
        <row r="2570">
          <cell r="B2570" t="str">
            <v>PLACERVILLE 210619732</v>
          </cell>
          <cell r="C2570">
            <v>153082106</v>
          </cell>
          <cell r="D2570" t="str">
            <v>PLACERVILLE 2106</v>
          </cell>
          <cell r="E2570">
            <v>19732</v>
          </cell>
          <cell r="F2570" t="b">
            <v>0</v>
          </cell>
          <cell r="G2570">
            <v>14898.6257709931</v>
          </cell>
          <cell r="H2570">
            <v>14898.6257709931</v>
          </cell>
        </row>
        <row r="2571">
          <cell r="B2571" t="str">
            <v>PLACERVILLE 21062224</v>
          </cell>
          <cell r="C2571">
            <v>153082106</v>
          </cell>
          <cell r="D2571" t="str">
            <v>PLACERVILLE 2106</v>
          </cell>
          <cell r="E2571">
            <v>2224</v>
          </cell>
          <cell r="F2571" t="b">
            <v>0</v>
          </cell>
          <cell r="G2571">
            <v>16910.651910111399</v>
          </cell>
          <cell r="H2571">
            <v>16910.651910111399</v>
          </cell>
        </row>
        <row r="2572">
          <cell r="B2572" t="str">
            <v>PLACERVILLE 210623190</v>
          </cell>
          <cell r="C2572">
            <v>153082106</v>
          </cell>
          <cell r="D2572" t="str">
            <v>PLACERVILLE 2106</v>
          </cell>
          <cell r="E2572">
            <v>23190</v>
          </cell>
          <cell r="F2572" t="b">
            <v>0</v>
          </cell>
          <cell r="G2572">
            <v>5918.8129567495398</v>
          </cell>
          <cell r="H2572">
            <v>5918.8129567495398</v>
          </cell>
        </row>
        <row r="2573">
          <cell r="B2573" t="str">
            <v>PLACERVILLE 21067522</v>
          </cell>
          <cell r="C2573">
            <v>153082106</v>
          </cell>
          <cell r="D2573" t="str">
            <v>PLACERVILLE 2106</v>
          </cell>
          <cell r="E2573">
            <v>7522</v>
          </cell>
          <cell r="F2573" t="b">
            <v>0</v>
          </cell>
          <cell r="G2573">
            <v>108391.330132396</v>
          </cell>
          <cell r="H2573">
            <v>108391.330132396</v>
          </cell>
        </row>
        <row r="2574">
          <cell r="B2574" t="str">
            <v>PLACERVILLE 210692012</v>
          </cell>
          <cell r="C2574">
            <v>153082106</v>
          </cell>
          <cell r="D2574" t="str">
            <v>PLACERVILLE 2106</v>
          </cell>
          <cell r="E2574">
            <v>92012</v>
          </cell>
          <cell r="F2574" t="b">
            <v>0</v>
          </cell>
          <cell r="G2574">
            <v>29794.636726126599</v>
          </cell>
          <cell r="H2574">
            <v>29794.636726126599</v>
          </cell>
        </row>
        <row r="2575">
          <cell r="B2575" t="str">
            <v>PLACERVILLE 2106935216</v>
          </cell>
          <cell r="C2575">
            <v>153082106</v>
          </cell>
          <cell r="D2575" t="str">
            <v>PLACERVILLE 2106</v>
          </cell>
          <cell r="E2575">
            <v>935216</v>
          </cell>
          <cell r="F2575" t="b">
            <v>0</v>
          </cell>
          <cell r="G2575">
            <v>33848.752915394703</v>
          </cell>
          <cell r="H2575">
            <v>33848.752915394703</v>
          </cell>
        </row>
        <row r="2576">
          <cell r="B2576" t="str">
            <v>PLACERVILLE 21069712</v>
          </cell>
          <cell r="C2576">
            <v>153082106</v>
          </cell>
          <cell r="D2576" t="str">
            <v>PLACERVILLE 2106</v>
          </cell>
          <cell r="E2576">
            <v>9712</v>
          </cell>
          <cell r="F2576" t="b">
            <v>0</v>
          </cell>
          <cell r="G2576">
            <v>39765.957940601598</v>
          </cell>
          <cell r="H2576">
            <v>39765.957940601598</v>
          </cell>
        </row>
        <row r="2577">
          <cell r="B2577" t="str">
            <v>PLACERVILLE 2106CB</v>
          </cell>
          <cell r="C2577">
            <v>153082106</v>
          </cell>
          <cell r="D2577" t="str">
            <v>PLACERVILLE 2106</v>
          </cell>
          <cell r="E2577" t="str">
            <v>CB</v>
          </cell>
          <cell r="F2577" t="b">
            <v>0</v>
          </cell>
          <cell r="G2577">
            <v>10545.3692547721</v>
          </cell>
          <cell r="H2577">
            <v>10545.3692547721</v>
          </cell>
        </row>
        <row r="2578">
          <cell r="B2578" t="str">
            <v>POINT ARENA 11011296</v>
          </cell>
          <cell r="C2578">
            <v>43381101</v>
          </cell>
          <cell r="D2578" t="str">
            <v>POINT ARENA 1101</v>
          </cell>
          <cell r="E2578">
            <v>1296</v>
          </cell>
          <cell r="F2578" t="b">
            <v>0</v>
          </cell>
          <cell r="G2578">
            <v>8913.7229911287395</v>
          </cell>
          <cell r="H2578">
            <v>5630.7667600733703</v>
          </cell>
        </row>
        <row r="2579">
          <cell r="B2579" t="str">
            <v>POINT ARENA 11012637</v>
          </cell>
          <cell r="C2579">
            <v>43381101</v>
          </cell>
          <cell r="D2579" t="str">
            <v>POINT ARENA 1101</v>
          </cell>
          <cell r="E2579">
            <v>2637</v>
          </cell>
          <cell r="F2579" t="b">
            <v>0</v>
          </cell>
          <cell r="G2579">
            <v>6500.6025053215399</v>
          </cell>
          <cell r="H2579">
            <v>6500.6025053215399</v>
          </cell>
        </row>
        <row r="2580">
          <cell r="B2580" t="str">
            <v>POINT ARENA 11013702</v>
          </cell>
          <cell r="C2580">
            <v>43381101</v>
          </cell>
          <cell r="D2580" t="str">
            <v>POINT ARENA 1101</v>
          </cell>
          <cell r="E2580">
            <v>3702</v>
          </cell>
          <cell r="F2580" t="b">
            <v>0</v>
          </cell>
          <cell r="G2580">
            <v>7962.9537622543703</v>
          </cell>
          <cell r="H2580">
            <v>7864.1374645975402</v>
          </cell>
        </row>
        <row r="2581">
          <cell r="B2581" t="str">
            <v>POINT ARENA 110137426</v>
          </cell>
          <cell r="C2581">
            <v>43381101</v>
          </cell>
          <cell r="D2581" t="str">
            <v>POINT ARENA 1101</v>
          </cell>
          <cell r="E2581">
            <v>37426</v>
          </cell>
          <cell r="F2581" t="b">
            <v>0</v>
          </cell>
          <cell r="G2581">
            <v>8142.4342633304004</v>
          </cell>
          <cell r="H2581">
            <v>1270.4089090176999</v>
          </cell>
        </row>
        <row r="2582">
          <cell r="B2582" t="str">
            <v>POINT ARENA 1101474</v>
          </cell>
          <cell r="C2582">
            <v>43381101</v>
          </cell>
          <cell r="D2582" t="str">
            <v>POINT ARENA 1101</v>
          </cell>
          <cell r="E2582">
            <v>474</v>
          </cell>
          <cell r="F2582" t="b">
            <v>0</v>
          </cell>
          <cell r="G2582">
            <v>14496.492549619499</v>
          </cell>
          <cell r="H2582">
            <v>14496.492549619499</v>
          </cell>
        </row>
        <row r="2583">
          <cell r="B2583" t="str">
            <v>POINT ARENA 1101476</v>
          </cell>
          <cell r="C2583">
            <v>43381101</v>
          </cell>
          <cell r="D2583" t="str">
            <v>POINT ARENA 1101</v>
          </cell>
          <cell r="E2583">
            <v>476</v>
          </cell>
          <cell r="F2583" t="b">
            <v>0</v>
          </cell>
          <cell r="G2583">
            <v>24463.889580612798</v>
          </cell>
          <cell r="H2583">
            <v>4825.12703022818</v>
          </cell>
        </row>
        <row r="2584">
          <cell r="B2584" t="str">
            <v>POINT ARENA 110147952</v>
          </cell>
          <cell r="C2584">
            <v>43381101</v>
          </cell>
          <cell r="D2584" t="str">
            <v>POINT ARENA 1101</v>
          </cell>
          <cell r="E2584">
            <v>47952</v>
          </cell>
          <cell r="F2584" t="b">
            <v>0</v>
          </cell>
          <cell r="G2584">
            <v>16717.629661728999</v>
          </cell>
          <cell r="H2584">
            <v>16717.629661728999</v>
          </cell>
        </row>
        <row r="2585">
          <cell r="B2585" t="str">
            <v>POINT ARENA 11014923</v>
          </cell>
          <cell r="C2585">
            <v>43381101</v>
          </cell>
          <cell r="D2585" t="str">
            <v>POINT ARENA 1101</v>
          </cell>
          <cell r="E2585">
            <v>4923</v>
          </cell>
          <cell r="F2585" t="b">
            <v>0</v>
          </cell>
          <cell r="G2585">
            <v>4611.3163685135796</v>
          </cell>
          <cell r="H2585">
            <v>4611.3163685135796</v>
          </cell>
        </row>
        <row r="2586">
          <cell r="B2586" t="str">
            <v>POINT ARENA 110183354</v>
          </cell>
          <cell r="C2586">
            <v>43381101</v>
          </cell>
          <cell r="D2586" t="str">
            <v>POINT ARENA 1101</v>
          </cell>
          <cell r="E2586">
            <v>83354</v>
          </cell>
          <cell r="F2586" t="b">
            <v>0</v>
          </cell>
          <cell r="G2586">
            <v>8260.8146547679098</v>
          </cell>
          <cell r="H2586">
            <v>8260.8146547679098</v>
          </cell>
        </row>
        <row r="2587">
          <cell r="B2587" t="str">
            <v>POINT ARENA 110198224</v>
          </cell>
          <cell r="C2587">
            <v>43381101</v>
          </cell>
          <cell r="D2587" t="str">
            <v>POINT ARENA 1101</v>
          </cell>
          <cell r="E2587">
            <v>98224</v>
          </cell>
          <cell r="F2587" t="b">
            <v>0</v>
          </cell>
          <cell r="G2587">
            <v>3847.8761984732701</v>
          </cell>
          <cell r="H2587">
            <v>3847.8761984732701</v>
          </cell>
        </row>
        <row r="2588">
          <cell r="B2588" t="str">
            <v>POINT ARENA 1101CB</v>
          </cell>
          <cell r="C2588">
            <v>43381101</v>
          </cell>
          <cell r="D2588" t="str">
            <v>POINT ARENA 1101</v>
          </cell>
          <cell r="E2588" t="str">
            <v>CB</v>
          </cell>
          <cell r="F2588" t="b">
            <v>1</v>
          </cell>
          <cell r="G2588">
            <v>64.916917035161404</v>
          </cell>
          <cell r="H2588">
            <v>64.916917035161404</v>
          </cell>
        </row>
        <row r="2589">
          <cell r="B2589" t="str">
            <v>POINT MORETTI 110110722</v>
          </cell>
          <cell r="C2589">
            <v>82931101</v>
          </cell>
          <cell r="D2589" t="str">
            <v>POINT MORETTI 1101</v>
          </cell>
          <cell r="E2589">
            <v>10722</v>
          </cell>
          <cell r="F2589" t="b">
            <v>1</v>
          </cell>
          <cell r="G2589">
            <v>937.94482900613605</v>
          </cell>
          <cell r="H2589">
            <v>937.94482900613605</v>
          </cell>
        </row>
        <row r="2590">
          <cell r="B2590" t="str">
            <v>POINT MORETTI 110110726</v>
          </cell>
          <cell r="C2590">
            <v>82931101</v>
          </cell>
          <cell r="D2590" t="str">
            <v>POINT MORETTI 1101</v>
          </cell>
          <cell r="E2590">
            <v>10726</v>
          </cell>
          <cell r="F2590" t="b">
            <v>0</v>
          </cell>
          <cell r="G2590">
            <v>16936.720996976899</v>
          </cell>
          <cell r="H2590">
            <v>16936.720996976899</v>
          </cell>
        </row>
        <row r="2591">
          <cell r="B2591" t="str">
            <v>POINT MORETTI 110112122</v>
          </cell>
          <cell r="C2591">
            <v>82931101</v>
          </cell>
          <cell r="D2591" t="str">
            <v>POINT MORETTI 1101</v>
          </cell>
          <cell r="E2591">
            <v>12122</v>
          </cell>
          <cell r="F2591" t="b">
            <v>0</v>
          </cell>
          <cell r="G2591">
            <v>12740.7086445637</v>
          </cell>
          <cell r="H2591">
            <v>10570.3766077527</v>
          </cell>
        </row>
        <row r="2592">
          <cell r="B2592" t="str">
            <v>POINT MORETTI 110135874</v>
          </cell>
          <cell r="C2592">
            <v>82931101</v>
          </cell>
          <cell r="D2592" t="str">
            <v>POINT MORETTI 1101</v>
          </cell>
          <cell r="E2592">
            <v>35874</v>
          </cell>
          <cell r="F2592" t="b">
            <v>1</v>
          </cell>
          <cell r="G2592">
            <v>329.48310617306601</v>
          </cell>
          <cell r="H2592">
            <v>329.48310617306601</v>
          </cell>
        </row>
        <row r="2593">
          <cell r="B2593" t="str">
            <v>POINT MORETTI 110136514</v>
          </cell>
          <cell r="C2593">
            <v>82931101</v>
          </cell>
          <cell r="D2593" t="str">
            <v>POINT MORETTI 1101</v>
          </cell>
          <cell r="E2593">
            <v>36514</v>
          </cell>
          <cell r="F2593" t="b">
            <v>0</v>
          </cell>
          <cell r="G2593">
            <v>11050.053058196299</v>
          </cell>
          <cell r="H2593">
            <v>11050.053058196299</v>
          </cell>
        </row>
        <row r="2594">
          <cell r="B2594" t="str">
            <v>POINT MORETTI 110136516</v>
          </cell>
          <cell r="C2594">
            <v>82931101</v>
          </cell>
          <cell r="D2594" t="str">
            <v>POINT MORETTI 1101</v>
          </cell>
          <cell r="E2594">
            <v>36516</v>
          </cell>
          <cell r="F2594" t="b">
            <v>0</v>
          </cell>
          <cell r="G2594">
            <v>6699.7019410779803</v>
          </cell>
          <cell r="H2594">
            <v>6699.7019410779803</v>
          </cell>
        </row>
        <row r="2595">
          <cell r="B2595" t="str">
            <v>POINT MORETTI 110139126</v>
          </cell>
          <cell r="C2595">
            <v>82931101</v>
          </cell>
          <cell r="D2595" t="str">
            <v>POINT MORETTI 1101</v>
          </cell>
          <cell r="E2595">
            <v>39126</v>
          </cell>
          <cell r="F2595" t="b">
            <v>0</v>
          </cell>
          <cell r="G2595">
            <v>3634.7812305182001</v>
          </cell>
          <cell r="H2595">
            <v>3634.7812305182001</v>
          </cell>
        </row>
        <row r="2596">
          <cell r="B2596" t="str">
            <v>POINT MORETTI 11015074</v>
          </cell>
          <cell r="C2596">
            <v>82931101</v>
          </cell>
          <cell r="D2596" t="str">
            <v>POINT MORETTI 1101</v>
          </cell>
          <cell r="E2596">
            <v>5074</v>
          </cell>
          <cell r="F2596" t="b">
            <v>0</v>
          </cell>
          <cell r="G2596">
            <v>4940.8280311552899</v>
          </cell>
          <cell r="H2596">
            <v>2196.7079403109801</v>
          </cell>
        </row>
        <row r="2597">
          <cell r="B2597" t="str">
            <v>POINT MORETTI 11015076</v>
          </cell>
          <cell r="C2597">
            <v>82931101</v>
          </cell>
          <cell r="D2597" t="str">
            <v>POINT MORETTI 1101</v>
          </cell>
          <cell r="E2597">
            <v>5076</v>
          </cell>
          <cell r="F2597" t="b">
            <v>0</v>
          </cell>
          <cell r="G2597">
            <v>14477.3636515707</v>
          </cell>
          <cell r="H2597">
            <v>12059.146825259701</v>
          </cell>
        </row>
        <row r="2598">
          <cell r="B2598" t="str">
            <v>POINT MORETTI 11015078</v>
          </cell>
          <cell r="C2598">
            <v>82931101</v>
          </cell>
          <cell r="D2598" t="str">
            <v>POINT MORETTI 1101</v>
          </cell>
          <cell r="E2598">
            <v>5078</v>
          </cell>
          <cell r="F2598" t="b">
            <v>0</v>
          </cell>
          <cell r="G2598">
            <v>23873.197175492201</v>
          </cell>
          <cell r="H2598">
            <v>23873.197175492201</v>
          </cell>
        </row>
        <row r="2599">
          <cell r="B2599" t="str">
            <v>POINT MORETTI 11015104</v>
          </cell>
          <cell r="C2599">
            <v>82931101</v>
          </cell>
          <cell r="D2599" t="str">
            <v>POINT MORETTI 1101</v>
          </cell>
          <cell r="E2599">
            <v>5104</v>
          </cell>
          <cell r="F2599" t="b">
            <v>0</v>
          </cell>
          <cell r="G2599">
            <v>2898.3736675027999</v>
          </cell>
          <cell r="H2599">
            <v>2898.3736675027999</v>
          </cell>
        </row>
        <row r="2600">
          <cell r="B2600" t="str">
            <v>POINT MORETTI 11015401</v>
          </cell>
          <cell r="C2600">
            <v>82931101</v>
          </cell>
          <cell r="D2600" t="str">
            <v>POINT MORETTI 1101</v>
          </cell>
          <cell r="E2600">
            <v>5401</v>
          </cell>
          <cell r="F2600" t="b">
            <v>0</v>
          </cell>
          <cell r="G2600">
            <v>4047.5170926926698</v>
          </cell>
          <cell r="H2600">
            <v>4047.5170926926698</v>
          </cell>
        </row>
        <row r="2601">
          <cell r="B2601" t="str">
            <v>POINT MORETTI 110183716</v>
          </cell>
          <cell r="C2601">
            <v>82931101</v>
          </cell>
          <cell r="D2601" t="str">
            <v>POINT MORETTI 1101</v>
          </cell>
          <cell r="E2601">
            <v>83716</v>
          </cell>
          <cell r="F2601" t="b">
            <v>0</v>
          </cell>
          <cell r="G2601">
            <v>4275.4859037917104</v>
          </cell>
          <cell r="H2601">
            <v>4027.3676566907402</v>
          </cell>
        </row>
        <row r="2602">
          <cell r="B2602" t="str">
            <v>POINT MORETTI 1101CB</v>
          </cell>
          <cell r="C2602">
            <v>82931101</v>
          </cell>
          <cell r="D2602" t="str">
            <v>POINT MORETTI 1101</v>
          </cell>
          <cell r="E2602" t="str">
            <v>CB</v>
          </cell>
          <cell r="F2602" t="b">
            <v>1</v>
          </cell>
          <cell r="G2602">
            <v>20.574022257506599</v>
          </cell>
          <cell r="H2602">
            <v>20.574022257506599</v>
          </cell>
        </row>
        <row r="2603">
          <cell r="B2603" t="str">
            <v>POSO MOUNTAIN 21011703</v>
          </cell>
          <cell r="C2603">
            <v>253642101</v>
          </cell>
          <cell r="D2603" t="str">
            <v>POSO MOUNTAIN 2101</v>
          </cell>
          <cell r="E2603">
            <v>1703</v>
          </cell>
          <cell r="F2603" t="b">
            <v>0</v>
          </cell>
          <cell r="G2603">
            <v>3959.90146738052</v>
          </cell>
          <cell r="H2603">
            <v>1455.5284882994899</v>
          </cell>
        </row>
        <row r="2604">
          <cell r="B2604" t="str">
            <v>POSO MOUNTAIN 21012181</v>
          </cell>
          <cell r="C2604">
            <v>253642101</v>
          </cell>
          <cell r="D2604" t="str">
            <v>POSO MOUNTAIN 2101</v>
          </cell>
          <cell r="E2604">
            <v>2181</v>
          </cell>
          <cell r="F2604" t="b">
            <v>0</v>
          </cell>
          <cell r="G2604">
            <v>38165.6009337711</v>
          </cell>
          <cell r="H2604">
            <v>27116.638334695101</v>
          </cell>
        </row>
        <row r="2605">
          <cell r="B2605" t="str">
            <v>POSO MOUNTAIN 21013990</v>
          </cell>
          <cell r="C2605">
            <v>253642101</v>
          </cell>
          <cell r="D2605" t="str">
            <v>POSO MOUNTAIN 2101</v>
          </cell>
          <cell r="E2605">
            <v>3990</v>
          </cell>
          <cell r="F2605" t="b">
            <v>0</v>
          </cell>
          <cell r="G2605">
            <v>8945.4958353596503</v>
          </cell>
          <cell r="H2605">
            <v>6963.5325727378204</v>
          </cell>
        </row>
        <row r="2606">
          <cell r="B2606" t="str">
            <v>POSO MOUNTAIN 21014456</v>
          </cell>
          <cell r="C2606">
            <v>253642101</v>
          </cell>
          <cell r="D2606" t="str">
            <v>POSO MOUNTAIN 2101</v>
          </cell>
          <cell r="E2606">
            <v>4456</v>
          </cell>
          <cell r="F2606" t="b">
            <v>0</v>
          </cell>
          <cell r="G2606">
            <v>37862.215562087898</v>
          </cell>
          <cell r="H2606">
            <v>37862.215562087898</v>
          </cell>
        </row>
        <row r="2607">
          <cell r="B2607" t="str">
            <v>POSO MOUNTAIN 2101CB</v>
          </cell>
          <cell r="C2607">
            <v>253642101</v>
          </cell>
          <cell r="D2607" t="str">
            <v>POSO MOUNTAIN 2101</v>
          </cell>
          <cell r="E2607" t="str">
            <v>CB</v>
          </cell>
          <cell r="F2607" t="b">
            <v>0</v>
          </cell>
          <cell r="G2607">
            <v>6924.1000998162299</v>
          </cell>
          <cell r="H2607">
            <v>6924.1000998162299</v>
          </cell>
        </row>
        <row r="2608">
          <cell r="B2608" t="str">
            <v>POSO MOUNTAIN 21033988</v>
          </cell>
          <cell r="C2608">
            <v>253642103</v>
          </cell>
          <cell r="D2608" t="str">
            <v>POSO MOUNTAIN 2103</v>
          </cell>
          <cell r="E2608">
            <v>3988</v>
          </cell>
          <cell r="F2608" t="b">
            <v>0</v>
          </cell>
          <cell r="G2608">
            <v>29512.46334178</v>
          </cell>
          <cell r="H2608">
            <v>27217.737420253899</v>
          </cell>
        </row>
        <row r="2609">
          <cell r="B2609" t="str">
            <v>POSO MOUNTAIN 2103CB</v>
          </cell>
          <cell r="C2609">
            <v>253642103</v>
          </cell>
          <cell r="D2609" t="str">
            <v>POSO MOUNTAIN 2103</v>
          </cell>
          <cell r="E2609" t="str">
            <v>CB</v>
          </cell>
          <cell r="F2609" t="b">
            <v>0</v>
          </cell>
          <cell r="G2609">
            <v>3746.9222281576299</v>
          </cell>
          <cell r="H2609">
            <v>3746.9222281576299</v>
          </cell>
        </row>
        <row r="2610">
          <cell r="B2610" t="str">
            <v>POSO MOUNTAIN 210448268</v>
          </cell>
          <cell r="C2610">
            <v>253642104</v>
          </cell>
          <cell r="D2610" t="str">
            <v>POSO MOUNTAIN 2104</v>
          </cell>
          <cell r="E2610">
            <v>48268</v>
          </cell>
          <cell r="F2610" t="b">
            <v>0</v>
          </cell>
          <cell r="G2610">
            <v>8165.62408347785</v>
          </cell>
          <cell r="H2610">
            <v>8152.5338653831104</v>
          </cell>
        </row>
        <row r="2611">
          <cell r="B2611" t="str">
            <v>POSO MOUNTAIN 2104CB</v>
          </cell>
          <cell r="C2611">
            <v>253642104</v>
          </cell>
          <cell r="D2611" t="str">
            <v>POSO MOUNTAIN 2104</v>
          </cell>
          <cell r="E2611" t="str">
            <v>CB</v>
          </cell>
          <cell r="F2611" t="b">
            <v>0</v>
          </cell>
          <cell r="G2611">
            <v>12231.090529994401</v>
          </cell>
          <cell r="H2611">
            <v>8613.6879690431197</v>
          </cell>
        </row>
        <row r="2612">
          <cell r="B2612" t="str">
            <v>POTTER VALLEY P H 110495878</v>
          </cell>
          <cell r="C2612">
            <v>42281104</v>
          </cell>
          <cell r="D2612" t="str">
            <v>POTTER VALLEY P H 1104</v>
          </cell>
          <cell r="E2612">
            <v>95878</v>
          </cell>
          <cell r="F2612" t="b">
            <v>0</v>
          </cell>
          <cell r="G2612">
            <v>30094.557324482801</v>
          </cell>
          <cell r="H2612">
            <v>9856.7704505893707</v>
          </cell>
        </row>
        <row r="2613">
          <cell r="B2613" t="str">
            <v>POTTER VALLEY P H 1104CB</v>
          </cell>
          <cell r="C2613">
            <v>42281104</v>
          </cell>
          <cell r="D2613" t="str">
            <v>POTTER VALLEY P H 1104</v>
          </cell>
          <cell r="E2613" t="str">
            <v>CB</v>
          </cell>
          <cell r="F2613" t="b">
            <v>1</v>
          </cell>
          <cell r="G2613">
            <v>158.44514892983699</v>
          </cell>
          <cell r="H2613">
            <v>158.44514892983699</v>
          </cell>
        </row>
        <row r="2614">
          <cell r="B2614" t="str">
            <v>POTTER VALLEY P H 11051904</v>
          </cell>
          <cell r="C2614">
            <v>42281105</v>
          </cell>
          <cell r="D2614" t="str">
            <v>POTTER VALLEY P H 1105</v>
          </cell>
          <cell r="E2614">
            <v>1904</v>
          </cell>
          <cell r="F2614" t="b">
            <v>0</v>
          </cell>
          <cell r="G2614">
            <v>64429.372828144697</v>
          </cell>
          <cell r="H2614">
            <v>51242.852060445199</v>
          </cell>
        </row>
        <row r="2615">
          <cell r="B2615" t="str">
            <v>POTTER VALLEY P H 110537476</v>
          </cell>
          <cell r="C2615">
            <v>42281105</v>
          </cell>
          <cell r="D2615" t="str">
            <v>POTTER VALLEY P H 1105</v>
          </cell>
          <cell r="E2615">
            <v>37476</v>
          </cell>
          <cell r="F2615" t="b">
            <v>0</v>
          </cell>
          <cell r="G2615">
            <v>14076.4929242298</v>
          </cell>
          <cell r="H2615">
            <v>4231.6101949234398</v>
          </cell>
        </row>
        <row r="2616">
          <cell r="B2616" t="str">
            <v>POTTER VALLEY P H 110564118</v>
          </cell>
          <cell r="C2616">
            <v>42281105</v>
          </cell>
          <cell r="D2616" t="str">
            <v>POTTER VALLEY P H 1105</v>
          </cell>
          <cell r="E2616">
            <v>64118</v>
          </cell>
          <cell r="F2616" t="b">
            <v>0</v>
          </cell>
          <cell r="G2616">
            <v>15416.941784149099</v>
          </cell>
          <cell r="H2616">
            <v>2646.9432765243901</v>
          </cell>
        </row>
        <row r="2617">
          <cell r="B2617" t="str">
            <v>POTTER VALLEY P H 110576498</v>
          </cell>
          <cell r="C2617">
            <v>42281105</v>
          </cell>
          <cell r="D2617" t="str">
            <v>POTTER VALLEY P H 1105</v>
          </cell>
          <cell r="E2617">
            <v>76498</v>
          </cell>
          <cell r="F2617" t="b">
            <v>0</v>
          </cell>
          <cell r="G2617">
            <v>23942.952852311901</v>
          </cell>
          <cell r="H2617">
            <v>23942.952852311901</v>
          </cell>
        </row>
        <row r="2618">
          <cell r="B2618" t="str">
            <v>POTTER VALLEY P H 1105990354</v>
          </cell>
          <cell r="C2618">
            <v>42281105</v>
          </cell>
          <cell r="D2618" t="str">
            <v>POTTER VALLEY P H 1105</v>
          </cell>
          <cell r="E2618">
            <v>990354</v>
          </cell>
          <cell r="F2618" t="b">
            <v>1</v>
          </cell>
          <cell r="G2618">
            <v>170.38541554511599</v>
          </cell>
          <cell r="H2618">
            <v>170.38541554511599</v>
          </cell>
        </row>
        <row r="2619">
          <cell r="B2619" t="str">
            <v>POTTER VALLEY P H 1105CB</v>
          </cell>
          <cell r="C2619">
            <v>42281105</v>
          </cell>
          <cell r="D2619" t="str">
            <v>POTTER VALLEY P H 1105</v>
          </cell>
          <cell r="E2619" t="str">
            <v>CB</v>
          </cell>
          <cell r="F2619" t="b">
            <v>1</v>
          </cell>
          <cell r="G2619">
            <v>89.3518240932857</v>
          </cell>
          <cell r="H2619">
            <v>89.3518240932857</v>
          </cell>
        </row>
        <row r="2620">
          <cell r="B2620" t="str">
            <v>PRUNEDALE 11103716</v>
          </cell>
          <cell r="C2620">
            <v>182961110</v>
          </cell>
          <cell r="D2620" t="str">
            <v>PRUNEDALE 1110</v>
          </cell>
          <cell r="E2620">
            <v>3716</v>
          </cell>
          <cell r="F2620" t="b">
            <v>1</v>
          </cell>
          <cell r="G2620">
            <v>21171.737162818499</v>
          </cell>
          <cell r="H2620">
            <v>690.73243616091395</v>
          </cell>
        </row>
        <row r="2621">
          <cell r="B2621" t="str">
            <v>PUEBLO 11041304</v>
          </cell>
          <cell r="C2621">
            <v>43291104</v>
          </cell>
          <cell r="D2621" t="str">
            <v>PUEBLO 1104</v>
          </cell>
          <cell r="E2621">
            <v>1304</v>
          </cell>
          <cell r="F2621" t="b">
            <v>0</v>
          </cell>
          <cell r="G2621">
            <v>30935.6957301531</v>
          </cell>
          <cell r="H2621">
            <v>30935.6957301531</v>
          </cell>
        </row>
        <row r="2622">
          <cell r="B2622" t="str">
            <v>PUEBLO 1104580658</v>
          </cell>
          <cell r="C2622">
            <v>43291104</v>
          </cell>
          <cell r="D2622" t="str">
            <v>PUEBLO 1104</v>
          </cell>
          <cell r="E2622">
            <v>580658</v>
          </cell>
          <cell r="F2622" t="b">
            <v>0</v>
          </cell>
          <cell r="G2622">
            <v>16767.5084529903</v>
          </cell>
          <cell r="H2622">
            <v>15111.3604405281</v>
          </cell>
        </row>
        <row r="2623">
          <cell r="B2623" t="str">
            <v>PUEBLO 1104640</v>
          </cell>
          <cell r="C2623">
            <v>43291104</v>
          </cell>
          <cell r="D2623" t="str">
            <v>PUEBLO 1104</v>
          </cell>
          <cell r="E2623">
            <v>640</v>
          </cell>
          <cell r="F2623" t="b">
            <v>0</v>
          </cell>
          <cell r="G2623">
            <v>5054.3066762533599</v>
          </cell>
          <cell r="H2623">
            <v>1636.7685117173701</v>
          </cell>
        </row>
        <row r="2624">
          <cell r="B2624" t="str">
            <v>PUEBLO 1104968601</v>
          </cell>
          <cell r="C2624">
            <v>43291104</v>
          </cell>
          <cell r="D2624" t="str">
            <v>PUEBLO 1104</v>
          </cell>
          <cell r="E2624">
            <v>968601</v>
          </cell>
          <cell r="F2624" t="b">
            <v>1</v>
          </cell>
          <cell r="G2624">
            <v>12.239829724112999</v>
          </cell>
          <cell r="H2624">
            <v>12.239829724112999</v>
          </cell>
        </row>
        <row r="2625">
          <cell r="B2625" t="str">
            <v>PUEBLO 1105348368</v>
          </cell>
          <cell r="C2625">
            <v>43291105</v>
          </cell>
          <cell r="D2625" t="str">
            <v>PUEBLO 1105</v>
          </cell>
          <cell r="E2625">
            <v>348368</v>
          </cell>
          <cell r="F2625" t="b">
            <v>0</v>
          </cell>
          <cell r="G2625">
            <v>14957.0247276063</v>
          </cell>
          <cell r="H2625">
            <v>4473.6470721261903</v>
          </cell>
        </row>
        <row r="2626">
          <cell r="B2626" t="str">
            <v>PUEBLO 1105419634</v>
          </cell>
          <cell r="C2626">
            <v>43291105</v>
          </cell>
          <cell r="D2626" t="str">
            <v>PUEBLO 1105</v>
          </cell>
          <cell r="E2626">
            <v>419634</v>
          </cell>
          <cell r="F2626" t="b">
            <v>1</v>
          </cell>
          <cell r="G2626">
            <v>1981.01331171934</v>
          </cell>
          <cell r="H2626">
            <v>165.107041177837</v>
          </cell>
        </row>
        <row r="2627">
          <cell r="B2627" t="str">
            <v>PUEBLO 1105637242</v>
          </cell>
          <cell r="C2627">
            <v>43291105</v>
          </cell>
          <cell r="D2627" t="str">
            <v>PUEBLO 1105</v>
          </cell>
          <cell r="E2627">
            <v>637242</v>
          </cell>
          <cell r="F2627" t="b">
            <v>0</v>
          </cell>
          <cell r="G2627">
            <v>35417.216259798603</v>
          </cell>
          <cell r="H2627">
            <v>27085.716020026</v>
          </cell>
        </row>
        <row r="2628">
          <cell r="B2628" t="str">
            <v>PUEBLO 1105684564</v>
          </cell>
          <cell r="C2628">
            <v>43291105</v>
          </cell>
          <cell r="D2628" t="str">
            <v>PUEBLO 1105</v>
          </cell>
          <cell r="E2628">
            <v>684564</v>
          </cell>
          <cell r="F2628" t="b">
            <v>1</v>
          </cell>
          <cell r="G2628">
            <v>4176.2924161133096</v>
          </cell>
          <cell r="H2628">
            <v>443.39056627306701</v>
          </cell>
        </row>
        <row r="2629">
          <cell r="B2629" t="str">
            <v>PUEBLO 1105696</v>
          </cell>
          <cell r="C2629">
            <v>43291105</v>
          </cell>
          <cell r="D2629" t="str">
            <v>PUEBLO 1105</v>
          </cell>
          <cell r="E2629">
            <v>696</v>
          </cell>
          <cell r="F2629" t="b">
            <v>0</v>
          </cell>
          <cell r="G2629">
            <v>11659.118418365901</v>
          </cell>
          <cell r="H2629">
            <v>6037.9333468757304</v>
          </cell>
        </row>
        <row r="2630">
          <cell r="B2630" t="str">
            <v>PUEBLO 1105716</v>
          </cell>
          <cell r="C2630">
            <v>43291105</v>
          </cell>
          <cell r="D2630" t="str">
            <v>PUEBLO 1105</v>
          </cell>
          <cell r="E2630">
            <v>716</v>
          </cell>
          <cell r="F2630" t="b">
            <v>1</v>
          </cell>
          <cell r="G2630">
            <v>14760.548953984</v>
          </cell>
          <cell r="H2630">
            <v>161.152971637425</v>
          </cell>
        </row>
        <row r="2631">
          <cell r="B2631" t="str">
            <v>PUEBLO 2102226562</v>
          </cell>
          <cell r="C2631">
            <v>43292102</v>
          </cell>
          <cell r="D2631" t="str">
            <v>PUEBLO 2102</v>
          </cell>
          <cell r="E2631">
            <v>226562</v>
          </cell>
          <cell r="F2631" t="b">
            <v>0</v>
          </cell>
          <cell r="G2631">
            <v>1660.7793820603799</v>
          </cell>
          <cell r="H2631">
            <v>1371.9928002605</v>
          </cell>
        </row>
        <row r="2632">
          <cell r="B2632" t="str">
            <v>PUEBLO 2102391312</v>
          </cell>
          <cell r="C2632">
            <v>43292102</v>
          </cell>
          <cell r="D2632" t="str">
            <v>PUEBLO 2102</v>
          </cell>
          <cell r="E2632">
            <v>391312</v>
          </cell>
          <cell r="F2632" t="b">
            <v>1</v>
          </cell>
          <cell r="G2632">
            <v>1866.0467713102901</v>
          </cell>
          <cell r="H2632">
            <v>229.63938800570401</v>
          </cell>
        </row>
        <row r="2633">
          <cell r="B2633" t="str">
            <v>PUEBLO 2102618</v>
          </cell>
          <cell r="C2633">
            <v>43292102</v>
          </cell>
          <cell r="D2633" t="str">
            <v>PUEBLO 2102</v>
          </cell>
          <cell r="E2633">
            <v>618</v>
          </cell>
          <cell r="F2633" t="b">
            <v>1</v>
          </cell>
          <cell r="G2633">
            <v>16180.0385658205</v>
          </cell>
          <cell r="H2633">
            <v>742.25722057617304</v>
          </cell>
        </row>
        <row r="2634">
          <cell r="B2634" t="str">
            <v>PUEBLO 2102647842</v>
          </cell>
          <cell r="C2634">
            <v>43292102</v>
          </cell>
          <cell r="D2634" t="str">
            <v>PUEBLO 2102</v>
          </cell>
          <cell r="E2634">
            <v>647842</v>
          </cell>
          <cell r="F2634" t="b">
            <v>1</v>
          </cell>
          <cell r="G2634">
            <v>1016.92836047199</v>
          </cell>
          <cell r="H2634">
            <v>187.73254595644599</v>
          </cell>
        </row>
        <row r="2635">
          <cell r="B2635" t="str">
            <v>PUEBLO 2102773926</v>
          </cell>
          <cell r="C2635">
            <v>43292102</v>
          </cell>
          <cell r="D2635" t="str">
            <v>PUEBLO 2102</v>
          </cell>
          <cell r="E2635">
            <v>773926</v>
          </cell>
          <cell r="F2635" t="b">
            <v>1</v>
          </cell>
          <cell r="G2635">
            <v>3395.21457290224</v>
          </cell>
          <cell r="H2635">
            <v>706.74170553338297</v>
          </cell>
        </row>
        <row r="2636">
          <cell r="B2636" t="str">
            <v>PUEBLO 2102792</v>
          </cell>
          <cell r="C2636">
            <v>43292102</v>
          </cell>
          <cell r="D2636" t="str">
            <v>PUEBLO 2102</v>
          </cell>
          <cell r="E2636">
            <v>792</v>
          </cell>
          <cell r="F2636" t="b">
            <v>0</v>
          </cell>
          <cell r="G2636">
            <v>33585.8451925595</v>
          </cell>
          <cell r="H2636">
            <v>31119.161499454302</v>
          </cell>
        </row>
        <row r="2637">
          <cell r="B2637" t="str">
            <v>PUEBLO 2102850102</v>
          </cell>
          <cell r="C2637">
            <v>43292102</v>
          </cell>
          <cell r="D2637" t="str">
            <v>PUEBLO 2102</v>
          </cell>
          <cell r="E2637">
            <v>850102</v>
          </cell>
          <cell r="F2637" t="b">
            <v>1</v>
          </cell>
          <cell r="G2637">
            <v>3948.9066566699698</v>
          </cell>
          <cell r="H2637">
            <v>287.44042612219602</v>
          </cell>
        </row>
        <row r="2638">
          <cell r="B2638" t="str">
            <v>PUEBLO 2102895310</v>
          </cell>
          <cell r="C2638">
            <v>43292102</v>
          </cell>
          <cell r="D2638" t="str">
            <v>PUEBLO 2102</v>
          </cell>
          <cell r="E2638">
            <v>895310</v>
          </cell>
          <cell r="F2638" t="b">
            <v>1</v>
          </cell>
          <cell r="G2638">
            <v>4366.1321175448002</v>
          </cell>
          <cell r="H2638">
            <v>592.95916457244005</v>
          </cell>
        </row>
        <row r="2639">
          <cell r="B2639" t="str">
            <v>PUEBLO 2102943820</v>
          </cell>
          <cell r="C2639">
            <v>43292102</v>
          </cell>
          <cell r="D2639" t="str">
            <v>PUEBLO 2102</v>
          </cell>
          <cell r="E2639">
            <v>943820</v>
          </cell>
          <cell r="F2639" t="b">
            <v>0</v>
          </cell>
          <cell r="G2639">
            <v>3953.9710956255999</v>
          </cell>
          <cell r="H2639">
            <v>3039.5844512744502</v>
          </cell>
        </row>
        <row r="2640">
          <cell r="B2640" t="str">
            <v>PUEBLO 21031970</v>
          </cell>
          <cell r="C2640">
            <v>43292103</v>
          </cell>
          <cell r="D2640" t="str">
            <v>PUEBLO 2103</v>
          </cell>
          <cell r="E2640">
            <v>1970</v>
          </cell>
          <cell r="F2640" t="b">
            <v>1</v>
          </cell>
          <cell r="G2640">
            <v>6915.7170308447303</v>
          </cell>
          <cell r="H2640">
            <v>0</v>
          </cell>
        </row>
        <row r="2641">
          <cell r="B2641" t="str">
            <v>PUEBLO 2103253312</v>
          </cell>
          <cell r="C2641">
            <v>43292103</v>
          </cell>
          <cell r="D2641" t="str">
            <v>PUEBLO 2103</v>
          </cell>
          <cell r="E2641">
            <v>253312</v>
          </cell>
          <cell r="F2641" t="b">
            <v>1</v>
          </cell>
          <cell r="G2641">
            <v>698.802592086765</v>
          </cell>
          <cell r="H2641">
            <v>682.80061253800795</v>
          </cell>
        </row>
        <row r="2642">
          <cell r="B2642" t="str">
            <v>PUEBLO 2103373667</v>
          </cell>
          <cell r="C2642">
            <v>43292103</v>
          </cell>
          <cell r="D2642" t="str">
            <v>PUEBLO 2103</v>
          </cell>
          <cell r="E2642">
            <v>373667</v>
          </cell>
          <cell r="F2642" t="b">
            <v>0</v>
          </cell>
          <cell r="G2642">
            <v>6861.5817180446002</v>
          </cell>
          <cell r="H2642">
            <v>5269.4020940758701</v>
          </cell>
        </row>
        <row r="2643">
          <cell r="B2643" t="str">
            <v>PUEBLO 2103678</v>
          </cell>
          <cell r="C2643">
            <v>43292103</v>
          </cell>
          <cell r="D2643" t="str">
            <v>PUEBLO 2103</v>
          </cell>
          <cell r="E2643">
            <v>678</v>
          </cell>
          <cell r="F2643" t="b">
            <v>0</v>
          </cell>
          <cell r="G2643">
            <v>57111.221051189503</v>
          </cell>
          <cell r="H2643">
            <v>56857.879527852303</v>
          </cell>
        </row>
        <row r="2644">
          <cell r="B2644" t="str">
            <v>PUEBLO 2103706399</v>
          </cell>
          <cell r="C2644">
            <v>43292103</v>
          </cell>
          <cell r="D2644" t="str">
            <v>PUEBLO 2103</v>
          </cell>
          <cell r="E2644">
            <v>706399</v>
          </cell>
          <cell r="F2644" t="b">
            <v>1</v>
          </cell>
          <cell r="G2644">
            <v>1848.727636695</v>
          </cell>
          <cell r="H2644">
            <v>537.97165671339906</v>
          </cell>
        </row>
        <row r="2645">
          <cell r="B2645" t="str">
            <v>PUEBLO 210375612</v>
          </cell>
          <cell r="C2645">
            <v>43292103</v>
          </cell>
          <cell r="D2645" t="str">
            <v>PUEBLO 2103</v>
          </cell>
          <cell r="E2645">
            <v>75612</v>
          </cell>
          <cell r="F2645" t="b">
            <v>1</v>
          </cell>
          <cell r="G2645">
            <v>15618.678734167101</v>
          </cell>
          <cell r="H2645">
            <v>0</v>
          </cell>
        </row>
        <row r="2646">
          <cell r="B2646" t="str">
            <v>PUEBLO 2103776244</v>
          </cell>
          <cell r="C2646">
            <v>43292103</v>
          </cell>
          <cell r="D2646" t="str">
            <v>PUEBLO 2103</v>
          </cell>
          <cell r="E2646">
            <v>776244</v>
          </cell>
          <cell r="F2646" t="b">
            <v>1</v>
          </cell>
          <cell r="G2646">
            <v>783.93852228517096</v>
          </cell>
          <cell r="H2646">
            <v>274.58020635571501</v>
          </cell>
        </row>
        <row r="2647">
          <cell r="B2647" t="str">
            <v>PUEBLO 2103895784</v>
          </cell>
          <cell r="C2647">
            <v>43292103</v>
          </cell>
          <cell r="D2647" t="str">
            <v>PUEBLO 2103</v>
          </cell>
          <cell r="E2647">
            <v>895784</v>
          </cell>
          <cell r="F2647" t="b">
            <v>0</v>
          </cell>
          <cell r="G2647">
            <v>16727.216340644602</v>
          </cell>
          <cell r="H2647">
            <v>12538.9099748403</v>
          </cell>
        </row>
        <row r="2648">
          <cell r="B2648" t="str">
            <v>PURISIMA 110149394</v>
          </cell>
          <cell r="C2648">
            <v>182971101</v>
          </cell>
          <cell r="D2648" t="str">
            <v>PURISIMA 1101</v>
          </cell>
          <cell r="E2648">
            <v>49394</v>
          </cell>
          <cell r="F2648" t="b">
            <v>0</v>
          </cell>
          <cell r="G2648">
            <v>14105.1914893004</v>
          </cell>
          <cell r="H2648">
            <v>1836.8422092189301</v>
          </cell>
        </row>
        <row r="2649">
          <cell r="B2649" t="str">
            <v>PURISIMA 110154728</v>
          </cell>
          <cell r="C2649">
            <v>182971101</v>
          </cell>
          <cell r="D2649" t="str">
            <v>PURISIMA 1101</v>
          </cell>
          <cell r="E2649">
            <v>54728</v>
          </cell>
          <cell r="F2649" t="b">
            <v>0</v>
          </cell>
          <cell r="G2649">
            <v>7898.4984373029802</v>
          </cell>
          <cell r="H2649">
            <v>1667.87198687667</v>
          </cell>
        </row>
        <row r="2650">
          <cell r="B2650" t="str">
            <v>PURISIMA 1101CB</v>
          </cell>
          <cell r="C2650">
            <v>182971101</v>
          </cell>
          <cell r="D2650" t="str">
            <v>PURISIMA 1101</v>
          </cell>
          <cell r="E2650" t="str">
            <v>CB</v>
          </cell>
          <cell r="F2650" t="b">
            <v>0</v>
          </cell>
          <cell r="G2650">
            <v>7381.7292752651501</v>
          </cell>
          <cell r="H2650">
            <v>5917.6188896521599</v>
          </cell>
        </row>
        <row r="2651">
          <cell r="B2651" t="str">
            <v>PURISIMA 1101Y42</v>
          </cell>
          <cell r="C2651">
            <v>182971101</v>
          </cell>
          <cell r="D2651" t="str">
            <v>PURISIMA 1101</v>
          </cell>
          <cell r="E2651" t="str">
            <v>Y42</v>
          </cell>
          <cell r="F2651" t="b">
            <v>0</v>
          </cell>
          <cell r="G2651">
            <v>26985.495576155601</v>
          </cell>
          <cell r="H2651">
            <v>5628.4598850861803</v>
          </cell>
        </row>
        <row r="2652">
          <cell r="B2652" t="str">
            <v>PURISIMA 1101Y44</v>
          </cell>
          <cell r="C2652">
            <v>182971101</v>
          </cell>
          <cell r="D2652" t="str">
            <v>PURISIMA 1101</v>
          </cell>
          <cell r="E2652" t="str">
            <v>Y44</v>
          </cell>
          <cell r="F2652" t="b">
            <v>0</v>
          </cell>
          <cell r="G2652">
            <v>18687.867402647</v>
          </cell>
          <cell r="H2652">
            <v>16745.931064232602</v>
          </cell>
        </row>
        <row r="2653">
          <cell r="B2653" t="str">
            <v>PUTAH CREEK 110246012</v>
          </cell>
          <cell r="C2653">
            <v>63681102</v>
          </cell>
          <cell r="D2653" t="str">
            <v>PUTAH CREEK 1102</v>
          </cell>
          <cell r="E2653">
            <v>46012</v>
          </cell>
          <cell r="F2653" t="b">
            <v>0</v>
          </cell>
          <cell r="G2653">
            <v>4834.6735814507001</v>
          </cell>
          <cell r="H2653">
            <v>1025.14472552087</v>
          </cell>
        </row>
        <row r="2654">
          <cell r="B2654" t="str">
            <v>PUTAH CREEK 110264044</v>
          </cell>
          <cell r="C2654">
            <v>63681102</v>
          </cell>
          <cell r="D2654" t="str">
            <v>PUTAH CREEK 1102</v>
          </cell>
          <cell r="E2654">
            <v>64044</v>
          </cell>
          <cell r="F2654" t="b">
            <v>0</v>
          </cell>
          <cell r="G2654">
            <v>11992.1978941906</v>
          </cell>
          <cell r="H2654">
            <v>9649.0485066525907</v>
          </cell>
        </row>
        <row r="2655">
          <cell r="B2655" t="str">
            <v>PUTAH CREEK 110267858</v>
          </cell>
          <cell r="C2655">
            <v>63681102</v>
          </cell>
          <cell r="D2655" t="str">
            <v>PUTAH CREEK 1102</v>
          </cell>
          <cell r="E2655">
            <v>67858</v>
          </cell>
          <cell r="F2655" t="b">
            <v>0</v>
          </cell>
          <cell r="G2655">
            <v>18377.341498317899</v>
          </cell>
          <cell r="H2655">
            <v>18377.341498317899</v>
          </cell>
        </row>
        <row r="2656">
          <cell r="B2656" t="str">
            <v>PUTAH CREEK 1102710384</v>
          </cell>
          <cell r="C2656">
            <v>63681102</v>
          </cell>
          <cell r="D2656" t="str">
            <v>PUTAH CREEK 1102</v>
          </cell>
          <cell r="E2656">
            <v>710384</v>
          </cell>
          <cell r="F2656" t="b">
            <v>0</v>
          </cell>
          <cell r="G2656">
            <v>15468.9282297709</v>
          </cell>
          <cell r="H2656">
            <v>8584.2297555652294</v>
          </cell>
        </row>
        <row r="2657">
          <cell r="B2657" t="str">
            <v>PUTAH CREEK 11028352</v>
          </cell>
          <cell r="C2657">
            <v>63681102</v>
          </cell>
          <cell r="D2657" t="str">
            <v>PUTAH CREEK 1102</v>
          </cell>
          <cell r="E2657">
            <v>8352</v>
          </cell>
          <cell r="F2657" t="b">
            <v>0</v>
          </cell>
          <cell r="G2657">
            <v>19103.673104640598</v>
          </cell>
          <cell r="H2657">
            <v>10298.4219040509</v>
          </cell>
        </row>
        <row r="2658">
          <cell r="B2658" t="str">
            <v>PUTAH CREEK 11033783</v>
          </cell>
          <cell r="C2658">
            <v>63681103</v>
          </cell>
          <cell r="D2658" t="str">
            <v>PUTAH CREEK 1103</v>
          </cell>
          <cell r="E2658">
            <v>3783</v>
          </cell>
          <cell r="F2658" t="b">
            <v>1</v>
          </cell>
          <cell r="G2658">
            <v>16200.7400749925</v>
          </cell>
          <cell r="H2658">
            <v>142.51093589679201</v>
          </cell>
        </row>
        <row r="2659">
          <cell r="B2659" t="str">
            <v>PUTAH CREEK 1103654021</v>
          </cell>
          <cell r="C2659">
            <v>63681103</v>
          </cell>
          <cell r="D2659" t="str">
            <v>PUTAH CREEK 1103</v>
          </cell>
          <cell r="E2659">
            <v>654021</v>
          </cell>
          <cell r="F2659" t="b">
            <v>1</v>
          </cell>
          <cell r="G2659">
            <v>1396.0556640485199</v>
          </cell>
          <cell r="H2659">
            <v>329.19541437237802</v>
          </cell>
        </row>
        <row r="2660">
          <cell r="B2660" t="str">
            <v>PUTAH CREEK 110396792</v>
          </cell>
          <cell r="C2660">
            <v>63681103</v>
          </cell>
          <cell r="D2660" t="str">
            <v>PUTAH CREEK 1103</v>
          </cell>
          <cell r="E2660">
            <v>96792</v>
          </cell>
          <cell r="F2660" t="b">
            <v>0</v>
          </cell>
          <cell r="G2660">
            <v>8212.3137194259998</v>
          </cell>
          <cell r="H2660">
            <v>6394.0350923412198</v>
          </cell>
        </row>
        <row r="2661">
          <cell r="B2661" t="str">
            <v>PUTAH CREEK 1105617260</v>
          </cell>
          <cell r="C2661">
            <v>63681105</v>
          </cell>
          <cell r="D2661" t="str">
            <v>PUTAH CREEK 1105</v>
          </cell>
          <cell r="E2661">
            <v>617260</v>
          </cell>
          <cell r="F2661" t="b">
            <v>0</v>
          </cell>
          <cell r="G2661">
            <v>4545.7003418065397</v>
          </cell>
          <cell r="H2661">
            <v>1876.8401803643201</v>
          </cell>
        </row>
        <row r="2662">
          <cell r="B2662" t="str">
            <v>PUTAH CREEK 1105665952</v>
          </cell>
          <cell r="C2662">
            <v>63681105</v>
          </cell>
          <cell r="D2662" t="str">
            <v>PUTAH CREEK 1105</v>
          </cell>
          <cell r="E2662">
            <v>665952</v>
          </cell>
          <cell r="F2662" t="b">
            <v>1</v>
          </cell>
          <cell r="G2662">
            <v>1521.6619724100799</v>
          </cell>
          <cell r="H2662">
            <v>243.38244219654001</v>
          </cell>
        </row>
        <row r="2663">
          <cell r="B2663" t="str">
            <v>PUTAH CREEK 1105748272</v>
          </cell>
          <cell r="C2663">
            <v>63681105</v>
          </cell>
          <cell r="D2663" t="str">
            <v>PUTAH CREEK 1105</v>
          </cell>
          <cell r="E2663">
            <v>748272</v>
          </cell>
          <cell r="F2663" t="b">
            <v>0</v>
          </cell>
          <cell r="G2663">
            <v>6311.5498392040299</v>
          </cell>
          <cell r="H2663">
            <v>1206.1255418754499</v>
          </cell>
        </row>
        <row r="2664">
          <cell r="B2664" t="str">
            <v>RACETRACK 170310850</v>
          </cell>
          <cell r="C2664">
            <v>163761703</v>
          </cell>
          <cell r="D2664" t="str">
            <v>RACETRACK 1703</v>
          </cell>
          <cell r="E2664">
            <v>10850</v>
          </cell>
          <cell r="F2664" t="b">
            <v>1</v>
          </cell>
          <cell r="G2664">
            <v>3044.0071508615902</v>
          </cell>
          <cell r="H2664">
            <v>994.88421106303997</v>
          </cell>
        </row>
        <row r="2665">
          <cell r="B2665" t="str">
            <v>RACETRACK 170310870</v>
          </cell>
          <cell r="C2665">
            <v>163761703</v>
          </cell>
          <cell r="D2665" t="str">
            <v>RACETRACK 1703</v>
          </cell>
          <cell r="E2665">
            <v>10870</v>
          </cell>
          <cell r="F2665" t="b">
            <v>0</v>
          </cell>
          <cell r="G2665">
            <v>4188.8092118730001</v>
          </cell>
          <cell r="H2665">
            <v>3071.5505164811698</v>
          </cell>
        </row>
        <row r="2666">
          <cell r="B2666" t="str">
            <v>RACETRACK 170311270</v>
          </cell>
          <cell r="C2666">
            <v>163761703</v>
          </cell>
          <cell r="D2666" t="str">
            <v>RACETRACK 1703</v>
          </cell>
          <cell r="E2666">
            <v>11270</v>
          </cell>
          <cell r="F2666" t="b">
            <v>0</v>
          </cell>
          <cell r="G2666">
            <v>20312.1456316861</v>
          </cell>
          <cell r="H2666">
            <v>20312.1456316861</v>
          </cell>
        </row>
        <row r="2667">
          <cell r="B2667" t="str">
            <v>RACETRACK 17032553</v>
          </cell>
          <cell r="C2667">
            <v>163761703</v>
          </cell>
          <cell r="D2667" t="str">
            <v>RACETRACK 1703</v>
          </cell>
          <cell r="E2667">
            <v>2553</v>
          </cell>
          <cell r="F2667" t="b">
            <v>0</v>
          </cell>
          <cell r="G2667">
            <v>3992.311701956</v>
          </cell>
          <cell r="H2667">
            <v>1548.3172852335599</v>
          </cell>
        </row>
        <row r="2668">
          <cell r="B2668" t="str">
            <v>RACETRACK 17036014</v>
          </cell>
          <cell r="C2668">
            <v>163761703</v>
          </cell>
          <cell r="D2668" t="str">
            <v>RACETRACK 1703</v>
          </cell>
          <cell r="E2668">
            <v>6014</v>
          </cell>
          <cell r="F2668" t="b">
            <v>0</v>
          </cell>
          <cell r="G2668">
            <v>11167.253152073899</v>
          </cell>
          <cell r="H2668">
            <v>11167.253152073899</v>
          </cell>
        </row>
        <row r="2669">
          <cell r="B2669" t="str">
            <v>RACETRACK 17038120</v>
          </cell>
          <cell r="C2669">
            <v>163761703</v>
          </cell>
          <cell r="D2669" t="str">
            <v>RACETRACK 1703</v>
          </cell>
          <cell r="E2669">
            <v>8120</v>
          </cell>
          <cell r="F2669" t="b">
            <v>0</v>
          </cell>
          <cell r="G2669">
            <v>14371.6326331082</v>
          </cell>
          <cell r="H2669">
            <v>14371.6326331082</v>
          </cell>
        </row>
        <row r="2670">
          <cell r="B2670" t="str">
            <v>RACETRACK 17039190</v>
          </cell>
          <cell r="C2670">
            <v>163761703</v>
          </cell>
          <cell r="D2670" t="str">
            <v>RACETRACK 1703</v>
          </cell>
          <cell r="E2670">
            <v>9190</v>
          </cell>
          <cell r="F2670" t="b">
            <v>0</v>
          </cell>
          <cell r="G2670">
            <v>14438.9194831604</v>
          </cell>
          <cell r="H2670">
            <v>14438.9194831604</v>
          </cell>
        </row>
        <row r="2671">
          <cell r="B2671" t="str">
            <v>RACETRACK 1703CB</v>
          </cell>
          <cell r="C2671">
            <v>163761703</v>
          </cell>
          <cell r="D2671" t="str">
            <v>RACETRACK 1703</v>
          </cell>
          <cell r="E2671" t="str">
            <v>CB</v>
          </cell>
          <cell r="F2671" t="b">
            <v>0</v>
          </cell>
          <cell r="G2671">
            <v>28877.591716272698</v>
          </cell>
          <cell r="H2671">
            <v>25353.141626073899</v>
          </cell>
        </row>
        <row r="2672">
          <cell r="B2672" t="str">
            <v>RACETRACK 170455798</v>
          </cell>
          <cell r="C2672">
            <v>163761704</v>
          </cell>
          <cell r="D2672" t="str">
            <v>RACETRACK 1704</v>
          </cell>
          <cell r="E2672">
            <v>55798</v>
          </cell>
          <cell r="F2672" t="b">
            <v>0</v>
          </cell>
          <cell r="G2672">
            <v>37886.619609950802</v>
          </cell>
          <cell r="H2672">
            <v>37886.619609950802</v>
          </cell>
        </row>
        <row r="2673">
          <cell r="B2673" t="str">
            <v>RACETRACK 1704CB</v>
          </cell>
          <cell r="C2673">
            <v>163761704</v>
          </cell>
          <cell r="D2673" t="str">
            <v>RACETRACK 1704</v>
          </cell>
          <cell r="E2673" t="str">
            <v>CB</v>
          </cell>
          <cell r="F2673" t="b">
            <v>0</v>
          </cell>
          <cell r="G2673">
            <v>36834.543611233297</v>
          </cell>
          <cell r="H2673">
            <v>36834.543611233297</v>
          </cell>
        </row>
        <row r="2674">
          <cell r="B2674" t="str">
            <v>RADUM 1105806392</v>
          </cell>
          <cell r="C2674">
            <v>13151105</v>
          </cell>
          <cell r="D2674" t="str">
            <v>RADUM 1105</v>
          </cell>
          <cell r="E2674">
            <v>806392</v>
          </cell>
          <cell r="F2674" t="b">
            <v>0</v>
          </cell>
          <cell r="G2674">
            <v>8744.0051245773993</v>
          </cell>
          <cell r="H2674">
            <v>5446.9276849279804</v>
          </cell>
        </row>
        <row r="2675">
          <cell r="B2675" t="str">
            <v>RALSTON 1101100040</v>
          </cell>
          <cell r="C2675">
            <v>24141101</v>
          </cell>
          <cell r="D2675" t="str">
            <v>RALSTON 1101</v>
          </cell>
          <cell r="E2675">
            <v>100040</v>
          </cell>
          <cell r="F2675" t="b">
            <v>0</v>
          </cell>
          <cell r="G2675">
            <v>1340.2292840501</v>
          </cell>
          <cell r="H2675">
            <v>1324.2273844948099</v>
          </cell>
        </row>
        <row r="2676">
          <cell r="B2676" t="str">
            <v>RALSTON 1101420730</v>
          </cell>
          <cell r="C2676">
            <v>24141101</v>
          </cell>
          <cell r="D2676" t="str">
            <v>RALSTON 1101</v>
          </cell>
          <cell r="E2676">
            <v>420730</v>
          </cell>
          <cell r="F2676" t="b">
            <v>0</v>
          </cell>
          <cell r="G2676">
            <v>2651.7059721809001</v>
          </cell>
          <cell r="H2676">
            <v>1292.63239153264</v>
          </cell>
        </row>
        <row r="2677">
          <cell r="B2677" t="str">
            <v>RALSTON 110148936</v>
          </cell>
          <cell r="C2677">
            <v>24141101</v>
          </cell>
          <cell r="D2677" t="str">
            <v>RALSTON 1101</v>
          </cell>
          <cell r="E2677">
            <v>48936</v>
          </cell>
          <cell r="F2677" t="b">
            <v>0</v>
          </cell>
          <cell r="G2677">
            <v>9703.0007922683308</v>
          </cell>
          <cell r="H2677">
            <v>7437.2140326885901</v>
          </cell>
        </row>
        <row r="2678">
          <cell r="B2678" t="str">
            <v>RALSTON 1101836528</v>
          </cell>
          <cell r="C2678">
            <v>24141101</v>
          </cell>
          <cell r="D2678" t="str">
            <v>RALSTON 1101</v>
          </cell>
          <cell r="E2678">
            <v>836528</v>
          </cell>
          <cell r="F2678" t="b">
            <v>0</v>
          </cell>
          <cell r="G2678">
            <v>4695.3621084666001</v>
          </cell>
          <cell r="H2678">
            <v>4679.5840179626302</v>
          </cell>
        </row>
        <row r="2679">
          <cell r="B2679" t="str">
            <v>RALSTON 1101CB</v>
          </cell>
          <cell r="C2679">
            <v>24141101</v>
          </cell>
          <cell r="D2679" t="str">
            <v>RALSTON 1101</v>
          </cell>
          <cell r="E2679" t="str">
            <v>CB</v>
          </cell>
          <cell r="F2679" t="b">
            <v>1</v>
          </cell>
          <cell r="G2679">
            <v>4645.0370104450403</v>
          </cell>
          <cell r="H2679">
            <v>606.80440284081999</v>
          </cell>
        </row>
        <row r="2680">
          <cell r="B2680" t="str">
            <v>RALSTON 11022028</v>
          </cell>
          <cell r="C2680">
            <v>24141102</v>
          </cell>
          <cell r="D2680" t="str">
            <v>RALSTON 1102</v>
          </cell>
          <cell r="E2680">
            <v>2028</v>
          </cell>
          <cell r="F2680" t="b">
            <v>0</v>
          </cell>
          <cell r="G2680">
            <v>3747.97407668612</v>
          </cell>
          <cell r="H2680">
            <v>3373.7724043550302</v>
          </cell>
        </row>
        <row r="2681">
          <cell r="B2681" t="str">
            <v>RALSTON 11029126</v>
          </cell>
          <cell r="C2681">
            <v>24141102</v>
          </cell>
          <cell r="D2681" t="str">
            <v>RALSTON 1102</v>
          </cell>
          <cell r="E2681">
            <v>9126</v>
          </cell>
          <cell r="F2681" t="b">
            <v>0</v>
          </cell>
          <cell r="G2681">
            <v>3038.29024652096</v>
          </cell>
          <cell r="H2681">
            <v>1621.4045476993399</v>
          </cell>
        </row>
        <row r="2682">
          <cell r="B2682" t="str">
            <v>RALSTON 1102CB</v>
          </cell>
          <cell r="C2682">
            <v>24141102</v>
          </cell>
          <cell r="D2682" t="str">
            <v>RALSTON 1102</v>
          </cell>
          <cell r="E2682" t="str">
            <v>CB</v>
          </cell>
          <cell r="F2682" t="b">
            <v>0</v>
          </cell>
          <cell r="G2682">
            <v>6891.3641347274997</v>
          </cell>
          <cell r="H2682">
            <v>1520.12806965295</v>
          </cell>
        </row>
        <row r="2683">
          <cell r="B2683" t="str">
            <v>RAWSON 1103428534</v>
          </cell>
          <cell r="C2683">
            <v>103531103</v>
          </cell>
          <cell r="D2683" t="str">
            <v>RAWSON 1103</v>
          </cell>
          <cell r="E2683">
            <v>428534</v>
          </cell>
          <cell r="F2683" t="b">
            <v>0</v>
          </cell>
          <cell r="G2683">
            <v>8740.09321080058</v>
          </cell>
          <cell r="H2683">
            <v>7301.7326108739398</v>
          </cell>
        </row>
        <row r="2684">
          <cell r="B2684" t="str">
            <v>RED BLUFF 11011334</v>
          </cell>
          <cell r="C2684">
            <v>103541101</v>
          </cell>
          <cell r="D2684" t="str">
            <v>RED BLUFF 1101</v>
          </cell>
          <cell r="E2684">
            <v>1334</v>
          </cell>
          <cell r="F2684" t="b">
            <v>0</v>
          </cell>
          <cell r="G2684">
            <v>25612.991156906301</v>
          </cell>
          <cell r="H2684">
            <v>2886.1164532345601</v>
          </cell>
        </row>
        <row r="2685">
          <cell r="B2685" t="str">
            <v>RED BLUFF 11011556</v>
          </cell>
          <cell r="C2685">
            <v>103541101</v>
          </cell>
          <cell r="D2685" t="str">
            <v>RED BLUFF 1101</v>
          </cell>
          <cell r="E2685">
            <v>1556</v>
          </cell>
          <cell r="F2685" t="b">
            <v>0</v>
          </cell>
          <cell r="G2685">
            <v>64601.0138397868</v>
          </cell>
          <cell r="H2685">
            <v>61930.082371117802</v>
          </cell>
        </row>
        <row r="2686">
          <cell r="B2686" t="str">
            <v>RED BLUFF 110176020</v>
          </cell>
          <cell r="C2686">
            <v>103541101</v>
          </cell>
          <cell r="D2686" t="str">
            <v>RED BLUFF 1101</v>
          </cell>
          <cell r="E2686">
            <v>76020</v>
          </cell>
          <cell r="F2686" t="b">
            <v>0</v>
          </cell>
          <cell r="G2686">
            <v>23407.8426447563</v>
          </cell>
          <cell r="H2686">
            <v>15031.7581219986</v>
          </cell>
        </row>
        <row r="2687">
          <cell r="B2687" t="str">
            <v>RED BLUFF 11031702</v>
          </cell>
          <cell r="C2687">
            <v>103541103</v>
          </cell>
          <cell r="D2687" t="str">
            <v>RED BLUFF 1103</v>
          </cell>
          <cell r="E2687">
            <v>1702</v>
          </cell>
          <cell r="F2687" t="b">
            <v>0</v>
          </cell>
          <cell r="G2687">
            <v>29294.347957785201</v>
          </cell>
          <cell r="H2687">
            <v>26958.204369013602</v>
          </cell>
        </row>
        <row r="2688">
          <cell r="B2688" t="str">
            <v>RED BLUFF 1103CB</v>
          </cell>
          <cell r="C2688">
            <v>103541103</v>
          </cell>
          <cell r="D2688" t="str">
            <v>RED BLUFF 1103</v>
          </cell>
          <cell r="E2688" t="str">
            <v>CB</v>
          </cell>
          <cell r="F2688" t="b">
            <v>1</v>
          </cell>
          <cell r="G2688">
            <v>31613.070377395699</v>
          </cell>
          <cell r="H2688">
            <v>164.663585199377</v>
          </cell>
        </row>
        <row r="2689">
          <cell r="B2689" t="str">
            <v>RED BLUFF 11041302</v>
          </cell>
          <cell r="C2689">
            <v>103541104</v>
          </cell>
          <cell r="D2689" t="str">
            <v>RED BLUFF 1104</v>
          </cell>
          <cell r="E2689">
            <v>1302</v>
          </cell>
          <cell r="F2689" t="b">
            <v>0</v>
          </cell>
          <cell r="G2689">
            <v>23388.516884949699</v>
          </cell>
          <cell r="H2689">
            <v>22389.971076691902</v>
          </cell>
        </row>
        <row r="2690">
          <cell r="B2690" t="str">
            <v>RED BLUFF 1104135854</v>
          </cell>
          <cell r="C2690">
            <v>103541104</v>
          </cell>
          <cell r="D2690" t="str">
            <v>RED BLUFF 1104</v>
          </cell>
          <cell r="E2690">
            <v>135854</v>
          </cell>
          <cell r="F2690" t="b">
            <v>0</v>
          </cell>
          <cell r="G2690">
            <v>4250.0634286492404</v>
          </cell>
          <cell r="H2690">
            <v>2325.1243977168001</v>
          </cell>
        </row>
        <row r="2691">
          <cell r="B2691" t="str">
            <v>RED BLUFF 11041566</v>
          </cell>
          <cell r="C2691">
            <v>103541104</v>
          </cell>
          <cell r="D2691" t="str">
            <v>RED BLUFF 1104</v>
          </cell>
          <cell r="E2691">
            <v>1566</v>
          </cell>
          <cell r="F2691" t="b">
            <v>0</v>
          </cell>
          <cell r="G2691">
            <v>24740.573628939401</v>
          </cell>
          <cell r="H2691">
            <v>19451.094637857699</v>
          </cell>
        </row>
        <row r="2692">
          <cell r="B2692" t="str">
            <v>RED BLUFF 11041630</v>
          </cell>
          <cell r="C2692">
            <v>103541104</v>
          </cell>
          <cell r="D2692" t="str">
            <v>RED BLUFF 1104</v>
          </cell>
          <cell r="E2692">
            <v>1630</v>
          </cell>
          <cell r="F2692" t="b">
            <v>0</v>
          </cell>
          <cell r="G2692">
            <v>22751.249202577001</v>
          </cell>
          <cell r="H2692">
            <v>4020.9241879813499</v>
          </cell>
        </row>
        <row r="2693">
          <cell r="B2693" t="str">
            <v>RED BLUFF 110451238</v>
          </cell>
          <cell r="C2693">
            <v>103541104</v>
          </cell>
          <cell r="D2693" t="str">
            <v>RED BLUFF 1104</v>
          </cell>
          <cell r="E2693">
            <v>51238</v>
          </cell>
          <cell r="F2693" t="b">
            <v>0</v>
          </cell>
          <cell r="G2693">
            <v>63137.738754720798</v>
          </cell>
          <cell r="H2693">
            <v>63137.738754720798</v>
          </cell>
        </row>
        <row r="2694">
          <cell r="B2694" t="str">
            <v>RED BLUFF 1105146070</v>
          </cell>
          <cell r="C2694">
            <v>103541105</v>
          </cell>
          <cell r="D2694" t="str">
            <v>RED BLUFF 1105</v>
          </cell>
          <cell r="E2694">
            <v>146070</v>
          </cell>
          <cell r="F2694" t="b">
            <v>0</v>
          </cell>
          <cell r="G2694">
            <v>22680.392106830499</v>
          </cell>
          <cell r="H2694">
            <v>20479.5895784885</v>
          </cell>
        </row>
        <row r="2695">
          <cell r="B2695" t="str">
            <v>RED BLUFF 11051564</v>
          </cell>
          <cell r="C2695">
            <v>103541105</v>
          </cell>
          <cell r="D2695" t="str">
            <v>RED BLUFF 1105</v>
          </cell>
          <cell r="E2695">
            <v>1564</v>
          </cell>
          <cell r="F2695" t="b">
            <v>0</v>
          </cell>
          <cell r="G2695">
            <v>17092.583180027701</v>
          </cell>
          <cell r="H2695">
            <v>1891.6003111222001</v>
          </cell>
        </row>
        <row r="2696">
          <cell r="B2696" t="str">
            <v>RED BLUFF 1105161818</v>
          </cell>
          <cell r="C2696">
            <v>103541105</v>
          </cell>
          <cell r="D2696" t="str">
            <v>RED BLUFF 1105</v>
          </cell>
          <cell r="E2696">
            <v>161818</v>
          </cell>
          <cell r="F2696" t="b">
            <v>1</v>
          </cell>
          <cell r="G2696">
            <v>7658.7383744839399</v>
          </cell>
          <cell r="H2696">
            <v>212.36375046901799</v>
          </cell>
        </row>
        <row r="2697">
          <cell r="B2697" t="str">
            <v>REDBUD 1101323962</v>
          </cell>
          <cell r="C2697">
            <v>43191101</v>
          </cell>
          <cell r="D2697" t="str">
            <v>REDBUD 1101</v>
          </cell>
          <cell r="E2697">
            <v>323962</v>
          </cell>
          <cell r="F2697" t="b">
            <v>0</v>
          </cell>
          <cell r="G2697">
            <v>46007.991250915598</v>
          </cell>
          <cell r="H2697">
            <v>33116.542531508698</v>
          </cell>
        </row>
        <row r="2698">
          <cell r="B2698" t="str">
            <v>REDBUD 1101400</v>
          </cell>
          <cell r="C2698">
            <v>43191101</v>
          </cell>
          <cell r="D2698" t="str">
            <v>REDBUD 1101</v>
          </cell>
          <cell r="E2698">
            <v>400</v>
          </cell>
          <cell r="F2698" t="b">
            <v>0</v>
          </cell>
          <cell r="G2698">
            <v>1650.1100112543099</v>
          </cell>
          <cell r="H2698">
            <v>1410.48890573576</v>
          </cell>
        </row>
        <row r="2699">
          <cell r="B2699" t="str">
            <v>REDBUD 1101454</v>
          </cell>
          <cell r="C2699">
            <v>43191101</v>
          </cell>
          <cell r="D2699" t="str">
            <v>REDBUD 1101</v>
          </cell>
          <cell r="E2699">
            <v>454</v>
          </cell>
          <cell r="F2699" t="b">
            <v>0</v>
          </cell>
          <cell r="G2699">
            <v>8909.2194862055203</v>
          </cell>
          <cell r="H2699">
            <v>8909.2194862055203</v>
          </cell>
        </row>
        <row r="2700">
          <cell r="B2700" t="str">
            <v>REDBUD 1101708166</v>
          </cell>
          <cell r="C2700">
            <v>43191101</v>
          </cell>
          <cell r="D2700" t="str">
            <v>REDBUD 1101</v>
          </cell>
          <cell r="E2700">
            <v>708166</v>
          </cell>
          <cell r="F2700" t="b">
            <v>0</v>
          </cell>
          <cell r="G2700">
            <v>33499.355503257</v>
          </cell>
          <cell r="H2700">
            <v>18511.185385978701</v>
          </cell>
        </row>
        <row r="2701">
          <cell r="B2701" t="str">
            <v>REDBUD 110191960</v>
          </cell>
          <cell r="C2701">
            <v>43191101</v>
          </cell>
          <cell r="D2701" t="str">
            <v>REDBUD 1101</v>
          </cell>
          <cell r="E2701">
            <v>91960</v>
          </cell>
          <cell r="F2701" t="b">
            <v>0</v>
          </cell>
          <cell r="G2701">
            <v>11326.1042061147</v>
          </cell>
          <cell r="H2701">
            <v>10487.688342673</v>
          </cell>
        </row>
        <row r="2702">
          <cell r="B2702" t="str">
            <v>REDBUD 1101CB</v>
          </cell>
          <cell r="C2702">
            <v>43191101</v>
          </cell>
          <cell r="D2702" t="str">
            <v>REDBUD 1101</v>
          </cell>
          <cell r="E2702" t="str">
            <v>CB</v>
          </cell>
          <cell r="F2702" t="b">
            <v>0</v>
          </cell>
          <cell r="G2702">
            <v>11764.5734780239</v>
          </cell>
          <cell r="H2702">
            <v>5407.52854090857</v>
          </cell>
        </row>
        <row r="2703">
          <cell r="B2703" t="str">
            <v>REDBUD 11021212</v>
          </cell>
          <cell r="C2703">
            <v>43191102</v>
          </cell>
          <cell r="D2703" t="str">
            <v>REDBUD 1102</v>
          </cell>
          <cell r="E2703">
            <v>1212</v>
          </cell>
          <cell r="F2703" t="b">
            <v>1</v>
          </cell>
          <cell r="G2703">
            <v>6586.9974604082099</v>
          </cell>
          <cell r="H2703">
            <v>0</v>
          </cell>
        </row>
        <row r="2704">
          <cell r="B2704" t="str">
            <v>REDBUD 11022013</v>
          </cell>
          <cell r="C2704">
            <v>43191102</v>
          </cell>
          <cell r="D2704" t="str">
            <v>REDBUD 1102</v>
          </cell>
          <cell r="E2704">
            <v>2013</v>
          </cell>
          <cell r="F2704" t="b">
            <v>1</v>
          </cell>
          <cell r="G2704">
            <v>7412.4545217635696</v>
          </cell>
          <cell r="H2704">
            <v>238.96785032390301</v>
          </cell>
        </row>
        <row r="2705">
          <cell r="B2705" t="str">
            <v>REDBUD 1102432</v>
          </cell>
          <cell r="C2705">
            <v>43191102</v>
          </cell>
          <cell r="D2705" t="str">
            <v>REDBUD 1102</v>
          </cell>
          <cell r="E2705">
            <v>432</v>
          </cell>
          <cell r="F2705" t="b">
            <v>0</v>
          </cell>
          <cell r="G2705">
            <v>18069.968605488</v>
          </cell>
          <cell r="H2705">
            <v>1802.36388294617</v>
          </cell>
        </row>
        <row r="2706">
          <cell r="B2706" t="str">
            <v>REDBUD 110244119</v>
          </cell>
          <cell r="C2706">
            <v>43191102</v>
          </cell>
          <cell r="D2706" t="str">
            <v>REDBUD 1102</v>
          </cell>
          <cell r="E2706">
            <v>44119</v>
          </cell>
          <cell r="F2706" t="b">
            <v>1</v>
          </cell>
          <cell r="G2706">
            <v>4510.2451212913702</v>
          </cell>
          <cell r="H2706">
            <v>512.721364663636</v>
          </cell>
        </row>
        <row r="2707">
          <cell r="B2707" t="str">
            <v>REDBUD 1102510</v>
          </cell>
          <cell r="C2707">
            <v>43191102</v>
          </cell>
          <cell r="D2707" t="str">
            <v>REDBUD 1102</v>
          </cell>
          <cell r="E2707">
            <v>510</v>
          </cell>
          <cell r="F2707" t="b">
            <v>0</v>
          </cell>
          <cell r="G2707">
            <v>13083.2787915771</v>
          </cell>
          <cell r="H2707">
            <v>6767.6988572622704</v>
          </cell>
        </row>
        <row r="2708">
          <cell r="B2708" t="str">
            <v>REDBUD 1102922</v>
          </cell>
          <cell r="C2708">
            <v>43191102</v>
          </cell>
          <cell r="D2708" t="str">
            <v>REDBUD 1102</v>
          </cell>
          <cell r="E2708">
            <v>922</v>
          </cell>
          <cell r="F2708" t="b">
            <v>0</v>
          </cell>
          <cell r="G2708">
            <v>12634.840691877</v>
          </cell>
          <cell r="H2708">
            <v>12589.4257558847</v>
          </cell>
        </row>
        <row r="2709">
          <cell r="B2709" t="str">
            <v>REDBUD 1102CB</v>
          </cell>
          <cell r="C2709">
            <v>43191102</v>
          </cell>
          <cell r="D2709" t="str">
            <v>REDBUD 1102</v>
          </cell>
          <cell r="E2709" t="str">
            <v>CB</v>
          </cell>
          <cell r="F2709" t="b">
            <v>0</v>
          </cell>
          <cell r="G2709">
            <v>32077.070141063599</v>
          </cell>
          <cell r="H2709">
            <v>28146.425619195499</v>
          </cell>
        </row>
        <row r="2710">
          <cell r="B2710" t="str">
            <v>REEDLEY 1104887932</v>
          </cell>
          <cell r="C2710">
            <v>252341104</v>
          </cell>
          <cell r="D2710" t="str">
            <v>REEDLEY 1104</v>
          </cell>
          <cell r="E2710">
            <v>887932</v>
          </cell>
          <cell r="F2710" t="b">
            <v>0</v>
          </cell>
          <cell r="G2710">
            <v>7830.5819764661901</v>
          </cell>
          <cell r="H2710">
            <v>2732.0867832816898</v>
          </cell>
        </row>
        <row r="2711">
          <cell r="B2711" t="str">
            <v>REEDLEY 1112477952</v>
          </cell>
          <cell r="C2711">
            <v>252341112</v>
          </cell>
          <cell r="D2711" t="str">
            <v>REEDLEY 1112</v>
          </cell>
          <cell r="E2711">
            <v>477952</v>
          </cell>
          <cell r="F2711" t="b">
            <v>1</v>
          </cell>
          <cell r="G2711">
            <v>2593.1423127703601</v>
          </cell>
          <cell r="H2711">
            <v>282.84654111422498</v>
          </cell>
        </row>
        <row r="2712">
          <cell r="B2712" t="str">
            <v>REEDLEY 11127240</v>
          </cell>
          <cell r="C2712">
            <v>252341112</v>
          </cell>
          <cell r="D2712" t="str">
            <v>REEDLEY 1112</v>
          </cell>
          <cell r="E2712">
            <v>7240</v>
          </cell>
          <cell r="F2712" t="b">
            <v>0</v>
          </cell>
          <cell r="G2712">
            <v>41066.749103139802</v>
          </cell>
          <cell r="H2712">
            <v>1553.9231130328201</v>
          </cell>
        </row>
        <row r="2713">
          <cell r="B2713" t="str">
            <v>RESEARCH 2102183888</v>
          </cell>
          <cell r="C2713">
            <v>14692102</v>
          </cell>
          <cell r="D2713" t="str">
            <v>RESEARCH 2102</v>
          </cell>
          <cell r="E2713">
            <v>183888</v>
          </cell>
          <cell r="F2713" t="b">
            <v>0</v>
          </cell>
          <cell r="G2713">
            <v>4871.8576879807797</v>
          </cell>
          <cell r="H2713">
            <v>1898.9744942017301</v>
          </cell>
        </row>
        <row r="2714">
          <cell r="B2714" t="str">
            <v>RESEARCH 2102446423</v>
          </cell>
          <cell r="C2714">
            <v>14692102</v>
          </cell>
          <cell r="D2714" t="str">
            <v>RESEARCH 2102</v>
          </cell>
          <cell r="E2714">
            <v>446423</v>
          </cell>
          <cell r="F2714" t="b">
            <v>0</v>
          </cell>
          <cell r="G2714">
            <v>2345.77491893352</v>
          </cell>
          <cell r="H2714">
            <v>1135.4020205126001</v>
          </cell>
        </row>
        <row r="2715">
          <cell r="B2715" t="str">
            <v>RESEARCH 210263274</v>
          </cell>
          <cell r="C2715">
            <v>14692102</v>
          </cell>
          <cell r="D2715" t="str">
            <v>RESEARCH 2102</v>
          </cell>
          <cell r="E2715">
            <v>63274</v>
          </cell>
          <cell r="F2715" t="b">
            <v>1</v>
          </cell>
          <cell r="G2715">
            <v>13077.116063777599</v>
          </cell>
          <cell r="H2715">
            <v>74.365236895784804</v>
          </cell>
        </row>
        <row r="2716">
          <cell r="B2716" t="str">
            <v>RESEARCH 2102644462</v>
          </cell>
          <cell r="C2716">
            <v>14692102</v>
          </cell>
          <cell r="D2716" t="str">
            <v>RESEARCH 2102</v>
          </cell>
          <cell r="E2716">
            <v>644462</v>
          </cell>
          <cell r="F2716" t="b">
            <v>1</v>
          </cell>
          <cell r="G2716">
            <v>2486.8084764159698</v>
          </cell>
          <cell r="H2716">
            <v>567.616138830208</v>
          </cell>
        </row>
        <row r="2717">
          <cell r="B2717" t="str">
            <v>RESERVATION ROAD 11013026</v>
          </cell>
          <cell r="C2717">
            <v>182731101</v>
          </cell>
          <cell r="D2717" t="str">
            <v>RESERVATION ROAD 1101</v>
          </cell>
          <cell r="E2717">
            <v>3026</v>
          </cell>
          <cell r="F2717" t="b">
            <v>0</v>
          </cell>
          <cell r="G2717">
            <v>36330.525120385202</v>
          </cell>
          <cell r="H2717">
            <v>35201.258240828902</v>
          </cell>
        </row>
        <row r="2718">
          <cell r="B2718" t="str">
            <v>RESERVATION ROAD 1101CB</v>
          </cell>
          <cell r="C2718">
            <v>182731101</v>
          </cell>
          <cell r="D2718" t="str">
            <v>RESERVATION ROAD 1101</v>
          </cell>
          <cell r="E2718" t="str">
            <v>CB</v>
          </cell>
          <cell r="F2718" t="b">
            <v>0</v>
          </cell>
          <cell r="G2718">
            <v>15128.6126997752</v>
          </cell>
          <cell r="H2718">
            <v>8212.8879652553096</v>
          </cell>
        </row>
        <row r="2719">
          <cell r="B2719" t="str">
            <v>RESERVATION ROAD 110222136</v>
          </cell>
          <cell r="C2719">
            <v>182731102</v>
          </cell>
          <cell r="D2719" t="str">
            <v>RESERVATION ROAD 1102</v>
          </cell>
          <cell r="E2719">
            <v>22136</v>
          </cell>
          <cell r="F2719" t="b">
            <v>0</v>
          </cell>
          <cell r="G2719">
            <v>8542.0355507894892</v>
          </cell>
          <cell r="H2719">
            <v>2842.9957285454998</v>
          </cell>
        </row>
        <row r="2720">
          <cell r="B2720" t="str">
            <v>RESERVATION ROAD 11023030</v>
          </cell>
          <cell r="C2720">
            <v>182731102</v>
          </cell>
          <cell r="D2720" t="str">
            <v>RESERVATION ROAD 1102</v>
          </cell>
          <cell r="E2720">
            <v>3030</v>
          </cell>
          <cell r="F2720" t="b">
            <v>0</v>
          </cell>
          <cell r="G2720">
            <v>41820.8596114213</v>
          </cell>
          <cell r="H2720">
            <v>16131.841774340901</v>
          </cell>
        </row>
        <row r="2721">
          <cell r="B2721" t="str">
            <v>RESERVATION ROAD 11023032</v>
          </cell>
          <cell r="C2721">
            <v>182731102</v>
          </cell>
          <cell r="D2721" t="str">
            <v>RESERVATION ROAD 1102</v>
          </cell>
          <cell r="E2721">
            <v>3032</v>
          </cell>
          <cell r="F2721" t="b">
            <v>0</v>
          </cell>
          <cell r="G2721">
            <v>15762.9703952415</v>
          </cell>
          <cell r="H2721">
            <v>5799.1689851668898</v>
          </cell>
        </row>
        <row r="2722">
          <cell r="B2722" t="str">
            <v>RESERVATION ROAD 1102303870</v>
          </cell>
          <cell r="C2722">
            <v>182731102</v>
          </cell>
          <cell r="D2722" t="str">
            <v>RESERVATION ROAD 1102</v>
          </cell>
          <cell r="E2722">
            <v>303870</v>
          </cell>
          <cell r="F2722" t="b">
            <v>0</v>
          </cell>
          <cell r="G2722">
            <v>1292.42482752719</v>
          </cell>
          <cell r="H2722">
            <v>1028.46383429976</v>
          </cell>
        </row>
        <row r="2723">
          <cell r="B2723" t="str">
            <v>RESERVATION ROAD 1102CB</v>
          </cell>
          <cell r="C2723">
            <v>182731102</v>
          </cell>
          <cell r="D2723" t="str">
            <v>RESERVATION ROAD 1102</v>
          </cell>
          <cell r="E2723" t="str">
            <v>CB</v>
          </cell>
          <cell r="F2723" t="b">
            <v>0</v>
          </cell>
          <cell r="G2723">
            <v>27553.079202999601</v>
          </cell>
          <cell r="H2723">
            <v>12591.579525699701</v>
          </cell>
        </row>
        <row r="2724">
          <cell r="B2724" t="str">
            <v>RIDGE 0401CB</v>
          </cell>
          <cell r="C2724">
            <v>12840401</v>
          </cell>
          <cell r="D2724" t="str">
            <v>RIDGE 0401</v>
          </cell>
          <cell r="E2724" t="str">
            <v>CB</v>
          </cell>
          <cell r="F2724" t="b">
            <v>0</v>
          </cell>
          <cell r="G2724">
            <v>4270.3120640851903</v>
          </cell>
          <cell r="H2724">
            <v>4270.3120640851903</v>
          </cell>
        </row>
        <row r="2725">
          <cell r="B2725" t="str">
            <v>RIDGE 0402CB</v>
          </cell>
          <cell r="C2725">
            <v>12840402</v>
          </cell>
          <cell r="D2725" t="str">
            <v>RIDGE 0402</v>
          </cell>
          <cell r="E2725" t="str">
            <v>CB</v>
          </cell>
          <cell r="F2725" t="b">
            <v>0</v>
          </cell>
          <cell r="G2725">
            <v>3860.7171284750698</v>
          </cell>
          <cell r="H2725">
            <v>2930.22711555567</v>
          </cell>
        </row>
        <row r="2726">
          <cell r="B2726" t="str">
            <v>RINCON 1101205854</v>
          </cell>
          <cell r="C2726">
            <v>43321101</v>
          </cell>
          <cell r="D2726" t="str">
            <v>RINCON 1101</v>
          </cell>
          <cell r="E2726">
            <v>205854</v>
          </cell>
          <cell r="F2726" t="b">
            <v>1</v>
          </cell>
          <cell r="G2726">
            <v>505.107935991945</v>
          </cell>
          <cell r="H2726">
            <v>505.107935991945</v>
          </cell>
        </row>
        <row r="2727">
          <cell r="B2727" t="str">
            <v>RINCON 1101539980</v>
          </cell>
          <cell r="C2727">
            <v>43321101</v>
          </cell>
          <cell r="D2727" t="str">
            <v>RINCON 1101</v>
          </cell>
          <cell r="E2727">
            <v>539980</v>
          </cell>
          <cell r="F2727" t="b">
            <v>1</v>
          </cell>
          <cell r="G2727">
            <v>697.29034164981397</v>
          </cell>
          <cell r="H2727">
            <v>474.65464916448099</v>
          </cell>
        </row>
        <row r="2728">
          <cell r="B2728" t="str">
            <v>RINCON 1101576</v>
          </cell>
          <cell r="C2728">
            <v>43321101</v>
          </cell>
          <cell r="D2728" t="str">
            <v>RINCON 1101</v>
          </cell>
          <cell r="E2728">
            <v>576</v>
          </cell>
          <cell r="F2728" t="b">
            <v>0</v>
          </cell>
          <cell r="G2728">
            <v>13079.425483249701</v>
          </cell>
          <cell r="H2728">
            <v>1582.55922629206</v>
          </cell>
        </row>
        <row r="2729">
          <cell r="B2729" t="str">
            <v>RINCON 1101578</v>
          </cell>
          <cell r="C2729">
            <v>43321101</v>
          </cell>
          <cell r="D2729" t="str">
            <v>RINCON 1101</v>
          </cell>
          <cell r="E2729">
            <v>578</v>
          </cell>
          <cell r="F2729" t="b">
            <v>0</v>
          </cell>
          <cell r="G2729">
            <v>29556.667602150199</v>
          </cell>
          <cell r="H2729">
            <v>27517.497748217302</v>
          </cell>
        </row>
        <row r="2730">
          <cell r="B2730" t="str">
            <v>RINCON 1101663641</v>
          </cell>
          <cell r="C2730">
            <v>43321101</v>
          </cell>
          <cell r="D2730" t="str">
            <v>RINCON 1101</v>
          </cell>
          <cell r="E2730">
            <v>663641</v>
          </cell>
          <cell r="F2730" t="b">
            <v>0</v>
          </cell>
          <cell r="G2730">
            <v>1909.33404400227</v>
          </cell>
          <cell r="H2730">
            <v>1173.5612522666499</v>
          </cell>
        </row>
        <row r="2731">
          <cell r="B2731" t="str">
            <v>RINCON 1101839669</v>
          </cell>
          <cell r="C2731">
            <v>43321101</v>
          </cell>
          <cell r="D2731" t="str">
            <v>RINCON 1101</v>
          </cell>
          <cell r="E2731">
            <v>839669</v>
          </cell>
          <cell r="F2731" t="b">
            <v>1</v>
          </cell>
          <cell r="G2731">
            <v>1273.78357663885</v>
          </cell>
          <cell r="H2731">
            <v>989.21902951081597</v>
          </cell>
        </row>
        <row r="2732">
          <cell r="B2732" t="str">
            <v>RINCON 1101CB</v>
          </cell>
          <cell r="C2732">
            <v>43321101</v>
          </cell>
          <cell r="D2732" t="str">
            <v>RINCON 1101</v>
          </cell>
          <cell r="E2732" t="str">
            <v>CB</v>
          </cell>
          <cell r="F2732" t="b">
            <v>0</v>
          </cell>
          <cell r="G2732">
            <v>7739.8410858978696</v>
          </cell>
          <cell r="H2732">
            <v>2580.5040696255801</v>
          </cell>
        </row>
        <row r="2733">
          <cell r="B2733" t="str">
            <v>RINCON 1102640</v>
          </cell>
          <cell r="C2733">
            <v>43321102</v>
          </cell>
          <cell r="D2733" t="str">
            <v>RINCON 1102</v>
          </cell>
          <cell r="E2733">
            <v>640</v>
          </cell>
          <cell r="F2733" t="b">
            <v>1</v>
          </cell>
          <cell r="G2733">
            <v>6850.9553423106599</v>
          </cell>
          <cell r="H2733">
            <v>0</v>
          </cell>
        </row>
        <row r="2734">
          <cell r="B2734" t="str">
            <v>RINCON 1102782389</v>
          </cell>
          <cell r="C2734">
            <v>43321102</v>
          </cell>
          <cell r="D2734" t="str">
            <v>RINCON 1102</v>
          </cell>
          <cell r="E2734">
            <v>782389</v>
          </cell>
          <cell r="F2734" t="b">
            <v>1</v>
          </cell>
          <cell r="G2734">
            <v>861.60155122830201</v>
          </cell>
          <cell r="H2734">
            <v>585.95969516302705</v>
          </cell>
        </row>
        <row r="2735">
          <cell r="B2735" t="str">
            <v>RINCON 1102CB</v>
          </cell>
          <cell r="C2735">
            <v>43321102</v>
          </cell>
          <cell r="D2735" t="str">
            <v>RINCON 1102</v>
          </cell>
          <cell r="E2735" t="str">
            <v>CB</v>
          </cell>
          <cell r="F2735" t="b">
            <v>0</v>
          </cell>
          <cell r="G2735">
            <v>5699.8132387856704</v>
          </cell>
          <cell r="H2735">
            <v>4772.46852602121</v>
          </cell>
        </row>
        <row r="2736">
          <cell r="B2736" t="str">
            <v>RINCON 1103198</v>
          </cell>
          <cell r="C2736">
            <v>43321103</v>
          </cell>
          <cell r="D2736" t="str">
            <v>RINCON 1103</v>
          </cell>
          <cell r="E2736">
            <v>198</v>
          </cell>
          <cell r="F2736" t="b">
            <v>0</v>
          </cell>
          <cell r="G2736">
            <v>10335.817910175199</v>
          </cell>
          <cell r="H2736">
            <v>10335.817910175199</v>
          </cell>
        </row>
        <row r="2737">
          <cell r="B2737" t="str">
            <v>RINCON 1103472</v>
          </cell>
          <cell r="C2737">
            <v>43321103</v>
          </cell>
          <cell r="D2737" t="str">
            <v>RINCON 1103</v>
          </cell>
          <cell r="E2737">
            <v>472</v>
          </cell>
          <cell r="F2737" t="b">
            <v>0</v>
          </cell>
          <cell r="G2737">
            <v>7739.15513687161</v>
          </cell>
          <cell r="H2737">
            <v>4930.8207690173303</v>
          </cell>
        </row>
        <row r="2738">
          <cell r="B2738" t="str">
            <v>RINCON 1103474</v>
          </cell>
          <cell r="C2738">
            <v>43321103</v>
          </cell>
          <cell r="D2738" t="str">
            <v>RINCON 1103</v>
          </cell>
          <cell r="E2738">
            <v>474</v>
          </cell>
          <cell r="F2738" t="b">
            <v>0</v>
          </cell>
          <cell r="G2738">
            <v>29501.144772830201</v>
          </cell>
          <cell r="H2738">
            <v>29501.144772830201</v>
          </cell>
        </row>
        <row r="2739">
          <cell r="B2739" t="str">
            <v>RINCON 11035152</v>
          </cell>
          <cell r="C2739">
            <v>43321103</v>
          </cell>
          <cell r="D2739" t="str">
            <v>RINCON 1103</v>
          </cell>
          <cell r="E2739">
            <v>5152</v>
          </cell>
          <cell r="F2739" t="b">
            <v>0</v>
          </cell>
          <cell r="G2739">
            <v>2685.0441546176498</v>
          </cell>
          <cell r="H2739">
            <v>2685.0441546176498</v>
          </cell>
        </row>
        <row r="2740">
          <cell r="B2740" t="str">
            <v>RINCON 1103568</v>
          </cell>
          <cell r="C2740">
            <v>43321103</v>
          </cell>
          <cell r="D2740" t="str">
            <v>RINCON 1103</v>
          </cell>
          <cell r="E2740">
            <v>568</v>
          </cell>
          <cell r="F2740" t="b">
            <v>0</v>
          </cell>
          <cell r="G2740">
            <v>20285.883213253699</v>
          </cell>
          <cell r="H2740">
            <v>20285.883213253699</v>
          </cell>
        </row>
        <row r="2741">
          <cell r="B2741" t="str">
            <v>RINCON 1103CB</v>
          </cell>
          <cell r="C2741">
            <v>43321103</v>
          </cell>
          <cell r="D2741" t="str">
            <v>RINCON 1103</v>
          </cell>
          <cell r="E2741" t="str">
            <v>CB</v>
          </cell>
          <cell r="F2741" t="b">
            <v>0</v>
          </cell>
          <cell r="G2741">
            <v>6066.7415075839799</v>
          </cell>
          <cell r="H2741">
            <v>3931.2505188917398</v>
          </cell>
        </row>
        <row r="2742">
          <cell r="B2742" t="str">
            <v>RINCON 1104786782</v>
          </cell>
          <cell r="C2742">
            <v>43321104</v>
          </cell>
          <cell r="D2742" t="str">
            <v>RINCON 1104</v>
          </cell>
          <cell r="E2742">
            <v>786782</v>
          </cell>
          <cell r="F2742" t="b">
            <v>0</v>
          </cell>
          <cell r="G2742">
            <v>5173.0207264327601</v>
          </cell>
          <cell r="H2742">
            <v>3549.2326150583899</v>
          </cell>
        </row>
        <row r="2743">
          <cell r="B2743" t="str">
            <v>RINCON 1104CB</v>
          </cell>
          <cell r="C2743">
            <v>43321104</v>
          </cell>
          <cell r="D2743" t="str">
            <v>RINCON 1104</v>
          </cell>
          <cell r="E2743" t="str">
            <v>CB</v>
          </cell>
          <cell r="F2743" t="b">
            <v>1</v>
          </cell>
          <cell r="G2743">
            <v>3983.6129721427801</v>
          </cell>
          <cell r="H2743">
            <v>901.43318802735996</v>
          </cell>
        </row>
        <row r="2744">
          <cell r="B2744" t="str">
            <v>RIO DEL MAR 0401931192</v>
          </cell>
          <cell r="C2744">
            <v>83260401</v>
          </cell>
          <cell r="D2744" t="str">
            <v>RIO DEL MAR 0401</v>
          </cell>
          <cell r="E2744">
            <v>931192</v>
          </cell>
          <cell r="F2744" t="b">
            <v>0</v>
          </cell>
          <cell r="G2744">
            <v>11415.597112270199</v>
          </cell>
          <cell r="H2744">
            <v>3615.6701361301102</v>
          </cell>
        </row>
        <row r="2745">
          <cell r="B2745" t="str">
            <v>RIO DELL 11021504</v>
          </cell>
          <cell r="C2745">
            <v>192251102</v>
          </cell>
          <cell r="D2745" t="str">
            <v>RIO DELL 1102</v>
          </cell>
          <cell r="E2745">
            <v>1504</v>
          </cell>
          <cell r="F2745" t="b">
            <v>0</v>
          </cell>
          <cell r="G2745">
            <v>19432.047451965002</v>
          </cell>
          <cell r="H2745">
            <v>17454.8051120829</v>
          </cell>
        </row>
        <row r="2746">
          <cell r="B2746" t="str">
            <v>RIO DELL 1102214052</v>
          </cell>
          <cell r="C2746">
            <v>192251102</v>
          </cell>
          <cell r="D2746" t="str">
            <v>RIO DELL 1102</v>
          </cell>
          <cell r="E2746">
            <v>214052</v>
          </cell>
          <cell r="F2746" t="b">
            <v>1</v>
          </cell>
          <cell r="G2746">
            <v>1011.6764453944</v>
          </cell>
          <cell r="H2746">
            <v>941.15870726872799</v>
          </cell>
        </row>
        <row r="2747">
          <cell r="B2747" t="str">
            <v>RIO DELL 11024230</v>
          </cell>
          <cell r="C2747">
            <v>192251102</v>
          </cell>
          <cell r="D2747" t="str">
            <v>RIO DELL 1102</v>
          </cell>
          <cell r="E2747">
            <v>4230</v>
          </cell>
          <cell r="F2747" t="b">
            <v>0</v>
          </cell>
          <cell r="G2747">
            <v>36923.387403140703</v>
          </cell>
          <cell r="H2747">
            <v>36847.624826813299</v>
          </cell>
        </row>
        <row r="2748">
          <cell r="B2748" t="str">
            <v>RIO DELL 110270960</v>
          </cell>
          <cell r="C2748">
            <v>192251102</v>
          </cell>
          <cell r="D2748" t="str">
            <v>RIO DELL 1102</v>
          </cell>
          <cell r="E2748">
            <v>70960</v>
          </cell>
          <cell r="F2748" t="b">
            <v>0</v>
          </cell>
          <cell r="G2748">
            <v>18837.827846555701</v>
          </cell>
          <cell r="H2748">
            <v>9297.8122467411395</v>
          </cell>
        </row>
        <row r="2749">
          <cell r="B2749" t="str">
            <v>RIO DELL 11027124</v>
          </cell>
          <cell r="C2749">
            <v>192251102</v>
          </cell>
          <cell r="D2749" t="str">
            <v>RIO DELL 1102</v>
          </cell>
          <cell r="E2749">
            <v>7124</v>
          </cell>
          <cell r="F2749" t="b">
            <v>0</v>
          </cell>
          <cell r="G2749">
            <v>1081.37433168949</v>
          </cell>
          <cell r="H2749">
            <v>1081.37433168949</v>
          </cell>
        </row>
        <row r="2750">
          <cell r="B2750" t="str">
            <v>RIO DELL 110275970</v>
          </cell>
          <cell r="C2750">
            <v>192251102</v>
          </cell>
          <cell r="D2750" t="str">
            <v>RIO DELL 1102</v>
          </cell>
          <cell r="E2750">
            <v>75970</v>
          </cell>
          <cell r="F2750" t="b">
            <v>0</v>
          </cell>
          <cell r="G2750">
            <v>11378.8383657997</v>
          </cell>
          <cell r="H2750">
            <v>11378.8383657997</v>
          </cell>
        </row>
        <row r="2751">
          <cell r="B2751" t="str">
            <v>RIO DELL 1102772210</v>
          </cell>
          <cell r="C2751">
            <v>192251102</v>
          </cell>
          <cell r="D2751" t="str">
            <v>RIO DELL 1102</v>
          </cell>
          <cell r="E2751">
            <v>772210</v>
          </cell>
          <cell r="F2751" t="b">
            <v>0</v>
          </cell>
          <cell r="G2751">
            <v>5622.5297289063301</v>
          </cell>
          <cell r="H2751">
            <v>1329.77933855316</v>
          </cell>
        </row>
        <row r="2752">
          <cell r="B2752" t="str">
            <v>RIO DELL 11028852</v>
          </cell>
          <cell r="C2752">
            <v>192251102</v>
          </cell>
          <cell r="D2752" t="str">
            <v>RIO DELL 1102</v>
          </cell>
          <cell r="E2752">
            <v>8852</v>
          </cell>
          <cell r="F2752" t="b">
            <v>0</v>
          </cell>
          <cell r="G2752">
            <v>7650.5093589870203</v>
          </cell>
          <cell r="H2752">
            <v>7473.98989687219</v>
          </cell>
        </row>
        <row r="2753">
          <cell r="B2753" t="str">
            <v>RIO DELL 1102CB</v>
          </cell>
          <cell r="C2753">
            <v>192251102</v>
          </cell>
          <cell r="D2753" t="str">
            <v>RIO DELL 1102</v>
          </cell>
          <cell r="E2753" t="str">
            <v>CB</v>
          </cell>
          <cell r="F2753" t="b">
            <v>1</v>
          </cell>
          <cell r="G2753">
            <v>10445.4546966909</v>
          </cell>
          <cell r="H2753">
            <v>0</v>
          </cell>
        </row>
        <row r="2754">
          <cell r="B2754" t="str">
            <v>RISING RIVER 11011530</v>
          </cell>
          <cell r="C2754">
            <v>103551101</v>
          </cell>
          <cell r="D2754" t="str">
            <v>RISING RIVER 1101</v>
          </cell>
          <cell r="E2754">
            <v>1530</v>
          </cell>
          <cell r="F2754" t="b">
            <v>0</v>
          </cell>
          <cell r="G2754">
            <v>28483.8521222571</v>
          </cell>
          <cell r="H2754">
            <v>18168.0105576838</v>
          </cell>
        </row>
        <row r="2755">
          <cell r="B2755" t="str">
            <v>RISING RIVER 11011532</v>
          </cell>
          <cell r="C2755">
            <v>103551101</v>
          </cell>
          <cell r="D2755" t="str">
            <v>RISING RIVER 1101</v>
          </cell>
          <cell r="E2755">
            <v>1532</v>
          </cell>
          <cell r="F2755" t="b">
            <v>0</v>
          </cell>
          <cell r="G2755">
            <v>7926.8977530452403</v>
          </cell>
          <cell r="H2755">
            <v>6133.1892999869797</v>
          </cell>
        </row>
        <row r="2756">
          <cell r="B2756" t="str">
            <v>RISING RIVER 11019032</v>
          </cell>
          <cell r="C2756">
            <v>103551101</v>
          </cell>
          <cell r="D2756" t="str">
            <v>RISING RIVER 1101</v>
          </cell>
          <cell r="E2756">
            <v>9032</v>
          </cell>
          <cell r="F2756" t="b">
            <v>0</v>
          </cell>
          <cell r="G2756">
            <v>37853.358100378398</v>
          </cell>
          <cell r="H2756">
            <v>36827.563314977699</v>
          </cell>
        </row>
        <row r="2757">
          <cell r="B2757" t="str">
            <v>RISING RIVER 1101CB</v>
          </cell>
          <cell r="C2757">
            <v>103551101</v>
          </cell>
          <cell r="D2757" t="str">
            <v>RISING RIVER 1101</v>
          </cell>
          <cell r="E2757" t="str">
            <v>CB</v>
          </cell>
          <cell r="F2757" t="b">
            <v>0</v>
          </cell>
          <cell r="G2757">
            <v>21509.969368366899</v>
          </cell>
          <cell r="H2757">
            <v>15956.2358730631</v>
          </cell>
        </row>
        <row r="2758">
          <cell r="B2758" t="str">
            <v>ROB ROY 210410298</v>
          </cell>
          <cell r="C2758">
            <v>83692104</v>
          </cell>
          <cell r="D2758" t="str">
            <v>ROB ROY 2104</v>
          </cell>
          <cell r="E2758">
            <v>10298</v>
          </cell>
          <cell r="F2758" t="b">
            <v>0</v>
          </cell>
          <cell r="G2758">
            <v>21540.325333705001</v>
          </cell>
          <cell r="H2758">
            <v>17635.974648382999</v>
          </cell>
        </row>
        <row r="2759">
          <cell r="B2759" t="str">
            <v>ROB ROY 210410714</v>
          </cell>
          <cell r="C2759">
            <v>83692104</v>
          </cell>
          <cell r="D2759" t="str">
            <v>ROB ROY 2104</v>
          </cell>
          <cell r="E2759">
            <v>10714</v>
          </cell>
          <cell r="F2759" t="b">
            <v>0</v>
          </cell>
          <cell r="G2759">
            <v>31415.188820610099</v>
          </cell>
          <cell r="H2759">
            <v>22795.515690628701</v>
          </cell>
        </row>
        <row r="2760">
          <cell r="B2760" t="str">
            <v>ROB ROY 210410930</v>
          </cell>
          <cell r="C2760">
            <v>83692104</v>
          </cell>
          <cell r="D2760" t="str">
            <v>ROB ROY 2104</v>
          </cell>
          <cell r="E2760">
            <v>10930</v>
          </cell>
          <cell r="F2760" t="b">
            <v>0</v>
          </cell>
          <cell r="G2760">
            <v>18316.5864041858</v>
          </cell>
          <cell r="H2760">
            <v>1585.2477129945</v>
          </cell>
        </row>
        <row r="2761">
          <cell r="B2761" t="str">
            <v>ROB ROY 210410954</v>
          </cell>
          <cell r="C2761">
            <v>83692104</v>
          </cell>
          <cell r="D2761" t="str">
            <v>ROB ROY 2104</v>
          </cell>
          <cell r="E2761">
            <v>10954</v>
          </cell>
          <cell r="F2761" t="b">
            <v>0</v>
          </cell>
          <cell r="G2761">
            <v>11428.748304913601</v>
          </cell>
          <cell r="H2761">
            <v>11428.748304913601</v>
          </cell>
        </row>
        <row r="2762">
          <cell r="B2762" t="str">
            <v>ROB ROY 210410960</v>
          </cell>
          <cell r="C2762">
            <v>83692104</v>
          </cell>
          <cell r="D2762" t="str">
            <v>ROB ROY 2104</v>
          </cell>
          <cell r="E2762">
            <v>10960</v>
          </cell>
          <cell r="F2762" t="b">
            <v>0</v>
          </cell>
          <cell r="G2762">
            <v>45089.9596984577</v>
          </cell>
          <cell r="H2762">
            <v>30132.538653887099</v>
          </cell>
        </row>
        <row r="2763">
          <cell r="B2763" t="str">
            <v>ROB ROY 210412596</v>
          </cell>
          <cell r="C2763">
            <v>83692104</v>
          </cell>
          <cell r="D2763" t="str">
            <v>ROB ROY 2104</v>
          </cell>
          <cell r="E2763">
            <v>12596</v>
          </cell>
          <cell r="F2763" t="b">
            <v>0</v>
          </cell>
          <cell r="G2763">
            <v>17025.8656728977</v>
          </cell>
          <cell r="H2763">
            <v>12925.078560323</v>
          </cell>
        </row>
        <row r="2764">
          <cell r="B2764" t="str">
            <v>ROB ROY 21045082</v>
          </cell>
          <cell r="C2764">
            <v>83692104</v>
          </cell>
          <cell r="D2764" t="str">
            <v>ROB ROY 2104</v>
          </cell>
          <cell r="E2764">
            <v>5082</v>
          </cell>
          <cell r="F2764" t="b">
            <v>0</v>
          </cell>
          <cell r="G2764">
            <v>33362.418006462598</v>
          </cell>
          <cell r="H2764">
            <v>32012.7006768875</v>
          </cell>
        </row>
        <row r="2765">
          <cell r="B2765" t="str">
            <v>ROB ROY 21045304</v>
          </cell>
          <cell r="C2765">
            <v>83692104</v>
          </cell>
          <cell r="D2765" t="str">
            <v>ROB ROY 2104</v>
          </cell>
          <cell r="E2765">
            <v>5304</v>
          </cell>
          <cell r="F2765" t="b">
            <v>0</v>
          </cell>
          <cell r="G2765">
            <v>8039.9736547574703</v>
          </cell>
          <cell r="H2765">
            <v>5763.2850119582799</v>
          </cell>
        </row>
        <row r="2766">
          <cell r="B2766" t="str">
            <v>ROB ROY 21046577</v>
          </cell>
          <cell r="C2766">
            <v>83692104</v>
          </cell>
          <cell r="D2766" t="str">
            <v>ROB ROY 2104</v>
          </cell>
          <cell r="E2766">
            <v>6577</v>
          </cell>
          <cell r="F2766" t="b">
            <v>0</v>
          </cell>
          <cell r="G2766">
            <v>5581.4139146421903</v>
          </cell>
          <cell r="H2766">
            <v>5581.4139146421903</v>
          </cell>
        </row>
        <row r="2767">
          <cell r="B2767" t="str">
            <v>ROB ROY 21049973</v>
          </cell>
          <cell r="C2767">
            <v>83692104</v>
          </cell>
          <cell r="D2767" t="str">
            <v>ROB ROY 2104</v>
          </cell>
          <cell r="E2767">
            <v>9973</v>
          </cell>
          <cell r="F2767" t="b">
            <v>1</v>
          </cell>
          <cell r="G2767">
            <v>921.51823176058497</v>
          </cell>
          <cell r="H2767">
            <v>921.51823176058497</v>
          </cell>
        </row>
        <row r="2768">
          <cell r="B2768" t="str">
            <v>ROB ROY 2104CB</v>
          </cell>
          <cell r="C2768">
            <v>83692104</v>
          </cell>
          <cell r="D2768" t="str">
            <v>ROB ROY 2104</v>
          </cell>
          <cell r="E2768" t="str">
            <v>CB</v>
          </cell>
          <cell r="F2768" t="b">
            <v>0</v>
          </cell>
          <cell r="G2768">
            <v>23033.379206698301</v>
          </cell>
          <cell r="H2768">
            <v>23033.379206698301</v>
          </cell>
        </row>
        <row r="2769">
          <cell r="B2769" t="str">
            <v>ROB ROY 210512474</v>
          </cell>
          <cell r="C2769">
            <v>83692105</v>
          </cell>
          <cell r="D2769" t="str">
            <v>ROB ROY 2105</v>
          </cell>
          <cell r="E2769">
            <v>12474</v>
          </cell>
          <cell r="F2769" t="b">
            <v>0</v>
          </cell>
          <cell r="G2769">
            <v>13789.0354782014</v>
          </cell>
          <cell r="H2769">
            <v>5487.3000736473196</v>
          </cell>
        </row>
        <row r="2770">
          <cell r="B2770" t="str">
            <v>ROB ROY 210512584</v>
          </cell>
          <cell r="C2770">
            <v>83692105</v>
          </cell>
          <cell r="D2770" t="str">
            <v>ROB ROY 2105</v>
          </cell>
          <cell r="E2770">
            <v>12584</v>
          </cell>
          <cell r="F2770" t="b">
            <v>0</v>
          </cell>
          <cell r="G2770">
            <v>41638.889721319298</v>
          </cell>
          <cell r="H2770">
            <v>5651.1648454135702</v>
          </cell>
        </row>
        <row r="2771">
          <cell r="B2771" t="str">
            <v>ROB ROY 210512586</v>
          </cell>
          <cell r="C2771">
            <v>83692105</v>
          </cell>
          <cell r="D2771" t="str">
            <v>ROB ROY 2105</v>
          </cell>
          <cell r="E2771">
            <v>12586</v>
          </cell>
          <cell r="F2771" t="b">
            <v>0</v>
          </cell>
          <cell r="G2771">
            <v>10478.250612842899</v>
          </cell>
          <cell r="H2771">
            <v>3041.3303635040502</v>
          </cell>
        </row>
        <row r="2772">
          <cell r="B2772" t="str">
            <v>ROB ROY 210538430</v>
          </cell>
          <cell r="C2772">
            <v>83692105</v>
          </cell>
          <cell r="D2772" t="str">
            <v>ROB ROY 2105</v>
          </cell>
          <cell r="E2772">
            <v>38430</v>
          </cell>
          <cell r="F2772" t="b">
            <v>0</v>
          </cell>
          <cell r="G2772">
            <v>10237.4777237854</v>
          </cell>
          <cell r="H2772">
            <v>6060.3575350320798</v>
          </cell>
        </row>
        <row r="2773">
          <cell r="B2773" t="str">
            <v>ROB ROY 21055090</v>
          </cell>
          <cell r="C2773">
            <v>83692105</v>
          </cell>
          <cell r="D2773" t="str">
            <v>ROB ROY 2105</v>
          </cell>
          <cell r="E2773">
            <v>5090</v>
          </cell>
          <cell r="F2773" t="b">
            <v>0</v>
          </cell>
          <cell r="G2773">
            <v>34218.656570002902</v>
          </cell>
          <cell r="H2773">
            <v>34218.656570002902</v>
          </cell>
        </row>
        <row r="2774">
          <cell r="B2774" t="str">
            <v>ROB ROY 21055166</v>
          </cell>
          <cell r="C2774">
            <v>83692105</v>
          </cell>
          <cell r="D2774" t="str">
            <v>ROB ROY 2105</v>
          </cell>
          <cell r="E2774">
            <v>5166</v>
          </cell>
          <cell r="F2774" t="b">
            <v>0</v>
          </cell>
          <cell r="G2774">
            <v>8840.5785571237593</v>
          </cell>
          <cell r="H2774">
            <v>8840.5785571237593</v>
          </cell>
        </row>
        <row r="2775">
          <cell r="B2775" t="str">
            <v>ROB ROY 210571630</v>
          </cell>
          <cell r="C2775">
            <v>83692105</v>
          </cell>
          <cell r="D2775" t="str">
            <v>ROB ROY 2105</v>
          </cell>
          <cell r="E2775">
            <v>71630</v>
          </cell>
          <cell r="F2775" t="b">
            <v>0</v>
          </cell>
          <cell r="G2775">
            <v>3041.9597004975699</v>
          </cell>
          <cell r="H2775">
            <v>2182.1843229328701</v>
          </cell>
        </row>
        <row r="2776">
          <cell r="B2776" t="str">
            <v>ROB ROY 2105CB</v>
          </cell>
          <cell r="C2776">
            <v>83692105</v>
          </cell>
          <cell r="D2776" t="str">
            <v>ROB ROY 2105</v>
          </cell>
          <cell r="E2776" t="str">
            <v>CB</v>
          </cell>
          <cell r="F2776" t="b">
            <v>0</v>
          </cell>
          <cell r="G2776">
            <v>2115.1185675882598</v>
          </cell>
          <cell r="H2776">
            <v>1181.1240946733601</v>
          </cell>
        </row>
        <row r="2777">
          <cell r="B2777" t="str">
            <v>ROSSMOOR 110168920</v>
          </cell>
          <cell r="C2777">
            <v>14161101</v>
          </cell>
          <cell r="D2777" t="str">
            <v>ROSSMOOR 1101</v>
          </cell>
          <cell r="E2777">
            <v>68920</v>
          </cell>
          <cell r="F2777" t="b">
            <v>0</v>
          </cell>
          <cell r="G2777">
            <v>11754.438162856701</v>
          </cell>
          <cell r="H2777">
            <v>10341.5361418795</v>
          </cell>
        </row>
        <row r="2778">
          <cell r="B2778" t="str">
            <v>ROSSMOOR 11018132</v>
          </cell>
          <cell r="C2778">
            <v>14161101</v>
          </cell>
          <cell r="D2778" t="str">
            <v>ROSSMOOR 1101</v>
          </cell>
          <cell r="E2778">
            <v>8132</v>
          </cell>
          <cell r="F2778" t="b">
            <v>0</v>
          </cell>
          <cell r="G2778">
            <v>5814.9581618455104</v>
          </cell>
          <cell r="H2778">
            <v>4248.0139655319099</v>
          </cell>
        </row>
        <row r="2779">
          <cell r="B2779" t="str">
            <v>ROSSMOOR 110181770</v>
          </cell>
          <cell r="C2779">
            <v>14161101</v>
          </cell>
          <cell r="D2779" t="str">
            <v>ROSSMOOR 1101</v>
          </cell>
          <cell r="E2779">
            <v>81770</v>
          </cell>
          <cell r="F2779" t="b">
            <v>1</v>
          </cell>
          <cell r="G2779">
            <v>2254.8682302954599</v>
          </cell>
          <cell r="H2779">
            <v>110.42245055572801</v>
          </cell>
        </row>
        <row r="2780">
          <cell r="B2780" t="str">
            <v>ROSSMOOR 1101L503R</v>
          </cell>
          <cell r="C2780">
            <v>14161101</v>
          </cell>
          <cell r="D2780" t="str">
            <v>ROSSMOOR 1101</v>
          </cell>
          <cell r="E2780" t="str">
            <v>L503R</v>
          </cell>
          <cell r="F2780" t="b">
            <v>0</v>
          </cell>
          <cell r="G2780">
            <v>6910.8038098259904</v>
          </cell>
          <cell r="H2780">
            <v>6910.8038098259904</v>
          </cell>
        </row>
        <row r="2781">
          <cell r="B2781" t="str">
            <v>ROSSMOOR 1102457174</v>
          </cell>
          <cell r="C2781">
            <v>14161102</v>
          </cell>
          <cell r="D2781" t="str">
            <v>ROSSMOOR 1102</v>
          </cell>
          <cell r="E2781">
            <v>457174</v>
          </cell>
          <cell r="F2781" t="b">
            <v>1</v>
          </cell>
          <cell r="G2781">
            <v>1940.650704804</v>
          </cell>
          <cell r="H2781">
            <v>925.54513201560098</v>
          </cell>
        </row>
        <row r="2782">
          <cell r="B2782" t="str">
            <v>ROSSMOOR 110479146</v>
          </cell>
          <cell r="C2782">
            <v>14161104</v>
          </cell>
          <cell r="D2782" t="str">
            <v>ROSSMOOR 1104</v>
          </cell>
          <cell r="E2782">
            <v>79146</v>
          </cell>
          <cell r="F2782" t="b">
            <v>1</v>
          </cell>
          <cell r="G2782">
            <v>3115.0804014432301</v>
          </cell>
          <cell r="H2782">
            <v>85.6156696299076</v>
          </cell>
        </row>
        <row r="2783">
          <cell r="B2783" t="str">
            <v>ROSSMOOR 1104892332</v>
          </cell>
          <cell r="C2783">
            <v>14161104</v>
          </cell>
          <cell r="D2783" t="str">
            <v>ROSSMOOR 1104</v>
          </cell>
          <cell r="E2783">
            <v>892332</v>
          </cell>
          <cell r="F2783" t="b">
            <v>1</v>
          </cell>
          <cell r="G2783">
            <v>410.22303084879098</v>
          </cell>
          <cell r="H2783">
            <v>410.22303084879098</v>
          </cell>
        </row>
        <row r="2784">
          <cell r="B2784" t="str">
            <v>ROSSMOOR 1104CB</v>
          </cell>
          <cell r="C2784">
            <v>14161104</v>
          </cell>
          <cell r="D2784" t="str">
            <v>ROSSMOOR 1104</v>
          </cell>
          <cell r="E2784" t="str">
            <v>CB</v>
          </cell>
          <cell r="F2784" t="b">
            <v>1</v>
          </cell>
          <cell r="G2784">
            <v>17820.871304739099</v>
          </cell>
          <cell r="H2784">
            <v>0</v>
          </cell>
        </row>
        <row r="2785">
          <cell r="B2785" t="str">
            <v>ROSSMOOR 110639424</v>
          </cell>
          <cell r="C2785">
            <v>14161106</v>
          </cell>
          <cell r="D2785" t="str">
            <v>ROSSMOOR 1106</v>
          </cell>
          <cell r="E2785">
            <v>39424</v>
          </cell>
          <cell r="F2785" t="b">
            <v>0</v>
          </cell>
          <cell r="G2785">
            <v>3992.92251291087</v>
          </cell>
          <cell r="H2785">
            <v>1481.6597528473701</v>
          </cell>
        </row>
        <row r="2786">
          <cell r="B2786" t="str">
            <v>ROSSMOOR 110676468</v>
          </cell>
          <cell r="C2786">
            <v>14161106</v>
          </cell>
          <cell r="D2786" t="str">
            <v>ROSSMOOR 1106</v>
          </cell>
          <cell r="E2786">
            <v>76468</v>
          </cell>
          <cell r="F2786" t="b">
            <v>0</v>
          </cell>
          <cell r="G2786">
            <v>4744.0084540163298</v>
          </cell>
          <cell r="H2786">
            <v>1281.0775636776</v>
          </cell>
        </row>
        <row r="2787">
          <cell r="B2787" t="str">
            <v>ROSSMOOR 1106CB</v>
          </cell>
          <cell r="C2787">
            <v>14161106</v>
          </cell>
          <cell r="D2787" t="str">
            <v>ROSSMOOR 1106</v>
          </cell>
          <cell r="E2787" t="str">
            <v>CB</v>
          </cell>
          <cell r="F2787" t="b">
            <v>0</v>
          </cell>
          <cell r="G2787">
            <v>7735.77333185312</v>
          </cell>
          <cell r="H2787">
            <v>2937.1415421628999</v>
          </cell>
        </row>
        <row r="2788">
          <cell r="B2788" t="str">
            <v>ROSSMOOR 1106L522R</v>
          </cell>
          <cell r="C2788">
            <v>14161106</v>
          </cell>
          <cell r="D2788" t="str">
            <v>ROSSMOOR 1106</v>
          </cell>
          <cell r="E2788" t="str">
            <v>L522R</v>
          </cell>
          <cell r="F2788" t="b">
            <v>0</v>
          </cell>
          <cell r="G2788">
            <v>6797.2077213206303</v>
          </cell>
          <cell r="H2788">
            <v>3031.8636220513199</v>
          </cell>
        </row>
        <row r="2789">
          <cell r="B2789" t="str">
            <v>ROSSMOOR 1106L541R</v>
          </cell>
          <cell r="C2789">
            <v>14161106</v>
          </cell>
          <cell r="D2789" t="str">
            <v>ROSSMOOR 1106</v>
          </cell>
          <cell r="E2789" t="str">
            <v>L541R</v>
          </cell>
          <cell r="F2789" t="b">
            <v>1</v>
          </cell>
          <cell r="G2789">
            <v>978.58780733193203</v>
          </cell>
          <cell r="H2789">
            <v>0</v>
          </cell>
        </row>
        <row r="2790">
          <cell r="B2790" t="str">
            <v>ROSSMOOR 1107857172</v>
          </cell>
          <cell r="C2790">
            <v>14161107</v>
          </cell>
          <cell r="D2790" t="str">
            <v>ROSSMOOR 1107</v>
          </cell>
          <cell r="E2790">
            <v>857172</v>
          </cell>
          <cell r="F2790" t="b">
            <v>1</v>
          </cell>
          <cell r="G2790">
            <v>1843.2098616891799</v>
          </cell>
          <cell r="H2790">
            <v>152.03856011237099</v>
          </cell>
        </row>
        <row r="2791">
          <cell r="B2791" t="str">
            <v>ROSSMOOR 110837848</v>
          </cell>
          <cell r="C2791">
            <v>14161108</v>
          </cell>
          <cell r="D2791" t="str">
            <v>ROSSMOOR 1108</v>
          </cell>
          <cell r="E2791">
            <v>37848</v>
          </cell>
          <cell r="F2791" t="b">
            <v>0</v>
          </cell>
          <cell r="G2791">
            <v>9580.5994251812008</v>
          </cell>
          <cell r="H2791">
            <v>9580.5994251812008</v>
          </cell>
        </row>
        <row r="2792">
          <cell r="B2792" t="str">
            <v>ROSSMOOR 110845268</v>
          </cell>
          <cell r="C2792">
            <v>14161108</v>
          </cell>
          <cell r="D2792" t="str">
            <v>ROSSMOOR 1108</v>
          </cell>
          <cell r="E2792">
            <v>45268</v>
          </cell>
          <cell r="F2792" t="b">
            <v>0</v>
          </cell>
          <cell r="G2792">
            <v>12405.156265115</v>
          </cell>
          <cell r="H2792">
            <v>4400.5556564752596</v>
          </cell>
        </row>
        <row r="2793">
          <cell r="B2793" t="str">
            <v>ROSSMOOR 1108CB</v>
          </cell>
          <cell r="C2793">
            <v>14161108</v>
          </cell>
          <cell r="D2793" t="str">
            <v>ROSSMOOR 1108</v>
          </cell>
          <cell r="E2793" t="str">
            <v>CB</v>
          </cell>
          <cell r="F2793" t="b">
            <v>0</v>
          </cell>
          <cell r="G2793">
            <v>11748.894893877099</v>
          </cell>
          <cell r="H2793">
            <v>6728.9489451210302</v>
          </cell>
        </row>
        <row r="2794">
          <cell r="B2794" t="str">
            <v>ROSSMOOR 1109CB</v>
          </cell>
          <cell r="C2794">
            <v>14161109</v>
          </cell>
          <cell r="D2794" t="str">
            <v>ROSSMOOR 1109</v>
          </cell>
          <cell r="E2794" t="str">
            <v>CB</v>
          </cell>
          <cell r="F2794" t="b">
            <v>1</v>
          </cell>
          <cell r="G2794">
            <v>244.70233051063099</v>
          </cell>
          <cell r="H2794">
            <v>7.5709911595361996</v>
          </cell>
        </row>
        <row r="2795">
          <cell r="B2795" t="str">
            <v>SALMON CREEK 1101194</v>
          </cell>
          <cell r="C2795">
            <v>43161101</v>
          </cell>
          <cell r="D2795" t="str">
            <v>SALMON CREEK 1101</v>
          </cell>
          <cell r="E2795">
            <v>194</v>
          </cell>
          <cell r="F2795" t="b">
            <v>0</v>
          </cell>
          <cell r="G2795">
            <v>13676.5570077304</v>
          </cell>
          <cell r="H2795">
            <v>10907.743852498899</v>
          </cell>
        </row>
        <row r="2796">
          <cell r="B2796" t="str">
            <v>SALMON CREEK 1101196</v>
          </cell>
          <cell r="C2796">
            <v>43161101</v>
          </cell>
          <cell r="D2796" t="str">
            <v>SALMON CREEK 1101</v>
          </cell>
          <cell r="E2796">
            <v>196</v>
          </cell>
          <cell r="F2796" t="b">
            <v>0</v>
          </cell>
          <cell r="G2796">
            <v>11699.1956635037</v>
          </cell>
          <cell r="H2796">
            <v>9030.0657247520194</v>
          </cell>
        </row>
        <row r="2797">
          <cell r="B2797" t="str">
            <v>SALMON CREEK 110137368</v>
          </cell>
          <cell r="C2797">
            <v>43161101</v>
          </cell>
          <cell r="D2797" t="str">
            <v>SALMON CREEK 1101</v>
          </cell>
          <cell r="E2797">
            <v>37368</v>
          </cell>
          <cell r="F2797" t="b">
            <v>0</v>
          </cell>
          <cell r="G2797">
            <v>9786.5771903727291</v>
          </cell>
          <cell r="H2797">
            <v>9786.5771903727291</v>
          </cell>
        </row>
        <row r="2798">
          <cell r="B2798" t="str">
            <v>SALMON CREEK 1101461703</v>
          </cell>
          <cell r="C2798">
            <v>43161101</v>
          </cell>
          <cell r="D2798" t="str">
            <v>SALMON CREEK 1101</v>
          </cell>
          <cell r="E2798">
            <v>461703</v>
          </cell>
          <cell r="F2798" t="b">
            <v>0</v>
          </cell>
          <cell r="G2798">
            <v>1414.64997841887</v>
          </cell>
          <cell r="H2798">
            <v>1414.64997841887</v>
          </cell>
        </row>
        <row r="2799">
          <cell r="B2799" t="str">
            <v>SALMON CREEK 110188998</v>
          </cell>
          <cell r="C2799">
            <v>43161101</v>
          </cell>
          <cell r="D2799" t="str">
            <v>SALMON CREEK 1101</v>
          </cell>
          <cell r="E2799">
            <v>88998</v>
          </cell>
          <cell r="F2799" t="b">
            <v>0</v>
          </cell>
          <cell r="G2799">
            <v>22218.031385920902</v>
          </cell>
          <cell r="H2799">
            <v>12794.9323936534</v>
          </cell>
        </row>
        <row r="2800">
          <cell r="B2800" t="str">
            <v>SALT SPRINGS 210110416</v>
          </cell>
          <cell r="C2800">
            <v>163692101</v>
          </cell>
          <cell r="D2800" t="str">
            <v>SALT SPRINGS 2101</v>
          </cell>
          <cell r="E2800">
            <v>10416</v>
          </cell>
          <cell r="F2800" t="b">
            <v>0</v>
          </cell>
          <cell r="G2800">
            <v>1110.19760988745</v>
          </cell>
          <cell r="H2800">
            <v>1110.19760988745</v>
          </cell>
        </row>
        <row r="2801">
          <cell r="B2801" t="str">
            <v>SALT SPRINGS 21011216</v>
          </cell>
          <cell r="C2801">
            <v>163692101</v>
          </cell>
          <cell r="D2801" t="str">
            <v>SALT SPRINGS 2101</v>
          </cell>
          <cell r="E2801">
            <v>1216</v>
          </cell>
          <cell r="F2801" t="b">
            <v>0</v>
          </cell>
          <cell r="G2801">
            <v>8821.9490973187403</v>
          </cell>
          <cell r="H2801">
            <v>8821.9490973187403</v>
          </cell>
        </row>
        <row r="2802">
          <cell r="B2802" t="str">
            <v>SALT SPRINGS 21011232</v>
          </cell>
          <cell r="C2802">
            <v>163692101</v>
          </cell>
          <cell r="D2802" t="str">
            <v>SALT SPRINGS 2101</v>
          </cell>
          <cell r="E2802">
            <v>1232</v>
          </cell>
          <cell r="F2802" t="b">
            <v>0</v>
          </cell>
          <cell r="G2802">
            <v>14610.2629510238</v>
          </cell>
          <cell r="H2802">
            <v>12420.8061412058</v>
          </cell>
        </row>
        <row r="2803">
          <cell r="B2803" t="str">
            <v>SALT SPRINGS 21013116</v>
          </cell>
          <cell r="C2803">
            <v>163692101</v>
          </cell>
          <cell r="D2803" t="str">
            <v>SALT SPRINGS 2101</v>
          </cell>
          <cell r="E2803">
            <v>3116</v>
          </cell>
          <cell r="F2803" t="b">
            <v>0</v>
          </cell>
          <cell r="G2803">
            <v>1685.10428417143</v>
          </cell>
          <cell r="H2803">
            <v>1250.9686609559101</v>
          </cell>
        </row>
        <row r="2804">
          <cell r="B2804" t="str">
            <v>SALT SPRINGS 21014913</v>
          </cell>
          <cell r="C2804">
            <v>163692101</v>
          </cell>
          <cell r="D2804" t="str">
            <v>SALT SPRINGS 2101</v>
          </cell>
          <cell r="E2804">
            <v>4913</v>
          </cell>
          <cell r="F2804" t="b">
            <v>0</v>
          </cell>
          <cell r="G2804">
            <v>6065.3094303858097</v>
          </cell>
          <cell r="H2804">
            <v>6065.3094303858097</v>
          </cell>
        </row>
        <row r="2805">
          <cell r="B2805" t="str">
            <v>SALT SPRINGS 21023116</v>
          </cell>
          <cell r="C2805">
            <v>163692102</v>
          </cell>
          <cell r="D2805" t="str">
            <v>SALT SPRINGS 2102</v>
          </cell>
          <cell r="E2805">
            <v>3116</v>
          </cell>
          <cell r="F2805" t="b">
            <v>1</v>
          </cell>
          <cell r="G2805">
            <v>87.147480517098899</v>
          </cell>
          <cell r="H2805">
            <v>87.147480517098899</v>
          </cell>
        </row>
        <row r="2806">
          <cell r="B2806" t="str">
            <v>SALT SPRINGS 21023142</v>
          </cell>
          <cell r="C2806">
            <v>163692102</v>
          </cell>
          <cell r="D2806" t="str">
            <v>SALT SPRINGS 2102</v>
          </cell>
          <cell r="E2806">
            <v>3142</v>
          </cell>
          <cell r="F2806" t="b">
            <v>0</v>
          </cell>
          <cell r="G2806">
            <v>28901.728294740002</v>
          </cell>
          <cell r="H2806">
            <v>28901.728294740002</v>
          </cell>
        </row>
        <row r="2807">
          <cell r="B2807" t="str">
            <v>SALT SPRINGS 210237300</v>
          </cell>
          <cell r="C2807">
            <v>163692102</v>
          </cell>
          <cell r="D2807" t="str">
            <v>SALT SPRINGS 2102</v>
          </cell>
          <cell r="E2807">
            <v>37300</v>
          </cell>
          <cell r="F2807" t="b">
            <v>0</v>
          </cell>
          <cell r="G2807">
            <v>11208.5924453765</v>
          </cell>
          <cell r="H2807">
            <v>11208.5924453765</v>
          </cell>
        </row>
        <row r="2808">
          <cell r="B2808" t="str">
            <v>SALT SPRINGS 21024796</v>
          </cell>
          <cell r="C2808">
            <v>163692102</v>
          </cell>
          <cell r="D2808" t="str">
            <v>SALT SPRINGS 2102</v>
          </cell>
          <cell r="E2808">
            <v>4796</v>
          </cell>
          <cell r="F2808" t="b">
            <v>0</v>
          </cell>
          <cell r="G2808">
            <v>11571.4706209054</v>
          </cell>
          <cell r="H2808">
            <v>11571.4706209054</v>
          </cell>
        </row>
        <row r="2809">
          <cell r="B2809" t="str">
            <v>SALT SPRINGS 21028442</v>
          </cell>
          <cell r="C2809">
            <v>163692102</v>
          </cell>
          <cell r="D2809" t="str">
            <v>SALT SPRINGS 2102</v>
          </cell>
          <cell r="E2809">
            <v>8442</v>
          </cell>
          <cell r="F2809" t="b">
            <v>0</v>
          </cell>
          <cell r="G2809">
            <v>19428.972695272401</v>
          </cell>
          <cell r="H2809">
            <v>19428.972695272401</v>
          </cell>
        </row>
        <row r="2810">
          <cell r="B2810" t="str">
            <v>SALT SPRINGS 210297924</v>
          </cell>
          <cell r="C2810">
            <v>163692102</v>
          </cell>
          <cell r="D2810" t="str">
            <v>SALT SPRINGS 2102</v>
          </cell>
          <cell r="E2810">
            <v>97924</v>
          </cell>
          <cell r="F2810" t="b">
            <v>0</v>
          </cell>
          <cell r="G2810">
            <v>8287.4088839241504</v>
          </cell>
          <cell r="H2810">
            <v>8287.4088839241504</v>
          </cell>
        </row>
        <row r="2811">
          <cell r="B2811" t="str">
            <v>SALT SPRINGS 2102L491</v>
          </cell>
          <cell r="C2811">
            <v>163692102</v>
          </cell>
          <cell r="D2811" t="str">
            <v>SALT SPRINGS 2102</v>
          </cell>
          <cell r="E2811" t="str">
            <v>L491</v>
          </cell>
          <cell r="F2811" t="b">
            <v>0</v>
          </cell>
          <cell r="G2811">
            <v>3564.5514145721299</v>
          </cell>
          <cell r="H2811">
            <v>3564.5514145721299</v>
          </cell>
        </row>
        <row r="2812">
          <cell r="B2812" t="str">
            <v>SALT SPRINGS 2102L7283</v>
          </cell>
          <cell r="C2812">
            <v>163692102</v>
          </cell>
          <cell r="D2812" t="str">
            <v>SALT SPRINGS 2102</v>
          </cell>
          <cell r="E2812" t="str">
            <v>L7283</v>
          </cell>
          <cell r="F2812" t="b">
            <v>0</v>
          </cell>
          <cell r="G2812">
            <v>1053.49447840875</v>
          </cell>
          <cell r="H2812">
            <v>1053.49447840875</v>
          </cell>
        </row>
        <row r="2813">
          <cell r="B2813" t="str">
            <v>SAN ARDO 1101610148</v>
          </cell>
          <cell r="C2813">
            <v>182191101</v>
          </cell>
          <cell r="D2813" t="str">
            <v>SAN ARDO 1101</v>
          </cell>
          <cell r="E2813">
            <v>610148</v>
          </cell>
          <cell r="F2813" t="b">
            <v>0</v>
          </cell>
          <cell r="G2813">
            <v>19896.303683878301</v>
          </cell>
          <cell r="H2813">
            <v>3154.55836364884</v>
          </cell>
        </row>
        <row r="2814">
          <cell r="B2814" t="str">
            <v>SAN ARDO 1101650772</v>
          </cell>
          <cell r="C2814">
            <v>182191101</v>
          </cell>
          <cell r="D2814" t="str">
            <v>SAN ARDO 1101</v>
          </cell>
          <cell r="E2814">
            <v>650772</v>
          </cell>
          <cell r="F2814" t="b">
            <v>0</v>
          </cell>
          <cell r="G2814">
            <v>4368.3364145277001</v>
          </cell>
          <cell r="H2814">
            <v>1261.37019362716</v>
          </cell>
        </row>
        <row r="2815">
          <cell r="B2815" t="str">
            <v>SAN ARDO 11017632</v>
          </cell>
          <cell r="C2815">
            <v>182191101</v>
          </cell>
          <cell r="D2815" t="str">
            <v>SAN ARDO 1101</v>
          </cell>
          <cell r="E2815">
            <v>7632</v>
          </cell>
          <cell r="F2815" t="b">
            <v>0</v>
          </cell>
          <cell r="G2815">
            <v>13210.235284397701</v>
          </cell>
          <cell r="H2815">
            <v>3566.10229352958</v>
          </cell>
        </row>
        <row r="2816">
          <cell r="B2816" t="str">
            <v>SAN BENITO 2101221165</v>
          </cell>
          <cell r="C2816">
            <v>182742101</v>
          </cell>
          <cell r="D2816" t="str">
            <v>SAN BENITO 2101</v>
          </cell>
          <cell r="E2816">
            <v>221165</v>
          </cell>
          <cell r="F2816" t="b">
            <v>0</v>
          </cell>
          <cell r="G2816">
            <v>7814.4254404856301</v>
          </cell>
          <cell r="H2816">
            <v>7056.9287990860503</v>
          </cell>
        </row>
        <row r="2817">
          <cell r="B2817" t="str">
            <v>SAN BENITO 2101295566</v>
          </cell>
          <cell r="C2817">
            <v>182742101</v>
          </cell>
          <cell r="D2817" t="str">
            <v>SAN BENITO 2101</v>
          </cell>
          <cell r="E2817">
            <v>295566</v>
          </cell>
          <cell r="F2817" t="b">
            <v>1</v>
          </cell>
          <cell r="G2817">
            <v>3409.6410964413699</v>
          </cell>
          <cell r="H2817">
            <v>751.53398943405796</v>
          </cell>
        </row>
        <row r="2818">
          <cell r="B2818" t="str">
            <v>SAN BENITO 2104785888</v>
          </cell>
          <cell r="C2818">
            <v>182742104</v>
          </cell>
          <cell r="D2818" t="str">
            <v>SAN BENITO 2104</v>
          </cell>
          <cell r="E2818">
            <v>785888</v>
          </cell>
          <cell r="F2818" t="b">
            <v>0</v>
          </cell>
          <cell r="G2818">
            <v>11268.807767026199</v>
          </cell>
          <cell r="H2818">
            <v>7730.7085270638599</v>
          </cell>
        </row>
        <row r="2819">
          <cell r="B2819" t="str">
            <v>SAN BENITO 210488772</v>
          </cell>
          <cell r="C2819">
            <v>182742104</v>
          </cell>
          <cell r="D2819" t="str">
            <v>SAN BENITO 2104</v>
          </cell>
          <cell r="E2819">
            <v>88772</v>
          </cell>
          <cell r="F2819" t="b">
            <v>0</v>
          </cell>
          <cell r="G2819">
            <v>69339.292824065094</v>
          </cell>
          <cell r="H2819">
            <v>39135.7755638491</v>
          </cell>
        </row>
        <row r="2820">
          <cell r="B2820" t="str">
            <v>SAN BERNARD 1101438074</v>
          </cell>
          <cell r="C2820">
            <v>253191101</v>
          </cell>
          <cell r="D2820" t="str">
            <v>SAN BERNARD 1101</v>
          </cell>
          <cell r="E2820">
            <v>438074</v>
          </cell>
          <cell r="F2820" t="b">
            <v>1</v>
          </cell>
          <cell r="G2820">
            <v>2039.2275196667999</v>
          </cell>
          <cell r="H2820">
            <v>516.24784820195998</v>
          </cell>
        </row>
        <row r="2821">
          <cell r="B2821" t="str">
            <v>SAN BERNARD 1101641042</v>
          </cell>
          <cell r="C2821">
            <v>253191101</v>
          </cell>
          <cell r="D2821" t="str">
            <v>SAN BERNARD 1101</v>
          </cell>
          <cell r="E2821">
            <v>641042</v>
          </cell>
          <cell r="F2821" t="b">
            <v>0</v>
          </cell>
          <cell r="G2821">
            <v>10558.786051077101</v>
          </cell>
          <cell r="H2821">
            <v>2300.7683872256798</v>
          </cell>
        </row>
        <row r="2822">
          <cell r="B2822" t="str">
            <v>SAN CARLOS 1103313472</v>
          </cell>
          <cell r="C2822">
            <v>24181103</v>
          </cell>
          <cell r="D2822" t="str">
            <v>SAN CARLOS 1103</v>
          </cell>
          <cell r="E2822">
            <v>313472</v>
          </cell>
          <cell r="F2822" t="b">
            <v>1</v>
          </cell>
          <cell r="G2822">
            <v>1178.1951233105799</v>
          </cell>
          <cell r="H2822">
            <v>43.160848952726198</v>
          </cell>
        </row>
        <row r="2823">
          <cell r="B2823" t="str">
            <v>SAN CARLOS 1103586832</v>
          </cell>
          <cell r="C2823">
            <v>24181103</v>
          </cell>
          <cell r="D2823" t="str">
            <v>SAN CARLOS 1103</v>
          </cell>
          <cell r="E2823">
            <v>586832</v>
          </cell>
          <cell r="F2823" t="b">
            <v>0</v>
          </cell>
          <cell r="G2823">
            <v>6692.9944666483298</v>
          </cell>
          <cell r="H2823">
            <v>6145.6408213548802</v>
          </cell>
        </row>
        <row r="2824">
          <cell r="B2824" t="str">
            <v>SAN CARLOS 1103785521</v>
          </cell>
          <cell r="C2824">
            <v>24181103</v>
          </cell>
          <cell r="D2824" t="str">
            <v>SAN CARLOS 1103</v>
          </cell>
          <cell r="E2824">
            <v>785521</v>
          </cell>
          <cell r="F2824" t="b">
            <v>1</v>
          </cell>
          <cell r="G2824">
            <v>292.99595168231701</v>
          </cell>
          <cell r="H2824">
            <v>109.02126448587801</v>
          </cell>
        </row>
        <row r="2825">
          <cell r="B2825" t="str">
            <v>SAN CARLOS 1103888954</v>
          </cell>
          <cell r="C2825">
            <v>24181103</v>
          </cell>
          <cell r="D2825" t="str">
            <v>SAN CARLOS 1103</v>
          </cell>
          <cell r="E2825">
            <v>888954</v>
          </cell>
          <cell r="F2825" t="b">
            <v>1</v>
          </cell>
          <cell r="G2825">
            <v>504.712896398628</v>
          </cell>
          <cell r="H2825">
            <v>0</v>
          </cell>
        </row>
        <row r="2826">
          <cell r="B2826" t="str">
            <v>SAN CARLOS 11039148</v>
          </cell>
          <cell r="C2826">
            <v>24181103</v>
          </cell>
          <cell r="D2826" t="str">
            <v>SAN CARLOS 1103</v>
          </cell>
          <cell r="E2826">
            <v>9148</v>
          </cell>
          <cell r="F2826" t="b">
            <v>1</v>
          </cell>
          <cell r="G2826">
            <v>6634.7635386328702</v>
          </cell>
          <cell r="H2826">
            <v>0</v>
          </cell>
        </row>
        <row r="2827">
          <cell r="B2827" t="str">
            <v>SAN CARLOS 110436864</v>
          </cell>
          <cell r="C2827">
            <v>24181104</v>
          </cell>
          <cell r="D2827" t="str">
            <v>SAN CARLOS 1104</v>
          </cell>
          <cell r="E2827">
            <v>36864</v>
          </cell>
          <cell r="F2827" t="b">
            <v>1</v>
          </cell>
          <cell r="G2827">
            <v>910.394887460674</v>
          </cell>
          <cell r="H2827">
            <v>889.72216556135902</v>
          </cell>
        </row>
        <row r="2828">
          <cell r="B2828" t="str">
            <v>SAN CARLOS 110475210</v>
          </cell>
          <cell r="C2828">
            <v>24181104</v>
          </cell>
          <cell r="D2828" t="str">
            <v>SAN CARLOS 1104</v>
          </cell>
          <cell r="E2828">
            <v>75210</v>
          </cell>
          <cell r="F2828" t="b">
            <v>1</v>
          </cell>
          <cell r="G2828">
            <v>618.92600114351603</v>
          </cell>
          <cell r="H2828">
            <v>618.92600114351603</v>
          </cell>
        </row>
        <row r="2829">
          <cell r="B2829" t="str">
            <v>SAN CARLOS 110479774</v>
          </cell>
          <cell r="C2829">
            <v>24181104</v>
          </cell>
          <cell r="D2829" t="str">
            <v>SAN CARLOS 1104</v>
          </cell>
          <cell r="E2829">
            <v>79774</v>
          </cell>
          <cell r="F2829" t="b">
            <v>0</v>
          </cell>
          <cell r="G2829">
            <v>2604.0952387165898</v>
          </cell>
          <cell r="H2829">
            <v>1435.88206591428</v>
          </cell>
        </row>
        <row r="2830">
          <cell r="B2830" t="str">
            <v>SAN CARLOS 11048846</v>
          </cell>
          <cell r="C2830">
            <v>24181104</v>
          </cell>
          <cell r="D2830" t="str">
            <v>SAN CARLOS 1104</v>
          </cell>
          <cell r="E2830">
            <v>8846</v>
          </cell>
          <cell r="F2830" t="b">
            <v>0</v>
          </cell>
          <cell r="G2830">
            <v>7060.9910851839704</v>
          </cell>
          <cell r="H2830">
            <v>3588.6165109493299</v>
          </cell>
        </row>
        <row r="2831">
          <cell r="B2831" t="str">
            <v>SAN CARLOS 11048942</v>
          </cell>
          <cell r="C2831">
            <v>24181104</v>
          </cell>
          <cell r="D2831" t="str">
            <v>SAN CARLOS 1104</v>
          </cell>
          <cell r="E2831">
            <v>8942</v>
          </cell>
          <cell r="F2831" t="b">
            <v>0</v>
          </cell>
          <cell r="G2831">
            <v>4451.7025118844804</v>
          </cell>
          <cell r="H2831">
            <v>3407.8974376245401</v>
          </cell>
        </row>
        <row r="2832">
          <cell r="B2832" t="str">
            <v>SAN CARLOS 11049048</v>
          </cell>
          <cell r="C2832">
            <v>24181104</v>
          </cell>
          <cell r="D2832" t="str">
            <v>SAN CARLOS 1104</v>
          </cell>
          <cell r="E2832">
            <v>9048</v>
          </cell>
          <cell r="F2832" t="b">
            <v>1</v>
          </cell>
          <cell r="G2832">
            <v>24.590900043100401</v>
          </cell>
          <cell r="H2832">
            <v>24.590900043100401</v>
          </cell>
        </row>
        <row r="2833">
          <cell r="B2833" t="str">
            <v>SAN CARLOS 11049052</v>
          </cell>
          <cell r="C2833">
            <v>24181104</v>
          </cell>
          <cell r="D2833" t="str">
            <v>SAN CARLOS 1104</v>
          </cell>
          <cell r="E2833">
            <v>9052</v>
          </cell>
          <cell r="F2833" t="b">
            <v>0</v>
          </cell>
          <cell r="G2833">
            <v>8315.3581366211602</v>
          </cell>
          <cell r="H2833">
            <v>7722.32545998349</v>
          </cell>
        </row>
        <row r="2834">
          <cell r="B2834" t="str">
            <v>SAN JOAQUIN #2 110310320</v>
          </cell>
          <cell r="C2834">
            <v>252521103</v>
          </cell>
          <cell r="D2834" t="str">
            <v>SAN JOAQUIN #2 1103</v>
          </cell>
          <cell r="E2834">
            <v>10320</v>
          </cell>
          <cell r="F2834" t="b">
            <v>0</v>
          </cell>
          <cell r="G2834">
            <v>18962.089784003001</v>
          </cell>
          <cell r="H2834">
            <v>18962.089784003001</v>
          </cell>
        </row>
        <row r="2835">
          <cell r="B2835" t="str">
            <v>SAN JOAQUIN #2 1103157026</v>
          </cell>
          <cell r="C2835">
            <v>252521103</v>
          </cell>
          <cell r="D2835" t="str">
            <v>SAN JOAQUIN #2 1103</v>
          </cell>
          <cell r="E2835">
            <v>157026</v>
          </cell>
          <cell r="F2835" t="b">
            <v>0</v>
          </cell>
          <cell r="G2835">
            <v>5200.0769877068797</v>
          </cell>
          <cell r="H2835">
            <v>5200.0769877068797</v>
          </cell>
        </row>
        <row r="2836">
          <cell r="B2836" t="str">
            <v>SAN JOAQUIN #2 1103CB</v>
          </cell>
          <cell r="C2836">
            <v>252521103</v>
          </cell>
          <cell r="D2836" t="str">
            <v>SAN JOAQUIN #2 1103</v>
          </cell>
          <cell r="E2836" t="str">
            <v>CB</v>
          </cell>
          <cell r="F2836" t="b">
            <v>0</v>
          </cell>
          <cell r="G2836">
            <v>109280.434890132</v>
          </cell>
          <cell r="H2836">
            <v>109280.434890132</v>
          </cell>
        </row>
        <row r="2837">
          <cell r="B2837" t="str">
            <v>SAN JOAQUIN #3 1101673480</v>
          </cell>
          <cell r="C2837">
            <v>252531101</v>
          </cell>
          <cell r="D2837" t="str">
            <v>SAN JOAQUIN #3 1101</v>
          </cell>
          <cell r="E2837">
            <v>673480</v>
          </cell>
          <cell r="F2837" t="b">
            <v>0</v>
          </cell>
          <cell r="G2837">
            <v>20487.839207032699</v>
          </cell>
          <cell r="H2837">
            <v>20487.839207032699</v>
          </cell>
        </row>
        <row r="2838">
          <cell r="B2838" t="str">
            <v>SAN JOAQUIN #3 1101CB</v>
          </cell>
          <cell r="C2838">
            <v>252531101</v>
          </cell>
          <cell r="D2838" t="str">
            <v>SAN JOAQUIN #3 1101</v>
          </cell>
          <cell r="E2838" t="str">
            <v>CB</v>
          </cell>
          <cell r="F2838" t="b">
            <v>0</v>
          </cell>
          <cell r="G2838">
            <v>19055.286615081699</v>
          </cell>
          <cell r="H2838">
            <v>19055.286615081699</v>
          </cell>
        </row>
        <row r="2839">
          <cell r="B2839" t="str">
            <v>SAN JOAQUIN #3 110210342</v>
          </cell>
          <cell r="C2839">
            <v>252531102</v>
          </cell>
          <cell r="D2839" t="str">
            <v>SAN JOAQUIN #3 1102</v>
          </cell>
          <cell r="E2839">
            <v>10342</v>
          </cell>
          <cell r="F2839" t="b">
            <v>0</v>
          </cell>
          <cell r="G2839">
            <v>2930.8819003119002</v>
          </cell>
          <cell r="H2839">
            <v>2930.8819003119002</v>
          </cell>
        </row>
        <row r="2840">
          <cell r="B2840" t="str">
            <v>SAN JOAQUIN #3 1102CB</v>
          </cell>
          <cell r="C2840">
            <v>252531102</v>
          </cell>
          <cell r="D2840" t="str">
            <v>SAN JOAQUIN #3 1102</v>
          </cell>
          <cell r="E2840" t="str">
            <v>CB</v>
          </cell>
          <cell r="F2840" t="b">
            <v>0</v>
          </cell>
          <cell r="G2840">
            <v>15601.4012222207</v>
          </cell>
          <cell r="H2840">
            <v>15601.4012222207</v>
          </cell>
        </row>
        <row r="2841">
          <cell r="B2841" t="str">
            <v>SAN JOAQUIN #3 1103501771</v>
          </cell>
          <cell r="C2841">
            <v>252531103</v>
          </cell>
          <cell r="D2841" t="str">
            <v>SAN JOAQUIN #3 1103</v>
          </cell>
          <cell r="E2841">
            <v>501771</v>
          </cell>
          <cell r="F2841" t="b">
            <v>0</v>
          </cell>
          <cell r="G2841">
            <v>7891.6601401960397</v>
          </cell>
          <cell r="H2841">
            <v>7891.6601401960397</v>
          </cell>
        </row>
        <row r="2842">
          <cell r="B2842" t="str">
            <v>SAN JOAQUIN #3 11035100</v>
          </cell>
          <cell r="C2842">
            <v>252531103</v>
          </cell>
          <cell r="D2842" t="str">
            <v>SAN JOAQUIN #3 1103</v>
          </cell>
          <cell r="E2842">
            <v>5100</v>
          </cell>
          <cell r="F2842" t="b">
            <v>0</v>
          </cell>
          <cell r="G2842">
            <v>34326.3843740101</v>
          </cell>
          <cell r="H2842">
            <v>34326.3843740101</v>
          </cell>
        </row>
        <row r="2843">
          <cell r="B2843" t="str">
            <v>SAN JOAQUIN #3 1103CB</v>
          </cell>
          <cell r="C2843">
            <v>252531103</v>
          </cell>
          <cell r="D2843" t="str">
            <v>SAN JOAQUIN #3 1103</v>
          </cell>
          <cell r="E2843" t="str">
            <v>CB</v>
          </cell>
          <cell r="F2843" t="b">
            <v>0</v>
          </cell>
          <cell r="G2843">
            <v>45670.421724974898</v>
          </cell>
          <cell r="H2843">
            <v>45670.421724974898</v>
          </cell>
        </row>
        <row r="2844">
          <cell r="B2844" t="str">
            <v>SAN JUSTO 1101201311</v>
          </cell>
          <cell r="C2844">
            <v>183181101</v>
          </cell>
          <cell r="D2844" t="str">
            <v>SAN JUSTO 1101</v>
          </cell>
          <cell r="E2844">
            <v>201311</v>
          </cell>
          <cell r="F2844" t="b">
            <v>0</v>
          </cell>
          <cell r="G2844">
            <v>17668.963554441299</v>
          </cell>
          <cell r="H2844">
            <v>12645.7550752109</v>
          </cell>
        </row>
        <row r="2845">
          <cell r="B2845" t="str">
            <v>SAN JUSTO 110136902</v>
          </cell>
          <cell r="C2845">
            <v>183181101</v>
          </cell>
          <cell r="D2845" t="str">
            <v>SAN JUSTO 1101</v>
          </cell>
          <cell r="E2845">
            <v>36902</v>
          </cell>
          <cell r="F2845" t="b">
            <v>0</v>
          </cell>
          <cell r="G2845">
            <v>23754.988493711699</v>
          </cell>
          <cell r="H2845">
            <v>19990.555744881</v>
          </cell>
        </row>
        <row r="2846">
          <cell r="B2846" t="str">
            <v>SAN JUSTO 11014002</v>
          </cell>
          <cell r="C2846">
            <v>183181101</v>
          </cell>
          <cell r="D2846" t="str">
            <v>SAN JUSTO 1101</v>
          </cell>
          <cell r="E2846">
            <v>4002</v>
          </cell>
          <cell r="F2846" t="b">
            <v>0</v>
          </cell>
          <cell r="G2846">
            <v>30655.793245938399</v>
          </cell>
          <cell r="H2846">
            <v>29553.7890854406</v>
          </cell>
        </row>
        <row r="2847">
          <cell r="B2847" t="str">
            <v>SAN LEANDRO U 1109936988</v>
          </cell>
          <cell r="C2847">
            <v>13111109</v>
          </cell>
          <cell r="D2847" t="str">
            <v>SAN LEANDRO U 1109</v>
          </cell>
          <cell r="E2847">
            <v>936988</v>
          </cell>
          <cell r="F2847" t="b">
            <v>0</v>
          </cell>
          <cell r="G2847">
            <v>10891.055397390999</v>
          </cell>
          <cell r="H2847">
            <v>10891.055397390999</v>
          </cell>
        </row>
        <row r="2848">
          <cell r="B2848" t="str">
            <v>SAN LEANDRO U 1109CR002</v>
          </cell>
          <cell r="C2848">
            <v>13111109</v>
          </cell>
          <cell r="D2848" t="str">
            <v>SAN LEANDRO U 1109</v>
          </cell>
          <cell r="E2848" t="str">
            <v>CR002</v>
          </cell>
          <cell r="F2848" t="b">
            <v>1</v>
          </cell>
          <cell r="G2848">
            <v>1715.85212016115</v>
          </cell>
          <cell r="H2848">
            <v>269.84084816450502</v>
          </cell>
        </row>
        <row r="2849">
          <cell r="B2849" t="str">
            <v>SAN LEANDRO U 1109CR182</v>
          </cell>
          <cell r="C2849">
            <v>13111109</v>
          </cell>
          <cell r="D2849" t="str">
            <v>SAN LEANDRO U 1109</v>
          </cell>
          <cell r="E2849" t="str">
            <v>CR182</v>
          </cell>
          <cell r="F2849" t="b">
            <v>0</v>
          </cell>
          <cell r="G2849">
            <v>7768.8153716627003</v>
          </cell>
          <cell r="H2849">
            <v>7768.8153716627003</v>
          </cell>
        </row>
        <row r="2850">
          <cell r="B2850" t="str">
            <v>SAN LEANDRO U 1109CR284</v>
          </cell>
          <cell r="C2850">
            <v>13111109</v>
          </cell>
          <cell r="D2850" t="str">
            <v>SAN LEANDRO U 1109</v>
          </cell>
          <cell r="E2850" t="str">
            <v>CR284</v>
          </cell>
          <cell r="F2850" t="b">
            <v>0</v>
          </cell>
          <cell r="G2850">
            <v>1550.6573843865599</v>
          </cell>
          <cell r="H2850">
            <v>1235.8311051819501</v>
          </cell>
        </row>
        <row r="2851">
          <cell r="B2851" t="str">
            <v>SAN LEANDRO U 1114458451</v>
          </cell>
          <cell r="C2851">
            <v>13111114</v>
          </cell>
          <cell r="D2851" t="str">
            <v>SAN LEANDRO U 1114</v>
          </cell>
          <cell r="E2851">
            <v>458451</v>
          </cell>
          <cell r="F2851" t="b">
            <v>0</v>
          </cell>
          <cell r="G2851">
            <v>3952.17280617185</v>
          </cell>
          <cell r="H2851">
            <v>1967.4653155659701</v>
          </cell>
        </row>
        <row r="2852">
          <cell r="B2852" t="str">
            <v>SAN LEANDRO U 1114501762</v>
          </cell>
          <cell r="C2852">
            <v>13111114</v>
          </cell>
          <cell r="D2852" t="str">
            <v>SAN LEANDRO U 1114</v>
          </cell>
          <cell r="E2852">
            <v>501762</v>
          </cell>
          <cell r="F2852" t="b">
            <v>1</v>
          </cell>
          <cell r="G2852">
            <v>2438.6275378885398</v>
          </cell>
          <cell r="H2852">
            <v>775.05080672691099</v>
          </cell>
        </row>
        <row r="2853">
          <cell r="B2853" t="str">
            <v>SAN LEANDRO U 1114653758</v>
          </cell>
          <cell r="C2853">
            <v>13111114</v>
          </cell>
          <cell r="D2853" t="str">
            <v>SAN LEANDRO U 1114</v>
          </cell>
          <cell r="E2853">
            <v>653758</v>
          </cell>
          <cell r="F2853" t="b">
            <v>1</v>
          </cell>
          <cell r="G2853">
            <v>582.36730472753095</v>
          </cell>
          <cell r="H2853">
            <v>582.36730472753095</v>
          </cell>
        </row>
        <row r="2854">
          <cell r="B2854" t="str">
            <v>SAN LEANDRO U 1114MR218</v>
          </cell>
          <cell r="C2854">
            <v>13111114</v>
          </cell>
          <cell r="D2854" t="str">
            <v>SAN LEANDRO U 1114</v>
          </cell>
          <cell r="E2854" t="str">
            <v>MR218</v>
          </cell>
          <cell r="F2854" t="b">
            <v>0</v>
          </cell>
          <cell r="G2854">
            <v>18150.166420384801</v>
          </cell>
          <cell r="H2854">
            <v>10386.813248747199</v>
          </cell>
        </row>
        <row r="2855">
          <cell r="B2855" t="str">
            <v>SAN LEANDRO U 1114MR544</v>
          </cell>
          <cell r="C2855">
            <v>13111114</v>
          </cell>
          <cell r="D2855" t="str">
            <v>SAN LEANDRO U 1114</v>
          </cell>
          <cell r="E2855" t="str">
            <v>MR544</v>
          </cell>
          <cell r="F2855" t="b">
            <v>1</v>
          </cell>
          <cell r="G2855">
            <v>7120.8066036979299</v>
          </cell>
          <cell r="H2855">
            <v>27.982063271754502</v>
          </cell>
        </row>
        <row r="2856">
          <cell r="B2856" t="str">
            <v>SAN LEANDRO U 1114MR545</v>
          </cell>
          <cell r="C2856">
            <v>13111114</v>
          </cell>
          <cell r="D2856" t="str">
            <v>SAN LEANDRO U 1114</v>
          </cell>
          <cell r="E2856" t="str">
            <v>MR545</v>
          </cell>
          <cell r="F2856" t="b">
            <v>0</v>
          </cell>
          <cell r="G2856">
            <v>7246.1984672414301</v>
          </cell>
          <cell r="H2856">
            <v>3496.0754220621998</v>
          </cell>
        </row>
        <row r="2857">
          <cell r="B2857" t="str">
            <v>SAN LUIS OBISPO 1101483444</v>
          </cell>
          <cell r="C2857">
            <v>182631101</v>
          </cell>
          <cell r="D2857" t="str">
            <v>SAN LUIS OBISPO 1101</v>
          </cell>
          <cell r="E2857">
            <v>483444</v>
          </cell>
          <cell r="F2857" t="b">
            <v>0</v>
          </cell>
          <cell r="G2857">
            <v>8714.6826113530806</v>
          </cell>
          <cell r="H2857">
            <v>3311.09683169544</v>
          </cell>
        </row>
        <row r="2858">
          <cell r="B2858" t="str">
            <v>SAN LUIS OBISPO 1101CB</v>
          </cell>
          <cell r="C2858">
            <v>182631101</v>
          </cell>
          <cell r="D2858" t="str">
            <v>SAN LUIS OBISPO 1101</v>
          </cell>
          <cell r="E2858" t="str">
            <v>CB</v>
          </cell>
          <cell r="F2858" t="b">
            <v>0</v>
          </cell>
          <cell r="G2858">
            <v>10872.403182972999</v>
          </cell>
          <cell r="H2858">
            <v>5779.9667359589002</v>
          </cell>
        </row>
        <row r="2859">
          <cell r="B2859" t="str">
            <v>SAN LUIS OBISPO 1101V12</v>
          </cell>
          <cell r="C2859">
            <v>182631101</v>
          </cell>
          <cell r="D2859" t="str">
            <v>SAN LUIS OBISPO 1101</v>
          </cell>
          <cell r="E2859" t="str">
            <v>V12</v>
          </cell>
          <cell r="F2859" t="b">
            <v>0</v>
          </cell>
          <cell r="G2859">
            <v>33868.169422813298</v>
          </cell>
          <cell r="H2859">
            <v>33868.169422813298</v>
          </cell>
        </row>
        <row r="2860">
          <cell r="B2860" t="str">
            <v>SAN LUIS OBISPO 1102348318</v>
          </cell>
          <cell r="C2860">
            <v>182631102</v>
          </cell>
          <cell r="D2860" t="str">
            <v>SAN LUIS OBISPO 1102</v>
          </cell>
          <cell r="E2860">
            <v>348318</v>
          </cell>
          <cell r="F2860" t="b">
            <v>1</v>
          </cell>
          <cell r="G2860">
            <v>597.03916933740902</v>
          </cell>
          <cell r="H2860">
            <v>597.03916933740902</v>
          </cell>
        </row>
        <row r="2861">
          <cell r="B2861" t="str">
            <v>SAN LUIS OBISPO 1102357407</v>
          </cell>
          <cell r="C2861">
            <v>182631102</v>
          </cell>
          <cell r="D2861" t="str">
            <v>SAN LUIS OBISPO 1102</v>
          </cell>
          <cell r="E2861">
            <v>357407</v>
          </cell>
          <cell r="F2861" t="b">
            <v>1</v>
          </cell>
          <cell r="G2861">
            <v>396.36835031885698</v>
          </cell>
          <cell r="H2861">
            <v>382.65060539296599</v>
          </cell>
        </row>
        <row r="2862">
          <cell r="B2862" t="str">
            <v>SAN LUIS OBISPO 1102597518</v>
          </cell>
          <cell r="C2862">
            <v>182631102</v>
          </cell>
          <cell r="D2862" t="str">
            <v>SAN LUIS OBISPO 1102</v>
          </cell>
          <cell r="E2862">
            <v>597518</v>
          </cell>
          <cell r="F2862" t="b">
            <v>1</v>
          </cell>
          <cell r="G2862">
            <v>2581.1499633312201</v>
          </cell>
          <cell r="H2862">
            <v>65.164728518160899</v>
          </cell>
        </row>
        <row r="2863">
          <cell r="B2863" t="str">
            <v>SAN LUIS OBISPO 1103153199</v>
          </cell>
          <cell r="C2863">
            <v>182631103</v>
          </cell>
          <cell r="D2863" t="str">
            <v>SAN LUIS OBISPO 1103</v>
          </cell>
          <cell r="E2863">
            <v>153199</v>
          </cell>
          <cell r="F2863" t="b">
            <v>0</v>
          </cell>
          <cell r="G2863">
            <v>8788.2196559100594</v>
          </cell>
          <cell r="H2863">
            <v>4750.5459242716597</v>
          </cell>
        </row>
        <row r="2864">
          <cell r="B2864" t="str">
            <v>SAN LUIS OBISPO 1103191498</v>
          </cell>
          <cell r="C2864">
            <v>182631103</v>
          </cell>
          <cell r="D2864" t="str">
            <v>SAN LUIS OBISPO 1103</v>
          </cell>
          <cell r="E2864">
            <v>191498</v>
          </cell>
          <cell r="F2864" t="b">
            <v>1</v>
          </cell>
          <cell r="G2864">
            <v>267.69145281698297</v>
          </cell>
          <cell r="H2864">
            <v>189.85675983911699</v>
          </cell>
        </row>
        <row r="2865">
          <cell r="B2865" t="str">
            <v>SAN LUIS OBISPO 1103365572</v>
          </cell>
          <cell r="C2865">
            <v>182631103</v>
          </cell>
          <cell r="D2865" t="str">
            <v>SAN LUIS OBISPO 1103</v>
          </cell>
          <cell r="E2865">
            <v>365572</v>
          </cell>
          <cell r="F2865" t="b">
            <v>1</v>
          </cell>
          <cell r="G2865">
            <v>696.846463531616</v>
          </cell>
          <cell r="H2865">
            <v>611.85888782381301</v>
          </cell>
        </row>
        <row r="2866">
          <cell r="B2866" t="str">
            <v>SAN LUIS OBISPO 110342344</v>
          </cell>
          <cell r="C2866">
            <v>182631103</v>
          </cell>
          <cell r="D2866" t="str">
            <v>SAN LUIS OBISPO 1103</v>
          </cell>
          <cell r="E2866">
            <v>42344</v>
          </cell>
          <cell r="F2866" t="b">
            <v>0</v>
          </cell>
          <cell r="G2866">
            <v>17541.982535561699</v>
          </cell>
          <cell r="H2866">
            <v>15185.6709068865</v>
          </cell>
        </row>
        <row r="2867">
          <cell r="B2867" t="str">
            <v>SAN LUIS OBISPO 1103934355</v>
          </cell>
          <cell r="C2867">
            <v>182631103</v>
          </cell>
          <cell r="D2867" t="str">
            <v>SAN LUIS OBISPO 1103</v>
          </cell>
          <cell r="E2867">
            <v>934355</v>
          </cell>
          <cell r="F2867" t="b">
            <v>1</v>
          </cell>
          <cell r="G2867">
            <v>1942.6665705319699</v>
          </cell>
          <cell r="H2867">
            <v>915.67060909913403</v>
          </cell>
        </row>
        <row r="2868">
          <cell r="B2868" t="str">
            <v>SAN LUIS OBISPO 1103CB</v>
          </cell>
          <cell r="C2868">
            <v>182631103</v>
          </cell>
          <cell r="D2868" t="str">
            <v>SAN LUIS OBISPO 1103</v>
          </cell>
          <cell r="E2868" t="str">
            <v>CB</v>
          </cell>
          <cell r="F2868" t="b">
            <v>1</v>
          </cell>
          <cell r="G2868">
            <v>10934.081097644799</v>
          </cell>
          <cell r="H2868">
            <v>0</v>
          </cell>
        </row>
        <row r="2869">
          <cell r="B2869" t="str">
            <v>SAN LUIS OBISPO 1103V82</v>
          </cell>
          <cell r="C2869">
            <v>182631103</v>
          </cell>
          <cell r="D2869" t="str">
            <v>SAN LUIS OBISPO 1103</v>
          </cell>
          <cell r="E2869" t="str">
            <v>V82</v>
          </cell>
          <cell r="F2869" t="b">
            <v>0</v>
          </cell>
          <cell r="G2869">
            <v>22558.980061681199</v>
          </cell>
          <cell r="H2869">
            <v>14130.1147487546</v>
          </cell>
        </row>
        <row r="2870">
          <cell r="B2870" t="str">
            <v>SAN LUIS OBISPO 1104350030</v>
          </cell>
          <cell r="C2870">
            <v>182631104</v>
          </cell>
          <cell r="D2870" t="str">
            <v>SAN LUIS OBISPO 1104</v>
          </cell>
          <cell r="E2870">
            <v>350030</v>
          </cell>
          <cell r="F2870" t="b">
            <v>0</v>
          </cell>
          <cell r="G2870">
            <v>14009.014972239</v>
          </cell>
          <cell r="H2870">
            <v>9325.2379908985895</v>
          </cell>
        </row>
        <row r="2871">
          <cell r="B2871" t="str">
            <v>SAN LUIS OBISPO 1104753254</v>
          </cell>
          <cell r="C2871">
            <v>182631104</v>
          </cell>
          <cell r="D2871" t="str">
            <v>SAN LUIS OBISPO 1104</v>
          </cell>
          <cell r="E2871">
            <v>753254</v>
          </cell>
          <cell r="F2871" t="b">
            <v>1</v>
          </cell>
          <cell r="G2871">
            <v>576.08097827831295</v>
          </cell>
          <cell r="H2871">
            <v>561.14856821689398</v>
          </cell>
        </row>
        <row r="2872">
          <cell r="B2872" t="str">
            <v>SAN LUIS OBISPO 1104777686</v>
          </cell>
          <cell r="C2872">
            <v>182631104</v>
          </cell>
          <cell r="D2872" t="str">
            <v>SAN LUIS OBISPO 1104</v>
          </cell>
          <cell r="E2872">
            <v>777686</v>
          </cell>
          <cell r="F2872" t="b">
            <v>0</v>
          </cell>
          <cell r="G2872">
            <v>3079.7620205405901</v>
          </cell>
          <cell r="H2872">
            <v>2707.2733099567099</v>
          </cell>
        </row>
        <row r="2873">
          <cell r="B2873" t="str">
            <v>SAN LUIS OBISPO 1104982992</v>
          </cell>
          <cell r="C2873">
            <v>182631104</v>
          </cell>
          <cell r="D2873" t="str">
            <v>SAN LUIS OBISPO 1104</v>
          </cell>
          <cell r="E2873">
            <v>982992</v>
          </cell>
          <cell r="F2873" t="b">
            <v>0</v>
          </cell>
          <cell r="G2873">
            <v>14390.208612963401</v>
          </cell>
          <cell r="H2873">
            <v>14390.208612963401</v>
          </cell>
        </row>
        <row r="2874">
          <cell r="B2874" t="str">
            <v>SAN LUIS OBISPO 1104CB</v>
          </cell>
          <cell r="C2874">
            <v>182631104</v>
          </cell>
          <cell r="D2874" t="str">
            <v>SAN LUIS OBISPO 1104</v>
          </cell>
          <cell r="E2874" t="str">
            <v>CB</v>
          </cell>
          <cell r="F2874" t="b">
            <v>1</v>
          </cell>
          <cell r="G2874">
            <v>10585.951034932399</v>
          </cell>
          <cell r="H2874">
            <v>124.24879688679999</v>
          </cell>
        </row>
        <row r="2875">
          <cell r="B2875" t="str">
            <v>SAN LUIS OBISPO 1104V10</v>
          </cell>
          <cell r="C2875">
            <v>182631104</v>
          </cell>
          <cell r="D2875" t="str">
            <v>SAN LUIS OBISPO 1104</v>
          </cell>
          <cell r="E2875" t="str">
            <v>V10</v>
          </cell>
          <cell r="F2875" t="b">
            <v>0</v>
          </cell>
          <cell r="G2875">
            <v>7811.0705332286097</v>
          </cell>
          <cell r="H2875">
            <v>3504.83067162731</v>
          </cell>
        </row>
        <row r="2876">
          <cell r="B2876" t="str">
            <v>SAN LUIS OBISPO 1104V14</v>
          </cell>
          <cell r="C2876">
            <v>182631104</v>
          </cell>
          <cell r="D2876" t="str">
            <v>SAN LUIS OBISPO 1104</v>
          </cell>
          <cell r="E2876" t="str">
            <v>V14</v>
          </cell>
          <cell r="F2876" t="b">
            <v>0</v>
          </cell>
          <cell r="G2876">
            <v>13117.1277411098</v>
          </cell>
          <cell r="H2876">
            <v>13103.4116980774</v>
          </cell>
        </row>
        <row r="2877">
          <cell r="B2877" t="str">
            <v>SAN LUIS OBISPO 1104V40</v>
          </cell>
          <cell r="C2877">
            <v>182631104</v>
          </cell>
          <cell r="D2877" t="str">
            <v>SAN LUIS OBISPO 1104</v>
          </cell>
          <cell r="E2877" t="str">
            <v>V40</v>
          </cell>
          <cell r="F2877" t="b">
            <v>0</v>
          </cell>
          <cell r="G2877">
            <v>37151.7010289506</v>
          </cell>
          <cell r="H2877">
            <v>23652.228155228098</v>
          </cell>
        </row>
        <row r="2878">
          <cell r="B2878" t="str">
            <v>SAN LUIS OBISPO 1104V46</v>
          </cell>
          <cell r="C2878">
            <v>182631104</v>
          </cell>
          <cell r="D2878" t="str">
            <v>SAN LUIS OBISPO 1104</v>
          </cell>
          <cell r="E2878" t="str">
            <v>V46</v>
          </cell>
          <cell r="F2878" t="b">
            <v>0</v>
          </cell>
          <cell r="G2878">
            <v>33477.449844269897</v>
          </cell>
          <cell r="H2878">
            <v>32077.396421663401</v>
          </cell>
        </row>
        <row r="2879">
          <cell r="B2879" t="str">
            <v>SAN LUIS OBISPO 1105512313</v>
          </cell>
          <cell r="C2879">
            <v>182631105</v>
          </cell>
          <cell r="D2879" t="str">
            <v>SAN LUIS OBISPO 1105</v>
          </cell>
          <cell r="E2879">
            <v>512313</v>
          </cell>
          <cell r="F2879" t="b">
            <v>1</v>
          </cell>
          <cell r="G2879">
            <v>1333.0798628570401</v>
          </cell>
          <cell r="H2879">
            <v>785.91247700355598</v>
          </cell>
        </row>
        <row r="2880">
          <cell r="B2880" t="str">
            <v>SAN LUIS OBISPO 1105796050</v>
          </cell>
          <cell r="C2880">
            <v>182631105</v>
          </cell>
          <cell r="D2880" t="str">
            <v>SAN LUIS OBISPO 1105</v>
          </cell>
          <cell r="E2880">
            <v>796050</v>
          </cell>
          <cell r="F2880" t="b">
            <v>1</v>
          </cell>
          <cell r="G2880">
            <v>5067.2793660192901</v>
          </cell>
          <cell r="H2880">
            <v>383.748425528577</v>
          </cell>
        </row>
        <row r="2881">
          <cell r="B2881" t="str">
            <v>SAN LUIS OBISPO 110596874</v>
          </cell>
          <cell r="C2881">
            <v>182631105</v>
          </cell>
          <cell r="D2881" t="str">
            <v>SAN LUIS OBISPO 1105</v>
          </cell>
          <cell r="E2881">
            <v>96874</v>
          </cell>
          <cell r="F2881" t="b">
            <v>0</v>
          </cell>
          <cell r="G2881">
            <v>1722.01767847684</v>
          </cell>
          <cell r="H2881">
            <v>1345.51570107357</v>
          </cell>
        </row>
        <row r="2882">
          <cell r="B2882" t="str">
            <v>SAN LUIS OBISPO 1105CB</v>
          </cell>
          <cell r="C2882">
            <v>182631105</v>
          </cell>
          <cell r="D2882" t="str">
            <v>SAN LUIS OBISPO 1105</v>
          </cell>
          <cell r="E2882" t="str">
            <v>CB</v>
          </cell>
          <cell r="F2882" t="b">
            <v>1</v>
          </cell>
          <cell r="G2882">
            <v>5657.7233397847303</v>
          </cell>
          <cell r="H2882">
            <v>67.490625577183394</v>
          </cell>
        </row>
        <row r="2883">
          <cell r="B2883" t="str">
            <v>SAN LUIS OBISPO 110788962</v>
          </cell>
          <cell r="C2883">
            <v>182631107</v>
          </cell>
          <cell r="D2883" t="str">
            <v>SAN LUIS OBISPO 1107</v>
          </cell>
          <cell r="E2883">
            <v>88962</v>
          </cell>
          <cell r="F2883" t="b">
            <v>0</v>
          </cell>
          <cell r="G2883">
            <v>6442.5414954190401</v>
          </cell>
          <cell r="H2883">
            <v>3996.9258733558399</v>
          </cell>
        </row>
        <row r="2884">
          <cell r="B2884" t="str">
            <v>SAN LUIS OBISPO 1107CB</v>
          </cell>
          <cell r="C2884">
            <v>182631107</v>
          </cell>
          <cell r="D2884" t="str">
            <v>SAN LUIS OBISPO 1107</v>
          </cell>
          <cell r="E2884" t="str">
            <v>CB</v>
          </cell>
          <cell r="F2884" t="b">
            <v>0</v>
          </cell>
          <cell r="G2884">
            <v>1947.4719955250901</v>
          </cell>
          <cell r="H2884">
            <v>1251.1033180423101</v>
          </cell>
        </row>
        <row r="2885">
          <cell r="B2885" t="str">
            <v>SAN LUIS OBISPO 1107V02</v>
          </cell>
          <cell r="C2885">
            <v>182631107</v>
          </cell>
          <cell r="D2885" t="str">
            <v>SAN LUIS OBISPO 1107</v>
          </cell>
          <cell r="E2885" t="str">
            <v>V02</v>
          </cell>
          <cell r="F2885" t="b">
            <v>0</v>
          </cell>
          <cell r="G2885">
            <v>29266.156586970501</v>
          </cell>
          <cell r="H2885">
            <v>29266.156586970501</v>
          </cell>
        </row>
        <row r="2886">
          <cell r="B2886" t="str">
            <v>SAN LUIS OBISPO 1107V18</v>
          </cell>
          <cell r="C2886">
            <v>182631107</v>
          </cell>
          <cell r="D2886" t="str">
            <v>SAN LUIS OBISPO 1107</v>
          </cell>
          <cell r="E2886" t="str">
            <v>V18</v>
          </cell>
          <cell r="F2886" t="b">
            <v>0</v>
          </cell>
          <cell r="G2886">
            <v>6444.7052238042997</v>
          </cell>
          <cell r="H2886">
            <v>4344.0921813673904</v>
          </cell>
        </row>
        <row r="2887">
          <cell r="B2887" t="str">
            <v>SAN LUIS OBISPO 1107V58</v>
          </cell>
          <cell r="C2887">
            <v>182631107</v>
          </cell>
          <cell r="D2887" t="str">
            <v>SAN LUIS OBISPO 1107</v>
          </cell>
          <cell r="E2887" t="str">
            <v>V58</v>
          </cell>
          <cell r="F2887" t="b">
            <v>0</v>
          </cell>
          <cell r="G2887">
            <v>3619.1201023528401</v>
          </cell>
          <cell r="H2887">
            <v>1838.4444919744301</v>
          </cell>
        </row>
        <row r="2888">
          <cell r="B2888" t="str">
            <v>SAN LUIS OBISPO 1107V60</v>
          </cell>
          <cell r="C2888">
            <v>182631107</v>
          </cell>
          <cell r="D2888" t="str">
            <v>SAN LUIS OBISPO 1107</v>
          </cell>
          <cell r="E2888" t="str">
            <v>V60</v>
          </cell>
          <cell r="F2888" t="b">
            <v>0</v>
          </cell>
          <cell r="G2888">
            <v>25811.558263426799</v>
          </cell>
          <cell r="H2888">
            <v>25811.558263426799</v>
          </cell>
        </row>
        <row r="2889">
          <cell r="B2889" t="str">
            <v>SAN LUIS OBISPO 1107V62</v>
          </cell>
          <cell r="C2889">
            <v>182631107</v>
          </cell>
          <cell r="D2889" t="str">
            <v>SAN LUIS OBISPO 1107</v>
          </cell>
          <cell r="E2889" t="str">
            <v>V62</v>
          </cell>
          <cell r="F2889" t="b">
            <v>0</v>
          </cell>
          <cell r="G2889">
            <v>11154.8311372391</v>
          </cell>
          <cell r="H2889">
            <v>11108.5020750115</v>
          </cell>
        </row>
        <row r="2890">
          <cell r="B2890" t="str">
            <v>SAN LUIS OBISPO 1108144690</v>
          </cell>
          <cell r="C2890">
            <v>182631108</v>
          </cell>
          <cell r="D2890" t="str">
            <v>SAN LUIS OBISPO 1108</v>
          </cell>
          <cell r="E2890">
            <v>144690</v>
          </cell>
          <cell r="F2890" t="b">
            <v>1</v>
          </cell>
          <cell r="G2890">
            <v>900.00027766368396</v>
          </cell>
          <cell r="H2890">
            <v>418.94201806263902</v>
          </cell>
        </row>
        <row r="2891">
          <cell r="B2891" t="str">
            <v>SAN LUIS OBISPO 1108337126</v>
          </cell>
          <cell r="C2891">
            <v>182631108</v>
          </cell>
          <cell r="D2891" t="str">
            <v>SAN LUIS OBISPO 1108</v>
          </cell>
          <cell r="E2891">
            <v>337126</v>
          </cell>
          <cell r="F2891" t="b">
            <v>0</v>
          </cell>
          <cell r="G2891">
            <v>3227.6651129990501</v>
          </cell>
          <cell r="H2891">
            <v>1128.52104332161</v>
          </cell>
        </row>
        <row r="2892">
          <cell r="B2892" t="str">
            <v>SAN LUIS OBISPO 1108809986</v>
          </cell>
          <cell r="C2892">
            <v>182631108</v>
          </cell>
          <cell r="D2892" t="str">
            <v>SAN LUIS OBISPO 1108</v>
          </cell>
          <cell r="E2892">
            <v>809986</v>
          </cell>
          <cell r="F2892" t="b">
            <v>0</v>
          </cell>
          <cell r="G2892">
            <v>3460.6710239061199</v>
          </cell>
          <cell r="H2892">
            <v>1661.0044282179199</v>
          </cell>
        </row>
        <row r="2893">
          <cell r="B2893" t="str">
            <v>SAN LUIS OBISPO 1108903036</v>
          </cell>
          <cell r="C2893">
            <v>182631108</v>
          </cell>
          <cell r="D2893" t="str">
            <v>SAN LUIS OBISPO 1108</v>
          </cell>
          <cell r="E2893">
            <v>903036</v>
          </cell>
          <cell r="F2893" t="b">
            <v>1</v>
          </cell>
          <cell r="G2893">
            <v>576.61116359193602</v>
          </cell>
          <cell r="H2893">
            <v>306.64368813857402</v>
          </cell>
        </row>
        <row r="2894">
          <cell r="B2894" t="str">
            <v>SAN LUIS OBISPO 1108CB</v>
          </cell>
          <cell r="C2894">
            <v>182631108</v>
          </cell>
          <cell r="D2894" t="str">
            <v>SAN LUIS OBISPO 1108</v>
          </cell>
          <cell r="E2894" t="str">
            <v>CB</v>
          </cell>
          <cell r="F2894" t="b">
            <v>1</v>
          </cell>
          <cell r="G2894">
            <v>7402.9758190562798</v>
          </cell>
          <cell r="H2894">
            <v>10.267614742292</v>
          </cell>
        </row>
        <row r="2895">
          <cell r="B2895" t="str">
            <v>SAN MIGUEL 1104514987</v>
          </cell>
          <cell r="C2895">
            <v>182661104</v>
          </cell>
          <cell r="D2895" t="str">
            <v>SAN MIGUEL 1104</v>
          </cell>
          <cell r="E2895">
            <v>514987</v>
          </cell>
          <cell r="F2895" t="b">
            <v>0</v>
          </cell>
          <cell r="G2895">
            <v>21614.682023458899</v>
          </cell>
          <cell r="H2895">
            <v>13379.792700837999</v>
          </cell>
        </row>
        <row r="2896">
          <cell r="B2896" t="str">
            <v>SAN MIGUEL 1104895760</v>
          </cell>
          <cell r="C2896">
            <v>182661104</v>
          </cell>
          <cell r="D2896" t="str">
            <v>SAN MIGUEL 1104</v>
          </cell>
          <cell r="E2896">
            <v>895760</v>
          </cell>
          <cell r="F2896" t="b">
            <v>0</v>
          </cell>
          <cell r="G2896">
            <v>19502.517099038399</v>
          </cell>
          <cell r="H2896">
            <v>14756.366275591299</v>
          </cell>
        </row>
        <row r="2897">
          <cell r="B2897" t="str">
            <v>SAN MIGUEL 1104N60</v>
          </cell>
          <cell r="C2897">
            <v>182661104</v>
          </cell>
          <cell r="D2897" t="str">
            <v>SAN MIGUEL 1104</v>
          </cell>
          <cell r="E2897" t="str">
            <v>N60</v>
          </cell>
          <cell r="F2897" t="b">
            <v>0</v>
          </cell>
          <cell r="G2897">
            <v>14171.0100752948</v>
          </cell>
          <cell r="H2897">
            <v>13316.658047684699</v>
          </cell>
        </row>
        <row r="2898">
          <cell r="B2898" t="str">
            <v>SAN MIGUEL 1104R58</v>
          </cell>
          <cell r="C2898">
            <v>182661104</v>
          </cell>
          <cell r="D2898" t="str">
            <v>SAN MIGUEL 1104</v>
          </cell>
          <cell r="E2898" t="str">
            <v>R58</v>
          </cell>
          <cell r="F2898" t="b">
            <v>1</v>
          </cell>
          <cell r="G2898">
            <v>19359.874452390901</v>
          </cell>
          <cell r="H2898">
            <v>870.49725351443794</v>
          </cell>
        </row>
        <row r="2899">
          <cell r="B2899" t="str">
            <v>SAN MIGUEL 1105873457</v>
          </cell>
          <cell r="C2899">
            <v>182661105</v>
          </cell>
          <cell r="D2899" t="str">
            <v>SAN MIGUEL 1105</v>
          </cell>
          <cell r="E2899">
            <v>873457</v>
          </cell>
          <cell r="F2899" t="b">
            <v>0</v>
          </cell>
          <cell r="G2899">
            <v>3228.14613989183</v>
          </cell>
          <cell r="H2899">
            <v>2440.6530911662899</v>
          </cell>
        </row>
        <row r="2900">
          <cell r="B2900" t="str">
            <v>SAN MIGUEL 1106428314</v>
          </cell>
          <cell r="C2900">
            <v>182661106</v>
          </cell>
          <cell r="D2900" t="str">
            <v>SAN MIGUEL 1106</v>
          </cell>
          <cell r="E2900">
            <v>428314</v>
          </cell>
          <cell r="F2900" t="b">
            <v>0</v>
          </cell>
          <cell r="G2900">
            <v>29650.593937493199</v>
          </cell>
          <cell r="H2900">
            <v>23673.087174841301</v>
          </cell>
        </row>
        <row r="2901">
          <cell r="B2901" t="str">
            <v>SAN MIGUEL 1106605393</v>
          </cell>
          <cell r="C2901">
            <v>182661106</v>
          </cell>
          <cell r="D2901" t="str">
            <v>SAN MIGUEL 1106</v>
          </cell>
          <cell r="E2901">
            <v>605393</v>
          </cell>
          <cell r="F2901" t="b">
            <v>0</v>
          </cell>
          <cell r="G2901">
            <v>40299.671573016603</v>
          </cell>
          <cell r="H2901">
            <v>33375.886500609602</v>
          </cell>
        </row>
        <row r="2902">
          <cell r="B2902" t="str">
            <v>SAN MIGUEL 1106N34</v>
          </cell>
          <cell r="C2902">
            <v>182661106</v>
          </cell>
          <cell r="D2902" t="str">
            <v>SAN MIGUEL 1106</v>
          </cell>
          <cell r="E2902" t="str">
            <v>N34</v>
          </cell>
          <cell r="F2902" t="b">
            <v>0</v>
          </cell>
          <cell r="G2902">
            <v>22008.970241011099</v>
          </cell>
          <cell r="H2902">
            <v>6041.6355984597103</v>
          </cell>
        </row>
        <row r="2903">
          <cell r="B2903" t="str">
            <v>SAN RAFAEL 1101189400</v>
          </cell>
          <cell r="C2903">
            <v>42011101</v>
          </cell>
          <cell r="D2903" t="str">
            <v>SAN RAFAEL 1101</v>
          </cell>
          <cell r="E2903">
            <v>189400</v>
          </cell>
          <cell r="F2903" t="b">
            <v>0</v>
          </cell>
          <cell r="G2903">
            <v>5552.3042000416999</v>
          </cell>
          <cell r="H2903">
            <v>4446.7435591420899</v>
          </cell>
        </row>
        <row r="2904">
          <cell r="B2904" t="str">
            <v>SAN RAFAEL 1101310</v>
          </cell>
          <cell r="C2904">
            <v>42011101</v>
          </cell>
          <cell r="D2904" t="str">
            <v>SAN RAFAEL 1101</v>
          </cell>
          <cell r="E2904">
            <v>310</v>
          </cell>
          <cell r="F2904" t="b">
            <v>1</v>
          </cell>
          <cell r="G2904">
            <v>5801.4080877889201</v>
          </cell>
          <cell r="H2904">
            <v>319.7973860354</v>
          </cell>
        </row>
        <row r="2905">
          <cell r="B2905" t="str">
            <v>SAN RAFAEL 1101494</v>
          </cell>
          <cell r="C2905">
            <v>42011101</v>
          </cell>
          <cell r="D2905" t="str">
            <v>SAN RAFAEL 1101</v>
          </cell>
          <cell r="E2905">
            <v>494</v>
          </cell>
          <cell r="F2905" t="b">
            <v>0</v>
          </cell>
          <cell r="G2905">
            <v>14793.4066060846</v>
          </cell>
          <cell r="H2905">
            <v>9034.9184701604408</v>
          </cell>
        </row>
        <row r="2906">
          <cell r="B2906" t="str">
            <v>SAN RAFAEL 1101546438</v>
          </cell>
          <cell r="C2906">
            <v>42011101</v>
          </cell>
          <cell r="D2906" t="str">
            <v>SAN RAFAEL 1101</v>
          </cell>
          <cell r="E2906">
            <v>546438</v>
          </cell>
          <cell r="F2906" t="b">
            <v>0</v>
          </cell>
          <cell r="G2906">
            <v>1552.74974693282</v>
          </cell>
          <cell r="H2906">
            <v>1541.38479344658</v>
          </cell>
        </row>
        <row r="2907">
          <cell r="B2907" t="str">
            <v>SAN RAFAEL 110168970</v>
          </cell>
          <cell r="C2907">
            <v>42011101</v>
          </cell>
          <cell r="D2907" t="str">
            <v>SAN RAFAEL 1101</v>
          </cell>
          <cell r="E2907">
            <v>68970</v>
          </cell>
          <cell r="F2907" t="b">
            <v>1</v>
          </cell>
          <cell r="G2907">
            <v>5207.2000595741401</v>
          </cell>
          <cell r="H2907">
            <v>75.625660506004493</v>
          </cell>
        </row>
        <row r="2908">
          <cell r="B2908" t="str">
            <v>SAN RAFAEL 1101CB</v>
          </cell>
          <cell r="C2908">
            <v>42011101</v>
          </cell>
          <cell r="D2908" t="str">
            <v>SAN RAFAEL 1101</v>
          </cell>
          <cell r="E2908" t="str">
            <v>CB</v>
          </cell>
          <cell r="F2908" t="b">
            <v>1</v>
          </cell>
          <cell r="G2908">
            <v>1531.5458789096999</v>
          </cell>
          <cell r="H2908">
            <v>0</v>
          </cell>
        </row>
        <row r="2909">
          <cell r="B2909" t="str">
            <v>SAN RAFAEL 11042235</v>
          </cell>
          <cell r="C2909">
            <v>42011104</v>
          </cell>
          <cell r="D2909" t="str">
            <v>SAN RAFAEL 1104</v>
          </cell>
          <cell r="E2909">
            <v>2235</v>
          </cell>
          <cell r="F2909" t="b">
            <v>1</v>
          </cell>
          <cell r="G2909">
            <v>1389.33123660303</v>
          </cell>
          <cell r="H2909">
            <v>296.66370817458198</v>
          </cell>
        </row>
        <row r="2910">
          <cell r="B2910" t="str">
            <v>SAN RAFAEL 11042651</v>
          </cell>
          <cell r="C2910">
            <v>42011104</v>
          </cell>
          <cell r="D2910" t="str">
            <v>SAN RAFAEL 1104</v>
          </cell>
          <cell r="E2910">
            <v>2651</v>
          </cell>
          <cell r="F2910" t="b">
            <v>0</v>
          </cell>
          <cell r="G2910">
            <v>1316.7962520054</v>
          </cell>
          <cell r="H2910">
            <v>1238.5246395501099</v>
          </cell>
        </row>
        <row r="2911">
          <cell r="B2911" t="str">
            <v>SAN RAFAEL 1104802</v>
          </cell>
          <cell r="C2911">
            <v>42011104</v>
          </cell>
          <cell r="D2911" t="str">
            <v>SAN RAFAEL 1104</v>
          </cell>
          <cell r="E2911">
            <v>802</v>
          </cell>
          <cell r="F2911" t="b">
            <v>0</v>
          </cell>
          <cell r="G2911">
            <v>20585.105023625099</v>
          </cell>
          <cell r="H2911">
            <v>13782.779158555501</v>
          </cell>
        </row>
        <row r="2912">
          <cell r="B2912" t="str">
            <v>SAN RAFAEL 1104CB</v>
          </cell>
          <cell r="C2912">
            <v>42011104</v>
          </cell>
          <cell r="D2912" t="str">
            <v>SAN RAFAEL 1104</v>
          </cell>
          <cell r="E2912" t="str">
            <v>CB</v>
          </cell>
          <cell r="F2912" t="b">
            <v>0</v>
          </cell>
          <cell r="G2912">
            <v>16824.533153634398</v>
          </cell>
          <cell r="H2912">
            <v>5560.2482541518602</v>
          </cell>
        </row>
        <row r="2913">
          <cell r="B2913" t="str">
            <v>SAN RAFAEL 1105344</v>
          </cell>
          <cell r="C2913">
            <v>42011105</v>
          </cell>
          <cell r="D2913" t="str">
            <v>SAN RAFAEL 1105</v>
          </cell>
          <cell r="E2913">
            <v>344</v>
          </cell>
          <cell r="F2913" t="b">
            <v>0</v>
          </cell>
          <cell r="G2913">
            <v>12052.7047061636</v>
          </cell>
          <cell r="H2913">
            <v>1314.75513664447</v>
          </cell>
        </row>
        <row r="2914">
          <cell r="B2914" t="str">
            <v>SAN RAFAEL 1105534</v>
          </cell>
          <cell r="C2914">
            <v>42011105</v>
          </cell>
          <cell r="D2914" t="str">
            <v>SAN RAFAEL 1105</v>
          </cell>
          <cell r="E2914">
            <v>534</v>
          </cell>
          <cell r="F2914" t="b">
            <v>0</v>
          </cell>
          <cell r="G2914">
            <v>2541.7011083061502</v>
          </cell>
          <cell r="H2914">
            <v>1569.6662480705299</v>
          </cell>
        </row>
        <row r="2915">
          <cell r="B2915" t="str">
            <v>SAN RAFAEL 1105818262</v>
          </cell>
          <cell r="C2915">
            <v>42011105</v>
          </cell>
          <cell r="D2915" t="str">
            <v>SAN RAFAEL 1105</v>
          </cell>
          <cell r="E2915">
            <v>818262</v>
          </cell>
          <cell r="F2915" t="b">
            <v>1</v>
          </cell>
          <cell r="G2915">
            <v>1433.2019686031199</v>
          </cell>
          <cell r="H2915">
            <v>292.913345340891</v>
          </cell>
        </row>
        <row r="2916">
          <cell r="B2916" t="str">
            <v>SAN RAFAEL 1105CB</v>
          </cell>
          <cell r="C2916">
            <v>42011105</v>
          </cell>
          <cell r="D2916" t="str">
            <v>SAN RAFAEL 1105</v>
          </cell>
          <cell r="E2916" t="str">
            <v>CB</v>
          </cell>
          <cell r="F2916" t="b">
            <v>1</v>
          </cell>
          <cell r="G2916">
            <v>14121.427163268399</v>
          </cell>
          <cell r="H2916">
            <v>0</v>
          </cell>
        </row>
        <row r="2917">
          <cell r="B2917" t="str">
            <v>SAN RAFAEL 11061230</v>
          </cell>
          <cell r="C2917">
            <v>42011106</v>
          </cell>
          <cell r="D2917" t="str">
            <v>SAN RAFAEL 1106</v>
          </cell>
          <cell r="E2917">
            <v>1230</v>
          </cell>
          <cell r="F2917" t="b">
            <v>0</v>
          </cell>
          <cell r="G2917">
            <v>7038.4431694023096</v>
          </cell>
          <cell r="H2917">
            <v>1747.5573439350901</v>
          </cell>
        </row>
        <row r="2918">
          <cell r="B2918" t="str">
            <v>SAN RAFAEL 1106307651</v>
          </cell>
          <cell r="C2918">
            <v>42011106</v>
          </cell>
          <cell r="D2918" t="str">
            <v>SAN RAFAEL 1106</v>
          </cell>
          <cell r="E2918">
            <v>307651</v>
          </cell>
          <cell r="F2918" t="b">
            <v>1</v>
          </cell>
          <cell r="G2918">
            <v>416.37667424543798</v>
          </cell>
          <cell r="H2918">
            <v>169.04361411685099</v>
          </cell>
        </row>
        <row r="2919">
          <cell r="B2919" t="str">
            <v>SAN RAFAEL 110648752</v>
          </cell>
          <cell r="C2919">
            <v>42011106</v>
          </cell>
          <cell r="D2919" t="str">
            <v>SAN RAFAEL 1106</v>
          </cell>
          <cell r="E2919">
            <v>48752</v>
          </cell>
          <cell r="F2919" t="b">
            <v>1</v>
          </cell>
          <cell r="G2919">
            <v>3375.7798062749898</v>
          </cell>
          <cell r="H2919">
            <v>23.208512482459199</v>
          </cell>
        </row>
        <row r="2920">
          <cell r="B2920" t="str">
            <v>SAN RAFAEL 1106588020</v>
          </cell>
          <cell r="C2920">
            <v>42011106</v>
          </cell>
          <cell r="D2920" t="str">
            <v>SAN RAFAEL 1106</v>
          </cell>
          <cell r="E2920">
            <v>588020</v>
          </cell>
          <cell r="F2920" t="b">
            <v>1</v>
          </cell>
          <cell r="G2920">
            <v>2885.7527959876002</v>
          </cell>
          <cell r="H2920">
            <v>385.23850107517501</v>
          </cell>
        </row>
        <row r="2921">
          <cell r="B2921" t="str">
            <v>SAN RAFAEL 1106618957</v>
          </cell>
          <cell r="C2921">
            <v>42011106</v>
          </cell>
          <cell r="D2921" t="str">
            <v>SAN RAFAEL 1106</v>
          </cell>
          <cell r="E2921">
            <v>618957</v>
          </cell>
          <cell r="F2921" t="b">
            <v>1</v>
          </cell>
          <cell r="G2921">
            <v>394.844733690917</v>
          </cell>
          <cell r="H2921">
            <v>301.11900351173199</v>
          </cell>
        </row>
        <row r="2922">
          <cell r="B2922" t="str">
            <v>SAN RAFAEL 110668694</v>
          </cell>
          <cell r="C2922">
            <v>42011106</v>
          </cell>
          <cell r="D2922" t="str">
            <v>SAN RAFAEL 1106</v>
          </cell>
          <cell r="E2922">
            <v>68694</v>
          </cell>
          <cell r="F2922" t="b">
            <v>1</v>
          </cell>
          <cell r="G2922">
            <v>3377.3751405015601</v>
          </cell>
          <cell r="H2922">
            <v>0</v>
          </cell>
        </row>
        <row r="2923">
          <cell r="B2923" t="str">
            <v>SAN RAFAEL 1106764698</v>
          </cell>
          <cell r="C2923">
            <v>42011106</v>
          </cell>
          <cell r="D2923" t="str">
            <v>SAN RAFAEL 1106</v>
          </cell>
          <cell r="E2923">
            <v>764698</v>
          </cell>
          <cell r="F2923" t="b">
            <v>1</v>
          </cell>
          <cell r="G2923">
            <v>357.037534387481</v>
          </cell>
          <cell r="H2923">
            <v>133.407113898136</v>
          </cell>
        </row>
        <row r="2924">
          <cell r="B2924" t="str">
            <v>SAN RAFAEL 1106837</v>
          </cell>
          <cell r="C2924">
            <v>42011106</v>
          </cell>
          <cell r="D2924" t="str">
            <v>SAN RAFAEL 1106</v>
          </cell>
          <cell r="E2924">
            <v>837</v>
          </cell>
          <cell r="F2924" t="b">
            <v>0</v>
          </cell>
          <cell r="G2924">
            <v>2514.1985549293699</v>
          </cell>
          <cell r="H2924">
            <v>1083.65097136905</v>
          </cell>
        </row>
        <row r="2925">
          <cell r="B2925" t="str">
            <v>SAN RAFAEL 1106910</v>
          </cell>
          <cell r="C2925">
            <v>42011106</v>
          </cell>
          <cell r="D2925" t="str">
            <v>SAN RAFAEL 1106</v>
          </cell>
          <cell r="E2925">
            <v>910</v>
          </cell>
          <cell r="F2925" t="b">
            <v>0</v>
          </cell>
          <cell r="G2925">
            <v>11465.6942320566</v>
          </cell>
          <cell r="H2925">
            <v>2722.6312126533198</v>
          </cell>
        </row>
        <row r="2926">
          <cell r="B2926" t="str">
            <v>SAN RAFAEL 11071166</v>
          </cell>
          <cell r="C2926">
            <v>42011107</v>
          </cell>
          <cell r="D2926" t="str">
            <v>SAN RAFAEL 1107</v>
          </cell>
          <cell r="E2926">
            <v>1166</v>
          </cell>
          <cell r="F2926" t="b">
            <v>0</v>
          </cell>
          <cell r="G2926">
            <v>24234.156967661998</v>
          </cell>
          <cell r="H2926">
            <v>20163.1011779256</v>
          </cell>
        </row>
        <row r="2927">
          <cell r="B2927" t="str">
            <v>SAN RAFAEL 11071276</v>
          </cell>
          <cell r="C2927">
            <v>42011107</v>
          </cell>
          <cell r="D2927" t="str">
            <v>SAN RAFAEL 1107</v>
          </cell>
          <cell r="E2927">
            <v>1276</v>
          </cell>
          <cell r="F2927" t="b">
            <v>0</v>
          </cell>
          <cell r="G2927">
            <v>6144.8964218866604</v>
          </cell>
          <cell r="H2927">
            <v>6012.4281994701496</v>
          </cell>
        </row>
        <row r="2928">
          <cell r="B2928" t="str">
            <v>SAN RAFAEL 11071415</v>
          </cell>
          <cell r="C2928">
            <v>42011107</v>
          </cell>
          <cell r="D2928" t="str">
            <v>SAN RAFAEL 1107</v>
          </cell>
          <cell r="E2928">
            <v>1415</v>
          </cell>
          <cell r="F2928" t="b">
            <v>0</v>
          </cell>
          <cell r="G2928">
            <v>1913.2695695925599</v>
          </cell>
          <cell r="H2928">
            <v>1280.0187904849899</v>
          </cell>
        </row>
        <row r="2929">
          <cell r="B2929" t="str">
            <v>SAN RAFAEL 11073323</v>
          </cell>
          <cell r="C2929">
            <v>42011107</v>
          </cell>
          <cell r="D2929" t="str">
            <v>SAN RAFAEL 1107</v>
          </cell>
          <cell r="E2929">
            <v>3323</v>
          </cell>
          <cell r="F2929" t="b">
            <v>1</v>
          </cell>
          <cell r="G2929">
            <v>214.72860235235501</v>
          </cell>
          <cell r="H2929">
            <v>214.72860235235501</v>
          </cell>
        </row>
        <row r="2930">
          <cell r="B2930" t="str">
            <v>SAN RAFAEL 1107434</v>
          </cell>
          <cell r="C2930">
            <v>42011107</v>
          </cell>
          <cell r="D2930" t="str">
            <v>SAN RAFAEL 1107</v>
          </cell>
          <cell r="E2930">
            <v>434</v>
          </cell>
          <cell r="F2930" t="b">
            <v>1</v>
          </cell>
          <cell r="G2930">
            <v>1839.94070033667</v>
          </cell>
          <cell r="H2930">
            <v>49.221476416709301</v>
          </cell>
        </row>
        <row r="2931">
          <cell r="B2931" t="str">
            <v>SAN RAFAEL 1107CB</v>
          </cell>
          <cell r="C2931">
            <v>42011107</v>
          </cell>
          <cell r="D2931" t="str">
            <v>SAN RAFAEL 1107</v>
          </cell>
          <cell r="E2931" t="str">
            <v>CB</v>
          </cell>
          <cell r="F2931" t="b">
            <v>0</v>
          </cell>
          <cell r="G2931">
            <v>12682.001159674001</v>
          </cell>
          <cell r="H2931">
            <v>7810.3004894983096</v>
          </cell>
        </row>
        <row r="2932">
          <cell r="B2932" t="str">
            <v>SAN RAFAEL 11081210</v>
          </cell>
          <cell r="C2932">
            <v>42011108</v>
          </cell>
          <cell r="D2932" t="str">
            <v>SAN RAFAEL 1108</v>
          </cell>
          <cell r="E2932">
            <v>1210</v>
          </cell>
          <cell r="F2932" t="b">
            <v>0</v>
          </cell>
          <cell r="G2932">
            <v>8832.2253308580803</v>
          </cell>
          <cell r="H2932">
            <v>5252.6146111647404</v>
          </cell>
        </row>
        <row r="2933">
          <cell r="B2933" t="str">
            <v>SAN RAFAEL 11081247</v>
          </cell>
          <cell r="C2933">
            <v>42011108</v>
          </cell>
          <cell r="D2933" t="str">
            <v>SAN RAFAEL 1108</v>
          </cell>
          <cell r="E2933">
            <v>1247</v>
          </cell>
          <cell r="F2933" t="b">
            <v>1</v>
          </cell>
          <cell r="G2933">
            <v>443.46934405459001</v>
          </cell>
          <cell r="H2933">
            <v>443.46934405459001</v>
          </cell>
        </row>
        <row r="2934">
          <cell r="B2934" t="str">
            <v>SAN RAFAEL 11081250</v>
          </cell>
          <cell r="C2934">
            <v>42011108</v>
          </cell>
          <cell r="D2934" t="str">
            <v>SAN RAFAEL 1108</v>
          </cell>
          <cell r="E2934">
            <v>1250</v>
          </cell>
          <cell r="F2934" t="b">
            <v>0</v>
          </cell>
          <cell r="G2934">
            <v>5741.9405273667098</v>
          </cell>
          <cell r="H2934">
            <v>5741.9405273667098</v>
          </cell>
        </row>
        <row r="2935">
          <cell r="B2935" t="str">
            <v>SAN RAFAEL 11081262</v>
          </cell>
          <cell r="C2935">
            <v>42011108</v>
          </cell>
          <cell r="D2935" t="str">
            <v>SAN RAFAEL 1108</v>
          </cell>
          <cell r="E2935">
            <v>1262</v>
          </cell>
          <cell r="F2935" t="b">
            <v>0</v>
          </cell>
          <cell r="G2935">
            <v>7115.8815135701198</v>
          </cell>
          <cell r="H2935">
            <v>6311.2480471233002</v>
          </cell>
        </row>
        <row r="2936">
          <cell r="B2936" t="str">
            <v>SAN RAFAEL 11081457</v>
          </cell>
          <cell r="C2936">
            <v>42011108</v>
          </cell>
          <cell r="D2936" t="str">
            <v>SAN RAFAEL 1108</v>
          </cell>
          <cell r="E2936">
            <v>1457</v>
          </cell>
          <cell r="F2936" t="b">
            <v>0</v>
          </cell>
          <cell r="G2936">
            <v>1229.38047832957</v>
          </cell>
          <cell r="H2936">
            <v>1229.38047832957</v>
          </cell>
        </row>
        <row r="2937">
          <cell r="B2937" t="str">
            <v>SAN RAFAEL 1108322</v>
          </cell>
          <cell r="C2937">
            <v>42011108</v>
          </cell>
          <cell r="D2937" t="str">
            <v>SAN RAFAEL 1108</v>
          </cell>
          <cell r="E2937">
            <v>322</v>
          </cell>
          <cell r="F2937" t="b">
            <v>0</v>
          </cell>
          <cell r="G2937">
            <v>11857.563404042299</v>
          </cell>
          <cell r="H2937">
            <v>11550.5948255235</v>
          </cell>
        </row>
        <row r="2938">
          <cell r="B2938" t="str">
            <v>SAN RAFAEL 110839156</v>
          </cell>
          <cell r="C2938">
            <v>42011108</v>
          </cell>
          <cell r="D2938" t="str">
            <v>SAN RAFAEL 1108</v>
          </cell>
          <cell r="E2938">
            <v>39156</v>
          </cell>
          <cell r="F2938" t="b">
            <v>0</v>
          </cell>
          <cell r="G2938">
            <v>7678.6279020021602</v>
          </cell>
          <cell r="H2938">
            <v>5580.9257748608597</v>
          </cell>
        </row>
        <row r="2939">
          <cell r="B2939" t="str">
            <v>SAN RAFAEL 1108516</v>
          </cell>
          <cell r="C2939">
            <v>42011108</v>
          </cell>
          <cell r="D2939" t="str">
            <v>SAN RAFAEL 1108</v>
          </cell>
          <cell r="E2939">
            <v>516</v>
          </cell>
          <cell r="F2939" t="b">
            <v>0</v>
          </cell>
          <cell r="G2939">
            <v>17602.575944067401</v>
          </cell>
          <cell r="H2939">
            <v>17602.575944067401</v>
          </cell>
        </row>
        <row r="2940">
          <cell r="B2940" t="str">
            <v>SAN RAFAEL 110863598</v>
          </cell>
          <cell r="C2940">
            <v>42011108</v>
          </cell>
          <cell r="D2940" t="str">
            <v>SAN RAFAEL 1108</v>
          </cell>
          <cell r="E2940">
            <v>63598</v>
          </cell>
          <cell r="F2940" t="b">
            <v>0</v>
          </cell>
          <cell r="G2940">
            <v>3076.8022566619202</v>
          </cell>
          <cell r="H2940">
            <v>3076.8022566619202</v>
          </cell>
        </row>
        <row r="2941">
          <cell r="B2941" t="str">
            <v>SAN RAFAEL 1108CB</v>
          </cell>
          <cell r="C2941">
            <v>42011108</v>
          </cell>
          <cell r="D2941" t="str">
            <v>SAN RAFAEL 1108</v>
          </cell>
          <cell r="E2941" t="str">
            <v>CB</v>
          </cell>
          <cell r="F2941" t="b">
            <v>0</v>
          </cell>
          <cell r="G2941">
            <v>13792.1670743553</v>
          </cell>
          <cell r="H2941">
            <v>9469.8096918861593</v>
          </cell>
        </row>
        <row r="2942">
          <cell r="B2942" t="str">
            <v>SAN RAFAEL 11092213</v>
          </cell>
          <cell r="C2942">
            <v>42011109</v>
          </cell>
          <cell r="D2942" t="str">
            <v>SAN RAFAEL 1109</v>
          </cell>
          <cell r="E2942">
            <v>2213</v>
          </cell>
          <cell r="F2942" t="b">
            <v>1</v>
          </cell>
          <cell r="G2942">
            <v>689.85130606048995</v>
          </cell>
          <cell r="H2942">
            <v>689.85130606048995</v>
          </cell>
        </row>
        <row r="2943">
          <cell r="B2943" t="str">
            <v>SAN RAFAEL 1109418</v>
          </cell>
          <cell r="C2943">
            <v>42011109</v>
          </cell>
          <cell r="D2943" t="str">
            <v>SAN RAFAEL 1109</v>
          </cell>
          <cell r="E2943">
            <v>418</v>
          </cell>
          <cell r="F2943" t="b">
            <v>0</v>
          </cell>
          <cell r="G2943">
            <v>19645.063739830999</v>
          </cell>
          <cell r="H2943">
            <v>8262.1359586418803</v>
          </cell>
        </row>
        <row r="2944">
          <cell r="B2944" t="str">
            <v>SAN RAFAEL 1109535284</v>
          </cell>
          <cell r="C2944">
            <v>42011109</v>
          </cell>
          <cell r="D2944" t="str">
            <v>SAN RAFAEL 1109</v>
          </cell>
          <cell r="E2944">
            <v>535284</v>
          </cell>
          <cell r="F2944" t="b">
            <v>1</v>
          </cell>
          <cell r="G2944">
            <v>913.151062612955</v>
          </cell>
          <cell r="H2944">
            <v>10.8614962377853</v>
          </cell>
        </row>
        <row r="2945">
          <cell r="B2945" t="str">
            <v>SAN RAFAEL 1109692576</v>
          </cell>
          <cell r="C2945">
            <v>42011109</v>
          </cell>
          <cell r="D2945" t="str">
            <v>SAN RAFAEL 1109</v>
          </cell>
          <cell r="E2945">
            <v>692576</v>
          </cell>
          <cell r="F2945" t="b">
            <v>0</v>
          </cell>
          <cell r="G2945">
            <v>5517.9962456972198</v>
          </cell>
          <cell r="H2945">
            <v>3874.94914129369</v>
          </cell>
        </row>
        <row r="2946">
          <cell r="B2946" t="str">
            <v>SAN RAFAEL 110991742</v>
          </cell>
          <cell r="C2946">
            <v>42011109</v>
          </cell>
          <cell r="D2946" t="str">
            <v>SAN RAFAEL 1109</v>
          </cell>
          <cell r="E2946">
            <v>91742</v>
          </cell>
          <cell r="F2946" t="b">
            <v>0</v>
          </cell>
          <cell r="G2946">
            <v>7594.7858198550603</v>
          </cell>
          <cell r="H2946">
            <v>3844.74452788704</v>
          </cell>
        </row>
        <row r="2947">
          <cell r="B2947" t="str">
            <v>SAN RAMON 2101CB</v>
          </cell>
          <cell r="C2947">
            <v>14232101</v>
          </cell>
          <cell r="D2947" t="str">
            <v>SAN RAMON 2101</v>
          </cell>
          <cell r="E2947" t="str">
            <v>CB</v>
          </cell>
          <cell r="F2947" t="b">
            <v>0</v>
          </cell>
          <cell r="G2947">
            <v>1579.20121941347</v>
          </cell>
          <cell r="H2947">
            <v>1277.34951923023</v>
          </cell>
        </row>
        <row r="2948">
          <cell r="B2948" t="str">
            <v>SAN RAMON 2102CB</v>
          </cell>
          <cell r="C2948">
            <v>14232102</v>
          </cell>
          <cell r="D2948" t="str">
            <v>SAN RAMON 2102</v>
          </cell>
          <cell r="E2948" t="str">
            <v>CB</v>
          </cell>
          <cell r="F2948" t="b">
            <v>0</v>
          </cell>
          <cell r="G2948">
            <v>3412.1639345031899</v>
          </cell>
          <cell r="H2948">
            <v>2836.6715596065001</v>
          </cell>
        </row>
        <row r="2949">
          <cell r="B2949" t="str">
            <v>SAN RAMON 2103MR279</v>
          </cell>
          <cell r="C2949">
            <v>14232103</v>
          </cell>
          <cell r="D2949" t="str">
            <v>SAN RAMON 2103</v>
          </cell>
          <cell r="E2949" t="str">
            <v>MR279</v>
          </cell>
          <cell r="F2949" t="b">
            <v>1</v>
          </cell>
          <cell r="G2949">
            <v>323.774784310862</v>
          </cell>
          <cell r="H2949">
            <v>4.5719870458134997</v>
          </cell>
        </row>
        <row r="2950">
          <cell r="B2950" t="str">
            <v>SAN RAMON 2106CB</v>
          </cell>
          <cell r="C2950">
            <v>14232106</v>
          </cell>
          <cell r="D2950" t="str">
            <v>SAN RAMON 2106</v>
          </cell>
          <cell r="E2950" t="str">
            <v>CB</v>
          </cell>
          <cell r="F2950" t="b">
            <v>1</v>
          </cell>
          <cell r="G2950">
            <v>3504.1174516913502</v>
          </cell>
          <cell r="H2950">
            <v>755.11765294802103</v>
          </cell>
        </row>
        <row r="2951">
          <cell r="B2951" t="str">
            <v>SAN RAMON 2107CB</v>
          </cell>
          <cell r="C2951">
            <v>14232107</v>
          </cell>
          <cell r="D2951" t="str">
            <v>SAN RAMON 2107</v>
          </cell>
          <cell r="E2951" t="str">
            <v>CB</v>
          </cell>
          <cell r="F2951" t="b">
            <v>1</v>
          </cell>
          <cell r="G2951">
            <v>14648.540451833</v>
          </cell>
          <cell r="H2951">
            <v>486.175322507347</v>
          </cell>
        </row>
        <row r="2952">
          <cell r="B2952" t="str">
            <v>SAN RAMON 2107MR284</v>
          </cell>
          <cell r="C2952">
            <v>14232107</v>
          </cell>
          <cell r="D2952" t="str">
            <v>SAN RAMON 2107</v>
          </cell>
          <cell r="E2952" t="str">
            <v>MR284</v>
          </cell>
          <cell r="F2952" t="b">
            <v>0</v>
          </cell>
          <cell r="G2952">
            <v>24162.973995975801</v>
          </cell>
          <cell r="H2952">
            <v>23633.887452135201</v>
          </cell>
        </row>
        <row r="2953">
          <cell r="B2953" t="str">
            <v>SAN RAMON 2107MR441</v>
          </cell>
          <cell r="C2953">
            <v>14232107</v>
          </cell>
          <cell r="D2953" t="str">
            <v>SAN RAMON 2107</v>
          </cell>
          <cell r="E2953" t="str">
            <v>MR441</v>
          </cell>
          <cell r="F2953" t="b">
            <v>1</v>
          </cell>
          <cell r="G2953">
            <v>350.49490914852697</v>
          </cell>
          <cell r="H2953">
            <v>40.201579250715298</v>
          </cell>
        </row>
        <row r="2954">
          <cell r="B2954" t="str">
            <v>SAN RAMON 210853732</v>
          </cell>
          <cell r="C2954">
            <v>14232108</v>
          </cell>
          <cell r="D2954" t="str">
            <v>SAN RAMON 2108</v>
          </cell>
          <cell r="E2954">
            <v>53732</v>
          </cell>
          <cell r="F2954" t="b">
            <v>0</v>
          </cell>
          <cell r="G2954">
            <v>12542.799995114199</v>
          </cell>
          <cell r="H2954">
            <v>12542.799995114199</v>
          </cell>
        </row>
        <row r="2955">
          <cell r="B2955" t="str">
            <v>SAN RAMON 2108CB</v>
          </cell>
          <cell r="C2955">
            <v>14232108</v>
          </cell>
          <cell r="D2955" t="str">
            <v>SAN RAMON 2108</v>
          </cell>
          <cell r="E2955" t="str">
            <v>CB</v>
          </cell>
          <cell r="F2955" t="b">
            <v>0</v>
          </cell>
          <cell r="G2955">
            <v>15329.2524379513</v>
          </cell>
          <cell r="H2955">
            <v>14012.716109696699</v>
          </cell>
        </row>
        <row r="2956">
          <cell r="B2956" t="str">
            <v>SAN RAMON 2117CB</v>
          </cell>
          <cell r="C2956">
            <v>14232117</v>
          </cell>
          <cell r="D2956" t="str">
            <v>SAN RAMON 2117</v>
          </cell>
          <cell r="E2956" t="str">
            <v>CB</v>
          </cell>
          <cell r="F2956" t="b">
            <v>0</v>
          </cell>
          <cell r="G2956">
            <v>2698.3212254673799</v>
          </cell>
          <cell r="H2956">
            <v>1098.8940156096401</v>
          </cell>
        </row>
        <row r="2957">
          <cell r="B2957" t="str">
            <v>SAN RAMON 2119CB</v>
          </cell>
          <cell r="C2957">
            <v>14232119</v>
          </cell>
          <cell r="D2957" t="str">
            <v>SAN RAMON 2119</v>
          </cell>
          <cell r="E2957" t="str">
            <v>CB</v>
          </cell>
          <cell r="F2957" t="b">
            <v>0</v>
          </cell>
          <cell r="G2957">
            <v>2345.49737702732</v>
          </cell>
          <cell r="H2957">
            <v>1187.93502177961</v>
          </cell>
        </row>
        <row r="2958">
          <cell r="B2958" t="str">
            <v>SAND CREEK 110345190</v>
          </cell>
          <cell r="C2958">
            <v>254601103</v>
          </cell>
          <cell r="D2958" t="str">
            <v>SAND CREEK 1103</v>
          </cell>
          <cell r="E2958">
            <v>45190</v>
          </cell>
          <cell r="F2958" t="b">
            <v>0</v>
          </cell>
          <cell r="G2958">
            <v>60483.599695341698</v>
          </cell>
          <cell r="H2958">
            <v>60483.599695341698</v>
          </cell>
        </row>
        <row r="2959">
          <cell r="B2959" t="str">
            <v>SAND CREEK 11037070</v>
          </cell>
          <cell r="C2959">
            <v>254601103</v>
          </cell>
          <cell r="D2959" t="str">
            <v>SAND CREEK 1103</v>
          </cell>
          <cell r="E2959">
            <v>7070</v>
          </cell>
          <cell r="F2959" t="b">
            <v>0</v>
          </cell>
          <cell r="G2959">
            <v>28250.671012919</v>
          </cell>
          <cell r="H2959">
            <v>28250.671012919</v>
          </cell>
        </row>
        <row r="2960">
          <cell r="B2960" t="str">
            <v>SAND CREEK 11037110</v>
          </cell>
          <cell r="C2960">
            <v>254601103</v>
          </cell>
          <cell r="D2960" t="str">
            <v>SAND CREEK 1103</v>
          </cell>
          <cell r="E2960">
            <v>7110</v>
          </cell>
          <cell r="F2960" t="b">
            <v>0</v>
          </cell>
          <cell r="G2960">
            <v>29983.261632051301</v>
          </cell>
          <cell r="H2960">
            <v>29983.261632051301</v>
          </cell>
        </row>
        <row r="2961">
          <cell r="B2961" t="str">
            <v>SAND CREEK 11037140</v>
          </cell>
          <cell r="C2961">
            <v>254601103</v>
          </cell>
          <cell r="D2961" t="str">
            <v>SAND CREEK 1103</v>
          </cell>
          <cell r="E2961">
            <v>7140</v>
          </cell>
          <cell r="F2961" t="b">
            <v>0</v>
          </cell>
          <cell r="G2961">
            <v>42300.552584241203</v>
          </cell>
          <cell r="H2961">
            <v>42300.552584241203</v>
          </cell>
        </row>
        <row r="2962">
          <cell r="B2962" t="str">
            <v>SAND CREEK 11037420</v>
          </cell>
          <cell r="C2962">
            <v>254601103</v>
          </cell>
          <cell r="D2962" t="str">
            <v>SAND CREEK 1103</v>
          </cell>
          <cell r="E2962">
            <v>7420</v>
          </cell>
          <cell r="F2962" t="b">
            <v>0</v>
          </cell>
          <cell r="G2962">
            <v>37320.864513107997</v>
          </cell>
          <cell r="H2962">
            <v>37320.864513107997</v>
          </cell>
        </row>
        <row r="2963">
          <cell r="B2963" t="str">
            <v>SAND CREEK 11037823F</v>
          </cell>
          <cell r="C2963">
            <v>254601103</v>
          </cell>
          <cell r="D2963" t="str">
            <v>SAND CREEK 1103</v>
          </cell>
          <cell r="E2963" t="str">
            <v>7823F</v>
          </cell>
          <cell r="F2963" t="b">
            <v>0</v>
          </cell>
          <cell r="G2963">
            <v>7527.4054119435696</v>
          </cell>
          <cell r="H2963">
            <v>7527.4054119435696</v>
          </cell>
        </row>
        <row r="2964">
          <cell r="B2964" t="str">
            <v>SAND CREEK 110397354</v>
          </cell>
          <cell r="C2964">
            <v>254601103</v>
          </cell>
          <cell r="D2964" t="str">
            <v>SAND CREEK 1103</v>
          </cell>
          <cell r="E2964">
            <v>97354</v>
          </cell>
          <cell r="F2964" t="b">
            <v>0</v>
          </cell>
          <cell r="G2964">
            <v>16339.8299066664</v>
          </cell>
          <cell r="H2964">
            <v>14168.241964801</v>
          </cell>
        </row>
        <row r="2965">
          <cell r="B2965" t="str">
            <v>SAND CREEK 1103CB</v>
          </cell>
          <cell r="C2965">
            <v>254601103</v>
          </cell>
          <cell r="D2965" t="str">
            <v>SAND CREEK 1103</v>
          </cell>
          <cell r="E2965" t="str">
            <v>CB</v>
          </cell>
          <cell r="F2965" t="b">
            <v>0</v>
          </cell>
          <cell r="G2965">
            <v>20983.202809205599</v>
          </cell>
          <cell r="H2965">
            <v>20983.202809205599</v>
          </cell>
        </row>
        <row r="2966">
          <cell r="B2966" t="str">
            <v>SANTA MARIA 1108M18</v>
          </cell>
          <cell r="C2966">
            <v>182671108</v>
          </cell>
          <cell r="D2966" t="str">
            <v>SANTA MARIA 1108</v>
          </cell>
          <cell r="E2966" t="str">
            <v>M18</v>
          </cell>
          <cell r="F2966" t="b">
            <v>0</v>
          </cell>
          <cell r="G2966">
            <v>28757.9290880792</v>
          </cell>
          <cell r="H2966">
            <v>24562.109817166001</v>
          </cell>
        </row>
        <row r="2967">
          <cell r="B2967" t="str">
            <v>SANTA MARIA 1108M80</v>
          </cell>
          <cell r="C2967">
            <v>182671108</v>
          </cell>
          <cell r="D2967" t="str">
            <v>SANTA MARIA 1108</v>
          </cell>
          <cell r="E2967" t="str">
            <v>M80</v>
          </cell>
          <cell r="F2967" t="b">
            <v>0</v>
          </cell>
          <cell r="G2967">
            <v>93735.501330955696</v>
          </cell>
          <cell r="H2967">
            <v>93735.501330955696</v>
          </cell>
        </row>
        <row r="2968">
          <cell r="B2968" t="str">
            <v>SANTA ROSA A 1104173590</v>
          </cell>
          <cell r="C2968">
            <v>42151104</v>
          </cell>
          <cell r="D2968" t="str">
            <v>SANTA ROSA A 1104</v>
          </cell>
          <cell r="E2968">
            <v>173590</v>
          </cell>
          <cell r="F2968" t="b">
            <v>0</v>
          </cell>
          <cell r="G2968">
            <v>6901.1970440581399</v>
          </cell>
          <cell r="H2968">
            <v>6901.1970440581399</v>
          </cell>
        </row>
        <row r="2969">
          <cell r="B2969" t="str">
            <v>SANTA ROSA A 1104210</v>
          </cell>
          <cell r="C2969">
            <v>42151104</v>
          </cell>
          <cell r="D2969" t="str">
            <v>SANTA ROSA A 1104</v>
          </cell>
          <cell r="E2969">
            <v>210</v>
          </cell>
          <cell r="F2969" t="b">
            <v>0</v>
          </cell>
          <cell r="G2969">
            <v>12611.914201899601</v>
          </cell>
          <cell r="H2969">
            <v>10477.871639766699</v>
          </cell>
        </row>
        <row r="2970">
          <cell r="B2970" t="str">
            <v>SANTA ROSA A 1104220</v>
          </cell>
          <cell r="C2970">
            <v>42151104</v>
          </cell>
          <cell r="D2970" t="str">
            <v>SANTA ROSA A 1104</v>
          </cell>
          <cell r="E2970">
            <v>220</v>
          </cell>
          <cell r="F2970" t="b">
            <v>0</v>
          </cell>
          <cell r="G2970">
            <v>15438.0154265499</v>
          </cell>
          <cell r="H2970">
            <v>15438.0154265499</v>
          </cell>
        </row>
        <row r="2971">
          <cell r="B2971" t="str">
            <v>SANTA ROSA A 110432180</v>
          </cell>
          <cell r="C2971">
            <v>42151104</v>
          </cell>
          <cell r="D2971" t="str">
            <v>SANTA ROSA A 1104</v>
          </cell>
          <cell r="E2971">
            <v>32180</v>
          </cell>
          <cell r="F2971" t="b">
            <v>0</v>
          </cell>
          <cell r="G2971">
            <v>4085.7250041947</v>
          </cell>
          <cell r="H2971">
            <v>3970.21308309815</v>
          </cell>
        </row>
        <row r="2972">
          <cell r="B2972" t="str">
            <v>SANTA ROSA A 110439786</v>
          </cell>
          <cell r="C2972">
            <v>42151104</v>
          </cell>
          <cell r="D2972" t="str">
            <v>SANTA ROSA A 1104</v>
          </cell>
          <cell r="E2972">
            <v>39786</v>
          </cell>
          <cell r="F2972" t="b">
            <v>1</v>
          </cell>
          <cell r="G2972">
            <v>5442.54668035949</v>
          </cell>
          <cell r="H2972">
            <v>454.73680442182501</v>
          </cell>
        </row>
        <row r="2973">
          <cell r="B2973" t="str">
            <v>SANTA ROSA A 1104642</v>
          </cell>
          <cell r="C2973">
            <v>42151104</v>
          </cell>
          <cell r="D2973" t="str">
            <v>SANTA ROSA A 1104</v>
          </cell>
          <cell r="E2973">
            <v>642</v>
          </cell>
          <cell r="F2973" t="b">
            <v>0</v>
          </cell>
          <cell r="G2973">
            <v>14995.9698055645</v>
          </cell>
          <cell r="H2973">
            <v>14995.9698055645</v>
          </cell>
        </row>
        <row r="2974">
          <cell r="B2974" t="str">
            <v>SANTA ROSA A 110464565</v>
          </cell>
          <cell r="C2974">
            <v>42151104</v>
          </cell>
          <cell r="D2974" t="str">
            <v>SANTA ROSA A 1104</v>
          </cell>
          <cell r="E2974">
            <v>64565</v>
          </cell>
          <cell r="F2974" t="b">
            <v>0</v>
          </cell>
          <cell r="G2974">
            <v>1284.2848290637701</v>
          </cell>
          <cell r="H2974">
            <v>1284.2848290637701</v>
          </cell>
        </row>
        <row r="2975">
          <cell r="B2975" t="str">
            <v>SANTA ROSA A 1104716</v>
          </cell>
          <cell r="C2975">
            <v>42151104</v>
          </cell>
          <cell r="D2975" t="str">
            <v>SANTA ROSA A 1104</v>
          </cell>
          <cell r="E2975">
            <v>716</v>
          </cell>
          <cell r="F2975" t="b">
            <v>0</v>
          </cell>
          <cell r="G2975">
            <v>14319.943782696801</v>
          </cell>
          <cell r="H2975">
            <v>14319.943782696801</v>
          </cell>
        </row>
        <row r="2976">
          <cell r="B2976" t="str">
            <v>SANTA ROSA A 1104834094</v>
          </cell>
          <cell r="C2976">
            <v>42151104</v>
          </cell>
          <cell r="D2976" t="str">
            <v>SANTA ROSA A 1104</v>
          </cell>
          <cell r="E2976">
            <v>834094</v>
          </cell>
          <cell r="F2976" t="b">
            <v>1</v>
          </cell>
          <cell r="G2976">
            <v>201.23449530299999</v>
          </cell>
          <cell r="H2976">
            <v>155.48287139842901</v>
          </cell>
        </row>
        <row r="2977">
          <cell r="B2977" t="str">
            <v>SANTA ROSA A 1104991788</v>
          </cell>
          <cell r="C2977">
            <v>42151104</v>
          </cell>
          <cell r="D2977" t="str">
            <v>SANTA ROSA A 1104</v>
          </cell>
          <cell r="E2977">
            <v>991788</v>
          </cell>
          <cell r="F2977" t="b">
            <v>0</v>
          </cell>
          <cell r="G2977">
            <v>5495.9742067457</v>
          </cell>
          <cell r="H2977">
            <v>1222.06340515637</v>
          </cell>
        </row>
        <row r="2978">
          <cell r="B2978" t="str">
            <v>SANTA ROSA A 1104CB</v>
          </cell>
          <cell r="C2978">
            <v>42151104</v>
          </cell>
          <cell r="D2978" t="str">
            <v>SANTA ROSA A 1104</v>
          </cell>
          <cell r="E2978" t="str">
            <v>CB</v>
          </cell>
          <cell r="F2978" t="b">
            <v>1</v>
          </cell>
          <cell r="G2978">
            <v>9581.6812127460398</v>
          </cell>
          <cell r="H2978">
            <v>369.00166595941198</v>
          </cell>
        </row>
        <row r="2979">
          <cell r="B2979" t="str">
            <v>SANTA ROSA A 1107CB</v>
          </cell>
          <cell r="C2979">
            <v>42151107</v>
          </cell>
          <cell r="D2979" t="str">
            <v>SANTA ROSA A 1107</v>
          </cell>
          <cell r="E2979" t="str">
            <v>CB</v>
          </cell>
          <cell r="F2979" t="b">
            <v>0</v>
          </cell>
          <cell r="G2979">
            <v>9896.0277767047992</v>
          </cell>
          <cell r="H2979">
            <v>4879.3812515456002</v>
          </cell>
        </row>
        <row r="2980">
          <cell r="B2980" t="str">
            <v>SANTA ROSA A 1108409621</v>
          </cell>
          <cell r="C2980">
            <v>42151108</v>
          </cell>
          <cell r="D2980" t="str">
            <v>SANTA ROSA A 1108</v>
          </cell>
          <cell r="E2980">
            <v>409621</v>
          </cell>
          <cell r="F2980" t="b">
            <v>1</v>
          </cell>
          <cell r="G2980">
            <v>945.46116433911402</v>
          </cell>
          <cell r="H2980">
            <v>219.13138386859799</v>
          </cell>
        </row>
        <row r="2981">
          <cell r="B2981" t="str">
            <v>SANTA ROSA A 1111114</v>
          </cell>
          <cell r="C2981">
            <v>42151111</v>
          </cell>
          <cell r="D2981" t="str">
            <v>SANTA ROSA A 1111</v>
          </cell>
          <cell r="E2981">
            <v>114</v>
          </cell>
          <cell r="F2981" t="b">
            <v>1</v>
          </cell>
          <cell r="G2981">
            <v>4957.8886973265699</v>
          </cell>
          <cell r="H2981">
            <v>17.4907901550567</v>
          </cell>
        </row>
        <row r="2982">
          <cell r="B2982" t="str">
            <v>SANTA ROSA A 1111147198</v>
          </cell>
          <cell r="C2982">
            <v>42151111</v>
          </cell>
          <cell r="D2982" t="str">
            <v>SANTA ROSA A 1111</v>
          </cell>
          <cell r="E2982">
            <v>147198</v>
          </cell>
          <cell r="F2982" t="b">
            <v>0</v>
          </cell>
          <cell r="G2982">
            <v>3096.6230969616199</v>
          </cell>
          <cell r="H2982">
            <v>2173.94390065383</v>
          </cell>
        </row>
        <row r="2983">
          <cell r="B2983" t="str">
            <v>SANTA ROSA A 1111407286</v>
          </cell>
          <cell r="C2983">
            <v>42151111</v>
          </cell>
          <cell r="D2983" t="str">
            <v>SANTA ROSA A 1111</v>
          </cell>
          <cell r="E2983">
            <v>407286</v>
          </cell>
          <cell r="F2983" t="b">
            <v>1</v>
          </cell>
          <cell r="G2983">
            <v>98.019560982427507</v>
          </cell>
          <cell r="H2983">
            <v>98.019560982427507</v>
          </cell>
        </row>
        <row r="2984">
          <cell r="B2984" t="str">
            <v>SANTA ROSA A 1111758024</v>
          </cell>
          <cell r="C2984">
            <v>42151111</v>
          </cell>
          <cell r="D2984" t="str">
            <v>SANTA ROSA A 1111</v>
          </cell>
          <cell r="E2984">
            <v>758024</v>
          </cell>
          <cell r="F2984" t="b">
            <v>0</v>
          </cell>
          <cell r="G2984">
            <v>10378.3257271806</v>
          </cell>
          <cell r="H2984">
            <v>7589.89292283754</v>
          </cell>
        </row>
        <row r="2985">
          <cell r="B2985" t="str">
            <v>SANTA ROSA A 1111CB</v>
          </cell>
          <cell r="C2985">
            <v>42151111</v>
          </cell>
          <cell r="D2985" t="str">
            <v>SANTA ROSA A 1111</v>
          </cell>
          <cell r="E2985" t="str">
            <v>CB</v>
          </cell>
          <cell r="F2985" t="b">
            <v>1</v>
          </cell>
          <cell r="G2985">
            <v>9060.4472555847296</v>
          </cell>
          <cell r="H2985">
            <v>490.84245257053902</v>
          </cell>
        </row>
        <row r="2986">
          <cell r="B2986" t="str">
            <v>SANTA YNEZ 1101277014</v>
          </cell>
          <cell r="C2986">
            <v>182721101</v>
          </cell>
          <cell r="D2986" t="str">
            <v>SANTA YNEZ 1101</v>
          </cell>
          <cell r="E2986">
            <v>277014</v>
          </cell>
          <cell r="F2986" t="b">
            <v>0</v>
          </cell>
          <cell r="G2986">
            <v>26491.154134437798</v>
          </cell>
          <cell r="H2986">
            <v>8850.8282840238608</v>
          </cell>
        </row>
        <row r="2987">
          <cell r="B2987" t="str">
            <v>SANTA YNEZ 1101673618</v>
          </cell>
          <cell r="C2987">
            <v>182721101</v>
          </cell>
          <cell r="D2987" t="str">
            <v>SANTA YNEZ 1101</v>
          </cell>
          <cell r="E2987">
            <v>673618</v>
          </cell>
          <cell r="F2987" t="b">
            <v>1</v>
          </cell>
          <cell r="G2987">
            <v>533.16000774081294</v>
          </cell>
          <cell r="H2987">
            <v>171.37875304354699</v>
          </cell>
        </row>
        <row r="2988">
          <cell r="B2988" t="str">
            <v>SANTA YNEZ 1101980192</v>
          </cell>
          <cell r="C2988">
            <v>182721101</v>
          </cell>
          <cell r="D2988" t="str">
            <v>SANTA YNEZ 1101</v>
          </cell>
          <cell r="E2988">
            <v>980192</v>
          </cell>
          <cell r="F2988" t="b">
            <v>0</v>
          </cell>
          <cell r="G2988">
            <v>6178.6452509800802</v>
          </cell>
          <cell r="H2988">
            <v>6178.6452509800802</v>
          </cell>
        </row>
        <row r="2989">
          <cell r="B2989" t="str">
            <v>SANTA YNEZ 1101Y52</v>
          </cell>
          <cell r="C2989">
            <v>182721101</v>
          </cell>
          <cell r="D2989" t="str">
            <v>SANTA YNEZ 1101</v>
          </cell>
          <cell r="E2989" t="str">
            <v>Y52</v>
          </cell>
          <cell r="F2989" t="b">
            <v>0</v>
          </cell>
          <cell r="G2989">
            <v>33466.441996863301</v>
          </cell>
          <cell r="H2989">
            <v>31529.209082133701</v>
          </cell>
        </row>
        <row r="2990">
          <cell r="B2990" t="str">
            <v>SANTA YNEZ 1102320270</v>
          </cell>
          <cell r="C2990">
            <v>182721102</v>
          </cell>
          <cell r="D2990" t="str">
            <v>SANTA YNEZ 1102</v>
          </cell>
          <cell r="E2990">
            <v>320270</v>
          </cell>
          <cell r="F2990" t="b">
            <v>0</v>
          </cell>
          <cell r="G2990">
            <v>27707.779260065501</v>
          </cell>
          <cell r="H2990">
            <v>13648.6048518118</v>
          </cell>
        </row>
        <row r="2991">
          <cell r="B2991" t="str">
            <v>SANTA YNEZ 1102CB</v>
          </cell>
          <cell r="C2991">
            <v>182721102</v>
          </cell>
          <cell r="D2991" t="str">
            <v>SANTA YNEZ 1102</v>
          </cell>
          <cell r="E2991" t="str">
            <v>CB</v>
          </cell>
          <cell r="F2991" t="b">
            <v>0</v>
          </cell>
          <cell r="G2991">
            <v>14342.984593013</v>
          </cell>
          <cell r="H2991">
            <v>2348.0850123466498</v>
          </cell>
        </row>
        <row r="2992">
          <cell r="B2992" t="str">
            <v>SANTA YNEZ 1102Y18</v>
          </cell>
          <cell r="C2992">
            <v>182721102</v>
          </cell>
          <cell r="D2992" t="str">
            <v>SANTA YNEZ 1102</v>
          </cell>
          <cell r="E2992" t="str">
            <v>Y18</v>
          </cell>
          <cell r="F2992" t="b">
            <v>0</v>
          </cell>
          <cell r="G2992">
            <v>12113.6185033528</v>
          </cell>
          <cell r="H2992">
            <v>7856.8971217285998</v>
          </cell>
        </row>
        <row r="2993">
          <cell r="B2993" t="str">
            <v>SANTA YNEZ 1104117616</v>
          </cell>
          <cell r="C2993">
            <v>182721104</v>
          </cell>
          <cell r="D2993" t="str">
            <v>SANTA YNEZ 1104</v>
          </cell>
          <cell r="E2993">
            <v>117616</v>
          </cell>
          <cell r="F2993" t="b">
            <v>1</v>
          </cell>
          <cell r="G2993">
            <v>584.78564634994098</v>
          </cell>
          <cell r="H2993">
            <v>298.34869119168002</v>
          </cell>
        </row>
        <row r="2994">
          <cell r="B2994" t="str">
            <v>SANTA YNEZ 1104512912</v>
          </cell>
          <cell r="C2994">
            <v>182721104</v>
          </cell>
          <cell r="D2994" t="str">
            <v>SANTA YNEZ 1104</v>
          </cell>
          <cell r="E2994">
            <v>512912</v>
          </cell>
          <cell r="F2994" t="b">
            <v>0</v>
          </cell>
          <cell r="G2994">
            <v>3140.8885226120001</v>
          </cell>
          <cell r="H2994">
            <v>1435.1217061863499</v>
          </cell>
        </row>
        <row r="2995">
          <cell r="B2995" t="str">
            <v>SANTA YNEZ 1104564710</v>
          </cell>
          <cell r="C2995">
            <v>182721104</v>
          </cell>
          <cell r="D2995" t="str">
            <v>SANTA YNEZ 1104</v>
          </cell>
          <cell r="E2995">
            <v>564710</v>
          </cell>
          <cell r="F2995" t="b">
            <v>1</v>
          </cell>
          <cell r="G2995">
            <v>541.73710945833295</v>
          </cell>
          <cell r="H2995">
            <v>273.73234576449602</v>
          </cell>
        </row>
        <row r="2996">
          <cell r="B2996" t="str">
            <v>SANTA YNEZ 1104685160</v>
          </cell>
          <cell r="C2996">
            <v>182721104</v>
          </cell>
          <cell r="D2996" t="str">
            <v>SANTA YNEZ 1104</v>
          </cell>
          <cell r="E2996">
            <v>685160</v>
          </cell>
          <cell r="F2996" t="b">
            <v>1</v>
          </cell>
          <cell r="G2996">
            <v>2780.47148270967</v>
          </cell>
          <cell r="H2996">
            <v>943.75909241890497</v>
          </cell>
        </row>
        <row r="2997">
          <cell r="B2997" t="str">
            <v>SANTA YNEZ 110477098</v>
          </cell>
          <cell r="C2997">
            <v>182721104</v>
          </cell>
          <cell r="D2997" t="str">
            <v>SANTA YNEZ 1104</v>
          </cell>
          <cell r="E2997">
            <v>77098</v>
          </cell>
          <cell r="F2997" t="b">
            <v>0</v>
          </cell>
          <cell r="G2997">
            <v>20978.2648251184</v>
          </cell>
          <cell r="H2997">
            <v>19250.5667982657</v>
          </cell>
        </row>
        <row r="2998">
          <cell r="B2998" t="str">
            <v>SANTA YNEZ 1104CB</v>
          </cell>
          <cell r="C2998">
            <v>182721104</v>
          </cell>
          <cell r="D2998" t="str">
            <v>SANTA YNEZ 1104</v>
          </cell>
          <cell r="E2998" t="str">
            <v>CB</v>
          </cell>
          <cell r="F2998" t="b">
            <v>1</v>
          </cell>
          <cell r="G2998">
            <v>12832.3568301425</v>
          </cell>
          <cell r="H2998">
            <v>56.518175058443298</v>
          </cell>
        </row>
        <row r="2999">
          <cell r="B2999" t="str">
            <v>SANTA YNEZ 1104Y04</v>
          </cell>
          <cell r="C2999">
            <v>182721104</v>
          </cell>
          <cell r="D2999" t="str">
            <v>SANTA YNEZ 1104</v>
          </cell>
          <cell r="E2999" t="str">
            <v>Y04</v>
          </cell>
          <cell r="F2999" t="b">
            <v>0</v>
          </cell>
          <cell r="G2999">
            <v>35997.339581853797</v>
          </cell>
          <cell r="H2999">
            <v>25194.630911574601</v>
          </cell>
        </row>
        <row r="3000">
          <cell r="B3000" t="str">
            <v>SANTA YNEZ 1104Y66</v>
          </cell>
          <cell r="C3000">
            <v>182721104</v>
          </cell>
          <cell r="D3000" t="str">
            <v>SANTA YNEZ 1104</v>
          </cell>
          <cell r="E3000" t="str">
            <v>Y66</v>
          </cell>
          <cell r="F3000" t="b">
            <v>0</v>
          </cell>
          <cell r="G3000">
            <v>29410.177267925999</v>
          </cell>
          <cell r="H3000">
            <v>27268.385519813601</v>
          </cell>
        </row>
        <row r="3001">
          <cell r="B3001" t="str">
            <v>SARATOGA 1103595689</v>
          </cell>
          <cell r="C3001">
            <v>83371103</v>
          </cell>
          <cell r="D3001" t="str">
            <v>SARATOGA 1103</v>
          </cell>
          <cell r="E3001">
            <v>595689</v>
          </cell>
          <cell r="F3001" t="b">
            <v>1</v>
          </cell>
          <cell r="G3001">
            <v>356.38253281457901</v>
          </cell>
          <cell r="H3001">
            <v>44.765447363844103</v>
          </cell>
        </row>
        <row r="3002">
          <cell r="B3002" t="str">
            <v>SARATOGA 1103709451</v>
          </cell>
          <cell r="C3002">
            <v>83371103</v>
          </cell>
          <cell r="D3002" t="str">
            <v>SARATOGA 1103</v>
          </cell>
          <cell r="E3002">
            <v>709451</v>
          </cell>
          <cell r="F3002" t="b">
            <v>1</v>
          </cell>
          <cell r="G3002">
            <v>302.47383606953298</v>
          </cell>
          <cell r="H3002">
            <v>302.47383606953298</v>
          </cell>
        </row>
        <row r="3003">
          <cell r="B3003" t="str">
            <v>SARATOGA 1103981056</v>
          </cell>
          <cell r="C3003">
            <v>83371103</v>
          </cell>
          <cell r="D3003" t="str">
            <v>SARATOGA 1103</v>
          </cell>
          <cell r="E3003">
            <v>981056</v>
          </cell>
          <cell r="F3003" t="b">
            <v>1</v>
          </cell>
          <cell r="G3003">
            <v>227.75464503998501</v>
          </cell>
          <cell r="H3003">
            <v>132.01699685521001</v>
          </cell>
        </row>
        <row r="3004">
          <cell r="B3004" t="str">
            <v>SARATOGA 1103LC16</v>
          </cell>
          <cell r="C3004">
            <v>83371103</v>
          </cell>
          <cell r="D3004" t="str">
            <v>SARATOGA 1103</v>
          </cell>
          <cell r="E3004" t="str">
            <v>LC16</v>
          </cell>
          <cell r="F3004" t="b">
            <v>0</v>
          </cell>
          <cell r="G3004">
            <v>8170.2081865835498</v>
          </cell>
          <cell r="H3004">
            <v>6889.2883585988402</v>
          </cell>
        </row>
        <row r="3005">
          <cell r="B3005" t="str">
            <v>SARATOGA 1103LC40</v>
          </cell>
          <cell r="C3005">
            <v>83371103</v>
          </cell>
          <cell r="D3005" t="str">
            <v>SARATOGA 1103</v>
          </cell>
          <cell r="E3005" t="str">
            <v>LC40</v>
          </cell>
          <cell r="F3005" t="b">
            <v>1</v>
          </cell>
          <cell r="G3005">
            <v>2260.1218793815201</v>
          </cell>
          <cell r="H3005">
            <v>26.7728107066579</v>
          </cell>
        </row>
        <row r="3006">
          <cell r="B3006" t="str">
            <v>SARATOGA 1104209146</v>
          </cell>
          <cell r="C3006">
            <v>83371104</v>
          </cell>
          <cell r="D3006" t="str">
            <v>SARATOGA 1104</v>
          </cell>
          <cell r="E3006">
            <v>209146</v>
          </cell>
          <cell r="F3006" t="b">
            <v>0</v>
          </cell>
          <cell r="G3006">
            <v>9672.0390028936308</v>
          </cell>
          <cell r="H3006">
            <v>4936.2553713950902</v>
          </cell>
        </row>
        <row r="3007">
          <cell r="B3007" t="str">
            <v>SARATOGA 1105431214</v>
          </cell>
          <cell r="C3007">
            <v>83371105</v>
          </cell>
          <cell r="D3007" t="str">
            <v>SARATOGA 1105</v>
          </cell>
          <cell r="E3007">
            <v>431214</v>
          </cell>
          <cell r="F3007" t="b">
            <v>1</v>
          </cell>
          <cell r="G3007">
            <v>794.67307243812104</v>
          </cell>
          <cell r="H3007">
            <v>500.32720289229599</v>
          </cell>
        </row>
        <row r="3008">
          <cell r="B3008" t="str">
            <v>SARATOGA 1105LC14</v>
          </cell>
          <cell r="C3008">
            <v>83371105</v>
          </cell>
          <cell r="D3008" t="str">
            <v>SARATOGA 1105</v>
          </cell>
          <cell r="E3008" t="str">
            <v>LC14</v>
          </cell>
          <cell r="F3008" t="b">
            <v>0</v>
          </cell>
          <cell r="G3008">
            <v>17935.879796961701</v>
          </cell>
          <cell r="H3008">
            <v>15879.183882506701</v>
          </cell>
        </row>
        <row r="3009">
          <cell r="B3009" t="str">
            <v>SARATOGA 1106LC22</v>
          </cell>
          <cell r="C3009">
            <v>83371106</v>
          </cell>
          <cell r="D3009" t="str">
            <v>SARATOGA 1106</v>
          </cell>
          <cell r="E3009" t="str">
            <v>LC22</v>
          </cell>
          <cell r="F3009" t="b">
            <v>0</v>
          </cell>
          <cell r="G3009">
            <v>13269.3389193893</v>
          </cell>
          <cell r="H3009">
            <v>12038.7868895383</v>
          </cell>
        </row>
        <row r="3010">
          <cell r="B3010" t="str">
            <v>SARATOGA 1106LC24</v>
          </cell>
          <cell r="C3010">
            <v>83371106</v>
          </cell>
          <cell r="D3010" t="str">
            <v>SARATOGA 1106</v>
          </cell>
          <cell r="E3010" t="str">
            <v>LC24</v>
          </cell>
          <cell r="F3010" t="b">
            <v>0</v>
          </cell>
          <cell r="G3010">
            <v>18535.417781398399</v>
          </cell>
          <cell r="H3010">
            <v>13258.5886383422</v>
          </cell>
        </row>
        <row r="3011">
          <cell r="B3011" t="str">
            <v>SARATOGA 1107167792</v>
          </cell>
          <cell r="C3011">
            <v>83371107</v>
          </cell>
          <cell r="D3011" t="str">
            <v>SARATOGA 1107</v>
          </cell>
          <cell r="E3011">
            <v>167792</v>
          </cell>
          <cell r="F3011" t="b">
            <v>0</v>
          </cell>
          <cell r="G3011">
            <v>7540.5809474494999</v>
          </cell>
          <cell r="H3011">
            <v>7540.5809474494999</v>
          </cell>
        </row>
        <row r="3012">
          <cell r="B3012" t="str">
            <v>SARATOGA 1107413816</v>
          </cell>
          <cell r="C3012">
            <v>83371107</v>
          </cell>
          <cell r="D3012" t="str">
            <v>SARATOGA 1107</v>
          </cell>
          <cell r="E3012">
            <v>413816</v>
          </cell>
          <cell r="F3012" t="b">
            <v>0</v>
          </cell>
          <cell r="G3012">
            <v>17928.384295914799</v>
          </cell>
          <cell r="H3012">
            <v>17928.384295914799</v>
          </cell>
        </row>
        <row r="3013">
          <cell r="B3013" t="str">
            <v>SARATOGA 11075696</v>
          </cell>
          <cell r="C3013">
            <v>83371107</v>
          </cell>
          <cell r="D3013" t="str">
            <v>SARATOGA 1107</v>
          </cell>
          <cell r="E3013">
            <v>5696</v>
          </cell>
          <cell r="F3013" t="b">
            <v>0</v>
          </cell>
          <cell r="G3013">
            <v>9835.0739084914294</v>
          </cell>
          <cell r="H3013">
            <v>8152.2263251403801</v>
          </cell>
        </row>
        <row r="3014">
          <cell r="B3014" t="str">
            <v>SARATOGA 11076867</v>
          </cell>
          <cell r="C3014">
            <v>83371107</v>
          </cell>
          <cell r="D3014" t="str">
            <v>SARATOGA 1107</v>
          </cell>
          <cell r="E3014">
            <v>6867</v>
          </cell>
          <cell r="F3014" t="b">
            <v>1</v>
          </cell>
          <cell r="G3014">
            <v>1328.39475374684</v>
          </cell>
          <cell r="H3014">
            <v>985.94927506830197</v>
          </cell>
        </row>
        <row r="3015">
          <cell r="B3015" t="str">
            <v>SARATOGA 1107CB</v>
          </cell>
          <cell r="C3015">
            <v>83371107</v>
          </cell>
          <cell r="D3015" t="str">
            <v>SARATOGA 1107</v>
          </cell>
          <cell r="E3015" t="str">
            <v>CB</v>
          </cell>
          <cell r="F3015" t="b">
            <v>1</v>
          </cell>
          <cell r="G3015">
            <v>15770.5802959954</v>
          </cell>
          <cell r="H3015">
            <v>273.84244393382801</v>
          </cell>
        </row>
        <row r="3016">
          <cell r="B3016" t="str">
            <v>SARATOGA 1107LC12</v>
          </cell>
          <cell r="C3016">
            <v>83371107</v>
          </cell>
          <cell r="D3016" t="str">
            <v>SARATOGA 1107</v>
          </cell>
          <cell r="E3016" t="str">
            <v>LC12</v>
          </cell>
          <cell r="F3016" t="b">
            <v>0</v>
          </cell>
          <cell r="G3016">
            <v>12044.648132776099</v>
          </cell>
          <cell r="H3016">
            <v>12044.648132776099</v>
          </cell>
        </row>
        <row r="3017">
          <cell r="B3017" t="str">
            <v>SARATOGA 1107LC26</v>
          </cell>
          <cell r="C3017">
            <v>83371107</v>
          </cell>
          <cell r="D3017" t="str">
            <v>SARATOGA 1107</v>
          </cell>
          <cell r="E3017" t="str">
            <v>LC26</v>
          </cell>
          <cell r="F3017" t="b">
            <v>0</v>
          </cell>
          <cell r="G3017">
            <v>9057.4757427878903</v>
          </cell>
          <cell r="H3017">
            <v>9057.4757427878903</v>
          </cell>
        </row>
        <row r="3018">
          <cell r="B3018" t="str">
            <v>SARATOGA 1115463510</v>
          </cell>
          <cell r="C3018">
            <v>83371115</v>
          </cell>
          <cell r="D3018" t="str">
            <v>SARATOGA 1115</v>
          </cell>
          <cell r="E3018">
            <v>463510</v>
          </cell>
          <cell r="F3018" t="b">
            <v>0</v>
          </cell>
          <cell r="G3018">
            <v>4881.4666362643202</v>
          </cell>
          <cell r="H3018">
            <v>4697.8741444486204</v>
          </cell>
        </row>
        <row r="3019">
          <cell r="B3019" t="str">
            <v>SAUSALITO 1101331806</v>
          </cell>
          <cell r="C3019">
            <v>42491101</v>
          </cell>
          <cell r="D3019" t="str">
            <v>SAUSALITO 1101</v>
          </cell>
          <cell r="E3019">
            <v>331806</v>
          </cell>
          <cell r="F3019" t="b">
            <v>1</v>
          </cell>
          <cell r="G3019">
            <v>1086.20673389439</v>
          </cell>
          <cell r="H3019">
            <v>799.05581584567994</v>
          </cell>
        </row>
        <row r="3020">
          <cell r="B3020" t="str">
            <v>SAUSALITO 1101688590</v>
          </cell>
          <cell r="C3020">
            <v>42491101</v>
          </cell>
          <cell r="D3020" t="str">
            <v>SAUSALITO 1101</v>
          </cell>
          <cell r="E3020">
            <v>688590</v>
          </cell>
          <cell r="F3020" t="b">
            <v>0</v>
          </cell>
          <cell r="G3020">
            <v>3500.43009420201</v>
          </cell>
          <cell r="H3020">
            <v>1691.5360193701499</v>
          </cell>
        </row>
        <row r="3021">
          <cell r="B3021" t="str">
            <v>SAUSALITO 11021224</v>
          </cell>
          <cell r="C3021">
            <v>42491102</v>
          </cell>
          <cell r="D3021" t="str">
            <v>SAUSALITO 1102</v>
          </cell>
          <cell r="E3021">
            <v>1224</v>
          </cell>
          <cell r="F3021" t="b">
            <v>1</v>
          </cell>
          <cell r="G3021">
            <v>3249.7675642761601</v>
          </cell>
          <cell r="H3021">
            <v>17.276902238122101</v>
          </cell>
        </row>
        <row r="3022">
          <cell r="B3022" t="str">
            <v>SAUSALITO 11021268</v>
          </cell>
          <cell r="C3022">
            <v>42491102</v>
          </cell>
          <cell r="D3022" t="str">
            <v>SAUSALITO 1102</v>
          </cell>
          <cell r="E3022">
            <v>1268</v>
          </cell>
          <cell r="F3022" t="b">
            <v>0</v>
          </cell>
          <cell r="G3022">
            <v>7937.7862467912</v>
          </cell>
          <cell r="H3022">
            <v>7937.7862467912</v>
          </cell>
        </row>
        <row r="3023">
          <cell r="B3023" t="str">
            <v>SAUSALITO 11021500</v>
          </cell>
          <cell r="C3023">
            <v>42491102</v>
          </cell>
          <cell r="D3023" t="str">
            <v>SAUSALITO 1102</v>
          </cell>
          <cell r="E3023">
            <v>1500</v>
          </cell>
          <cell r="F3023" t="b">
            <v>0</v>
          </cell>
          <cell r="G3023">
            <v>2059.6530467695902</v>
          </cell>
          <cell r="H3023">
            <v>1869.35754334842</v>
          </cell>
        </row>
        <row r="3024">
          <cell r="B3024" t="str">
            <v>SAUSALITO 1102410</v>
          </cell>
          <cell r="C3024">
            <v>42491102</v>
          </cell>
          <cell r="D3024" t="str">
            <v>SAUSALITO 1102</v>
          </cell>
          <cell r="E3024">
            <v>410</v>
          </cell>
          <cell r="F3024" t="b">
            <v>0</v>
          </cell>
          <cell r="G3024">
            <v>3634.5970818169999</v>
          </cell>
          <cell r="H3024">
            <v>2502.9293211848699</v>
          </cell>
        </row>
        <row r="3025">
          <cell r="B3025" t="str">
            <v>SAUSALITO 1102758798</v>
          </cell>
          <cell r="C3025">
            <v>42491102</v>
          </cell>
          <cell r="D3025" t="str">
            <v>SAUSALITO 1102</v>
          </cell>
          <cell r="E3025">
            <v>758798</v>
          </cell>
          <cell r="F3025" t="b">
            <v>1</v>
          </cell>
          <cell r="G3025">
            <v>68.037971745562302</v>
          </cell>
          <cell r="H3025">
            <v>53.265178707402598</v>
          </cell>
        </row>
        <row r="3026">
          <cell r="B3026" t="str">
            <v>SAUSALITO 110284278</v>
          </cell>
          <cell r="C3026">
            <v>42491102</v>
          </cell>
          <cell r="D3026" t="str">
            <v>SAUSALITO 1102</v>
          </cell>
          <cell r="E3026">
            <v>84278</v>
          </cell>
          <cell r="F3026" t="b">
            <v>0</v>
          </cell>
          <cell r="G3026">
            <v>2506.16920202348</v>
          </cell>
          <cell r="H3026">
            <v>2490.16714123062</v>
          </cell>
        </row>
        <row r="3027">
          <cell r="B3027" t="str">
            <v>SAUSALITO 1102964592</v>
          </cell>
          <cell r="C3027">
            <v>42491102</v>
          </cell>
          <cell r="D3027" t="str">
            <v>SAUSALITO 1102</v>
          </cell>
          <cell r="E3027">
            <v>964592</v>
          </cell>
          <cell r="F3027" t="b">
            <v>1</v>
          </cell>
          <cell r="G3027">
            <v>1787.60749603926</v>
          </cell>
          <cell r="H3027">
            <v>941.93867793733</v>
          </cell>
        </row>
        <row r="3028">
          <cell r="B3028" t="str">
            <v>SCE REFUGIO 1701CB</v>
          </cell>
          <cell r="C3028">
            <v>188071701</v>
          </cell>
          <cell r="D3028" t="str">
            <v>SCE REFUGIO 1701</v>
          </cell>
          <cell r="E3028" t="str">
            <v>CB</v>
          </cell>
          <cell r="F3028" t="b">
            <v>1</v>
          </cell>
          <cell r="G3028">
            <v>3.6128816794918301</v>
          </cell>
          <cell r="H3028">
            <v>3.6128816794918301</v>
          </cell>
        </row>
        <row r="3029">
          <cell r="B3029" t="str">
            <v>SCE TEHACHAPI 1101CB</v>
          </cell>
          <cell r="C3029">
            <v>258131101</v>
          </cell>
          <cell r="D3029" t="str">
            <v>SCE TEHACHAPI 1101</v>
          </cell>
          <cell r="E3029" t="str">
            <v>CB</v>
          </cell>
          <cell r="F3029" t="b">
            <v>0</v>
          </cell>
          <cell r="G3029">
            <v>1862.1340376443</v>
          </cell>
          <cell r="H3029">
            <v>1862.1340376443</v>
          </cell>
        </row>
        <row r="3030">
          <cell r="B3030" t="str">
            <v>SCE VEGAS 1701CB</v>
          </cell>
          <cell r="C3030">
            <v>188881701</v>
          </cell>
          <cell r="D3030" t="str">
            <v>SCE VEGAS 1701</v>
          </cell>
          <cell r="E3030" t="str">
            <v>CB</v>
          </cell>
          <cell r="F3030" t="b">
            <v>1</v>
          </cell>
          <cell r="G3030">
            <v>168.41272917940199</v>
          </cell>
          <cell r="H3030">
            <v>168.41272917940199</v>
          </cell>
        </row>
        <row r="3031">
          <cell r="B3031" t="str">
            <v>SEACLIFF 040112946</v>
          </cell>
          <cell r="C3031">
            <v>83500401</v>
          </cell>
          <cell r="D3031" t="str">
            <v>SEACLIFF 0401</v>
          </cell>
          <cell r="E3031">
            <v>12946</v>
          </cell>
          <cell r="F3031" t="b">
            <v>0</v>
          </cell>
          <cell r="G3031">
            <v>5267.69780676549</v>
          </cell>
          <cell r="H3031">
            <v>3912.0695729804602</v>
          </cell>
        </row>
        <row r="3032">
          <cell r="B3032" t="str">
            <v>SEACLIFF 0401CB</v>
          </cell>
          <cell r="C3032">
            <v>83500401</v>
          </cell>
          <cell r="D3032" t="str">
            <v>SEACLIFF 0401</v>
          </cell>
          <cell r="E3032" t="str">
            <v>CB</v>
          </cell>
          <cell r="F3032" t="b">
            <v>0</v>
          </cell>
          <cell r="G3032">
            <v>9677.83296568683</v>
          </cell>
          <cell r="H3032">
            <v>9246.0032126709193</v>
          </cell>
        </row>
        <row r="3033">
          <cell r="B3033" t="str">
            <v>SEACLIFF 0402558727</v>
          </cell>
          <cell r="C3033">
            <v>83500402</v>
          </cell>
          <cell r="D3033" t="str">
            <v>SEACLIFF 0402</v>
          </cell>
          <cell r="E3033">
            <v>558727</v>
          </cell>
          <cell r="F3033" t="b">
            <v>1</v>
          </cell>
          <cell r="G3033">
            <v>2270.53349848066</v>
          </cell>
          <cell r="H3033">
            <v>217.14937465915099</v>
          </cell>
        </row>
        <row r="3034">
          <cell r="B3034" t="str">
            <v>SERRAMONTE 110412705</v>
          </cell>
          <cell r="C3034">
            <v>22861104</v>
          </cell>
          <cell r="D3034" t="str">
            <v>SERRAMONTE 1104</v>
          </cell>
          <cell r="E3034">
            <v>12705</v>
          </cell>
          <cell r="F3034" t="b">
            <v>1</v>
          </cell>
          <cell r="G3034">
            <v>9361.8686104655899</v>
          </cell>
          <cell r="H3034">
            <v>0</v>
          </cell>
        </row>
        <row r="3035">
          <cell r="B3035" t="str">
            <v>SHADY GLEN 11012768</v>
          </cell>
          <cell r="C3035">
            <v>152431101</v>
          </cell>
          <cell r="D3035" t="str">
            <v>SHADY GLEN 1101</v>
          </cell>
          <cell r="E3035">
            <v>2768</v>
          </cell>
          <cell r="F3035" t="b">
            <v>0</v>
          </cell>
          <cell r="G3035">
            <v>13051.8561167511</v>
          </cell>
          <cell r="H3035">
            <v>12269.0577019865</v>
          </cell>
        </row>
        <row r="3036">
          <cell r="B3036" t="str">
            <v>SHADY GLEN 110132726</v>
          </cell>
          <cell r="C3036">
            <v>152431101</v>
          </cell>
          <cell r="D3036" t="str">
            <v>SHADY GLEN 1101</v>
          </cell>
          <cell r="E3036">
            <v>32726</v>
          </cell>
          <cell r="F3036" t="b">
            <v>0</v>
          </cell>
          <cell r="G3036">
            <v>19770.259660577802</v>
          </cell>
          <cell r="H3036">
            <v>19581.5665201784</v>
          </cell>
        </row>
        <row r="3037">
          <cell r="B3037" t="str">
            <v>SHADY GLEN 110151696</v>
          </cell>
          <cell r="C3037">
            <v>152431101</v>
          </cell>
          <cell r="D3037" t="str">
            <v>SHADY GLEN 1101</v>
          </cell>
          <cell r="E3037">
            <v>51696</v>
          </cell>
          <cell r="F3037" t="b">
            <v>0</v>
          </cell>
          <cell r="G3037">
            <v>32551.258386437101</v>
          </cell>
          <cell r="H3037">
            <v>28077.263481665999</v>
          </cell>
        </row>
        <row r="3038">
          <cell r="B3038" t="str">
            <v>SHADY GLEN 1101CB</v>
          </cell>
          <cell r="C3038">
            <v>152431101</v>
          </cell>
          <cell r="D3038" t="str">
            <v>SHADY GLEN 1101</v>
          </cell>
          <cell r="E3038" t="str">
            <v>CB</v>
          </cell>
          <cell r="F3038" t="b">
            <v>0</v>
          </cell>
          <cell r="G3038">
            <v>8798.7392587283503</v>
          </cell>
          <cell r="H3038">
            <v>5676.9516639472904</v>
          </cell>
        </row>
        <row r="3039">
          <cell r="B3039" t="str">
            <v>SHADY GLEN 11022232</v>
          </cell>
          <cell r="C3039">
            <v>152431102</v>
          </cell>
          <cell r="D3039" t="str">
            <v>SHADY GLEN 1102</v>
          </cell>
          <cell r="E3039">
            <v>2232</v>
          </cell>
          <cell r="F3039" t="b">
            <v>0</v>
          </cell>
          <cell r="G3039">
            <v>16843.726475497999</v>
          </cell>
          <cell r="H3039">
            <v>16843.726475497999</v>
          </cell>
        </row>
        <row r="3040">
          <cell r="B3040" t="str">
            <v>SHADY GLEN 110248894</v>
          </cell>
          <cell r="C3040">
            <v>152431102</v>
          </cell>
          <cell r="D3040" t="str">
            <v>SHADY GLEN 1102</v>
          </cell>
          <cell r="E3040">
            <v>48894</v>
          </cell>
          <cell r="F3040" t="b">
            <v>0</v>
          </cell>
          <cell r="G3040">
            <v>16156.759100084601</v>
          </cell>
          <cell r="H3040">
            <v>14293.1802786968</v>
          </cell>
        </row>
        <row r="3041">
          <cell r="B3041" t="str">
            <v>SHADY GLEN 1102CB</v>
          </cell>
          <cell r="C3041">
            <v>152431102</v>
          </cell>
          <cell r="D3041" t="str">
            <v>SHADY GLEN 1102</v>
          </cell>
          <cell r="E3041" t="str">
            <v>CB</v>
          </cell>
          <cell r="F3041" t="b">
            <v>0</v>
          </cell>
          <cell r="G3041">
            <v>34051.813365459697</v>
          </cell>
          <cell r="H3041">
            <v>34051.813365459697</v>
          </cell>
        </row>
        <row r="3042">
          <cell r="B3042" t="str">
            <v>SHEPHERD 2111327814</v>
          </cell>
          <cell r="C3042">
            <v>252062111</v>
          </cell>
          <cell r="D3042" t="str">
            <v>SHEPHERD 2111</v>
          </cell>
          <cell r="E3042">
            <v>327814</v>
          </cell>
          <cell r="F3042" t="b">
            <v>0</v>
          </cell>
          <cell r="G3042">
            <v>23697.252649900001</v>
          </cell>
          <cell r="H3042">
            <v>18621.058724242201</v>
          </cell>
        </row>
        <row r="3043">
          <cell r="B3043" t="str">
            <v>SHEPHERD 2111688294</v>
          </cell>
          <cell r="C3043">
            <v>252062111</v>
          </cell>
          <cell r="D3043" t="str">
            <v>SHEPHERD 2111</v>
          </cell>
          <cell r="E3043">
            <v>688294</v>
          </cell>
          <cell r="F3043" t="b">
            <v>1</v>
          </cell>
          <cell r="G3043">
            <v>24.360420484727602</v>
          </cell>
          <cell r="H3043">
            <v>24.360420484727602</v>
          </cell>
        </row>
        <row r="3044">
          <cell r="B3044" t="str">
            <v>SHEPHERD 2111707358</v>
          </cell>
          <cell r="C3044">
            <v>252062111</v>
          </cell>
          <cell r="D3044" t="str">
            <v>SHEPHERD 2111</v>
          </cell>
          <cell r="E3044">
            <v>707358</v>
          </cell>
          <cell r="F3044" t="b">
            <v>0</v>
          </cell>
          <cell r="G3044">
            <v>37001.255878691103</v>
          </cell>
          <cell r="H3044">
            <v>30537.975330827201</v>
          </cell>
        </row>
        <row r="3045">
          <cell r="B3045" t="str">
            <v>SHINGLE SPRINGS 11038752</v>
          </cell>
          <cell r="C3045">
            <v>153651103</v>
          </cell>
          <cell r="D3045" t="str">
            <v>SHINGLE SPRINGS 1103</v>
          </cell>
          <cell r="E3045">
            <v>8752</v>
          </cell>
          <cell r="F3045" t="b">
            <v>0</v>
          </cell>
          <cell r="G3045">
            <v>2987.7950369945502</v>
          </cell>
          <cell r="H3045">
            <v>2987.7950369945502</v>
          </cell>
        </row>
        <row r="3046">
          <cell r="B3046" t="str">
            <v>SHINGLE SPRINGS 1103CB</v>
          </cell>
          <cell r="C3046">
            <v>153651103</v>
          </cell>
          <cell r="D3046" t="str">
            <v>SHINGLE SPRINGS 1103</v>
          </cell>
          <cell r="E3046" t="str">
            <v>CB</v>
          </cell>
          <cell r="F3046" t="b">
            <v>0</v>
          </cell>
          <cell r="G3046">
            <v>19101.7777975834</v>
          </cell>
          <cell r="H3046">
            <v>10648.109527340001</v>
          </cell>
        </row>
        <row r="3047">
          <cell r="B3047" t="str">
            <v>SHINGLE SPRINGS 110419502</v>
          </cell>
          <cell r="C3047">
            <v>153651104</v>
          </cell>
          <cell r="D3047" t="str">
            <v>SHINGLE SPRINGS 1104</v>
          </cell>
          <cell r="E3047">
            <v>19502</v>
          </cell>
          <cell r="F3047" t="b">
            <v>0</v>
          </cell>
          <cell r="G3047">
            <v>92686.567452749005</v>
          </cell>
          <cell r="H3047">
            <v>72356.968230308601</v>
          </cell>
        </row>
        <row r="3048">
          <cell r="B3048" t="str">
            <v>SHINGLE SPRINGS 1104CB</v>
          </cell>
          <cell r="C3048">
            <v>153651104</v>
          </cell>
          <cell r="D3048" t="str">
            <v>SHINGLE SPRINGS 1104</v>
          </cell>
          <cell r="E3048" t="str">
            <v>CB</v>
          </cell>
          <cell r="F3048" t="b">
            <v>0</v>
          </cell>
          <cell r="G3048">
            <v>3812.8299183307199</v>
          </cell>
          <cell r="H3048">
            <v>1129.2677066660999</v>
          </cell>
        </row>
        <row r="3049">
          <cell r="B3049" t="str">
            <v>SHINGLE SPRINGS 210511172</v>
          </cell>
          <cell r="C3049">
            <v>153652105</v>
          </cell>
          <cell r="D3049" t="str">
            <v>SHINGLE SPRINGS 2105</v>
          </cell>
          <cell r="E3049">
            <v>11172</v>
          </cell>
          <cell r="F3049" t="b">
            <v>0</v>
          </cell>
          <cell r="G3049">
            <v>3921.27373978379</v>
          </cell>
          <cell r="H3049">
            <v>3218.2332582569602</v>
          </cell>
        </row>
        <row r="3050">
          <cell r="B3050" t="str">
            <v>SHINGLE SPRINGS 210519522</v>
          </cell>
          <cell r="C3050">
            <v>153652105</v>
          </cell>
          <cell r="D3050" t="str">
            <v>SHINGLE SPRINGS 2105</v>
          </cell>
          <cell r="E3050">
            <v>19522</v>
          </cell>
          <cell r="F3050" t="b">
            <v>0</v>
          </cell>
          <cell r="G3050">
            <v>16493.188226899201</v>
          </cell>
          <cell r="H3050">
            <v>15565.1755437188</v>
          </cell>
        </row>
        <row r="3051">
          <cell r="B3051" t="str">
            <v>SHINGLE SPRINGS 210551738</v>
          </cell>
          <cell r="C3051">
            <v>153652105</v>
          </cell>
          <cell r="D3051" t="str">
            <v>SHINGLE SPRINGS 2105</v>
          </cell>
          <cell r="E3051">
            <v>51738</v>
          </cell>
          <cell r="F3051" t="b">
            <v>1</v>
          </cell>
          <cell r="G3051">
            <v>1844.3224544659599</v>
          </cell>
          <cell r="H3051">
            <v>26.680649067138301</v>
          </cell>
        </row>
        <row r="3052">
          <cell r="B3052" t="str">
            <v>SHINGLE SPRINGS 2105CB</v>
          </cell>
          <cell r="C3052">
            <v>153652105</v>
          </cell>
          <cell r="D3052" t="str">
            <v>SHINGLE SPRINGS 2105</v>
          </cell>
          <cell r="E3052" t="str">
            <v>CB</v>
          </cell>
          <cell r="F3052" t="b">
            <v>0</v>
          </cell>
          <cell r="G3052">
            <v>30610.8387150569</v>
          </cell>
          <cell r="H3052">
            <v>30610.8387150569</v>
          </cell>
        </row>
        <row r="3053">
          <cell r="B3053" t="str">
            <v>SHINGLE SPRINGS 210819622</v>
          </cell>
          <cell r="C3053">
            <v>153652108</v>
          </cell>
          <cell r="D3053" t="str">
            <v>SHINGLE SPRINGS 2108</v>
          </cell>
          <cell r="E3053">
            <v>19622</v>
          </cell>
          <cell r="F3053" t="b">
            <v>0</v>
          </cell>
          <cell r="G3053">
            <v>18790.8493994688</v>
          </cell>
          <cell r="H3053">
            <v>9040.1449914242803</v>
          </cell>
        </row>
        <row r="3054">
          <cell r="B3054" t="str">
            <v>SHINGLE SPRINGS 210819762</v>
          </cell>
          <cell r="C3054">
            <v>153652108</v>
          </cell>
          <cell r="D3054" t="str">
            <v>SHINGLE SPRINGS 2108</v>
          </cell>
          <cell r="E3054">
            <v>19762</v>
          </cell>
          <cell r="F3054" t="b">
            <v>0</v>
          </cell>
          <cell r="G3054">
            <v>8713.8006742849793</v>
          </cell>
          <cell r="H3054">
            <v>7078.7755953297601</v>
          </cell>
        </row>
        <row r="3055">
          <cell r="B3055" t="str">
            <v>SHINGLE SPRINGS 2108449638</v>
          </cell>
          <cell r="C3055">
            <v>153652108</v>
          </cell>
          <cell r="D3055" t="str">
            <v>SHINGLE SPRINGS 2108</v>
          </cell>
          <cell r="E3055">
            <v>449638</v>
          </cell>
          <cell r="F3055" t="b">
            <v>1</v>
          </cell>
          <cell r="G3055">
            <v>41.983264275593598</v>
          </cell>
          <cell r="H3055">
            <v>41.983264275593598</v>
          </cell>
        </row>
        <row r="3056">
          <cell r="B3056" t="str">
            <v>SHINGLE SPRINGS 210851474</v>
          </cell>
          <cell r="C3056">
            <v>153652108</v>
          </cell>
          <cell r="D3056" t="str">
            <v>SHINGLE SPRINGS 2108</v>
          </cell>
          <cell r="E3056">
            <v>51474</v>
          </cell>
          <cell r="F3056" t="b">
            <v>1</v>
          </cell>
          <cell r="G3056">
            <v>7519.0490013134604</v>
          </cell>
          <cell r="H3056">
            <v>594.11887175539903</v>
          </cell>
        </row>
        <row r="3057">
          <cell r="B3057" t="str">
            <v>SHINGLE SPRINGS 210851476</v>
          </cell>
          <cell r="C3057">
            <v>153652108</v>
          </cell>
          <cell r="D3057" t="str">
            <v>SHINGLE SPRINGS 2108</v>
          </cell>
          <cell r="E3057">
            <v>51476</v>
          </cell>
          <cell r="F3057" t="b">
            <v>0</v>
          </cell>
          <cell r="G3057">
            <v>10437.212811617601</v>
          </cell>
          <cell r="H3057">
            <v>7926.3269988125703</v>
          </cell>
        </row>
        <row r="3058">
          <cell r="B3058" t="str">
            <v>SHINGLE SPRINGS 2108CB</v>
          </cell>
          <cell r="C3058">
            <v>153652108</v>
          </cell>
          <cell r="D3058" t="str">
            <v>SHINGLE SPRINGS 2108</v>
          </cell>
          <cell r="E3058" t="str">
            <v>CB</v>
          </cell>
          <cell r="F3058" t="b">
            <v>0</v>
          </cell>
          <cell r="G3058">
            <v>2376.1028793883902</v>
          </cell>
          <cell r="H3058">
            <v>2376.1028793883902</v>
          </cell>
        </row>
        <row r="3059">
          <cell r="B3059" t="str">
            <v>SHINGLE SPRINGS 210911092</v>
          </cell>
          <cell r="C3059">
            <v>153652109</v>
          </cell>
          <cell r="D3059" t="str">
            <v>SHINGLE SPRINGS 2109</v>
          </cell>
          <cell r="E3059">
            <v>11092</v>
          </cell>
          <cell r="F3059" t="b">
            <v>0</v>
          </cell>
          <cell r="G3059">
            <v>36100.283358099703</v>
          </cell>
          <cell r="H3059">
            <v>36100.283358099703</v>
          </cell>
        </row>
        <row r="3060">
          <cell r="B3060" t="str">
            <v>SHINGLE SPRINGS 210912392</v>
          </cell>
          <cell r="C3060">
            <v>153652109</v>
          </cell>
          <cell r="D3060" t="str">
            <v>SHINGLE SPRINGS 2109</v>
          </cell>
          <cell r="E3060">
            <v>12392</v>
          </cell>
          <cell r="F3060" t="b">
            <v>0</v>
          </cell>
          <cell r="G3060">
            <v>23572.5390675046</v>
          </cell>
          <cell r="H3060">
            <v>23572.5390675046</v>
          </cell>
        </row>
        <row r="3061">
          <cell r="B3061" t="str">
            <v>SHINGLE SPRINGS 210913322</v>
          </cell>
          <cell r="C3061">
            <v>153652109</v>
          </cell>
          <cell r="D3061" t="str">
            <v>SHINGLE SPRINGS 2109</v>
          </cell>
          <cell r="E3061">
            <v>13322</v>
          </cell>
          <cell r="F3061" t="b">
            <v>0</v>
          </cell>
          <cell r="G3061">
            <v>66617.682525992597</v>
          </cell>
          <cell r="H3061">
            <v>66617.682525992597</v>
          </cell>
        </row>
        <row r="3062">
          <cell r="B3062" t="str">
            <v>SHINGLE SPRINGS 21092053</v>
          </cell>
          <cell r="C3062">
            <v>153652109</v>
          </cell>
          <cell r="D3062" t="str">
            <v>SHINGLE SPRINGS 2109</v>
          </cell>
          <cell r="E3062">
            <v>2053</v>
          </cell>
          <cell r="F3062" t="b">
            <v>0</v>
          </cell>
          <cell r="G3062">
            <v>9238.0471703995609</v>
          </cell>
          <cell r="H3062">
            <v>9238.0471703995609</v>
          </cell>
        </row>
        <row r="3063">
          <cell r="B3063" t="str">
            <v>SHINGLE SPRINGS 21092679</v>
          </cell>
          <cell r="C3063">
            <v>153652109</v>
          </cell>
          <cell r="D3063" t="str">
            <v>SHINGLE SPRINGS 2109</v>
          </cell>
          <cell r="E3063">
            <v>2679</v>
          </cell>
          <cell r="F3063" t="b">
            <v>0</v>
          </cell>
          <cell r="G3063">
            <v>11435.263653911499</v>
          </cell>
          <cell r="H3063">
            <v>11435.263653911499</v>
          </cell>
        </row>
        <row r="3064">
          <cell r="B3064" t="str">
            <v>SHINGLE SPRINGS 210935598</v>
          </cell>
          <cell r="C3064">
            <v>153652109</v>
          </cell>
          <cell r="D3064" t="str">
            <v>SHINGLE SPRINGS 2109</v>
          </cell>
          <cell r="E3064">
            <v>35598</v>
          </cell>
          <cell r="F3064" t="b">
            <v>0</v>
          </cell>
          <cell r="G3064">
            <v>17452.8092223809</v>
          </cell>
          <cell r="H3064">
            <v>17452.8092223809</v>
          </cell>
        </row>
        <row r="3065">
          <cell r="B3065" t="str">
            <v>SHINGLE SPRINGS 210961892</v>
          </cell>
          <cell r="C3065">
            <v>153652109</v>
          </cell>
          <cell r="D3065" t="str">
            <v>SHINGLE SPRINGS 2109</v>
          </cell>
          <cell r="E3065">
            <v>61892</v>
          </cell>
          <cell r="F3065" t="b">
            <v>0</v>
          </cell>
          <cell r="G3065">
            <v>48456.6487519613</v>
          </cell>
          <cell r="H3065">
            <v>48456.6487519613</v>
          </cell>
        </row>
        <row r="3066">
          <cell r="B3066" t="str">
            <v>SHINGLE SPRINGS 210981390</v>
          </cell>
          <cell r="C3066">
            <v>153652109</v>
          </cell>
          <cell r="D3066" t="str">
            <v>SHINGLE SPRINGS 2109</v>
          </cell>
          <cell r="E3066">
            <v>81390</v>
          </cell>
          <cell r="F3066" t="b">
            <v>0</v>
          </cell>
          <cell r="G3066">
            <v>29957.8136792716</v>
          </cell>
          <cell r="H3066">
            <v>29957.8136792716</v>
          </cell>
        </row>
        <row r="3067">
          <cell r="B3067" t="str">
            <v>SHINGLE SPRINGS 210985766</v>
          </cell>
          <cell r="C3067">
            <v>153652109</v>
          </cell>
          <cell r="D3067" t="str">
            <v>SHINGLE SPRINGS 2109</v>
          </cell>
          <cell r="E3067">
            <v>85766</v>
          </cell>
          <cell r="F3067" t="b">
            <v>0</v>
          </cell>
          <cell r="G3067">
            <v>29746.7522989795</v>
          </cell>
          <cell r="H3067">
            <v>29746.7522989795</v>
          </cell>
        </row>
        <row r="3068">
          <cell r="B3068" t="str">
            <v>SHINGLE SPRINGS 21099372</v>
          </cell>
          <cell r="C3068">
            <v>153652109</v>
          </cell>
          <cell r="D3068" t="str">
            <v>SHINGLE SPRINGS 2109</v>
          </cell>
          <cell r="E3068">
            <v>9372</v>
          </cell>
          <cell r="F3068" t="b">
            <v>0</v>
          </cell>
          <cell r="G3068">
            <v>28750.709805734401</v>
          </cell>
          <cell r="H3068">
            <v>28750.709805734401</v>
          </cell>
        </row>
        <row r="3069">
          <cell r="B3069" t="str">
            <v>SHINGLE SPRINGS 2109CB</v>
          </cell>
          <cell r="C3069">
            <v>153652109</v>
          </cell>
          <cell r="D3069" t="str">
            <v>SHINGLE SPRINGS 2109</v>
          </cell>
          <cell r="E3069" t="str">
            <v>CB</v>
          </cell>
          <cell r="F3069" t="b">
            <v>0</v>
          </cell>
          <cell r="G3069">
            <v>44653.753419463297</v>
          </cell>
          <cell r="H3069">
            <v>44000.0643115848</v>
          </cell>
        </row>
        <row r="3070">
          <cell r="B3070" t="str">
            <v>SHINGLE SPRINGS 211051790</v>
          </cell>
          <cell r="C3070">
            <v>153652110</v>
          </cell>
          <cell r="D3070" t="str">
            <v>SHINGLE SPRINGS 2110</v>
          </cell>
          <cell r="E3070">
            <v>51790</v>
          </cell>
          <cell r="F3070" t="b">
            <v>0</v>
          </cell>
          <cell r="G3070">
            <v>13931.014360392801</v>
          </cell>
          <cell r="H3070">
            <v>12725.516752617101</v>
          </cell>
        </row>
        <row r="3071">
          <cell r="B3071" t="str">
            <v>SHINGLE SPRINGS 211051800</v>
          </cell>
          <cell r="C3071">
            <v>153652110</v>
          </cell>
          <cell r="D3071" t="str">
            <v>SHINGLE SPRINGS 2110</v>
          </cell>
          <cell r="E3071">
            <v>51800</v>
          </cell>
          <cell r="F3071" t="b">
            <v>0</v>
          </cell>
          <cell r="G3071">
            <v>15718.5986141758</v>
          </cell>
          <cell r="H3071">
            <v>14796.528706561299</v>
          </cell>
        </row>
        <row r="3072">
          <cell r="B3072" t="str">
            <v>SHINGLE SPRINGS 21107742</v>
          </cell>
          <cell r="C3072">
            <v>153652110</v>
          </cell>
          <cell r="D3072" t="str">
            <v>SHINGLE SPRINGS 2110</v>
          </cell>
          <cell r="E3072">
            <v>7742</v>
          </cell>
          <cell r="F3072" t="b">
            <v>0</v>
          </cell>
          <cell r="G3072">
            <v>73623.591048286398</v>
          </cell>
          <cell r="H3072">
            <v>73535.667082782995</v>
          </cell>
        </row>
        <row r="3073">
          <cell r="B3073" t="str">
            <v>SHINGLE SPRINGS 2110CB</v>
          </cell>
          <cell r="C3073">
            <v>153652110</v>
          </cell>
          <cell r="D3073" t="str">
            <v>SHINGLE SPRINGS 2110</v>
          </cell>
          <cell r="E3073" t="str">
            <v>CB</v>
          </cell>
          <cell r="F3073" t="b">
            <v>0</v>
          </cell>
          <cell r="G3073">
            <v>2054.3899737029301</v>
          </cell>
          <cell r="H3073">
            <v>1346.7870462718499</v>
          </cell>
        </row>
        <row r="3074">
          <cell r="B3074" t="str">
            <v>SILVERADO 21023010</v>
          </cell>
          <cell r="C3074">
            <v>43432102</v>
          </cell>
          <cell r="D3074" t="str">
            <v>SILVERADO 2102</v>
          </cell>
          <cell r="E3074">
            <v>3010</v>
          </cell>
          <cell r="F3074" t="b">
            <v>1</v>
          </cell>
          <cell r="G3074">
            <v>14671.286810670499</v>
          </cell>
          <cell r="H3074">
            <v>569.50091199423503</v>
          </cell>
        </row>
        <row r="3075">
          <cell r="B3075" t="str">
            <v>SILVERADO 210234959</v>
          </cell>
          <cell r="C3075">
            <v>43432102</v>
          </cell>
          <cell r="D3075" t="str">
            <v>SILVERADO 2102</v>
          </cell>
          <cell r="E3075">
            <v>34959</v>
          </cell>
          <cell r="F3075" t="b">
            <v>0</v>
          </cell>
          <cell r="G3075">
            <v>42625.835640049103</v>
          </cell>
          <cell r="H3075">
            <v>41473.275570808699</v>
          </cell>
        </row>
        <row r="3076">
          <cell r="B3076" t="str">
            <v>SILVERADO 2102437194</v>
          </cell>
          <cell r="C3076">
            <v>43432102</v>
          </cell>
          <cell r="D3076" t="str">
            <v>SILVERADO 2102</v>
          </cell>
          <cell r="E3076">
            <v>437194</v>
          </cell>
          <cell r="F3076" t="b">
            <v>0</v>
          </cell>
          <cell r="G3076">
            <v>1741.91286585534</v>
          </cell>
          <cell r="H3076">
            <v>1702.97918673052</v>
          </cell>
        </row>
        <row r="3077">
          <cell r="B3077" t="str">
            <v>SILVERADO 210258626</v>
          </cell>
          <cell r="C3077">
            <v>43432102</v>
          </cell>
          <cell r="D3077" t="str">
            <v>SILVERADO 2102</v>
          </cell>
          <cell r="E3077">
            <v>58626</v>
          </cell>
          <cell r="F3077" t="b">
            <v>0</v>
          </cell>
          <cell r="G3077">
            <v>24491.733778478399</v>
          </cell>
          <cell r="H3077">
            <v>24491.733778478399</v>
          </cell>
        </row>
        <row r="3078">
          <cell r="B3078" t="str">
            <v>SILVERADO 2102636</v>
          </cell>
          <cell r="C3078">
            <v>43432102</v>
          </cell>
          <cell r="D3078" t="str">
            <v>SILVERADO 2102</v>
          </cell>
          <cell r="E3078">
            <v>636</v>
          </cell>
          <cell r="F3078" t="b">
            <v>0</v>
          </cell>
          <cell r="G3078">
            <v>10208.663515722201</v>
          </cell>
          <cell r="H3078">
            <v>8793.247445989</v>
          </cell>
        </row>
        <row r="3079">
          <cell r="B3079" t="str">
            <v>SILVERADO 2102714</v>
          </cell>
          <cell r="C3079">
            <v>43432102</v>
          </cell>
          <cell r="D3079" t="str">
            <v>SILVERADO 2102</v>
          </cell>
          <cell r="E3079">
            <v>714</v>
          </cell>
          <cell r="F3079" t="b">
            <v>0</v>
          </cell>
          <cell r="G3079">
            <v>17594.582330188499</v>
          </cell>
          <cell r="H3079">
            <v>5568.6627093780198</v>
          </cell>
        </row>
        <row r="3080">
          <cell r="B3080" t="str">
            <v>SILVERADO 2102772792</v>
          </cell>
          <cell r="C3080">
            <v>43432102</v>
          </cell>
          <cell r="D3080" t="str">
            <v>SILVERADO 2102</v>
          </cell>
          <cell r="E3080">
            <v>772792</v>
          </cell>
          <cell r="F3080" t="b">
            <v>0</v>
          </cell>
          <cell r="G3080">
            <v>4440.4407587390197</v>
          </cell>
          <cell r="H3080">
            <v>3782.0495059505001</v>
          </cell>
        </row>
        <row r="3081">
          <cell r="B3081" t="str">
            <v>SILVERADO 2102808</v>
          </cell>
          <cell r="C3081">
            <v>43432102</v>
          </cell>
          <cell r="D3081" t="str">
            <v>SILVERADO 2102</v>
          </cell>
          <cell r="E3081">
            <v>808</v>
          </cell>
          <cell r="F3081" t="b">
            <v>0</v>
          </cell>
          <cell r="G3081">
            <v>8110.4607966849799</v>
          </cell>
          <cell r="H3081">
            <v>4081.77310275527</v>
          </cell>
        </row>
        <row r="3082">
          <cell r="B3082" t="str">
            <v>SILVERADO 2102942170</v>
          </cell>
          <cell r="C3082">
            <v>43432102</v>
          </cell>
          <cell r="D3082" t="str">
            <v>SILVERADO 2102</v>
          </cell>
          <cell r="E3082">
            <v>942170</v>
          </cell>
          <cell r="F3082" t="b">
            <v>0</v>
          </cell>
          <cell r="G3082">
            <v>14564.2628370372</v>
          </cell>
          <cell r="H3082">
            <v>5038.6470163527301</v>
          </cell>
        </row>
        <row r="3083">
          <cell r="B3083" t="str">
            <v>SILVERADO 210298998</v>
          </cell>
          <cell r="C3083">
            <v>43432102</v>
          </cell>
          <cell r="D3083" t="str">
            <v>SILVERADO 2102</v>
          </cell>
          <cell r="E3083">
            <v>98998</v>
          </cell>
          <cell r="F3083" t="b">
            <v>1</v>
          </cell>
          <cell r="G3083">
            <v>20001.4993925819</v>
          </cell>
          <cell r="H3083">
            <v>118.101875490662</v>
          </cell>
        </row>
        <row r="3084">
          <cell r="B3084" t="str">
            <v>SILVERADO 2102CB</v>
          </cell>
          <cell r="C3084">
            <v>43432102</v>
          </cell>
          <cell r="D3084" t="str">
            <v>SILVERADO 2102</v>
          </cell>
          <cell r="E3084" t="str">
            <v>CB</v>
          </cell>
          <cell r="F3084" t="b">
            <v>1</v>
          </cell>
          <cell r="G3084">
            <v>2722.4303580320002</v>
          </cell>
          <cell r="H3084">
            <v>952.81222280062798</v>
          </cell>
        </row>
        <row r="3085">
          <cell r="B3085" t="str">
            <v>SILVERADO 2103218894</v>
          </cell>
          <cell r="C3085">
            <v>43432103</v>
          </cell>
          <cell r="D3085" t="str">
            <v>SILVERADO 2103</v>
          </cell>
          <cell r="E3085">
            <v>218894</v>
          </cell>
          <cell r="F3085" t="b">
            <v>1</v>
          </cell>
          <cell r="G3085">
            <v>1856.97218502891</v>
          </cell>
          <cell r="H3085">
            <v>540.19942776535197</v>
          </cell>
        </row>
        <row r="3086">
          <cell r="B3086" t="str">
            <v>SILVERADO 2103403102</v>
          </cell>
          <cell r="C3086">
            <v>43432103</v>
          </cell>
          <cell r="D3086" t="str">
            <v>SILVERADO 2103</v>
          </cell>
          <cell r="E3086">
            <v>403102</v>
          </cell>
          <cell r="F3086" t="b">
            <v>1</v>
          </cell>
          <cell r="G3086">
            <v>2765.6183273525098</v>
          </cell>
          <cell r="H3086">
            <v>788.57353643523402</v>
          </cell>
        </row>
        <row r="3087">
          <cell r="B3087" t="str">
            <v>SILVERADO 2103507513</v>
          </cell>
          <cell r="C3087">
            <v>43432103</v>
          </cell>
          <cell r="D3087" t="str">
            <v>SILVERADO 2103</v>
          </cell>
          <cell r="E3087">
            <v>507513</v>
          </cell>
          <cell r="F3087" t="b">
            <v>0</v>
          </cell>
          <cell r="G3087">
            <v>8339.9552895420093</v>
          </cell>
          <cell r="H3087">
            <v>4803.4000357997002</v>
          </cell>
        </row>
        <row r="3088">
          <cell r="B3088" t="str">
            <v>SILVERADO 2103617828</v>
          </cell>
          <cell r="C3088">
            <v>43432103</v>
          </cell>
          <cell r="D3088" t="str">
            <v>SILVERADO 2103</v>
          </cell>
          <cell r="E3088">
            <v>617828</v>
          </cell>
          <cell r="F3088" t="b">
            <v>0</v>
          </cell>
          <cell r="G3088">
            <v>4970.4214750725196</v>
          </cell>
          <cell r="H3088">
            <v>2303.2847409272399</v>
          </cell>
        </row>
        <row r="3089">
          <cell r="B3089" t="str">
            <v>SILVERADO 2103920793</v>
          </cell>
          <cell r="C3089">
            <v>43432103</v>
          </cell>
          <cell r="D3089" t="str">
            <v>SILVERADO 2103</v>
          </cell>
          <cell r="E3089">
            <v>920793</v>
          </cell>
          <cell r="F3089" t="b">
            <v>0</v>
          </cell>
          <cell r="G3089">
            <v>12855.6086338897</v>
          </cell>
          <cell r="H3089">
            <v>10473.703856239899</v>
          </cell>
        </row>
        <row r="3090">
          <cell r="B3090" t="str">
            <v>SILVERADO 2103CB</v>
          </cell>
          <cell r="C3090">
            <v>43432103</v>
          </cell>
          <cell r="D3090" t="str">
            <v>SILVERADO 2103</v>
          </cell>
          <cell r="E3090" t="str">
            <v>CB</v>
          </cell>
          <cell r="F3090" t="b">
            <v>1</v>
          </cell>
          <cell r="G3090">
            <v>22820.561483232701</v>
          </cell>
          <cell r="H3090">
            <v>0</v>
          </cell>
        </row>
        <row r="3091">
          <cell r="B3091" t="str">
            <v>SILVERADO 21043485</v>
          </cell>
          <cell r="C3091">
            <v>43432104</v>
          </cell>
          <cell r="D3091" t="str">
            <v>SILVERADO 2104</v>
          </cell>
          <cell r="E3091">
            <v>3485</v>
          </cell>
          <cell r="F3091" t="b">
            <v>0</v>
          </cell>
          <cell r="G3091">
            <v>2803.98756778183</v>
          </cell>
          <cell r="H3091">
            <v>2803.98756778183</v>
          </cell>
        </row>
        <row r="3092">
          <cell r="B3092" t="str">
            <v>SILVERADO 210437632</v>
          </cell>
          <cell r="C3092">
            <v>43432104</v>
          </cell>
          <cell r="D3092" t="str">
            <v>SILVERADO 2104</v>
          </cell>
          <cell r="E3092">
            <v>37632</v>
          </cell>
          <cell r="F3092" t="b">
            <v>0</v>
          </cell>
          <cell r="G3092">
            <v>42770.294169256798</v>
          </cell>
          <cell r="H3092">
            <v>42770.294169256798</v>
          </cell>
        </row>
        <row r="3093">
          <cell r="B3093" t="str">
            <v>SILVERADO 2104632</v>
          </cell>
          <cell r="C3093">
            <v>43432104</v>
          </cell>
          <cell r="D3093" t="str">
            <v>SILVERADO 2104</v>
          </cell>
          <cell r="E3093">
            <v>632</v>
          </cell>
          <cell r="F3093" t="b">
            <v>0</v>
          </cell>
          <cell r="G3093">
            <v>29843.766139617601</v>
          </cell>
          <cell r="H3093">
            <v>29492.789502858101</v>
          </cell>
        </row>
        <row r="3094">
          <cell r="B3094" t="str">
            <v>SILVERADO 2104645</v>
          </cell>
          <cell r="C3094">
            <v>43432104</v>
          </cell>
          <cell r="D3094" t="str">
            <v>SILVERADO 2104</v>
          </cell>
          <cell r="E3094">
            <v>645</v>
          </cell>
          <cell r="F3094" t="b">
            <v>0</v>
          </cell>
          <cell r="G3094">
            <v>1626.89377883927</v>
          </cell>
          <cell r="H3094">
            <v>1626.89377883927</v>
          </cell>
        </row>
        <row r="3095">
          <cell r="B3095" t="str">
            <v>SILVERADO 2104708</v>
          </cell>
          <cell r="C3095">
            <v>43432104</v>
          </cell>
          <cell r="D3095" t="str">
            <v>SILVERADO 2104</v>
          </cell>
          <cell r="E3095">
            <v>708</v>
          </cell>
          <cell r="F3095" t="b">
            <v>0</v>
          </cell>
          <cell r="G3095">
            <v>7904.2269367747003</v>
          </cell>
          <cell r="H3095">
            <v>6040.8567695149904</v>
          </cell>
        </row>
        <row r="3096">
          <cell r="B3096" t="str">
            <v>SILVERADO 2104722</v>
          </cell>
          <cell r="C3096">
            <v>43432104</v>
          </cell>
          <cell r="D3096" t="str">
            <v>SILVERADO 2104</v>
          </cell>
          <cell r="E3096">
            <v>722</v>
          </cell>
          <cell r="F3096" t="b">
            <v>0</v>
          </cell>
          <cell r="G3096">
            <v>12705.358229285401</v>
          </cell>
          <cell r="H3096">
            <v>12705.358229285401</v>
          </cell>
        </row>
        <row r="3097">
          <cell r="B3097" t="str">
            <v>SILVERADO 2104726</v>
          </cell>
          <cell r="C3097">
            <v>43432104</v>
          </cell>
          <cell r="D3097" t="str">
            <v>SILVERADO 2104</v>
          </cell>
          <cell r="E3097">
            <v>726</v>
          </cell>
          <cell r="F3097" t="b">
            <v>0</v>
          </cell>
          <cell r="G3097">
            <v>56301.339553931299</v>
          </cell>
          <cell r="H3097">
            <v>48875.227386269398</v>
          </cell>
        </row>
        <row r="3098">
          <cell r="B3098" t="str">
            <v>SILVERADO 210478268</v>
          </cell>
          <cell r="C3098">
            <v>43432104</v>
          </cell>
          <cell r="D3098" t="str">
            <v>SILVERADO 2104</v>
          </cell>
          <cell r="E3098">
            <v>78268</v>
          </cell>
          <cell r="F3098" t="b">
            <v>0</v>
          </cell>
          <cell r="G3098">
            <v>15647.320631880601</v>
          </cell>
          <cell r="H3098">
            <v>15647.320631880601</v>
          </cell>
        </row>
        <row r="3099">
          <cell r="B3099" t="str">
            <v>SILVERADO 2104806</v>
          </cell>
          <cell r="C3099">
            <v>43432104</v>
          </cell>
          <cell r="D3099" t="str">
            <v>SILVERADO 2104</v>
          </cell>
          <cell r="E3099">
            <v>806</v>
          </cell>
          <cell r="F3099" t="b">
            <v>0</v>
          </cell>
          <cell r="G3099">
            <v>55052.210445579498</v>
          </cell>
          <cell r="H3099">
            <v>33831.6044494015</v>
          </cell>
        </row>
        <row r="3100">
          <cell r="B3100" t="str">
            <v>SILVERADO 21051306</v>
          </cell>
          <cell r="C3100">
            <v>43432105</v>
          </cell>
          <cell r="D3100" t="str">
            <v>SILVERADO 2105</v>
          </cell>
          <cell r="E3100">
            <v>1306</v>
          </cell>
          <cell r="F3100" t="b">
            <v>1</v>
          </cell>
          <cell r="G3100">
            <v>6582.76150907595</v>
          </cell>
          <cell r="H3100">
            <v>393.59160434569202</v>
          </cell>
        </row>
        <row r="3101">
          <cell r="B3101" t="str">
            <v>SILVERADO 21051308</v>
          </cell>
          <cell r="C3101">
            <v>43432105</v>
          </cell>
          <cell r="D3101" t="str">
            <v>SILVERADO 2105</v>
          </cell>
          <cell r="E3101">
            <v>1308</v>
          </cell>
          <cell r="F3101" t="b">
            <v>1</v>
          </cell>
          <cell r="G3101">
            <v>7407.3520258040598</v>
          </cell>
          <cell r="H3101">
            <v>244.963137512819</v>
          </cell>
        </row>
        <row r="3102">
          <cell r="B3102" t="str">
            <v>SILVERADO 2105131568</v>
          </cell>
          <cell r="C3102">
            <v>43432105</v>
          </cell>
          <cell r="D3102" t="str">
            <v>SILVERADO 2105</v>
          </cell>
          <cell r="E3102">
            <v>131568</v>
          </cell>
          <cell r="F3102" t="b">
            <v>0</v>
          </cell>
          <cell r="G3102">
            <v>7881.7386240476599</v>
          </cell>
          <cell r="H3102">
            <v>6658.8016640736396</v>
          </cell>
        </row>
        <row r="3103">
          <cell r="B3103" t="str">
            <v>SILVERADO 2105167360</v>
          </cell>
          <cell r="C3103">
            <v>43432105</v>
          </cell>
          <cell r="D3103" t="str">
            <v>SILVERADO 2105</v>
          </cell>
          <cell r="E3103">
            <v>167360</v>
          </cell>
          <cell r="F3103" t="b">
            <v>0</v>
          </cell>
          <cell r="G3103">
            <v>15830.4656258589</v>
          </cell>
          <cell r="H3103">
            <v>15413.590937283299</v>
          </cell>
        </row>
        <row r="3104">
          <cell r="B3104" t="str">
            <v>SILVERADO 2105191725</v>
          </cell>
          <cell r="C3104">
            <v>43432105</v>
          </cell>
          <cell r="D3104" t="str">
            <v>SILVERADO 2105</v>
          </cell>
          <cell r="E3104">
            <v>191725</v>
          </cell>
          <cell r="F3104" t="b">
            <v>1</v>
          </cell>
          <cell r="G3104">
            <v>766.92347469802996</v>
          </cell>
          <cell r="H3104">
            <v>558.14016449166002</v>
          </cell>
        </row>
        <row r="3105">
          <cell r="B3105" t="str">
            <v>SILVERADO 2105247660</v>
          </cell>
          <cell r="C3105">
            <v>43432105</v>
          </cell>
          <cell r="D3105" t="str">
            <v>SILVERADO 2105</v>
          </cell>
          <cell r="E3105">
            <v>247660</v>
          </cell>
          <cell r="F3105" t="b">
            <v>0</v>
          </cell>
          <cell r="G3105">
            <v>5200.0543641288796</v>
          </cell>
          <cell r="H3105">
            <v>3858.4885980794502</v>
          </cell>
        </row>
        <row r="3106">
          <cell r="B3106" t="str">
            <v>SILVERADO 2105309298</v>
          </cell>
          <cell r="C3106">
            <v>43432105</v>
          </cell>
          <cell r="D3106" t="str">
            <v>SILVERADO 2105</v>
          </cell>
          <cell r="E3106">
            <v>309298</v>
          </cell>
          <cell r="F3106" t="b">
            <v>0</v>
          </cell>
          <cell r="G3106">
            <v>3091.9425672277298</v>
          </cell>
          <cell r="H3106">
            <v>1768.6422355058801</v>
          </cell>
        </row>
        <row r="3107">
          <cell r="B3107" t="str">
            <v>SILVERADO 2105337226</v>
          </cell>
          <cell r="C3107">
            <v>43432105</v>
          </cell>
          <cell r="D3107" t="str">
            <v>SILVERADO 2105</v>
          </cell>
          <cell r="E3107">
            <v>337226</v>
          </cell>
          <cell r="F3107" t="b">
            <v>1</v>
          </cell>
          <cell r="G3107">
            <v>1293.80774069627</v>
          </cell>
          <cell r="H3107">
            <v>458.48271773193699</v>
          </cell>
        </row>
        <row r="3108">
          <cell r="B3108" t="str">
            <v>SILVERADO 2105616</v>
          </cell>
          <cell r="C3108">
            <v>43432105</v>
          </cell>
          <cell r="D3108" t="str">
            <v>SILVERADO 2105</v>
          </cell>
          <cell r="E3108">
            <v>616</v>
          </cell>
          <cell r="F3108" t="b">
            <v>1</v>
          </cell>
          <cell r="G3108">
            <v>12968.068215838901</v>
          </cell>
          <cell r="H3108">
            <v>798.87539315813797</v>
          </cell>
        </row>
        <row r="3109">
          <cell r="B3109" t="str">
            <v>SILVERADO 2105658898</v>
          </cell>
          <cell r="C3109">
            <v>43432105</v>
          </cell>
          <cell r="D3109" t="str">
            <v>SILVERADO 2105</v>
          </cell>
          <cell r="E3109">
            <v>658898</v>
          </cell>
          <cell r="F3109" t="b">
            <v>0</v>
          </cell>
          <cell r="G3109">
            <v>27632.457934801401</v>
          </cell>
          <cell r="H3109">
            <v>27632.457934801401</v>
          </cell>
        </row>
        <row r="3110">
          <cell r="B3110" t="str">
            <v>SILVERADO 2105861266</v>
          </cell>
          <cell r="C3110">
            <v>43432105</v>
          </cell>
          <cell r="D3110" t="str">
            <v>SILVERADO 2105</v>
          </cell>
          <cell r="E3110">
            <v>861266</v>
          </cell>
          <cell r="F3110" t="b">
            <v>0</v>
          </cell>
          <cell r="G3110">
            <v>3852.0147926764398</v>
          </cell>
          <cell r="H3110">
            <v>2503.8940089755602</v>
          </cell>
        </row>
        <row r="3111">
          <cell r="B3111" t="str">
            <v>SILVERADO 2105CB</v>
          </cell>
          <cell r="C3111">
            <v>43432105</v>
          </cell>
          <cell r="D3111" t="str">
            <v>SILVERADO 2105</v>
          </cell>
          <cell r="E3111" t="str">
            <v>CB</v>
          </cell>
          <cell r="F3111" t="b">
            <v>0</v>
          </cell>
          <cell r="G3111">
            <v>7432.6484425995804</v>
          </cell>
          <cell r="H3111">
            <v>1011.6245610698101</v>
          </cell>
        </row>
        <row r="3112">
          <cell r="B3112" t="str">
            <v>SISQUOC 110245261</v>
          </cell>
          <cell r="C3112">
            <v>182811102</v>
          </cell>
          <cell r="D3112" t="str">
            <v>SISQUOC 1102</v>
          </cell>
          <cell r="E3112">
            <v>45261</v>
          </cell>
          <cell r="F3112" t="b">
            <v>1</v>
          </cell>
          <cell r="G3112">
            <v>20192.752612075499</v>
          </cell>
          <cell r="H3112">
            <v>164.99582562714301</v>
          </cell>
        </row>
        <row r="3113">
          <cell r="B3113" t="str">
            <v>SISQUOC 1102M52</v>
          </cell>
          <cell r="C3113">
            <v>182811102</v>
          </cell>
          <cell r="D3113" t="str">
            <v>SISQUOC 1102</v>
          </cell>
          <cell r="E3113" t="str">
            <v>M52</v>
          </cell>
          <cell r="F3113" t="b">
            <v>0</v>
          </cell>
          <cell r="G3113">
            <v>56469.3419621297</v>
          </cell>
          <cell r="H3113">
            <v>54530.2398734995</v>
          </cell>
        </row>
        <row r="3114">
          <cell r="B3114" t="str">
            <v>SISQUOC 1102M54</v>
          </cell>
          <cell r="C3114">
            <v>182811102</v>
          </cell>
          <cell r="D3114" t="str">
            <v>SISQUOC 1102</v>
          </cell>
          <cell r="E3114" t="str">
            <v>M54</v>
          </cell>
          <cell r="F3114" t="b">
            <v>0</v>
          </cell>
          <cell r="G3114">
            <v>48740.644508057099</v>
          </cell>
          <cell r="H3114">
            <v>31884.227437005899</v>
          </cell>
        </row>
        <row r="3115">
          <cell r="B3115" t="str">
            <v>SISQUOC 1103858898</v>
          </cell>
          <cell r="C3115">
            <v>182811103</v>
          </cell>
          <cell r="D3115" t="str">
            <v>SISQUOC 1103</v>
          </cell>
          <cell r="E3115">
            <v>858898</v>
          </cell>
          <cell r="F3115" t="b">
            <v>0</v>
          </cell>
          <cell r="G3115">
            <v>31911.405857257301</v>
          </cell>
          <cell r="H3115">
            <v>31551.7734616011</v>
          </cell>
        </row>
        <row r="3116">
          <cell r="B3116" t="str">
            <v>SISQUOC 1103867486</v>
          </cell>
          <cell r="C3116">
            <v>182811103</v>
          </cell>
          <cell r="D3116" t="str">
            <v>SISQUOC 1103</v>
          </cell>
          <cell r="E3116">
            <v>867486</v>
          </cell>
          <cell r="F3116" t="b">
            <v>0</v>
          </cell>
          <cell r="G3116">
            <v>5219.4397082823598</v>
          </cell>
          <cell r="H3116">
            <v>3405.4304818365799</v>
          </cell>
        </row>
        <row r="3117">
          <cell r="B3117" t="str">
            <v>SISQUOC 1103M98</v>
          </cell>
          <cell r="C3117">
            <v>182811103</v>
          </cell>
          <cell r="D3117" t="str">
            <v>SISQUOC 1103</v>
          </cell>
          <cell r="E3117" t="str">
            <v>M98</v>
          </cell>
          <cell r="F3117" t="b">
            <v>0</v>
          </cell>
          <cell r="G3117">
            <v>15843.020409045501</v>
          </cell>
          <cell r="H3117">
            <v>12614.666402668399</v>
          </cell>
        </row>
        <row r="3118">
          <cell r="B3118" t="str">
            <v>SMARTVILLE 1101CB</v>
          </cell>
          <cell r="C3118">
            <v>153791101</v>
          </cell>
          <cell r="D3118" t="str">
            <v>SMARTVILLE 1101</v>
          </cell>
          <cell r="E3118" t="str">
            <v>CB</v>
          </cell>
          <cell r="F3118" t="b">
            <v>0</v>
          </cell>
          <cell r="G3118">
            <v>26399.899268219298</v>
          </cell>
          <cell r="H3118">
            <v>26026.0286732897</v>
          </cell>
        </row>
        <row r="3119">
          <cell r="B3119" t="str">
            <v>SNEATH LANE 110134438</v>
          </cell>
          <cell r="C3119">
            <v>22721101</v>
          </cell>
          <cell r="D3119" t="str">
            <v>SNEATH LANE 1101</v>
          </cell>
          <cell r="E3119">
            <v>34438</v>
          </cell>
          <cell r="F3119" t="b">
            <v>0</v>
          </cell>
          <cell r="G3119">
            <v>8258.6725024997795</v>
          </cell>
          <cell r="H3119">
            <v>3709.6211438650098</v>
          </cell>
        </row>
        <row r="3120">
          <cell r="B3120" t="str">
            <v>SNEATH LANE 110168070</v>
          </cell>
          <cell r="C3120">
            <v>22721101</v>
          </cell>
          <cell r="D3120" t="str">
            <v>SNEATH LANE 1101</v>
          </cell>
          <cell r="E3120">
            <v>68070</v>
          </cell>
          <cell r="F3120" t="b">
            <v>1</v>
          </cell>
          <cell r="G3120">
            <v>3445.6938525403102</v>
          </cell>
          <cell r="H3120">
            <v>373.70935257909599</v>
          </cell>
        </row>
        <row r="3121">
          <cell r="B3121" t="str">
            <v>SNEATH LANE 1101CB</v>
          </cell>
          <cell r="C3121">
            <v>22721101</v>
          </cell>
          <cell r="D3121" t="str">
            <v>SNEATH LANE 1101</v>
          </cell>
          <cell r="E3121" t="str">
            <v>CB</v>
          </cell>
          <cell r="F3121" t="b">
            <v>1</v>
          </cell>
          <cell r="G3121">
            <v>1584.8668117178299</v>
          </cell>
          <cell r="H3121">
            <v>745.31661559949396</v>
          </cell>
        </row>
        <row r="3122">
          <cell r="B3122" t="str">
            <v>SNEATH LANE 110275844</v>
          </cell>
          <cell r="C3122">
            <v>22721102</v>
          </cell>
          <cell r="D3122" t="str">
            <v>SNEATH LANE 1102</v>
          </cell>
          <cell r="E3122">
            <v>75844</v>
          </cell>
          <cell r="F3122" t="b">
            <v>1</v>
          </cell>
          <cell r="G3122">
            <v>864.71671422240399</v>
          </cell>
          <cell r="H3122">
            <v>272.68441680573898</v>
          </cell>
        </row>
        <row r="3123">
          <cell r="B3123" t="str">
            <v>SNEATH LANE 1102CB</v>
          </cell>
          <cell r="C3123">
            <v>22721102</v>
          </cell>
          <cell r="D3123" t="str">
            <v>SNEATH LANE 1102</v>
          </cell>
          <cell r="E3123" t="str">
            <v>CB</v>
          </cell>
          <cell r="F3123" t="b">
            <v>0</v>
          </cell>
          <cell r="G3123">
            <v>4044.2650619466999</v>
          </cell>
          <cell r="H3123">
            <v>2195.0073543560702</v>
          </cell>
        </row>
        <row r="3124">
          <cell r="B3124" t="str">
            <v>SNEATH LANE 1106CB</v>
          </cell>
          <cell r="C3124">
            <v>22721106</v>
          </cell>
          <cell r="D3124" t="str">
            <v>SNEATH LANE 1106</v>
          </cell>
          <cell r="E3124" t="str">
            <v>CB</v>
          </cell>
          <cell r="F3124" t="b">
            <v>0</v>
          </cell>
          <cell r="G3124">
            <v>9891.2144651357503</v>
          </cell>
          <cell r="H3124">
            <v>4885.2684885029503</v>
          </cell>
        </row>
        <row r="3125">
          <cell r="B3125" t="str">
            <v>SNEATH LANE 11071277</v>
          </cell>
          <cell r="C3125">
            <v>22721107</v>
          </cell>
          <cell r="D3125" t="str">
            <v>SNEATH LANE 1107</v>
          </cell>
          <cell r="E3125">
            <v>1277</v>
          </cell>
          <cell r="F3125" t="b">
            <v>1</v>
          </cell>
          <cell r="G3125">
            <v>3471.3767388742799</v>
          </cell>
          <cell r="H3125">
            <v>0</v>
          </cell>
        </row>
        <row r="3126">
          <cell r="B3126" t="str">
            <v>SNEATH LANE 110715341</v>
          </cell>
          <cell r="C3126">
            <v>22721107</v>
          </cell>
          <cell r="D3126" t="str">
            <v>SNEATH LANE 1107</v>
          </cell>
          <cell r="E3126">
            <v>15341</v>
          </cell>
          <cell r="F3126" t="b">
            <v>1</v>
          </cell>
          <cell r="G3126">
            <v>2075.96947757818</v>
          </cell>
          <cell r="H3126">
            <v>391.27653639060298</v>
          </cell>
        </row>
        <row r="3127">
          <cell r="B3127" t="str">
            <v>SNEATH LANE 110748338</v>
          </cell>
          <cell r="C3127">
            <v>22721107</v>
          </cell>
          <cell r="D3127" t="str">
            <v>SNEATH LANE 1107</v>
          </cell>
          <cell r="E3127">
            <v>48338</v>
          </cell>
          <cell r="F3127" t="b">
            <v>1</v>
          </cell>
          <cell r="G3127">
            <v>1760.6636468499701</v>
          </cell>
          <cell r="H3127">
            <v>181.15174331722301</v>
          </cell>
        </row>
        <row r="3128">
          <cell r="B3128" t="str">
            <v>SNEATH LANE 1107CB</v>
          </cell>
          <cell r="C3128">
            <v>22721107</v>
          </cell>
          <cell r="D3128" t="str">
            <v>SNEATH LANE 1107</v>
          </cell>
          <cell r="E3128" t="str">
            <v>CB</v>
          </cell>
          <cell r="F3128" t="b">
            <v>0</v>
          </cell>
          <cell r="G3128">
            <v>6249.0561222479</v>
          </cell>
          <cell r="H3128">
            <v>1615.0563981883799</v>
          </cell>
        </row>
        <row r="3129">
          <cell r="B3129" t="str">
            <v>SO. CAL. EDISON #3 1101CB</v>
          </cell>
          <cell r="C3129">
            <v>258861101</v>
          </cell>
          <cell r="D3129" t="str">
            <v>SO. CAL. EDISON #3 1101</v>
          </cell>
          <cell r="E3129" t="str">
            <v>CB</v>
          </cell>
          <cell r="F3129" t="b">
            <v>0</v>
          </cell>
          <cell r="G3129">
            <v>13738.364493074299</v>
          </cell>
          <cell r="H3129">
            <v>13738.364493074299</v>
          </cell>
        </row>
        <row r="3130">
          <cell r="B3130" t="str">
            <v>SOBRANTE 110142914</v>
          </cell>
          <cell r="C3130">
            <v>14671101</v>
          </cell>
          <cell r="D3130" t="str">
            <v>SOBRANTE 1101</v>
          </cell>
          <cell r="E3130">
            <v>42914</v>
          </cell>
          <cell r="F3130" t="b">
            <v>1</v>
          </cell>
          <cell r="G3130">
            <v>6917.2251904970899</v>
          </cell>
          <cell r="H3130">
            <v>665.64254494341799</v>
          </cell>
        </row>
        <row r="3131">
          <cell r="B3131" t="str">
            <v>SOBRANTE 1101CB</v>
          </cell>
          <cell r="C3131">
            <v>14671101</v>
          </cell>
          <cell r="D3131" t="str">
            <v>SOBRANTE 1101</v>
          </cell>
          <cell r="E3131" t="str">
            <v>CB</v>
          </cell>
          <cell r="F3131" t="b">
            <v>0</v>
          </cell>
          <cell r="G3131">
            <v>24857.151660682601</v>
          </cell>
          <cell r="H3131">
            <v>22896.455734365602</v>
          </cell>
        </row>
        <row r="3132">
          <cell r="B3132" t="str">
            <v>SOBRANTE 1101L534R</v>
          </cell>
          <cell r="C3132">
            <v>14671101</v>
          </cell>
          <cell r="D3132" t="str">
            <v>SOBRANTE 1101</v>
          </cell>
          <cell r="E3132" t="str">
            <v>L534R</v>
          </cell>
          <cell r="F3132" t="b">
            <v>0</v>
          </cell>
          <cell r="G3132">
            <v>3066.0904419456801</v>
          </cell>
          <cell r="H3132">
            <v>1291.9265635674001</v>
          </cell>
        </row>
        <row r="3133">
          <cell r="B3133" t="str">
            <v>SOBRANTE 1102690098</v>
          </cell>
          <cell r="C3133">
            <v>14671102</v>
          </cell>
          <cell r="D3133" t="str">
            <v>SOBRANTE 1102</v>
          </cell>
          <cell r="E3133">
            <v>690098</v>
          </cell>
          <cell r="F3133" t="b">
            <v>0</v>
          </cell>
          <cell r="G3133">
            <v>12079.139690304801</v>
          </cell>
          <cell r="H3133">
            <v>11883.963622379801</v>
          </cell>
        </row>
        <row r="3134">
          <cell r="B3134" t="str">
            <v>SOBRANTE 1102CB</v>
          </cell>
          <cell r="C3134">
            <v>14671102</v>
          </cell>
          <cell r="D3134" t="str">
            <v>SOBRANTE 1102</v>
          </cell>
          <cell r="E3134" t="str">
            <v>CB</v>
          </cell>
          <cell r="F3134" t="b">
            <v>0</v>
          </cell>
          <cell r="G3134">
            <v>16799.286783617001</v>
          </cell>
          <cell r="H3134">
            <v>16799.286783617001</v>
          </cell>
        </row>
        <row r="3135">
          <cell r="B3135" t="str">
            <v>SOBRANTE 1102L510R</v>
          </cell>
          <cell r="C3135">
            <v>14671102</v>
          </cell>
          <cell r="D3135" t="str">
            <v>SOBRANTE 1102</v>
          </cell>
          <cell r="E3135" t="str">
            <v>L510R</v>
          </cell>
          <cell r="F3135" t="b">
            <v>0</v>
          </cell>
          <cell r="G3135">
            <v>15698.8958021287</v>
          </cell>
          <cell r="H3135">
            <v>15538.9501232084</v>
          </cell>
        </row>
        <row r="3136">
          <cell r="B3136" t="str">
            <v>SOBRANTE 1103CB</v>
          </cell>
          <cell r="C3136">
            <v>14671103</v>
          </cell>
          <cell r="D3136" t="str">
            <v>SOBRANTE 1103</v>
          </cell>
          <cell r="E3136" t="str">
            <v>CB</v>
          </cell>
          <cell r="F3136" t="b">
            <v>0</v>
          </cell>
          <cell r="G3136">
            <v>6937.6269844205199</v>
          </cell>
          <cell r="H3136">
            <v>6745.7700341976897</v>
          </cell>
        </row>
        <row r="3137">
          <cell r="B3137" t="str">
            <v>SOBRANTE 1103N510R</v>
          </cell>
          <cell r="C3137">
            <v>14671103</v>
          </cell>
          <cell r="D3137" t="str">
            <v>SOBRANTE 1103</v>
          </cell>
          <cell r="E3137" t="str">
            <v>N510R</v>
          </cell>
          <cell r="F3137" t="b">
            <v>1</v>
          </cell>
          <cell r="G3137">
            <v>1403.2370154036</v>
          </cell>
          <cell r="H3137">
            <v>401.747140608758</v>
          </cell>
        </row>
        <row r="3138">
          <cell r="B3138" t="str">
            <v>SOLEDAD 1114413916</v>
          </cell>
          <cell r="C3138">
            <v>182051114</v>
          </cell>
          <cell r="D3138" t="str">
            <v>SOLEDAD 1114</v>
          </cell>
          <cell r="E3138">
            <v>413916</v>
          </cell>
          <cell r="F3138" t="b">
            <v>0</v>
          </cell>
          <cell r="G3138">
            <v>6367.8068088830096</v>
          </cell>
          <cell r="H3138">
            <v>2275.8898179062098</v>
          </cell>
        </row>
        <row r="3139">
          <cell r="B3139" t="str">
            <v>SOLEDAD 2101125484</v>
          </cell>
          <cell r="C3139">
            <v>182052101</v>
          </cell>
          <cell r="D3139" t="str">
            <v>SOLEDAD 2101</v>
          </cell>
          <cell r="E3139">
            <v>125484</v>
          </cell>
          <cell r="F3139" t="b">
            <v>0</v>
          </cell>
          <cell r="G3139">
            <v>2451.8279593965499</v>
          </cell>
          <cell r="H3139">
            <v>1202.5461832625001</v>
          </cell>
        </row>
        <row r="3140">
          <cell r="B3140" t="str">
            <v>SOLEDAD 2101315500</v>
          </cell>
          <cell r="C3140">
            <v>182052101</v>
          </cell>
          <cell r="D3140" t="str">
            <v>SOLEDAD 2101</v>
          </cell>
          <cell r="E3140">
            <v>315500</v>
          </cell>
          <cell r="F3140" t="b">
            <v>0</v>
          </cell>
          <cell r="G3140">
            <v>5515.1950396601997</v>
          </cell>
          <cell r="H3140">
            <v>1783.0287598984501</v>
          </cell>
        </row>
        <row r="3141">
          <cell r="B3141" t="str">
            <v>SOLEDAD 2101404754</v>
          </cell>
          <cell r="C3141">
            <v>182052101</v>
          </cell>
          <cell r="D3141" t="str">
            <v>SOLEDAD 2101</v>
          </cell>
          <cell r="E3141">
            <v>404754</v>
          </cell>
          <cell r="F3141" t="b">
            <v>0</v>
          </cell>
          <cell r="G3141">
            <v>1404.0352958507999</v>
          </cell>
          <cell r="H3141">
            <v>1388.0333708184901</v>
          </cell>
        </row>
        <row r="3142">
          <cell r="B3142" t="str">
            <v>SOLEDAD 2101526864</v>
          </cell>
          <cell r="C3142">
            <v>182052101</v>
          </cell>
          <cell r="D3142" t="str">
            <v>SOLEDAD 2101</v>
          </cell>
          <cell r="E3142">
            <v>526864</v>
          </cell>
          <cell r="F3142" t="b">
            <v>0</v>
          </cell>
          <cell r="G3142">
            <v>5659.73547855169</v>
          </cell>
          <cell r="H3142">
            <v>5008.6837311665604</v>
          </cell>
        </row>
        <row r="3143">
          <cell r="B3143" t="str">
            <v>SOLEDAD 2102304826</v>
          </cell>
          <cell r="C3143">
            <v>182052102</v>
          </cell>
          <cell r="D3143" t="str">
            <v>SOLEDAD 2102</v>
          </cell>
          <cell r="E3143">
            <v>304826</v>
          </cell>
          <cell r="F3143" t="b">
            <v>0</v>
          </cell>
          <cell r="G3143">
            <v>14243.578099095999</v>
          </cell>
          <cell r="H3143">
            <v>8398.3076294935599</v>
          </cell>
        </row>
        <row r="3144">
          <cell r="B3144" t="str">
            <v>SOLEDAD 2102346006</v>
          </cell>
          <cell r="C3144">
            <v>182052102</v>
          </cell>
          <cell r="D3144" t="str">
            <v>SOLEDAD 2102</v>
          </cell>
          <cell r="E3144">
            <v>346006</v>
          </cell>
          <cell r="F3144" t="b">
            <v>0</v>
          </cell>
          <cell r="G3144">
            <v>3918.30732333375</v>
          </cell>
          <cell r="H3144">
            <v>3650.4624922080998</v>
          </cell>
        </row>
        <row r="3145">
          <cell r="B3145" t="str">
            <v>SOLEDAD 21027008</v>
          </cell>
          <cell r="C3145">
            <v>182052102</v>
          </cell>
          <cell r="D3145" t="str">
            <v>SOLEDAD 2102</v>
          </cell>
          <cell r="E3145">
            <v>7008</v>
          </cell>
          <cell r="F3145" t="b">
            <v>0</v>
          </cell>
          <cell r="G3145">
            <v>29112.578789122901</v>
          </cell>
          <cell r="H3145">
            <v>8088.7008394747299</v>
          </cell>
        </row>
        <row r="3146">
          <cell r="B3146" t="str">
            <v>SOLEDAD 21027048</v>
          </cell>
          <cell r="C3146">
            <v>182052102</v>
          </cell>
          <cell r="D3146" t="str">
            <v>SOLEDAD 2102</v>
          </cell>
          <cell r="E3146">
            <v>7048</v>
          </cell>
          <cell r="F3146" t="b">
            <v>0</v>
          </cell>
          <cell r="G3146">
            <v>47036.8755283598</v>
          </cell>
          <cell r="H3146">
            <v>18663.287687447501</v>
          </cell>
        </row>
        <row r="3147">
          <cell r="B3147" t="str">
            <v>SOLEDAD 2102823854</v>
          </cell>
          <cell r="C3147">
            <v>182052102</v>
          </cell>
          <cell r="D3147" t="str">
            <v>SOLEDAD 2102</v>
          </cell>
          <cell r="E3147">
            <v>823854</v>
          </cell>
          <cell r="F3147" t="b">
            <v>0</v>
          </cell>
          <cell r="G3147">
            <v>6899.0553230761097</v>
          </cell>
          <cell r="H3147">
            <v>3307.42066646076</v>
          </cell>
        </row>
        <row r="3148">
          <cell r="B3148" t="str">
            <v>SOLEDAD 2102858388</v>
          </cell>
          <cell r="C3148">
            <v>182052102</v>
          </cell>
          <cell r="D3148" t="str">
            <v>SOLEDAD 2102</v>
          </cell>
          <cell r="E3148">
            <v>858388</v>
          </cell>
          <cell r="F3148" t="b">
            <v>0</v>
          </cell>
          <cell r="G3148">
            <v>13234.651858499001</v>
          </cell>
          <cell r="H3148">
            <v>7717.2674916271599</v>
          </cell>
        </row>
        <row r="3149">
          <cell r="B3149" t="str">
            <v>SOLEDAD 2102955138</v>
          </cell>
          <cell r="C3149">
            <v>182052102</v>
          </cell>
          <cell r="D3149" t="str">
            <v>SOLEDAD 2102</v>
          </cell>
          <cell r="E3149">
            <v>955138</v>
          </cell>
          <cell r="F3149" t="b">
            <v>0</v>
          </cell>
          <cell r="G3149">
            <v>4475.7731542646698</v>
          </cell>
          <cell r="H3149">
            <v>4227.5123695786197</v>
          </cell>
        </row>
        <row r="3150">
          <cell r="B3150" t="str">
            <v>SONOMA 1102113082</v>
          </cell>
          <cell r="C3150">
            <v>42721102</v>
          </cell>
          <cell r="D3150" t="str">
            <v>SONOMA 1102</v>
          </cell>
          <cell r="E3150">
            <v>113082</v>
          </cell>
          <cell r="F3150" t="b">
            <v>0</v>
          </cell>
          <cell r="G3150">
            <v>11746.8209208516</v>
          </cell>
          <cell r="H3150">
            <v>9857.3648413901501</v>
          </cell>
        </row>
        <row r="3151">
          <cell r="B3151" t="str">
            <v>SONOMA 11033052</v>
          </cell>
          <cell r="C3151">
            <v>42721103</v>
          </cell>
          <cell r="D3151" t="str">
            <v>SONOMA 1103</v>
          </cell>
          <cell r="E3151">
            <v>3052</v>
          </cell>
          <cell r="F3151" t="b">
            <v>0</v>
          </cell>
          <cell r="G3151">
            <v>25170.0534067812</v>
          </cell>
          <cell r="H3151">
            <v>20257.093017704101</v>
          </cell>
        </row>
        <row r="3152">
          <cell r="B3152" t="str">
            <v>SONOMA 1103581588</v>
          </cell>
          <cell r="C3152">
            <v>42721103</v>
          </cell>
          <cell r="D3152" t="str">
            <v>SONOMA 1103</v>
          </cell>
          <cell r="E3152">
            <v>581588</v>
          </cell>
          <cell r="F3152" t="b">
            <v>1</v>
          </cell>
          <cell r="G3152">
            <v>1519.7137228429699</v>
          </cell>
          <cell r="H3152">
            <v>313.01427804927698</v>
          </cell>
        </row>
        <row r="3153">
          <cell r="B3153" t="str">
            <v>SONOMA 1104414</v>
          </cell>
          <cell r="C3153">
            <v>42721104</v>
          </cell>
          <cell r="D3153" t="str">
            <v>SONOMA 1104</v>
          </cell>
          <cell r="E3153">
            <v>414</v>
          </cell>
          <cell r="F3153" t="b">
            <v>0</v>
          </cell>
          <cell r="G3153">
            <v>35132.367507837502</v>
          </cell>
          <cell r="H3153">
            <v>2113.8048195708998</v>
          </cell>
        </row>
        <row r="3154">
          <cell r="B3154" t="str">
            <v>SONOMA 11045661</v>
          </cell>
          <cell r="C3154">
            <v>42721104</v>
          </cell>
          <cell r="D3154" t="str">
            <v>SONOMA 1104</v>
          </cell>
          <cell r="E3154">
            <v>5661</v>
          </cell>
          <cell r="F3154" t="b">
            <v>0</v>
          </cell>
          <cell r="G3154">
            <v>8173.4896822601404</v>
          </cell>
          <cell r="H3154">
            <v>4658.2662705762204</v>
          </cell>
        </row>
        <row r="3155">
          <cell r="B3155" t="str">
            <v>SONOMA 110478372</v>
          </cell>
          <cell r="C3155">
            <v>42721104</v>
          </cell>
          <cell r="D3155" t="str">
            <v>SONOMA 1104</v>
          </cell>
          <cell r="E3155">
            <v>78372</v>
          </cell>
          <cell r="F3155" t="b">
            <v>0</v>
          </cell>
          <cell r="G3155">
            <v>27765.209618944202</v>
          </cell>
          <cell r="H3155">
            <v>26751.808393269999</v>
          </cell>
        </row>
        <row r="3156">
          <cell r="B3156" t="str">
            <v>SONOMA 1104914376</v>
          </cell>
          <cell r="C3156">
            <v>42721104</v>
          </cell>
          <cell r="D3156" t="str">
            <v>SONOMA 1104</v>
          </cell>
          <cell r="E3156">
            <v>914376</v>
          </cell>
          <cell r="F3156" t="b">
            <v>1</v>
          </cell>
          <cell r="G3156">
            <v>11215.185331896701</v>
          </cell>
          <cell r="H3156">
            <v>862.057683611475</v>
          </cell>
        </row>
        <row r="3157">
          <cell r="B3157" t="str">
            <v>SONOMA 1105138</v>
          </cell>
          <cell r="C3157">
            <v>42721105</v>
          </cell>
          <cell r="D3157" t="str">
            <v>SONOMA 1105</v>
          </cell>
          <cell r="E3157">
            <v>138</v>
          </cell>
          <cell r="F3157" t="b">
            <v>1</v>
          </cell>
          <cell r="G3157">
            <v>26504.920029928599</v>
          </cell>
          <cell r="H3157">
            <v>104.04794814173199</v>
          </cell>
        </row>
        <row r="3158">
          <cell r="B3158" t="str">
            <v>SONOMA 1105229588</v>
          </cell>
          <cell r="C3158">
            <v>42721105</v>
          </cell>
          <cell r="D3158" t="str">
            <v>SONOMA 1105</v>
          </cell>
          <cell r="E3158">
            <v>229588</v>
          </cell>
          <cell r="F3158" t="b">
            <v>0</v>
          </cell>
          <cell r="G3158">
            <v>21565.396069505601</v>
          </cell>
          <cell r="H3158">
            <v>15531.0208102461</v>
          </cell>
        </row>
        <row r="3159">
          <cell r="B3159" t="str">
            <v>SONOMA 1105404</v>
          </cell>
          <cell r="C3159">
            <v>42721105</v>
          </cell>
          <cell r="D3159" t="str">
            <v>SONOMA 1105</v>
          </cell>
          <cell r="E3159">
            <v>404</v>
          </cell>
          <cell r="F3159" t="b">
            <v>0</v>
          </cell>
          <cell r="G3159">
            <v>7372.5748460808099</v>
          </cell>
          <cell r="H3159">
            <v>3785.8958967737999</v>
          </cell>
        </row>
        <row r="3160">
          <cell r="B3160" t="str">
            <v>SONOMA 11054456</v>
          </cell>
          <cell r="C3160">
            <v>42721105</v>
          </cell>
          <cell r="D3160" t="str">
            <v>SONOMA 1105</v>
          </cell>
          <cell r="E3160">
            <v>4456</v>
          </cell>
          <cell r="F3160" t="b">
            <v>1</v>
          </cell>
          <cell r="G3160">
            <v>8052.7826902398901</v>
          </cell>
          <cell r="H3160">
            <v>0</v>
          </cell>
        </row>
        <row r="3161">
          <cell r="B3161" t="str">
            <v>SONOMA 1105539450</v>
          </cell>
          <cell r="C3161">
            <v>42721105</v>
          </cell>
          <cell r="D3161" t="str">
            <v>SONOMA 1105</v>
          </cell>
          <cell r="E3161">
            <v>539450</v>
          </cell>
          <cell r="F3161" t="b">
            <v>0</v>
          </cell>
          <cell r="G3161">
            <v>3896.01083920876</v>
          </cell>
          <cell r="H3161">
            <v>2403.5481863945402</v>
          </cell>
        </row>
        <row r="3162">
          <cell r="B3162" t="str">
            <v>SONOMA 1105575872</v>
          </cell>
          <cell r="C3162">
            <v>42721105</v>
          </cell>
          <cell r="D3162" t="str">
            <v>SONOMA 1105</v>
          </cell>
          <cell r="E3162">
            <v>575872</v>
          </cell>
          <cell r="F3162" t="b">
            <v>0</v>
          </cell>
          <cell r="G3162">
            <v>2328.1768159552098</v>
          </cell>
          <cell r="H3162">
            <v>1906.8569528037899</v>
          </cell>
        </row>
        <row r="3163">
          <cell r="B3163" t="str">
            <v>SONOMA 1106296492</v>
          </cell>
          <cell r="C3163">
            <v>42721106</v>
          </cell>
          <cell r="D3163" t="str">
            <v>SONOMA 1106</v>
          </cell>
          <cell r="E3163">
            <v>296492</v>
          </cell>
          <cell r="F3163" t="b">
            <v>0</v>
          </cell>
          <cell r="G3163">
            <v>3708.9492055881101</v>
          </cell>
          <cell r="H3163">
            <v>1270.5979224438499</v>
          </cell>
        </row>
        <row r="3164">
          <cell r="B3164" t="str">
            <v>SONOMA 1106510055</v>
          </cell>
          <cell r="C3164">
            <v>42721106</v>
          </cell>
          <cell r="D3164" t="str">
            <v>SONOMA 1106</v>
          </cell>
          <cell r="E3164">
            <v>510055</v>
          </cell>
          <cell r="F3164" t="b">
            <v>1</v>
          </cell>
          <cell r="G3164">
            <v>1976.5066560620201</v>
          </cell>
          <cell r="H3164">
            <v>817.62032203804301</v>
          </cell>
        </row>
        <row r="3165">
          <cell r="B3165" t="str">
            <v>SONOMA 1107294</v>
          </cell>
          <cell r="C3165">
            <v>42721107</v>
          </cell>
          <cell r="D3165" t="str">
            <v>SONOMA 1107</v>
          </cell>
          <cell r="E3165">
            <v>294</v>
          </cell>
          <cell r="F3165" t="b">
            <v>1</v>
          </cell>
          <cell r="G3165">
            <v>13929.630815165199</v>
          </cell>
          <cell r="H3165">
            <v>0</v>
          </cell>
        </row>
        <row r="3166">
          <cell r="B3166" t="str">
            <v>SONOMA 1107844168</v>
          </cell>
          <cell r="C3166">
            <v>42721107</v>
          </cell>
          <cell r="D3166" t="str">
            <v>SONOMA 1107</v>
          </cell>
          <cell r="E3166">
            <v>844168</v>
          </cell>
          <cell r="F3166" t="b">
            <v>0</v>
          </cell>
          <cell r="G3166">
            <v>18710.7044614513</v>
          </cell>
          <cell r="H3166">
            <v>7309.0201294418102</v>
          </cell>
        </row>
        <row r="3167">
          <cell r="B3167" t="str">
            <v>SONOMA 1107854266</v>
          </cell>
          <cell r="C3167">
            <v>42721107</v>
          </cell>
          <cell r="D3167" t="str">
            <v>SONOMA 1107</v>
          </cell>
          <cell r="E3167">
            <v>854266</v>
          </cell>
          <cell r="F3167" t="b">
            <v>1</v>
          </cell>
          <cell r="G3167">
            <v>966.26532819627403</v>
          </cell>
          <cell r="H3167">
            <v>321.41053040035001</v>
          </cell>
        </row>
        <row r="3168">
          <cell r="B3168" t="str">
            <v>SPANISH CREEK 4401CB</v>
          </cell>
          <cell r="C3168">
            <v>103104401</v>
          </cell>
          <cell r="D3168" t="str">
            <v>SPANISH CREEK 4401</v>
          </cell>
          <cell r="E3168" t="str">
            <v>CB</v>
          </cell>
          <cell r="F3168" t="b">
            <v>0</v>
          </cell>
          <cell r="G3168">
            <v>12760.249254783599</v>
          </cell>
          <cell r="H3168">
            <v>12447.753817831201</v>
          </cell>
        </row>
        <row r="3169">
          <cell r="B3169" t="str">
            <v>SPAULDING 1101578852</v>
          </cell>
          <cell r="C3169">
            <v>152251101</v>
          </cell>
          <cell r="D3169" t="str">
            <v>SPAULDING 1101</v>
          </cell>
          <cell r="E3169">
            <v>578852</v>
          </cell>
          <cell r="F3169" t="b">
            <v>0</v>
          </cell>
          <cell r="G3169">
            <v>38890.7673399501</v>
          </cell>
          <cell r="H3169">
            <v>33210.686654629397</v>
          </cell>
        </row>
        <row r="3170">
          <cell r="B3170" t="str">
            <v>SPAULDING 1101CB</v>
          </cell>
          <cell r="C3170">
            <v>152251101</v>
          </cell>
          <cell r="D3170" t="str">
            <v>SPAULDING 1101</v>
          </cell>
          <cell r="E3170" t="str">
            <v>CB</v>
          </cell>
          <cell r="F3170" t="b">
            <v>1</v>
          </cell>
          <cell r="G3170">
            <v>56.748364115680303</v>
          </cell>
          <cell r="H3170">
            <v>56.748364115680303</v>
          </cell>
        </row>
        <row r="3171">
          <cell r="B3171" t="str">
            <v>SPENCE 1102321000</v>
          </cell>
          <cell r="C3171">
            <v>182201102</v>
          </cell>
          <cell r="D3171" t="str">
            <v>SPENCE 1102</v>
          </cell>
          <cell r="E3171">
            <v>321000</v>
          </cell>
          <cell r="F3171" t="b">
            <v>0</v>
          </cell>
          <cell r="G3171">
            <v>4053.5113498651399</v>
          </cell>
          <cell r="H3171">
            <v>2330.3265786586699</v>
          </cell>
        </row>
        <row r="3172">
          <cell r="B3172" t="str">
            <v>SPENCE 1102990464</v>
          </cell>
          <cell r="C3172">
            <v>182201102</v>
          </cell>
          <cell r="D3172" t="str">
            <v>SPENCE 1102</v>
          </cell>
          <cell r="E3172">
            <v>990464</v>
          </cell>
          <cell r="F3172" t="b">
            <v>0</v>
          </cell>
          <cell r="G3172">
            <v>8550.7922507909097</v>
          </cell>
          <cell r="H3172">
            <v>3365.9886861647601</v>
          </cell>
        </row>
        <row r="3173">
          <cell r="B3173" t="str">
            <v>SPENCE 1104965598</v>
          </cell>
          <cell r="C3173">
            <v>182201104</v>
          </cell>
          <cell r="D3173" t="str">
            <v>SPENCE 1104</v>
          </cell>
          <cell r="E3173">
            <v>965598</v>
          </cell>
          <cell r="F3173" t="b">
            <v>0</v>
          </cell>
          <cell r="G3173">
            <v>25622.156271334301</v>
          </cell>
          <cell r="H3173">
            <v>14815.826611545701</v>
          </cell>
        </row>
        <row r="3174">
          <cell r="B3174" t="str">
            <v>SPRING GAP 170210720</v>
          </cell>
          <cell r="C3174">
            <v>162831702</v>
          </cell>
          <cell r="D3174" t="str">
            <v>SPRING GAP 1702</v>
          </cell>
          <cell r="E3174">
            <v>10720</v>
          </cell>
          <cell r="F3174" t="b">
            <v>0</v>
          </cell>
          <cell r="G3174">
            <v>7675.0330330282404</v>
          </cell>
          <cell r="H3174">
            <v>7675.0330330282404</v>
          </cell>
        </row>
        <row r="3175">
          <cell r="B3175" t="str">
            <v>SPRING GAP 1702188426</v>
          </cell>
          <cell r="C3175">
            <v>162831702</v>
          </cell>
          <cell r="D3175" t="str">
            <v>SPRING GAP 1702</v>
          </cell>
          <cell r="E3175">
            <v>188426</v>
          </cell>
          <cell r="F3175" t="b">
            <v>1</v>
          </cell>
          <cell r="G3175">
            <v>4.5720336658748897</v>
          </cell>
          <cell r="H3175">
            <v>4.5720336658748897</v>
          </cell>
        </row>
        <row r="3176">
          <cell r="B3176" t="str">
            <v>SPRING GAP 1702693441</v>
          </cell>
          <cell r="C3176">
            <v>162831702</v>
          </cell>
          <cell r="D3176" t="str">
            <v>SPRING GAP 1702</v>
          </cell>
          <cell r="E3176">
            <v>693441</v>
          </cell>
          <cell r="F3176" t="b">
            <v>0</v>
          </cell>
          <cell r="G3176">
            <v>6859.8350192722801</v>
          </cell>
          <cell r="H3176">
            <v>6859.8350192722801</v>
          </cell>
        </row>
        <row r="3177">
          <cell r="B3177" t="str">
            <v>SPRING GAP 170286032</v>
          </cell>
          <cell r="C3177">
            <v>162831702</v>
          </cell>
          <cell r="D3177" t="str">
            <v>SPRING GAP 1702</v>
          </cell>
          <cell r="E3177">
            <v>86032</v>
          </cell>
          <cell r="F3177" t="b">
            <v>0</v>
          </cell>
          <cell r="G3177">
            <v>4656.0496810049599</v>
          </cell>
          <cell r="H3177">
            <v>1615.68401426278</v>
          </cell>
        </row>
        <row r="3178">
          <cell r="B3178" t="str">
            <v>SPRING GAP 17029280</v>
          </cell>
          <cell r="C3178">
            <v>162831702</v>
          </cell>
          <cell r="D3178" t="str">
            <v>SPRING GAP 1702</v>
          </cell>
          <cell r="E3178">
            <v>9280</v>
          </cell>
          <cell r="F3178" t="b">
            <v>0</v>
          </cell>
          <cell r="G3178">
            <v>10262.607097467901</v>
          </cell>
          <cell r="H3178">
            <v>10262.607097467901</v>
          </cell>
        </row>
        <row r="3179">
          <cell r="B3179" t="str">
            <v>SPRING GAP 17029690</v>
          </cell>
          <cell r="C3179">
            <v>162831702</v>
          </cell>
          <cell r="D3179" t="str">
            <v>SPRING GAP 1702</v>
          </cell>
          <cell r="E3179">
            <v>9690</v>
          </cell>
          <cell r="F3179" t="b">
            <v>0</v>
          </cell>
          <cell r="G3179">
            <v>27916.583189156601</v>
          </cell>
          <cell r="H3179">
            <v>27916.583189156601</v>
          </cell>
        </row>
        <row r="3180">
          <cell r="B3180" t="str">
            <v>SPRING GAP 1702CB</v>
          </cell>
          <cell r="C3180">
            <v>162831702</v>
          </cell>
          <cell r="D3180" t="str">
            <v>SPRING GAP 1702</v>
          </cell>
          <cell r="E3180" t="str">
            <v>CB</v>
          </cell>
          <cell r="F3180" t="b">
            <v>0</v>
          </cell>
          <cell r="G3180">
            <v>11971.740123837501</v>
          </cell>
          <cell r="H3180">
            <v>11971.740123837501</v>
          </cell>
        </row>
        <row r="3181">
          <cell r="B3181" t="str">
            <v>SPRUCE 0401BR316</v>
          </cell>
          <cell r="C3181">
            <v>13340401</v>
          </cell>
          <cell r="D3181" t="str">
            <v>SPRUCE 0401</v>
          </cell>
          <cell r="E3181" t="str">
            <v>BR316</v>
          </cell>
          <cell r="F3181" t="b">
            <v>0</v>
          </cell>
          <cell r="G3181">
            <v>6608.6921977985903</v>
          </cell>
          <cell r="H3181">
            <v>6608.6921977985903</v>
          </cell>
        </row>
        <row r="3182">
          <cell r="B3182" t="str">
            <v>SPRUCE 0402BR304</v>
          </cell>
          <cell r="C3182">
            <v>13340402</v>
          </cell>
          <cell r="D3182" t="str">
            <v>SPRUCE 0402</v>
          </cell>
          <cell r="E3182" t="str">
            <v>BR304</v>
          </cell>
          <cell r="F3182" t="b">
            <v>0</v>
          </cell>
          <cell r="G3182">
            <v>5760.7882330860602</v>
          </cell>
          <cell r="H3182">
            <v>2392.7286870866101</v>
          </cell>
        </row>
        <row r="3183">
          <cell r="B3183" t="str">
            <v>STAFFORD 11011082</v>
          </cell>
          <cell r="C3183">
            <v>43201101</v>
          </cell>
          <cell r="D3183" t="str">
            <v>STAFFORD 1101</v>
          </cell>
          <cell r="E3183">
            <v>1082</v>
          </cell>
          <cell r="F3183" t="b">
            <v>0</v>
          </cell>
          <cell r="G3183">
            <v>4959.0869115176802</v>
          </cell>
          <cell r="H3183">
            <v>2511.2326045494801</v>
          </cell>
        </row>
        <row r="3184">
          <cell r="B3184" t="str">
            <v>STAFFORD 1101344092</v>
          </cell>
          <cell r="C3184">
            <v>43201101</v>
          </cell>
          <cell r="D3184" t="str">
            <v>STAFFORD 1101</v>
          </cell>
          <cell r="E3184">
            <v>344092</v>
          </cell>
          <cell r="F3184" t="b">
            <v>1</v>
          </cell>
          <cell r="G3184">
            <v>131.10413635794399</v>
          </cell>
          <cell r="H3184">
            <v>115.31917211575799</v>
          </cell>
        </row>
        <row r="3185">
          <cell r="B3185" t="str">
            <v>STAFFORD 1101405812</v>
          </cell>
          <cell r="C3185">
            <v>43201101</v>
          </cell>
          <cell r="D3185" t="str">
            <v>STAFFORD 1101</v>
          </cell>
          <cell r="E3185">
            <v>405812</v>
          </cell>
          <cell r="F3185" t="b">
            <v>1</v>
          </cell>
          <cell r="G3185">
            <v>695.37528377835395</v>
          </cell>
          <cell r="H3185">
            <v>295.24927915032498</v>
          </cell>
        </row>
        <row r="3186">
          <cell r="B3186" t="str">
            <v>STAFFORD 1101803535</v>
          </cell>
          <cell r="C3186">
            <v>43201101</v>
          </cell>
          <cell r="D3186" t="str">
            <v>STAFFORD 1101</v>
          </cell>
          <cell r="E3186">
            <v>803535</v>
          </cell>
          <cell r="F3186" t="b">
            <v>1</v>
          </cell>
          <cell r="G3186">
            <v>262.49839801286601</v>
          </cell>
          <cell r="H3186">
            <v>262.49839801286601</v>
          </cell>
        </row>
        <row r="3187">
          <cell r="B3187" t="str">
            <v>STAFFORD 1101902998</v>
          </cell>
          <cell r="C3187">
            <v>43201101</v>
          </cell>
          <cell r="D3187" t="str">
            <v>STAFFORD 1101</v>
          </cell>
          <cell r="E3187">
            <v>902998</v>
          </cell>
          <cell r="F3187" t="b">
            <v>0</v>
          </cell>
          <cell r="G3187">
            <v>9746.2747219346202</v>
          </cell>
          <cell r="H3187">
            <v>1732.2881828658501</v>
          </cell>
        </row>
        <row r="3188">
          <cell r="B3188" t="str">
            <v>STAFFORD 1101CB</v>
          </cell>
          <cell r="C3188">
            <v>43201101</v>
          </cell>
          <cell r="D3188" t="str">
            <v>STAFFORD 1101</v>
          </cell>
          <cell r="E3188" t="str">
            <v>CB</v>
          </cell>
          <cell r="F3188" t="b">
            <v>0</v>
          </cell>
          <cell r="G3188">
            <v>19644.209633702299</v>
          </cell>
          <cell r="H3188">
            <v>2188.9816611404599</v>
          </cell>
        </row>
        <row r="3189">
          <cell r="B3189" t="str">
            <v>STAFFORD 11021019</v>
          </cell>
          <cell r="C3189">
            <v>43201102</v>
          </cell>
          <cell r="D3189" t="str">
            <v>STAFFORD 1102</v>
          </cell>
          <cell r="E3189">
            <v>1019</v>
          </cell>
          <cell r="F3189" t="b">
            <v>1</v>
          </cell>
          <cell r="G3189">
            <v>1173.8688872922</v>
          </cell>
          <cell r="H3189">
            <v>432.07093182656502</v>
          </cell>
        </row>
        <row r="3190">
          <cell r="B3190" t="str">
            <v>STAFFORD 11021048</v>
          </cell>
          <cell r="C3190">
            <v>43201102</v>
          </cell>
          <cell r="D3190" t="str">
            <v>STAFFORD 1102</v>
          </cell>
          <cell r="E3190">
            <v>1048</v>
          </cell>
          <cell r="F3190" t="b">
            <v>0</v>
          </cell>
          <cell r="G3190">
            <v>8484.8832036180793</v>
          </cell>
          <cell r="H3190">
            <v>8484.8832036180793</v>
          </cell>
        </row>
        <row r="3191">
          <cell r="B3191" t="str">
            <v>STAFFORD 11021202</v>
          </cell>
          <cell r="C3191">
            <v>43201102</v>
          </cell>
          <cell r="D3191" t="str">
            <v>STAFFORD 1102</v>
          </cell>
          <cell r="E3191">
            <v>1202</v>
          </cell>
          <cell r="F3191" t="b">
            <v>0</v>
          </cell>
          <cell r="G3191">
            <v>12713.8882483943</v>
          </cell>
          <cell r="H3191">
            <v>12713.8882483943</v>
          </cell>
        </row>
        <row r="3192">
          <cell r="B3192" t="str">
            <v>STAFFORD 11021258</v>
          </cell>
          <cell r="C3192">
            <v>43201102</v>
          </cell>
          <cell r="D3192" t="str">
            <v>STAFFORD 1102</v>
          </cell>
          <cell r="E3192">
            <v>1258</v>
          </cell>
          <cell r="F3192" t="b">
            <v>1</v>
          </cell>
          <cell r="G3192">
            <v>7855.2979847568404</v>
          </cell>
          <cell r="H3192">
            <v>501.92467536442501</v>
          </cell>
        </row>
        <row r="3193">
          <cell r="B3193" t="str">
            <v>STAFFORD 1102361952</v>
          </cell>
          <cell r="C3193">
            <v>43201102</v>
          </cell>
          <cell r="D3193" t="str">
            <v>STAFFORD 1102</v>
          </cell>
          <cell r="E3193">
            <v>361952</v>
          </cell>
          <cell r="F3193" t="b">
            <v>0</v>
          </cell>
          <cell r="G3193">
            <v>2196.58695115198</v>
          </cell>
          <cell r="H3193">
            <v>2196.58695115198</v>
          </cell>
        </row>
        <row r="3194">
          <cell r="B3194" t="str">
            <v>STAFFORD 110242542</v>
          </cell>
          <cell r="C3194">
            <v>43201102</v>
          </cell>
          <cell r="D3194" t="str">
            <v>STAFFORD 1102</v>
          </cell>
          <cell r="E3194">
            <v>42542</v>
          </cell>
          <cell r="F3194" t="b">
            <v>1</v>
          </cell>
          <cell r="G3194">
            <v>5717.1489233488201</v>
          </cell>
          <cell r="H3194">
            <v>862.34829347754703</v>
          </cell>
        </row>
        <row r="3195">
          <cell r="B3195" t="str">
            <v>STAFFORD 1102524</v>
          </cell>
          <cell r="C3195">
            <v>43201102</v>
          </cell>
          <cell r="D3195" t="str">
            <v>STAFFORD 1102</v>
          </cell>
          <cell r="E3195">
            <v>524</v>
          </cell>
          <cell r="F3195" t="b">
            <v>0</v>
          </cell>
          <cell r="G3195">
            <v>20718.9245163825</v>
          </cell>
          <cell r="H3195">
            <v>9871.5042064332993</v>
          </cell>
        </row>
        <row r="3196">
          <cell r="B3196" t="str">
            <v>STAFFORD 1102784704</v>
          </cell>
          <cell r="C3196">
            <v>43201102</v>
          </cell>
          <cell r="D3196" t="str">
            <v>STAFFORD 1102</v>
          </cell>
          <cell r="E3196">
            <v>784704</v>
          </cell>
          <cell r="F3196" t="b">
            <v>1</v>
          </cell>
          <cell r="G3196">
            <v>43.8834853520721</v>
          </cell>
          <cell r="H3196">
            <v>43.8834853520721</v>
          </cell>
        </row>
        <row r="3197">
          <cell r="B3197" t="str">
            <v>STAFFORD 1102CB</v>
          </cell>
          <cell r="C3197">
            <v>43201102</v>
          </cell>
          <cell r="D3197" t="str">
            <v>STAFFORD 1102</v>
          </cell>
          <cell r="E3197" t="str">
            <v>CB</v>
          </cell>
          <cell r="F3197" t="b">
            <v>1</v>
          </cell>
          <cell r="G3197">
            <v>993.10917714080006</v>
          </cell>
          <cell r="H3197">
            <v>957.30270673537404</v>
          </cell>
        </row>
        <row r="3198">
          <cell r="B3198" t="str">
            <v>STANISLAUS 17011331</v>
          </cell>
          <cell r="C3198">
            <v>162821701</v>
          </cell>
          <cell r="D3198" t="str">
            <v>STANISLAUS 1701</v>
          </cell>
          <cell r="E3198">
            <v>1331</v>
          </cell>
          <cell r="F3198" t="b">
            <v>0</v>
          </cell>
          <cell r="G3198">
            <v>7064.7733032522001</v>
          </cell>
          <cell r="H3198">
            <v>7064.7733032522001</v>
          </cell>
        </row>
        <row r="3199">
          <cell r="B3199" t="str">
            <v>STANISLAUS 17011812</v>
          </cell>
          <cell r="C3199">
            <v>162821701</v>
          </cell>
          <cell r="D3199" t="str">
            <v>STANISLAUS 1701</v>
          </cell>
          <cell r="E3199">
            <v>1812</v>
          </cell>
          <cell r="F3199" t="b">
            <v>0</v>
          </cell>
          <cell r="G3199">
            <v>30912.674474753701</v>
          </cell>
          <cell r="H3199">
            <v>30912.674474753701</v>
          </cell>
        </row>
        <row r="3200">
          <cell r="B3200" t="str">
            <v>STANISLAUS 17017144</v>
          </cell>
          <cell r="C3200">
            <v>162821701</v>
          </cell>
          <cell r="D3200" t="str">
            <v>STANISLAUS 1701</v>
          </cell>
          <cell r="E3200">
            <v>7144</v>
          </cell>
          <cell r="F3200" t="b">
            <v>0</v>
          </cell>
          <cell r="G3200">
            <v>7491.0055229566697</v>
          </cell>
          <cell r="H3200">
            <v>7491.0055229566697</v>
          </cell>
        </row>
        <row r="3201">
          <cell r="B3201" t="str">
            <v>STANISLAUS 170179826</v>
          </cell>
          <cell r="C3201">
            <v>162821701</v>
          </cell>
          <cell r="D3201" t="str">
            <v>STANISLAUS 1701</v>
          </cell>
          <cell r="E3201">
            <v>79826</v>
          </cell>
          <cell r="F3201" t="b">
            <v>0</v>
          </cell>
          <cell r="G3201">
            <v>16584.884197900901</v>
          </cell>
          <cell r="H3201">
            <v>16584.884197900901</v>
          </cell>
        </row>
        <row r="3202">
          <cell r="B3202" t="str">
            <v>STANISLAUS 1701CB</v>
          </cell>
          <cell r="C3202">
            <v>162821701</v>
          </cell>
          <cell r="D3202" t="str">
            <v>STANISLAUS 1701</v>
          </cell>
          <cell r="E3202" t="str">
            <v>CB</v>
          </cell>
          <cell r="F3202" t="b">
            <v>0</v>
          </cell>
          <cell r="G3202">
            <v>11032.7196165407</v>
          </cell>
          <cell r="H3202">
            <v>11032.7196165407</v>
          </cell>
        </row>
        <row r="3203">
          <cell r="B3203" t="str">
            <v>STANISLAUS 17021804</v>
          </cell>
          <cell r="C3203">
            <v>162821702</v>
          </cell>
          <cell r="D3203" t="str">
            <v>STANISLAUS 1702</v>
          </cell>
          <cell r="E3203">
            <v>1804</v>
          </cell>
          <cell r="F3203" t="b">
            <v>0</v>
          </cell>
          <cell r="G3203">
            <v>13482.9013082615</v>
          </cell>
          <cell r="H3203">
            <v>13482.9013082615</v>
          </cell>
        </row>
        <row r="3204">
          <cell r="B3204" t="str">
            <v>STANISLAUS 17021850</v>
          </cell>
          <cell r="C3204">
            <v>162821702</v>
          </cell>
          <cell r="D3204" t="str">
            <v>STANISLAUS 1702</v>
          </cell>
          <cell r="E3204">
            <v>1850</v>
          </cell>
          <cell r="F3204" t="b">
            <v>0</v>
          </cell>
          <cell r="G3204">
            <v>21661.181243241699</v>
          </cell>
          <cell r="H3204">
            <v>21661.181243241699</v>
          </cell>
        </row>
        <row r="3205">
          <cell r="B3205" t="str">
            <v>STANISLAUS 17021888</v>
          </cell>
          <cell r="C3205">
            <v>162821702</v>
          </cell>
          <cell r="D3205" t="str">
            <v>STANISLAUS 1702</v>
          </cell>
          <cell r="E3205">
            <v>1888</v>
          </cell>
          <cell r="F3205" t="b">
            <v>0</v>
          </cell>
          <cell r="G3205">
            <v>30440.005618143201</v>
          </cell>
          <cell r="H3205">
            <v>30440.005618143201</v>
          </cell>
        </row>
        <row r="3206">
          <cell r="B3206" t="str">
            <v>STANISLAUS 170237276</v>
          </cell>
          <cell r="C3206">
            <v>162821702</v>
          </cell>
          <cell r="D3206" t="str">
            <v>STANISLAUS 1702</v>
          </cell>
          <cell r="E3206">
            <v>37276</v>
          </cell>
          <cell r="F3206" t="b">
            <v>0</v>
          </cell>
          <cell r="G3206">
            <v>18746.468394131101</v>
          </cell>
          <cell r="H3206">
            <v>18746.468394131101</v>
          </cell>
        </row>
        <row r="3207">
          <cell r="B3207" t="str">
            <v>STANISLAUS 170237278</v>
          </cell>
          <cell r="C3207">
            <v>162821702</v>
          </cell>
          <cell r="D3207" t="str">
            <v>STANISLAUS 1702</v>
          </cell>
          <cell r="E3207">
            <v>37278</v>
          </cell>
          <cell r="F3207" t="b">
            <v>0</v>
          </cell>
          <cell r="G3207">
            <v>10929.440559496999</v>
          </cell>
          <cell r="H3207">
            <v>10929.440559496999</v>
          </cell>
        </row>
        <row r="3208">
          <cell r="B3208" t="str">
            <v>STANISLAUS 17024905</v>
          </cell>
          <cell r="C3208">
            <v>162821702</v>
          </cell>
          <cell r="D3208" t="str">
            <v>STANISLAUS 1702</v>
          </cell>
          <cell r="E3208">
            <v>4905</v>
          </cell>
          <cell r="F3208" t="b">
            <v>0</v>
          </cell>
          <cell r="G3208">
            <v>3704.1381671117101</v>
          </cell>
          <cell r="H3208">
            <v>3704.1381671117101</v>
          </cell>
        </row>
        <row r="3209">
          <cell r="B3209" t="str">
            <v>STANISLAUS 17026028</v>
          </cell>
          <cell r="C3209">
            <v>162821702</v>
          </cell>
          <cell r="D3209" t="str">
            <v>STANISLAUS 1702</v>
          </cell>
          <cell r="E3209">
            <v>6028</v>
          </cell>
          <cell r="F3209" t="b">
            <v>0</v>
          </cell>
          <cell r="G3209">
            <v>13370.302584093501</v>
          </cell>
          <cell r="H3209">
            <v>13370.302584093501</v>
          </cell>
        </row>
        <row r="3210">
          <cell r="B3210" t="str">
            <v>STANISLAUS 170275348</v>
          </cell>
          <cell r="C3210">
            <v>162821702</v>
          </cell>
          <cell r="D3210" t="str">
            <v>STANISLAUS 1702</v>
          </cell>
          <cell r="E3210">
            <v>75348</v>
          </cell>
          <cell r="F3210" t="b">
            <v>0</v>
          </cell>
          <cell r="G3210">
            <v>8532.4043294594794</v>
          </cell>
          <cell r="H3210">
            <v>8532.4043294594794</v>
          </cell>
        </row>
        <row r="3211">
          <cell r="B3211" t="str">
            <v>STANISLAUS 1702CB</v>
          </cell>
          <cell r="C3211">
            <v>162821702</v>
          </cell>
          <cell r="D3211" t="str">
            <v>STANISLAUS 1702</v>
          </cell>
          <cell r="E3211" t="str">
            <v>CB</v>
          </cell>
          <cell r="F3211" t="b">
            <v>0</v>
          </cell>
          <cell r="G3211">
            <v>13066.3243830916</v>
          </cell>
          <cell r="H3211">
            <v>13066.3243830916</v>
          </cell>
        </row>
        <row r="3212">
          <cell r="B3212" t="str">
            <v>STANISLAUS 1702L3151</v>
          </cell>
          <cell r="C3212">
            <v>162821702</v>
          </cell>
          <cell r="D3212" t="str">
            <v>STANISLAUS 1702</v>
          </cell>
          <cell r="E3212" t="str">
            <v>L3151</v>
          </cell>
          <cell r="F3212" t="b">
            <v>0</v>
          </cell>
          <cell r="G3212">
            <v>1595.4085041296901</v>
          </cell>
          <cell r="H3212">
            <v>1595.4085041296901</v>
          </cell>
        </row>
        <row r="3213">
          <cell r="B3213" t="str">
            <v>STANISLAUS 1702L5381</v>
          </cell>
          <cell r="C3213">
            <v>162821702</v>
          </cell>
          <cell r="D3213" t="str">
            <v>STANISLAUS 1702</v>
          </cell>
          <cell r="E3213" t="str">
            <v>L5381</v>
          </cell>
          <cell r="F3213" t="b">
            <v>0</v>
          </cell>
          <cell r="G3213">
            <v>1955.4877072013001</v>
          </cell>
          <cell r="H3213">
            <v>1955.4877072013001</v>
          </cell>
        </row>
        <row r="3214">
          <cell r="B3214" t="str">
            <v>STELLING 1109478699</v>
          </cell>
          <cell r="C3214">
            <v>83481109</v>
          </cell>
          <cell r="D3214" t="str">
            <v>STELLING 1109</v>
          </cell>
          <cell r="E3214">
            <v>478699</v>
          </cell>
          <cell r="F3214" t="b">
            <v>0</v>
          </cell>
          <cell r="G3214">
            <v>1763.8687365092401</v>
          </cell>
          <cell r="H3214">
            <v>1328.3865450068299</v>
          </cell>
        </row>
        <row r="3215">
          <cell r="B3215" t="str">
            <v>STELLING 1109787007</v>
          </cell>
          <cell r="C3215">
            <v>83481109</v>
          </cell>
          <cell r="D3215" t="str">
            <v>STELLING 1109</v>
          </cell>
          <cell r="E3215">
            <v>787007</v>
          </cell>
          <cell r="F3215" t="b">
            <v>1</v>
          </cell>
          <cell r="G3215">
            <v>354.82811355934899</v>
          </cell>
          <cell r="H3215">
            <v>307.18855988150801</v>
          </cell>
        </row>
        <row r="3216">
          <cell r="B3216" t="str">
            <v>STELLING 11102243</v>
          </cell>
          <cell r="C3216">
            <v>83481110</v>
          </cell>
          <cell r="D3216" t="str">
            <v>STELLING 1110</v>
          </cell>
          <cell r="E3216">
            <v>2243</v>
          </cell>
          <cell r="F3216" t="b">
            <v>0</v>
          </cell>
          <cell r="G3216">
            <v>3051.21751425617</v>
          </cell>
          <cell r="H3216">
            <v>3051.21751425617</v>
          </cell>
        </row>
        <row r="3217">
          <cell r="B3217" t="str">
            <v>STELLING 111060080</v>
          </cell>
          <cell r="C3217">
            <v>83481110</v>
          </cell>
          <cell r="D3217" t="str">
            <v>STELLING 1110</v>
          </cell>
          <cell r="E3217">
            <v>60080</v>
          </cell>
          <cell r="F3217" t="b">
            <v>0</v>
          </cell>
          <cell r="G3217">
            <v>16285.3102500116</v>
          </cell>
          <cell r="H3217">
            <v>15418.9406892673</v>
          </cell>
        </row>
        <row r="3218">
          <cell r="B3218" t="str">
            <v>STELLING 111060090</v>
          </cell>
          <cell r="C3218">
            <v>83481110</v>
          </cell>
          <cell r="D3218" t="str">
            <v>STELLING 1110</v>
          </cell>
          <cell r="E3218">
            <v>60090</v>
          </cell>
          <cell r="F3218" t="b">
            <v>0</v>
          </cell>
          <cell r="G3218">
            <v>10545.448845000899</v>
          </cell>
          <cell r="H3218">
            <v>10545.448845000899</v>
          </cell>
        </row>
        <row r="3219">
          <cell r="B3219" t="str">
            <v>STELLING 111060094</v>
          </cell>
          <cell r="C3219">
            <v>83481110</v>
          </cell>
          <cell r="D3219" t="str">
            <v>STELLING 1110</v>
          </cell>
          <cell r="E3219">
            <v>60094</v>
          </cell>
          <cell r="F3219" t="b">
            <v>0</v>
          </cell>
          <cell r="G3219">
            <v>15867.841349163</v>
          </cell>
          <cell r="H3219">
            <v>15867.841349163</v>
          </cell>
        </row>
        <row r="3220">
          <cell r="B3220" t="str">
            <v>STELLING 11109265</v>
          </cell>
          <cell r="C3220">
            <v>83481110</v>
          </cell>
          <cell r="D3220" t="str">
            <v>STELLING 1110</v>
          </cell>
          <cell r="E3220">
            <v>9265</v>
          </cell>
          <cell r="F3220" t="b">
            <v>0</v>
          </cell>
          <cell r="G3220">
            <v>8915.6719687058194</v>
          </cell>
          <cell r="H3220">
            <v>8915.6719687058194</v>
          </cell>
        </row>
        <row r="3221">
          <cell r="B3221" t="str">
            <v>STILLWATER 11011320</v>
          </cell>
          <cell r="C3221">
            <v>103561101</v>
          </cell>
          <cell r="D3221" t="str">
            <v>STILLWATER 1101</v>
          </cell>
          <cell r="E3221">
            <v>1320</v>
          </cell>
          <cell r="F3221" t="b">
            <v>0</v>
          </cell>
          <cell r="G3221">
            <v>32275.323934470802</v>
          </cell>
          <cell r="H3221">
            <v>31878.237642681099</v>
          </cell>
        </row>
        <row r="3222">
          <cell r="B3222" t="str">
            <v>STILLWATER 110148950</v>
          </cell>
          <cell r="C3222">
            <v>103561101</v>
          </cell>
          <cell r="D3222" t="str">
            <v>STILLWATER 1101</v>
          </cell>
          <cell r="E3222">
            <v>48950</v>
          </cell>
          <cell r="F3222" t="b">
            <v>0</v>
          </cell>
          <cell r="G3222">
            <v>20081.779314850199</v>
          </cell>
          <cell r="H3222">
            <v>20081.779314850199</v>
          </cell>
        </row>
        <row r="3223">
          <cell r="B3223" t="str">
            <v>STILLWATER 1101CB</v>
          </cell>
          <cell r="C3223">
            <v>103561101</v>
          </cell>
          <cell r="D3223" t="str">
            <v>STILLWATER 1101</v>
          </cell>
          <cell r="E3223" t="str">
            <v>CB</v>
          </cell>
          <cell r="F3223" t="b">
            <v>0</v>
          </cell>
          <cell r="G3223">
            <v>6895.2449411302096</v>
          </cell>
          <cell r="H3223">
            <v>6754.54129552832</v>
          </cell>
        </row>
        <row r="3224">
          <cell r="B3224" t="str">
            <v>STILLWATER 11021466</v>
          </cell>
          <cell r="C3224">
            <v>103561102</v>
          </cell>
          <cell r="D3224" t="str">
            <v>STILLWATER 1102</v>
          </cell>
          <cell r="E3224">
            <v>1466</v>
          </cell>
          <cell r="F3224" t="b">
            <v>0</v>
          </cell>
          <cell r="G3224">
            <v>33154.334908593803</v>
          </cell>
          <cell r="H3224">
            <v>33039.704095297202</v>
          </cell>
        </row>
        <row r="3225">
          <cell r="B3225" t="str">
            <v>STILLWATER 11021644</v>
          </cell>
          <cell r="C3225">
            <v>103561102</v>
          </cell>
          <cell r="D3225" t="str">
            <v>STILLWATER 1102</v>
          </cell>
          <cell r="E3225">
            <v>1644</v>
          </cell>
          <cell r="F3225" t="b">
            <v>0</v>
          </cell>
          <cell r="G3225">
            <v>36747.479036105302</v>
          </cell>
          <cell r="H3225">
            <v>36747.479036105302</v>
          </cell>
        </row>
        <row r="3226">
          <cell r="B3226" t="str">
            <v>STILLWATER 110248952</v>
          </cell>
          <cell r="C3226">
            <v>103561102</v>
          </cell>
          <cell r="D3226" t="str">
            <v>STILLWATER 1102</v>
          </cell>
          <cell r="E3226">
            <v>48952</v>
          </cell>
          <cell r="F3226" t="b">
            <v>0</v>
          </cell>
          <cell r="G3226">
            <v>17050.561891436799</v>
          </cell>
          <cell r="H3226">
            <v>17050.561891436799</v>
          </cell>
        </row>
        <row r="3227">
          <cell r="B3227" t="str">
            <v>STILLWATER 1102CB</v>
          </cell>
          <cell r="C3227">
            <v>103561102</v>
          </cell>
          <cell r="D3227" t="str">
            <v>STILLWATER 1102</v>
          </cell>
          <cell r="E3227" t="str">
            <v>CB</v>
          </cell>
          <cell r="F3227" t="b">
            <v>0</v>
          </cell>
          <cell r="G3227">
            <v>40316.424080252204</v>
          </cell>
          <cell r="H3227">
            <v>40301.339457957103</v>
          </cell>
        </row>
        <row r="3228">
          <cell r="B3228" t="str">
            <v>STONE CORRAL 11087100</v>
          </cell>
          <cell r="C3228">
            <v>252921108</v>
          </cell>
          <cell r="D3228" t="str">
            <v>STONE CORRAL 1108</v>
          </cell>
          <cell r="E3228">
            <v>7100</v>
          </cell>
          <cell r="F3228" t="b">
            <v>0</v>
          </cell>
          <cell r="G3228">
            <v>29355.792254752701</v>
          </cell>
          <cell r="H3228">
            <v>3757.8694088447301</v>
          </cell>
        </row>
        <row r="3229">
          <cell r="B3229" t="str">
            <v>STONE CORRAL 1110189488</v>
          </cell>
          <cell r="C3229">
            <v>252921110</v>
          </cell>
          <cell r="D3229" t="str">
            <v>STONE CORRAL 1110</v>
          </cell>
          <cell r="E3229">
            <v>189488</v>
          </cell>
          <cell r="F3229" t="b">
            <v>0</v>
          </cell>
          <cell r="G3229">
            <v>1343.2605150064201</v>
          </cell>
          <cell r="H3229">
            <v>1327.2584672533601</v>
          </cell>
        </row>
        <row r="3230">
          <cell r="B3230" t="str">
            <v>STONE CORRAL 1110894956</v>
          </cell>
          <cell r="C3230">
            <v>252921110</v>
          </cell>
          <cell r="D3230" t="str">
            <v>STONE CORRAL 1110</v>
          </cell>
          <cell r="E3230">
            <v>894956</v>
          </cell>
          <cell r="F3230" t="b">
            <v>0</v>
          </cell>
          <cell r="G3230">
            <v>2635.3423689399501</v>
          </cell>
          <cell r="H3230">
            <v>1243.2231407905099</v>
          </cell>
        </row>
        <row r="3231">
          <cell r="B3231" t="str">
            <v>STONE CORRAL 1110975698</v>
          </cell>
          <cell r="C3231">
            <v>252921110</v>
          </cell>
          <cell r="D3231" t="str">
            <v>STONE CORRAL 1110</v>
          </cell>
          <cell r="E3231">
            <v>975698</v>
          </cell>
          <cell r="F3231" t="b">
            <v>0</v>
          </cell>
          <cell r="G3231">
            <v>7671.0517102185404</v>
          </cell>
          <cell r="H3231">
            <v>1441.79841003611</v>
          </cell>
        </row>
        <row r="3232">
          <cell r="B3232" t="str">
            <v>SUMMIT 110147786</v>
          </cell>
          <cell r="C3232">
            <v>152591101</v>
          </cell>
          <cell r="D3232" t="str">
            <v>SUMMIT 1101</v>
          </cell>
          <cell r="E3232">
            <v>47786</v>
          </cell>
          <cell r="F3232" t="b">
            <v>0</v>
          </cell>
          <cell r="G3232">
            <v>2915.70361699255</v>
          </cell>
          <cell r="H3232">
            <v>2915.70361699255</v>
          </cell>
        </row>
        <row r="3233">
          <cell r="B3233" t="str">
            <v>SUMMIT 110148632</v>
          </cell>
          <cell r="C3233">
            <v>152591101</v>
          </cell>
          <cell r="D3233" t="str">
            <v>SUMMIT 1101</v>
          </cell>
          <cell r="E3233">
            <v>48632</v>
          </cell>
          <cell r="F3233" t="b">
            <v>0</v>
          </cell>
          <cell r="G3233">
            <v>4391.6286261974901</v>
          </cell>
          <cell r="H3233">
            <v>4391.6286261974901</v>
          </cell>
        </row>
        <row r="3234">
          <cell r="B3234" t="str">
            <v>SUMMIT 110148636</v>
          </cell>
          <cell r="C3234">
            <v>152591101</v>
          </cell>
          <cell r="D3234" t="str">
            <v>SUMMIT 1101</v>
          </cell>
          <cell r="E3234">
            <v>48636</v>
          </cell>
          <cell r="F3234" t="b">
            <v>1</v>
          </cell>
          <cell r="G3234">
            <v>4495.7291240427103</v>
          </cell>
          <cell r="H3234">
            <v>86.422194141487907</v>
          </cell>
        </row>
        <row r="3235">
          <cell r="B3235" t="str">
            <v>SUMMIT 110158642</v>
          </cell>
          <cell r="C3235">
            <v>152591101</v>
          </cell>
          <cell r="D3235" t="str">
            <v>SUMMIT 1101</v>
          </cell>
          <cell r="E3235">
            <v>58642</v>
          </cell>
          <cell r="F3235" t="b">
            <v>0</v>
          </cell>
          <cell r="G3235">
            <v>2892.0319065276499</v>
          </cell>
          <cell r="H3235">
            <v>2892.0319065276499</v>
          </cell>
        </row>
        <row r="3236">
          <cell r="B3236" t="str">
            <v>SUMMIT 11016627</v>
          </cell>
          <cell r="C3236">
            <v>152591101</v>
          </cell>
          <cell r="D3236" t="str">
            <v>SUMMIT 1101</v>
          </cell>
          <cell r="E3236">
            <v>6627</v>
          </cell>
          <cell r="F3236" t="b">
            <v>1</v>
          </cell>
          <cell r="G3236">
            <v>910.38076332187404</v>
          </cell>
          <cell r="H3236">
            <v>910.38076332187404</v>
          </cell>
        </row>
        <row r="3237">
          <cell r="B3237" t="str">
            <v>SUMMIT 1101742</v>
          </cell>
          <cell r="C3237">
            <v>152591101</v>
          </cell>
          <cell r="D3237" t="str">
            <v>SUMMIT 1101</v>
          </cell>
          <cell r="E3237">
            <v>742</v>
          </cell>
          <cell r="F3237" t="b">
            <v>0</v>
          </cell>
          <cell r="G3237">
            <v>2084.4879087343202</v>
          </cell>
          <cell r="H3237">
            <v>2084.4879087343202</v>
          </cell>
        </row>
        <row r="3238">
          <cell r="B3238" t="str">
            <v>SUMMIT 110186658</v>
          </cell>
          <cell r="C3238">
            <v>152591101</v>
          </cell>
          <cell r="D3238" t="str">
            <v>SUMMIT 1101</v>
          </cell>
          <cell r="E3238">
            <v>86658</v>
          </cell>
          <cell r="F3238" t="b">
            <v>0</v>
          </cell>
          <cell r="G3238">
            <v>1081.81201078612</v>
          </cell>
          <cell r="H3238">
            <v>1029.02785696466</v>
          </cell>
        </row>
        <row r="3239">
          <cell r="B3239" t="str">
            <v>SUMMIT 1101CB</v>
          </cell>
          <cell r="C3239">
            <v>152591101</v>
          </cell>
          <cell r="D3239" t="str">
            <v>SUMMIT 1101</v>
          </cell>
          <cell r="E3239" t="str">
            <v>CB</v>
          </cell>
          <cell r="F3239" t="b">
            <v>1</v>
          </cell>
          <cell r="G3239">
            <v>221.07967421796999</v>
          </cell>
          <cell r="H3239">
            <v>221.07967421796999</v>
          </cell>
        </row>
        <row r="3240">
          <cell r="B3240" t="str">
            <v>SUMMIT 11022302</v>
          </cell>
          <cell r="C3240">
            <v>152591102</v>
          </cell>
          <cell r="D3240" t="str">
            <v>SUMMIT 1102</v>
          </cell>
          <cell r="E3240">
            <v>2302</v>
          </cell>
          <cell r="F3240" t="b">
            <v>0</v>
          </cell>
          <cell r="G3240">
            <v>2152.93431759854</v>
          </cell>
          <cell r="H3240">
            <v>2152.93431759854</v>
          </cell>
        </row>
        <row r="3241">
          <cell r="B3241" t="str">
            <v>SUMMIT 110249484</v>
          </cell>
          <cell r="C3241">
            <v>152591102</v>
          </cell>
          <cell r="D3241" t="str">
            <v>SUMMIT 1102</v>
          </cell>
          <cell r="E3241">
            <v>49484</v>
          </cell>
          <cell r="F3241" t="b">
            <v>0</v>
          </cell>
          <cell r="G3241">
            <v>4257.4420789925098</v>
          </cell>
          <cell r="H3241">
            <v>4257.4420789925098</v>
          </cell>
        </row>
        <row r="3242">
          <cell r="B3242" t="str">
            <v>SUMMIT 1102CB</v>
          </cell>
          <cell r="C3242">
            <v>152591102</v>
          </cell>
          <cell r="D3242" t="str">
            <v>SUMMIT 1102</v>
          </cell>
          <cell r="E3242" t="str">
            <v>CB</v>
          </cell>
          <cell r="F3242" t="b">
            <v>0</v>
          </cell>
          <cell r="G3242">
            <v>1694.4121811436701</v>
          </cell>
          <cell r="H3242">
            <v>1694.4121811436701</v>
          </cell>
        </row>
        <row r="3243">
          <cell r="B3243" t="str">
            <v>SUNOL 110148180</v>
          </cell>
          <cell r="C3243">
            <v>14241101</v>
          </cell>
          <cell r="D3243" t="str">
            <v>SUNOL 1101</v>
          </cell>
          <cell r="E3243">
            <v>48180</v>
          </cell>
          <cell r="F3243" t="b">
            <v>1</v>
          </cell>
          <cell r="G3243">
            <v>21.150175937356899</v>
          </cell>
          <cell r="H3243">
            <v>21.150175937356899</v>
          </cell>
        </row>
        <row r="3244">
          <cell r="B3244" t="str">
            <v>SUNOL 11018721</v>
          </cell>
          <cell r="C3244">
            <v>14241101</v>
          </cell>
          <cell r="D3244" t="str">
            <v>SUNOL 1101</v>
          </cell>
          <cell r="E3244">
            <v>8721</v>
          </cell>
          <cell r="F3244" t="b">
            <v>0</v>
          </cell>
          <cell r="G3244">
            <v>4901.8588049807304</v>
          </cell>
          <cell r="H3244">
            <v>4400.8399232883203</v>
          </cell>
        </row>
        <row r="3245">
          <cell r="B3245" t="str">
            <v>SUNOL 1101CB</v>
          </cell>
          <cell r="C3245">
            <v>14241101</v>
          </cell>
          <cell r="D3245" t="str">
            <v>SUNOL 1101</v>
          </cell>
          <cell r="E3245" t="str">
            <v>CB</v>
          </cell>
          <cell r="F3245" t="b">
            <v>0</v>
          </cell>
          <cell r="G3245">
            <v>9278.02372706799</v>
          </cell>
          <cell r="H3245">
            <v>5281.0095167946201</v>
          </cell>
        </row>
        <row r="3246">
          <cell r="B3246" t="str">
            <v>SUNOL 1101MR169</v>
          </cell>
          <cell r="C3246">
            <v>14241101</v>
          </cell>
          <cell r="D3246" t="str">
            <v>SUNOL 1101</v>
          </cell>
          <cell r="E3246" t="str">
            <v>MR169</v>
          </cell>
          <cell r="F3246" t="b">
            <v>0</v>
          </cell>
          <cell r="G3246">
            <v>15006.413971276301</v>
          </cell>
          <cell r="H3246">
            <v>4976.4794538133701</v>
          </cell>
        </row>
        <row r="3247">
          <cell r="B3247" t="str">
            <v>SUNOL 1101MR196</v>
          </cell>
          <cell r="C3247">
            <v>14241101</v>
          </cell>
          <cell r="D3247" t="str">
            <v>SUNOL 1101</v>
          </cell>
          <cell r="E3247" t="str">
            <v>MR196</v>
          </cell>
          <cell r="F3247" t="b">
            <v>0</v>
          </cell>
          <cell r="G3247">
            <v>21187.467811600702</v>
          </cell>
          <cell r="H3247">
            <v>6333.1478211991698</v>
          </cell>
        </row>
        <row r="3248">
          <cell r="B3248" t="str">
            <v>SUNOL 1101MR297</v>
          </cell>
          <cell r="C3248">
            <v>14241101</v>
          </cell>
          <cell r="D3248" t="str">
            <v>SUNOL 1101</v>
          </cell>
          <cell r="E3248" t="str">
            <v>MR297</v>
          </cell>
          <cell r="F3248" t="b">
            <v>0</v>
          </cell>
          <cell r="G3248">
            <v>9710.6915346803198</v>
          </cell>
          <cell r="H3248">
            <v>9531.5764230487293</v>
          </cell>
        </row>
        <row r="3249">
          <cell r="B3249" t="str">
            <v>SUNOL 1101MR298</v>
          </cell>
          <cell r="C3249">
            <v>14241101</v>
          </cell>
          <cell r="D3249" t="str">
            <v>SUNOL 1101</v>
          </cell>
          <cell r="E3249" t="str">
            <v>MR298</v>
          </cell>
          <cell r="F3249" t="b">
            <v>0</v>
          </cell>
          <cell r="G3249">
            <v>8473.8005573158098</v>
          </cell>
          <cell r="H3249">
            <v>8244.1822055817993</v>
          </cell>
        </row>
        <row r="3250">
          <cell r="B3250" t="str">
            <v>SUNOL 1101MR299</v>
          </cell>
          <cell r="C3250">
            <v>14241101</v>
          </cell>
          <cell r="D3250" t="str">
            <v>SUNOL 1101</v>
          </cell>
          <cell r="E3250" t="str">
            <v>MR299</v>
          </cell>
          <cell r="F3250" t="b">
            <v>0</v>
          </cell>
          <cell r="G3250">
            <v>7955.2461685553499</v>
          </cell>
          <cell r="H3250">
            <v>7955.2461685553499</v>
          </cell>
        </row>
        <row r="3251">
          <cell r="B3251" t="str">
            <v>SUNOL 1101MR387</v>
          </cell>
          <cell r="C3251">
            <v>14241101</v>
          </cell>
          <cell r="D3251" t="str">
            <v>SUNOL 1101</v>
          </cell>
          <cell r="E3251" t="str">
            <v>MR387</v>
          </cell>
          <cell r="F3251" t="b">
            <v>0</v>
          </cell>
          <cell r="G3251">
            <v>8072.5306794767803</v>
          </cell>
          <cell r="H3251">
            <v>8065.9096039097503</v>
          </cell>
        </row>
        <row r="3252">
          <cell r="B3252" t="str">
            <v>SUNOL 1101MR650</v>
          </cell>
          <cell r="C3252">
            <v>14241101</v>
          </cell>
          <cell r="D3252" t="str">
            <v>SUNOL 1101</v>
          </cell>
          <cell r="E3252" t="str">
            <v>MR650</v>
          </cell>
          <cell r="F3252" t="b">
            <v>0</v>
          </cell>
          <cell r="G3252">
            <v>4320.1366242907998</v>
          </cell>
          <cell r="H3252">
            <v>2086.6412217441002</v>
          </cell>
        </row>
        <row r="3253">
          <cell r="B3253" t="str">
            <v>SWIFT 2102889948</v>
          </cell>
          <cell r="C3253">
            <v>83392102</v>
          </cell>
          <cell r="D3253" t="str">
            <v>SWIFT 2102</v>
          </cell>
          <cell r="E3253">
            <v>889948</v>
          </cell>
          <cell r="F3253" t="b">
            <v>1</v>
          </cell>
          <cell r="G3253">
            <v>2120.3673046100898</v>
          </cell>
          <cell r="H3253">
            <v>706.88773917304002</v>
          </cell>
        </row>
        <row r="3254">
          <cell r="B3254" t="str">
            <v>SWIFT 2107XR526</v>
          </cell>
          <cell r="C3254">
            <v>83392107</v>
          </cell>
          <cell r="D3254" t="str">
            <v>SWIFT 2107</v>
          </cell>
          <cell r="E3254" t="str">
            <v>XR526</v>
          </cell>
          <cell r="F3254" t="b">
            <v>0</v>
          </cell>
          <cell r="G3254">
            <v>8725.9017744535995</v>
          </cell>
          <cell r="H3254">
            <v>3365.6589223368301</v>
          </cell>
        </row>
        <row r="3255">
          <cell r="B3255" t="str">
            <v>SWIFT 2109XR300</v>
          </cell>
          <cell r="C3255">
            <v>83392109</v>
          </cell>
          <cell r="D3255" t="str">
            <v>SWIFT 2109</v>
          </cell>
          <cell r="E3255" t="str">
            <v>XR300</v>
          </cell>
          <cell r="F3255" t="b">
            <v>1</v>
          </cell>
          <cell r="G3255">
            <v>1391.39331694418</v>
          </cell>
          <cell r="H3255">
            <v>526.75555974945996</v>
          </cell>
        </row>
        <row r="3256">
          <cell r="B3256" t="str">
            <v>SWIFT 2110853720</v>
          </cell>
          <cell r="C3256">
            <v>83392110</v>
          </cell>
          <cell r="D3256" t="str">
            <v>SWIFT 2110</v>
          </cell>
          <cell r="E3256">
            <v>853720</v>
          </cell>
          <cell r="F3256" t="b">
            <v>0</v>
          </cell>
          <cell r="G3256">
            <v>50276.810788005401</v>
          </cell>
          <cell r="H3256">
            <v>50276.810788005401</v>
          </cell>
        </row>
        <row r="3257">
          <cell r="B3257" t="str">
            <v>SWIFT 2110XR254</v>
          </cell>
          <cell r="C3257">
            <v>83392110</v>
          </cell>
          <cell r="D3257" t="str">
            <v>SWIFT 2110</v>
          </cell>
          <cell r="E3257" t="str">
            <v>XR254</v>
          </cell>
          <cell r="F3257" t="b">
            <v>0</v>
          </cell>
          <cell r="G3257">
            <v>40510.534373798902</v>
          </cell>
          <cell r="H3257">
            <v>40510.534373798902</v>
          </cell>
        </row>
        <row r="3258">
          <cell r="B3258" t="str">
            <v>SWIFT 2110XR332</v>
          </cell>
          <cell r="C3258">
            <v>83392110</v>
          </cell>
          <cell r="D3258" t="str">
            <v>SWIFT 2110</v>
          </cell>
          <cell r="E3258" t="str">
            <v>XR332</v>
          </cell>
          <cell r="F3258" t="b">
            <v>0</v>
          </cell>
          <cell r="G3258">
            <v>29699.192182154198</v>
          </cell>
          <cell r="H3258">
            <v>29699.192182154198</v>
          </cell>
        </row>
        <row r="3259">
          <cell r="B3259" t="str">
            <v>SWIFT 2110XR366</v>
          </cell>
          <cell r="C3259">
            <v>83392110</v>
          </cell>
          <cell r="D3259" t="str">
            <v>SWIFT 2110</v>
          </cell>
          <cell r="E3259" t="str">
            <v>XR366</v>
          </cell>
          <cell r="F3259" t="b">
            <v>0</v>
          </cell>
          <cell r="G3259">
            <v>17766.113260770799</v>
          </cell>
          <cell r="H3259">
            <v>13567.802176974101</v>
          </cell>
        </row>
        <row r="3260">
          <cell r="B3260" t="str">
            <v>SYCAMORE CREEK 1109CB</v>
          </cell>
          <cell r="C3260">
            <v>102971109</v>
          </cell>
          <cell r="D3260" t="str">
            <v>SYCAMORE CREEK 1109</v>
          </cell>
          <cell r="E3260" t="str">
            <v>CB</v>
          </cell>
          <cell r="F3260" t="b">
            <v>1</v>
          </cell>
          <cell r="G3260">
            <v>14599.8126189595</v>
          </cell>
          <cell r="H3260">
            <v>271.15113908191</v>
          </cell>
        </row>
        <row r="3261">
          <cell r="B3261" t="str">
            <v>SYCAMORE CREEK 1111153260</v>
          </cell>
          <cell r="C3261">
            <v>102971111</v>
          </cell>
          <cell r="D3261" t="str">
            <v>SYCAMORE CREEK 1111</v>
          </cell>
          <cell r="E3261">
            <v>153260</v>
          </cell>
          <cell r="F3261" t="b">
            <v>1</v>
          </cell>
          <cell r="G3261">
            <v>424.45920930618098</v>
          </cell>
          <cell r="H3261">
            <v>424.45920930618098</v>
          </cell>
        </row>
        <row r="3262">
          <cell r="B3262" t="str">
            <v>SYCAMORE CREEK 11112014</v>
          </cell>
          <cell r="C3262">
            <v>102971111</v>
          </cell>
          <cell r="D3262" t="str">
            <v>SYCAMORE CREEK 1111</v>
          </cell>
          <cell r="E3262">
            <v>2014</v>
          </cell>
          <cell r="F3262" t="b">
            <v>0</v>
          </cell>
          <cell r="G3262">
            <v>35984.1334924697</v>
          </cell>
          <cell r="H3262">
            <v>35984.1334924697</v>
          </cell>
        </row>
        <row r="3263">
          <cell r="B3263" t="str">
            <v>SYCAMORE CREEK 11112268</v>
          </cell>
          <cell r="C3263">
            <v>102971111</v>
          </cell>
          <cell r="D3263" t="str">
            <v>SYCAMORE CREEK 1111</v>
          </cell>
          <cell r="E3263">
            <v>2268</v>
          </cell>
          <cell r="F3263" t="b">
            <v>0</v>
          </cell>
          <cell r="G3263">
            <v>35117.3515856222</v>
          </cell>
          <cell r="H3263">
            <v>35117.3515856222</v>
          </cell>
        </row>
        <row r="3264">
          <cell r="B3264" t="str">
            <v>SYCAMORE CREEK 1111976428</v>
          </cell>
          <cell r="C3264">
            <v>102971111</v>
          </cell>
          <cell r="D3264" t="str">
            <v>SYCAMORE CREEK 1111</v>
          </cell>
          <cell r="E3264">
            <v>976428</v>
          </cell>
          <cell r="F3264" t="b">
            <v>0</v>
          </cell>
          <cell r="G3264">
            <v>16955.249878886501</v>
          </cell>
          <cell r="H3264">
            <v>14081.5811757513</v>
          </cell>
        </row>
        <row r="3265">
          <cell r="B3265" t="str">
            <v>SYCAMORE CREEK 1111CB</v>
          </cell>
          <cell r="C3265">
            <v>102971111</v>
          </cell>
          <cell r="D3265" t="str">
            <v>SYCAMORE CREEK 1111</v>
          </cell>
          <cell r="E3265" t="str">
            <v>CB</v>
          </cell>
          <cell r="F3265" t="b">
            <v>1</v>
          </cell>
          <cell r="G3265">
            <v>11952.160818945</v>
          </cell>
          <cell r="H3265">
            <v>777.742287775367</v>
          </cell>
        </row>
        <row r="3266">
          <cell r="B3266" t="str">
            <v>TAMARACK 1101CB</v>
          </cell>
          <cell r="C3266">
            <v>152291101</v>
          </cell>
          <cell r="D3266" t="str">
            <v>TAMARACK 1101</v>
          </cell>
          <cell r="E3266" t="str">
            <v>CB</v>
          </cell>
          <cell r="F3266" t="b">
            <v>0</v>
          </cell>
          <cell r="G3266">
            <v>28734.8817151599</v>
          </cell>
          <cell r="H3266">
            <v>28123.7557667293</v>
          </cell>
        </row>
        <row r="3267">
          <cell r="B3267" t="str">
            <v>TAR FLAT 0401CB</v>
          </cell>
          <cell r="C3267">
            <v>163240401</v>
          </cell>
          <cell r="D3267" t="str">
            <v>TAR FLAT 0401</v>
          </cell>
          <cell r="E3267" t="str">
            <v>CB</v>
          </cell>
          <cell r="F3267" t="b">
            <v>0</v>
          </cell>
          <cell r="G3267">
            <v>5901.3043799277702</v>
          </cell>
          <cell r="H3267">
            <v>5623.7964397247397</v>
          </cell>
        </row>
        <row r="3268">
          <cell r="B3268" t="str">
            <v>TAR FLAT 04023144</v>
          </cell>
          <cell r="C3268">
            <v>163240402</v>
          </cell>
          <cell r="D3268" t="str">
            <v>TAR FLAT 0402</v>
          </cell>
          <cell r="E3268">
            <v>3144</v>
          </cell>
          <cell r="F3268" t="b">
            <v>0</v>
          </cell>
          <cell r="G3268">
            <v>8269.2516986043101</v>
          </cell>
          <cell r="H3268">
            <v>7828.9118603105599</v>
          </cell>
        </row>
        <row r="3269">
          <cell r="B3269" t="str">
            <v>TAR FLAT 0402CB</v>
          </cell>
          <cell r="C3269">
            <v>163240402</v>
          </cell>
          <cell r="D3269" t="str">
            <v>TAR FLAT 0402</v>
          </cell>
          <cell r="E3269" t="str">
            <v>CB</v>
          </cell>
          <cell r="F3269" t="b">
            <v>0</v>
          </cell>
          <cell r="G3269">
            <v>2354.3543490196598</v>
          </cell>
          <cell r="H3269">
            <v>1281.2411980769</v>
          </cell>
        </row>
        <row r="3270">
          <cell r="B3270" t="str">
            <v>TASSAJARA 2103557000</v>
          </cell>
          <cell r="C3270">
            <v>14662103</v>
          </cell>
          <cell r="D3270" t="str">
            <v>TASSAJARA 2103</v>
          </cell>
          <cell r="E3270">
            <v>557000</v>
          </cell>
          <cell r="F3270" t="b">
            <v>1</v>
          </cell>
          <cell r="G3270">
            <v>398.693333899452</v>
          </cell>
          <cell r="H3270">
            <v>335.03165975799402</v>
          </cell>
        </row>
        <row r="3271">
          <cell r="B3271" t="str">
            <v>TASSAJARA 2103CB</v>
          </cell>
          <cell r="C3271">
            <v>14662103</v>
          </cell>
          <cell r="D3271" t="str">
            <v>TASSAJARA 2103</v>
          </cell>
          <cell r="E3271" t="str">
            <v>CB</v>
          </cell>
          <cell r="F3271" t="b">
            <v>1</v>
          </cell>
          <cell r="G3271">
            <v>28346.007709377402</v>
          </cell>
          <cell r="H3271">
            <v>787.86230400835802</v>
          </cell>
        </row>
        <row r="3272">
          <cell r="B3272" t="str">
            <v>TASSAJARA 210419042</v>
          </cell>
          <cell r="C3272">
            <v>14662104</v>
          </cell>
          <cell r="D3272" t="str">
            <v>TASSAJARA 2104</v>
          </cell>
          <cell r="E3272">
            <v>19042</v>
          </cell>
          <cell r="F3272" t="b">
            <v>0</v>
          </cell>
          <cell r="G3272">
            <v>13701.0778009483</v>
          </cell>
          <cell r="H3272">
            <v>10069.7208648947</v>
          </cell>
        </row>
        <row r="3273">
          <cell r="B3273" t="str">
            <v>TASSAJARA 2104CB</v>
          </cell>
          <cell r="C3273">
            <v>14662104</v>
          </cell>
          <cell r="D3273" t="str">
            <v>TASSAJARA 2104</v>
          </cell>
          <cell r="E3273" t="str">
            <v>CB</v>
          </cell>
          <cell r="F3273" t="b">
            <v>1</v>
          </cell>
          <cell r="G3273">
            <v>1951.9603396610901</v>
          </cell>
          <cell r="H3273">
            <v>159.164466792496</v>
          </cell>
        </row>
        <row r="3274">
          <cell r="B3274" t="str">
            <v>TASSAJARA 2106203380</v>
          </cell>
          <cell r="C3274">
            <v>14662106</v>
          </cell>
          <cell r="D3274" t="str">
            <v>TASSAJARA 2106</v>
          </cell>
          <cell r="E3274">
            <v>203380</v>
          </cell>
          <cell r="F3274" t="b">
            <v>1</v>
          </cell>
          <cell r="G3274">
            <v>3178.29906759805</v>
          </cell>
          <cell r="H3274">
            <v>809.595645700006</v>
          </cell>
        </row>
        <row r="3275">
          <cell r="B3275" t="str">
            <v>TASSAJARA 210812712</v>
          </cell>
          <cell r="C3275">
            <v>14662108</v>
          </cell>
          <cell r="D3275" t="str">
            <v>TASSAJARA 2108</v>
          </cell>
          <cell r="E3275">
            <v>12712</v>
          </cell>
          <cell r="F3275" t="b">
            <v>0</v>
          </cell>
          <cell r="G3275">
            <v>5357.93414548905</v>
          </cell>
          <cell r="H3275">
            <v>1227.8520803209201</v>
          </cell>
        </row>
        <row r="3276">
          <cell r="B3276" t="str">
            <v>TASSAJARA 2108189700</v>
          </cell>
          <cell r="C3276">
            <v>14662108</v>
          </cell>
          <cell r="D3276" t="str">
            <v>TASSAJARA 2108</v>
          </cell>
          <cell r="E3276">
            <v>189700</v>
          </cell>
          <cell r="F3276" t="b">
            <v>1</v>
          </cell>
          <cell r="G3276">
            <v>2164.8557580970701</v>
          </cell>
          <cell r="H3276">
            <v>306.72543422674801</v>
          </cell>
        </row>
        <row r="3277">
          <cell r="B3277" t="str">
            <v>TASSAJARA 2108437582</v>
          </cell>
          <cell r="C3277">
            <v>14662108</v>
          </cell>
          <cell r="D3277" t="str">
            <v>TASSAJARA 2108</v>
          </cell>
          <cell r="E3277">
            <v>437582</v>
          </cell>
          <cell r="F3277" t="b">
            <v>0</v>
          </cell>
          <cell r="G3277">
            <v>3785.2973533240202</v>
          </cell>
          <cell r="H3277">
            <v>1172.62427767248</v>
          </cell>
        </row>
        <row r="3278">
          <cell r="B3278" t="str">
            <v>TASSAJARA 2108D520R</v>
          </cell>
          <cell r="C3278">
            <v>14662108</v>
          </cell>
          <cell r="D3278" t="str">
            <v>TASSAJARA 2108</v>
          </cell>
          <cell r="E3278" t="str">
            <v>D520R</v>
          </cell>
          <cell r="F3278" t="b">
            <v>1</v>
          </cell>
          <cell r="G3278">
            <v>5652.8622732386002</v>
          </cell>
          <cell r="H3278">
            <v>0</v>
          </cell>
        </row>
        <row r="3279">
          <cell r="B3279" t="str">
            <v>TASSAJARA 2109CB</v>
          </cell>
          <cell r="C3279">
            <v>14662109</v>
          </cell>
          <cell r="D3279" t="str">
            <v>TASSAJARA 2109</v>
          </cell>
          <cell r="E3279" t="str">
            <v>CB</v>
          </cell>
          <cell r="F3279" t="b">
            <v>0</v>
          </cell>
          <cell r="G3279">
            <v>3124.8791790978598</v>
          </cell>
          <cell r="H3279">
            <v>3111.1631426353101</v>
          </cell>
        </row>
        <row r="3280">
          <cell r="B3280" t="str">
            <v>TASSAJARA 21123202</v>
          </cell>
          <cell r="C3280">
            <v>14662112</v>
          </cell>
          <cell r="D3280" t="str">
            <v>TASSAJARA 2112</v>
          </cell>
          <cell r="E3280">
            <v>3202</v>
          </cell>
          <cell r="F3280" t="b">
            <v>1</v>
          </cell>
          <cell r="G3280">
            <v>630.30213807825101</v>
          </cell>
          <cell r="H3280">
            <v>630.30213807825101</v>
          </cell>
        </row>
        <row r="3281">
          <cell r="B3281" t="str">
            <v>TASSAJARA 211238868</v>
          </cell>
          <cell r="C3281">
            <v>14662112</v>
          </cell>
          <cell r="D3281" t="str">
            <v>TASSAJARA 2112</v>
          </cell>
          <cell r="E3281">
            <v>38868</v>
          </cell>
          <cell r="F3281" t="b">
            <v>0</v>
          </cell>
          <cell r="G3281">
            <v>6917.0796500685301</v>
          </cell>
          <cell r="H3281">
            <v>3119.12756395421</v>
          </cell>
        </row>
        <row r="3282">
          <cell r="B3282" t="str">
            <v>TASSAJARA 21126392</v>
          </cell>
          <cell r="C3282">
            <v>14662112</v>
          </cell>
          <cell r="D3282" t="str">
            <v>TASSAJARA 2112</v>
          </cell>
          <cell r="E3282">
            <v>6392</v>
          </cell>
          <cell r="F3282" t="b">
            <v>0</v>
          </cell>
          <cell r="G3282">
            <v>8838.9848129477305</v>
          </cell>
          <cell r="H3282">
            <v>8838.9848129477305</v>
          </cell>
        </row>
        <row r="3283">
          <cell r="B3283" t="str">
            <v>TASSAJARA 2112CB</v>
          </cell>
          <cell r="C3283">
            <v>14662112</v>
          </cell>
          <cell r="D3283" t="str">
            <v>TASSAJARA 2112</v>
          </cell>
          <cell r="E3283" t="str">
            <v>CB</v>
          </cell>
          <cell r="F3283" t="b">
            <v>1</v>
          </cell>
          <cell r="G3283">
            <v>2118.6497120680401</v>
          </cell>
          <cell r="H3283">
            <v>279.42973407494998</v>
          </cell>
        </row>
        <row r="3284">
          <cell r="B3284" t="str">
            <v>TASSAJARA 2112D514R</v>
          </cell>
          <cell r="C3284">
            <v>14662112</v>
          </cell>
          <cell r="D3284" t="str">
            <v>TASSAJARA 2112</v>
          </cell>
          <cell r="E3284" t="str">
            <v>D514R</v>
          </cell>
          <cell r="F3284" t="b">
            <v>0</v>
          </cell>
          <cell r="G3284">
            <v>7698.3806844168002</v>
          </cell>
          <cell r="H3284">
            <v>5032.0091454953599</v>
          </cell>
        </row>
        <row r="3285">
          <cell r="B3285" t="str">
            <v>TASSAJARA 2113MR276</v>
          </cell>
          <cell r="C3285">
            <v>14662113</v>
          </cell>
          <cell r="D3285" t="str">
            <v>TASSAJARA 2113</v>
          </cell>
          <cell r="E3285" t="str">
            <v>MR276</v>
          </cell>
          <cell r="F3285" t="b">
            <v>0</v>
          </cell>
          <cell r="G3285">
            <v>6265.9534949725303</v>
          </cell>
          <cell r="H3285">
            <v>6199.9698055271901</v>
          </cell>
        </row>
        <row r="3286">
          <cell r="B3286" t="str">
            <v>TEJON 11022455</v>
          </cell>
          <cell r="C3286">
            <v>252931102</v>
          </cell>
          <cell r="D3286" t="str">
            <v>TEJON 1102</v>
          </cell>
          <cell r="E3286">
            <v>2455</v>
          </cell>
          <cell r="F3286" t="b">
            <v>0</v>
          </cell>
          <cell r="G3286">
            <v>10165.576369468899</v>
          </cell>
          <cell r="H3286">
            <v>10165.576369468899</v>
          </cell>
        </row>
        <row r="3287">
          <cell r="B3287" t="str">
            <v>TEJON 11023751</v>
          </cell>
          <cell r="C3287">
            <v>252931102</v>
          </cell>
          <cell r="D3287" t="str">
            <v>TEJON 1102</v>
          </cell>
          <cell r="E3287">
            <v>3751</v>
          </cell>
          <cell r="F3287" t="b">
            <v>0</v>
          </cell>
          <cell r="G3287">
            <v>16451.173741306899</v>
          </cell>
          <cell r="H3287">
            <v>15802.8651205846</v>
          </cell>
        </row>
        <row r="3288">
          <cell r="B3288" t="str">
            <v>TEJON 11023760</v>
          </cell>
          <cell r="C3288">
            <v>252931102</v>
          </cell>
          <cell r="D3288" t="str">
            <v>TEJON 1102</v>
          </cell>
          <cell r="E3288">
            <v>3760</v>
          </cell>
          <cell r="F3288" t="b">
            <v>0</v>
          </cell>
          <cell r="G3288">
            <v>10446.6342991126</v>
          </cell>
          <cell r="H3288">
            <v>10415.8966891776</v>
          </cell>
        </row>
        <row r="3289">
          <cell r="B3289" t="str">
            <v>TEJON 1102732836</v>
          </cell>
          <cell r="C3289">
            <v>252931102</v>
          </cell>
          <cell r="D3289" t="str">
            <v>TEJON 1102</v>
          </cell>
          <cell r="E3289">
            <v>732836</v>
          </cell>
          <cell r="F3289" t="b">
            <v>0</v>
          </cell>
          <cell r="G3289">
            <v>24952.577557155899</v>
          </cell>
          <cell r="H3289">
            <v>18788.629298731099</v>
          </cell>
        </row>
        <row r="3290">
          <cell r="B3290" t="str">
            <v>TEJON 1103286542</v>
          </cell>
          <cell r="C3290">
            <v>252931103</v>
          </cell>
          <cell r="D3290" t="str">
            <v>TEJON 1103</v>
          </cell>
          <cell r="E3290">
            <v>286542</v>
          </cell>
          <cell r="F3290" t="b">
            <v>0</v>
          </cell>
          <cell r="G3290">
            <v>9381.8687095197693</v>
          </cell>
          <cell r="H3290">
            <v>3501.85590580794</v>
          </cell>
        </row>
        <row r="3291">
          <cell r="B3291" t="str">
            <v>TEMPLETON 2108A40</v>
          </cell>
          <cell r="C3291">
            <v>183052108</v>
          </cell>
          <cell r="D3291" t="str">
            <v>TEMPLETON 2108</v>
          </cell>
          <cell r="E3291" t="str">
            <v>A40</v>
          </cell>
          <cell r="F3291" t="b">
            <v>0</v>
          </cell>
          <cell r="G3291">
            <v>20639.890253563601</v>
          </cell>
          <cell r="H3291">
            <v>6084.3101431607201</v>
          </cell>
        </row>
        <row r="3292">
          <cell r="B3292" t="str">
            <v>TEMPLETON 2108A64</v>
          </cell>
          <cell r="C3292">
            <v>183052108</v>
          </cell>
          <cell r="D3292" t="str">
            <v>TEMPLETON 2108</v>
          </cell>
          <cell r="E3292" t="str">
            <v>A64</v>
          </cell>
          <cell r="F3292" t="b">
            <v>0</v>
          </cell>
          <cell r="G3292">
            <v>18905.942431251799</v>
          </cell>
          <cell r="H3292">
            <v>3242.50145226528</v>
          </cell>
        </row>
        <row r="3293">
          <cell r="B3293" t="str">
            <v>TEMPLETON 2110307832</v>
          </cell>
          <cell r="C3293">
            <v>183052110</v>
          </cell>
          <cell r="D3293" t="str">
            <v>TEMPLETON 2110</v>
          </cell>
          <cell r="E3293">
            <v>307832</v>
          </cell>
          <cell r="F3293" t="b">
            <v>0</v>
          </cell>
          <cell r="G3293">
            <v>22986.440969404</v>
          </cell>
          <cell r="H3293">
            <v>2614.1135843624202</v>
          </cell>
        </row>
        <row r="3294">
          <cell r="B3294" t="str">
            <v>TEMPLETON 2110317796</v>
          </cell>
          <cell r="C3294">
            <v>183052110</v>
          </cell>
          <cell r="D3294" t="str">
            <v>TEMPLETON 2110</v>
          </cell>
          <cell r="E3294">
            <v>317796</v>
          </cell>
          <cell r="F3294" t="b">
            <v>0</v>
          </cell>
          <cell r="G3294">
            <v>11760.0743754045</v>
          </cell>
          <cell r="H3294">
            <v>8148.5565564478702</v>
          </cell>
        </row>
        <row r="3295">
          <cell r="B3295" t="str">
            <v>TEMPLETON 2110901690</v>
          </cell>
          <cell r="C3295">
            <v>183052110</v>
          </cell>
          <cell r="D3295" t="str">
            <v>TEMPLETON 2110</v>
          </cell>
          <cell r="E3295">
            <v>901690</v>
          </cell>
          <cell r="F3295" t="b">
            <v>0</v>
          </cell>
          <cell r="G3295">
            <v>63574.449635389698</v>
          </cell>
          <cell r="H3295">
            <v>60028.263067619999</v>
          </cell>
        </row>
        <row r="3296">
          <cell r="B3296" t="str">
            <v>TEMPLETON 2110N30</v>
          </cell>
          <cell r="C3296">
            <v>183052110</v>
          </cell>
          <cell r="D3296" t="str">
            <v>TEMPLETON 2110</v>
          </cell>
          <cell r="E3296" t="str">
            <v>N30</v>
          </cell>
          <cell r="F3296" t="b">
            <v>0</v>
          </cell>
          <cell r="G3296">
            <v>32768.323772588497</v>
          </cell>
          <cell r="H3296">
            <v>32768.323772588497</v>
          </cell>
        </row>
        <row r="3297">
          <cell r="B3297" t="str">
            <v>TEMPLETON 2110N32</v>
          </cell>
          <cell r="C3297">
            <v>183052110</v>
          </cell>
          <cell r="D3297" t="str">
            <v>TEMPLETON 2110</v>
          </cell>
          <cell r="E3297" t="str">
            <v>N32</v>
          </cell>
          <cell r="F3297" t="b">
            <v>0</v>
          </cell>
          <cell r="G3297">
            <v>47644.410489400201</v>
          </cell>
          <cell r="H3297">
            <v>47470.959716091202</v>
          </cell>
        </row>
        <row r="3298">
          <cell r="B3298" t="str">
            <v>TEMPLETON 2110R90</v>
          </cell>
          <cell r="C3298">
            <v>183052110</v>
          </cell>
          <cell r="D3298" t="str">
            <v>TEMPLETON 2110</v>
          </cell>
          <cell r="E3298" t="str">
            <v>R90</v>
          </cell>
          <cell r="F3298" t="b">
            <v>0</v>
          </cell>
          <cell r="G3298">
            <v>56951.178407305997</v>
          </cell>
          <cell r="H3298">
            <v>48580.678139080497</v>
          </cell>
        </row>
        <row r="3299">
          <cell r="B3299" t="str">
            <v>TEMPLETON 2110R94</v>
          </cell>
          <cell r="C3299">
            <v>183052110</v>
          </cell>
          <cell r="D3299" t="str">
            <v>TEMPLETON 2110</v>
          </cell>
          <cell r="E3299" t="str">
            <v>R94</v>
          </cell>
          <cell r="F3299" t="b">
            <v>0</v>
          </cell>
          <cell r="G3299">
            <v>33827.900910598</v>
          </cell>
          <cell r="H3299">
            <v>22380.658579505998</v>
          </cell>
        </row>
        <row r="3300">
          <cell r="B3300" t="str">
            <v>TEMPLETON 2111A66</v>
          </cell>
          <cell r="C3300">
            <v>183052111</v>
          </cell>
          <cell r="D3300" t="str">
            <v>TEMPLETON 2111</v>
          </cell>
          <cell r="E3300" t="str">
            <v>A66</v>
          </cell>
          <cell r="F3300" t="b">
            <v>0</v>
          </cell>
          <cell r="G3300">
            <v>54313.838061549097</v>
          </cell>
          <cell r="H3300">
            <v>54313.838061549097</v>
          </cell>
        </row>
        <row r="3301">
          <cell r="B3301" t="str">
            <v>TEMPLETON 2111CB</v>
          </cell>
          <cell r="C3301">
            <v>183052111</v>
          </cell>
          <cell r="D3301" t="str">
            <v>TEMPLETON 2111</v>
          </cell>
          <cell r="E3301" t="str">
            <v>CB</v>
          </cell>
          <cell r="F3301" t="b">
            <v>0</v>
          </cell>
          <cell r="G3301">
            <v>17908.511816465299</v>
          </cell>
          <cell r="H3301">
            <v>3627.2584493637301</v>
          </cell>
        </row>
        <row r="3302">
          <cell r="B3302" t="str">
            <v>TEMPLETON 2111R86</v>
          </cell>
          <cell r="C3302">
            <v>183052111</v>
          </cell>
          <cell r="D3302" t="str">
            <v>TEMPLETON 2111</v>
          </cell>
          <cell r="E3302" t="str">
            <v>R86</v>
          </cell>
          <cell r="F3302" t="b">
            <v>0</v>
          </cell>
          <cell r="G3302">
            <v>23197.454736549302</v>
          </cell>
          <cell r="H3302">
            <v>17574.2947040039</v>
          </cell>
        </row>
        <row r="3303">
          <cell r="B3303" t="str">
            <v>TEMPLETON 2112116402</v>
          </cell>
          <cell r="C3303">
            <v>183052112</v>
          </cell>
          <cell r="D3303" t="str">
            <v>TEMPLETON 2112</v>
          </cell>
          <cell r="E3303">
            <v>116402</v>
          </cell>
          <cell r="F3303" t="b">
            <v>0</v>
          </cell>
          <cell r="G3303">
            <v>11255.0357287526</v>
          </cell>
          <cell r="H3303">
            <v>3810.8828482018098</v>
          </cell>
        </row>
        <row r="3304">
          <cell r="B3304" t="str">
            <v>TEMPLETON 2112238418</v>
          </cell>
          <cell r="C3304">
            <v>183052112</v>
          </cell>
          <cell r="D3304" t="str">
            <v>TEMPLETON 2112</v>
          </cell>
          <cell r="E3304">
            <v>238418</v>
          </cell>
          <cell r="F3304" t="b">
            <v>1</v>
          </cell>
          <cell r="G3304">
            <v>1291.25204704408</v>
          </cell>
          <cell r="H3304">
            <v>331.23840147292901</v>
          </cell>
        </row>
        <row r="3305">
          <cell r="B3305" t="str">
            <v>TEMPLETON 21132949</v>
          </cell>
          <cell r="C3305">
            <v>183052113</v>
          </cell>
          <cell r="D3305" t="str">
            <v>TEMPLETON 2113</v>
          </cell>
          <cell r="E3305">
            <v>2949</v>
          </cell>
          <cell r="F3305" t="b">
            <v>1</v>
          </cell>
          <cell r="G3305">
            <v>766.57185354347905</v>
          </cell>
          <cell r="H3305">
            <v>766.57185354347905</v>
          </cell>
        </row>
        <row r="3306">
          <cell r="B3306" t="str">
            <v>TEMPLETON 2113641367</v>
          </cell>
          <cell r="C3306">
            <v>183052113</v>
          </cell>
          <cell r="D3306" t="str">
            <v>TEMPLETON 2113</v>
          </cell>
          <cell r="E3306">
            <v>641367</v>
          </cell>
          <cell r="F3306" t="b">
            <v>0</v>
          </cell>
          <cell r="G3306">
            <v>63879.290090131399</v>
          </cell>
          <cell r="H3306">
            <v>63879.290090131399</v>
          </cell>
        </row>
        <row r="3307">
          <cell r="B3307" t="str">
            <v>TEMPLETON 2113A08</v>
          </cell>
          <cell r="C3307">
            <v>183052113</v>
          </cell>
          <cell r="D3307" t="str">
            <v>TEMPLETON 2113</v>
          </cell>
          <cell r="E3307" t="str">
            <v>A08</v>
          </cell>
          <cell r="F3307" t="b">
            <v>0</v>
          </cell>
          <cell r="G3307">
            <v>39406.659701079501</v>
          </cell>
          <cell r="H3307">
            <v>16842.518635528599</v>
          </cell>
        </row>
        <row r="3308">
          <cell r="B3308" t="str">
            <v>TEMPLETON 2113A10</v>
          </cell>
          <cell r="C3308">
            <v>183052113</v>
          </cell>
          <cell r="D3308" t="str">
            <v>TEMPLETON 2113</v>
          </cell>
          <cell r="E3308" t="str">
            <v>A10</v>
          </cell>
          <cell r="F3308" t="b">
            <v>0</v>
          </cell>
          <cell r="G3308">
            <v>49945.6996420863</v>
          </cell>
          <cell r="H3308">
            <v>49945.6996420863</v>
          </cell>
        </row>
        <row r="3309">
          <cell r="B3309" t="str">
            <v>TEMPLETON 2113A12</v>
          </cell>
          <cell r="C3309">
            <v>183052113</v>
          </cell>
          <cell r="D3309" t="str">
            <v>TEMPLETON 2113</v>
          </cell>
          <cell r="E3309" t="str">
            <v>A12</v>
          </cell>
          <cell r="F3309" t="b">
            <v>0</v>
          </cell>
          <cell r="G3309">
            <v>64854.514391525903</v>
          </cell>
          <cell r="H3309">
            <v>64854.514391525903</v>
          </cell>
        </row>
        <row r="3310">
          <cell r="B3310" t="str">
            <v>TEMPLETON 2113A20</v>
          </cell>
          <cell r="C3310">
            <v>183052113</v>
          </cell>
          <cell r="D3310" t="str">
            <v>TEMPLETON 2113</v>
          </cell>
          <cell r="E3310" t="str">
            <v>A20</v>
          </cell>
          <cell r="F3310" t="b">
            <v>0</v>
          </cell>
          <cell r="G3310">
            <v>12666.422828729799</v>
          </cell>
          <cell r="H3310">
            <v>11999.0834893215</v>
          </cell>
        </row>
        <row r="3311">
          <cell r="B3311" t="str">
            <v>TEMPLETON 2113A30</v>
          </cell>
          <cell r="C3311">
            <v>183052113</v>
          </cell>
          <cell r="D3311" t="str">
            <v>TEMPLETON 2113</v>
          </cell>
          <cell r="E3311" t="str">
            <v>A30</v>
          </cell>
          <cell r="F3311" t="b">
            <v>1</v>
          </cell>
          <cell r="G3311">
            <v>2568.4190050533698</v>
          </cell>
          <cell r="H3311">
            <v>401.10460428001801</v>
          </cell>
        </row>
        <row r="3312">
          <cell r="B3312" t="str">
            <v>TEMPLETON 2113A32</v>
          </cell>
          <cell r="C3312">
            <v>183052113</v>
          </cell>
          <cell r="D3312" t="str">
            <v>TEMPLETON 2113</v>
          </cell>
          <cell r="E3312" t="str">
            <v>A32</v>
          </cell>
          <cell r="F3312" t="b">
            <v>0</v>
          </cell>
          <cell r="G3312">
            <v>9519.6112701278107</v>
          </cell>
          <cell r="H3312">
            <v>2633.38047003561</v>
          </cell>
        </row>
        <row r="3313">
          <cell r="B3313" t="str">
            <v>TEMPLETON 2113A60</v>
          </cell>
          <cell r="C3313">
            <v>183052113</v>
          </cell>
          <cell r="D3313" t="str">
            <v>TEMPLETON 2113</v>
          </cell>
          <cell r="E3313" t="str">
            <v>A60</v>
          </cell>
          <cell r="F3313" t="b">
            <v>0</v>
          </cell>
          <cell r="G3313">
            <v>14423.323330270099</v>
          </cell>
          <cell r="H3313">
            <v>11709.095351596199</v>
          </cell>
        </row>
        <row r="3314">
          <cell r="B3314" t="str">
            <v>TEMPLETON 2113A70</v>
          </cell>
          <cell r="C3314">
            <v>183052113</v>
          </cell>
          <cell r="D3314" t="str">
            <v>TEMPLETON 2113</v>
          </cell>
          <cell r="E3314" t="str">
            <v>A70</v>
          </cell>
          <cell r="F3314" t="b">
            <v>0</v>
          </cell>
          <cell r="G3314">
            <v>107377.73314761699</v>
          </cell>
          <cell r="H3314">
            <v>39764.028504659596</v>
          </cell>
        </row>
        <row r="3315">
          <cell r="B3315" t="str">
            <v>TEMPLETON 2113CB</v>
          </cell>
          <cell r="C3315">
            <v>183052113</v>
          </cell>
          <cell r="D3315" t="str">
            <v>TEMPLETON 2113</v>
          </cell>
          <cell r="E3315" t="str">
            <v>CB</v>
          </cell>
          <cell r="F3315" t="b">
            <v>0</v>
          </cell>
          <cell r="G3315">
            <v>41366.512127152499</v>
          </cell>
          <cell r="H3315">
            <v>1446.4902917504201</v>
          </cell>
        </row>
        <row r="3316">
          <cell r="B3316" t="str">
            <v>TEMPLETON 2113R82</v>
          </cell>
          <cell r="C3316">
            <v>183052113</v>
          </cell>
          <cell r="D3316" t="str">
            <v>TEMPLETON 2113</v>
          </cell>
          <cell r="E3316" t="str">
            <v>R82</v>
          </cell>
          <cell r="F3316" t="b">
            <v>0</v>
          </cell>
          <cell r="G3316">
            <v>111857.956298973</v>
          </cell>
          <cell r="H3316">
            <v>61789.4024993325</v>
          </cell>
        </row>
        <row r="3317">
          <cell r="B3317" t="str">
            <v>TIDEWATER 210614072</v>
          </cell>
          <cell r="C3317">
            <v>14652106</v>
          </cell>
          <cell r="D3317" t="str">
            <v>TIDEWATER 2106</v>
          </cell>
          <cell r="E3317">
            <v>14072</v>
          </cell>
          <cell r="F3317" t="b">
            <v>0</v>
          </cell>
          <cell r="G3317">
            <v>6206.8729110448803</v>
          </cell>
          <cell r="H3317">
            <v>5897.31174498563</v>
          </cell>
        </row>
        <row r="3318">
          <cell r="B3318" t="str">
            <v>TIDEWATER 210657926</v>
          </cell>
          <cell r="C3318">
            <v>14652106</v>
          </cell>
          <cell r="D3318" t="str">
            <v>TIDEWATER 2106</v>
          </cell>
          <cell r="E3318">
            <v>57926</v>
          </cell>
          <cell r="F3318" t="b">
            <v>1</v>
          </cell>
          <cell r="G3318">
            <v>18926.972373261098</v>
          </cell>
          <cell r="H3318">
            <v>200.791596720439</v>
          </cell>
        </row>
        <row r="3319">
          <cell r="B3319" t="str">
            <v>TIDEWATER 210665866</v>
          </cell>
          <cell r="C3319">
            <v>14652106</v>
          </cell>
          <cell r="D3319" t="str">
            <v>TIDEWATER 2106</v>
          </cell>
          <cell r="E3319">
            <v>65866</v>
          </cell>
          <cell r="F3319" t="b">
            <v>0</v>
          </cell>
          <cell r="G3319">
            <v>13028.5461495703</v>
          </cell>
          <cell r="H3319">
            <v>5501.1432040187201</v>
          </cell>
        </row>
        <row r="3320">
          <cell r="B3320" t="str">
            <v>TIDEWATER 2106745811</v>
          </cell>
          <cell r="C3320">
            <v>14652106</v>
          </cell>
          <cell r="D3320" t="str">
            <v>TIDEWATER 2106</v>
          </cell>
          <cell r="E3320">
            <v>745811</v>
          </cell>
          <cell r="F3320" t="b">
            <v>1</v>
          </cell>
          <cell r="G3320">
            <v>780.42601939451004</v>
          </cell>
          <cell r="H3320">
            <v>641.291639286394</v>
          </cell>
        </row>
        <row r="3321">
          <cell r="B3321" t="str">
            <v>TIDEWATER 2106781445</v>
          </cell>
          <cell r="C3321">
            <v>14652106</v>
          </cell>
          <cell r="D3321" t="str">
            <v>TIDEWATER 2106</v>
          </cell>
          <cell r="E3321">
            <v>781445</v>
          </cell>
          <cell r="F3321" t="b">
            <v>1</v>
          </cell>
          <cell r="G3321">
            <v>577.88771487984002</v>
          </cell>
          <cell r="H3321">
            <v>405.53649089548401</v>
          </cell>
        </row>
        <row r="3322">
          <cell r="B3322" t="str">
            <v>TIGER CREEK 0201CB</v>
          </cell>
          <cell r="C3322">
            <v>161380201</v>
          </cell>
          <cell r="D3322" t="str">
            <v>TIGER CREEK 0201</v>
          </cell>
          <cell r="E3322" t="str">
            <v>CB</v>
          </cell>
          <cell r="F3322" t="b">
            <v>0</v>
          </cell>
          <cell r="G3322">
            <v>6022.6717613153896</v>
          </cell>
          <cell r="H3322">
            <v>6022.6717613153896</v>
          </cell>
        </row>
        <row r="3323">
          <cell r="B3323" t="str">
            <v>TIVY VALLEY 110737522</v>
          </cell>
          <cell r="C3323">
            <v>252941107</v>
          </cell>
          <cell r="D3323" t="str">
            <v>TIVY VALLEY 1107</v>
          </cell>
          <cell r="E3323">
            <v>37522</v>
          </cell>
          <cell r="F3323" t="b">
            <v>1</v>
          </cell>
          <cell r="G3323">
            <v>4999.56715901395</v>
          </cell>
          <cell r="H3323">
            <v>833.62965746589896</v>
          </cell>
        </row>
        <row r="3324">
          <cell r="B3324" t="str">
            <v>TIVY VALLEY 1107584840</v>
          </cell>
          <cell r="C3324">
            <v>252941107</v>
          </cell>
          <cell r="D3324" t="str">
            <v>TIVY VALLEY 1107</v>
          </cell>
          <cell r="E3324">
            <v>584840</v>
          </cell>
          <cell r="F3324" t="b">
            <v>0</v>
          </cell>
          <cell r="G3324">
            <v>72531.106408262494</v>
          </cell>
          <cell r="H3324">
            <v>72531.106408262494</v>
          </cell>
        </row>
        <row r="3325">
          <cell r="B3325" t="str">
            <v>TIVY VALLEY 1107599142</v>
          </cell>
          <cell r="C3325">
            <v>252941107</v>
          </cell>
          <cell r="D3325" t="str">
            <v>TIVY VALLEY 1107</v>
          </cell>
          <cell r="E3325">
            <v>599142</v>
          </cell>
          <cell r="F3325" t="b">
            <v>1</v>
          </cell>
          <cell r="G3325">
            <v>3668.63376483715</v>
          </cell>
          <cell r="H3325">
            <v>573.31047687403998</v>
          </cell>
        </row>
        <row r="3326">
          <cell r="B3326" t="str">
            <v>TIVY VALLEY 11077380</v>
          </cell>
          <cell r="C3326">
            <v>252941107</v>
          </cell>
          <cell r="D3326" t="str">
            <v>TIVY VALLEY 1107</v>
          </cell>
          <cell r="E3326">
            <v>7380</v>
          </cell>
          <cell r="F3326" t="b">
            <v>0</v>
          </cell>
          <cell r="G3326">
            <v>45386.741567837198</v>
          </cell>
          <cell r="H3326">
            <v>20845.5532679346</v>
          </cell>
        </row>
        <row r="3327">
          <cell r="B3327" t="str">
            <v>TIVY VALLEY 1107822606</v>
          </cell>
          <cell r="C3327">
            <v>252941107</v>
          </cell>
          <cell r="D3327" t="str">
            <v>TIVY VALLEY 1107</v>
          </cell>
          <cell r="E3327">
            <v>822606</v>
          </cell>
          <cell r="F3327" t="b">
            <v>0</v>
          </cell>
          <cell r="G3327">
            <v>29230.095385437799</v>
          </cell>
          <cell r="H3327">
            <v>21701.946605641398</v>
          </cell>
        </row>
        <row r="3328">
          <cell r="B3328" t="str">
            <v>TIVY VALLEY 1107869946</v>
          </cell>
          <cell r="C3328">
            <v>252941107</v>
          </cell>
          <cell r="D3328" t="str">
            <v>TIVY VALLEY 1107</v>
          </cell>
          <cell r="E3328">
            <v>869946</v>
          </cell>
          <cell r="F3328" t="b">
            <v>0</v>
          </cell>
          <cell r="G3328">
            <v>47850.899969511098</v>
          </cell>
          <cell r="H3328">
            <v>47850.899969511098</v>
          </cell>
        </row>
        <row r="3329">
          <cell r="B3329" t="str">
            <v>TIVY VALLEY 1107CB</v>
          </cell>
          <cell r="C3329">
            <v>252941107</v>
          </cell>
          <cell r="D3329" t="str">
            <v>TIVY VALLEY 1107</v>
          </cell>
          <cell r="E3329" t="str">
            <v>CB</v>
          </cell>
          <cell r="F3329" t="b">
            <v>1</v>
          </cell>
          <cell r="G3329">
            <v>35309.480146135698</v>
          </cell>
          <cell r="H3329">
            <v>290.05308060245699</v>
          </cell>
        </row>
        <row r="3330">
          <cell r="B3330" t="str">
            <v>TIVY VALLEY 1107R1817</v>
          </cell>
          <cell r="C3330">
            <v>252941107</v>
          </cell>
          <cell r="D3330" t="str">
            <v>TIVY VALLEY 1107</v>
          </cell>
          <cell r="E3330" t="str">
            <v>R1817</v>
          </cell>
          <cell r="F3330" t="b">
            <v>0</v>
          </cell>
          <cell r="G3330">
            <v>31029.218735535</v>
          </cell>
          <cell r="H3330">
            <v>31029.218735535</v>
          </cell>
        </row>
        <row r="3331">
          <cell r="B3331" t="str">
            <v>TOCALOMA 0241CB</v>
          </cell>
          <cell r="C3331">
            <v>43150241</v>
          </cell>
          <cell r="D3331" t="str">
            <v>TOCALOMA 0241</v>
          </cell>
          <cell r="E3331" t="str">
            <v>CB</v>
          </cell>
          <cell r="F3331" t="b">
            <v>1</v>
          </cell>
          <cell r="G3331">
            <v>26.5151306552813</v>
          </cell>
          <cell r="H3331">
            <v>26.5151306552813</v>
          </cell>
        </row>
        <row r="3332">
          <cell r="B3332" t="str">
            <v>TRES PINOS 1111203126</v>
          </cell>
          <cell r="C3332">
            <v>183221111</v>
          </cell>
          <cell r="D3332" t="str">
            <v>TRES PINOS 1111</v>
          </cell>
          <cell r="E3332">
            <v>203126</v>
          </cell>
          <cell r="F3332" t="b">
            <v>1</v>
          </cell>
          <cell r="G3332">
            <v>10848.700135978301</v>
          </cell>
          <cell r="H3332">
            <v>107.461119208684</v>
          </cell>
        </row>
        <row r="3333">
          <cell r="B3333" t="str">
            <v>TRIDAM POWERHOUSE 2101CB</v>
          </cell>
          <cell r="C3333">
            <v>168152101</v>
          </cell>
          <cell r="D3333" t="str">
            <v>TRIDAM POWERHOUSE 2101</v>
          </cell>
          <cell r="E3333" t="str">
            <v>CB</v>
          </cell>
          <cell r="F3333" t="b">
            <v>1</v>
          </cell>
          <cell r="G3333">
            <v>80.995405193164402</v>
          </cell>
          <cell r="H3333">
            <v>80.995405193164402</v>
          </cell>
        </row>
        <row r="3334">
          <cell r="B3334" t="str">
            <v>TULE POWER HOUSE 1101CB</v>
          </cell>
          <cell r="C3334">
            <v>258591101</v>
          </cell>
          <cell r="D3334" t="str">
            <v>TULE POWER HOUSE 1101</v>
          </cell>
          <cell r="E3334" t="str">
            <v>CB</v>
          </cell>
          <cell r="F3334" t="b">
            <v>0</v>
          </cell>
          <cell r="G3334">
            <v>6570.8000181588704</v>
          </cell>
          <cell r="H3334">
            <v>6570.8000181588704</v>
          </cell>
        </row>
        <row r="3335">
          <cell r="B3335" t="str">
            <v>TULUCAY 1101504524</v>
          </cell>
          <cell r="C3335">
            <v>42301101</v>
          </cell>
          <cell r="D3335" t="str">
            <v>TULUCAY 1101</v>
          </cell>
          <cell r="E3335">
            <v>504524</v>
          </cell>
          <cell r="F3335" t="b">
            <v>1</v>
          </cell>
          <cell r="G3335">
            <v>2446.5239604860499</v>
          </cell>
          <cell r="H3335">
            <v>610.09910824704605</v>
          </cell>
        </row>
        <row r="3336">
          <cell r="B3336" t="str">
            <v>TULUCAY 1101628</v>
          </cell>
          <cell r="C3336">
            <v>42301101</v>
          </cell>
          <cell r="D3336" t="str">
            <v>TULUCAY 1101</v>
          </cell>
          <cell r="E3336">
            <v>628</v>
          </cell>
          <cell r="F3336" t="b">
            <v>0</v>
          </cell>
          <cell r="G3336">
            <v>14091.110488017999</v>
          </cell>
          <cell r="H3336">
            <v>6713.6414156599603</v>
          </cell>
        </row>
        <row r="3337">
          <cell r="B3337" t="str">
            <v>TYLER 11051536</v>
          </cell>
          <cell r="C3337">
            <v>103571105</v>
          </cell>
          <cell r="D3337" t="str">
            <v>TYLER 1105</v>
          </cell>
          <cell r="E3337">
            <v>1536</v>
          </cell>
          <cell r="F3337" t="b">
            <v>0</v>
          </cell>
          <cell r="G3337">
            <v>29066.107631232499</v>
          </cell>
          <cell r="H3337">
            <v>28603.814933089001</v>
          </cell>
        </row>
        <row r="3338">
          <cell r="B3338" t="str">
            <v>TYLER 1105816852</v>
          </cell>
          <cell r="C3338">
            <v>103571105</v>
          </cell>
          <cell r="D3338" t="str">
            <v>TYLER 1105</v>
          </cell>
          <cell r="E3338">
            <v>816852</v>
          </cell>
          <cell r="F3338" t="b">
            <v>0</v>
          </cell>
          <cell r="G3338">
            <v>70141.746645085805</v>
          </cell>
          <cell r="H3338">
            <v>20545.687609765999</v>
          </cell>
        </row>
        <row r="3339">
          <cell r="B3339" t="str">
            <v>TYLER 110585132</v>
          </cell>
          <cell r="C3339">
            <v>103571105</v>
          </cell>
          <cell r="D3339" t="str">
            <v>TYLER 1105</v>
          </cell>
          <cell r="E3339">
            <v>85132</v>
          </cell>
          <cell r="F3339" t="b">
            <v>0</v>
          </cell>
          <cell r="G3339">
            <v>50093.018916872497</v>
          </cell>
          <cell r="H3339">
            <v>50093.018916872497</v>
          </cell>
        </row>
        <row r="3340">
          <cell r="B3340" t="str">
            <v>UKIAH 1111168892</v>
          </cell>
          <cell r="C3340">
            <v>42771111</v>
          </cell>
          <cell r="D3340" t="str">
            <v>UKIAH 1111</v>
          </cell>
          <cell r="E3340">
            <v>168892</v>
          </cell>
          <cell r="F3340" t="b">
            <v>1</v>
          </cell>
          <cell r="G3340">
            <v>1078.2209172952801</v>
          </cell>
          <cell r="H3340">
            <v>264.32074702938098</v>
          </cell>
        </row>
        <row r="3341">
          <cell r="B3341" t="str">
            <v>UKIAH 1111534</v>
          </cell>
          <cell r="C3341">
            <v>42771111</v>
          </cell>
          <cell r="D3341" t="str">
            <v>UKIAH 1111</v>
          </cell>
          <cell r="E3341">
            <v>534</v>
          </cell>
          <cell r="F3341" t="b">
            <v>0</v>
          </cell>
          <cell r="G3341">
            <v>33775.849653717501</v>
          </cell>
          <cell r="H3341">
            <v>30432.339923334399</v>
          </cell>
        </row>
        <row r="3342">
          <cell r="B3342" t="str">
            <v>UKIAH 1111807988</v>
          </cell>
          <cell r="C3342">
            <v>42771111</v>
          </cell>
          <cell r="D3342" t="str">
            <v>UKIAH 1111</v>
          </cell>
          <cell r="E3342">
            <v>807988</v>
          </cell>
          <cell r="F3342" t="b">
            <v>0</v>
          </cell>
          <cell r="G3342">
            <v>6722.2778725561202</v>
          </cell>
          <cell r="H3342">
            <v>6706.24770917961</v>
          </cell>
        </row>
        <row r="3343">
          <cell r="B3343" t="str">
            <v>UKIAH 1113548420</v>
          </cell>
          <cell r="C3343">
            <v>42771113</v>
          </cell>
          <cell r="D3343" t="str">
            <v>UKIAH 1113</v>
          </cell>
          <cell r="E3343">
            <v>548420</v>
          </cell>
          <cell r="F3343" t="b">
            <v>0</v>
          </cell>
          <cell r="G3343">
            <v>8380.7958162259092</v>
          </cell>
          <cell r="H3343">
            <v>8369.7684400997896</v>
          </cell>
        </row>
        <row r="3344">
          <cell r="B3344" t="str">
            <v>UKIAH 1113658899</v>
          </cell>
          <cell r="C3344">
            <v>42771113</v>
          </cell>
          <cell r="D3344" t="str">
            <v>UKIAH 1113</v>
          </cell>
          <cell r="E3344">
            <v>658899</v>
          </cell>
          <cell r="F3344" t="b">
            <v>1</v>
          </cell>
          <cell r="G3344">
            <v>987.268210059137</v>
          </cell>
          <cell r="H3344">
            <v>941.37585403561002</v>
          </cell>
        </row>
        <row r="3345">
          <cell r="B3345" t="str">
            <v>UKIAH 1113691436</v>
          </cell>
          <cell r="C3345">
            <v>42771113</v>
          </cell>
          <cell r="D3345" t="str">
            <v>UKIAH 1113</v>
          </cell>
          <cell r="E3345">
            <v>691436</v>
          </cell>
          <cell r="F3345" t="b">
            <v>0</v>
          </cell>
          <cell r="G3345">
            <v>3576.81472177772</v>
          </cell>
          <cell r="H3345">
            <v>1680.7069266471201</v>
          </cell>
        </row>
        <row r="3346">
          <cell r="B3346" t="str">
            <v>UKIAH 1113968652</v>
          </cell>
          <cell r="C3346">
            <v>42771113</v>
          </cell>
          <cell r="D3346" t="str">
            <v>UKIAH 1113</v>
          </cell>
          <cell r="E3346">
            <v>968652</v>
          </cell>
          <cell r="F3346" t="b">
            <v>0</v>
          </cell>
          <cell r="G3346">
            <v>3017.7923211549601</v>
          </cell>
          <cell r="H3346">
            <v>1606.18342729562</v>
          </cell>
        </row>
        <row r="3347">
          <cell r="B3347" t="str">
            <v>UKIAH 1113CB</v>
          </cell>
          <cell r="C3347">
            <v>42771113</v>
          </cell>
          <cell r="D3347" t="str">
            <v>UKIAH 1113</v>
          </cell>
          <cell r="E3347" t="str">
            <v>CB</v>
          </cell>
          <cell r="F3347" t="b">
            <v>1</v>
          </cell>
          <cell r="G3347">
            <v>9680.9790191117809</v>
          </cell>
          <cell r="H3347">
            <v>75.437934213857602</v>
          </cell>
        </row>
        <row r="3348">
          <cell r="B3348" t="str">
            <v>UKIAH 1114296894</v>
          </cell>
          <cell r="C3348">
            <v>42771114</v>
          </cell>
          <cell r="D3348" t="str">
            <v>UKIAH 1114</v>
          </cell>
          <cell r="E3348">
            <v>296894</v>
          </cell>
          <cell r="F3348" t="b">
            <v>1</v>
          </cell>
          <cell r="G3348">
            <v>465.53217286589899</v>
          </cell>
          <cell r="H3348">
            <v>278.16355279618199</v>
          </cell>
        </row>
        <row r="3349">
          <cell r="B3349" t="str">
            <v>UKIAH 11143606</v>
          </cell>
          <cell r="C3349">
            <v>42771114</v>
          </cell>
          <cell r="D3349" t="str">
            <v>UKIAH 1114</v>
          </cell>
          <cell r="E3349">
            <v>3606</v>
          </cell>
          <cell r="F3349" t="b">
            <v>0</v>
          </cell>
          <cell r="G3349">
            <v>26641.175295291199</v>
          </cell>
          <cell r="H3349">
            <v>17219.5096299416</v>
          </cell>
        </row>
        <row r="3350">
          <cell r="B3350" t="str">
            <v>UKIAH 1114408</v>
          </cell>
          <cell r="C3350">
            <v>42771114</v>
          </cell>
          <cell r="D3350" t="str">
            <v>UKIAH 1114</v>
          </cell>
          <cell r="E3350">
            <v>408</v>
          </cell>
          <cell r="F3350" t="b">
            <v>0</v>
          </cell>
          <cell r="G3350">
            <v>61335.399233296703</v>
          </cell>
          <cell r="H3350">
            <v>60046.2208895402</v>
          </cell>
        </row>
        <row r="3351">
          <cell r="B3351" t="str">
            <v>UKIAH 1114528</v>
          </cell>
          <cell r="C3351">
            <v>42771114</v>
          </cell>
          <cell r="D3351" t="str">
            <v>UKIAH 1114</v>
          </cell>
          <cell r="E3351">
            <v>528</v>
          </cell>
          <cell r="F3351" t="b">
            <v>0</v>
          </cell>
          <cell r="G3351">
            <v>19817.3234021809</v>
          </cell>
          <cell r="H3351">
            <v>6048.4546811548898</v>
          </cell>
        </row>
        <row r="3352">
          <cell r="B3352" t="str">
            <v>UKIAH 1114544</v>
          </cell>
          <cell r="C3352">
            <v>42771114</v>
          </cell>
          <cell r="D3352" t="str">
            <v>UKIAH 1114</v>
          </cell>
          <cell r="E3352">
            <v>544</v>
          </cell>
          <cell r="F3352" t="b">
            <v>1</v>
          </cell>
          <cell r="G3352">
            <v>16214.8056021458</v>
          </cell>
          <cell r="H3352">
            <v>786.26762843950996</v>
          </cell>
        </row>
        <row r="3353">
          <cell r="B3353" t="str">
            <v>UKIAH 111472990</v>
          </cell>
          <cell r="C3353">
            <v>42771114</v>
          </cell>
          <cell r="D3353" t="str">
            <v>UKIAH 1114</v>
          </cell>
          <cell r="E3353">
            <v>72990</v>
          </cell>
          <cell r="F3353" t="b">
            <v>0</v>
          </cell>
          <cell r="G3353">
            <v>5262.4562367621502</v>
          </cell>
          <cell r="H3353">
            <v>1175.666312587</v>
          </cell>
        </row>
        <row r="3354">
          <cell r="B3354" t="str">
            <v>UKIAH 1114844294</v>
          </cell>
          <cell r="C3354">
            <v>42771114</v>
          </cell>
          <cell r="D3354" t="str">
            <v>UKIAH 1114</v>
          </cell>
          <cell r="E3354">
            <v>844294</v>
          </cell>
          <cell r="F3354" t="b">
            <v>0</v>
          </cell>
          <cell r="G3354">
            <v>9847.8884282323797</v>
          </cell>
          <cell r="H3354">
            <v>3879.7840072761401</v>
          </cell>
        </row>
        <row r="3355">
          <cell r="B3355" t="str">
            <v>UKIAH 1114CB</v>
          </cell>
          <cell r="C3355">
            <v>42771114</v>
          </cell>
          <cell r="D3355" t="str">
            <v>UKIAH 1114</v>
          </cell>
          <cell r="E3355" t="str">
            <v>CB</v>
          </cell>
          <cell r="F3355" t="b">
            <v>0</v>
          </cell>
          <cell r="G3355">
            <v>14024.7064085902</v>
          </cell>
          <cell r="H3355">
            <v>1067.2010392791001</v>
          </cell>
        </row>
        <row r="3356">
          <cell r="B3356" t="str">
            <v>UKIAH 11151216</v>
          </cell>
          <cell r="C3356">
            <v>42771115</v>
          </cell>
          <cell r="D3356" t="str">
            <v>UKIAH 1115</v>
          </cell>
          <cell r="E3356">
            <v>1216</v>
          </cell>
          <cell r="F3356" t="b">
            <v>0</v>
          </cell>
          <cell r="G3356">
            <v>30877.232876602699</v>
          </cell>
          <cell r="H3356">
            <v>21628.5531385551</v>
          </cell>
        </row>
        <row r="3357">
          <cell r="B3357" t="str">
            <v>UKIAH 1115CB</v>
          </cell>
          <cell r="C3357">
            <v>42771115</v>
          </cell>
          <cell r="D3357" t="str">
            <v>UKIAH 1115</v>
          </cell>
          <cell r="E3357" t="str">
            <v>CB</v>
          </cell>
          <cell r="F3357" t="b">
            <v>0</v>
          </cell>
          <cell r="G3357">
            <v>10025.157719950899</v>
          </cell>
          <cell r="H3357">
            <v>6936.1203193497904</v>
          </cell>
        </row>
        <row r="3358">
          <cell r="B3358" t="str">
            <v>UPPER LAKE 11011276</v>
          </cell>
          <cell r="C3358">
            <v>42871101</v>
          </cell>
          <cell r="D3358" t="str">
            <v>UPPER LAKE 1101</v>
          </cell>
          <cell r="E3358">
            <v>1276</v>
          </cell>
          <cell r="F3358" t="b">
            <v>0</v>
          </cell>
          <cell r="G3358">
            <v>20806.912094399599</v>
          </cell>
          <cell r="H3358">
            <v>20806.912094399599</v>
          </cell>
        </row>
        <row r="3359">
          <cell r="B3359" t="str">
            <v>UPPER LAKE 1101412</v>
          </cell>
          <cell r="C3359">
            <v>42871101</v>
          </cell>
          <cell r="D3359" t="str">
            <v>UPPER LAKE 1101</v>
          </cell>
          <cell r="E3359">
            <v>412</v>
          </cell>
          <cell r="F3359" t="b">
            <v>0</v>
          </cell>
          <cell r="G3359">
            <v>27547.352777003201</v>
          </cell>
          <cell r="H3359">
            <v>16599.981731723201</v>
          </cell>
        </row>
        <row r="3360">
          <cell r="B3360" t="str">
            <v>UPPER LAKE 1101452</v>
          </cell>
          <cell r="C3360">
            <v>42871101</v>
          </cell>
          <cell r="D3360" t="str">
            <v>UPPER LAKE 1101</v>
          </cell>
          <cell r="E3360">
            <v>452</v>
          </cell>
          <cell r="F3360" t="b">
            <v>0</v>
          </cell>
          <cell r="G3360">
            <v>31530.7427424204</v>
          </cell>
          <cell r="H3360">
            <v>8129.0760078600797</v>
          </cell>
        </row>
        <row r="3361">
          <cell r="B3361" t="str">
            <v>UPPER LAKE 1101472084</v>
          </cell>
          <cell r="C3361">
            <v>42871101</v>
          </cell>
          <cell r="D3361" t="str">
            <v>UPPER LAKE 1101</v>
          </cell>
          <cell r="E3361">
            <v>472084</v>
          </cell>
          <cell r="F3361" t="b">
            <v>0</v>
          </cell>
          <cell r="G3361">
            <v>11718.479490506101</v>
          </cell>
          <cell r="H3361">
            <v>7454.7110012222001</v>
          </cell>
        </row>
        <row r="3362">
          <cell r="B3362" t="str">
            <v>UPPER LAKE 1101660</v>
          </cell>
          <cell r="C3362">
            <v>42871101</v>
          </cell>
          <cell r="D3362" t="str">
            <v>UPPER LAKE 1101</v>
          </cell>
          <cell r="E3362">
            <v>660</v>
          </cell>
          <cell r="F3362" t="b">
            <v>0</v>
          </cell>
          <cell r="G3362">
            <v>15616.948590780101</v>
          </cell>
          <cell r="H3362">
            <v>9914.5590436700204</v>
          </cell>
        </row>
        <row r="3363">
          <cell r="B3363" t="str">
            <v>UPPER LAKE 11016663</v>
          </cell>
          <cell r="C3363">
            <v>42871101</v>
          </cell>
          <cell r="D3363" t="str">
            <v>UPPER LAKE 1101</v>
          </cell>
          <cell r="E3363">
            <v>6663</v>
          </cell>
          <cell r="F3363" t="b">
            <v>0</v>
          </cell>
          <cell r="G3363">
            <v>3787.4900083236298</v>
          </cell>
          <cell r="H3363">
            <v>3787.4900083236298</v>
          </cell>
        </row>
        <row r="3364">
          <cell r="B3364" t="str">
            <v>UPPER LAKE 110175370</v>
          </cell>
          <cell r="C3364">
            <v>42871101</v>
          </cell>
          <cell r="D3364" t="str">
            <v>UPPER LAKE 1101</v>
          </cell>
          <cell r="E3364">
            <v>75370</v>
          </cell>
          <cell r="F3364" t="b">
            <v>0</v>
          </cell>
          <cell r="G3364">
            <v>23702.8229077502</v>
          </cell>
          <cell r="H3364">
            <v>17823.7139182102</v>
          </cell>
        </row>
        <row r="3365">
          <cell r="B3365" t="str">
            <v>UPPER LAKE 1101CB</v>
          </cell>
          <cell r="C3365">
            <v>42871101</v>
          </cell>
          <cell r="D3365" t="str">
            <v>UPPER LAKE 1101</v>
          </cell>
          <cell r="E3365" t="str">
            <v>CB</v>
          </cell>
          <cell r="F3365" t="b">
            <v>0</v>
          </cell>
          <cell r="G3365">
            <v>1791.2622293775701</v>
          </cell>
          <cell r="H3365">
            <v>1791.2622293775701</v>
          </cell>
        </row>
        <row r="3366">
          <cell r="B3366" t="str">
            <v>VACA DIXON 1101126774</v>
          </cell>
          <cell r="C3366">
            <v>63591101</v>
          </cell>
          <cell r="D3366" t="str">
            <v>VACA DIXON 1101</v>
          </cell>
          <cell r="E3366">
            <v>126774</v>
          </cell>
          <cell r="F3366" t="b">
            <v>0</v>
          </cell>
          <cell r="G3366">
            <v>1267.3385902693301</v>
          </cell>
          <cell r="H3366">
            <v>1267.3385902693301</v>
          </cell>
        </row>
        <row r="3367">
          <cell r="B3367" t="str">
            <v>VACA DIXON 110118292</v>
          </cell>
          <cell r="C3367">
            <v>63591101</v>
          </cell>
          <cell r="D3367" t="str">
            <v>VACA DIXON 1101</v>
          </cell>
          <cell r="E3367">
            <v>18292</v>
          </cell>
          <cell r="F3367" t="b">
            <v>1</v>
          </cell>
          <cell r="G3367">
            <v>8145.5430482598304</v>
          </cell>
          <cell r="H3367">
            <v>73.034434675655703</v>
          </cell>
        </row>
        <row r="3368">
          <cell r="B3368" t="str">
            <v>VACA DIXON 110540092</v>
          </cell>
          <cell r="C3368">
            <v>63591105</v>
          </cell>
          <cell r="D3368" t="str">
            <v>VACA DIXON 1105</v>
          </cell>
          <cell r="E3368">
            <v>40092</v>
          </cell>
          <cell r="F3368" t="b">
            <v>0</v>
          </cell>
          <cell r="G3368">
            <v>68288.942721118205</v>
          </cell>
          <cell r="H3368">
            <v>37272.955572857099</v>
          </cell>
        </row>
        <row r="3369">
          <cell r="B3369" t="str">
            <v>VACA DIXON 1105965390</v>
          </cell>
          <cell r="C3369">
            <v>63591105</v>
          </cell>
          <cell r="D3369" t="str">
            <v>VACA DIXON 1105</v>
          </cell>
          <cell r="E3369">
            <v>965390</v>
          </cell>
          <cell r="F3369" t="b">
            <v>0</v>
          </cell>
          <cell r="G3369">
            <v>2587.1085144376498</v>
          </cell>
          <cell r="H3369">
            <v>1209.10922335348</v>
          </cell>
        </row>
        <row r="3370">
          <cell r="B3370" t="str">
            <v>VACA DIXON 11059792</v>
          </cell>
          <cell r="C3370">
            <v>63591105</v>
          </cell>
          <cell r="D3370" t="str">
            <v>VACA DIXON 1105</v>
          </cell>
          <cell r="E3370">
            <v>9792</v>
          </cell>
          <cell r="F3370" t="b">
            <v>0</v>
          </cell>
          <cell r="G3370">
            <v>44037.034292153301</v>
          </cell>
          <cell r="H3370">
            <v>1255.36755698763</v>
          </cell>
        </row>
        <row r="3371">
          <cell r="B3371" t="str">
            <v>VACAVILLE 11046542</v>
          </cell>
          <cell r="C3371">
            <v>63601104</v>
          </cell>
          <cell r="D3371" t="str">
            <v>VACAVILLE 1104</v>
          </cell>
          <cell r="E3371">
            <v>6542</v>
          </cell>
          <cell r="F3371" t="b">
            <v>0</v>
          </cell>
          <cell r="G3371">
            <v>23588.198937648001</v>
          </cell>
          <cell r="H3371">
            <v>23588.198937648001</v>
          </cell>
        </row>
        <row r="3372">
          <cell r="B3372" t="str">
            <v>VACAVILLE 1104874798</v>
          </cell>
          <cell r="C3372">
            <v>63601104</v>
          </cell>
          <cell r="D3372" t="str">
            <v>VACAVILLE 1104</v>
          </cell>
          <cell r="E3372">
            <v>874798</v>
          </cell>
          <cell r="F3372" t="b">
            <v>1</v>
          </cell>
          <cell r="G3372">
            <v>662.24002084037602</v>
          </cell>
          <cell r="H3372">
            <v>662.24002084037602</v>
          </cell>
        </row>
        <row r="3373">
          <cell r="B3373" t="str">
            <v>VACAVILLE 1104CB</v>
          </cell>
          <cell r="C3373">
            <v>63601104</v>
          </cell>
          <cell r="D3373" t="str">
            <v>VACAVILLE 1104</v>
          </cell>
          <cell r="E3373" t="str">
            <v>CB</v>
          </cell>
          <cell r="F3373" t="b">
            <v>1</v>
          </cell>
          <cell r="G3373">
            <v>4213.0060118814299</v>
          </cell>
          <cell r="H3373">
            <v>696.68372418458102</v>
          </cell>
        </row>
        <row r="3374">
          <cell r="B3374" t="str">
            <v>VACAVILLE 110838316</v>
          </cell>
          <cell r="C3374">
            <v>63601108</v>
          </cell>
          <cell r="D3374" t="str">
            <v>VACAVILLE 1108</v>
          </cell>
          <cell r="E3374">
            <v>38316</v>
          </cell>
          <cell r="F3374" t="b">
            <v>0</v>
          </cell>
          <cell r="G3374">
            <v>36512.812279026701</v>
          </cell>
          <cell r="H3374">
            <v>25616.7425944733</v>
          </cell>
        </row>
        <row r="3375">
          <cell r="B3375" t="str">
            <v>VACAVILLE 110847860</v>
          </cell>
          <cell r="C3375">
            <v>63601108</v>
          </cell>
          <cell r="D3375" t="str">
            <v>VACAVILLE 1108</v>
          </cell>
          <cell r="E3375">
            <v>47860</v>
          </cell>
          <cell r="F3375" t="b">
            <v>1</v>
          </cell>
          <cell r="G3375">
            <v>6236.9476472678098</v>
          </cell>
          <cell r="H3375">
            <v>466.01916296808201</v>
          </cell>
        </row>
        <row r="3376">
          <cell r="B3376" t="str">
            <v>VACAVILLE 11088762</v>
          </cell>
          <cell r="C3376">
            <v>63601108</v>
          </cell>
          <cell r="D3376" t="str">
            <v>VACAVILLE 1108</v>
          </cell>
          <cell r="E3376">
            <v>8762</v>
          </cell>
          <cell r="F3376" t="b">
            <v>0</v>
          </cell>
          <cell r="G3376">
            <v>26274.688433830401</v>
          </cell>
          <cell r="H3376">
            <v>22259.6162477875</v>
          </cell>
        </row>
        <row r="3377">
          <cell r="B3377" t="str">
            <v>VACAVILLE 1109799940</v>
          </cell>
          <cell r="C3377">
            <v>63601109</v>
          </cell>
          <cell r="D3377" t="str">
            <v>VACAVILLE 1109</v>
          </cell>
          <cell r="E3377">
            <v>799940</v>
          </cell>
          <cell r="F3377" t="b">
            <v>1</v>
          </cell>
          <cell r="G3377">
            <v>1340.3375180973901</v>
          </cell>
          <cell r="H3377">
            <v>954.77013148252001</v>
          </cell>
        </row>
        <row r="3378">
          <cell r="B3378" t="str">
            <v>VACAVILLE 111112342</v>
          </cell>
          <cell r="C3378">
            <v>63601111</v>
          </cell>
          <cell r="D3378" t="str">
            <v>VACAVILLE 1111</v>
          </cell>
          <cell r="E3378">
            <v>12342</v>
          </cell>
          <cell r="F3378" t="b">
            <v>1</v>
          </cell>
          <cell r="G3378">
            <v>1750.1360318864999</v>
          </cell>
          <cell r="H3378">
            <v>352.094916629056</v>
          </cell>
        </row>
        <row r="3379">
          <cell r="B3379" t="str">
            <v>VACAVILLE 111113652</v>
          </cell>
          <cell r="C3379">
            <v>63601111</v>
          </cell>
          <cell r="D3379" t="str">
            <v>VACAVILLE 1111</v>
          </cell>
          <cell r="E3379">
            <v>13652</v>
          </cell>
          <cell r="F3379" t="b">
            <v>0</v>
          </cell>
          <cell r="G3379">
            <v>6914.8484993561497</v>
          </cell>
          <cell r="H3379">
            <v>6914.8484993561497</v>
          </cell>
        </row>
        <row r="3380">
          <cell r="B3380" t="str">
            <v>VACAVILLE 1111772224</v>
          </cell>
          <cell r="C3380">
            <v>63601111</v>
          </cell>
          <cell r="D3380" t="str">
            <v>VACAVILLE 1111</v>
          </cell>
          <cell r="E3380">
            <v>772224</v>
          </cell>
          <cell r="F3380" t="b">
            <v>1</v>
          </cell>
          <cell r="G3380">
            <v>126.249112970562</v>
          </cell>
          <cell r="H3380">
            <v>91.958348784931303</v>
          </cell>
        </row>
        <row r="3381">
          <cell r="B3381" t="str">
            <v>VACAVILLE 1111CB</v>
          </cell>
          <cell r="C3381">
            <v>63601111</v>
          </cell>
          <cell r="D3381" t="str">
            <v>VACAVILLE 1111</v>
          </cell>
          <cell r="E3381" t="str">
            <v>CB</v>
          </cell>
          <cell r="F3381" t="b">
            <v>0</v>
          </cell>
          <cell r="G3381">
            <v>19525.023785855301</v>
          </cell>
          <cell r="H3381">
            <v>11777.3852204583</v>
          </cell>
        </row>
        <row r="3382">
          <cell r="B3382" t="str">
            <v>VACAVILLE 1112CB</v>
          </cell>
          <cell r="C3382">
            <v>63601112</v>
          </cell>
          <cell r="D3382" t="str">
            <v>VACAVILLE 1112</v>
          </cell>
          <cell r="E3382" t="str">
            <v>CB</v>
          </cell>
          <cell r="F3382" t="b">
            <v>1</v>
          </cell>
          <cell r="G3382">
            <v>5313.0282447794398</v>
          </cell>
          <cell r="H3382">
            <v>378.60796563659198</v>
          </cell>
        </row>
        <row r="3383">
          <cell r="B3383" t="str">
            <v>VALLEY VIEW 1103218424</v>
          </cell>
          <cell r="C3383">
            <v>14341103</v>
          </cell>
          <cell r="D3383" t="str">
            <v>VALLEY VIEW 1103</v>
          </cell>
          <cell r="E3383">
            <v>218424</v>
          </cell>
          <cell r="F3383" t="b">
            <v>1</v>
          </cell>
          <cell r="G3383">
            <v>877.61671357636601</v>
          </cell>
          <cell r="H3383">
            <v>866.51246608827205</v>
          </cell>
        </row>
        <row r="3384">
          <cell r="B3384" t="str">
            <v>VALLEY VIEW 1103CB</v>
          </cell>
          <cell r="C3384">
            <v>14341103</v>
          </cell>
          <cell r="D3384" t="str">
            <v>VALLEY VIEW 1103</v>
          </cell>
          <cell r="E3384" t="str">
            <v>CB</v>
          </cell>
          <cell r="F3384" t="b">
            <v>1</v>
          </cell>
          <cell r="G3384">
            <v>10480.891056524901</v>
          </cell>
          <cell r="H3384">
            <v>272.54588104588203</v>
          </cell>
        </row>
        <row r="3385">
          <cell r="B3385" t="str">
            <v>VALLEY VIEW 1103P160</v>
          </cell>
          <cell r="C3385">
            <v>14341103</v>
          </cell>
          <cell r="D3385" t="str">
            <v>VALLEY VIEW 1103</v>
          </cell>
          <cell r="E3385" t="str">
            <v>P160</v>
          </cell>
          <cell r="F3385" t="b">
            <v>1</v>
          </cell>
          <cell r="G3385">
            <v>10321.201302776401</v>
          </cell>
          <cell r="H3385">
            <v>0</v>
          </cell>
        </row>
        <row r="3386">
          <cell r="B3386" t="str">
            <v>VALLEY VIEW 1105305072</v>
          </cell>
          <cell r="C3386">
            <v>14341105</v>
          </cell>
          <cell r="D3386" t="str">
            <v>VALLEY VIEW 1105</v>
          </cell>
          <cell r="E3386">
            <v>305072</v>
          </cell>
          <cell r="F3386" t="b">
            <v>0</v>
          </cell>
          <cell r="G3386">
            <v>6216.89432106403</v>
          </cell>
          <cell r="H3386">
            <v>5044.0424750027896</v>
          </cell>
        </row>
        <row r="3387">
          <cell r="B3387" t="str">
            <v>VALLEY VIEW 1105CB</v>
          </cell>
          <cell r="C3387">
            <v>14341105</v>
          </cell>
          <cell r="D3387" t="str">
            <v>VALLEY VIEW 1105</v>
          </cell>
          <cell r="E3387" t="str">
            <v>CB</v>
          </cell>
          <cell r="F3387" t="b">
            <v>1</v>
          </cell>
          <cell r="G3387">
            <v>7478.2552098180204</v>
          </cell>
          <cell r="H3387">
            <v>0</v>
          </cell>
        </row>
        <row r="3388">
          <cell r="B3388" t="str">
            <v>VALLEY VIEW 1105P124</v>
          </cell>
          <cell r="C3388">
            <v>14341105</v>
          </cell>
          <cell r="D3388" t="str">
            <v>VALLEY VIEW 1105</v>
          </cell>
          <cell r="E3388" t="str">
            <v>P124</v>
          </cell>
          <cell r="F3388" t="b">
            <v>1</v>
          </cell>
          <cell r="G3388">
            <v>5089.5347214719604</v>
          </cell>
          <cell r="H3388">
            <v>0</v>
          </cell>
        </row>
        <row r="3389">
          <cell r="B3389" t="str">
            <v>VALLEY VIEW 1105P126</v>
          </cell>
          <cell r="C3389">
            <v>14341105</v>
          </cell>
          <cell r="D3389" t="str">
            <v>VALLEY VIEW 1105</v>
          </cell>
          <cell r="E3389" t="str">
            <v>P126</v>
          </cell>
          <cell r="F3389" t="b">
            <v>0</v>
          </cell>
          <cell r="G3389">
            <v>3297.3508278403801</v>
          </cell>
          <cell r="H3389">
            <v>1680.83631404429</v>
          </cell>
        </row>
        <row r="3390">
          <cell r="B3390" t="str">
            <v>VALLEY VIEW 1105P190</v>
          </cell>
          <cell r="C3390">
            <v>14341105</v>
          </cell>
          <cell r="D3390" t="str">
            <v>VALLEY VIEW 1105</v>
          </cell>
          <cell r="E3390" t="str">
            <v>P190</v>
          </cell>
          <cell r="F3390" t="b">
            <v>1</v>
          </cell>
          <cell r="G3390">
            <v>3318.5959192464502</v>
          </cell>
          <cell r="H3390">
            <v>0</v>
          </cell>
        </row>
        <row r="3391">
          <cell r="B3391" t="str">
            <v>VALLEY VIEW 1106602871</v>
          </cell>
          <cell r="C3391">
            <v>14341106</v>
          </cell>
          <cell r="D3391" t="str">
            <v>VALLEY VIEW 1106</v>
          </cell>
          <cell r="E3391">
            <v>602871</v>
          </cell>
          <cell r="F3391" t="b">
            <v>0</v>
          </cell>
          <cell r="G3391">
            <v>1324.4477903301499</v>
          </cell>
          <cell r="H3391">
            <v>1324.4477903301499</v>
          </cell>
        </row>
        <row r="3392">
          <cell r="B3392" t="str">
            <v>VALLEY VIEW 1106CB</v>
          </cell>
          <cell r="C3392">
            <v>14341106</v>
          </cell>
          <cell r="D3392" t="str">
            <v>VALLEY VIEW 1106</v>
          </cell>
          <cell r="E3392" t="str">
            <v>CB</v>
          </cell>
          <cell r="F3392" t="b">
            <v>0</v>
          </cell>
          <cell r="G3392">
            <v>8114.1348096620704</v>
          </cell>
          <cell r="H3392">
            <v>6042.2887545788999</v>
          </cell>
        </row>
        <row r="3393">
          <cell r="B3393" t="str">
            <v>VALLEY VIEW 1106P128</v>
          </cell>
          <cell r="C3393">
            <v>14341106</v>
          </cell>
          <cell r="D3393" t="str">
            <v>VALLEY VIEW 1106</v>
          </cell>
          <cell r="E3393" t="str">
            <v>P128</v>
          </cell>
          <cell r="F3393" t="b">
            <v>1</v>
          </cell>
          <cell r="G3393">
            <v>4067.7933837007199</v>
          </cell>
          <cell r="H3393">
            <v>190.90907529748901</v>
          </cell>
        </row>
        <row r="3394">
          <cell r="B3394" t="str">
            <v>VALLEY VIEW 1106P166</v>
          </cell>
          <cell r="C3394">
            <v>14341106</v>
          </cell>
          <cell r="D3394" t="str">
            <v>VALLEY VIEW 1106</v>
          </cell>
          <cell r="E3394" t="str">
            <v>P166</v>
          </cell>
          <cell r="F3394" t="b">
            <v>0</v>
          </cell>
          <cell r="G3394">
            <v>7343.1284616802004</v>
          </cell>
          <cell r="H3394">
            <v>7068.5221957274898</v>
          </cell>
        </row>
        <row r="3395">
          <cell r="B3395" t="str">
            <v>VALLEY VIEW 1106P176</v>
          </cell>
          <cell r="C3395">
            <v>14341106</v>
          </cell>
          <cell r="D3395" t="str">
            <v>VALLEY VIEW 1106</v>
          </cell>
          <cell r="E3395" t="str">
            <v>P176</v>
          </cell>
          <cell r="F3395" t="b">
            <v>1</v>
          </cell>
          <cell r="G3395">
            <v>5384.4602329211802</v>
          </cell>
          <cell r="H3395">
            <v>354.468744050716</v>
          </cell>
        </row>
        <row r="3396">
          <cell r="B3396" t="str">
            <v>VASCO 1102886522</v>
          </cell>
          <cell r="C3396">
            <v>13751102</v>
          </cell>
          <cell r="D3396" t="str">
            <v>VASCO 1102</v>
          </cell>
          <cell r="E3396">
            <v>886522</v>
          </cell>
          <cell r="F3396" t="b">
            <v>0</v>
          </cell>
          <cell r="G3396">
            <v>30828.655156638</v>
          </cell>
          <cell r="H3396">
            <v>10908.526975684101</v>
          </cell>
        </row>
        <row r="3397">
          <cell r="B3397" t="str">
            <v>VASCO 1102MR176</v>
          </cell>
          <cell r="C3397">
            <v>13751102</v>
          </cell>
          <cell r="D3397" t="str">
            <v>VASCO 1102</v>
          </cell>
          <cell r="E3397" t="str">
            <v>MR176</v>
          </cell>
          <cell r="F3397" t="b">
            <v>0</v>
          </cell>
          <cell r="G3397">
            <v>68684.323642028598</v>
          </cell>
          <cell r="H3397">
            <v>62474.180252438397</v>
          </cell>
        </row>
        <row r="3398">
          <cell r="B3398" t="str">
            <v>VASCO 1102MR178</v>
          </cell>
          <cell r="C3398">
            <v>13751102</v>
          </cell>
          <cell r="D3398" t="str">
            <v>VASCO 1102</v>
          </cell>
          <cell r="E3398" t="str">
            <v>MR178</v>
          </cell>
          <cell r="F3398" t="b">
            <v>0</v>
          </cell>
          <cell r="G3398">
            <v>21546.685867093602</v>
          </cell>
          <cell r="H3398">
            <v>2579.6297244223201</v>
          </cell>
        </row>
        <row r="3399">
          <cell r="B3399" t="str">
            <v>VASONA 1102944560</v>
          </cell>
          <cell r="C3399">
            <v>83771102</v>
          </cell>
          <cell r="D3399" t="str">
            <v>VASONA 1102</v>
          </cell>
          <cell r="E3399">
            <v>944560</v>
          </cell>
          <cell r="F3399" t="b">
            <v>1</v>
          </cell>
          <cell r="G3399">
            <v>944.57738781113596</v>
          </cell>
          <cell r="H3399">
            <v>282.640143308549</v>
          </cell>
        </row>
        <row r="3400">
          <cell r="B3400" t="str">
            <v>VIEJO 22012064</v>
          </cell>
          <cell r="C3400">
            <v>182852201</v>
          </cell>
          <cell r="D3400" t="str">
            <v>VIEJO 2201</v>
          </cell>
          <cell r="E3400">
            <v>2064</v>
          </cell>
          <cell r="F3400" t="b">
            <v>0</v>
          </cell>
          <cell r="G3400">
            <v>1409.3975594593201</v>
          </cell>
          <cell r="H3400">
            <v>1409.3975594593201</v>
          </cell>
        </row>
        <row r="3401">
          <cell r="B3401" t="str">
            <v>VIEJO 22019114</v>
          </cell>
          <cell r="C3401">
            <v>182852201</v>
          </cell>
          <cell r="D3401" t="str">
            <v>VIEJO 2201</v>
          </cell>
          <cell r="E3401">
            <v>9114</v>
          </cell>
          <cell r="F3401" t="b">
            <v>0</v>
          </cell>
          <cell r="G3401">
            <v>11036.312331892699</v>
          </cell>
          <cell r="H3401">
            <v>10977.6209448143</v>
          </cell>
        </row>
        <row r="3402">
          <cell r="B3402" t="str">
            <v>VIEJO 22019490</v>
          </cell>
          <cell r="C3402">
            <v>182852201</v>
          </cell>
          <cell r="D3402" t="str">
            <v>VIEJO 2201</v>
          </cell>
          <cell r="E3402">
            <v>9490</v>
          </cell>
          <cell r="F3402" t="b">
            <v>0</v>
          </cell>
          <cell r="G3402">
            <v>2186.22444144978</v>
          </cell>
          <cell r="H3402">
            <v>2004.0139997488</v>
          </cell>
        </row>
        <row r="3403">
          <cell r="B3403" t="str">
            <v>VIEJO 22019698</v>
          </cell>
          <cell r="C3403">
            <v>182852201</v>
          </cell>
          <cell r="D3403" t="str">
            <v>VIEJO 2201</v>
          </cell>
          <cell r="E3403">
            <v>9698</v>
          </cell>
          <cell r="F3403" t="b">
            <v>1</v>
          </cell>
          <cell r="G3403">
            <v>1062.5186395619401</v>
          </cell>
          <cell r="H3403">
            <v>929.66244791274698</v>
          </cell>
        </row>
        <row r="3404">
          <cell r="B3404" t="str">
            <v>VIEJO 22019704</v>
          </cell>
          <cell r="C3404">
            <v>182852201</v>
          </cell>
          <cell r="D3404" t="str">
            <v>VIEJO 2201</v>
          </cell>
          <cell r="E3404">
            <v>9704</v>
          </cell>
          <cell r="F3404" t="b">
            <v>1</v>
          </cell>
          <cell r="G3404">
            <v>4114.9937522698901</v>
          </cell>
          <cell r="H3404">
            <v>786.59860789011498</v>
          </cell>
        </row>
        <row r="3405">
          <cell r="B3405" t="str">
            <v>VIEJO 2201CB</v>
          </cell>
          <cell r="C3405">
            <v>182852201</v>
          </cell>
          <cell r="D3405" t="str">
            <v>VIEJO 2201</v>
          </cell>
          <cell r="E3405" t="str">
            <v>CB</v>
          </cell>
          <cell r="F3405" t="b">
            <v>0</v>
          </cell>
          <cell r="G3405">
            <v>8287.0610497657199</v>
          </cell>
          <cell r="H3405">
            <v>8183.2874924825601</v>
          </cell>
        </row>
        <row r="3406">
          <cell r="B3406" t="str">
            <v>VIEJO 22022606</v>
          </cell>
          <cell r="C3406">
            <v>182852202</v>
          </cell>
          <cell r="D3406" t="str">
            <v>VIEJO 2202</v>
          </cell>
          <cell r="E3406">
            <v>2606</v>
          </cell>
          <cell r="F3406" t="b">
            <v>0</v>
          </cell>
          <cell r="G3406">
            <v>4663.4326051665203</v>
          </cell>
          <cell r="H3406">
            <v>1279.3760369689501</v>
          </cell>
        </row>
        <row r="3407">
          <cell r="B3407" t="str">
            <v>VIEJO 220235388</v>
          </cell>
          <cell r="C3407">
            <v>182852202</v>
          </cell>
          <cell r="D3407" t="str">
            <v>VIEJO 2202</v>
          </cell>
          <cell r="E3407">
            <v>35388</v>
          </cell>
          <cell r="F3407" t="b">
            <v>1</v>
          </cell>
          <cell r="G3407">
            <v>727.29740508567397</v>
          </cell>
          <cell r="H3407">
            <v>517.01392348478601</v>
          </cell>
        </row>
        <row r="3408">
          <cell r="B3408" t="str">
            <v>VIEJO 220255787</v>
          </cell>
          <cell r="C3408">
            <v>182852202</v>
          </cell>
          <cell r="D3408" t="str">
            <v>VIEJO 2202</v>
          </cell>
          <cell r="E3408">
            <v>55787</v>
          </cell>
          <cell r="F3408" t="b">
            <v>1</v>
          </cell>
          <cell r="G3408">
            <v>58.9250580656593</v>
          </cell>
          <cell r="H3408">
            <v>58.9250580656593</v>
          </cell>
        </row>
        <row r="3409">
          <cell r="B3409" t="str">
            <v>VIEJO 220285904</v>
          </cell>
          <cell r="C3409">
            <v>182852202</v>
          </cell>
          <cell r="D3409" t="str">
            <v>VIEJO 2202</v>
          </cell>
          <cell r="E3409">
            <v>85904</v>
          </cell>
          <cell r="F3409" t="b">
            <v>0</v>
          </cell>
          <cell r="G3409">
            <v>3179.0036321821299</v>
          </cell>
          <cell r="H3409">
            <v>1684.9898078966601</v>
          </cell>
        </row>
        <row r="3410">
          <cell r="B3410" t="str">
            <v>VIEJO 22029089</v>
          </cell>
          <cell r="C3410">
            <v>182852202</v>
          </cell>
          <cell r="D3410" t="str">
            <v>VIEJO 2202</v>
          </cell>
          <cell r="E3410">
            <v>9089</v>
          </cell>
          <cell r="F3410" t="b">
            <v>0</v>
          </cell>
          <cell r="G3410">
            <v>2700.0602624786302</v>
          </cell>
          <cell r="H3410">
            <v>2319.95001292385</v>
          </cell>
        </row>
        <row r="3411">
          <cell r="B3411" t="str">
            <v>VIEJO 22029104</v>
          </cell>
          <cell r="C3411">
            <v>182852202</v>
          </cell>
          <cell r="D3411" t="str">
            <v>VIEJO 2202</v>
          </cell>
          <cell r="E3411">
            <v>9104</v>
          </cell>
          <cell r="F3411" t="b">
            <v>0</v>
          </cell>
          <cell r="G3411">
            <v>9586.0766021684794</v>
          </cell>
          <cell r="H3411">
            <v>9148.5670443796298</v>
          </cell>
        </row>
        <row r="3412">
          <cell r="B3412" t="str">
            <v>VIEJO 22029112</v>
          </cell>
          <cell r="C3412">
            <v>182852202</v>
          </cell>
          <cell r="D3412" t="str">
            <v>VIEJO 2202</v>
          </cell>
          <cell r="E3412">
            <v>9112</v>
          </cell>
          <cell r="F3412" t="b">
            <v>0</v>
          </cell>
          <cell r="G3412">
            <v>5302.2860067072997</v>
          </cell>
          <cell r="H3412">
            <v>1359.40941106174</v>
          </cell>
        </row>
        <row r="3413">
          <cell r="B3413" t="str">
            <v>VIEJO 22029118</v>
          </cell>
          <cell r="C3413">
            <v>182852202</v>
          </cell>
          <cell r="D3413" t="str">
            <v>VIEJO 2202</v>
          </cell>
          <cell r="E3413">
            <v>9118</v>
          </cell>
          <cell r="F3413" t="b">
            <v>0</v>
          </cell>
          <cell r="G3413">
            <v>4822.7839184463</v>
          </cell>
          <cell r="H3413">
            <v>1265.78270544154</v>
          </cell>
        </row>
        <row r="3414">
          <cell r="B3414" t="str">
            <v>VIEJO 22029120</v>
          </cell>
          <cell r="C3414">
            <v>182852202</v>
          </cell>
          <cell r="D3414" t="str">
            <v>VIEJO 2202</v>
          </cell>
          <cell r="E3414">
            <v>9120</v>
          </cell>
          <cell r="F3414" t="b">
            <v>0</v>
          </cell>
          <cell r="G3414">
            <v>11903.524353458401</v>
          </cell>
          <cell r="H3414">
            <v>2858.0041188846599</v>
          </cell>
        </row>
        <row r="3415">
          <cell r="B3415" t="str">
            <v>VIEJO 220292792</v>
          </cell>
          <cell r="C3415">
            <v>182852202</v>
          </cell>
          <cell r="D3415" t="str">
            <v>VIEJO 2202</v>
          </cell>
          <cell r="E3415">
            <v>92792</v>
          </cell>
          <cell r="F3415" t="b">
            <v>1</v>
          </cell>
          <cell r="G3415">
            <v>2338.4550643827702</v>
          </cell>
          <cell r="H3415">
            <v>0</v>
          </cell>
        </row>
        <row r="3416">
          <cell r="B3416" t="str">
            <v>VIEJO 22029488</v>
          </cell>
          <cell r="C3416">
            <v>182852202</v>
          </cell>
          <cell r="D3416" t="str">
            <v>VIEJO 2202</v>
          </cell>
          <cell r="E3416">
            <v>9488</v>
          </cell>
          <cell r="F3416" t="b">
            <v>0</v>
          </cell>
          <cell r="G3416">
            <v>2122.5518244362802</v>
          </cell>
          <cell r="H3416">
            <v>1460.4010030279701</v>
          </cell>
        </row>
        <row r="3417">
          <cell r="B3417" t="str">
            <v>VIEJO 2202CB</v>
          </cell>
          <cell r="C3417">
            <v>182852202</v>
          </cell>
          <cell r="D3417" t="str">
            <v>VIEJO 2202</v>
          </cell>
          <cell r="E3417" t="str">
            <v>CB</v>
          </cell>
          <cell r="F3417" t="b">
            <v>0</v>
          </cell>
          <cell r="G3417">
            <v>3450.21075210341</v>
          </cell>
          <cell r="H3417">
            <v>3450.21075210341</v>
          </cell>
        </row>
        <row r="3418">
          <cell r="B3418" t="str">
            <v>VIEJO 22032634</v>
          </cell>
          <cell r="C3418">
            <v>182852203</v>
          </cell>
          <cell r="D3418" t="str">
            <v>VIEJO 2203</v>
          </cell>
          <cell r="E3418">
            <v>2634</v>
          </cell>
          <cell r="F3418" t="b">
            <v>1</v>
          </cell>
          <cell r="G3418">
            <v>2692.6366066564401</v>
          </cell>
          <cell r="H3418">
            <v>0</v>
          </cell>
        </row>
        <row r="3419">
          <cell r="B3419" t="str">
            <v>VIEJO 2203573610</v>
          </cell>
          <cell r="C3419">
            <v>182852203</v>
          </cell>
          <cell r="D3419" t="str">
            <v>VIEJO 2203</v>
          </cell>
          <cell r="E3419">
            <v>573610</v>
          </cell>
          <cell r="F3419" t="b">
            <v>1</v>
          </cell>
          <cell r="G3419">
            <v>5029.4734525102504</v>
          </cell>
          <cell r="H3419">
            <v>0</v>
          </cell>
        </row>
        <row r="3420">
          <cell r="B3420" t="str">
            <v>VIEJO 22039094</v>
          </cell>
          <cell r="C3420">
            <v>182852203</v>
          </cell>
          <cell r="D3420" t="str">
            <v>VIEJO 2203</v>
          </cell>
          <cell r="E3420">
            <v>9094</v>
          </cell>
          <cell r="F3420" t="b">
            <v>1</v>
          </cell>
          <cell r="G3420">
            <v>4020.7214624308399</v>
          </cell>
          <cell r="H3420">
            <v>160.274167769717</v>
          </cell>
        </row>
        <row r="3421">
          <cell r="B3421" t="str">
            <v>VIEJO 2203947314</v>
          </cell>
          <cell r="C3421">
            <v>182852203</v>
          </cell>
          <cell r="D3421" t="str">
            <v>VIEJO 2203</v>
          </cell>
          <cell r="E3421">
            <v>947314</v>
          </cell>
          <cell r="F3421" t="b">
            <v>1</v>
          </cell>
          <cell r="G3421">
            <v>2331.85114956702</v>
          </cell>
          <cell r="H3421">
            <v>461.40106097895102</v>
          </cell>
        </row>
        <row r="3422">
          <cell r="B3422" t="str">
            <v>VIEJO 2203CB</v>
          </cell>
          <cell r="C3422">
            <v>182852203</v>
          </cell>
          <cell r="D3422" t="str">
            <v>VIEJO 2203</v>
          </cell>
          <cell r="E3422" t="str">
            <v>CB</v>
          </cell>
          <cell r="F3422" t="b">
            <v>0</v>
          </cell>
          <cell r="G3422">
            <v>5468.4733315650801</v>
          </cell>
          <cell r="H3422">
            <v>4727.7308435474897</v>
          </cell>
        </row>
        <row r="3423">
          <cell r="B3423" t="str">
            <v>VIEJO 220436948</v>
          </cell>
          <cell r="C3423">
            <v>182852204</v>
          </cell>
          <cell r="D3423" t="str">
            <v>VIEJO 2204</v>
          </cell>
          <cell r="E3423">
            <v>36948</v>
          </cell>
          <cell r="F3423" t="b">
            <v>1</v>
          </cell>
          <cell r="G3423">
            <v>13534.0060615737</v>
          </cell>
          <cell r="H3423">
            <v>809.62732441001504</v>
          </cell>
        </row>
        <row r="3424">
          <cell r="B3424" t="str">
            <v>VIEJO 22049110</v>
          </cell>
          <cell r="C3424">
            <v>182852204</v>
          </cell>
          <cell r="D3424" t="str">
            <v>VIEJO 2204</v>
          </cell>
          <cell r="E3424">
            <v>9110</v>
          </cell>
          <cell r="F3424" t="b">
            <v>1</v>
          </cell>
          <cell r="G3424">
            <v>6943.3734992227301</v>
          </cell>
          <cell r="H3424">
            <v>472.91158737896598</v>
          </cell>
        </row>
        <row r="3425">
          <cell r="B3425" t="str">
            <v>VIEJO 22049440</v>
          </cell>
          <cell r="C3425">
            <v>182852204</v>
          </cell>
          <cell r="D3425" t="str">
            <v>VIEJO 2204</v>
          </cell>
          <cell r="E3425">
            <v>9440</v>
          </cell>
          <cell r="F3425" t="b">
            <v>1</v>
          </cell>
          <cell r="G3425">
            <v>5507.4999548489704</v>
          </cell>
          <cell r="H3425">
            <v>123.739517955824</v>
          </cell>
        </row>
        <row r="3426">
          <cell r="B3426" t="str">
            <v>VIEJO 22049540</v>
          </cell>
          <cell r="C3426">
            <v>182852204</v>
          </cell>
          <cell r="D3426" t="str">
            <v>VIEJO 2204</v>
          </cell>
          <cell r="E3426">
            <v>9540</v>
          </cell>
          <cell r="F3426" t="b">
            <v>0</v>
          </cell>
          <cell r="G3426">
            <v>3592.08896987344</v>
          </cell>
          <cell r="H3426">
            <v>2319.70966787614</v>
          </cell>
        </row>
        <row r="3427">
          <cell r="B3427" t="str">
            <v>VIEJO 2204CB</v>
          </cell>
          <cell r="C3427">
            <v>182852204</v>
          </cell>
          <cell r="D3427" t="str">
            <v>VIEJO 2204</v>
          </cell>
          <cell r="E3427" t="str">
            <v>CB</v>
          </cell>
          <cell r="F3427" t="b">
            <v>0</v>
          </cell>
          <cell r="G3427">
            <v>4041.5057126736701</v>
          </cell>
          <cell r="H3427">
            <v>3727.5542985790298</v>
          </cell>
        </row>
        <row r="3428">
          <cell r="B3428" t="str">
            <v>VINEYARD 2107246084</v>
          </cell>
          <cell r="C3428">
            <v>14502107</v>
          </cell>
          <cell r="D3428" t="str">
            <v>VINEYARD 2107</v>
          </cell>
          <cell r="E3428">
            <v>246084</v>
          </cell>
          <cell r="F3428" t="b">
            <v>1</v>
          </cell>
          <cell r="G3428">
            <v>830.43503338721496</v>
          </cell>
          <cell r="H3428">
            <v>385.24430470309801</v>
          </cell>
        </row>
        <row r="3429">
          <cell r="B3429" t="str">
            <v>VINEYARD 2107978364</v>
          </cell>
          <cell r="C3429">
            <v>14502107</v>
          </cell>
          <cell r="D3429" t="str">
            <v>VINEYARD 2107</v>
          </cell>
          <cell r="E3429">
            <v>978364</v>
          </cell>
          <cell r="F3429" t="b">
            <v>0</v>
          </cell>
          <cell r="G3429">
            <v>4026.4295255571801</v>
          </cell>
          <cell r="H3429">
            <v>1557.65726742437</v>
          </cell>
        </row>
        <row r="3430">
          <cell r="B3430" t="str">
            <v>VINEYARD 2107CB</v>
          </cell>
          <cell r="C3430">
            <v>14502107</v>
          </cell>
          <cell r="D3430" t="str">
            <v>VINEYARD 2107</v>
          </cell>
          <cell r="E3430" t="str">
            <v>CB</v>
          </cell>
          <cell r="F3430" t="b">
            <v>0</v>
          </cell>
          <cell r="G3430">
            <v>12364.421939841801</v>
          </cell>
          <cell r="H3430">
            <v>3069.8489247534899</v>
          </cell>
        </row>
        <row r="3431">
          <cell r="B3431" t="str">
            <v>VINEYARD 2107MR332</v>
          </cell>
          <cell r="C3431">
            <v>14502107</v>
          </cell>
          <cell r="D3431" t="str">
            <v>VINEYARD 2107</v>
          </cell>
          <cell r="E3431" t="str">
            <v>MR332</v>
          </cell>
          <cell r="F3431" t="b">
            <v>1</v>
          </cell>
          <cell r="G3431">
            <v>4548.7456954233703</v>
          </cell>
          <cell r="H3431">
            <v>520.66286401593504</v>
          </cell>
        </row>
        <row r="3432">
          <cell r="B3432" t="str">
            <v>VINEYARD 2108383748</v>
          </cell>
          <cell r="C3432">
            <v>14502108</v>
          </cell>
          <cell r="D3432" t="str">
            <v>VINEYARD 2108</v>
          </cell>
          <cell r="E3432">
            <v>383748</v>
          </cell>
          <cell r="F3432" t="b">
            <v>1</v>
          </cell>
          <cell r="G3432">
            <v>582.31803847741696</v>
          </cell>
          <cell r="H3432">
            <v>582.31803847741696</v>
          </cell>
        </row>
        <row r="3433">
          <cell r="B3433" t="str">
            <v>VINEYARD 2108609690</v>
          </cell>
          <cell r="C3433">
            <v>14502108</v>
          </cell>
          <cell r="D3433" t="str">
            <v>VINEYARD 2108</v>
          </cell>
          <cell r="E3433">
            <v>609690</v>
          </cell>
          <cell r="F3433" t="b">
            <v>0</v>
          </cell>
          <cell r="G3433">
            <v>12043.450966549201</v>
          </cell>
          <cell r="H3433">
            <v>7774.3070942342301</v>
          </cell>
        </row>
        <row r="3434">
          <cell r="B3434" t="str">
            <v>VINEYARD 2108MR172</v>
          </cell>
          <cell r="C3434">
            <v>14502108</v>
          </cell>
          <cell r="D3434" t="str">
            <v>VINEYARD 2108</v>
          </cell>
          <cell r="E3434" t="str">
            <v>MR172</v>
          </cell>
          <cell r="F3434" t="b">
            <v>1</v>
          </cell>
          <cell r="G3434">
            <v>1779.12534395482</v>
          </cell>
          <cell r="H3434">
            <v>856.80018265735896</v>
          </cell>
        </row>
        <row r="3435">
          <cell r="B3435" t="str">
            <v>VINEYARD 2110391250</v>
          </cell>
          <cell r="C3435">
            <v>14502110</v>
          </cell>
          <cell r="D3435" t="str">
            <v>VINEYARD 2110</v>
          </cell>
          <cell r="E3435">
            <v>391250</v>
          </cell>
          <cell r="F3435" t="b">
            <v>0</v>
          </cell>
          <cell r="G3435">
            <v>1481.32264495763</v>
          </cell>
          <cell r="H3435">
            <v>1481.32264495763</v>
          </cell>
        </row>
        <row r="3436">
          <cell r="B3436" t="str">
            <v>VINEYARD 2110CB</v>
          </cell>
          <cell r="C3436">
            <v>14502110</v>
          </cell>
          <cell r="D3436" t="str">
            <v>VINEYARD 2110</v>
          </cell>
          <cell r="E3436" t="str">
            <v>CB</v>
          </cell>
          <cell r="F3436" t="b">
            <v>0</v>
          </cell>
          <cell r="G3436">
            <v>16260.0031729353</v>
          </cell>
          <cell r="H3436">
            <v>8994.5064152397208</v>
          </cell>
        </row>
        <row r="3437">
          <cell r="B3437" t="str">
            <v>VOLTA 11011516</v>
          </cell>
          <cell r="C3437">
            <v>102541101</v>
          </cell>
          <cell r="D3437" t="str">
            <v>VOLTA 1101</v>
          </cell>
          <cell r="E3437">
            <v>1516</v>
          </cell>
          <cell r="F3437" t="b">
            <v>0</v>
          </cell>
          <cell r="G3437">
            <v>41402.755784893103</v>
          </cell>
          <cell r="H3437">
            <v>40856.604486234603</v>
          </cell>
        </row>
        <row r="3438">
          <cell r="B3438" t="str">
            <v>VOLTA 11011568</v>
          </cell>
          <cell r="C3438">
            <v>102541101</v>
          </cell>
          <cell r="D3438" t="str">
            <v>VOLTA 1101</v>
          </cell>
          <cell r="E3438">
            <v>1568</v>
          </cell>
          <cell r="F3438" t="b">
            <v>0</v>
          </cell>
          <cell r="G3438">
            <v>37176.496760695401</v>
          </cell>
          <cell r="H3438">
            <v>37176.496760695401</v>
          </cell>
        </row>
        <row r="3439">
          <cell r="B3439" t="str">
            <v>VOLTA 11011596</v>
          </cell>
          <cell r="C3439">
            <v>102541101</v>
          </cell>
          <cell r="D3439" t="str">
            <v>VOLTA 1101</v>
          </cell>
          <cell r="E3439">
            <v>1596</v>
          </cell>
          <cell r="F3439" t="b">
            <v>0</v>
          </cell>
          <cell r="G3439">
            <v>35104.546457862401</v>
          </cell>
          <cell r="H3439">
            <v>35104.546457862401</v>
          </cell>
        </row>
        <row r="3440">
          <cell r="B3440" t="str">
            <v>VOLTA 11011640</v>
          </cell>
          <cell r="C3440">
            <v>102541101</v>
          </cell>
          <cell r="D3440" t="str">
            <v>VOLTA 1101</v>
          </cell>
          <cell r="E3440">
            <v>1640</v>
          </cell>
          <cell r="F3440" t="b">
            <v>0</v>
          </cell>
          <cell r="G3440">
            <v>16804.165980010999</v>
          </cell>
          <cell r="H3440">
            <v>16804.165980010999</v>
          </cell>
        </row>
        <row r="3441">
          <cell r="B3441" t="str">
            <v>VOLTA 110149742</v>
          </cell>
          <cell r="C3441">
            <v>102541101</v>
          </cell>
          <cell r="D3441" t="str">
            <v>VOLTA 1101</v>
          </cell>
          <cell r="E3441">
            <v>49742</v>
          </cell>
          <cell r="F3441" t="b">
            <v>0</v>
          </cell>
          <cell r="G3441">
            <v>5593.8567607372397</v>
          </cell>
          <cell r="H3441">
            <v>5593.8567607372397</v>
          </cell>
        </row>
        <row r="3442">
          <cell r="B3442" t="str">
            <v>VOLTA 110153118</v>
          </cell>
          <cell r="C3442">
            <v>102541101</v>
          </cell>
          <cell r="D3442" t="str">
            <v>VOLTA 1101</v>
          </cell>
          <cell r="E3442">
            <v>53118</v>
          </cell>
          <cell r="F3442" t="b">
            <v>0</v>
          </cell>
          <cell r="G3442">
            <v>15490.2628530606</v>
          </cell>
          <cell r="H3442">
            <v>15490.2628530606</v>
          </cell>
        </row>
        <row r="3443">
          <cell r="B3443" t="str">
            <v>VOLTA 110165764</v>
          </cell>
          <cell r="C3443">
            <v>102541101</v>
          </cell>
          <cell r="D3443" t="str">
            <v>VOLTA 1101</v>
          </cell>
          <cell r="E3443">
            <v>65764</v>
          </cell>
          <cell r="F3443" t="b">
            <v>0</v>
          </cell>
          <cell r="G3443">
            <v>16669.4005004295</v>
          </cell>
          <cell r="H3443">
            <v>16669.4005004295</v>
          </cell>
        </row>
        <row r="3444">
          <cell r="B3444" t="str">
            <v>VOLTA 110180454</v>
          </cell>
          <cell r="C3444">
            <v>102541101</v>
          </cell>
          <cell r="D3444" t="str">
            <v>VOLTA 1101</v>
          </cell>
          <cell r="E3444">
            <v>80454</v>
          </cell>
          <cell r="F3444" t="b">
            <v>0</v>
          </cell>
          <cell r="G3444">
            <v>51836.244994567598</v>
          </cell>
          <cell r="H3444">
            <v>51220.5160606309</v>
          </cell>
        </row>
        <row r="3445">
          <cell r="B3445" t="str">
            <v>VOLTA 110185234</v>
          </cell>
          <cell r="C3445">
            <v>102541101</v>
          </cell>
          <cell r="D3445" t="str">
            <v>VOLTA 1101</v>
          </cell>
          <cell r="E3445">
            <v>85234</v>
          </cell>
          <cell r="F3445" t="b">
            <v>0</v>
          </cell>
          <cell r="G3445">
            <v>12730.834699102699</v>
          </cell>
          <cell r="H3445">
            <v>12730.834699102699</v>
          </cell>
        </row>
        <row r="3446">
          <cell r="B3446" t="str">
            <v>VOLTA 1101CB</v>
          </cell>
          <cell r="C3446">
            <v>102541101</v>
          </cell>
          <cell r="D3446" t="str">
            <v>VOLTA 1101</v>
          </cell>
          <cell r="E3446" t="str">
            <v>CB</v>
          </cell>
          <cell r="F3446" t="b">
            <v>0</v>
          </cell>
          <cell r="G3446">
            <v>14817.1822928907</v>
          </cell>
          <cell r="H3446">
            <v>14817.1822928907</v>
          </cell>
        </row>
        <row r="3447">
          <cell r="B3447" t="str">
            <v>VOLTA 11021502</v>
          </cell>
          <cell r="C3447">
            <v>102541102</v>
          </cell>
          <cell r="D3447" t="str">
            <v>VOLTA 1102</v>
          </cell>
          <cell r="E3447">
            <v>1502</v>
          </cell>
          <cell r="F3447" t="b">
            <v>0</v>
          </cell>
          <cell r="G3447">
            <v>11680.2523363533</v>
          </cell>
          <cell r="H3447">
            <v>11680.2523363533</v>
          </cell>
        </row>
        <row r="3448">
          <cell r="B3448" t="str">
            <v>VOLTA 11021504</v>
          </cell>
          <cell r="C3448">
            <v>102541102</v>
          </cell>
          <cell r="D3448" t="str">
            <v>VOLTA 1102</v>
          </cell>
          <cell r="E3448">
            <v>1504</v>
          </cell>
          <cell r="F3448" t="b">
            <v>0</v>
          </cell>
          <cell r="G3448">
            <v>13347.4852897609</v>
          </cell>
          <cell r="H3448">
            <v>13347.4852897609</v>
          </cell>
        </row>
        <row r="3449">
          <cell r="B3449" t="str">
            <v>VOLTA 11021646</v>
          </cell>
          <cell r="C3449">
            <v>102541102</v>
          </cell>
          <cell r="D3449" t="str">
            <v>VOLTA 1102</v>
          </cell>
          <cell r="E3449">
            <v>1646</v>
          </cell>
          <cell r="F3449" t="b">
            <v>0</v>
          </cell>
          <cell r="G3449">
            <v>38843.319144330497</v>
          </cell>
          <cell r="H3449">
            <v>38535.026511176598</v>
          </cell>
        </row>
        <row r="3450">
          <cell r="B3450" t="str">
            <v>VOLTA 11021650</v>
          </cell>
          <cell r="C3450">
            <v>102541102</v>
          </cell>
          <cell r="D3450" t="str">
            <v>VOLTA 1102</v>
          </cell>
          <cell r="E3450">
            <v>1650</v>
          </cell>
          <cell r="F3450" t="b">
            <v>0</v>
          </cell>
          <cell r="G3450">
            <v>34931.974318947097</v>
          </cell>
          <cell r="H3450">
            <v>34931.974318947097</v>
          </cell>
        </row>
        <row r="3451">
          <cell r="B3451" t="str">
            <v>VOLTA 110237350</v>
          </cell>
          <cell r="C3451">
            <v>102541102</v>
          </cell>
          <cell r="D3451" t="str">
            <v>VOLTA 1102</v>
          </cell>
          <cell r="E3451">
            <v>37350</v>
          </cell>
          <cell r="F3451" t="b">
            <v>0</v>
          </cell>
          <cell r="G3451">
            <v>39069.900620662302</v>
          </cell>
          <cell r="H3451">
            <v>39069.900620662302</v>
          </cell>
        </row>
        <row r="3452">
          <cell r="B3452" t="str">
            <v>VOLTA 1102453266</v>
          </cell>
          <cell r="C3452">
            <v>102541102</v>
          </cell>
          <cell r="D3452" t="str">
            <v>VOLTA 1102</v>
          </cell>
          <cell r="E3452">
            <v>453266</v>
          </cell>
          <cell r="F3452" t="b">
            <v>1</v>
          </cell>
          <cell r="G3452">
            <v>510.150868777825</v>
          </cell>
          <cell r="H3452">
            <v>510.150868777825</v>
          </cell>
        </row>
        <row r="3453">
          <cell r="B3453" t="str">
            <v>VOLTA 110253130</v>
          </cell>
          <cell r="C3453">
            <v>102541102</v>
          </cell>
          <cell r="D3453" t="str">
            <v>VOLTA 1102</v>
          </cell>
          <cell r="E3453">
            <v>53130</v>
          </cell>
          <cell r="F3453" t="b">
            <v>0</v>
          </cell>
          <cell r="G3453">
            <v>22213.296130283699</v>
          </cell>
          <cell r="H3453">
            <v>22213.296130283699</v>
          </cell>
        </row>
        <row r="3454">
          <cell r="B3454" t="str">
            <v>VOLTA 110254932</v>
          </cell>
          <cell r="C3454">
            <v>102541102</v>
          </cell>
          <cell r="D3454" t="str">
            <v>VOLTA 1102</v>
          </cell>
          <cell r="E3454">
            <v>54932</v>
          </cell>
          <cell r="F3454" t="b">
            <v>0</v>
          </cell>
          <cell r="G3454">
            <v>7042.6654201302799</v>
          </cell>
          <cell r="H3454">
            <v>7042.6654201302799</v>
          </cell>
        </row>
        <row r="3455">
          <cell r="B3455" t="str">
            <v>VOLTA 1102641544</v>
          </cell>
          <cell r="C3455">
            <v>102541102</v>
          </cell>
          <cell r="D3455" t="str">
            <v>VOLTA 1102</v>
          </cell>
          <cell r="E3455">
            <v>641544</v>
          </cell>
          <cell r="F3455" t="b">
            <v>0</v>
          </cell>
          <cell r="G3455">
            <v>7956.2573108228398</v>
          </cell>
          <cell r="H3455">
            <v>7956.2573108228398</v>
          </cell>
        </row>
        <row r="3456">
          <cell r="B3456" t="str">
            <v>VOLTA 110280982</v>
          </cell>
          <cell r="C3456">
            <v>102541102</v>
          </cell>
          <cell r="D3456" t="str">
            <v>VOLTA 1102</v>
          </cell>
          <cell r="E3456">
            <v>80982</v>
          </cell>
          <cell r="F3456" t="b">
            <v>1</v>
          </cell>
          <cell r="G3456">
            <v>836.52313223680801</v>
          </cell>
          <cell r="H3456">
            <v>836.52313223680801</v>
          </cell>
        </row>
        <row r="3457">
          <cell r="B3457" t="str">
            <v>VOLTA 110293418</v>
          </cell>
          <cell r="C3457">
            <v>102541102</v>
          </cell>
          <cell r="D3457" t="str">
            <v>VOLTA 1102</v>
          </cell>
          <cell r="E3457">
            <v>93418</v>
          </cell>
          <cell r="F3457" t="b">
            <v>0</v>
          </cell>
          <cell r="G3457">
            <v>4145.9231739104998</v>
          </cell>
          <cell r="H3457">
            <v>4145.9231739104998</v>
          </cell>
        </row>
        <row r="3458">
          <cell r="B3458" t="str">
            <v>VOLTA 11029742</v>
          </cell>
          <cell r="C3458">
            <v>102541102</v>
          </cell>
          <cell r="D3458" t="str">
            <v>VOLTA 1102</v>
          </cell>
          <cell r="E3458">
            <v>9742</v>
          </cell>
          <cell r="F3458" t="b">
            <v>0</v>
          </cell>
          <cell r="G3458">
            <v>14685.6636215852</v>
          </cell>
          <cell r="H3458">
            <v>14685.6636215852</v>
          </cell>
        </row>
        <row r="3459">
          <cell r="B3459" t="str">
            <v>VOLTA 110297816</v>
          </cell>
          <cell r="C3459">
            <v>102541102</v>
          </cell>
          <cell r="D3459" t="str">
            <v>VOLTA 1102</v>
          </cell>
          <cell r="E3459">
            <v>97816</v>
          </cell>
          <cell r="F3459" t="b">
            <v>0</v>
          </cell>
          <cell r="G3459">
            <v>8457.2763432713</v>
          </cell>
          <cell r="H3459">
            <v>8457.2763432713</v>
          </cell>
        </row>
        <row r="3460">
          <cell r="B3460" t="str">
            <v>VOLTA 1102CB</v>
          </cell>
          <cell r="C3460">
            <v>102541102</v>
          </cell>
          <cell r="D3460" t="str">
            <v>VOLTA 1102</v>
          </cell>
          <cell r="E3460" t="str">
            <v>CB</v>
          </cell>
          <cell r="F3460" t="b">
            <v>0</v>
          </cell>
          <cell r="G3460">
            <v>5307.8326952088401</v>
          </cell>
          <cell r="H3460">
            <v>5307.8326952088401</v>
          </cell>
        </row>
        <row r="3461">
          <cell r="B3461" t="str">
            <v>WALDO 0401965216</v>
          </cell>
          <cell r="C3461">
            <v>13350401</v>
          </cell>
          <cell r="D3461" t="str">
            <v>WALDO 0401</v>
          </cell>
          <cell r="E3461">
            <v>965216</v>
          </cell>
          <cell r="F3461" t="b">
            <v>0</v>
          </cell>
          <cell r="G3461">
            <v>2651.88591643975</v>
          </cell>
          <cell r="H3461">
            <v>2642.7418685724201</v>
          </cell>
        </row>
        <row r="3462">
          <cell r="B3462" t="str">
            <v>WALDO 0401CB</v>
          </cell>
          <cell r="C3462">
            <v>13350401</v>
          </cell>
          <cell r="D3462" t="str">
            <v>WALDO 0401</v>
          </cell>
          <cell r="E3462" t="str">
            <v>CB</v>
          </cell>
          <cell r="F3462" t="b">
            <v>1</v>
          </cell>
          <cell r="G3462">
            <v>6516.7766948062599</v>
          </cell>
          <cell r="H3462">
            <v>0</v>
          </cell>
        </row>
        <row r="3463">
          <cell r="B3463" t="str">
            <v>WALDO 0402258792</v>
          </cell>
          <cell r="C3463">
            <v>13350402</v>
          </cell>
          <cell r="D3463" t="str">
            <v>WALDO 0402</v>
          </cell>
          <cell r="E3463">
            <v>258792</v>
          </cell>
          <cell r="F3463" t="b">
            <v>0</v>
          </cell>
          <cell r="G3463">
            <v>4808.6866786471101</v>
          </cell>
          <cell r="H3463">
            <v>4793.9751325294701</v>
          </cell>
        </row>
        <row r="3464">
          <cell r="B3464" t="str">
            <v>WALDO 0402CB</v>
          </cell>
          <cell r="C3464">
            <v>13350402</v>
          </cell>
          <cell r="D3464" t="str">
            <v>WALDO 0402</v>
          </cell>
          <cell r="E3464" t="str">
            <v>CB</v>
          </cell>
          <cell r="F3464" t="b">
            <v>1</v>
          </cell>
          <cell r="G3464">
            <v>3475.5479951369698</v>
          </cell>
          <cell r="H3464">
            <v>0</v>
          </cell>
        </row>
        <row r="3465">
          <cell r="B3465" t="str">
            <v>WATERSHED 0402CB</v>
          </cell>
          <cell r="C3465">
            <v>24240402</v>
          </cell>
          <cell r="D3465" t="str">
            <v>WATERSHED 0402</v>
          </cell>
          <cell r="E3465" t="str">
            <v>CB</v>
          </cell>
          <cell r="F3465" t="b">
            <v>1</v>
          </cell>
          <cell r="G3465">
            <v>1752.4586954285201</v>
          </cell>
          <cell r="H3465">
            <v>342.980040238794</v>
          </cell>
        </row>
        <row r="3466">
          <cell r="B3466" t="str">
            <v>WAYNE 0401954811</v>
          </cell>
          <cell r="C3466">
            <v>13810401</v>
          </cell>
          <cell r="D3466" t="str">
            <v>WAYNE 0401</v>
          </cell>
          <cell r="E3466">
            <v>954811</v>
          </cell>
          <cell r="F3466" t="b">
            <v>1</v>
          </cell>
          <cell r="G3466">
            <v>903.93470802182901</v>
          </cell>
          <cell r="H3466">
            <v>282.89346546407199</v>
          </cell>
        </row>
        <row r="3467">
          <cell r="B3467" t="str">
            <v>WEIMAR 11012058</v>
          </cell>
          <cell r="C3467">
            <v>152491101</v>
          </cell>
          <cell r="D3467" t="str">
            <v>WEIMAR 1101</v>
          </cell>
          <cell r="E3467">
            <v>2058</v>
          </cell>
          <cell r="F3467" t="b">
            <v>0</v>
          </cell>
          <cell r="G3467">
            <v>34315.206505780698</v>
          </cell>
          <cell r="H3467">
            <v>34315.206505780698</v>
          </cell>
        </row>
        <row r="3468">
          <cell r="B3468" t="str">
            <v>WEIMAR 11012084</v>
          </cell>
          <cell r="C3468">
            <v>152491101</v>
          </cell>
          <cell r="D3468" t="str">
            <v>WEIMAR 1101</v>
          </cell>
          <cell r="E3468">
            <v>2084</v>
          </cell>
          <cell r="F3468" t="b">
            <v>0</v>
          </cell>
          <cell r="G3468">
            <v>29723.3402621471</v>
          </cell>
          <cell r="H3468">
            <v>29723.3402621471</v>
          </cell>
        </row>
        <row r="3469">
          <cell r="B3469" t="str">
            <v>WEIMAR 11012740</v>
          </cell>
          <cell r="C3469">
            <v>152491101</v>
          </cell>
          <cell r="D3469" t="str">
            <v>WEIMAR 1101</v>
          </cell>
          <cell r="E3469">
            <v>2740</v>
          </cell>
          <cell r="F3469" t="b">
            <v>0</v>
          </cell>
          <cell r="G3469">
            <v>30939.0056238137</v>
          </cell>
          <cell r="H3469">
            <v>30939.0056238137</v>
          </cell>
        </row>
        <row r="3470">
          <cell r="B3470" t="str">
            <v>WEIMAR 11012764</v>
          </cell>
          <cell r="C3470">
            <v>152491101</v>
          </cell>
          <cell r="D3470" t="str">
            <v>WEIMAR 1101</v>
          </cell>
          <cell r="E3470">
            <v>2764</v>
          </cell>
          <cell r="F3470" t="b">
            <v>0</v>
          </cell>
          <cell r="G3470">
            <v>9871.3778296199907</v>
          </cell>
          <cell r="H3470">
            <v>9871.3778296199907</v>
          </cell>
        </row>
        <row r="3471">
          <cell r="B3471" t="str">
            <v>WEIMAR 1101CB</v>
          </cell>
          <cell r="C3471">
            <v>152491101</v>
          </cell>
          <cell r="D3471" t="str">
            <v>WEIMAR 1101</v>
          </cell>
          <cell r="E3471" t="str">
            <v>CB</v>
          </cell>
          <cell r="F3471" t="b">
            <v>0</v>
          </cell>
          <cell r="G3471">
            <v>14897.593924065201</v>
          </cell>
          <cell r="H3471">
            <v>14897.593924065201</v>
          </cell>
        </row>
        <row r="3472">
          <cell r="B3472" t="str">
            <v>WEIMAR 11022038</v>
          </cell>
          <cell r="C3472">
            <v>152491102</v>
          </cell>
          <cell r="D3472" t="str">
            <v>WEIMAR 1102</v>
          </cell>
          <cell r="E3472">
            <v>2038</v>
          </cell>
          <cell r="F3472" t="b">
            <v>0</v>
          </cell>
          <cell r="G3472">
            <v>21510.923287970301</v>
          </cell>
          <cell r="H3472">
            <v>21510.923287970301</v>
          </cell>
        </row>
        <row r="3473">
          <cell r="B3473" t="str">
            <v>WEIMAR 11026175</v>
          </cell>
          <cell r="C3473">
            <v>152491102</v>
          </cell>
          <cell r="D3473" t="str">
            <v>WEIMAR 1102</v>
          </cell>
          <cell r="E3473">
            <v>6175</v>
          </cell>
          <cell r="F3473" t="b">
            <v>0</v>
          </cell>
          <cell r="G3473">
            <v>4418.4641882660799</v>
          </cell>
          <cell r="H3473">
            <v>4418.4641882660799</v>
          </cell>
        </row>
        <row r="3474">
          <cell r="B3474" t="str">
            <v>WEIMAR 1102CB</v>
          </cell>
          <cell r="C3474">
            <v>152491102</v>
          </cell>
          <cell r="D3474" t="str">
            <v>WEIMAR 1102</v>
          </cell>
          <cell r="E3474" t="str">
            <v>CB</v>
          </cell>
          <cell r="F3474" t="b">
            <v>0</v>
          </cell>
          <cell r="G3474">
            <v>19605.556297796302</v>
          </cell>
          <cell r="H3474">
            <v>19605.556297796302</v>
          </cell>
        </row>
        <row r="3475">
          <cell r="B3475" t="str">
            <v>WEST POINT 110112256</v>
          </cell>
          <cell r="C3475">
            <v>163201101</v>
          </cell>
          <cell r="D3475" t="str">
            <v>WEST POINT 1101</v>
          </cell>
          <cell r="E3475">
            <v>12256</v>
          </cell>
          <cell r="F3475" t="b">
            <v>0</v>
          </cell>
          <cell r="G3475">
            <v>10425.115914054801</v>
          </cell>
          <cell r="H3475">
            <v>10425.115914054801</v>
          </cell>
        </row>
        <row r="3476">
          <cell r="B3476" t="str">
            <v>WEST POINT 110113444</v>
          </cell>
          <cell r="C3476">
            <v>163201101</v>
          </cell>
          <cell r="D3476" t="str">
            <v>WEST POINT 1101</v>
          </cell>
          <cell r="E3476">
            <v>13444</v>
          </cell>
          <cell r="F3476" t="b">
            <v>0</v>
          </cell>
          <cell r="G3476">
            <v>27386.8447044764</v>
          </cell>
          <cell r="H3476">
            <v>27386.8447044764</v>
          </cell>
        </row>
        <row r="3477">
          <cell r="B3477" t="str">
            <v>WEST POINT 110136674</v>
          </cell>
          <cell r="C3477">
            <v>163201101</v>
          </cell>
          <cell r="D3477" t="str">
            <v>WEST POINT 1101</v>
          </cell>
          <cell r="E3477">
            <v>36674</v>
          </cell>
          <cell r="F3477" t="b">
            <v>0</v>
          </cell>
          <cell r="G3477">
            <v>15144.146589468201</v>
          </cell>
          <cell r="H3477">
            <v>15144.146589468201</v>
          </cell>
        </row>
        <row r="3478">
          <cell r="B3478" t="str">
            <v>WEST POINT 11014706</v>
          </cell>
          <cell r="C3478">
            <v>163201101</v>
          </cell>
          <cell r="D3478" t="str">
            <v>WEST POINT 1101</v>
          </cell>
          <cell r="E3478">
            <v>4706</v>
          </cell>
          <cell r="F3478" t="b">
            <v>0</v>
          </cell>
          <cell r="G3478">
            <v>18429.6340041851</v>
          </cell>
          <cell r="H3478">
            <v>18429.6340041851</v>
          </cell>
        </row>
        <row r="3479">
          <cell r="B3479" t="str">
            <v>WEST POINT 1101CB</v>
          </cell>
          <cell r="C3479">
            <v>163201101</v>
          </cell>
          <cell r="D3479" t="str">
            <v>WEST POINT 1101</v>
          </cell>
          <cell r="E3479" t="str">
            <v>CB</v>
          </cell>
          <cell r="F3479" t="b">
            <v>0</v>
          </cell>
          <cell r="G3479">
            <v>7713.2868776241903</v>
          </cell>
          <cell r="H3479">
            <v>7713.2868776241903</v>
          </cell>
        </row>
        <row r="3480">
          <cell r="B3480" t="str">
            <v>WEST POINT 1101L1969</v>
          </cell>
          <cell r="C3480">
            <v>163201101</v>
          </cell>
          <cell r="D3480" t="str">
            <v>WEST POINT 1101</v>
          </cell>
          <cell r="E3480" t="str">
            <v>L1969</v>
          </cell>
          <cell r="F3480" t="b">
            <v>0</v>
          </cell>
          <cell r="G3480">
            <v>1768.61388681521</v>
          </cell>
          <cell r="H3480">
            <v>1768.61388681521</v>
          </cell>
        </row>
        <row r="3481">
          <cell r="B3481" t="str">
            <v>WEST POINT 1101L2219</v>
          </cell>
          <cell r="C3481">
            <v>163201101</v>
          </cell>
          <cell r="D3481" t="str">
            <v>WEST POINT 1101</v>
          </cell>
          <cell r="E3481" t="str">
            <v>L2219</v>
          </cell>
          <cell r="F3481" t="b">
            <v>0</v>
          </cell>
          <cell r="G3481">
            <v>5447.1163381865499</v>
          </cell>
          <cell r="H3481">
            <v>5447.1163381865499</v>
          </cell>
        </row>
        <row r="3482">
          <cell r="B3482" t="str">
            <v>WEST POINT 1101L3355</v>
          </cell>
          <cell r="C3482">
            <v>163201101</v>
          </cell>
          <cell r="D3482" t="str">
            <v>WEST POINT 1101</v>
          </cell>
          <cell r="E3482" t="str">
            <v>L3355</v>
          </cell>
          <cell r="F3482" t="b">
            <v>0</v>
          </cell>
          <cell r="G3482">
            <v>3618.1853036161101</v>
          </cell>
          <cell r="H3482">
            <v>3618.1853036161101</v>
          </cell>
        </row>
        <row r="3483">
          <cell r="B3483" t="str">
            <v>WEST POINT 1101L373</v>
          </cell>
          <cell r="C3483">
            <v>163201101</v>
          </cell>
          <cell r="D3483" t="str">
            <v>WEST POINT 1101</v>
          </cell>
          <cell r="E3483" t="str">
            <v>L373</v>
          </cell>
          <cell r="F3483" t="b">
            <v>0</v>
          </cell>
          <cell r="G3483">
            <v>11899.5211026862</v>
          </cell>
          <cell r="H3483">
            <v>11899.5211026862</v>
          </cell>
        </row>
        <row r="3484">
          <cell r="B3484" t="str">
            <v>WEST POINT 11021303</v>
          </cell>
          <cell r="C3484">
            <v>163201102</v>
          </cell>
          <cell r="D3484" t="str">
            <v>WEST POINT 1102</v>
          </cell>
          <cell r="E3484">
            <v>1303</v>
          </cell>
          <cell r="F3484" t="b">
            <v>0</v>
          </cell>
          <cell r="G3484">
            <v>25207.413834476101</v>
          </cell>
          <cell r="H3484">
            <v>25207.413834476101</v>
          </cell>
        </row>
        <row r="3485">
          <cell r="B3485" t="str">
            <v>WEST POINT 11021305</v>
          </cell>
          <cell r="C3485">
            <v>163201102</v>
          </cell>
          <cell r="D3485" t="str">
            <v>WEST POINT 1102</v>
          </cell>
          <cell r="E3485">
            <v>1305</v>
          </cell>
          <cell r="F3485" t="b">
            <v>0</v>
          </cell>
          <cell r="G3485">
            <v>18201.370804647198</v>
          </cell>
          <cell r="H3485">
            <v>18201.370804647198</v>
          </cell>
        </row>
        <row r="3486">
          <cell r="B3486" t="str">
            <v>WEST POINT 11021341</v>
          </cell>
          <cell r="C3486">
            <v>163201102</v>
          </cell>
          <cell r="D3486" t="str">
            <v>WEST POINT 1102</v>
          </cell>
          <cell r="E3486">
            <v>1341</v>
          </cell>
          <cell r="F3486" t="b">
            <v>0</v>
          </cell>
          <cell r="G3486">
            <v>15927.2158617779</v>
          </cell>
          <cell r="H3486">
            <v>15927.2158617779</v>
          </cell>
        </row>
        <row r="3487">
          <cell r="B3487" t="str">
            <v>WEST POINT 11021535</v>
          </cell>
          <cell r="C3487">
            <v>163201102</v>
          </cell>
          <cell r="D3487" t="str">
            <v>WEST POINT 1102</v>
          </cell>
          <cell r="E3487">
            <v>1535</v>
          </cell>
          <cell r="F3487" t="b">
            <v>0</v>
          </cell>
          <cell r="G3487">
            <v>4933.58948281024</v>
          </cell>
          <cell r="H3487">
            <v>4933.58948281024</v>
          </cell>
        </row>
        <row r="3488">
          <cell r="B3488" t="str">
            <v>WEST POINT 110234416</v>
          </cell>
          <cell r="C3488">
            <v>163201102</v>
          </cell>
          <cell r="D3488" t="str">
            <v>WEST POINT 1102</v>
          </cell>
          <cell r="E3488">
            <v>34416</v>
          </cell>
          <cell r="F3488" t="b">
            <v>0</v>
          </cell>
          <cell r="G3488">
            <v>16821.512674276601</v>
          </cell>
          <cell r="H3488">
            <v>16821.512674276601</v>
          </cell>
        </row>
        <row r="3489">
          <cell r="B3489" t="str">
            <v>WEST POINT 110236676</v>
          </cell>
          <cell r="C3489">
            <v>163201102</v>
          </cell>
          <cell r="D3489" t="str">
            <v>WEST POINT 1102</v>
          </cell>
          <cell r="E3489">
            <v>36676</v>
          </cell>
          <cell r="F3489" t="b">
            <v>0</v>
          </cell>
          <cell r="G3489">
            <v>27305.8876967996</v>
          </cell>
          <cell r="H3489">
            <v>27305.8876967996</v>
          </cell>
        </row>
        <row r="3490">
          <cell r="B3490" t="str">
            <v>WEST POINT 11024788</v>
          </cell>
          <cell r="C3490">
            <v>163201102</v>
          </cell>
          <cell r="D3490" t="str">
            <v>WEST POINT 1102</v>
          </cell>
          <cell r="E3490">
            <v>4788</v>
          </cell>
          <cell r="F3490" t="b">
            <v>0</v>
          </cell>
          <cell r="G3490">
            <v>111874.95367822199</v>
          </cell>
          <cell r="H3490">
            <v>111874.95367822199</v>
          </cell>
        </row>
        <row r="3491">
          <cell r="B3491" t="str">
            <v>WEST POINT 11024790</v>
          </cell>
          <cell r="C3491">
            <v>163201102</v>
          </cell>
          <cell r="D3491" t="str">
            <v>WEST POINT 1102</v>
          </cell>
          <cell r="E3491">
            <v>4790</v>
          </cell>
          <cell r="F3491" t="b">
            <v>0</v>
          </cell>
          <cell r="G3491">
            <v>52731.038321812703</v>
          </cell>
          <cell r="H3491">
            <v>52731.038321812703</v>
          </cell>
        </row>
        <row r="3492">
          <cell r="B3492" t="str">
            <v>WEST POINT 11025357</v>
          </cell>
          <cell r="C3492">
            <v>163201102</v>
          </cell>
          <cell r="D3492" t="str">
            <v>WEST POINT 1102</v>
          </cell>
          <cell r="E3492">
            <v>5357</v>
          </cell>
          <cell r="F3492" t="b">
            <v>0</v>
          </cell>
          <cell r="G3492">
            <v>5401.7845486593897</v>
          </cell>
          <cell r="H3492">
            <v>5401.7845486593897</v>
          </cell>
        </row>
        <row r="3493">
          <cell r="B3493" t="str">
            <v>WEST POINT 110272036</v>
          </cell>
          <cell r="C3493">
            <v>163201102</v>
          </cell>
          <cell r="D3493" t="str">
            <v>WEST POINT 1102</v>
          </cell>
          <cell r="E3493">
            <v>72036</v>
          </cell>
          <cell r="F3493" t="b">
            <v>0</v>
          </cell>
          <cell r="G3493">
            <v>21135.824068993901</v>
          </cell>
          <cell r="H3493">
            <v>20864.461066818301</v>
          </cell>
        </row>
        <row r="3494">
          <cell r="B3494" t="str">
            <v>WEST POINT 110277204</v>
          </cell>
          <cell r="C3494">
            <v>163201102</v>
          </cell>
          <cell r="D3494" t="str">
            <v>WEST POINT 1102</v>
          </cell>
          <cell r="E3494">
            <v>77204</v>
          </cell>
          <cell r="F3494" t="b">
            <v>0</v>
          </cell>
          <cell r="G3494">
            <v>11918.3859720652</v>
          </cell>
          <cell r="H3494">
            <v>11918.3859720652</v>
          </cell>
        </row>
        <row r="3495">
          <cell r="B3495" t="str">
            <v>WEST POINT 110293116</v>
          </cell>
          <cell r="C3495">
            <v>163201102</v>
          </cell>
          <cell r="D3495" t="str">
            <v>WEST POINT 1102</v>
          </cell>
          <cell r="E3495">
            <v>93116</v>
          </cell>
          <cell r="F3495" t="b">
            <v>0</v>
          </cell>
          <cell r="G3495">
            <v>68103.731379427205</v>
          </cell>
          <cell r="H3495">
            <v>68103.731379427205</v>
          </cell>
        </row>
        <row r="3496">
          <cell r="B3496" t="str">
            <v>WEST POINT 1102CB</v>
          </cell>
          <cell r="C3496">
            <v>163201102</v>
          </cell>
          <cell r="D3496" t="str">
            <v>WEST POINT 1102</v>
          </cell>
          <cell r="E3496" t="str">
            <v>CB</v>
          </cell>
          <cell r="F3496" t="b">
            <v>0</v>
          </cell>
          <cell r="G3496">
            <v>28620.470982721399</v>
          </cell>
          <cell r="H3496">
            <v>28620.470982721399</v>
          </cell>
        </row>
        <row r="3497">
          <cell r="B3497" t="str">
            <v>WEST POINT 1102L3733</v>
          </cell>
          <cell r="C3497">
            <v>163201102</v>
          </cell>
          <cell r="D3497" t="str">
            <v>WEST POINT 1102</v>
          </cell>
          <cell r="E3497" t="str">
            <v>L3733</v>
          </cell>
          <cell r="F3497" t="b">
            <v>0</v>
          </cell>
          <cell r="G3497">
            <v>2820.1266904965</v>
          </cell>
          <cell r="H3497">
            <v>2820.1266904965</v>
          </cell>
        </row>
        <row r="3498">
          <cell r="B3498" t="str">
            <v>WESTLEY 1103237522</v>
          </cell>
          <cell r="C3498">
            <v>162671103</v>
          </cell>
          <cell r="D3498" t="str">
            <v>WESTLEY 1103</v>
          </cell>
          <cell r="E3498">
            <v>237522</v>
          </cell>
          <cell r="F3498" t="b">
            <v>0</v>
          </cell>
          <cell r="G3498">
            <v>26805.159635776199</v>
          </cell>
          <cell r="H3498">
            <v>1485.9819606636399</v>
          </cell>
        </row>
        <row r="3499">
          <cell r="B3499" t="str">
            <v>WHEATLAND 1105248490</v>
          </cell>
          <cell r="C3499">
            <v>152811105</v>
          </cell>
          <cell r="D3499" t="str">
            <v>WHEATLAND 1105</v>
          </cell>
          <cell r="E3499">
            <v>248490</v>
          </cell>
          <cell r="F3499" t="b">
            <v>0</v>
          </cell>
          <cell r="G3499">
            <v>43282.228743108099</v>
          </cell>
          <cell r="H3499">
            <v>17726.622403925099</v>
          </cell>
        </row>
        <row r="3500">
          <cell r="B3500" t="str">
            <v>WHITMORE 11011594</v>
          </cell>
          <cell r="C3500">
            <v>103601101</v>
          </cell>
          <cell r="D3500" t="str">
            <v>WHITMORE 1101</v>
          </cell>
          <cell r="E3500">
            <v>1594</v>
          </cell>
          <cell r="F3500" t="b">
            <v>0</v>
          </cell>
          <cell r="G3500">
            <v>39042.209287121201</v>
          </cell>
          <cell r="H3500">
            <v>39042.209287121201</v>
          </cell>
        </row>
        <row r="3501">
          <cell r="B3501" t="str">
            <v>WHITMORE 11011598</v>
          </cell>
          <cell r="C3501">
            <v>103601101</v>
          </cell>
          <cell r="D3501" t="str">
            <v>WHITMORE 1101</v>
          </cell>
          <cell r="E3501">
            <v>1598</v>
          </cell>
          <cell r="F3501" t="b">
            <v>0</v>
          </cell>
          <cell r="G3501">
            <v>53928.002263348302</v>
          </cell>
          <cell r="H3501">
            <v>53928.002263348302</v>
          </cell>
        </row>
        <row r="3502">
          <cell r="B3502" t="str">
            <v>WHITMORE 110145262</v>
          </cell>
          <cell r="C3502">
            <v>103601101</v>
          </cell>
          <cell r="D3502" t="str">
            <v>WHITMORE 1101</v>
          </cell>
          <cell r="E3502">
            <v>45262</v>
          </cell>
          <cell r="F3502" t="b">
            <v>0</v>
          </cell>
          <cell r="G3502">
            <v>46333.9347186616</v>
          </cell>
          <cell r="H3502">
            <v>46333.9347186616</v>
          </cell>
        </row>
        <row r="3503">
          <cell r="B3503" t="str">
            <v>WHITMORE 1101CB</v>
          </cell>
          <cell r="C3503">
            <v>103601101</v>
          </cell>
          <cell r="D3503" t="str">
            <v>WHITMORE 1101</v>
          </cell>
          <cell r="E3503" t="str">
            <v>CB</v>
          </cell>
          <cell r="F3503" t="b">
            <v>0</v>
          </cell>
          <cell r="G3503">
            <v>9497.7631053222194</v>
          </cell>
          <cell r="H3503">
            <v>9497.7631053222194</v>
          </cell>
        </row>
        <row r="3504">
          <cell r="B3504" t="str">
            <v>WILDWOOD 11011454</v>
          </cell>
          <cell r="C3504">
            <v>103611101</v>
          </cell>
          <cell r="D3504" t="str">
            <v>WILDWOOD 1101</v>
          </cell>
          <cell r="E3504">
            <v>1454</v>
          </cell>
          <cell r="F3504" t="b">
            <v>0</v>
          </cell>
          <cell r="G3504">
            <v>12602.11729264</v>
          </cell>
          <cell r="H3504">
            <v>12602.11729264</v>
          </cell>
        </row>
        <row r="3505">
          <cell r="B3505" t="str">
            <v>WILDWOOD 11011576</v>
          </cell>
          <cell r="C3505">
            <v>103611101</v>
          </cell>
          <cell r="D3505" t="str">
            <v>WILDWOOD 1101</v>
          </cell>
          <cell r="E3505">
            <v>1576</v>
          </cell>
          <cell r="F3505" t="b">
            <v>0</v>
          </cell>
          <cell r="G3505">
            <v>12974.576980518401</v>
          </cell>
          <cell r="H3505">
            <v>12974.576980518401</v>
          </cell>
        </row>
        <row r="3506">
          <cell r="B3506" t="str">
            <v>WILDWOOD 1101384582</v>
          </cell>
          <cell r="C3506">
            <v>103611101</v>
          </cell>
          <cell r="D3506" t="str">
            <v>WILDWOOD 1101</v>
          </cell>
          <cell r="E3506">
            <v>384582</v>
          </cell>
          <cell r="F3506" t="b">
            <v>0</v>
          </cell>
          <cell r="G3506">
            <v>7304.3535485536604</v>
          </cell>
          <cell r="H3506">
            <v>7304.3535485536604</v>
          </cell>
        </row>
        <row r="3507">
          <cell r="B3507" t="str">
            <v>WILDWOOD 110185112</v>
          </cell>
          <cell r="C3507">
            <v>103611101</v>
          </cell>
          <cell r="D3507" t="str">
            <v>WILDWOOD 1101</v>
          </cell>
          <cell r="E3507">
            <v>85112</v>
          </cell>
          <cell r="F3507" t="b">
            <v>0</v>
          </cell>
          <cell r="G3507">
            <v>10932.250323120301</v>
          </cell>
          <cell r="H3507">
            <v>10932.250323120301</v>
          </cell>
        </row>
        <row r="3508">
          <cell r="B3508" t="str">
            <v>WILDWOOD 110198896</v>
          </cell>
          <cell r="C3508">
            <v>103611101</v>
          </cell>
          <cell r="D3508" t="str">
            <v>WILDWOOD 1101</v>
          </cell>
          <cell r="E3508">
            <v>98896</v>
          </cell>
          <cell r="F3508" t="b">
            <v>0</v>
          </cell>
          <cell r="G3508">
            <v>8090.5275280857304</v>
          </cell>
          <cell r="H3508">
            <v>8090.5275280857304</v>
          </cell>
        </row>
        <row r="3509">
          <cell r="B3509" t="str">
            <v>WILDWOOD 1101CB</v>
          </cell>
          <cell r="C3509">
            <v>103611101</v>
          </cell>
          <cell r="D3509" t="str">
            <v>WILDWOOD 1101</v>
          </cell>
          <cell r="E3509" t="str">
            <v>CB</v>
          </cell>
          <cell r="F3509" t="b">
            <v>1</v>
          </cell>
          <cell r="G3509">
            <v>200.86179926501799</v>
          </cell>
          <cell r="H3509">
            <v>200.86179926501799</v>
          </cell>
        </row>
        <row r="3510">
          <cell r="B3510" t="str">
            <v>WILLITS 11021270</v>
          </cell>
          <cell r="C3510">
            <v>42661102</v>
          </cell>
          <cell r="D3510" t="str">
            <v>WILLITS 1102</v>
          </cell>
          <cell r="E3510">
            <v>1270</v>
          </cell>
          <cell r="F3510" t="b">
            <v>1</v>
          </cell>
          <cell r="G3510">
            <v>2454.7077181076602</v>
          </cell>
          <cell r="H3510">
            <v>0</v>
          </cell>
        </row>
        <row r="3511">
          <cell r="B3511" t="str">
            <v>WILLITS 1102CB</v>
          </cell>
          <cell r="C3511">
            <v>42661102</v>
          </cell>
          <cell r="D3511" t="str">
            <v>WILLITS 1102</v>
          </cell>
          <cell r="E3511" t="str">
            <v>CB</v>
          </cell>
          <cell r="F3511" t="b">
            <v>0</v>
          </cell>
          <cell r="G3511">
            <v>15673.772580048801</v>
          </cell>
          <cell r="H3511">
            <v>8550.6099680534007</v>
          </cell>
        </row>
        <row r="3512">
          <cell r="B3512" t="str">
            <v>WILLITS 11032500</v>
          </cell>
          <cell r="C3512">
            <v>42661103</v>
          </cell>
          <cell r="D3512" t="str">
            <v>WILLITS 1103</v>
          </cell>
          <cell r="E3512">
            <v>2500</v>
          </cell>
          <cell r="F3512" t="b">
            <v>0</v>
          </cell>
          <cell r="G3512">
            <v>48136.395931904102</v>
          </cell>
          <cell r="H3512">
            <v>48136.395931904102</v>
          </cell>
        </row>
        <row r="3513">
          <cell r="B3513" t="str">
            <v>WILLITS 11032506</v>
          </cell>
          <cell r="C3513">
            <v>42661103</v>
          </cell>
          <cell r="D3513" t="str">
            <v>WILLITS 1103</v>
          </cell>
          <cell r="E3513">
            <v>2506</v>
          </cell>
          <cell r="F3513" t="b">
            <v>0</v>
          </cell>
          <cell r="G3513">
            <v>20286.238548129899</v>
          </cell>
          <cell r="H3513">
            <v>20286.238548129899</v>
          </cell>
        </row>
        <row r="3514">
          <cell r="B3514" t="str">
            <v>WILLITS 110337504</v>
          </cell>
          <cell r="C3514">
            <v>42661103</v>
          </cell>
          <cell r="D3514" t="str">
            <v>WILLITS 1103</v>
          </cell>
          <cell r="E3514">
            <v>37504</v>
          </cell>
          <cell r="F3514" t="b">
            <v>0</v>
          </cell>
          <cell r="G3514">
            <v>5704.6997720538702</v>
          </cell>
          <cell r="H3514">
            <v>1890.9338717840801</v>
          </cell>
        </row>
        <row r="3515">
          <cell r="B3515" t="str">
            <v>WILLITS 110337506</v>
          </cell>
          <cell r="C3515">
            <v>42661103</v>
          </cell>
          <cell r="D3515" t="str">
            <v>WILLITS 1103</v>
          </cell>
          <cell r="E3515">
            <v>37506</v>
          </cell>
          <cell r="F3515" t="b">
            <v>0</v>
          </cell>
          <cell r="G3515">
            <v>18602.1389905713</v>
          </cell>
          <cell r="H3515">
            <v>18602.1389905713</v>
          </cell>
        </row>
        <row r="3516">
          <cell r="B3516" t="str">
            <v>WILLITS 1103538</v>
          </cell>
          <cell r="C3516">
            <v>42661103</v>
          </cell>
          <cell r="D3516" t="str">
            <v>WILLITS 1103</v>
          </cell>
          <cell r="E3516">
            <v>538</v>
          </cell>
          <cell r="F3516" t="b">
            <v>0</v>
          </cell>
          <cell r="G3516">
            <v>10176.807324978099</v>
          </cell>
          <cell r="H3516">
            <v>10176.807324978099</v>
          </cell>
        </row>
        <row r="3517">
          <cell r="B3517" t="str">
            <v>WILLITS 1103696</v>
          </cell>
          <cell r="C3517">
            <v>42661103</v>
          </cell>
          <cell r="D3517" t="str">
            <v>WILLITS 1103</v>
          </cell>
          <cell r="E3517">
            <v>696</v>
          </cell>
          <cell r="F3517" t="b">
            <v>0</v>
          </cell>
          <cell r="G3517">
            <v>15381.4121680145</v>
          </cell>
          <cell r="H3517">
            <v>10464.566720770699</v>
          </cell>
        </row>
        <row r="3518">
          <cell r="B3518" t="str">
            <v>WILLITS 1103826</v>
          </cell>
          <cell r="C3518">
            <v>42661103</v>
          </cell>
          <cell r="D3518" t="str">
            <v>WILLITS 1103</v>
          </cell>
          <cell r="E3518">
            <v>826</v>
          </cell>
          <cell r="F3518" t="b">
            <v>0</v>
          </cell>
          <cell r="G3518">
            <v>12455.772552869799</v>
          </cell>
          <cell r="H3518">
            <v>12455.772552869799</v>
          </cell>
        </row>
        <row r="3519">
          <cell r="B3519" t="str">
            <v>WILLITS 110391810</v>
          </cell>
          <cell r="C3519">
            <v>42661103</v>
          </cell>
          <cell r="D3519" t="str">
            <v>WILLITS 1103</v>
          </cell>
          <cell r="E3519">
            <v>91810</v>
          </cell>
          <cell r="F3519" t="b">
            <v>0</v>
          </cell>
          <cell r="G3519">
            <v>47379.4323523243</v>
          </cell>
          <cell r="H3519">
            <v>47379.4323523243</v>
          </cell>
        </row>
        <row r="3520">
          <cell r="B3520" t="str">
            <v>WILLITS 110391948</v>
          </cell>
          <cell r="C3520">
            <v>42661103</v>
          </cell>
          <cell r="D3520" t="str">
            <v>WILLITS 1103</v>
          </cell>
          <cell r="E3520">
            <v>91948</v>
          </cell>
          <cell r="F3520" t="b">
            <v>0</v>
          </cell>
          <cell r="G3520">
            <v>11942.5867597549</v>
          </cell>
          <cell r="H3520">
            <v>11942.5867597549</v>
          </cell>
        </row>
        <row r="3521">
          <cell r="B3521" t="str">
            <v>WILLITS 1103964</v>
          </cell>
          <cell r="C3521">
            <v>42661103</v>
          </cell>
          <cell r="D3521" t="str">
            <v>WILLITS 1103</v>
          </cell>
          <cell r="E3521">
            <v>964</v>
          </cell>
          <cell r="F3521" t="b">
            <v>0</v>
          </cell>
          <cell r="G3521">
            <v>8651.6924789138393</v>
          </cell>
          <cell r="H3521">
            <v>4999.6691949387696</v>
          </cell>
        </row>
        <row r="3522">
          <cell r="B3522" t="str">
            <v>WILLITS 1103966</v>
          </cell>
          <cell r="C3522">
            <v>42661103</v>
          </cell>
          <cell r="D3522" t="str">
            <v>WILLITS 1103</v>
          </cell>
          <cell r="E3522">
            <v>966</v>
          </cell>
          <cell r="F3522" t="b">
            <v>0</v>
          </cell>
          <cell r="G3522">
            <v>3670.43560356425</v>
          </cell>
          <cell r="H3522">
            <v>1555.8490090483799</v>
          </cell>
        </row>
        <row r="3523">
          <cell r="B3523" t="str">
            <v>WILLITS 1103968</v>
          </cell>
          <cell r="C3523">
            <v>42661103</v>
          </cell>
          <cell r="D3523" t="str">
            <v>WILLITS 1103</v>
          </cell>
          <cell r="E3523">
            <v>968</v>
          </cell>
          <cell r="F3523" t="b">
            <v>0</v>
          </cell>
          <cell r="G3523">
            <v>44551.664391689803</v>
          </cell>
          <cell r="H3523">
            <v>42969.090016761998</v>
          </cell>
        </row>
        <row r="3524">
          <cell r="B3524" t="str">
            <v>WILLITS 1103CB</v>
          </cell>
          <cell r="C3524">
            <v>42661103</v>
          </cell>
          <cell r="D3524" t="str">
            <v>WILLITS 1103</v>
          </cell>
          <cell r="E3524" t="str">
            <v>CB</v>
          </cell>
          <cell r="F3524" t="b">
            <v>0</v>
          </cell>
          <cell r="G3524">
            <v>6348.78627254199</v>
          </cell>
          <cell r="H3524">
            <v>4803.99995156348</v>
          </cell>
        </row>
        <row r="3525">
          <cell r="B3525" t="str">
            <v>WILLITS 1104188268</v>
          </cell>
          <cell r="C3525">
            <v>42661104</v>
          </cell>
          <cell r="D3525" t="str">
            <v>WILLITS 1104</v>
          </cell>
          <cell r="E3525">
            <v>188268</v>
          </cell>
          <cell r="F3525" t="b">
            <v>0</v>
          </cell>
          <cell r="G3525">
            <v>8709.5261704281202</v>
          </cell>
          <cell r="H3525">
            <v>6867.49818237201</v>
          </cell>
        </row>
        <row r="3526">
          <cell r="B3526" t="str">
            <v>WILLITS 110434008</v>
          </cell>
          <cell r="C3526">
            <v>42661104</v>
          </cell>
          <cell r="D3526" t="str">
            <v>WILLITS 1104</v>
          </cell>
          <cell r="E3526">
            <v>34008</v>
          </cell>
          <cell r="F3526" t="b">
            <v>0</v>
          </cell>
          <cell r="G3526">
            <v>36886.240283287203</v>
          </cell>
          <cell r="H3526">
            <v>36886.240283287203</v>
          </cell>
        </row>
        <row r="3527">
          <cell r="B3527" t="str">
            <v>WILLITS 11044650</v>
          </cell>
          <cell r="C3527">
            <v>42661104</v>
          </cell>
          <cell r="D3527" t="str">
            <v>WILLITS 1104</v>
          </cell>
          <cell r="E3527">
            <v>4650</v>
          </cell>
          <cell r="F3527" t="b">
            <v>0</v>
          </cell>
          <cell r="G3527">
            <v>9890.1610110147103</v>
          </cell>
          <cell r="H3527">
            <v>6190.4879536189901</v>
          </cell>
        </row>
        <row r="3528">
          <cell r="B3528" t="str">
            <v>WILLITS 1104504</v>
          </cell>
          <cell r="C3528">
            <v>42661104</v>
          </cell>
          <cell r="D3528" t="str">
            <v>WILLITS 1104</v>
          </cell>
          <cell r="E3528">
            <v>504</v>
          </cell>
          <cell r="F3528" t="b">
            <v>0</v>
          </cell>
          <cell r="G3528">
            <v>36253.183214325101</v>
          </cell>
          <cell r="H3528">
            <v>36253.183214325101</v>
          </cell>
        </row>
        <row r="3529">
          <cell r="B3529" t="str">
            <v>WILLITS 1104934</v>
          </cell>
          <cell r="C3529">
            <v>42661104</v>
          </cell>
          <cell r="D3529" t="str">
            <v>WILLITS 1104</v>
          </cell>
          <cell r="E3529">
            <v>934</v>
          </cell>
          <cell r="F3529" t="b">
            <v>0</v>
          </cell>
          <cell r="G3529">
            <v>49660.376679686502</v>
          </cell>
          <cell r="H3529">
            <v>49660.376679686502</v>
          </cell>
        </row>
        <row r="3530">
          <cell r="B3530" t="str">
            <v>WILLITS 1104CB</v>
          </cell>
          <cell r="C3530">
            <v>42661104</v>
          </cell>
          <cell r="D3530" t="str">
            <v>WILLITS 1104</v>
          </cell>
          <cell r="E3530" t="str">
            <v>CB</v>
          </cell>
          <cell r="F3530" t="b">
            <v>0</v>
          </cell>
          <cell r="G3530">
            <v>12241.4218278842</v>
          </cell>
          <cell r="H3530">
            <v>6260.0525225538904</v>
          </cell>
        </row>
        <row r="3531">
          <cell r="B3531" t="str">
            <v>WILLOW CREEK 110129362</v>
          </cell>
          <cell r="C3531">
            <v>192171101</v>
          </cell>
          <cell r="D3531" t="str">
            <v>WILLOW CREEK 1101</v>
          </cell>
          <cell r="E3531">
            <v>29362</v>
          </cell>
          <cell r="F3531" t="b">
            <v>0</v>
          </cell>
          <cell r="G3531">
            <v>18377.660247780801</v>
          </cell>
          <cell r="H3531">
            <v>12371.514539522699</v>
          </cell>
        </row>
        <row r="3532">
          <cell r="B3532" t="str">
            <v>WILLOW CREEK 11013050</v>
          </cell>
          <cell r="C3532">
            <v>192171101</v>
          </cell>
          <cell r="D3532" t="str">
            <v>WILLOW CREEK 1101</v>
          </cell>
          <cell r="E3532">
            <v>3050</v>
          </cell>
          <cell r="F3532" t="b">
            <v>0</v>
          </cell>
          <cell r="G3532">
            <v>4223.7093733771999</v>
          </cell>
          <cell r="H3532">
            <v>4223.7093733771999</v>
          </cell>
        </row>
        <row r="3533">
          <cell r="B3533" t="str">
            <v>WILLOW CREEK 11014904</v>
          </cell>
          <cell r="C3533">
            <v>192171101</v>
          </cell>
          <cell r="D3533" t="str">
            <v>WILLOW CREEK 1101</v>
          </cell>
          <cell r="E3533">
            <v>4904</v>
          </cell>
          <cell r="F3533" t="b">
            <v>0</v>
          </cell>
          <cell r="G3533">
            <v>29337.063114857199</v>
          </cell>
          <cell r="H3533">
            <v>29337.063114857199</v>
          </cell>
        </row>
        <row r="3534">
          <cell r="B3534" t="str">
            <v>WILLOW CREEK 11015002</v>
          </cell>
          <cell r="C3534">
            <v>192171101</v>
          </cell>
          <cell r="D3534" t="str">
            <v>WILLOW CREEK 1101</v>
          </cell>
          <cell r="E3534">
            <v>5002</v>
          </cell>
          <cell r="F3534" t="b">
            <v>0</v>
          </cell>
          <cell r="G3534">
            <v>22234.478271468601</v>
          </cell>
          <cell r="H3534">
            <v>21939.724912531299</v>
          </cell>
        </row>
        <row r="3535">
          <cell r="B3535" t="str">
            <v>WILLOW CREEK 110191926</v>
          </cell>
          <cell r="C3535">
            <v>192171101</v>
          </cell>
          <cell r="D3535" t="str">
            <v>WILLOW CREEK 1101</v>
          </cell>
          <cell r="E3535">
            <v>91926</v>
          </cell>
          <cell r="F3535" t="b">
            <v>0</v>
          </cell>
          <cell r="G3535">
            <v>17004.311272644802</v>
          </cell>
          <cell r="H3535">
            <v>10358.722278371401</v>
          </cell>
        </row>
        <row r="3536">
          <cell r="B3536" t="str">
            <v>WILLOW CREEK 1101CB</v>
          </cell>
          <cell r="C3536">
            <v>192171101</v>
          </cell>
          <cell r="D3536" t="str">
            <v>WILLOW CREEK 1101</v>
          </cell>
          <cell r="E3536" t="str">
            <v>CB</v>
          </cell>
          <cell r="F3536" t="b">
            <v>1</v>
          </cell>
          <cell r="G3536">
            <v>460.83643415773201</v>
          </cell>
          <cell r="H3536">
            <v>460.83643415773201</v>
          </cell>
        </row>
        <row r="3537">
          <cell r="B3537" t="str">
            <v>WILLOW CREEK 110237374</v>
          </cell>
          <cell r="C3537">
            <v>192171102</v>
          </cell>
          <cell r="D3537" t="str">
            <v>WILLOW CREEK 1102</v>
          </cell>
          <cell r="E3537">
            <v>37374</v>
          </cell>
          <cell r="F3537" t="b">
            <v>0</v>
          </cell>
          <cell r="G3537">
            <v>3616.7474051725799</v>
          </cell>
          <cell r="H3537">
            <v>3616.7474051725799</v>
          </cell>
        </row>
        <row r="3538">
          <cell r="B3538" t="str">
            <v>WILLOW CREEK 1102CB</v>
          </cell>
          <cell r="C3538">
            <v>192171102</v>
          </cell>
          <cell r="D3538" t="str">
            <v>WILLOW CREEK 1102</v>
          </cell>
          <cell r="E3538" t="str">
            <v>CB</v>
          </cell>
          <cell r="F3538" t="b">
            <v>0</v>
          </cell>
          <cell r="G3538">
            <v>11789.423616055299</v>
          </cell>
          <cell r="H3538">
            <v>11789.423616055299</v>
          </cell>
        </row>
        <row r="3539">
          <cell r="B3539" t="str">
            <v>WILLOW CREEK 1103181562</v>
          </cell>
          <cell r="C3539">
            <v>192171103</v>
          </cell>
          <cell r="D3539" t="str">
            <v>WILLOW CREEK 1103</v>
          </cell>
          <cell r="E3539">
            <v>181562</v>
          </cell>
          <cell r="F3539" t="b">
            <v>1</v>
          </cell>
          <cell r="G3539">
            <v>4.5720071049875397</v>
          </cell>
          <cell r="H3539">
            <v>4.5720071049875397</v>
          </cell>
        </row>
        <row r="3540">
          <cell r="B3540" t="str">
            <v>WILLOW CREEK 11032936</v>
          </cell>
          <cell r="C3540">
            <v>192171103</v>
          </cell>
          <cell r="D3540" t="str">
            <v>WILLOW CREEK 1103</v>
          </cell>
          <cell r="E3540">
            <v>2936</v>
          </cell>
          <cell r="F3540" t="b">
            <v>0</v>
          </cell>
          <cell r="G3540">
            <v>53378.682928048198</v>
          </cell>
          <cell r="H3540">
            <v>53378.682928048198</v>
          </cell>
        </row>
        <row r="3541">
          <cell r="B3541" t="str">
            <v>WILLOW CREEK 11033090</v>
          </cell>
          <cell r="C3541">
            <v>192171103</v>
          </cell>
          <cell r="D3541" t="str">
            <v>WILLOW CREEK 1103</v>
          </cell>
          <cell r="E3541">
            <v>3090</v>
          </cell>
          <cell r="F3541" t="b">
            <v>0</v>
          </cell>
          <cell r="G3541">
            <v>17393.653092428602</v>
          </cell>
          <cell r="H3541">
            <v>17393.653092428602</v>
          </cell>
        </row>
        <row r="3542">
          <cell r="B3542" t="str">
            <v>WILLOW CREEK 110347966</v>
          </cell>
          <cell r="C3542">
            <v>192171103</v>
          </cell>
          <cell r="D3542" t="str">
            <v>WILLOW CREEK 1103</v>
          </cell>
          <cell r="E3542">
            <v>47966</v>
          </cell>
          <cell r="F3542" t="b">
            <v>0</v>
          </cell>
          <cell r="G3542">
            <v>27271.322236129599</v>
          </cell>
          <cell r="H3542">
            <v>27271.322236129599</v>
          </cell>
        </row>
        <row r="3543">
          <cell r="B3543" t="str">
            <v>WILLOW CREEK 11035012</v>
          </cell>
          <cell r="C3543">
            <v>192171103</v>
          </cell>
          <cell r="D3543" t="str">
            <v>WILLOW CREEK 1103</v>
          </cell>
          <cell r="E3543">
            <v>5012</v>
          </cell>
          <cell r="F3543" t="b">
            <v>0</v>
          </cell>
          <cell r="G3543">
            <v>17904.062361657499</v>
          </cell>
          <cell r="H3543">
            <v>17904.062361657499</v>
          </cell>
        </row>
        <row r="3544">
          <cell r="B3544" t="str">
            <v>WILLOW CREEK 11037514</v>
          </cell>
          <cell r="C3544">
            <v>192171103</v>
          </cell>
          <cell r="D3544" t="str">
            <v>WILLOW CREEK 1103</v>
          </cell>
          <cell r="E3544">
            <v>7514</v>
          </cell>
          <cell r="F3544" t="b">
            <v>0</v>
          </cell>
          <cell r="G3544">
            <v>16121.9059984054</v>
          </cell>
          <cell r="H3544">
            <v>14595.717796331301</v>
          </cell>
        </row>
        <row r="3545">
          <cell r="B3545" t="str">
            <v>WILLOW CREEK 1103CB</v>
          </cell>
          <cell r="C3545">
            <v>192171103</v>
          </cell>
          <cell r="D3545" t="str">
            <v>WILLOW CREEK 1103</v>
          </cell>
          <cell r="E3545" t="str">
            <v>CB</v>
          </cell>
          <cell r="F3545" t="b">
            <v>0</v>
          </cell>
          <cell r="G3545">
            <v>6307.2067115364398</v>
          </cell>
          <cell r="H3545">
            <v>6307.2067115364398</v>
          </cell>
        </row>
        <row r="3546">
          <cell r="B3546" t="str">
            <v>WILLOW PASS 1101152874</v>
          </cell>
          <cell r="C3546">
            <v>13911101</v>
          </cell>
          <cell r="D3546" t="str">
            <v>WILLOW PASS 1101</v>
          </cell>
          <cell r="E3546">
            <v>152874</v>
          </cell>
          <cell r="F3546" t="b">
            <v>1</v>
          </cell>
          <cell r="G3546">
            <v>1306.34221404756</v>
          </cell>
          <cell r="H3546">
            <v>982.30276744897606</v>
          </cell>
        </row>
        <row r="3547">
          <cell r="B3547" t="str">
            <v>WILLOW PASS 1101CB</v>
          </cell>
          <cell r="C3547">
            <v>13911101</v>
          </cell>
          <cell r="D3547" t="str">
            <v>WILLOW PASS 1101</v>
          </cell>
          <cell r="E3547" t="str">
            <v>CB</v>
          </cell>
          <cell r="F3547" t="b">
            <v>0</v>
          </cell>
          <cell r="G3547">
            <v>10055.421901236399</v>
          </cell>
          <cell r="H3547">
            <v>1899.3732814973901</v>
          </cell>
        </row>
        <row r="3548">
          <cell r="B3548" t="str">
            <v>WILLOW PASS 2107445650</v>
          </cell>
          <cell r="C3548">
            <v>13912107</v>
          </cell>
          <cell r="D3548" t="str">
            <v>WILLOW PASS 2107</v>
          </cell>
          <cell r="E3548">
            <v>445650</v>
          </cell>
          <cell r="F3548" t="b">
            <v>0</v>
          </cell>
          <cell r="G3548">
            <v>1066.4109410645899</v>
          </cell>
          <cell r="H3548">
            <v>1066.4109410645899</v>
          </cell>
        </row>
        <row r="3549">
          <cell r="B3549" t="str">
            <v>WILLOW PASS 2108CB</v>
          </cell>
          <cell r="C3549">
            <v>13912108</v>
          </cell>
          <cell r="D3549" t="str">
            <v>WILLOW PASS 2108</v>
          </cell>
          <cell r="E3549" t="str">
            <v>CB</v>
          </cell>
          <cell r="F3549" t="b">
            <v>1</v>
          </cell>
          <cell r="G3549">
            <v>14676.669367291601</v>
          </cell>
          <cell r="H3549">
            <v>318.080225899715</v>
          </cell>
        </row>
        <row r="3550">
          <cell r="B3550" t="str">
            <v>WINDSOR 1103171410</v>
          </cell>
          <cell r="C3550">
            <v>43501103</v>
          </cell>
          <cell r="D3550" t="str">
            <v>WINDSOR 1103</v>
          </cell>
          <cell r="E3550">
            <v>171410</v>
          </cell>
          <cell r="F3550" t="b">
            <v>0</v>
          </cell>
          <cell r="G3550">
            <v>7035.3213895286899</v>
          </cell>
          <cell r="H3550">
            <v>2217.96394079218</v>
          </cell>
        </row>
        <row r="3551">
          <cell r="B3551" t="str">
            <v>WINDSOR 11035060</v>
          </cell>
          <cell r="C3551">
            <v>43501103</v>
          </cell>
          <cell r="D3551" t="str">
            <v>WINDSOR 1103</v>
          </cell>
          <cell r="E3551">
            <v>5060</v>
          </cell>
          <cell r="F3551" t="b">
            <v>1</v>
          </cell>
          <cell r="G3551">
            <v>1113.3002002093101</v>
          </cell>
          <cell r="H3551">
            <v>291.56378074900601</v>
          </cell>
        </row>
        <row r="3552">
          <cell r="B3552" t="str">
            <v>WINDSOR 1103701650</v>
          </cell>
          <cell r="C3552">
            <v>43501103</v>
          </cell>
          <cell r="D3552" t="str">
            <v>WINDSOR 1103</v>
          </cell>
          <cell r="E3552">
            <v>701650</v>
          </cell>
          <cell r="F3552" t="b">
            <v>0</v>
          </cell>
          <cell r="G3552">
            <v>1191.05621847102</v>
          </cell>
          <cell r="H3552">
            <v>1191.05621847102</v>
          </cell>
        </row>
        <row r="3553">
          <cell r="B3553" t="str">
            <v>WINDSOR 1103CB</v>
          </cell>
          <cell r="C3553">
            <v>43501103</v>
          </cell>
          <cell r="D3553" t="str">
            <v>WINDSOR 1103</v>
          </cell>
          <cell r="E3553" t="str">
            <v>CB</v>
          </cell>
          <cell r="F3553" t="b">
            <v>1</v>
          </cell>
          <cell r="G3553">
            <v>8832.9668055536895</v>
          </cell>
          <cell r="H3553">
            <v>0</v>
          </cell>
        </row>
        <row r="3554">
          <cell r="B3554" t="str">
            <v>WISE 11011404</v>
          </cell>
          <cell r="C3554">
            <v>152271101</v>
          </cell>
          <cell r="D3554" t="str">
            <v>WISE 1101</v>
          </cell>
          <cell r="E3554">
            <v>1404</v>
          </cell>
          <cell r="F3554" t="b">
            <v>0</v>
          </cell>
          <cell r="G3554">
            <v>5740.3583722127696</v>
          </cell>
          <cell r="H3554">
            <v>2402.88908041276</v>
          </cell>
        </row>
        <row r="3555">
          <cell r="B3555" t="str">
            <v>WISE 110163199</v>
          </cell>
          <cell r="C3555">
            <v>152271101</v>
          </cell>
          <cell r="D3555" t="str">
            <v>WISE 1101</v>
          </cell>
          <cell r="E3555">
            <v>63199</v>
          </cell>
          <cell r="F3555" t="b">
            <v>1</v>
          </cell>
          <cell r="G3555">
            <v>1501.40824471929</v>
          </cell>
          <cell r="H3555">
            <v>989.41000822206001</v>
          </cell>
        </row>
        <row r="3556">
          <cell r="B3556" t="str">
            <v>WISE 1101CB</v>
          </cell>
          <cell r="C3556">
            <v>152271101</v>
          </cell>
          <cell r="D3556" t="str">
            <v>WISE 1101</v>
          </cell>
          <cell r="E3556" t="str">
            <v>CB</v>
          </cell>
          <cell r="F3556" t="b">
            <v>0</v>
          </cell>
          <cell r="G3556">
            <v>14435.552605156199</v>
          </cell>
          <cell r="H3556">
            <v>7662.7202365815801</v>
          </cell>
        </row>
        <row r="3557">
          <cell r="B3557" t="str">
            <v>WISE 11022054</v>
          </cell>
          <cell r="C3557">
            <v>152271102</v>
          </cell>
          <cell r="D3557" t="str">
            <v>WISE 1102</v>
          </cell>
          <cell r="E3557">
            <v>2054</v>
          </cell>
          <cell r="F3557" t="b">
            <v>0</v>
          </cell>
          <cell r="G3557">
            <v>20940.0353390282</v>
          </cell>
          <cell r="H3557">
            <v>20940.0353390282</v>
          </cell>
        </row>
        <row r="3558">
          <cell r="B3558" t="str">
            <v>WISE 11022230</v>
          </cell>
          <cell r="C3558">
            <v>152271102</v>
          </cell>
          <cell r="D3558" t="str">
            <v>WISE 1102</v>
          </cell>
          <cell r="E3558">
            <v>2230</v>
          </cell>
          <cell r="F3558" t="b">
            <v>0</v>
          </cell>
          <cell r="G3558">
            <v>40267.111206846297</v>
          </cell>
          <cell r="H3558">
            <v>38210.881907595198</v>
          </cell>
        </row>
        <row r="3559">
          <cell r="B3559" t="str">
            <v>WISE 11022234</v>
          </cell>
          <cell r="C3559">
            <v>152271102</v>
          </cell>
          <cell r="D3559" t="str">
            <v>WISE 1102</v>
          </cell>
          <cell r="E3559">
            <v>2234</v>
          </cell>
          <cell r="F3559" t="b">
            <v>0</v>
          </cell>
          <cell r="G3559">
            <v>24349.991380997901</v>
          </cell>
          <cell r="H3559">
            <v>24349.991380997901</v>
          </cell>
        </row>
        <row r="3560">
          <cell r="B3560" t="str">
            <v>WISE 1102307494</v>
          </cell>
          <cell r="C3560">
            <v>152271102</v>
          </cell>
          <cell r="D3560" t="str">
            <v>WISE 1102</v>
          </cell>
          <cell r="E3560">
            <v>307494</v>
          </cell>
          <cell r="F3560" t="b">
            <v>0</v>
          </cell>
          <cell r="G3560">
            <v>54418.632482554298</v>
          </cell>
          <cell r="H3560">
            <v>49958.747719305698</v>
          </cell>
        </row>
        <row r="3561">
          <cell r="B3561" t="str">
            <v>WISE 1102465074</v>
          </cell>
          <cell r="C3561">
            <v>152271102</v>
          </cell>
          <cell r="D3561" t="str">
            <v>WISE 1102</v>
          </cell>
          <cell r="E3561">
            <v>465074</v>
          </cell>
          <cell r="F3561" t="b">
            <v>0</v>
          </cell>
          <cell r="G3561">
            <v>7662.1854941412003</v>
          </cell>
          <cell r="H3561">
            <v>7662.1854941412003</v>
          </cell>
        </row>
        <row r="3562">
          <cell r="B3562" t="str">
            <v>WISE 1102697216</v>
          </cell>
          <cell r="C3562">
            <v>152271102</v>
          </cell>
          <cell r="D3562" t="str">
            <v>WISE 1102</v>
          </cell>
          <cell r="E3562">
            <v>697216</v>
          </cell>
          <cell r="F3562" t="b">
            <v>0</v>
          </cell>
          <cell r="G3562">
            <v>21374.284225315401</v>
          </cell>
          <cell r="H3562">
            <v>21374.284225315401</v>
          </cell>
        </row>
        <row r="3563">
          <cell r="B3563" t="str">
            <v>WISE 1102CB</v>
          </cell>
          <cell r="C3563">
            <v>152271102</v>
          </cell>
          <cell r="D3563" t="str">
            <v>WISE 1102</v>
          </cell>
          <cell r="E3563" t="str">
            <v>CB</v>
          </cell>
          <cell r="F3563" t="b">
            <v>0</v>
          </cell>
          <cell r="G3563">
            <v>23260.434980873801</v>
          </cell>
          <cell r="H3563">
            <v>22633.240123227301</v>
          </cell>
        </row>
        <row r="3564">
          <cell r="B3564" t="str">
            <v>WISHON 1101CB</v>
          </cell>
          <cell r="C3564">
            <v>251511101</v>
          </cell>
          <cell r="D3564" t="str">
            <v>WISHON 1101</v>
          </cell>
          <cell r="E3564" t="str">
            <v>CB</v>
          </cell>
          <cell r="F3564" t="b">
            <v>0</v>
          </cell>
          <cell r="G3564">
            <v>12293.528275554199</v>
          </cell>
          <cell r="H3564">
            <v>12293.528275554199</v>
          </cell>
        </row>
        <row r="3565">
          <cell r="B3565" t="str">
            <v>WOOD 0401265211</v>
          </cell>
          <cell r="C3565">
            <v>13380401</v>
          </cell>
          <cell r="D3565" t="str">
            <v>WOOD 0401</v>
          </cell>
          <cell r="E3565">
            <v>265211</v>
          </cell>
          <cell r="F3565" t="b">
            <v>1</v>
          </cell>
          <cell r="G3565">
            <v>282.19499398411801</v>
          </cell>
          <cell r="H3565">
            <v>238.16934169154601</v>
          </cell>
        </row>
        <row r="3566">
          <cell r="B3566" t="str">
            <v>WOOD 0401880795</v>
          </cell>
          <cell r="C3566">
            <v>13380401</v>
          </cell>
          <cell r="D3566" t="str">
            <v>WOOD 0401</v>
          </cell>
          <cell r="E3566">
            <v>880795</v>
          </cell>
          <cell r="F3566" t="b">
            <v>1</v>
          </cell>
          <cell r="G3566">
            <v>506.00771869909101</v>
          </cell>
          <cell r="H3566">
            <v>163.975201228332</v>
          </cell>
        </row>
        <row r="3567">
          <cell r="B3567" t="str">
            <v>WOODACRE 11011238</v>
          </cell>
          <cell r="C3567">
            <v>43021101</v>
          </cell>
          <cell r="D3567" t="str">
            <v>WOODACRE 1101</v>
          </cell>
          <cell r="E3567">
            <v>1238</v>
          </cell>
          <cell r="F3567" t="b">
            <v>0</v>
          </cell>
          <cell r="G3567">
            <v>5923.81616330002</v>
          </cell>
          <cell r="H3567">
            <v>5923.81616330002</v>
          </cell>
        </row>
        <row r="3568">
          <cell r="B3568" t="str">
            <v>WOODACRE 11011456</v>
          </cell>
          <cell r="C3568">
            <v>43021101</v>
          </cell>
          <cell r="D3568" t="str">
            <v>WOODACRE 1101</v>
          </cell>
          <cell r="E3568">
            <v>1456</v>
          </cell>
          <cell r="F3568" t="b">
            <v>0</v>
          </cell>
          <cell r="G3568">
            <v>6155.4626700775598</v>
          </cell>
          <cell r="H3568">
            <v>6155.4626700775598</v>
          </cell>
        </row>
        <row r="3569">
          <cell r="B3569" t="str">
            <v>WOODACRE 1101404</v>
          </cell>
          <cell r="C3569">
            <v>43021101</v>
          </cell>
          <cell r="D3569" t="str">
            <v>WOODACRE 1101</v>
          </cell>
          <cell r="E3569">
            <v>404</v>
          </cell>
          <cell r="F3569" t="b">
            <v>0</v>
          </cell>
          <cell r="G3569">
            <v>19975.0809530486</v>
          </cell>
          <cell r="H3569">
            <v>19975.0809530486</v>
          </cell>
        </row>
        <row r="3570">
          <cell r="B3570" t="str">
            <v>WOODACRE 110191900</v>
          </cell>
          <cell r="C3570">
            <v>43021101</v>
          </cell>
          <cell r="D3570" t="str">
            <v>WOODACRE 1101</v>
          </cell>
          <cell r="E3570">
            <v>91900</v>
          </cell>
          <cell r="F3570" t="b">
            <v>0</v>
          </cell>
          <cell r="G3570">
            <v>22248.603541659599</v>
          </cell>
          <cell r="H3570">
            <v>14519.294037662299</v>
          </cell>
        </row>
        <row r="3571">
          <cell r="B3571" t="str">
            <v>WOODACRE 110196844</v>
          </cell>
          <cell r="C3571">
            <v>43021101</v>
          </cell>
          <cell r="D3571" t="str">
            <v>WOODACRE 1101</v>
          </cell>
          <cell r="E3571">
            <v>96844</v>
          </cell>
          <cell r="F3571" t="b">
            <v>0</v>
          </cell>
          <cell r="G3571">
            <v>9556.2940813121204</v>
          </cell>
          <cell r="H3571">
            <v>9556.2940813121204</v>
          </cell>
        </row>
        <row r="3572">
          <cell r="B3572" t="str">
            <v>WOODACRE 1101CB</v>
          </cell>
          <cell r="C3572">
            <v>43021101</v>
          </cell>
          <cell r="D3572" t="str">
            <v>WOODACRE 1101</v>
          </cell>
          <cell r="E3572" t="str">
            <v>CB</v>
          </cell>
          <cell r="F3572" t="b">
            <v>0</v>
          </cell>
          <cell r="G3572">
            <v>4540.4380060989397</v>
          </cell>
          <cell r="H3572">
            <v>4454.6417104965603</v>
          </cell>
        </row>
        <row r="3573">
          <cell r="B3573" t="str">
            <v>WOODACRE 11021280</v>
          </cell>
          <cell r="C3573">
            <v>43021102</v>
          </cell>
          <cell r="D3573" t="str">
            <v>WOODACRE 1102</v>
          </cell>
          <cell r="E3573">
            <v>1280</v>
          </cell>
          <cell r="F3573" t="b">
            <v>0</v>
          </cell>
          <cell r="G3573">
            <v>13974.646587917599</v>
          </cell>
          <cell r="H3573">
            <v>13812.8360259295</v>
          </cell>
        </row>
        <row r="3574">
          <cell r="B3574" t="str">
            <v>WOODACRE 1102137662</v>
          </cell>
          <cell r="C3574">
            <v>43021102</v>
          </cell>
          <cell r="D3574" t="str">
            <v>WOODACRE 1102</v>
          </cell>
          <cell r="E3574">
            <v>137662</v>
          </cell>
          <cell r="F3574" t="b">
            <v>0</v>
          </cell>
          <cell r="G3574">
            <v>13866.490212512101</v>
          </cell>
          <cell r="H3574">
            <v>13813.2405309315</v>
          </cell>
        </row>
        <row r="3575">
          <cell r="B3575" t="str">
            <v>WOODACRE 1102851</v>
          </cell>
          <cell r="C3575">
            <v>43021102</v>
          </cell>
          <cell r="D3575" t="str">
            <v>WOODACRE 1102</v>
          </cell>
          <cell r="E3575">
            <v>851</v>
          </cell>
          <cell r="F3575" t="b">
            <v>0</v>
          </cell>
          <cell r="G3575">
            <v>2029.0983527403901</v>
          </cell>
          <cell r="H3575">
            <v>2029.0983527403901</v>
          </cell>
        </row>
        <row r="3576">
          <cell r="B3576" t="str">
            <v>WOODACRE 1102CB</v>
          </cell>
          <cell r="C3576">
            <v>43021102</v>
          </cell>
          <cell r="D3576" t="str">
            <v>WOODACRE 1102</v>
          </cell>
          <cell r="E3576" t="str">
            <v>CB</v>
          </cell>
          <cell r="F3576" t="b">
            <v>0</v>
          </cell>
          <cell r="G3576">
            <v>20142.545602669601</v>
          </cell>
          <cell r="H3576">
            <v>20085.8093446846</v>
          </cell>
        </row>
        <row r="3577">
          <cell r="B3577" t="str">
            <v>WOODSIDE 11011922</v>
          </cell>
          <cell r="C3577">
            <v>24251101</v>
          </cell>
          <cell r="D3577" t="str">
            <v>WOODSIDE 1101</v>
          </cell>
          <cell r="E3577">
            <v>1922</v>
          </cell>
          <cell r="F3577" t="b">
            <v>0</v>
          </cell>
          <cell r="G3577">
            <v>7694.4261000422102</v>
          </cell>
          <cell r="H3577">
            <v>7391.7604317507903</v>
          </cell>
        </row>
        <row r="3578">
          <cell r="B3578" t="str">
            <v>WOODSIDE 11012299</v>
          </cell>
          <cell r="C3578">
            <v>24251101</v>
          </cell>
          <cell r="D3578" t="str">
            <v>WOODSIDE 1101</v>
          </cell>
          <cell r="E3578">
            <v>2299</v>
          </cell>
          <cell r="F3578" t="b">
            <v>0</v>
          </cell>
          <cell r="G3578">
            <v>2927.8178504911798</v>
          </cell>
          <cell r="H3578">
            <v>2927.8178504911798</v>
          </cell>
        </row>
        <row r="3579">
          <cell r="B3579" t="str">
            <v>WOODSIDE 110147872</v>
          </cell>
          <cell r="C3579">
            <v>24251101</v>
          </cell>
          <cell r="D3579" t="str">
            <v>WOODSIDE 1101</v>
          </cell>
          <cell r="E3579">
            <v>47872</v>
          </cell>
          <cell r="F3579" t="b">
            <v>0</v>
          </cell>
          <cell r="G3579">
            <v>6709.5897236866804</v>
          </cell>
          <cell r="H3579">
            <v>6709.5897236866804</v>
          </cell>
        </row>
        <row r="3580">
          <cell r="B3580" t="str">
            <v>WOODSIDE 11018522</v>
          </cell>
          <cell r="C3580">
            <v>24251101</v>
          </cell>
          <cell r="D3580" t="str">
            <v>WOODSIDE 1101</v>
          </cell>
          <cell r="E3580">
            <v>8522</v>
          </cell>
          <cell r="F3580" t="b">
            <v>0</v>
          </cell>
          <cell r="G3580">
            <v>15153.837702239</v>
          </cell>
          <cell r="H3580">
            <v>3071.20079215845</v>
          </cell>
        </row>
        <row r="3581">
          <cell r="B3581" t="str">
            <v>WOODSIDE 11018601</v>
          </cell>
          <cell r="C3581">
            <v>24251101</v>
          </cell>
          <cell r="D3581" t="str">
            <v>WOODSIDE 1101</v>
          </cell>
          <cell r="E3581">
            <v>8601</v>
          </cell>
          <cell r="F3581" t="b">
            <v>1</v>
          </cell>
          <cell r="G3581">
            <v>961.63100032609395</v>
          </cell>
          <cell r="H3581">
            <v>961.63100032609395</v>
          </cell>
        </row>
        <row r="3582">
          <cell r="B3582" t="str">
            <v>WOODSIDE 11018884</v>
          </cell>
          <cell r="C3582">
            <v>24251101</v>
          </cell>
          <cell r="D3582" t="str">
            <v>WOODSIDE 1101</v>
          </cell>
          <cell r="E3582">
            <v>8884</v>
          </cell>
          <cell r="F3582" t="b">
            <v>0</v>
          </cell>
          <cell r="G3582">
            <v>12033.5668557561</v>
          </cell>
          <cell r="H3582">
            <v>12033.5668557561</v>
          </cell>
        </row>
        <row r="3583">
          <cell r="B3583" t="str">
            <v>WOODSIDE 11018912</v>
          </cell>
          <cell r="C3583">
            <v>24251101</v>
          </cell>
          <cell r="D3583" t="str">
            <v>WOODSIDE 1101</v>
          </cell>
          <cell r="E3583">
            <v>8912</v>
          </cell>
          <cell r="F3583" t="b">
            <v>0</v>
          </cell>
          <cell r="G3583">
            <v>6310.9140649278097</v>
          </cell>
          <cell r="H3583">
            <v>6268.7877059695502</v>
          </cell>
        </row>
        <row r="3584">
          <cell r="B3584" t="str">
            <v>WOODSIDE 11018972</v>
          </cell>
          <cell r="C3584">
            <v>24251101</v>
          </cell>
          <cell r="D3584" t="str">
            <v>WOODSIDE 1101</v>
          </cell>
          <cell r="E3584">
            <v>8972</v>
          </cell>
          <cell r="F3584" t="b">
            <v>0</v>
          </cell>
          <cell r="G3584">
            <v>10000.1576712857</v>
          </cell>
          <cell r="H3584">
            <v>10000.1576712857</v>
          </cell>
        </row>
        <row r="3585">
          <cell r="B3585" t="str">
            <v>WOODSIDE 11018974</v>
          </cell>
          <cell r="C3585">
            <v>24251101</v>
          </cell>
          <cell r="D3585" t="str">
            <v>WOODSIDE 1101</v>
          </cell>
          <cell r="E3585">
            <v>8974</v>
          </cell>
          <cell r="F3585" t="b">
            <v>0</v>
          </cell>
          <cell r="G3585">
            <v>21278.669062495501</v>
          </cell>
          <cell r="H3585">
            <v>21278.669062495501</v>
          </cell>
        </row>
        <row r="3586">
          <cell r="B3586" t="str">
            <v>WOODSIDE 1101CB</v>
          </cell>
          <cell r="C3586">
            <v>24251101</v>
          </cell>
          <cell r="D3586" t="str">
            <v>WOODSIDE 1101</v>
          </cell>
          <cell r="E3586" t="str">
            <v>CB</v>
          </cell>
          <cell r="F3586" t="b">
            <v>1</v>
          </cell>
          <cell r="G3586">
            <v>6762.3674285632296</v>
          </cell>
          <cell r="H3586">
            <v>0</v>
          </cell>
        </row>
        <row r="3587">
          <cell r="B3587" t="str">
            <v>WOODSIDE 1102472928</v>
          </cell>
          <cell r="C3587">
            <v>24251102</v>
          </cell>
          <cell r="D3587" t="str">
            <v>WOODSIDE 1102</v>
          </cell>
          <cell r="E3587">
            <v>472928</v>
          </cell>
          <cell r="F3587" t="b">
            <v>1</v>
          </cell>
          <cell r="G3587">
            <v>1622.1027192398899</v>
          </cell>
          <cell r="H3587">
            <v>124.825327623194</v>
          </cell>
        </row>
        <row r="3588">
          <cell r="B3588" t="str">
            <v>WOODSIDE 11028862</v>
          </cell>
          <cell r="C3588">
            <v>24251102</v>
          </cell>
          <cell r="D3588" t="str">
            <v>WOODSIDE 1102</v>
          </cell>
          <cell r="E3588">
            <v>8862</v>
          </cell>
          <cell r="F3588" t="b">
            <v>1</v>
          </cell>
          <cell r="G3588">
            <v>4562.4649370357001</v>
          </cell>
          <cell r="H3588">
            <v>0</v>
          </cell>
        </row>
        <row r="3589">
          <cell r="B3589" t="str">
            <v>WOODSIDE 110411555</v>
          </cell>
          <cell r="C3589">
            <v>24251104</v>
          </cell>
          <cell r="D3589" t="str">
            <v>WOODSIDE 1104</v>
          </cell>
          <cell r="E3589">
            <v>11555</v>
          </cell>
          <cell r="F3589" t="b">
            <v>0</v>
          </cell>
          <cell r="G3589">
            <v>1379.98374278043</v>
          </cell>
          <cell r="H3589">
            <v>1379.98374278043</v>
          </cell>
        </row>
        <row r="3590">
          <cell r="B3590" t="str">
            <v>WOODSIDE 11043583</v>
          </cell>
          <cell r="C3590">
            <v>24251104</v>
          </cell>
          <cell r="D3590" t="str">
            <v>WOODSIDE 1104</v>
          </cell>
          <cell r="E3590">
            <v>3583</v>
          </cell>
          <cell r="F3590" t="b">
            <v>0</v>
          </cell>
          <cell r="G3590">
            <v>4565.0094370075903</v>
          </cell>
          <cell r="H3590">
            <v>4565.0094370075903</v>
          </cell>
        </row>
        <row r="3591">
          <cell r="B3591" t="str">
            <v>WOODSIDE 1104420146</v>
          </cell>
          <cell r="C3591">
            <v>24251104</v>
          </cell>
          <cell r="D3591" t="str">
            <v>WOODSIDE 1104</v>
          </cell>
          <cell r="E3591">
            <v>420146</v>
          </cell>
          <cell r="F3591" t="b">
            <v>0</v>
          </cell>
          <cell r="G3591">
            <v>5058.5238700084501</v>
          </cell>
          <cell r="H3591">
            <v>4389.3602384731503</v>
          </cell>
        </row>
        <row r="3592">
          <cell r="B3592" t="str">
            <v>WOODSIDE 1104520832</v>
          </cell>
          <cell r="C3592">
            <v>24251104</v>
          </cell>
          <cell r="D3592" t="str">
            <v>WOODSIDE 1104</v>
          </cell>
          <cell r="E3592">
            <v>520832</v>
          </cell>
          <cell r="F3592" t="b">
            <v>0</v>
          </cell>
          <cell r="G3592">
            <v>12960.7664436088</v>
          </cell>
          <cell r="H3592">
            <v>9719.2853256561993</v>
          </cell>
        </row>
        <row r="3593">
          <cell r="B3593" t="str">
            <v>WOODSIDE 1104555372</v>
          </cell>
          <cell r="C3593">
            <v>24251104</v>
          </cell>
          <cell r="D3593" t="str">
            <v>WOODSIDE 1104</v>
          </cell>
          <cell r="E3593">
            <v>555372</v>
          </cell>
          <cell r="F3593" t="b">
            <v>0</v>
          </cell>
          <cell r="G3593">
            <v>6684.5288346530697</v>
          </cell>
          <cell r="H3593">
            <v>6684.5288346530697</v>
          </cell>
        </row>
        <row r="3594">
          <cell r="B3594" t="str">
            <v>WOODSIDE 11049030</v>
          </cell>
          <cell r="C3594">
            <v>24251104</v>
          </cell>
          <cell r="D3594" t="str">
            <v>WOODSIDE 1104</v>
          </cell>
          <cell r="E3594">
            <v>9030</v>
          </cell>
          <cell r="F3594" t="b">
            <v>0</v>
          </cell>
          <cell r="G3594">
            <v>4149.4332776090996</v>
          </cell>
          <cell r="H3594">
            <v>3272.4558207351201</v>
          </cell>
        </row>
        <row r="3595">
          <cell r="B3595" t="str">
            <v>WOODSIDE 11049032</v>
          </cell>
          <cell r="C3595">
            <v>24251104</v>
          </cell>
          <cell r="D3595" t="str">
            <v>WOODSIDE 1104</v>
          </cell>
          <cell r="E3595">
            <v>9032</v>
          </cell>
          <cell r="F3595" t="b">
            <v>0</v>
          </cell>
          <cell r="G3595">
            <v>7741.5059057512699</v>
          </cell>
          <cell r="H3595">
            <v>3452.77476976564</v>
          </cell>
        </row>
        <row r="3596">
          <cell r="B3596" t="str">
            <v>WOODSIDE 11049116</v>
          </cell>
          <cell r="C3596">
            <v>24251104</v>
          </cell>
          <cell r="D3596" t="str">
            <v>WOODSIDE 1104</v>
          </cell>
          <cell r="E3596">
            <v>9116</v>
          </cell>
          <cell r="F3596" t="b">
            <v>0</v>
          </cell>
          <cell r="G3596">
            <v>6878.1555856544201</v>
          </cell>
          <cell r="H3596">
            <v>1335.97687481603</v>
          </cell>
        </row>
        <row r="3597">
          <cell r="B3597" t="str">
            <v>WOODSIDE 1104CB</v>
          </cell>
          <cell r="C3597">
            <v>24251104</v>
          </cell>
          <cell r="D3597" t="str">
            <v>WOODSIDE 1104</v>
          </cell>
          <cell r="E3597" t="str">
            <v>CB</v>
          </cell>
          <cell r="F3597" t="b">
            <v>1</v>
          </cell>
          <cell r="G3597">
            <v>11988.727523842201</v>
          </cell>
          <cell r="H3597">
            <v>167.71953613119999</v>
          </cell>
        </row>
        <row r="3598">
          <cell r="B3598" t="str">
            <v>WOODWARD 210878448</v>
          </cell>
          <cell r="C3598">
            <v>255292108</v>
          </cell>
          <cell r="D3598" t="str">
            <v>WOODWARD 2108</v>
          </cell>
          <cell r="E3598">
            <v>78448</v>
          </cell>
          <cell r="F3598" t="b">
            <v>0</v>
          </cell>
          <cell r="G3598">
            <v>47671.199682398401</v>
          </cell>
          <cell r="H3598">
            <v>31387.763874483298</v>
          </cell>
        </row>
        <row r="3599">
          <cell r="B3599" t="str">
            <v>WYANDOTTE 110213044</v>
          </cell>
          <cell r="C3599">
            <v>102911102</v>
          </cell>
          <cell r="D3599" t="str">
            <v>WYANDOTTE 1102</v>
          </cell>
          <cell r="E3599">
            <v>13044</v>
          </cell>
          <cell r="F3599" t="b">
            <v>0</v>
          </cell>
          <cell r="G3599">
            <v>9652.7071711886001</v>
          </cell>
          <cell r="H3599">
            <v>7674.8454438021399</v>
          </cell>
        </row>
        <row r="3600">
          <cell r="B3600" t="str">
            <v>WYANDOTTE 110313018</v>
          </cell>
          <cell r="C3600">
            <v>102911103</v>
          </cell>
          <cell r="D3600" t="str">
            <v>WYANDOTTE 1103</v>
          </cell>
          <cell r="E3600">
            <v>13018</v>
          </cell>
          <cell r="F3600" t="b">
            <v>0</v>
          </cell>
          <cell r="G3600">
            <v>2657.27172424731</v>
          </cell>
          <cell r="H3600">
            <v>1090.3862099104699</v>
          </cell>
        </row>
        <row r="3601">
          <cell r="B3601" t="str">
            <v>WYANDOTTE 11031504</v>
          </cell>
          <cell r="C3601">
            <v>102911103</v>
          </cell>
          <cell r="D3601" t="str">
            <v>WYANDOTTE 1103</v>
          </cell>
          <cell r="E3601">
            <v>1504</v>
          </cell>
          <cell r="F3601" t="b">
            <v>0</v>
          </cell>
          <cell r="G3601">
            <v>23629.240938748</v>
          </cell>
          <cell r="H3601">
            <v>17735.400721552101</v>
          </cell>
        </row>
        <row r="3602">
          <cell r="B3602" t="str">
            <v>WYANDOTTE 11031508</v>
          </cell>
          <cell r="C3602">
            <v>102911103</v>
          </cell>
          <cell r="D3602" t="str">
            <v>WYANDOTTE 1103</v>
          </cell>
          <cell r="E3602">
            <v>1508</v>
          </cell>
          <cell r="F3602" t="b">
            <v>0</v>
          </cell>
          <cell r="G3602">
            <v>43792.573260232697</v>
          </cell>
          <cell r="H3602">
            <v>43792.573260232697</v>
          </cell>
        </row>
        <row r="3603">
          <cell r="B3603" t="str">
            <v>WYANDOTTE 11031974</v>
          </cell>
          <cell r="C3603">
            <v>102911103</v>
          </cell>
          <cell r="D3603" t="str">
            <v>WYANDOTTE 1103</v>
          </cell>
          <cell r="E3603">
            <v>1974</v>
          </cell>
          <cell r="F3603" t="b">
            <v>0</v>
          </cell>
          <cell r="G3603">
            <v>36068.635275047702</v>
          </cell>
          <cell r="H3603">
            <v>36068.635275047702</v>
          </cell>
        </row>
        <row r="3604">
          <cell r="B3604" t="str">
            <v>WYANDOTTE 11031976</v>
          </cell>
          <cell r="C3604">
            <v>102911103</v>
          </cell>
          <cell r="D3604" t="str">
            <v>WYANDOTTE 1103</v>
          </cell>
          <cell r="E3604">
            <v>1976</v>
          </cell>
          <cell r="F3604" t="b">
            <v>0</v>
          </cell>
          <cell r="G3604">
            <v>38264.427700231397</v>
          </cell>
          <cell r="H3604">
            <v>38264.427700231397</v>
          </cell>
        </row>
        <row r="3605">
          <cell r="B3605" t="str">
            <v>WYANDOTTE 110366146</v>
          </cell>
          <cell r="C3605">
            <v>102911103</v>
          </cell>
          <cell r="D3605" t="str">
            <v>WYANDOTTE 1103</v>
          </cell>
          <cell r="E3605">
            <v>66146</v>
          </cell>
          <cell r="F3605" t="b">
            <v>1</v>
          </cell>
          <cell r="G3605">
            <v>252.308263398772</v>
          </cell>
          <cell r="H3605">
            <v>252.308263398772</v>
          </cell>
        </row>
        <row r="3606">
          <cell r="B3606" t="str">
            <v>WYANDOTTE 1103CB</v>
          </cell>
          <cell r="C3606">
            <v>102911103</v>
          </cell>
          <cell r="D3606" t="str">
            <v>WYANDOTTE 1103</v>
          </cell>
          <cell r="E3606" t="str">
            <v>CB</v>
          </cell>
          <cell r="F3606" t="b">
            <v>1</v>
          </cell>
          <cell r="G3606">
            <v>11751.513616156701</v>
          </cell>
          <cell r="H3606">
            <v>394.00471869871302</v>
          </cell>
        </row>
        <row r="3607">
          <cell r="B3607" t="str">
            <v>WYANDOTTE 1105329930</v>
          </cell>
          <cell r="C3607">
            <v>102911105</v>
          </cell>
          <cell r="D3607" t="str">
            <v>WYANDOTTE 1105</v>
          </cell>
          <cell r="E3607">
            <v>329930</v>
          </cell>
          <cell r="F3607" t="b">
            <v>0</v>
          </cell>
          <cell r="G3607">
            <v>19740.574844357699</v>
          </cell>
          <cell r="H3607">
            <v>10526.181183664199</v>
          </cell>
        </row>
        <row r="3608">
          <cell r="B3608" t="str">
            <v>WYANDOTTE 1105CB</v>
          </cell>
          <cell r="C3608">
            <v>102911105</v>
          </cell>
          <cell r="D3608" t="str">
            <v>WYANDOTTE 1105</v>
          </cell>
          <cell r="E3608" t="str">
            <v>CB</v>
          </cell>
          <cell r="F3608" t="b">
            <v>0</v>
          </cell>
          <cell r="G3608">
            <v>21689.116288926201</v>
          </cell>
          <cell r="H3608">
            <v>18499.219614551399</v>
          </cell>
        </row>
        <row r="3609">
          <cell r="B3609" t="str">
            <v>WYANDOTTE 110641650</v>
          </cell>
          <cell r="C3609">
            <v>102911106</v>
          </cell>
          <cell r="D3609" t="str">
            <v>WYANDOTTE 1106</v>
          </cell>
          <cell r="E3609">
            <v>41650</v>
          </cell>
          <cell r="F3609" t="b">
            <v>0</v>
          </cell>
          <cell r="G3609">
            <v>26091.684591327401</v>
          </cell>
          <cell r="H3609">
            <v>1862.3815614326199</v>
          </cell>
        </row>
        <row r="3610">
          <cell r="B3610" t="str">
            <v>WYANDOTTE 11071026</v>
          </cell>
          <cell r="C3610">
            <v>102911107</v>
          </cell>
          <cell r="D3610" t="str">
            <v>WYANDOTTE 1107</v>
          </cell>
          <cell r="E3610">
            <v>1026</v>
          </cell>
          <cell r="F3610" t="b">
            <v>0</v>
          </cell>
          <cell r="G3610">
            <v>44906.734695010797</v>
          </cell>
          <cell r="H3610">
            <v>36171.542148219502</v>
          </cell>
        </row>
        <row r="3611">
          <cell r="B3611" t="str">
            <v>WYANDOTTE 11071510</v>
          </cell>
          <cell r="C3611">
            <v>102911107</v>
          </cell>
          <cell r="D3611" t="str">
            <v>WYANDOTTE 1107</v>
          </cell>
          <cell r="E3611">
            <v>1510</v>
          </cell>
          <cell r="F3611" t="b">
            <v>0</v>
          </cell>
          <cell r="G3611">
            <v>41028.155678065101</v>
          </cell>
          <cell r="H3611">
            <v>41028.155678065101</v>
          </cell>
        </row>
        <row r="3612">
          <cell r="B3612" t="str">
            <v>WYANDOTTE 110737472</v>
          </cell>
          <cell r="C3612">
            <v>102911107</v>
          </cell>
          <cell r="D3612" t="str">
            <v>WYANDOTTE 1107</v>
          </cell>
          <cell r="E3612">
            <v>37472</v>
          </cell>
          <cell r="F3612" t="b">
            <v>0</v>
          </cell>
          <cell r="G3612">
            <v>23988.055201514799</v>
          </cell>
          <cell r="H3612">
            <v>14935.901522591699</v>
          </cell>
        </row>
        <row r="3613">
          <cell r="B3613" t="str">
            <v>WYANDOTTE 110738438</v>
          </cell>
          <cell r="C3613">
            <v>102911107</v>
          </cell>
          <cell r="D3613" t="str">
            <v>WYANDOTTE 1107</v>
          </cell>
          <cell r="E3613">
            <v>38438</v>
          </cell>
          <cell r="F3613" t="b">
            <v>0</v>
          </cell>
          <cell r="G3613">
            <v>27128.308967212299</v>
          </cell>
          <cell r="H3613">
            <v>27128.308967212299</v>
          </cell>
        </row>
        <row r="3614">
          <cell r="B3614" t="str">
            <v>WYANDOTTE 110777578</v>
          </cell>
          <cell r="C3614">
            <v>102911107</v>
          </cell>
          <cell r="D3614" t="str">
            <v>WYANDOTTE 1107</v>
          </cell>
          <cell r="E3614">
            <v>77578</v>
          </cell>
          <cell r="F3614" t="b">
            <v>0</v>
          </cell>
          <cell r="G3614">
            <v>51848.898671989802</v>
          </cell>
          <cell r="H3614">
            <v>34427.901386263999</v>
          </cell>
        </row>
        <row r="3615">
          <cell r="B3615" t="str">
            <v>WYANDOTTE 1107829470</v>
          </cell>
          <cell r="C3615">
            <v>102911107</v>
          </cell>
          <cell r="D3615" t="str">
            <v>WYANDOTTE 1107</v>
          </cell>
          <cell r="E3615">
            <v>829470</v>
          </cell>
          <cell r="F3615" t="b">
            <v>0</v>
          </cell>
          <cell r="G3615">
            <v>16595.020500388498</v>
          </cell>
          <cell r="H3615">
            <v>16595.020500388498</v>
          </cell>
        </row>
        <row r="3616">
          <cell r="B3616" t="str">
            <v>WYANDOTTE 110796390</v>
          </cell>
          <cell r="C3616">
            <v>102911107</v>
          </cell>
          <cell r="D3616" t="str">
            <v>WYANDOTTE 1107</v>
          </cell>
          <cell r="E3616">
            <v>96390</v>
          </cell>
          <cell r="F3616" t="b">
            <v>0</v>
          </cell>
          <cell r="G3616">
            <v>16282.488532905199</v>
          </cell>
          <cell r="H3616">
            <v>13753.525019300099</v>
          </cell>
        </row>
        <row r="3617">
          <cell r="B3617" t="str">
            <v>WYANDOTTE 1107CB</v>
          </cell>
          <cell r="C3617">
            <v>102911107</v>
          </cell>
          <cell r="D3617" t="str">
            <v>WYANDOTTE 1107</v>
          </cell>
          <cell r="E3617" t="str">
            <v>CB</v>
          </cell>
          <cell r="F3617" t="b">
            <v>0</v>
          </cell>
          <cell r="G3617">
            <v>24321.9126950022</v>
          </cell>
          <cell r="H3617">
            <v>2030.37613435292</v>
          </cell>
        </row>
        <row r="3618">
          <cell r="B3618" t="str">
            <v>WYANDOTTE 11091040</v>
          </cell>
          <cell r="C3618">
            <v>102911109</v>
          </cell>
          <cell r="D3618" t="str">
            <v>WYANDOTTE 1109</v>
          </cell>
          <cell r="E3618">
            <v>1040</v>
          </cell>
          <cell r="F3618" t="b">
            <v>0</v>
          </cell>
          <cell r="G3618">
            <v>9753.1063230476593</v>
          </cell>
          <cell r="H3618">
            <v>1682.9824131580899</v>
          </cell>
        </row>
        <row r="3619">
          <cell r="B3619" t="str">
            <v>WYANDOTTE 110913052</v>
          </cell>
          <cell r="C3619">
            <v>102911109</v>
          </cell>
          <cell r="D3619" t="str">
            <v>WYANDOTTE 1109</v>
          </cell>
          <cell r="E3619">
            <v>13052</v>
          </cell>
          <cell r="F3619" t="b">
            <v>0</v>
          </cell>
          <cell r="G3619">
            <v>31493.718534824999</v>
          </cell>
          <cell r="H3619">
            <v>31480.182840055801</v>
          </cell>
        </row>
        <row r="3620">
          <cell r="B3620" t="str">
            <v>WYANDOTTE 11091520</v>
          </cell>
          <cell r="C3620">
            <v>102911109</v>
          </cell>
          <cell r="D3620" t="str">
            <v>WYANDOTTE 1109</v>
          </cell>
          <cell r="E3620">
            <v>1520</v>
          </cell>
          <cell r="F3620" t="b">
            <v>0</v>
          </cell>
          <cell r="G3620">
            <v>31725.400852887498</v>
          </cell>
          <cell r="H3620">
            <v>6700.2969171925897</v>
          </cell>
        </row>
        <row r="3621">
          <cell r="B3621" t="str">
            <v>WYANDOTTE 110932586</v>
          </cell>
          <cell r="C3621">
            <v>102911109</v>
          </cell>
          <cell r="D3621" t="str">
            <v>WYANDOTTE 1109</v>
          </cell>
          <cell r="E3621">
            <v>32586</v>
          </cell>
          <cell r="F3621" t="b">
            <v>0</v>
          </cell>
          <cell r="G3621">
            <v>2375.6773179584902</v>
          </cell>
          <cell r="H3621">
            <v>2158.8587060681898</v>
          </cell>
        </row>
        <row r="3622">
          <cell r="B3622" t="str">
            <v>WYANDOTTE 110942650</v>
          </cell>
          <cell r="C3622">
            <v>102911109</v>
          </cell>
          <cell r="D3622" t="str">
            <v>WYANDOTTE 1109</v>
          </cell>
          <cell r="E3622">
            <v>42650</v>
          </cell>
          <cell r="F3622" t="b">
            <v>0</v>
          </cell>
          <cell r="G3622">
            <v>4322.5082899601703</v>
          </cell>
          <cell r="H3622">
            <v>1459.62135208173</v>
          </cell>
        </row>
        <row r="3623">
          <cell r="B3623" t="str">
            <v>WYANDOTTE 11095607</v>
          </cell>
          <cell r="C3623">
            <v>102911109</v>
          </cell>
          <cell r="D3623" t="str">
            <v>WYANDOTTE 1109</v>
          </cell>
          <cell r="E3623">
            <v>5607</v>
          </cell>
          <cell r="F3623" t="b">
            <v>0</v>
          </cell>
          <cell r="G3623">
            <v>10708.8000864882</v>
          </cell>
          <cell r="H3623">
            <v>7265.94458452043</v>
          </cell>
        </row>
        <row r="3624">
          <cell r="B3624" t="str">
            <v>WYANDOTTE 11095973</v>
          </cell>
          <cell r="C3624">
            <v>102911109</v>
          </cell>
          <cell r="D3624" t="str">
            <v>WYANDOTTE 1109</v>
          </cell>
          <cell r="E3624">
            <v>5973</v>
          </cell>
          <cell r="F3624" t="b">
            <v>1</v>
          </cell>
          <cell r="G3624">
            <v>3972.7876068419</v>
          </cell>
          <cell r="H3624">
            <v>138.23537260265499</v>
          </cell>
        </row>
        <row r="3625">
          <cell r="B3625" t="str">
            <v>WYANDOTTE 1109702710</v>
          </cell>
          <cell r="C3625">
            <v>102911109</v>
          </cell>
          <cell r="D3625" t="str">
            <v>WYANDOTTE 1109</v>
          </cell>
          <cell r="E3625">
            <v>702710</v>
          </cell>
          <cell r="F3625" t="b">
            <v>0</v>
          </cell>
          <cell r="G3625">
            <v>7335.76710678172</v>
          </cell>
          <cell r="H3625">
            <v>4286.55563298584</v>
          </cell>
        </row>
        <row r="3626">
          <cell r="B3626" t="str">
            <v>WYANDOTTE 110979932</v>
          </cell>
          <cell r="C3626">
            <v>102911109</v>
          </cell>
          <cell r="D3626" t="str">
            <v>WYANDOTTE 1109</v>
          </cell>
          <cell r="E3626">
            <v>79932</v>
          </cell>
          <cell r="F3626" t="b">
            <v>0</v>
          </cell>
          <cell r="G3626">
            <v>52854.937449618599</v>
          </cell>
          <cell r="H3626">
            <v>35504.850541098604</v>
          </cell>
        </row>
        <row r="3627">
          <cell r="B3627" t="str">
            <v>WYANDOTTE 1110144140</v>
          </cell>
          <cell r="C3627">
            <v>102911110</v>
          </cell>
          <cell r="D3627" t="str">
            <v>WYANDOTTE 1110</v>
          </cell>
          <cell r="E3627">
            <v>144140</v>
          </cell>
          <cell r="F3627" t="b">
            <v>1</v>
          </cell>
          <cell r="G3627">
            <v>2469.4128944344402</v>
          </cell>
          <cell r="H3627">
            <v>417.01107389353399</v>
          </cell>
        </row>
        <row r="3628">
          <cell r="B3628" t="str">
            <v>WYANDOTTE 11101954</v>
          </cell>
          <cell r="C3628">
            <v>102911110</v>
          </cell>
          <cell r="D3628" t="str">
            <v>WYANDOTTE 1110</v>
          </cell>
          <cell r="E3628">
            <v>1954</v>
          </cell>
          <cell r="F3628" t="b">
            <v>0</v>
          </cell>
          <cell r="G3628">
            <v>17187.784010775202</v>
          </cell>
          <cell r="H3628">
            <v>4223.5590517310702</v>
          </cell>
        </row>
        <row r="3629">
          <cell r="B3629" t="str">
            <v>WYANDOTTE 1110980944</v>
          </cell>
          <cell r="C3629">
            <v>102911110</v>
          </cell>
          <cell r="D3629" t="str">
            <v>WYANDOTTE 1110</v>
          </cell>
          <cell r="E3629">
            <v>980944</v>
          </cell>
          <cell r="F3629" t="b">
            <v>0</v>
          </cell>
          <cell r="G3629">
            <v>26900.307244583699</v>
          </cell>
          <cell r="H3629">
            <v>16783.245325943299</v>
          </cell>
        </row>
        <row r="3630">
          <cell r="B3630" t="str">
            <v>ZACA 1101CB</v>
          </cell>
          <cell r="C3630">
            <v>182681101</v>
          </cell>
          <cell r="D3630" t="str">
            <v>ZACA 1101</v>
          </cell>
          <cell r="E3630" t="str">
            <v>CB</v>
          </cell>
          <cell r="F3630" t="b">
            <v>0</v>
          </cell>
          <cell r="G3630">
            <v>17435.944366401502</v>
          </cell>
          <cell r="H3630">
            <v>12032.479128319999</v>
          </cell>
        </row>
        <row r="3631">
          <cell r="B3631" t="str">
            <v>ZACA 1101Y70</v>
          </cell>
          <cell r="C3631">
            <v>182681101</v>
          </cell>
          <cell r="D3631" t="str">
            <v>ZACA 1101</v>
          </cell>
          <cell r="E3631" t="str">
            <v>Y70</v>
          </cell>
          <cell r="F3631" t="b">
            <v>0</v>
          </cell>
          <cell r="G3631">
            <v>13947.134718945301</v>
          </cell>
          <cell r="H3631">
            <v>10839.1211236504</v>
          </cell>
        </row>
        <row r="3632">
          <cell r="B3632" t="str">
            <v>ZACA 1101Y72</v>
          </cell>
          <cell r="C3632">
            <v>182681101</v>
          </cell>
          <cell r="D3632" t="str">
            <v>ZACA 1101</v>
          </cell>
          <cell r="E3632" t="str">
            <v>Y72</v>
          </cell>
          <cell r="F3632" t="b">
            <v>0</v>
          </cell>
          <cell r="G3632">
            <v>10347.4182168036</v>
          </cell>
          <cell r="H3632">
            <v>10265.635387558001</v>
          </cell>
        </row>
        <row r="3633">
          <cell r="B3633" t="str">
            <v>ZACA 1102CB</v>
          </cell>
          <cell r="C3633">
            <v>182681102</v>
          </cell>
          <cell r="D3633" t="str">
            <v>ZACA 1102</v>
          </cell>
          <cell r="E3633" t="str">
            <v>CB</v>
          </cell>
          <cell r="F3633" t="b">
            <v>0</v>
          </cell>
          <cell r="G3633">
            <v>33441.457712349104</v>
          </cell>
          <cell r="H3633">
            <v>25226.3337588303</v>
          </cell>
        </row>
        <row r="3634">
          <cell r="B3634" t="str">
            <v>ZACA 1102Y02</v>
          </cell>
          <cell r="C3634">
            <v>182681102</v>
          </cell>
          <cell r="D3634" t="str">
            <v>ZACA 1102</v>
          </cell>
          <cell r="E3634" t="str">
            <v>Y02</v>
          </cell>
          <cell r="F3634" t="b">
            <v>0</v>
          </cell>
          <cell r="G3634">
            <v>21138.349851574501</v>
          </cell>
          <cell r="H3634">
            <v>16812.491593667299</v>
          </cell>
        </row>
        <row r="3635">
          <cell r="B3635" t="str">
            <v>ZACA 1102Y48</v>
          </cell>
          <cell r="C3635">
            <v>182681102</v>
          </cell>
          <cell r="D3635" t="str">
            <v>ZACA 1102</v>
          </cell>
          <cell r="E3635" t="str">
            <v>Y48</v>
          </cell>
          <cell r="F3635" t="b">
            <v>0</v>
          </cell>
          <cell r="G3635">
            <v>19054.689596083601</v>
          </cell>
          <cell r="H3635">
            <v>7064.31920282387</v>
          </cell>
        </row>
        <row r="3636">
          <cell r="B3636" t="str">
            <v>ZACA 1102Y54</v>
          </cell>
          <cell r="C3636">
            <v>182681102</v>
          </cell>
          <cell r="D3636" t="str">
            <v>ZACA 1102</v>
          </cell>
          <cell r="E3636" t="str">
            <v>Y54</v>
          </cell>
          <cell r="F3636" t="b">
            <v>0</v>
          </cell>
          <cell r="G3636">
            <v>55238.5351262447</v>
          </cell>
          <cell r="H3636">
            <v>54847.9366068319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 Exec Status"/>
      <sheetName val="Sheet1"/>
      <sheetName val="Sheet2"/>
      <sheetName val="Project List"/>
      <sheetName val="2020"/>
      <sheetName val="2021"/>
      <sheetName val="2022"/>
      <sheetName val="conductor_pz_summary_hftd_23_re"/>
      <sheetName val="Weekly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OREGON TRAIL 1103CUS391</v>
          </cell>
          <cell r="C2">
            <v>103521103</v>
          </cell>
          <cell r="D2" t="str">
            <v>OREGON TRAIL 1103</v>
          </cell>
          <cell r="E2" t="str">
            <v>CUS391</v>
          </cell>
          <cell r="F2" t="b">
            <v>1</v>
          </cell>
          <cell r="G2">
            <v>36.357692544759097</v>
          </cell>
          <cell r="H2">
            <v>36.357692544759097</v>
          </cell>
          <cell r="I2">
            <v>2.2596452793510937E-2</v>
          </cell>
          <cell r="J2">
            <v>1</v>
          </cell>
          <cell r="K2">
            <v>3.9685034425929102E-4</v>
          </cell>
          <cell r="L2">
            <v>69</v>
          </cell>
          <cell r="M2">
            <v>7972.4858445398104</v>
          </cell>
          <cell r="N2">
            <v>5</v>
          </cell>
        </row>
        <row r="3">
          <cell r="B3" t="str">
            <v>CALPINE 1144276-G</v>
          </cell>
          <cell r="C3">
            <v>48011144</v>
          </cell>
          <cell r="D3" t="str">
            <v>CALPINE 1144</v>
          </cell>
          <cell r="E3" t="str">
            <v>276-G</v>
          </cell>
          <cell r="F3" t="b">
            <v>1</v>
          </cell>
          <cell r="G3">
            <v>23.74783542066</v>
          </cell>
          <cell r="H3">
            <v>23.74783542066</v>
          </cell>
          <cell r="I3">
            <v>1.4759375649881914E-2</v>
          </cell>
          <cell r="J3">
            <v>1</v>
          </cell>
          <cell r="K3">
            <v>2.5381785235367699E-4</v>
          </cell>
          <cell r="L3">
            <v>208</v>
          </cell>
          <cell r="M3">
            <v>7401.5283033141804</v>
          </cell>
          <cell r="N3">
            <v>7</v>
          </cell>
        </row>
        <row r="4">
          <cell r="B4" t="str">
            <v>MARIPOSA 210190130</v>
          </cell>
          <cell r="C4">
            <v>254452101</v>
          </cell>
          <cell r="D4" t="str">
            <v>MARIPOSA 2101</v>
          </cell>
          <cell r="E4">
            <v>90130</v>
          </cell>
          <cell r="F4" t="b">
            <v>1</v>
          </cell>
          <cell r="G4">
            <v>151.149940910369</v>
          </cell>
          <cell r="H4">
            <v>151.149940910369</v>
          </cell>
          <cell r="I4">
            <v>9.3940298887737098E-2</v>
          </cell>
          <cell r="J4">
            <v>1</v>
          </cell>
          <cell r="K4">
            <v>1.6254720685537899E-4</v>
          </cell>
          <cell r="L4">
            <v>619</v>
          </cell>
          <cell r="M4">
            <v>10411.546875</v>
          </cell>
          <cell r="N4">
            <v>1</v>
          </cell>
        </row>
        <row r="5">
          <cell r="B5" t="str">
            <v>SHEPHERD 2111688294</v>
          </cell>
          <cell r="C5">
            <v>252062111</v>
          </cell>
          <cell r="D5" t="str">
            <v>SHEPHERD 2111</v>
          </cell>
          <cell r="E5">
            <v>688294</v>
          </cell>
          <cell r="F5" t="b">
            <v>1</v>
          </cell>
          <cell r="G5">
            <v>24.360420484727602</v>
          </cell>
          <cell r="H5">
            <v>24.360420484727602</v>
          </cell>
          <cell r="I5">
            <v>1.5140099741906526E-2</v>
          </cell>
          <cell r="J5">
            <v>1</v>
          </cell>
          <cell r="K5">
            <v>1.71395440702326E-4</v>
          </cell>
          <cell r="L5">
            <v>553</v>
          </cell>
          <cell r="M5">
            <v>8415.9765625</v>
          </cell>
          <cell r="N5">
            <v>3</v>
          </cell>
        </row>
        <row r="6">
          <cell r="B6" t="str">
            <v>MIDDLETOWN 1103CB</v>
          </cell>
          <cell r="C6">
            <v>43141103</v>
          </cell>
          <cell r="D6" t="str">
            <v>MIDDLETOWN 1103</v>
          </cell>
          <cell r="E6" t="str">
            <v>CB</v>
          </cell>
          <cell r="F6" t="b">
            <v>1</v>
          </cell>
          <cell r="G6">
            <v>289.83985422131599</v>
          </cell>
          <cell r="H6">
            <v>85.2366132613882</v>
          </cell>
          <cell r="I6">
            <v>5.2974899478799381E-2</v>
          </cell>
          <cell r="J6">
            <v>4</v>
          </cell>
          <cell r="K6">
            <v>3.5400819979258802E-4</v>
          </cell>
          <cell r="L6">
            <v>88</v>
          </cell>
          <cell r="M6">
            <v>3206.0203590440201</v>
          </cell>
          <cell r="N6">
            <v>240</v>
          </cell>
        </row>
        <row r="7">
          <cell r="B7" t="str">
            <v>UPPER LAKE 1101CB</v>
          </cell>
          <cell r="C7">
            <v>42871101</v>
          </cell>
          <cell r="D7" t="str">
            <v>UPPER LAKE 1101</v>
          </cell>
          <cell r="E7" t="str">
            <v>CB</v>
          </cell>
          <cell r="F7" t="b">
            <v>0</v>
          </cell>
          <cell r="G7">
            <v>1791.2622293775701</v>
          </cell>
          <cell r="H7">
            <v>1791.2622293775701</v>
          </cell>
          <cell r="I7">
            <v>1.1132767118567868</v>
          </cell>
          <cell r="J7">
            <v>3</v>
          </cell>
          <cell r="K7">
            <v>2.5110451921743E-4</v>
          </cell>
          <cell r="L7">
            <v>214</v>
          </cell>
          <cell r="M7">
            <v>4819.6954132707697</v>
          </cell>
          <cell r="N7">
            <v>90</v>
          </cell>
        </row>
        <row r="8">
          <cell r="B8" t="str">
            <v>KESWICK 11011586</v>
          </cell>
          <cell r="C8">
            <v>103451101</v>
          </cell>
          <cell r="D8" t="str">
            <v>KESWICK 1101</v>
          </cell>
          <cell r="E8">
            <v>1586</v>
          </cell>
          <cell r="F8" t="b">
            <v>0</v>
          </cell>
          <cell r="G8">
            <v>11983.5348134261</v>
          </cell>
          <cell r="H8">
            <v>11983.5348134261</v>
          </cell>
          <cell r="I8">
            <v>7.4478152973437544</v>
          </cell>
          <cell r="J8">
            <v>39</v>
          </cell>
          <cell r="K8">
            <v>4.46279324885261E-4</v>
          </cell>
          <cell r="L8">
            <v>48</v>
          </cell>
          <cell r="M8">
            <v>3225.6010997527601</v>
          </cell>
          <cell r="N8">
            <v>233</v>
          </cell>
        </row>
        <row r="9">
          <cell r="B9" t="str">
            <v>MIDDLETOWN 1102302610</v>
          </cell>
          <cell r="C9">
            <v>43141102</v>
          </cell>
          <cell r="D9" t="str">
            <v>MIDDLETOWN 1102</v>
          </cell>
          <cell r="E9">
            <v>302610</v>
          </cell>
          <cell r="F9" t="b">
            <v>0</v>
          </cell>
          <cell r="G9">
            <v>9188.9356736224199</v>
          </cell>
          <cell r="H9">
            <v>7571.5921334295999</v>
          </cell>
          <cell r="I9">
            <v>4.7057750984646365</v>
          </cell>
          <cell r="J9">
            <v>53</v>
          </cell>
          <cell r="K9">
            <v>2.10107672291297E-4</v>
          </cell>
          <cell r="L9">
            <v>357</v>
          </cell>
          <cell r="M9">
            <v>4327.9370945657902</v>
          </cell>
          <cell r="N9">
            <v>121</v>
          </cell>
        </row>
        <row r="10">
          <cell r="B10" t="str">
            <v>KONOCTI 1102965078</v>
          </cell>
          <cell r="C10">
            <v>43311102</v>
          </cell>
          <cell r="D10" t="str">
            <v>KONOCTI 1102</v>
          </cell>
          <cell r="E10">
            <v>965078</v>
          </cell>
          <cell r="F10" t="b">
            <v>0</v>
          </cell>
          <cell r="G10">
            <v>11264.139865663599</v>
          </cell>
          <cell r="H10">
            <v>10089.0760761449</v>
          </cell>
          <cell r="I10">
            <v>6.2704015389340588</v>
          </cell>
          <cell r="J10">
            <v>59</v>
          </cell>
          <cell r="K10">
            <v>2.6416148413208501E-4</v>
          </cell>
          <cell r="L10">
            <v>185</v>
          </cell>
          <cell r="M10">
            <v>3338.3604549901402</v>
          </cell>
          <cell r="N10">
            <v>220</v>
          </cell>
        </row>
        <row r="11">
          <cell r="B11" t="str">
            <v>MARIPOSA 2102241564</v>
          </cell>
          <cell r="C11">
            <v>254452102</v>
          </cell>
          <cell r="D11" t="str">
            <v>MARIPOSA 2102</v>
          </cell>
          <cell r="E11">
            <v>241564</v>
          </cell>
          <cell r="F11" t="b">
            <v>0</v>
          </cell>
          <cell r="G11">
            <v>1774.1525703070999</v>
          </cell>
          <cell r="H11">
            <v>1146.9071915915099</v>
          </cell>
          <cell r="I11">
            <v>0.71280745282256674</v>
          </cell>
          <cell r="J11">
            <v>14</v>
          </cell>
          <cell r="K11">
            <v>1.2650006465264501E-4</v>
          </cell>
          <cell r="L11">
            <v>1073</v>
          </cell>
          <cell r="M11">
            <v>6191.5313160791902</v>
          </cell>
          <cell r="N11">
            <v>26</v>
          </cell>
        </row>
        <row r="12">
          <cell r="B12" t="str">
            <v>BUCKS CREEK 1101CB</v>
          </cell>
          <cell r="C12">
            <v>102211101</v>
          </cell>
          <cell r="D12" t="str">
            <v>BUCKS CREEK 1101</v>
          </cell>
          <cell r="E12" t="str">
            <v>CB</v>
          </cell>
          <cell r="F12" t="b">
            <v>0</v>
          </cell>
          <cell r="G12">
            <v>7724.4676115376296</v>
          </cell>
          <cell r="H12">
            <v>7724.4676115376296</v>
          </cell>
          <cell r="I12">
            <v>4.8007878256915042</v>
          </cell>
          <cell r="J12">
            <v>13</v>
          </cell>
          <cell r="K12">
            <v>2.6517813967075199E-4</v>
          </cell>
          <cell r="L12">
            <v>181</v>
          </cell>
          <cell r="M12">
            <v>3512.0536064088901</v>
          </cell>
          <cell r="N12">
            <v>200</v>
          </cell>
        </row>
        <row r="13">
          <cell r="B13" t="str">
            <v>DEL MAR 2109378446</v>
          </cell>
          <cell r="C13">
            <v>152582109</v>
          </cell>
          <cell r="D13" t="str">
            <v>DEL MAR 2109</v>
          </cell>
          <cell r="E13">
            <v>378446</v>
          </cell>
          <cell r="F13" t="b">
            <v>1</v>
          </cell>
          <cell r="G13">
            <v>173.219632740989</v>
          </cell>
          <cell r="H13">
            <v>157.94878880232099</v>
          </cell>
          <cell r="I13">
            <v>9.8165810318409569E-2</v>
          </cell>
          <cell r="J13">
            <v>3</v>
          </cell>
          <cell r="K13">
            <v>1.5628621137390501E-4</v>
          </cell>
          <cell r="L13">
            <v>683</v>
          </cell>
          <cell r="M13">
            <v>4122.2296363547703</v>
          </cell>
          <cell r="N13">
            <v>142</v>
          </cell>
        </row>
        <row r="14">
          <cell r="B14" t="str">
            <v>MIDDLETOWN 1102CB</v>
          </cell>
          <cell r="C14">
            <v>43141102</v>
          </cell>
          <cell r="D14" t="str">
            <v>MIDDLETOWN 1102</v>
          </cell>
          <cell r="E14" t="str">
            <v>CB</v>
          </cell>
          <cell r="F14" t="b">
            <v>1</v>
          </cell>
          <cell r="G14">
            <v>1420.4117020767201</v>
          </cell>
          <cell r="H14">
            <v>752.03362013646301</v>
          </cell>
          <cell r="I14">
            <v>0.46739193296237602</v>
          </cell>
          <cell r="J14">
            <v>12</v>
          </cell>
          <cell r="K14">
            <v>3.2055758735320201E-4</v>
          </cell>
          <cell r="L14">
            <v>109</v>
          </cell>
          <cell r="M14">
            <v>1676.5244166063701</v>
          </cell>
          <cell r="N14">
            <v>530</v>
          </cell>
        </row>
        <row r="15">
          <cell r="B15" t="str">
            <v>MIDDLETOWN 1103830</v>
          </cell>
          <cell r="C15">
            <v>43141103</v>
          </cell>
          <cell r="D15" t="str">
            <v>MIDDLETOWN 1103</v>
          </cell>
          <cell r="E15">
            <v>830</v>
          </cell>
          <cell r="F15" t="b">
            <v>0</v>
          </cell>
          <cell r="G15">
            <v>62803.217485777801</v>
          </cell>
          <cell r="H15">
            <v>44622.1036350863</v>
          </cell>
          <cell r="I15">
            <v>27.732817672521005</v>
          </cell>
          <cell r="J15">
            <v>212</v>
          </cell>
          <cell r="K15">
            <v>1.5678942388140299E-4</v>
          </cell>
          <cell r="L15">
            <v>675</v>
          </cell>
          <cell r="M15">
            <v>4619.52280920463</v>
          </cell>
          <cell r="N15">
            <v>102</v>
          </cell>
        </row>
        <row r="16">
          <cell r="B16" t="str">
            <v>POSO MOUNTAIN 2104CB</v>
          </cell>
          <cell r="C16">
            <v>253642104</v>
          </cell>
          <cell r="D16" t="str">
            <v>POSO MOUNTAIN 2104</v>
          </cell>
          <cell r="E16" t="str">
            <v>CB</v>
          </cell>
          <cell r="F16" t="b">
            <v>0</v>
          </cell>
          <cell r="G16">
            <v>12231.090529994401</v>
          </cell>
          <cell r="H16">
            <v>8613.6879690431197</v>
          </cell>
          <cell r="I16">
            <v>5.3534418701324551</v>
          </cell>
          <cell r="J16">
            <v>38</v>
          </cell>
          <cell r="K16">
            <v>1.11889342153719E-4</v>
          </cell>
          <cell r="L16">
            <v>1370</v>
          </cell>
          <cell r="M16">
            <v>5318.8036625396999</v>
          </cell>
          <cell r="N16">
            <v>51</v>
          </cell>
        </row>
        <row r="17">
          <cell r="B17" t="str">
            <v>INDIAN FLAT 11044440</v>
          </cell>
          <cell r="C17">
            <v>252691104</v>
          </cell>
          <cell r="D17" t="str">
            <v>INDIAN FLAT 1104</v>
          </cell>
          <cell r="E17">
            <v>4440</v>
          </cell>
          <cell r="F17" t="b">
            <v>1</v>
          </cell>
          <cell r="G17">
            <v>376.284900470141</v>
          </cell>
          <cell r="H17">
            <v>376.284900470141</v>
          </cell>
          <cell r="I17">
            <v>0.23386258574899998</v>
          </cell>
          <cell r="J17">
            <v>4</v>
          </cell>
          <cell r="K17">
            <v>1.5163794887484901E-4</v>
          </cell>
          <cell r="L17">
            <v>724</v>
          </cell>
          <cell r="M17">
            <v>3234.1310610291798</v>
          </cell>
          <cell r="N17">
            <v>230</v>
          </cell>
        </row>
        <row r="18">
          <cell r="B18" t="str">
            <v>ELK CREEK 1101CB</v>
          </cell>
          <cell r="C18">
            <v>102781101</v>
          </cell>
          <cell r="D18" t="str">
            <v>ELK CREEK 1101</v>
          </cell>
          <cell r="E18" t="str">
            <v>CB</v>
          </cell>
          <cell r="F18" t="b">
            <v>1</v>
          </cell>
          <cell r="G18">
            <v>135.53401795137299</v>
          </cell>
          <cell r="H18">
            <v>135.53401795137299</v>
          </cell>
          <cell r="I18">
            <v>8.4234939683886262E-2</v>
          </cell>
          <cell r="J18">
            <v>1</v>
          </cell>
          <cell r="K18">
            <v>9.9283301096875193E-5</v>
          </cell>
          <cell r="L18">
            <v>1662</v>
          </cell>
          <cell r="M18">
            <v>6756.3685100879502</v>
          </cell>
          <cell r="N18">
            <v>11</v>
          </cell>
        </row>
        <row r="19">
          <cell r="B19" t="str">
            <v>TIDEWATER 210614072</v>
          </cell>
          <cell r="C19">
            <v>14652106</v>
          </cell>
          <cell r="D19" t="str">
            <v>TIDEWATER 2106</v>
          </cell>
          <cell r="E19">
            <v>14072</v>
          </cell>
          <cell r="F19" t="b">
            <v>0</v>
          </cell>
          <cell r="G19">
            <v>6206.8729110448803</v>
          </cell>
          <cell r="H19">
            <v>5897.31174498563</v>
          </cell>
          <cell r="I19">
            <v>3.6652030733285454</v>
          </cell>
          <cell r="J19">
            <v>30</v>
          </cell>
          <cell r="K19">
            <v>1.30602393192961E-4</v>
          </cell>
          <cell r="L19">
            <v>999</v>
          </cell>
          <cell r="M19">
            <v>5236.6889824233604</v>
          </cell>
          <cell r="N19">
            <v>59</v>
          </cell>
        </row>
        <row r="20">
          <cell r="B20" t="str">
            <v>HARTLEY 1101980662</v>
          </cell>
          <cell r="C20">
            <v>43211101</v>
          </cell>
          <cell r="D20" t="str">
            <v>HARTLEY 1101</v>
          </cell>
          <cell r="E20">
            <v>980662</v>
          </cell>
          <cell r="F20" t="b">
            <v>1</v>
          </cell>
          <cell r="G20">
            <v>366.26348193185203</v>
          </cell>
          <cell r="H20">
            <v>366.26348193185203</v>
          </cell>
          <cell r="I20">
            <v>0.22763423364316471</v>
          </cell>
          <cell r="J20">
            <v>3</v>
          </cell>
          <cell r="K20">
            <v>1.43252212486307E-4</v>
          </cell>
          <cell r="L20">
            <v>821</v>
          </cell>
          <cell r="M20">
            <v>4824.4796622705899</v>
          </cell>
          <cell r="N20">
            <v>89</v>
          </cell>
        </row>
        <row r="21">
          <cell r="B21" t="str">
            <v>VACA DIXON 1101126774</v>
          </cell>
          <cell r="C21">
            <v>63591101</v>
          </cell>
          <cell r="D21" t="str">
            <v>VACA DIXON 1101</v>
          </cell>
          <cell r="E21">
            <v>126774</v>
          </cell>
          <cell r="F21" t="b">
            <v>0</v>
          </cell>
          <cell r="G21">
            <v>1267.3385902693301</v>
          </cell>
          <cell r="H21">
            <v>1267.3385902693301</v>
          </cell>
          <cell r="I21">
            <v>0.78765605361673718</v>
          </cell>
          <cell r="J21">
            <v>11</v>
          </cell>
          <cell r="K21">
            <v>9.35976541685787E-5</v>
          </cell>
          <cell r="L21">
            <v>1808</v>
          </cell>
          <cell r="M21">
            <v>6310.2508277817997</v>
          </cell>
          <cell r="N21">
            <v>24</v>
          </cell>
        </row>
        <row r="22">
          <cell r="B22" t="str">
            <v>KIRKER 2104442850</v>
          </cell>
          <cell r="C22">
            <v>14452104</v>
          </cell>
          <cell r="D22" t="str">
            <v>KIRKER 2104</v>
          </cell>
          <cell r="E22">
            <v>442850</v>
          </cell>
          <cell r="F22" t="b">
            <v>0</v>
          </cell>
          <cell r="G22">
            <v>9258.5450240750197</v>
          </cell>
          <cell r="H22">
            <v>9258.5450240750197</v>
          </cell>
          <cell r="I22">
            <v>5.7542231349130013</v>
          </cell>
          <cell r="J22">
            <v>30</v>
          </cell>
          <cell r="K22">
            <v>9.1767791543264003E-5</v>
          </cell>
          <cell r="L22">
            <v>1852</v>
          </cell>
          <cell r="M22">
            <v>6349.6611592854497</v>
          </cell>
          <cell r="N22">
            <v>21</v>
          </cell>
        </row>
        <row r="23">
          <cell r="B23" t="str">
            <v>COARSEGOLD 2104CB</v>
          </cell>
          <cell r="C23">
            <v>254432104</v>
          </cell>
          <cell r="D23" t="str">
            <v>COARSEGOLD 2104</v>
          </cell>
          <cell r="E23" t="str">
            <v>CB</v>
          </cell>
          <cell r="F23" t="b">
            <v>0</v>
          </cell>
          <cell r="G23">
            <v>3906.1429863930698</v>
          </cell>
          <cell r="H23">
            <v>3906.1429863930698</v>
          </cell>
          <cell r="I23">
            <v>2.4276836459869919</v>
          </cell>
          <cell r="J23">
            <v>27</v>
          </cell>
          <cell r="K23">
            <v>1.3158950942279501E-4</v>
          </cell>
          <cell r="L23">
            <v>989</v>
          </cell>
          <cell r="M23">
            <v>4767.3932291666597</v>
          </cell>
          <cell r="N23">
            <v>95</v>
          </cell>
        </row>
        <row r="24">
          <cell r="B24" t="str">
            <v>MIDDLETOWN 1101118494</v>
          </cell>
          <cell r="C24">
            <v>43141101</v>
          </cell>
          <cell r="D24" t="str">
            <v>MIDDLETOWN 1101</v>
          </cell>
          <cell r="E24">
            <v>118494</v>
          </cell>
          <cell r="F24" t="b">
            <v>0</v>
          </cell>
          <cell r="G24">
            <v>1737.5090414026199</v>
          </cell>
          <cell r="H24">
            <v>1714.9565259677099</v>
          </cell>
          <cell r="I24">
            <v>1.0658524089295898</v>
          </cell>
          <cell r="J24">
            <v>12</v>
          </cell>
          <cell r="K24">
            <v>1.2541819736118899E-4</v>
          </cell>
          <cell r="L24">
            <v>1091</v>
          </cell>
          <cell r="M24">
            <v>4982.7835276141795</v>
          </cell>
          <cell r="N24">
            <v>79</v>
          </cell>
        </row>
        <row r="25">
          <cell r="B25" t="str">
            <v>STAFFORD 1102784704</v>
          </cell>
          <cell r="C25">
            <v>43201102</v>
          </cell>
          <cell r="D25" t="str">
            <v>STAFFORD 1102</v>
          </cell>
          <cell r="E25">
            <v>784704</v>
          </cell>
          <cell r="F25" t="b">
            <v>1</v>
          </cell>
          <cell r="G25">
            <v>43.8834853520721</v>
          </cell>
          <cell r="H25">
            <v>43.8834853520721</v>
          </cell>
          <cell r="I25">
            <v>2.7273763425775078E-2</v>
          </cell>
          <cell r="J25">
            <v>1</v>
          </cell>
          <cell r="K25">
            <v>1.9095915195066401E-4</v>
          </cell>
          <cell r="L25">
            <v>437</v>
          </cell>
          <cell r="M25">
            <v>2953.5028511015498</v>
          </cell>
          <cell r="N25">
            <v>279</v>
          </cell>
        </row>
        <row r="26">
          <cell r="B26" t="str">
            <v>PEABODY 2108113684</v>
          </cell>
          <cell r="C26">
            <v>63642108</v>
          </cell>
          <cell r="D26" t="str">
            <v>PEABODY 2108</v>
          </cell>
          <cell r="E26">
            <v>113684</v>
          </cell>
          <cell r="F26" t="b">
            <v>1</v>
          </cell>
          <cell r="G26">
            <v>748.95739734640802</v>
          </cell>
          <cell r="H26">
            <v>590.652129229558</v>
          </cell>
          <cell r="I26">
            <v>0.36709268441861903</v>
          </cell>
          <cell r="J26">
            <v>4</v>
          </cell>
          <cell r="K26">
            <v>9.2987941570754602E-5</v>
          </cell>
          <cell r="L26">
            <v>1823</v>
          </cell>
          <cell r="M26">
            <v>6848.1416920040701</v>
          </cell>
          <cell r="N26">
            <v>10</v>
          </cell>
        </row>
        <row r="27">
          <cell r="B27" t="str">
            <v>PEABODY 2106250154</v>
          </cell>
          <cell r="C27">
            <v>63642106</v>
          </cell>
          <cell r="D27" t="str">
            <v>PEABODY 2106</v>
          </cell>
          <cell r="E27">
            <v>250154</v>
          </cell>
          <cell r="F27" t="b">
            <v>1</v>
          </cell>
          <cell r="G27">
            <v>458.54891259786501</v>
          </cell>
          <cell r="H27">
            <v>458.54891259786501</v>
          </cell>
          <cell r="I27">
            <v>0.2849900016145836</v>
          </cell>
          <cell r="J27">
            <v>4</v>
          </cell>
          <cell r="K27">
            <v>1.14194933303224E-4</v>
          </cell>
          <cell r="L27">
            <v>1315</v>
          </cell>
          <cell r="M27">
            <v>5210.7291623992496</v>
          </cell>
          <cell r="N27">
            <v>61</v>
          </cell>
        </row>
        <row r="28">
          <cell r="B28" t="str">
            <v>HIGHLANDS 1102628</v>
          </cell>
          <cell r="C28">
            <v>43361102</v>
          </cell>
          <cell r="D28" t="str">
            <v>HIGHLANDS 1102</v>
          </cell>
          <cell r="E28">
            <v>628</v>
          </cell>
          <cell r="F28" t="b">
            <v>0</v>
          </cell>
          <cell r="G28">
            <v>22883.904994214499</v>
          </cell>
          <cell r="H28">
            <v>22883.904994214499</v>
          </cell>
          <cell r="I28">
            <v>14.222439399760409</v>
          </cell>
          <cell r="J28">
            <v>51</v>
          </cell>
          <cell r="K28">
            <v>1.00643035805159E-4</v>
          </cell>
          <cell r="L28">
            <v>1633</v>
          </cell>
          <cell r="M28">
            <v>5903.6104528673504</v>
          </cell>
          <cell r="N28">
            <v>33</v>
          </cell>
        </row>
        <row r="29">
          <cell r="B29" t="str">
            <v>TASSAJARA 21123202</v>
          </cell>
          <cell r="C29">
            <v>14662112</v>
          </cell>
          <cell r="D29" t="str">
            <v>TASSAJARA 2112</v>
          </cell>
          <cell r="E29">
            <v>3202</v>
          </cell>
          <cell r="F29" t="b">
            <v>1</v>
          </cell>
          <cell r="G29">
            <v>630.30213807825101</v>
          </cell>
          <cell r="H29">
            <v>630.30213807825101</v>
          </cell>
          <cell r="I29">
            <v>0.39173532509524611</v>
          </cell>
          <cell r="J29">
            <v>9</v>
          </cell>
          <cell r="K29">
            <v>8.3994706074008705E-5</v>
          </cell>
          <cell r="L29">
            <v>2093</v>
          </cell>
          <cell r="M29">
            <v>6312.7783665402303</v>
          </cell>
          <cell r="N29">
            <v>23</v>
          </cell>
        </row>
        <row r="30">
          <cell r="B30" t="str">
            <v>WYANDOTTE 110932586</v>
          </cell>
          <cell r="C30">
            <v>102911109</v>
          </cell>
          <cell r="D30" t="str">
            <v>WYANDOTTE 1109</v>
          </cell>
          <cell r="E30">
            <v>32586</v>
          </cell>
          <cell r="F30" t="b">
            <v>0</v>
          </cell>
          <cell r="G30">
            <v>2375.6773179584902</v>
          </cell>
          <cell r="H30">
            <v>2158.8587060681898</v>
          </cell>
          <cell r="I30">
            <v>1.3417394071275264</v>
          </cell>
          <cell r="J30">
            <v>15</v>
          </cell>
          <cell r="K30">
            <v>1.4236264541978E-4</v>
          </cell>
          <cell r="L30">
            <v>834</v>
          </cell>
          <cell r="M30">
            <v>3072.90057220163</v>
          </cell>
          <cell r="N30">
            <v>260</v>
          </cell>
        </row>
        <row r="31">
          <cell r="B31" t="str">
            <v>POSO MOUNTAIN 2103CB</v>
          </cell>
          <cell r="C31">
            <v>253642103</v>
          </cell>
          <cell r="D31" t="str">
            <v>POSO MOUNTAIN 2103</v>
          </cell>
          <cell r="E31" t="str">
            <v>CB</v>
          </cell>
          <cell r="F31" t="b">
            <v>0</v>
          </cell>
          <cell r="G31">
            <v>3746.9222281576299</v>
          </cell>
          <cell r="H31">
            <v>3746.9222281576299</v>
          </cell>
          <cell r="I31">
            <v>2.3287273015274268</v>
          </cell>
          <cell r="J31">
            <v>10</v>
          </cell>
          <cell r="K31">
            <v>5.42097269418364E-5</v>
          </cell>
          <cell r="L31">
            <v>2939</v>
          </cell>
          <cell r="M31">
            <v>9615.8541015624996</v>
          </cell>
          <cell r="N31">
            <v>2</v>
          </cell>
        </row>
        <row r="32">
          <cell r="B32" t="str">
            <v>CALPINE 1146200-G</v>
          </cell>
          <cell r="C32">
            <v>48011146</v>
          </cell>
          <cell r="D32" t="str">
            <v>CALPINE 1146</v>
          </cell>
          <cell r="E32" t="str">
            <v>200-G</v>
          </cell>
          <cell r="F32" t="b">
            <v>1</v>
          </cell>
          <cell r="G32">
            <v>13.7161032291579</v>
          </cell>
          <cell r="H32">
            <v>13.7161032291579</v>
          </cell>
          <cell r="I32">
            <v>8.5246135669098198E-3</v>
          </cell>
          <cell r="J32">
            <v>1</v>
          </cell>
          <cell r="K32">
            <v>1.5981908654793999E-4</v>
          </cell>
          <cell r="L32">
            <v>645</v>
          </cell>
          <cell r="M32">
            <v>3189.8253020939501</v>
          </cell>
          <cell r="N32">
            <v>242</v>
          </cell>
        </row>
        <row r="33">
          <cell r="B33" t="str">
            <v>CALPINE 1146394G</v>
          </cell>
          <cell r="C33">
            <v>48011146</v>
          </cell>
          <cell r="D33" t="str">
            <v>CALPINE 1146</v>
          </cell>
          <cell r="E33" t="str">
            <v>394G</v>
          </cell>
          <cell r="F33" t="b">
            <v>1</v>
          </cell>
          <cell r="G33">
            <v>18.168309044868298</v>
          </cell>
          <cell r="H33">
            <v>18.168309044868298</v>
          </cell>
          <cell r="I33">
            <v>1.1291677467289185E-2</v>
          </cell>
          <cell r="J33">
            <v>1</v>
          </cell>
          <cell r="K33">
            <v>1.5981908654793999E-4</v>
          </cell>
          <cell r="L33">
            <v>646</v>
          </cell>
          <cell r="M33">
            <v>3189.8253020939501</v>
          </cell>
          <cell r="N33">
            <v>243</v>
          </cell>
        </row>
        <row r="34">
          <cell r="B34" t="str">
            <v>CRESTA 1101546650</v>
          </cell>
          <cell r="C34">
            <v>102251101</v>
          </cell>
          <cell r="D34" t="str">
            <v>CRESTA 1101</v>
          </cell>
          <cell r="E34">
            <v>546650</v>
          </cell>
          <cell r="F34" t="b">
            <v>0</v>
          </cell>
          <cell r="G34">
            <v>1443.1770204080899</v>
          </cell>
          <cell r="H34">
            <v>1443.1770204080899</v>
          </cell>
          <cell r="I34">
            <v>0.89694034829589175</v>
          </cell>
          <cell r="J34">
            <v>6</v>
          </cell>
          <cell r="K34">
            <v>5.2978839812567403E-4</v>
          </cell>
          <cell r="L34">
            <v>27</v>
          </cell>
          <cell r="M34">
            <v>978.32560798352995</v>
          </cell>
          <cell r="N34">
            <v>845</v>
          </cell>
        </row>
        <row r="35">
          <cell r="B35" t="str">
            <v>CLOVERDALE 110247214</v>
          </cell>
          <cell r="C35">
            <v>42821102</v>
          </cell>
          <cell r="D35" t="str">
            <v>CLOVERDALE 1102</v>
          </cell>
          <cell r="E35">
            <v>47214</v>
          </cell>
          <cell r="F35" t="b">
            <v>1</v>
          </cell>
          <cell r="G35">
            <v>43.972016812199101</v>
          </cell>
          <cell r="H35">
            <v>43.972016812199101</v>
          </cell>
          <cell r="I35">
            <v>2.7328786085891298E-2</v>
          </cell>
          <cell r="J35">
            <v>1</v>
          </cell>
          <cell r="K35">
            <v>5.8357007219456102E-5</v>
          </cell>
          <cell r="L35">
            <v>2823</v>
          </cell>
          <cell r="M35">
            <v>8298.4727688611893</v>
          </cell>
          <cell r="N35">
            <v>4</v>
          </cell>
        </row>
        <row r="36">
          <cell r="B36" t="str">
            <v>MARIPOSA 2102CB</v>
          </cell>
          <cell r="C36">
            <v>254452102</v>
          </cell>
          <cell r="D36" t="str">
            <v>MARIPOSA 2102</v>
          </cell>
          <cell r="E36" t="str">
            <v>CB</v>
          </cell>
          <cell r="F36" t="b">
            <v>0</v>
          </cell>
          <cell r="G36">
            <v>8571.1083964416302</v>
          </cell>
          <cell r="H36">
            <v>8453.5073706584808</v>
          </cell>
          <cell r="I36">
            <v>5.253888981142623</v>
          </cell>
          <cell r="J36">
            <v>31</v>
          </cell>
          <cell r="K36">
            <v>1.1156167965964401E-4</v>
          </cell>
          <cell r="L36">
            <v>1382</v>
          </cell>
          <cell r="M36">
            <v>3466.6155038802799</v>
          </cell>
          <cell r="N36">
            <v>205</v>
          </cell>
        </row>
        <row r="37">
          <cell r="B37" t="str">
            <v>MARIPOSA 210197142</v>
          </cell>
          <cell r="C37">
            <v>254452101</v>
          </cell>
          <cell r="D37" t="str">
            <v>MARIPOSA 2101</v>
          </cell>
          <cell r="E37">
            <v>97142</v>
          </cell>
          <cell r="F37" t="b">
            <v>0</v>
          </cell>
          <cell r="G37">
            <v>7406.0615494739404</v>
          </cell>
          <cell r="H37">
            <v>7406.0615494739404</v>
          </cell>
          <cell r="I37">
            <v>4.602897171829671</v>
          </cell>
          <cell r="J37">
            <v>40</v>
          </cell>
          <cell r="K37">
            <v>1.0427841607452099E-4</v>
          </cell>
          <cell r="L37">
            <v>1545</v>
          </cell>
          <cell r="M37">
            <v>5130.9585015334096</v>
          </cell>
          <cell r="N37">
            <v>66</v>
          </cell>
        </row>
        <row r="38">
          <cell r="B38" t="str">
            <v>VACA DIXON 110540092</v>
          </cell>
          <cell r="C38">
            <v>63591105</v>
          </cell>
          <cell r="D38" t="str">
            <v>VACA DIXON 1105</v>
          </cell>
          <cell r="E38">
            <v>40092</v>
          </cell>
          <cell r="F38" t="b">
            <v>0</v>
          </cell>
          <cell r="G38">
            <v>68288.942721118205</v>
          </cell>
          <cell r="H38">
            <v>37272.955572857099</v>
          </cell>
          <cell r="I38">
            <v>23.165292462931696</v>
          </cell>
          <cell r="J38">
            <v>464</v>
          </cell>
          <cell r="K38">
            <v>1.0078807092433001E-4</v>
          </cell>
          <cell r="L38">
            <v>1627</v>
          </cell>
          <cell r="M38">
            <v>4668.9584766077596</v>
          </cell>
          <cell r="N38">
            <v>100</v>
          </cell>
        </row>
        <row r="39">
          <cell r="B39" t="str">
            <v>MIDDLETOWN 1101481876</v>
          </cell>
          <cell r="C39">
            <v>43141101</v>
          </cell>
          <cell r="D39" t="str">
            <v>MIDDLETOWN 1101</v>
          </cell>
          <cell r="E39">
            <v>481876</v>
          </cell>
          <cell r="F39" t="b">
            <v>0</v>
          </cell>
          <cell r="G39">
            <v>2559.03748206303</v>
          </cell>
          <cell r="H39">
            <v>1373.1161931793099</v>
          </cell>
          <cell r="I39">
            <v>0.85339726114313852</v>
          </cell>
          <cell r="J39">
            <v>14</v>
          </cell>
          <cell r="K39">
            <v>8.3174858705855703E-5</v>
          </cell>
          <cell r="L39">
            <v>2127</v>
          </cell>
          <cell r="M39">
            <v>5568.7809237118099</v>
          </cell>
          <cell r="N39">
            <v>46</v>
          </cell>
        </row>
        <row r="40">
          <cell r="B40" t="str">
            <v>VOLTA 110149742</v>
          </cell>
          <cell r="C40">
            <v>102541101</v>
          </cell>
          <cell r="D40" t="str">
            <v>VOLTA 1101</v>
          </cell>
          <cell r="E40">
            <v>49742</v>
          </cell>
          <cell r="F40" t="b">
            <v>0</v>
          </cell>
          <cell r="G40">
            <v>5593.8567607372397</v>
          </cell>
          <cell r="H40">
            <v>5593.8567607372397</v>
          </cell>
          <cell r="I40">
            <v>3.4766045747279302</v>
          </cell>
          <cell r="J40">
            <v>28</v>
          </cell>
          <cell r="K40">
            <v>5.8016034407566099E-5</v>
          </cell>
          <cell r="L40">
            <v>2835</v>
          </cell>
          <cell r="M40">
            <v>7932.3947899004397</v>
          </cell>
          <cell r="N40">
            <v>6</v>
          </cell>
        </row>
        <row r="41">
          <cell r="B41" t="str">
            <v>SUNOL 110148180</v>
          </cell>
          <cell r="C41">
            <v>14241101</v>
          </cell>
          <cell r="D41" t="str">
            <v>SUNOL 1101</v>
          </cell>
          <cell r="E41">
            <v>48180</v>
          </cell>
          <cell r="F41" t="b">
            <v>1</v>
          </cell>
          <cell r="G41">
            <v>21.150175937356899</v>
          </cell>
          <cell r="H41">
            <v>21.150175937356899</v>
          </cell>
          <cell r="I41">
            <v>1.3144919787045928E-2</v>
          </cell>
          <cell r="J41">
            <v>2</v>
          </cell>
          <cell r="K41">
            <v>8.15592011349508E-5</v>
          </cell>
          <cell r="L41">
            <v>2167</v>
          </cell>
          <cell r="M41">
            <v>5130.0926476487903</v>
          </cell>
          <cell r="N41">
            <v>67</v>
          </cell>
        </row>
        <row r="42">
          <cell r="B42" t="str">
            <v>PUTAH CREEK 110246012</v>
          </cell>
          <cell r="C42">
            <v>63681102</v>
          </cell>
          <cell r="D42" t="str">
            <v>PUTAH CREEK 1102</v>
          </cell>
          <cell r="E42">
            <v>46012</v>
          </cell>
          <cell r="F42" t="b">
            <v>0</v>
          </cell>
          <cell r="G42">
            <v>4834.6735814507001</v>
          </cell>
          <cell r="H42">
            <v>1025.14472552087</v>
          </cell>
          <cell r="I42">
            <v>0.63713158826654448</v>
          </cell>
          <cell r="J42">
            <v>38</v>
          </cell>
          <cell r="K42">
            <v>9.4943854444289494E-5</v>
          </cell>
          <cell r="L42">
            <v>1768</v>
          </cell>
          <cell r="M42">
            <v>4755.8708363792402</v>
          </cell>
          <cell r="N42">
            <v>96</v>
          </cell>
        </row>
        <row r="43">
          <cell r="B43" t="str">
            <v>VACAVILLE 11046542</v>
          </cell>
          <cell r="C43">
            <v>63601104</v>
          </cell>
          <cell r="D43" t="str">
            <v>VACAVILLE 1104</v>
          </cell>
          <cell r="E43">
            <v>6542</v>
          </cell>
          <cell r="F43" t="b">
            <v>0</v>
          </cell>
          <cell r="G43">
            <v>23588.198937648001</v>
          </cell>
          <cell r="H43">
            <v>23588.198937648001</v>
          </cell>
          <cell r="I43">
            <v>14.660160930794284</v>
          </cell>
          <cell r="J43">
            <v>140</v>
          </cell>
          <cell r="K43">
            <v>1.01089996691631E-4</v>
          </cell>
          <cell r="L43">
            <v>1623</v>
          </cell>
          <cell r="M43">
            <v>4849.1895534470896</v>
          </cell>
          <cell r="N43">
            <v>86</v>
          </cell>
        </row>
        <row r="44">
          <cell r="B44" t="str">
            <v>POTTER VALLEY P H 110564118</v>
          </cell>
          <cell r="C44">
            <v>42281105</v>
          </cell>
          <cell r="D44" t="str">
            <v>POTTER VALLEY P H 1105</v>
          </cell>
          <cell r="E44">
            <v>64118</v>
          </cell>
          <cell r="F44" t="b">
            <v>0</v>
          </cell>
          <cell r="G44">
            <v>15416.941784149099</v>
          </cell>
          <cell r="H44">
            <v>2646.9432765243901</v>
          </cell>
          <cell r="I44">
            <v>1.6450859394185147</v>
          </cell>
          <cell r="J44">
            <v>101</v>
          </cell>
          <cell r="K44">
            <v>1.97548485657264E-4</v>
          </cell>
          <cell r="L44">
            <v>406</v>
          </cell>
          <cell r="M44">
            <v>2096.5334756654402</v>
          </cell>
          <cell r="N44">
            <v>427</v>
          </cell>
        </row>
        <row r="45">
          <cell r="B45" t="str">
            <v>POINT MORETTI 1101CB</v>
          </cell>
          <cell r="C45">
            <v>82931101</v>
          </cell>
          <cell r="D45" t="str">
            <v>POINT MORETTI 1101</v>
          </cell>
          <cell r="E45" t="str">
            <v>CB</v>
          </cell>
          <cell r="F45" t="b">
            <v>1</v>
          </cell>
          <cell r="G45">
            <v>20.574022257506599</v>
          </cell>
          <cell r="H45">
            <v>20.574022257506599</v>
          </cell>
          <cell r="I45">
            <v>1.278683794748701E-2</v>
          </cell>
          <cell r="J45">
            <v>1</v>
          </cell>
          <cell r="K45">
            <v>3.1528566614724598E-4</v>
          </cell>
          <cell r="L45">
            <v>111</v>
          </cell>
          <cell r="M45">
            <v>1402.45922851562</v>
          </cell>
          <cell r="N45">
            <v>637</v>
          </cell>
        </row>
        <row r="46">
          <cell r="B46" t="str">
            <v>MOUNTAIN QUARRIES 21016953</v>
          </cell>
          <cell r="C46">
            <v>152282101</v>
          </cell>
          <cell r="D46" t="str">
            <v>MOUNTAIN QUARRIES 2101</v>
          </cell>
          <cell r="E46">
            <v>6953</v>
          </cell>
          <cell r="F46" t="b">
            <v>0</v>
          </cell>
          <cell r="G46">
            <v>9187.9729740039693</v>
          </cell>
          <cell r="H46">
            <v>9187.9729740039693</v>
          </cell>
          <cell r="I46">
            <v>5.7103623206985512</v>
          </cell>
          <cell r="J46">
            <v>58</v>
          </cell>
          <cell r="K46">
            <v>1.11591422269E-4</v>
          </cell>
          <cell r="L46">
            <v>1378</v>
          </cell>
          <cell r="M46">
            <v>4228.1533489705498</v>
          </cell>
          <cell r="N46">
            <v>135</v>
          </cell>
        </row>
        <row r="47">
          <cell r="B47" t="str">
            <v>BRENTWOOD 210596324</v>
          </cell>
          <cell r="C47">
            <v>14592105</v>
          </cell>
          <cell r="D47" t="str">
            <v>BRENTWOOD 2105</v>
          </cell>
          <cell r="E47">
            <v>96324</v>
          </cell>
          <cell r="F47" t="b">
            <v>1</v>
          </cell>
          <cell r="G47">
            <v>775.76844114851599</v>
          </cell>
          <cell r="H47">
            <v>775.76844114851599</v>
          </cell>
          <cell r="I47">
            <v>0.48214322010473337</v>
          </cell>
          <cell r="J47">
            <v>6</v>
          </cell>
          <cell r="K47">
            <v>1.3261904799340599E-4</v>
          </cell>
          <cell r="L47">
            <v>970</v>
          </cell>
          <cell r="M47">
            <v>3560.1406902972199</v>
          </cell>
          <cell r="N47">
            <v>193</v>
          </cell>
        </row>
        <row r="48">
          <cell r="B48" t="str">
            <v>NORTH DUBLIN 2101CB</v>
          </cell>
          <cell r="C48">
            <v>14052101</v>
          </cell>
          <cell r="D48" t="str">
            <v>NORTH DUBLIN 2101</v>
          </cell>
          <cell r="E48" t="str">
            <v>CB</v>
          </cell>
          <cell r="F48" t="b">
            <v>0</v>
          </cell>
          <cell r="G48">
            <v>2942.9352105880698</v>
          </cell>
          <cell r="H48">
            <v>2836.5864163709698</v>
          </cell>
          <cell r="I48">
            <v>1.7629499169490179</v>
          </cell>
          <cell r="J48">
            <v>23</v>
          </cell>
          <cell r="K48">
            <v>1.80492861711007E-4</v>
          </cell>
          <cell r="L48">
            <v>510</v>
          </cell>
          <cell r="M48">
            <v>2272.2760302842498</v>
          </cell>
          <cell r="N48">
            <v>388</v>
          </cell>
        </row>
        <row r="49">
          <cell r="B49" t="str">
            <v>DESCHUTES 11049718</v>
          </cell>
          <cell r="C49">
            <v>103351104</v>
          </cell>
          <cell r="D49" t="str">
            <v>DESCHUTES 1104</v>
          </cell>
          <cell r="E49">
            <v>9718</v>
          </cell>
          <cell r="F49" t="b">
            <v>0</v>
          </cell>
          <cell r="G49">
            <v>56853.116458047902</v>
          </cell>
          <cell r="H49">
            <v>29935.285752687199</v>
          </cell>
          <cell r="I49">
            <v>18.604901027151772</v>
          </cell>
          <cell r="J49">
            <v>357</v>
          </cell>
          <cell r="K49">
            <v>8.8629103517406E-5</v>
          </cell>
          <cell r="L49">
            <v>1967</v>
          </cell>
          <cell r="M49">
            <v>4802.0590048434196</v>
          </cell>
          <cell r="N49">
            <v>94</v>
          </cell>
        </row>
        <row r="50">
          <cell r="B50" t="str">
            <v>OREGON TRAIL 110335002</v>
          </cell>
          <cell r="C50">
            <v>103521103</v>
          </cell>
          <cell r="D50" t="str">
            <v>OREGON TRAIL 1103</v>
          </cell>
          <cell r="E50">
            <v>35002</v>
          </cell>
          <cell r="F50" t="b">
            <v>0</v>
          </cell>
          <cell r="G50">
            <v>91942.988023722704</v>
          </cell>
          <cell r="H50">
            <v>91942.988023722704</v>
          </cell>
          <cell r="I50">
            <v>57.142938485843821</v>
          </cell>
          <cell r="J50">
            <v>641</v>
          </cell>
          <cell r="K50">
            <v>1.16311331561291E-4</v>
          </cell>
          <cell r="L50">
            <v>1264</v>
          </cell>
          <cell r="M50">
            <v>3934.2214097216302</v>
          </cell>
          <cell r="N50">
            <v>153</v>
          </cell>
        </row>
        <row r="51">
          <cell r="B51" t="str">
            <v>MARIPOSA 2102440236</v>
          </cell>
          <cell r="C51">
            <v>254452102</v>
          </cell>
          <cell r="D51" t="str">
            <v>MARIPOSA 2102</v>
          </cell>
          <cell r="E51">
            <v>440236</v>
          </cell>
          <cell r="F51" t="b">
            <v>0</v>
          </cell>
          <cell r="G51">
            <v>6874.8042689189697</v>
          </cell>
          <cell r="H51">
            <v>6874.8042689189697</v>
          </cell>
          <cell r="I51">
            <v>4.2727186258042078</v>
          </cell>
          <cell r="J51">
            <v>38</v>
          </cell>
          <cell r="K51">
            <v>1.6814403132134101E-4</v>
          </cell>
          <cell r="L51">
            <v>575</v>
          </cell>
          <cell r="M51">
            <v>3899.3651112059201</v>
          </cell>
          <cell r="N51">
            <v>157</v>
          </cell>
        </row>
        <row r="52">
          <cell r="B52" t="str">
            <v>CLEAR LAKE 1101881362</v>
          </cell>
          <cell r="C52">
            <v>42141101</v>
          </cell>
          <cell r="D52" t="str">
            <v>CLEAR LAKE 1101</v>
          </cell>
          <cell r="E52">
            <v>881362</v>
          </cell>
          <cell r="F52" t="b">
            <v>1</v>
          </cell>
          <cell r="G52">
            <v>1747.50892093824</v>
          </cell>
          <cell r="H52">
            <v>480.03214564275999</v>
          </cell>
          <cell r="I52">
            <v>0.29834191773944063</v>
          </cell>
          <cell r="J52">
            <v>10</v>
          </cell>
          <cell r="K52">
            <v>1.04007005575113E-4</v>
          </cell>
          <cell r="L52">
            <v>1552</v>
          </cell>
          <cell r="M52">
            <v>3804.2183213316598</v>
          </cell>
          <cell r="N52">
            <v>168</v>
          </cell>
        </row>
        <row r="53">
          <cell r="B53" t="str">
            <v>WILDWOOD 11011454</v>
          </cell>
          <cell r="C53">
            <v>103611101</v>
          </cell>
          <cell r="D53" t="str">
            <v>WILDWOOD 1101</v>
          </cell>
          <cell r="E53">
            <v>1454</v>
          </cell>
          <cell r="F53" t="b">
            <v>0</v>
          </cell>
          <cell r="G53">
            <v>12602.11729264</v>
          </cell>
          <cell r="H53">
            <v>12602.11729264</v>
          </cell>
          <cell r="I53">
            <v>7.8322668071100061</v>
          </cell>
          <cell r="J53">
            <v>31</v>
          </cell>
          <cell r="K53">
            <v>9.3125925245815199E-5</v>
          </cell>
          <cell r="L53">
            <v>1817</v>
          </cell>
          <cell r="M53">
            <v>5114.2445527805403</v>
          </cell>
          <cell r="N53">
            <v>68</v>
          </cell>
        </row>
        <row r="54">
          <cell r="B54" t="str">
            <v>VACA DIXON 1105965390</v>
          </cell>
          <cell r="C54">
            <v>63591105</v>
          </cell>
          <cell r="D54" t="str">
            <v>VACA DIXON 1105</v>
          </cell>
          <cell r="E54">
            <v>965390</v>
          </cell>
          <cell r="F54" t="b">
            <v>0</v>
          </cell>
          <cell r="G54">
            <v>2587.1085144376498</v>
          </cell>
          <cell r="H54">
            <v>1209.10922335348</v>
          </cell>
          <cell r="I54">
            <v>0.75146626684492235</v>
          </cell>
          <cell r="J54">
            <v>21</v>
          </cell>
          <cell r="K54">
            <v>9.9489844398617294E-5</v>
          </cell>
          <cell r="L54">
            <v>1657</v>
          </cell>
          <cell r="M54">
            <v>4819.4840283970498</v>
          </cell>
          <cell r="N54">
            <v>91</v>
          </cell>
        </row>
        <row r="55">
          <cell r="B55" t="str">
            <v>OLETA 1101754718</v>
          </cell>
          <cell r="C55">
            <v>163541101</v>
          </cell>
          <cell r="D55" t="str">
            <v>OLETA 1101</v>
          </cell>
          <cell r="E55">
            <v>754718</v>
          </cell>
          <cell r="F55" t="b">
            <v>0</v>
          </cell>
          <cell r="G55">
            <v>4640.5633165340896</v>
          </cell>
          <cell r="H55">
            <v>4640.5633165340896</v>
          </cell>
          <cell r="I55">
            <v>2.8841288480634493</v>
          </cell>
          <cell r="J55">
            <v>29</v>
          </cell>
          <cell r="K55">
            <v>1.3445263413876899E-4</v>
          </cell>
          <cell r="L55">
            <v>936</v>
          </cell>
          <cell r="M55">
            <v>2737.1841476925501</v>
          </cell>
          <cell r="N55">
            <v>306</v>
          </cell>
        </row>
        <row r="56">
          <cell r="B56" t="str">
            <v>CALISTOGA 1101CB</v>
          </cell>
          <cell r="C56">
            <v>42711101</v>
          </cell>
          <cell r="D56" t="str">
            <v>CALISTOGA 1101</v>
          </cell>
          <cell r="E56" t="str">
            <v>CB</v>
          </cell>
          <cell r="F56" t="b">
            <v>1</v>
          </cell>
          <cell r="G56">
            <v>1122.23608837541</v>
          </cell>
          <cell r="H56">
            <v>221.67036452797899</v>
          </cell>
          <cell r="I56">
            <v>0.1377690270528148</v>
          </cell>
          <cell r="J56">
            <v>9</v>
          </cell>
          <cell r="K56">
            <v>3.6282717418442998E-4</v>
          </cell>
          <cell r="L56">
            <v>82</v>
          </cell>
          <cell r="M56">
            <v>802.23678581291904</v>
          </cell>
          <cell r="N56">
            <v>941</v>
          </cell>
        </row>
        <row r="57">
          <cell r="B57" t="str">
            <v>STANISLAUS 1701CB</v>
          </cell>
          <cell r="C57">
            <v>162821701</v>
          </cell>
          <cell r="D57" t="str">
            <v>STANISLAUS 1701</v>
          </cell>
          <cell r="E57" t="str">
            <v>CB</v>
          </cell>
          <cell r="F57" t="b">
            <v>0</v>
          </cell>
          <cell r="G57">
            <v>11032.7196165407</v>
          </cell>
          <cell r="H57">
            <v>11032.7196165407</v>
          </cell>
          <cell r="I57">
            <v>6.8568798113988194</v>
          </cell>
          <cell r="J57">
            <v>54</v>
          </cell>
          <cell r="K57">
            <v>1.49181217736595E-4</v>
          </cell>
          <cell r="L57">
            <v>748</v>
          </cell>
          <cell r="M57">
            <v>2134.6994143086999</v>
          </cell>
          <cell r="N57">
            <v>416</v>
          </cell>
        </row>
        <row r="58">
          <cell r="B58" t="str">
            <v>MARIPOSA 2101CB</v>
          </cell>
          <cell r="C58">
            <v>254452101</v>
          </cell>
          <cell r="D58" t="str">
            <v>MARIPOSA 2101</v>
          </cell>
          <cell r="E58" t="str">
            <v>CB</v>
          </cell>
          <cell r="F58" t="b">
            <v>0</v>
          </cell>
          <cell r="G58">
            <v>4029.4321376099201</v>
          </cell>
          <cell r="H58">
            <v>4029.4321376099201</v>
          </cell>
          <cell r="I58">
            <v>2.5043083515288505</v>
          </cell>
          <cell r="J58">
            <v>34</v>
          </cell>
          <cell r="K58">
            <v>1.7445735851223901E-4</v>
          </cell>
          <cell r="L58">
            <v>532</v>
          </cell>
          <cell r="M58">
            <v>2332.9064623812101</v>
          </cell>
          <cell r="N58">
            <v>378</v>
          </cell>
        </row>
        <row r="59">
          <cell r="B59" t="str">
            <v>HARTLEY 1101698</v>
          </cell>
          <cell r="C59">
            <v>43211101</v>
          </cell>
          <cell r="D59" t="str">
            <v>HARTLEY 1101</v>
          </cell>
          <cell r="E59">
            <v>698</v>
          </cell>
          <cell r="F59" t="b">
            <v>0</v>
          </cell>
          <cell r="G59">
            <v>16605.929016055801</v>
          </cell>
          <cell r="H59">
            <v>11071.046624775599</v>
          </cell>
          <cell r="I59">
            <v>6.8807002018493471</v>
          </cell>
          <cell r="J59">
            <v>97</v>
          </cell>
          <cell r="K59">
            <v>9.4178634135084902E-5</v>
          </cell>
          <cell r="L59">
            <v>1790</v>
          </cell>
          <cell r="M59">
            <v>4392.8078468882004</v>
          </cell>
          <cell r="N59">
            <v>115</v>
          </cell>
        </row>
        <row r="60">
          <cell r="B60" t="str">
            <v>BANGOR 1101979830</v>
          </cell>
          <cell r="C60">
            <v>103191101</v>
          </cell>
          <cell r="D60" t="str">
            <v>BANGOR 1101</v>
          </cell>
          <cell r="E60">
            <v>979830</v>
          </cell>
          <cell r="F60" t="b">
            <v>1</v>
          </cell>
          <cell r="G60">
            <v>696.75306889762601</v>
          </cell>
          <cell r="H60">
            <v>680.75108733340005</v>
          </cell>
          <cell r="I60">
            <v>0.42308955085978872</v>
          </cell>
          <cell r="J60">
            <v>7</v>
          </cell>
          <cell r="K60">
            <v>7.1200262027559802E-5</v>
          </cell>
          <cell r="L60">
            <v>2441</v>
          </cell>
          <cell r="M60">
            <v>5107.1239797913904</v>
          </cell>
          <cell r="N60">
            <v>69</v>
          </cell>
        </row>
        <row r="61">
          <cell r="B61" t="str">
            <v>POTTER VALLEY P H 110495878</v>
          </cell>
          <cell r="C61">
            <v>42281104</v>
          </cell>
          <cell r="D61" t="str">
            <v>POTTER VALLEY P H 1104</v>
          </cell>
          <cell r="E61">
            <v>95878</v>
          </cell>
          <cell r="F61" t="b">
            <v>0</v>
          </cell>
          <cell r="G61">
            <v>30094.557324482801</v>
          </cell>
          <cell r="H61">
            <v>9856.7704505893707</v>
          </cell>
          <cell r="I61">
            <v>6.1260226541885459</v>
          </cell>
          <cell r="J61">
            <v>191</v>
          </cell>
          <cell r="K61">
            <v>1.7374325876202799E-4</v>
          </cell>
          <cell r="L61">
            <v>535</v>
          </cell>
          <cell r="M61">
            <v>2217.9988518600999</v>
          </cell>
          <cell r="N61">
            <v>398</v>
          </cell>
        </row>
        <row r="62">
          <cell r="B62" t="str">
            <v>COARSEGOLD 21045310</v>
          </cell>
          <cell r="C62">
            <v>254432104</v>
          </cell>
          <cell r="D62" t="str">
            <v>COARSEGOLD 2104</v>
          </cell>
          <cell r="E62">
            <v>5310</v>
          </cell>
          <cell r="F62" t="b">
            <v>0</v>
          </cell>
          <cell r="G62">
            <v>45195.508783565201</v>
          </cell>
          <cell r="H62">
            <v>45195.508783565201</v>
          </cell>
          <cell r="I62">
            <v>28.08919128872915</v>
          </cell>
          <cell r="J62">
            <v>299</v>
          </cell>
          <cell r="K62">
            <v>6.7328835732564793E-5</v>
          </cell>
          <cell r="L62">
            <v>2551</v>
          </cell>
          <cell r="M62">
            <v>6694.8526021862099</v>
          </cell>
          <cell r="N62">
            <v>15</v>
          </cell>
        </row>
        <row r="63">
          <cell r="B63" t="str">
            <v>STAFFORD 1102361952</v>
          </cell>
          <cell r="C63">
            <v>43201102</v>
          </cell>
          <cell r="D63" t="str">
            <v>STAFFORD 1102</v>
          </cell>
          <cell r="E63">
            <v>361952</v>
          </cell>
          <cell r="F63" t="b">
            <v>0</v>
          </cell>
          <cell r="G63">
            <v>2196.58695115198</v>
          </cell>
          <cell r="H63">
            <v>2196.58695115198</v>
          </cell>
          <cell r="I63">
            <v>1.3651876638607707</v>
          </cell>
          <cell r="J63">
            <v>9</v>
          </cell>
          <cell r="K63">
            <v>1.15453189614021E-4</v>
          </cell>
          <cell r="L63">
            <v>1290</v>
          </cell>
          <cell r="M63">
            <v>3151.4111403116199</v>
          </cell>
          <cell r="N63">
            <v>248</v>
          </cell>
        </row>
        <row r="64">
          <cell r="B64" t="str">
            <v>AUBERRY 1101CB</v>
          </cell>
          <cell r="C64">
            <v>254151101</v>
          </cell>
          <cell r="D64" t="str">
            <v>AUBERRY 1101</v>
          </cell>
          <cell r="E64" t="str">
            <v>CB</v>
          </cell>
          <cell r="F64" t="b">
            <v>0</v>
          </cell>
          <cell r="G64">
            <v>29229.217199372099</v>
          </cell>
          <cell r="H64">
            <v>29229.217199372099</v>
          </cell>
          <cell r="I64">
            <v>18.166076568907457</v>
          </cell>
          <cell r="J64">
            <v>204</v>
          </cell>
          <cell r="K64">
            <v>8.20844983841175E-5</v>
          </cell>
          <cell r="L64">
            <v>2150</v>
          </cell>
          <cell r="M64">
            <v>5306.8686394137703</v>
          </cell>
          <cell r="N64">
            <v>52</v>
          </cell>
        </row>
        <row r="65">
          <cell r="B65" t="str">
            <v>VACAVILLE 11088762</v>
          </cell>
          <cell r="C65">
            <v>63601108</v>
          </cell>
          <cell r="D65" t="str">
            <v>VACAVILLE 1108</v>
          </cell>
          <cell r="E65">
            <v>8762</v>
          </cell>
          <cell r="F65" t="b">
            <v>0</v>
          </cell>
          <cell r="G65">
            <v>26274.688433830401</v>
          </cell>
          <cell r="H65">
            <v>22259.6162477875</v>
          </cell>
          <cell r="I65">
            <v>13.834441421869174</v>
          </cell>
          <cell r="J65">
            <v>147</v>
          </cell>
          <cell r="K65">
            <v>7.8661152006783799E-5</v>
          </cell>
          <cell r="L65">
            <v>2244</v>
          </cell>
          <cell r="M65">
            <v>4502.8739209922796</v>
          </cell>
          <cell r="N65">
            <v>108</v>
          </cell>
        </row>
        <row r="66">
          <cell r="B66" t="str">
            <v>OREGON TRAIL 11041634</v>
          </cell>
          <cell r="C66">
            <v>103521104</v>
          </cell>
          <cell r="D66" t="str">
            <v>OREGON TRAIL 1104</v>
          </cell>
          <cell r="E66">
            <v>1634</v>
          </cell>
          <cell r="F66" t="b">
            <v>0</v>
          </cell>
          <cell r="G66">
            <v>29441.362588382799</v>
          </cell>
          <cell r="H66">
            <v>29110.769401012501</v>
          </cell>
          <cell r="I66">
            <v>18.092460783724363</v>
          </cell>
          <cell r="J66">
            <v>192</v>
          </cell>
          <cell r="K66">
            <v>8.4909095419131902E-5</v>
          </cell>
          <cell r="L66">
            <v>2064</v>
          </cell>
          <cell r="M66">
            <v>4929.5025941357999</v>
          </cell>
          <cell r="N66">
            <v>80</v>
          </cell>
        </row>
        <row r="67">
          <cell r="B67" t="str">
            <v>COARSEGOLD 210410335</v>
          </cell>
          <cell r="C67">
            <v>254432104</v>
          </cell>
          <cell r="D67" t="str">
            <v>COARSEGOLD 2104</v>
          </cell>
          <cell r="E67">
            <v>10335</v>
          </cell>
          <cell r="F67" t="b">
            <v>0</v>
          </cell>
          <cell r="G67">
            <v>9369.0410930619801</v>
          </cell>
          <cell r="H67">
            <v>9369.0410930619801</v>
          </cell>
          <cell r="I67">
            <v>5.8228968881677936</v>
          </cell>
          <cell r="J67">
            <v>69</v>
          </cell>
          <cell r="K67">
            <v>9.5888165758325401E-5</v>
          </cell>
          <cell r="L67">
            <v>1732</v>
          </cell>
          <cell r="M67">
            <v>4247.1440134678996</v>
          </cell>
          <cell r="N67">
            <v>133</v>
          </cell>
        </row>
        <row r="68">
          <cell r="B68" t="str">
            <v>JAMESON 1102865502</v>
          </cell>
          <cell r="C68">
            <v>63801102</v>
          </cell>
          <cell r="D68" t="str">
            <v>JAMESON 1102</v>
          </cell>
          <cell r="E68">
            <v>865502</v>
          </cell>
          <cell r="F68" t="b">
            <v>1</v>
          </cell>
          <cell r="G68">
            <v>4467.1171538334602</v>
          </cell>
          <cell r="H68">
            <v>644.95319879475096</v>
          </cell>
          <cell r="I68">
            <v>0.4008410185175581</v>
          </cell>
          <cell r="J68">
            <v>27</v>
          </cell>
          <cell r="K68">
            <v>1.12989399322368E-4</v>
          </cell>
          <cell r="L68">
            <v>1344</v>
          </cell>
          <cell r="M68">
            <v>3613.44669659388</v>
          </cell>
          <cell r="N68">
            <v>189</v>
          </cell>
        </row>
        <row r="69">
          <cell r="B69" t="str">
            <v>MOUNTAIN QUARRIES 2101CB</v>
          </cell>
          <cell r="C69">
            <v>152282101</v>
          </cell>
          <cell r="D69" t="str">
            <v>MOUNTAIN QUARRIES 2101</v>
          </cell>
          <cell r="E69" t="str">
            <v>CB</v>
          </cell>
          <cell r="F69" t="b">
            <v>0</v>
          </cell>
          <cell r="G69">
            <v>40215.546732118601</v>
          </cell>
          <cell r="H69">
            <v>40215.546732118601</v>
          </cell>
          <cell r="I69">
            <v>24.994124755822622</v>
          </cell>
          <cell r="J69">
            <v>262</v>
          </cell>
          <cell r="K69">
            <v>1.2901759293241201E-4</v>
          </cell>
          <cell r="L69">
            <v>1029</v>
          </cell>
          <cell r="M69">
            <v>2606.34252807043</v>
          </cell>
          <cell r="N69">
            <v>328</v>
          </cell>
        </row>
        <row r="70">
          <cell r="B70" t="str">
            <v>PASO ROBLES 1103N54</v>
          </cell>
          <cell r="C70">
            <v>182611103</v>
          </cell>
          <cell r="D70" t="str">
            <v>PASO ROBLES 1103</v>
          </cell>
          <cell r="E70" t="str">
            <v>N54</v>
          </cell>
          <cell r="F70" t="b">
            <v>0</v>
          </cell>
          <cell r="G70">
            <v>34748.723612137503</v>
          </cell>
          <cell r="H70">
            <v>32201.178339406299</v>
          </cell>
          <cell r="I70">
            <v>20.013162423496766</v>
          </cell>
          <cell r="J70">
            <v>221</v>
          </cell>
          <cell r="K70">
            <v>9.3044925261682903E-5</v>
          </cell>
          <cell r="L70">
            <v>1819</v>
          </cell>
          <cell r="M70">
            <v>4184.3432433850903</v>
          </cell>
          <cell r="N70">
            <v>138</v>
          </cell>
        </row>
        <row r="71">
          <cell r="B71" t="str">
            <v>PHILO 110137222</v>
          </cell>
          <cell r="C71">
            <v>42601101</v>
          </cell>
          <cell r="D71" t="str">
            <v>PHILO 1101</v>
          </cell>
          <cell r="E71">
            <v>37222</v>
          </cell>
          <cell r="F71" t="b">
            <v>0</v>
          </cell>
          <cell r="G71">
            <v>40893.175821855002</v>
          </cell>
          <cell r="H71">
            <v>40893.175821855002</v>
          </cell>
          <cell r="I71">
            <v>25.415273972563707</v>
          </cell>
          <cell r="J71">
            <v>152</v>
          </cell>
          <cell r="K71">
            <v>1.13089364228806E-4</v>
          </cell>
          <cell r="L71">
            <v>1341</v>
          </cell>
          <cell r="M71">
            <v>3498.7209599917101</v>
          </cell>
          <cell r="N71">
            <v>202</v>
          </cell>
        </row>
        <row r="72">
          <cell r="B72" t="str">
            <v>RISING RIVER 11011532</v>
          </cell>
          <cell r="C72">
            <v>103551101</v>
          </cell>
          <cell r="D72" t="str">
            <v>RISING RIVER 1101</v>
          </cell>
          <cell r="E72">
            <v>1532</v>
          </cell>
          <cell r="F72" t="b">
            <v>0</v>
          </cell>
          <cell r="G72">
            <v>7926.8977530452403</v>
          </cell>
          <cell r="H72">
            <v>6133.1892999869797</v>
          </cell>
          <cell r="I72">
            <v>3.811801926654431</v>
          </cell>
          <cell r="J72">
            <v>27</v>
          </cell>
          <cell r="K72">
            <v>6.5114312816988798E-5</v>
          </cell>
          <cell r="L72">
            <v>2606</v>
          </cell>
          <cell r="M72">
            <v>6536.3280841248497</v>
          </cell>
          <cell r="N72">
            <v>17</v>
          </cell>
        </row>
        <row r="73">
          <cell r="B73" t="str">
            <v>DEL MAR 210975802</v>
          </cell>
          <cell r="C73">
            <v>152582109</v>
          </cell>
          <cell r="D73" t="str">
            <v>DEL MAR 2109</v>
          </cell>
          <cell r="E73">
            <v>75802</v>
          </cell>
          <cell r="F73" t="b">
            <v>1</v>
          </cell>
          <cell r="G73">
            <v>680.02264899090301</v>
          </cell>
          <cell r="H73">
            <v>576.15532681652905</v>
          </cell>
          <cell r="I73">
            <v>0.35808286315508331</v>
          </cell>
          <cell r="J73">
            <v>6</v>
          </cell>
          <cell r="K73">
            <v>2.0609552060098699E-4</v>
          </cell>
          <cell r="L73">
            <v>377</v>
          </cell>
          <cell r="M73">
            <v>1316.51549733766</v>
          </cell>
          <cell r="N73">
            <v>676</v>
          </cell>
        </row>
        <row r="74">
          <cell r="B74" t="str">
            <v>NOTRE DAME 11042408</v>
          </cell>
          <cell r="C74">
            <v>102041104</v>
          </cell>
          <cell r="D74" t="str">
            <v>NOTRE DAME 1104</v>
          </cell>
          <cell r="E74">
            <v>2408</v>
          </cell>
          <cell r="F74" t="b">
            <v>0</v>
          </cell>
          <cell r="G74">
            <v>22439.086505777799</v>
          </cell>
          <cell r="H74">
            <v>18541.241281960502</v>
          </cell>
          <cell r="I74">
            <v>11.523456359204786</v>
          </cell>
          <cell r="J74">
            <v>76</v>
          </cell>
          <cell r="K74">
            <v>2.75659568246369E-4</v>
          </cell>
          <cell r="L74">
            <v>167</v>
          </cell>
          <cell r="M74">
            <v>1710.6647102766401</v>
          </cell>
          <cell r="N74">
            <v>521</v>
          </cell>
        </row>
        <row r="75">
          <cell r="B75" t="str">
            <v>HIGHLANDS 1102623120</v>
          </cell>
          <cell r="C75">
            <v>43361102</v>
          </cell>
          <cell r="D75" t="str">
            <v>HIGHLANDS 1102</v>
          </cell>
          <cell r="E75">
            <v>623120</v>
          </cell>
          <cell r="F75" t="b">
            <v>0</v>
          </cell>
          <cell r="G75">
            <v>12233.579004352599</v>
          </cell>
          <cell r="H75">
            <v>10535.1094454586</v>
          </cell>
          <cell r="I75">
            <v>6.5476130798375385</v>
          </cell>
          <cell r="J75">
            <v>67</v>
          </cell>
          <cell r="K75">
            <v>1.31705792558601E-4</v>
          </cell>
          <cell r="L75">
            <v>986</v>
          </cell>
          <cell r="M75">
            <v>3211.10579371209</v>
          </cell>
          <cell r="N75">
            <v>239</v>
          </cell>
        </row>
        <row r="76">
          <cell r="B76" t="str">
            <v>POTTER VALLEY P H 11051904</v>
          </cell>
          <cell r="C76">
            <v>42281105</v>
          </cell>
          <cell r="D76" t="str">
            <v>POTTER VALLEY P H 1105</v>
          </cell>
          <cell r="E76">
            <v>1904</v>
          </cell>
          <cell r="F76" t="b">
            <v>0</v>
          </cell>
          <cell r="G76">
            <v>64429.372828144697</v>
          </cell>
          <cell r="H76">
            <v>51242.852060445199</v>
          </cell>
          <cell r="I76">
            <v>31.847639565223865</v>
          </cell>
          <cell r="J76">
            <v>332</v>
          </cell>
          <cell r="K76">
            <v>1.84824617375237E-4</v>
          </cell>
          <cell r="L76">
            <v>475</v>
          </cell>
          <cell r="M76">
            <v>1914.8501114954399</v>
          </cell>
          <cell r="N76">
            <v>471</v>
          </cell>
        </row>
        <row r="77">
          <cell r="B77" t="str">
            <v>VOLTA 1101CB</v>
          </cell>
          <cell r="C77">
            <v>102541101</v>
          </cell>
          <cell r="D77" t="str">
            <v>VOLTA 1101</v>
          </cell>
          <cell r="E77" t="str">
            <v>CB</v>
          </cell>
          <cell r="F77" t="b">
            <v>0</v>
          </cell>
          <cell r="G77">
            <v>14817.1822928907</v>
          </cell>
          <cell r="H77">
            <v>14817.1822928907</v>
          </cell>
          <cell r="I77">
            <v>9.2089386531328152</v>
          </cell>
          <cell r="J77">
            <v>80</v>
          </cell>
          <cell r="K77">
            <v>1.1232754157022E-4</v>
          </cell>
          <cell r="L77">
            <v>1359</v>
          </cell>
          <cell r="M77">
            <v>3549.00804788194</v>
          </cell>
          <cell r="N77">
            <v>194</v>
          </cell>
        </row>
        <row r="78">
          <cell r="B78" t="str">
            <v>HICKS 2101984788</v>
          </cell>
          <cell r="C78">
            <v>83432101</v>
          </cell>
          <cell r="D78" t="str">
            <v>HICKS 2101</v>
          </cell>
          <cell r="E78">
            <v>984788</v>
          </cell>
          <cell r="F78" t="b">
            <v>1</v>
          </cell>
          <cell r="G78">
            <v>5.0643705740422398</v>
          </cell>
          <cell r="H78">
            <v>5.0643705740422398</v>
          </cell>
          <cell r="I78">
            <v>3.1475267706912616E-3</v>
          </cell>
          <cell r="J78">
            <v>1</v>
          </cell>
          <cell r="K78">
            <v>7.6237804023548906E-5</v>
          </cell>
          <cell r="L78">
            <v>2303</v>
          </cell>
          <cell r="M78">
            <v>4898.92822265625</v>
          </cell>
          <cell r="N78">
            <v>84</v>
          </cell>
        </row>
        <row r="79">
          <cell r="B79" t="str">
            <v>COARSEGOLD 2104570682</v>
          </cell>
          <cell r="C79">
            <v>254432104</v>
          </cell>
          <cell r="D79" t="str">
            <v>COARSEGOLD 2104</v>
          </cell>
          <cell r="E79">
            <v>570682</v>
          </cell>
          <cell r="F79" t="b">
            <v>0</v>
          </cell>
          <cell r="G79">
            <v>3264.3372351768999</v>
          </cell>
          <cell r="H79">
            <v>3264.3372351768999</v>
          </cell>
          <cell r="I79">
            <v>2.0287987788545059</v>
          </cell>
          <cell r="J79">
            <v>26</v>
          </cell>
          <cell r="K79">
            <v>9.6835815733916495E-5</v>
          </cell>
          <cell r="L79">
            <v>1718</v>
          </cell>
          <cell r="M79">
            <v>4471.4182671173803</v>
          </cell>
          <cell r="N79">
            <v>111</v>
          </cell>
        </row>
        <row r="80">
          <cell r="B80" t="str">
            <v>NORTH DUBLIN 210311101</v>
          </cell>
          <cell r="C80">
            <v>14052103</v>
          </cell>
          <cell r="D80" t="str">
            <v>NORTH DUBLIN 2103</v>
          </cell>
          <cell r="E80">
            <v>11101</v>
          </cell>
          <cell r="F80" t="b">
            <v>0</v>
          </cell>
          <cell r="G80">
            <v>5931.2677788132596</v>
          </cell>
          <cell r="H80">
            <v>5931.2677788132596</v>
          </cell>
          <cell r="I80">
            <v>3.686306885527197</v>
          </cell>
          <cell r="J80">
            <v>37</v>
          </cell>
          <cell r="K80">
            <v>6.6474547566031106E-5</v>
          </cell>
          <cell r="L80">
            <v>2575</v>
          </cell>
          <cell r="M80">
            <v>6042.3196960475298</v>
          </cell>
          <cell r="N80">
            <v>28</v>
          </cell>
        </row>
        <row r="81">
          <cell r="B81" t="str">
            <v>NORTH DUBLIN 21039473</v>
          </cell>
          <cell r="C81">
            <v>14052103</v>
          </cell>
          <cell r="D81" t="str">
            <v>NORTH DUBLIN 2103</v>
          </cell>
          <cell r="E81">
            <v>9473</v>
          </cell>
          <cell r="F81" t="b">
            <v>0</v>
          </cell>
          <cell r="G81">
            <v>4735.3385953027</v>
          </cell>
          <cell r="H81">
            <v>3890.4789532640598</v>
          </cell>
          <cell r="I81">
            <v>2.4179483861181228</v>
          </cell>
          <cell r="J81">
            <v>27</v>
          </cell>
          <cell r="K81">
            <v>9.0945701365988606E-5</v>
          </cell>
          <cell r="L81">
            <v>1883</v>
          </cell>
          <cell r="M81">
            <v>3855.2970061054498</v>
          </cell>
          <cell r="N81">
            <v>162</v>
          </cell>
        </row>
        <row r="82">
          <cell r="B82" t="str">
            <v>WILLOW PASS 2107445650</v>
          </cell>
          <cell r="C82">
            <v>13912107</v>
          </cell>
          <cell r="D82" t="str">
            <v>WILLOW PASS 2107</v>
          </cell>
          <cell r="E82">
            <v>445650</v>
          </cell>
          <cell r="F82" t="b">
            <v>0</v>
          </cell>
          <cell r="G82">
            <v>1066.4109410645899</v>
          </cell>
          <cell r="H82">
            <v>1066.4109410645899</v>
          </cell>
          <cell r="I82">
            <v>0.66277870793324423</v>
          </cell>
          <cell r="J82">
            <v>5</v>
          </cell>
          <cell r="K82">
            <v>6.0341341304592699E-5</v>
          </cell>
          <cell r="L82">
            <v>2764</v>
          </cell>
          <cell r="M82">
            <v>6011.6510494805398</v>
          </cell>
          <cell r="N82">
            <v>29</v>
          </cell>
        </row>
        <row r="83">
          <cell r="B83" t="str">
            <v>MIDDLETOWN 1102414</v>
          </cell>
          <cell r="C83">
            <v>43141102</v>
          </cell>
          <cell r="D83" t="str">
            <v>MIDDLETOWN 1102</v>
          </cell>
          <cell r="E83">
            <v>414</v>
          </cell>
          <cell r="F83" t="b">
            <v>0</v>
          </cell>
          <cell r="G83">
            <v>18899.455027186301</v>
          </cell>
          <cell r="H83">
            <v>9544.4246613972191</v>
          </cell>
          <cell r="I83">
            <v>5.9318984843985199</v>
          </cell>
          <cell r="J83">
            <v>114</v>
          </cell>
          <cell r="K83">
            <v>1.4585672950520899E-4</v>
          </cell>
          <cell r="L83">
            <v>791</v>
          </cell>
          <cell r="M83">
            <v>3081.1570258802299</v>
          </cell>
          <cell r="N83">
            <v>259</v>
          </cell>
        </row>
        <row r="84">
          <cell r="B84" t="str">
            <v>CAYETANO 2109884904</v>
          </cell>
          <cell r="C84">
            <v>14422109</v>
          </cell>
          <cell r="D84" t="str">
            <v>CAYETANO 2109</v>
          </cell>
          <cell r="E84">
            <v>884904</v>
          </cell>
          <cell r="F84" t="b">
            <v>0</v>
          </cell>
          <cell r="G84">
            <v>18739.601567048499</v>
          </cell>
          <cell r="H84">
            <v>18723.681645350502</v>
          </cell>
          <cell r="I84">
            <v>11.636843782069921</v>
          </cell>
          <cell r="J84">
            <v>77</v>
          </cell>
          <cell r="K84">
            <v>1.01903867744113E-4</v>
          </cell>
          <cell r="L84">
            <v>1605</v>
          </cell>
          <cell r="M84">
            <v>3934.60395612509</v>
          </cell>
          <cell r="N84">
            <v>152</v>
          </cell>
        </row>
        <row r="85">
          <cell r="B85" t="str">
            <v>PEABODY 2106592742</v>
          </cell>
          <cell r="C85">
            <v>63642106</v>
          </cell>
          <cell r="D85" t="str">
            <v>PEABODY 2106</v>
          </cell>
          <cell r="E85">
            <v>592742</v>
          </cell>
          <cell r="F85" t="b">
            <v>1</v>
          </cell>
          <cell r="G85">
            <v>684.45516640598601</v>
          </cell>
          <cell r="H85">
            <v>546.74530491875998</v>
          </cell>
          <cell r="I85">
            <v>0.33980441573571163</v>
          </cell>
          <cell r="J85">
            <v>5</v>
          </cell>
          <cell r="K85">
            <v>6.9919283305353006E-5</v>
          </cell>
          <cell r="L85">
            <v>2474</v>
          </cell>
          <cell r="M85">
            <v>5228.5371438880702</v>
          </cell>
          <cell r="N85">
            <v>60</v>
          </cell>
        </row>
        <row r="86">
          <cell r="B86" t="str">
            <v>VOLTA 11011568</v>
          </cell>
          <cell r="C86">
            <v>102541101</v>
          </cell>
          <cell r="D86" t="str">
            <v>VOLTA 1101</v>
          </cell>
          <cell r="E86">
            <v>1568</v>
          </cell>
          <cell r="F86" t="b">
            <v>0</v>
          </cell>
          <cell r="G86">
            <v>37176.496760695401</v>
          </cell>
          <cell r="H86">
            <v>37176.496760695401</v>
          </cell>
          <cell r="I86">
            <v>23.105342921501183</v>
          </cell>
          <cell r="J86">
            <v>136</v>
          </cell>
          <cell r="K86">
            <v>9.0934882966933002E-5</v>
          </cell>
          <cell r="L86">
            <v>1885</v>
          </cell>
          <cell r="M86">
            <v>3456.98480918206</v>
          </cell>
          <cell r="N86">
            <v>206</v>
          </cell>
        </row>
        <row r="87">
          <cell r="B87" t="str">
            <v>MIDDLETOWN 1101CB</v>
          </cell>
          <cell r="C87">
            <v>43141101</v>
          </cell>
          <cell r="D87" t="str">
            <v>MIDDLETOWN 1101</v>
          </cell>
          <cell r="E87" t="str">
            <v>CB</v>
          </cell>
          <cell r="F87" t="b">
            <v>0</v>
          </cell>
          <cell r="G87">
            <v>22365.461526082101</v>
          </cell>
          <cell r="H87">
            <v>7612.1603822294801</v>
          </cell>
          <cell r="I87">
            <v>4.7309884289804103</v>
          </cell>
          <cell r="J87">
            <v>146</v>
          </cell>
          <cell r="K87">
            <v>1.4565321025781399E-4</v>
          </cell>
          <cell r="L87">
            <v>795</v>
          </cell>
          <cell r="M87">
            <v>2568.61584939985</v>
          </cell>
          <cell r="N87">
            <v>335</v>
          </cell>
        </row>
        <row r="88">
          <cell r="B88" t="str">
            <v>PASO ROBLES 1103N02</v>
          </cell>
          <cell r="C88">
            <v>182611103</v>
          </cell>
          <cell r="D88" t="str">
            <v>PASO ROBLES 1103</v>
          </cell>
          <cell r="E88" t="str">
            <v>N02</v>
          </cell>
          <cell r="F88" t="b">
            <v>1</v>
          </cell>
          <cell r="G88">
            <v>70.934037489954903</v>
          </cell>
          <cell r="H88">
            <v>70.934037489954903</v>
          </cell>
          <cell r="I88">
            <v>4.408579085764755E-2</v>
          </cell>
          <cell r="J88">
            <v>1</v>
          </cell>
          <cell r="K88">
            <v>2.5247808662243101E-4</v>
          </cell>
          <cell r="L88">
            <v>210</v>
          </cell>
          <cell r="M88">
            <v>1429.57458496093</v>
          </cell>
          <cell r="N88">
            <v>625</v>
          </cell>
        </row>
        <row r="89">
          <cell r="B89" t="str">
            <v>COARSEGOLD 21035020</v>
          </cell>
          <cell r="C89">
            <v>254432103</v>
          </cell>
          <cell r="D89" t="str">
            <v>COARSEGOLD 2103</v>
          </cell>
          <cell r="E89">
            <v>5020</v>
          </cell>
          <cell r="F89" t="b">
            <v>0</v>
          </cell>
          <cell r="G89">
            <v>26887.651425932399</v>
          </cell>
          <cell r="H89">
            <v>26064.863402155901</v>
          </cell>
          <cell r="I89">
            <v>16.199417900656247</v>
          </cell>
          <cell r="J89">
            <v>159</v>
          </cell>
          <cell r="K89">
            <v>8.5726262160535006E-5</v>
          </cell>
          <cell r="L89">
            <v>2036</v>
          </cell>
          <cell r="M89">
            <v>4882.5800940878898</v>
          </cell>
          <cell r="N89">
            <v>85</v>
          </cell>
        </row>
        <row r="90">
          <cell r="B90" t="str">
            <v>JESSUP 11023105</v>
          </cell>
          <cell r="C90">
            <v>103441102</v>
          </cell>
          <cell r="D90" t="str">
            <v>JESSUP 1102</v>
          </cell>
          <cell r="E90">
            <v>3105</v>
          </cell>
          <cell r="F90" t="b">
            <v>0</v>
          </cell>
          <cell r="G90">
            <v>9965.2703408575107</v>
          </cell>
          <cell r="H90">
            <v>9659.0441481672806</v>
          </cell>
          <cell r="I90">
            <v>6.0031349584631952</v>
          </cell>
          <cell r="J90">
            <v>65</v>
          </cell>
          <cell r="K90">
            <v>6.4265344525875394E-5</v>
          </cell>
          <cell r="L90">
            <v>2635</v>
          </cell>
          <cell r="M90">
            <v>5852.1242895986197</v>
          </cell>
          <cell r="N90">
            <v>38</v>
          </cell>
        </row>
        <row r="91">
          <cell r="B91" t="str">
            <v>CAYETANO 2111389190</v>
          </cell>
          <cell r="C91">
            <v>14422111</v>
          </cell>
          <cell r="D91" t="str">
            <v>CAYETANO 2111</v>
          </cell>
          <cell r="E91">
            <v>389190</v>
          </cell>
          <cell r="F91" t="b">
            <v>0</v>
          </cell>
          <cell r="G91">
            <v>4452.7835078260896</v>
          </cell>
          <cell r="H91">
            <v>3542.8058467170999</v>
          </cell>
          <cell r="I91">
            <v>2.2018681458776257</v>
          </cell>
          <cell r="J91">
            <v>18</v>
          </cell>
          <cell r="K91">
            <v>1.03179279903997E-4</v>
          </cell>
          <cell r="L91">
            <v>1566</v>
          </cell>
          <cell r="M91">
            <v>3658.7667812971199</v>
          </cell>
          <cell r="N91">
            <v>184</v>
          </cell>
        </row>
        <row r="92">
          <cell r="B92" t="str">
            <v>VACAVILLE 1109799940</v>
          </cell>
          <cell r="C92">
            <v>63601109</v>
          </cell>
          <cell r="D92" t="str">
            <v>VACAVILLE 1109</v>
          </cell>
          <cell r="E92">
            <v>799940</v>
          </cell>
          <cell r="F92" t="b">
            <v>1</v>
          </cell>
          <cell r="G92">
            <v>1340.3375180973901</v>
          </cell>
          <cell r="H92">
            <v>954.77013148252001</v>
          </cell>
          <cell r="I92">
            <v>0.59339349377409567</v>
          </cell>
          <cell r="J92">
            <v>9</v>
          </cell>
          <cell r="K92">
            <v>9.2052768094516801E-5</v>
          </cell>
          <cell r="L92">
            <v>1842</v>
          </cell>
          <cell r="M92">
            <v>3744.3748453865501</v>
          </cell>
          <cell r="N92">
            <v>176</v>
          </cell>
        </row>
        <row r="93">
          <cell r="B93" t="str">
            <v>PUTAH CREEK 110267858</v>
          </cell>
          <cell r="C93">
            <v>63681102</v>
          </cell>
          <cell r="D93" t="str">
            <v>PUTAH CREEK 1102</v>
          </cell>
          <cell r="E93">
            <v>67858</v>
          </cell>
          <cell r="F93" t="b">
            <v>0</v>
          </cell>
          <cell r="G93">
            <v>18377.341498317899</v>
          </cell>
          <cell r="H93">
            <v>18377.341498317899</v>
          </cell>
          <cell r="I93">
            <v>11.421591981552455</v>
          </cell>
          <cell r="J93">
            <v>107</v>
          </cell>
          <cell r="K93">
            <v>6.8001502459426105E-5</v>
          </cell>
          <cell r="L93">
            <v>2535</v>
          </cell>
          <cell r="M93">
            <v>5416.4768883182196</v>
          </cell>
          <cell r="N93">
            <v>50</v>
          </cell>
        </row>
        <row r="94">
          <cell r="B94" t="str">
            <v>PEABODY 2113945670</v>
          </cell>
          <cell r="C94">
            <v>63642113</v>
          </cell>
          <cell r="D94" t="str">
            <v>PEABODY 2113</v>
          </cell>
          <cell r="E94">
            <v>945670</v>
          </cell>
          <cell r="F94" t="b">
            <v>1</v>
          </cell>
          <cell r="G94">
            <v>403.09740163753099</v>
          </cell>
          <cell r="H94">
            <v>334.42972335501798</v>
          </cell>
          <cell r="I94">
            <v>0.20784942408640023</v>
          </cell>
          <cell r="J94">
            <v>3</v>
          </cell>
          <cell r="K94">
            <v>6.3935200159903602E-5</v>
          </cell>
          <cell r="L94">
            <v>2648</v>
          </cell>
          <cell r="M94">
            <v>5860.0064208865897</v>
          </cell>
          <cell r="N94">
            <v>36</v>
          </cell>
        </row>
        <row r="95">
          <cell r="B95" t="str">
            <v>ZACA 1102Y54</v>
          </cell>
          <cell r="C95">
            <v>182681102</v>
          </cell>
          <cell r="D95" t="str">
            <v>ZACA 1102</v>
          </cell>
          <cell r="E95" t="str">
            <v>Y54</v>
          </cell>
          <cell r="F95" t="b">
            <v>0</v>
          </cell>
          <cell r="G95">
            <v>55238.5351262447</v>
          </cell>
          <cell r="H95">
            <v>54847.9366068319</v>
          </cell>
          <cell r="I95">
            <v>34.088214174538159</v>
          </cell>
          <cell r="J95">
            <v>296</v>
          </cell>
          <cell r="K95">
            <v>8.0012615569751902E-5</v>
          </cell>
          <cell r="L95">
            <v>2204</v>
          </cell>
          <cell r="M95">
            <v>4332.6245673104404</v>
          </cell>
          <cell r="N95">
            <v>120</v>
          </cell>
        </row>
        <row r="96">
          <cell r="B96" t="str">
            <v>OLETA 1101CB</v>
          </cell>
          <cell r="C96">
            <v>163541101</v>
          </cell>
          <cell r="D96" t="str">
            <v>OLETA 1101</v>
          </cell>
          <cell r="E96" t="str">
            <v>CB</v>
          </cell>
          <cell r="F96" t="b">
            <v>1</v>
          </cell>
          <cell r="G96">
            <v>169.75155571677101</v>
          </cell>
          <cell r="H96">
            <v>136.224226023944</v>
          </cell>
          <cell r="I96">
            <v>8.4663906789275323E-2</v>
          </cell>
          <cell r="J96">
            <v>2</v>
          </cell>
          <cell r="K96">
            <v>1.7126682359958E-4</v>
          </cell>
          <cell r="L96">
            <v>555</v>
          </cell>
          <cell r="M96">
            <v>1962.7321461950701</v>
          </cell>
          <cell r="N96">
            <v>461</v>
          </cell>
        </row>
        <row r="97">
          <cell r="B97" t="str">
            <v>SISQUOC 1103867486</v>
          </cell>
          <cell r="C97">
            <v>182811103</v>
          </cell>
          <cell r="D97" t="str">
            <v>SISQUOC 1103</v>
          </cell>
          <cell r="E97">
            <v>867486</v>
          </cell>
          <cell r="F97" t="b">
            <v>0</v>
          </cell>
          <cell r="G97">
            <v>5219.4397082823598</v>
          </cell>
          <cell r="H97">
            <v>3405.4304818365799</v>
          </cell>
          <cell r="I97">
            <v>2.1164888016386452</v>
          </cell>
          <cell r="J97">
            <v>20</v>
          </cell>
          <cell r="K97">
            <v>7.3947725316732702E-5</v>
          </cell>
          <cell r="L97">
            <v>2361</v>
          </cell>
          <cell r="M97">
            <v>3380.0088584441601</v>
          </cell>
          <cell r="N97">
            <v>213</v>
          </cell>
        </row>
        <row r="98">
          <cell r="B98" t="str">
            <v>CALPINE 1146400</v>
          </cell>
          <cell r="C98">
            <v>48011146</v>
          </cell>
          <cell r="D98" t="str">
            <v>CALPINE 1146</v>
          </cell>
          <cell r="E98">
            <v>400</v>
          </cell>
          <cell r="F98" t="b">
            <v>0</v>
          </cell>
          <cell r="G98">
            <v>5057.3021149410597</v>
          </cell>
          <cell r="H98">
            <v>5057.3021149410597</v>
          </cell>
          <cell r="I98">
            <v>3.1431336948048849</v>
          </cell>
          <cell r="J98">
            <v>8</v>
          </cell>
          <cell r="K98">
            <v>9.5473568632899297E-5</v>
          </cell>
          <cell r="L98">
            <v>1743</v>
          </cell>
          <cell r="M98">
            <v>3849.06828515495</v>
          </cell>
          <cell r="N98">
            <v>163</v>
          </cell>
        </row>
        <row r="99">
          <cell r="B99" t="str">
            <v>KERCKHOFF 1101CB</v>
          </cell>
          <cell r="C99">
            <v>252561101</v>
          </cell>
          <cell r="D99" t="str">
            <v>KERCKHOFF 1101</v>
          </cell>
          <cell r="E99" t="str">
            <v>CB</v>
          </cell>
          <cell r="F99" t="b">
            <v>0</v>
          </cell>
          <cell r="G99">
            <v>27398.752944659602</v>
          </cell>
          <cell r="H99">
            <v>27398.752944659602</v>
          </cell>
          <cell r="I99">
            <v>17.028435639937602</v>
          </cell>
          <cell r="J99">
            <v>154</v>
          </cell>
          <cell r="K99">
            <v>6.9313812472701806E-5</v>
          </cell>
          <cell r="L99">
            <v>2496</v>
          </cell>
          <cell r="M99">
            <v>5271.5558534358897</v>
          </cell>
          <cell r="N99">
            <v>56</v>
          </cell>
        </row>
        <row r="100">
          <cell r="B100" t="str">
            <v>DESCHUTES 110449024</v>
          </cell>
          <cell r="C100">
            <v>103351104</v>
          </cell>
          <cell r="D100" t="str">
            <v>DESCHUTES 1104</v>
          </cell>
          <cell r="E100">
            <v>49024</v>
          </cell>
          <cell r="F100" t="b">
            <v>0</v>
          </cell>
          <cell r="G100">
            <v>26972.4504451824</v>
          </cell>
          <cell r="H100">
            <v>26707.9675430608</v>
          </cell>
          <cell r="I100">
            <v>16.599109722225482</v>
          </cell>
          <cell r="J100">
            <v>209</v>
          </cell>
          <cell r="K100">
            <v>8.4768381778023704E-5</v>
          </cell>
          <cell r="L100">
            <v>2071</v>
          </cell>
          <cell r="M100">
            <v>4699.5814994080401</v>
          </cell>
          <cell r="N100">
            <v>98</v>
          </cell>
        </row>
        <row r="101">
          <cell r="B101" t="str">
            <v>DESCHUTES 11041370</v>
          </cell>
          <cell r="C101">
            <v>103351104</v>
          </cell>
          <cell r="D101" t="str">
            <v>DESCHUTES 1104</v>
          </cell>
          <cell r="E101">
            <v>1370</v>
          </cell>
          <cell r="F101" t="b">
            <v>0</v>
          </cell>
          <cell r="G101">
            <v>35764.199967935499</v>
          </cell>
          <cell r="H101">
            <v>21861.395828923101</v>
          </cell>
          <cell r="I101">
            <v>13.586945822823555</v>
          </cell>
          <cell r="J101">
            <v>272</v>
          </cell>
          <cell r="K101">
            <v>1.0359059831444E-4</v>
          </cell>
          <cell r="L101">
            <v>1559</v>
          </cell>
          <cell r="M101">
            <v>3756.8300998763698</v>
          </cell>
          <cell r="N101">
            <v>175</v>
          </cell>
        </row>
        <row r="102">
          <cell r="B102" t="str">
            <v>CORNING 110135974</v>
          </cell>
          <cell r="C102">
            <v>103331101</v>
          </cell>
          <cell r="D102" t="str">
            <v>CORNING 1101</v>
          </cell>
          <cell r="E102">
            <v>35974</v>
          </cell>
          <cell r="F102" t="b">
            <v>1</v>
          </cell>
          <cell r="G102">
            <v>1338.7863047928499</v>
          </cell>
          <cell r="H102">
            <v>398.87387082201099</v>
          </cell>
          <cell r="I102">
            <v>0.24790172207707334</v>
          </cell>
          <cell r="J102">
            <v>11</v>
          </cell>
          <cell r="K102">
            <v>7.6844908471684895E-5</v>
          </cell>
          <cell r="L102">
            <v>2289</v>
          </cell>
          <cell r="M102">
            <v>4333.8495392944496</v>
          </cell>
          <cell r="N102">
            <v>119</v>
          </cell>
        </row>
        <row r="103">
          <cell r="B103" t="str">
            <v>VACAVILLE 1104874798</v>
          </cell>
          <cell r="C103">
            <v>63601104</v>
          </cell>
          <cell r="D103" t="str">
            <v>VACAVILLE 1104</v>
          </cell>
          <cell r="E103">
            <v>874798</v>
          </cell>
          <cell r="F103" t="b">
            <v>1</v>
          </cell>
          <cell r="G103">
            <v>662.24002084037602</v>
          </cell>
          <cell r="H103">
            <v>662.24002084037602</v>
          </cell>
          <cell r="I103">
            <v>0.41158484825380737</v>
          </cell>
          <cell r="J103">
            <v>3</v>
          </cell>
          <cell r="K103">
            <v>6.6044951684792299E-5</v>
          </cell>
          <cell r="L103">
            <v>2587</v>
          </cell>
          <cell r="M103">
            <v>6079.8606450442403</v>
          </cell>
          <cell r="N103">
            <v>27</v>
          </cell>
        </row>
        <row r="104">
          <cell r="B104" t="str">
            <v>WILLITS 1103964</v>
          </cell>
          <cell r="C104">
            <v>42661103</v>
          </cell>
          <cell r="D104" t="str">
            <v>WILLITS 1103</v>
          </cell>
          <cell r="E104">
            <v>964</v>
          </cell>
          <cell r="F104" t="b">
            <v>0</v>
          </cell>
          <cell r="G104">
            <v>8651.6924789138393</v>
          </cell>
          <cell r="H104">
            <v>4999.6691949387696</v>
          </cell>
          <cell r="I104">
            <v>3.1073146021993594</v>
          </cell>
          <cell r="J104">
            <v>41</v>
          </cell>
          <cell r="K104">
            <v>1.3222910865806601E-4</v>
          </cell>
          <cell r="L104">
            <v>977</v>
          </cell>
          <cell r="M104">
            <v>2706.9260001866601</v>
          </cell>
          <cell r="N104">
            <v>309</v>
          </cell>
        </row>
        <row r="105">
          <cell r="B105" t="str">
            <v>BELL 11085703</v>
          </cell>
          <cell r="C105">
            <v>152701108</v>
          </cell>
          <cell r="D105" t="str">
            <v>BELL 1108</v>
          </cell>
          <cell r="E105">
            <v>5703</v>
          </cell>
          <cell r="F105" t="b">
            <v>0</v>
          </cell>
          <cell r="G105">
            <v>12751.5705226643</v>
          </cell>
          <cell r="H105">
            <v>8525.0586269595206</v>
          </cell>
          <cell r="I105">
            <v>5.2983583759847859</v>
          </cell>
          <cell r="J105">
            <v>96</v>
          </cell>
          <cell r="K105">
            <v>1.20073186110403E-4</v>
          </cell>
          <cell r="L105">
            <v>1186</v>
          </cell>
          <cell r="M105">
            <v>2775.90923081149</v>
          </cell>
          <cell r="N105">
            <v>303</v>
          </cell>
        </row>
        <row r="106">
          <cell r="B106" t="str">
            <v>PANORAMA 11021632</v>
          </cell>
          <cell r="C106">
            <v>103461102</v>
          </cell>
          <cell r="D106" t="str">
            <v>PANORAMA 1102</v>
          </cell>
          <cell r="E106">
            <v>1632</v>
          </cell>
          <cell r="F106" t="b">
            <v>0</v>
          </cell>
          <cell r="G106">
            <v>13751.6317611914</v>
          </cell>
          <cell r="H106">
            <v>13751.6317611914</v>
          </cell>
          <cell r="I106">
            <v>8.5466946930959597</v>
          </cell>
          <cell r="J106">
            <v>19</v>
          </cell>
          <cell r="K106">
            <v>8.8891283858653203E-5</v>
          </cell>
          <cell r="L106">
            <v>1954</v>
          </cell>
          <cell r="M106">
            <v>4338.5100573336204</v>
          </cell>
          <cell r="N106">
            <v>118</v>
          </cell>
        </row>
        <row r="107">
          <cell r="B107" t="str">
            <v>WILLITS 1103CB</v>
          </cell>
          <cell r="C107">
            <v>42661103</v>
          </cell>
          <cell r="D107" t="str">
            <v>WILLITS 1103</v>
          </cell>
          <cell r="E107" t="str">
            <v>CB</v>
          </cell>
          <cell r="F107" t="b">
            <v>0</v>
          </cell>
          <cell r="G107">
            <v>6348.78627254199</v>
          </cell>
          <cell r="H107">
            <v>4803.99995156348</v>
          </cell>
          <cell r="I107">
            <v>2.9857053769816533</v>
          </cell>
          <cell r="J107">
            <v>44</v>
          </cell>
          <cell r="K107">
            <v>1.4557353303891999E-4</v>
          </cell>
          <cell r="L107">
            <v>797</v>
          </cell>
          <cell r="M107">
            <v>1870.2514660595</v>
          </cell>
          <cell r="N107">
            <v>482</v>
          </cell>
        </row>
        <row r="108">
          <cell r="B108" t="str">
            <v>SAN MIGUEL 1104895760</v>
          </cell>
          <cell r="C108">
            <v>182661104</v>
          </cell>
          <cell r="D108" t="str">
            <v>SAN MIGUEL 1104</v>
          </cell>
          <cell r="E108">
            <v>895760</v>
          </cell>
          <cell r="F108" t="b">
            <v>0</v>
          </cell>
          <cell r="G108">
            <v>19502.517099038399</v>
          </cell>
          <cell r="H108">
            <v>14756.366275591299</v>
          </cell>
          <cell r="I108">
            <v>9.1711412526981348</v>
          </cell>
          <cell r="J108">
            <v>96</v>
          </cell>
          <cell r="K108">
            <v>9.5565087652478995E-5</v>
          </cell>
          <cell r="L108">
            <v>1740</v>
          </cell>
          <cell r="M108">
            <v>3633.01151515737</v>
          </cell>
          <cell r="N108">
            <v>188</v>
          </cell>
        </row>
        <row r="109">
          <cell r="B109" t="str">
            <v>SANTA YNEZ 1104Y04</v>
          </cell>
          <cell r="C109">
            <v>182721104</v>
          </cell>
          <cell r="D109" t="str">
            <v>SANTA YNEZ 1104</v>
          </cell>
          <cell r="E109" t="str">
            <v>Y04</v>
          </cell>
          <cell r="F109" t="b">
            <v>0</v>
          </cell>
          <cell r="G109">
            <v>35997.339581853797</v>
          </cell>
          <cell r="H109">
            <v>25194.630911574601</v>
          </cell>
          <cell r="I109">
            <v>15.658564892215415</v>
          </cell>
          <cell r="J109">
            <v>238</v>
          </cell>
          <cell r="K109">
            <v>6.6357919595132805E-5</v>
          </cell>
          <cell r="L109">
            <v>2580</v>
          </cell>
          <cell r="M109">
            <v>5141.1422364119398</v>
          </cell>
          <cell r="N109">
            <v>64</v>
          </cell>
        </row>
        <row r="110">
          <cell r="B110" t="str">
            <v>PEABODY 2106CB</v>
          </cell>
          <cell r="C110">
            <v>63642106</v>
          </cell>
          <cell r="D110" t="str">
            <v>PEABODY 2106</v>
          </cell>
          <cell r="E110" t="str">
            <v>CB</v>
          </cell>
          <cell r="F110" t="b">
            <v>1</v>
          </cell>
          <cell r="G110">
            <v>1275.2264964789299</v>
          </cell>
          <cell r="H110">
            <v>525.80961447818197</v>
          </cell>
          <cell r="I110">
            <v>0.32679279955138718</v>
          </cell>
          <cell r="J110">
            <v>9</v>
          </cell>
          <cell r="K110">
            <v>1.39229478918423E-4</v>
          </cell>
          <cell r="L110">
            <v>884</v>
          </cell>
          <cell r="M110">
            <v>1814.56212051548</v>
          </cell>
          <cell r="N110">
            <v>503</v>
          </cell>
        </row>
        <row r="111">
          <cell r="B111" t="str">
            <v>HOPLAND 1101768</v>
          </cell>
          <cell r="C111">
            <v>42251101</v>
          </cell>
          <cell r="D111" t="str">
            <v>HOPLAND 1101</v>
          </cell>
          <cell r="E111">
            <v>768</v>
          </cell>
          <cell r="F111" t="b">
            <v>0</v>
          </cell>
          <cell r="G111">
            <v>31882.011547856298</v>
          </cell>
          <cell r="H111">
            <v>27234.074662758499</v>
          </cell>
          <cell r="I111">
            <v>16.926087422472655</v>
          </cell>
          <cell r="J111">
            <v>115</v>
          </cell>
          <cell r="K111">
            <v>9.5051651702046205E-5</v>
          </cell>
          <cell r="L111">
            <v>1764</v>
          </cell>
          <cell r="M111">
            <v>3417.6207905831802</v>
          </cell>
          <cell r="N111">
            <v>210</v>
          </cell>
        </row>
        <row r="112">
          <cell r="B112" t="str">
            <v>COVELO 1101478952</v>
          </cell>
          <cell r="C112">
            <v>43061101</v>
          </cell>
          <cell r="D112" t="str">
            <v>COVELO 1101</v>
          </cell>
          <cell r="E112">
            <v>478952</v>
          </cell>
          <cell r="F112" t="b">
            <v>0</v>
          </cell>
          <cell r="G112">
            <v>5727.3170581987697</v>
          </cell>
          <cell r="H112">
            <v>1143.66615956284</v>
          </cell>
          <cell r="I112">
            <v>0.71079313832370417</v>
          </cell>
          <cell r="J112">
            <v>39</v>
          </cell>
          <cell r="K112">
            <v>1.12878373233558E-4</v>
          </cell>
          <cell r="L112">
            <v>1347</v>
          </cell>
          <cell r="M112">
            <v>2674.31033621806</v>
          </cell>
          <cell r="N112">
            <v>318</v>
          </cell>
        </row>
        <row r="113">
          <cell r="B113" t="str">
            <v>STAFFORD 11021202</v>
          </cell>
          <cell r="C113">
            <v>43201102</v>
          </cell>
          <cell r="D113" t="str">
            <v>STAFFORD 1102</v>
          </cell>
          <cell r="E113">
            <v>1202</v>
          </cell>
          <cell r="F113" t="b">
            <v>0</v>
          </cell>
          <cell r="G113">
            <v>12713.8882483943</v>
          </cell>
          <cell r="H113">
            <v>12713.8882483943</v>
          </cell>
          <cell r="I113">
            <v>7.901732907640957</v>
          </cell>
          <cell r="J113">
            <v>41</v>
          </cell>
          <cell r="K113">
            <v>1.58567056085956E-4</v>
          </cell>
          <cell r="L113">
            <v>657</v>
          </cell>
          <cell r="M113">
            <v>2432.9018071168998</v>
          </cell>
          <cell r="N113">
            <v>355</v>
          </cell>
        </row>
        <row r="114">
          <cell r="B114" t="str">
            <v>RED BLUFF 11041566</v>
          </cell>
          <cell r="C114">
            <v>103541104</v>
          </cell>
          <cell r="D114" t="str">
            <v>RED BLUFF 1104</v>
          </cell>
          <cell r="E114">
            <v>1566</v>
          </cell>
          <cell r="F114" t="b">
            <v>0</v>
          </cell>
          <cell r="G114">
            <v>24740.573628939401</v>
          </cell>
          <cell r="H114">
            <v>19451.094637857699</v>
          </cell>
          <cell r="I114">
            <v>12.088933895498881</v>
          </cell>
          <cell r="J114">
            <v>94</v>
          </cell>
          <cell r="K114">
            <v>8.0219611046121903E-5</v>
          </cell>
          <cell r="L114">
            <v>2199</v>
          </cell>
          <cell r="M114">
            <v>4262.1108707385001</v>
          </cell>
          <cell r="N114">
            <v>129</v>
          </cell>
        </row>
        <row r="115">
          <cell r="B115" t="str">
            <v>ANDERSON 1101426745</v>
          </cell>
          <cell r="C115">
            <v>103261101</v>
          </cell>
          <cell r="D115" t="str">
            <v>ANDERSON 1101</v>
          </cell>
          <cell r="E115">
            <v>426745</v>
          </cell>
          <cell r="F115" t="b">
            <v>1</v>
          </cell>
          <cell r="G115">
            <v>328.85614512968698</v>
          </cell>
          <cell r="H115">
            <v>328.85614512968698</v>
          </cell>
          <cell r="I115">
            <v>0.20438542270334803</v>
          </cell>
          <cell r="J115">
            <v>3</v>
          </cell>
          <cell r="K115">
            <v>2.0047595414022601E-4</v>
          </cell>
          <cell r="L115">
            <v>394</v>
          </cell>
          <cell r="M115">
            <v>1570.5842684757999</v>
          </cell>
          <cell r="N115">
            <v>571</v>
          </cell>
        </row>
        <row r="116">
          <cell r="B116" t="str">
            <v>SYCAMORE CREEK 1111153260</v>
          </cell>
          <cell r="C116">
            <v>102971111</v>
          </cell>
          <cell r="D116" t="str">
            <v>SYCAMORE CREEK 1111</v>
          </cell>
          <cell r="E116">
            <v>153260</v>
          </cell>
          <cell r="F116" t="b">
            <v>1</v>
          </cell>
          <cell r="G116">
            <v>424.45920930618098</v>
          </cell>
          <cell r="H116">
            <v>424.45920930618098</v>
          </cell>
          <cell r="I116">
            <v>0.26380311330402795</v>
          </cell>
          <cell r="J116">
            <v>2</v>
          </cell>
          <cell r="K116">
            <v>9.60218530963175E-5</v>
          </cell>
          <cell r="L116">
            <v>1729</v>
          </cell>
          <cell r="M116">
            <v>3917.3902834605801</v>
          </cell>
          <cell r="N116">
            <v>154</v>
          </cell>
        </row>
        <row r="117">
          <cell r="B117" t="str">
            <v>DESCHUTES 11049726</v>
          </cell>
          <cell r="C117">
            <v>103351104</v>
          </cell>
          <cell r="D117" t="str">
            <v>DESCHUTES 1104</v>
          </cell>
          <cell r="E117">
            <v>9726</v>
          </cell>
          <cell r="F117" t="b">
            <v>0</v>
          </cell>
          <cell r="G117">
            <v>27359.749352648701</v>
          </cell>
          <cell r="H117">
            <v>25257.468115962602</v>
          </cell>
          <cell r="I117">
            <v>15.697618468590802</v>
          </cell>
          <cell r="J117">
            <v>197</v>
          </cell>
          <cell r="K117">
            <v>8.9511052395990003E-5</v>
          </cell>
          <cell r="L117">
            <v>1931</v>
          </cell>
          <cell r="M117">
            <v>4058.75561700772</v>
          </cell>
          <cell r="N117">
            <v>145</v>
          </cell>
        </row>
        <row r="118">
          <cell r="B118" t="str">
            <v>GIRVAN 1101323094</v>
          </cell>
          <cell r="C118">
            <v>103401101</v>
          </cell>
          <cell r="D118" t="str">
            <v>GIRVAN 1101</v>
          </cell>
          <cell r="E118">
            <v>323094</v>
          </cell>
          <cell r="F118" t="b">
            <v>0</v>
          </cell>
          <cell r="G118">
            <v>58176.481508230303</v>
          </cell>
          <cell r="H118">
            <v>58176.481508230303</v>
          </cell>
          <cell r="I118">
            <v>36.156918277333936</v>
          </cell>
          <cell r="J118">
            <v>208</v>
          </cell>
          <cell r="K118">
            <v>1.05083238311423E-4</v>
          </cell>
          <cell r="L118">
            <v>1524</v>
          </cell>
          <cell r="M118">
            <v>3224.7708865600798</v>
          </cell>
          <cell r="N118">
            <v>234</v>
          </cell>
        </row>
        <row r="119">
          <cell r="B119" t="str">
            <v>BELL 11082202</v>
          </cell>
          <cell r="C119">
            <v>152701108</v>
          </cell>
          <cell r="D119" t="str">
            <v>BELL 1108</v>
          </cell>
          <cell r="E119">
            <v>2202</v>
          </cell>
          <cell r="F119" t="b">
            <v>0</v>
          </cell>
          <cell r="G119">
            <v>53635.093183983401</v>
          </cell>
          <cell r="H119">
            <v>52339.4362753737</v>
          </cell>
          <cell r="I119">
            <v>32.529171084756804</v>
          </cell>
          <cell r="J119">
            <v>363</v>
          </cell>
          <cell r="K119">
            <v>1.26904211712523E-4</v>
          </cell>
          <cell r="L119">
            <v>1065</v>
          </cell>
          <cell r="M119">
            <v>2599.54405362531</v>
          </cell>
          <cell r="N119">
            <v>330</v>
          </cell>
        </row>
        <row r="120">
          <cell r="B120" t="str">
            <v>OLETA 1101296804</v>
          </cell>
          <cell r="C120">
            <v>163541101</v>
          </cell>
          <cell r="D120" t="str">
            <v>OLETA 1101</v>
          </cell>
          <cell r="E120">
            <v>296804</v>
          </cell>
          <cell r="F120" t="b">
            <v>0</v>
          </cell>
          <cell r="G120">
            <v>5287.50441411051</v>
          </cell>
          <cell r="H120">
            <v>5287.50441411051</v>
          </cell>
          <cell r="I120">
            <v>3.2862053537044811</v>
          </cell>
          <cell r="J120">
            <v>12</v>
          </cell>
          <cell r="K120">
            <v>1.4394763062834101E-4</v>
          </cell>
          <cell r="L120">
            <v>815</v>
          </cell>
          <cell r="M120">
            <v>2252.1128365139598</v>
          </cell>
          <cell r="N120">
            <v>392</v>
          </cell>
        </row>
        <row r="121">
          <cell r="B121" t="str">
            <v>CLARKSVILLE 2105CB</v>
          </cell>
          <cell r="C121">
            <v>153612105</v>
          </cell>
          <cell r="D121" t="str">
            <v>CLARKSVILLE 2105</v>
          </cell>
          <cell r="E121" t="str">
            <v>CB</v>
          </cell>
          <cell r="F121" t="b">
            <v>0</v>
          </cell>
          <cell r="G121">
            <v>1481.3738175298899</v>
          </cell>
          <cell r="H121">
            <v>1293.9429675019001</v>
          </cell>
          <cell r="I121">
            <v>0.80419078154251089</v>
          </cell>
          <cell r="J121">
            <v>9</v>
          </cell>
          <cell r="K121">
            <v>1.8563092089607299E-4</v>
          </cell>
          <cell r="L121">
            <v>469</v>
          </cell>
          <cell r="M121">
            <v>1193.2798920478799</v>
          </cell>
          <cell r="N121">
            <v>733</v>
          </cell>
        </row>
        <row r="122">
          <cell r="B122" t="str">
            <v>TEMPLETON 2113A20</v>
          </cell>
          <cell r="C122">
            <v>183052113</v>
          </cell>
          <cell r="D122" t="str">
            <v>TEMPLETON 2113</v>
          </cell>
          <cell r="E122" t="str">
            <v>A20</v>
          </cell>
          <cell r="F122" t="b">
            <v>0</v>
          </cell>
          <cell r="G122">
            <v>12666.422828729799</v>
          </cell>
          <cell r="H122">
            <v>11999.0834893215</v>
          </cell>
          <cell r="I122">
            <v>7.4574788622259165</v>
          </cell>
          <cell r="J122">
            <v>92</v>
          </cell>
          <cell r="K122">
            <v>8.3458172807497803E-5</v>
          </cell>
          <cell r="L122">
            <v>2117</v>
          </cell>
          <cell r="M122">
            <v>4208.4040825074599</v>
          </cell>
          <cell r="N122">
            <v>137</v>
          </cell>
        </row>
        <row r="123">
          <cell r="B123" t="str">
            <v>VACAVILLE 110838316</v>
          </cell>
          <cell r="C123">
            <v>63601108</v>
          </cell>
          <cell r="D123" t="str">
            <v>VACAVILLE 1108</v>
          </cell>
          <cell r="E123">
            <v>38316</v>
          </cell>
          <cell r="F123" t="b">
            <v>0</v>
          </cell>
          <cell r="G123">
            <v>36512.812279026701</v>
          </cell>
          <cell r="H123">
            <v>25616.7425944733</v>
          </cell>
          <cell r="I123">
            <v>15.920909008373711</v>
          </cell>
          <cell r="J123">
            <v>232</v>
          </cell>
          <cell r="K123">
            <v>7.2586643850686293E-5</v>
          </cell>
          <cell r="L123">
            <v>2403</v>
          </cell>
          <cell r="M123">
            <v>4684.5530816266601</v>
          </cell>
          <cell r="N123">
            <v>99</v>
          </cell>
        </row>
        <row r="124">
          <cell r="B124" t="str">
            <v>COTTONWOOD 1102544790</v>
          </cell>
          <cell r="C124">
            <v>102931102</v>
          </cell>
          <cell r="D124" t="str">
            <v>COTTONWOOD 1102</v>
          </cell>
          <cell r="E124">
            <v>544790</v>
          </cell>
          <cell r="F124" t="b">
            <v>0</v>
          </cell>
          <cell r="G124">
            <v>27462.433495668702</v>
          </cell>
          <cell r="H124">
            <v>26342.404162373001</v>
          </cell>
          <cell r="I124">
            <v>16.371910604333749</v>
          </cell>
          <cell r="J124">
            <v>185</v>
          </cell>
          <cell r="K124">
            <v>8.3921237190857597E-5</v>
          </cell>
          <cell r="L124">
            <v>2097</v>
          </cell>
          <cell r="M124">
            <v>3941.9662010483598</v>
          </cell>
          <cell r="N124">
            <v>151</v>
          </cell>
        </row>
        <row r="125">
          <cell r="B125" t="str">
            <v>COARSEGOLD 21045525</v>
          </cell>
          <cell r="C125">
            <v>254432104</v>
          </cell>
          <cell r="D125" t="str">
            <v>COARSEGOLD 2104</v>
          </cell>
          <cell r="E125">
            <v>5525</v>
          </cell>
          <cell r="F125" t="b">
            <v>0</v>
          </cell>
          <cell r="G125">
            <v>21152.716483263699</v>
          </cell>
          <cell r="H125">
            <v>21152.716483263699</v>
          </cell>
          <cell r="I125">
            <v>13.146498746590241</v>
          </cell>
          <cell r="J125">
            <v>175</v>
          </cell>
          <cell r="K125">
            <v>5.9719232532578203E-5</v>
          </cell>
          <cell r="L125">
            <v>2783</v>
          </cell>
          <cell r="M125">
            <v>5306.8404430234796</v>
          </cell>
          <cell r="N125">
            <v>53</v>
          </cell>
        </row>
        <row r="126">
          <cell r="B126" t="str">
            <v>MIDDLETOWN 1102878</v>
          </cell>
          <cell r="C126">
            <v>43141102</v>
          </cell>
          <cell r="D126" t="str">
            <v>MIDDLETOWN 1102</v>
          </cell>
          <cell r="E126">
            <v>878</v>
          </cell>
          <cell r="F126" t="b">
            <v>0</v>
          </cell>
          <cell r="G126">
            <v>9206.6572132508409</v>
          </cell>
          <cell r="H126">
            <v>5430.6653970136304</v>
          </cell>
          <cell r="I126">
            <v>3.3751804829171101</v>
          </cell>
          <cell r="J126">
            <v>49</v>
          </cell>
          <cell r="K126">
            <v>1.7681129952507E-4</v>
          </cell>
          <cell r="L126">
            <v>519</v>
          </cell>
          <cell r="M126">
            <v>2682.7456306783101</v>
          </cell>
          <cell r="N126">
            <v>315</v>
          </cell>
        </row>
        <row r="127">
          <cell r="B127" t="str">
            <v>RACETRACK 1704CB</v>
          </cell>
          <cell r="C127">
            <v>163761704</v>
          </cell>
          <cell r="D127" t="str">
            <v>RACETRACK 1704</v>
          </cell>
          <cell r="E127" t="str">
            <v>CB</v>
          </cell>
          <cell r="F127" t="b">
            <v>0</v>
          </cell>
          <cell r="G127">
            <v>36834.543611233297</v>
          </cell>
          <cell r="H127">
            <v>36834.543611233297</v>
          </cell>
          <cell r="I127">
            <v>22.89281765769627</v>
          </cell>
          <cell r="J127">
            <v>193</v>
          </cell>
          <cell r="K127">
            <v>1.13434369116779E-4</v>
          </cell>
          <cell r="L127">
            <v>1334</v>
          </cell>
          <cell r="M127">
            <v>2972.4937065484601</v>
          </cell>
          <cell r="N127">
            <v>272</v>
          </cell>
        </row>
        <row r="128">
          <cell r="B128" t="str">
            <v>HIGHLANDS 1103828</v>
          </cell>
          <cell r="C128">
            <v>43361103</v>
          </cell>
          <cell r="D128" t="str">
            <v>HIGHLANDS 1103</v>
          </cell>
          <cell r="E128">
            <v>828</v>
          </cell>
          <cell r="F128" t="b">
            <v>0</v>
          </cell>
          <cell r="G128">
            <v>17153.3337879235</v>
          </cell>
          <cell r="H128">
            <v>13828.970607049299</v>
          </cell>
          <cell r="I128">
            <v>8.5947610982282772</v>
          </cell>
          <cell r="J128">
            <v>112</v>
          </cell>
          <cell r="K128">
            <v>8.3933751214702502E-5</v>
          </cell>
          <cell r="L128">
            <v>2094</v>
          </cell>
          <cell r="M128">
            <v>3831.1552224386601</v>
          </cell>
          <cell r="N128">
            <v>164</v>
          </cell>
        </row>
        <row r="129">
          <cell r="B129" t="str">
            <v>KERCKHOFF 1101R308</v>
          </cell>
          <cell r="C129">
            <v>252561101</v>
          </cell>
          <cell r="D129" t="str">
            <v>KERCKHOFF 1101</v>
          </cell>
          <cell r="E129" t="str">
            <v>R308</v>
          </cell>
          <cell r="F129" t="b">
            <v>0</v>
          </cell>
          <cell r="G129">
            <v>6217.3700538407002</v>
          </cell>
          <cell r="H129">
            <v>6217.3700538407002</v>
          </cell>
          <cell r="I129">
            <v>3.8641206052459292</v>
          </cell>
          <cell r="J129">
            <v>22</v>
          </cell>
          <cell r="K129">
            <v>6.1262091300952906E-5</v>
          </cell>
          <cell r="L129">
            <v>2743</v>
          </cell>
          <cell r="M129">
            <v>4314.2776978232596</v>
          </cell>
          <cell r="N129">
            <v>123</v>
          </cell>
        </row>
        <row r="130">
          <cell r="B130" t="str">
            <v>FORESTHILL 1102CB</v>
          </cell>
          <cell r="C130">
            <v>152181102</v>
          </cell>
          <cell r="D130" t="str">
            <v>FORESTHILL 1102</v>
          </cell>
          <cell r="E130" t="str">
            <v>CB</v>
          </cell>
          <cell r="F130" t="b">
            <v>0</v>
          </cell>
          <cell r="G130">
            <v>2646.4634093219602</v>
          </cell>
          <cell r="H130">
            <v>2646.4634093219602</v>
          </cell>
          <cell r="I130">
            <v>1.6447877000136484</v>
          </cell>
          <cell r="J130">
            <v>13</v>
          </cell>
          <cell r="K130">
            <v>2.8983305128349397E-4</v>
          </cell>
          <cell r="L130">
            <v>139</v>
          </cell>
          <cell r="M130">
            <v>1109.8091042974499</v>
          </cell>
          <cell r="N130">
            <v>772</v>
          </cell>
        </row>
        <row r="131">
          <cell r="B131" t="str">
            <v>SYCAMORE CREEK 1111976428</v>
          </cell>
          <cell r="C131">
            <v>102971111</v>
          </cell>
          <cell r="D131" t="str">
            <v>SYCAMORE CREEK 1111</v>
          </cell>
          <cell r="E131">
            <v>976428</v>
          </cell>
          <cell r="F131" t="b">
            <v>0</v>
          </cell>
          <cell r="G131">
            <v>16955.249878886501</v>
          </cell>
          <cell r="H131">
            <v>14081.5811757513</v>
          </cell>
          <cell r="I131">
            <v>8.7517595871667488</v>
          </cell>
          <cell r="J131">
            <v>82</v>
          </cell>
          <cell r="K131">
            <v>1.37018650825555E-4</v>
          </cell>
          <cell r="L131">
            <v>908</v>
          </cell>
          <cell r="M131">
            <v>2148.1965174431102</v>
          </cell>
          <cell r="N131">
            <v>412</v>
          </cell>
        </row>
        <row r="132">
          <cell r="B132" t="str">
            <v>PUTAH CREEK 110396792</v>
          </cell>
          <cell r="C132">
            <v>63681103</v>
          </cell>
          <cell r="D132" t="str">
            <v>PUTAH CREEK 1103</v>
          </cell>
          <cell r="E132">
            <v>96792</v>
          </cell>
          <cell r="F132" t="b">
            <v>0</v>
          </cell>
          <cell r="G132">
            <v>8212.3137194259998</v>
          </cell>
          <cell r="H132">
            <v>6394.0350923412198</v>
          </cell>
          <cell r="I132">
            <v>3.9739186403612305</v>
          </cell>
          <cell r="J132">
            <v>30</v>
          </cell>
          <cell r="K132">
            <v>7.1793253325801005E-5</v>
          </cell>
          <cell r="L132">
            <v>2425</v>
          </cell>
          <cell r="M132">
            <v>5020.5256229979896</v>
          </cell>
          <cell r="N132">
            <v>72</v>
          </cell>
        </row>
        <row r="133">
          <cell r="B133" t="str">
            <v>COARSEGOLD 21046210</v>
          </cell>
          <cell r="C133">
            <v>254432104</v>
          </cell>
          <cell r="D133" t="str">
            <v>COARSEGOLD 2104</v>
          </cell>
          <cell r="E133">
            <v>6210</v>
          </cell>
          <cell r="F133" t="b">
            <v>0</v>
          </cell>
          <cell r="G133">
            <v>17177.2502873827</v>
          </cell>
          <cell r="H133">
            <v>17177.2502873827</v>
          </cell>
          <cell r="I133">
            <v>10.675730445856246</v>
          </cell>
          <cell r="J133">
            <v>49</v>
          </cell>
          <cell r="K133">
            <v>4.86093158171421E-5</v>
          </cell>
          <cell r="L133">
            <v>3072</v>
          </cell>
          <cell r="M133">
            <v>5877.8631385695498</v>
          </cell>
          <cell r="N133">
            <v>34</v>
          </cell>
        </row>
        <row r="134">
          <cell r="B134" t="str">
            <v>TEMPLETON 2113A12</v>
          </cell>
          <cell r="C134">
            <v>183052113</v>
          </cell>
          <cell r="D134" t="str">
            <v>TEMPLETON 2113</v>
          </cell>
          <cell r="E134" t="str">
            <v>A12</v>
          </cell>
          <cell r="F134" t="b">
            <v>0</v>
          </cell>
          <cell r="G134">
            <v>64854.514391525903</v>
          </cell>
          <cell r="H134">
            <v>64854.514391525903</v>
          </cell>
          <cell r="I134">
            <v>40.30734269206085</v>
          </cell>
          <cell r="J134">
            <v>180</v>
          </cell>
          <cell r="K134">
            <v>9.1245185302241905E-5</v>
          </cell>
          <cell r="L134">
            <v>1867</v>
          </cell>
          <cell r="M134">
            <v>3289.44333093964</v>
          </cell>
          <cell r="N134">
            <v>226</v>
          </cell>
        </row>
        <row r="135">
          <cell r="B135" t="str">
            <v>CLARKSVILLE 2104CB</v>
          </cell>
          <cell r="C135">
            <v>153612104</v>
          </cell>
          <cell r="D135" t="str">
            <v>CLARKSVILLE 2104</v>
          </cell>
          <cell r="E135" t="str">
            <v>CB</v>
          </cell>
          <cell r="F135" t="b">
            <v>0</v>
          </cell>
          <cell r="G135">
            <v>16489.2316908826</v>
          </cell>
          <cell r="H135">
            <v>14163.7600115818</v>
          </cell>
          <cell r="I135">
            <v>8.8028340656195159</v>
          </cell>
          <cell r="J135">
            <v>107</v>
          </cell>
          <cell r="K135">
            <v>1.57245721637528E-4</v>
          </cell>
          <cell r="L135">
            <v>671</v>
          </cell>
          <cell r="M135">
            <v>2292.7589717372002</v>
          </cell>
          <cell r="N135">
            <v>385</v>
          </cell>
        </row>
        <row r="136">
          <cell r="B136" t="str">
            <v>NORTH DUBLIN 2103CB</v>
          </cell>
          <cell r="C136">
            <v>14052103</v>
          </cell>
          <cell r="D136" t="str">
            <v>NORTH DUBLIN 2103</v>
          </cell>
          <cell r="E136" t="str">
            <v>CB</v>
          </cell>
          <cell r="F136" t="b">
            <v>0</v>
          </cell>
          <cell r="G136">
            <v>24190.4570541746</v>
          </cell>
          <cell r="H136">
            <v>22339.311726953401</v>
          </cell>
          <cell r="I136">
            <v>13.883972484122685</v>
          </cell>
          <cell r="J136">
            <v>147</v>
          </cell>
          <cell r="K136">
            <v>1.2221582372759501E-4</v>
          </cell>
          <cell r="L136">
            <v>1145</v>
          </cell>
          <cell r="M136">
            <v>2373.5411764583901</v>
          </cell>
          <cell r="N136">
            <v>366</v>
          </cell>
        </row>
        <row r="137">
          <cell r="B137" t="str">
            <v>BALCH NO 1 1101CB</v>
          </cell>
          <cell r="C137">
            <v>252501101</v>
          </cell>
          <cell r="D137" t="str">
            <v>BALCH NO 1 1101</v>
          </cell>
          <cell r="E137" t="str">
            <v>CB</v>
          </cell>
          <cell r="F137" t="b">
            <v>0</v>
          </cell>
          <cell r="G137">
            <v>16978.503858669799</v>
          </cell>
          <cell r="H137">
            <v>16978.503858669799</v>
          </cell>
          <cell r="I137">
            <v>10.552208737520074</v>
          </cell>
          <cell r="J137">
            <v>33</v>
          </cell>
          <cell r="K137">
            <v>8.5557114834955395E-5</v>
          </cell>
          <cell r="L137">
            <v>2039</v>
          </cell>
          <cell r="M137">
            <v>4275.4303253485396</v>
          </cell>
          <cell r="N137">
            <v>128</v>
          </cell>
        </row>
        <row r="138">
          <cell r="B138" t="str">
            <v>SANTA YNEZ 1104CB</v>
          </cell>
          <cell r="C138">
            <v>182721104</v>
          </cell>
          <cell r="D138" t="str">
            <v>SANTA YNEZ 1104</v>
          </cell>
          <cell r="E138" t="str">
            <v>CB</v>
          </cell>
          <cell r="F138" t="b">
            <v>1</v>
          </cell>
          <cell r="G138">
            <v>12832.3568301425</v>
          </cell>
          <cell r="H138">
            <v>56.518175058443298</v>
          </cell>
          <cell r="I138">
            <v>3.5126274119604284E-2</v>
          </cell>
          <cell r="J138">
            <v>105</v>
          </cell>
          <cell r="K138">
            <v>9.1038153266143705E-5</v>
          </cell>
          <cell r="L138">
            <v>1880</v>
          </cell>
          <cell r="M138">
            <v>3530.2398114012799</v>
          </cell>
          <cell r="N138">
            <v>198</v>
          </cell>
        </row>
        <row r="139">
          <cell r="B139" t="str">
            <v>PASO ROBLES 1103N50</v>
          </cell>
          <cell r="C139">
            <v>182611103</v>
          </cell>
          <cell r="D139" t="str">
            <v>PASO ROBLES 1103</v>
          </cell>
          <cell r="E139" t="str">
            <v>N50</v>
          </cell>
          <cell r="F139" t="b">
            <v>0</v>
          </cell>
          <cell r="G139">
            <v>3586.1974338212499</v>
          </cell>
          <cell r="H139">
            <v>3586.1974338212499</v>
          </cell>
          <cell r="I139">
            <v>2.2288361925551583</v>
          </cell>
          <cell r="J139">
            <v>24</v>
          </cell>
          <cell r="K139">
            <v>2.0174229465065599E-4</v>
          </cell>
          <cell r="L139">
            <v>390</v>
          </cell>
          <cell r="M139">
            <v>1403.0605057800799</v>
          </cell>
          <cell r="N139">
            <v>636</v>
          </cell>
        </row>
        <row r="140">
          <cell r="B140" t="str">
            <v>KONOCTI 1102354890</v>
          </cell>
          <cell r="C140">
            <v>43311102</v>
          </cell>
          <cell r="D140" t="str">
            <v>KONOCTI 1102</v>
          </cell>
          <cell r="E140">
            <v>354890</v>
          </cell>
          <cell r="F140" t="b">
            <v>0</v>
          </cell>
          <cell r="G140">
            <v>19596.937921177301</v>
          </cell>
          <cell r="H140">
            <v>15016.4864408255</v>
          </cell>
          <cell r="I140">
            <v>9.3328069862184577</v>
          </cell>
          <cell r="J140">
            <v>131</v>
          </cell>
          <cell r="K140">
            <v>1.1261702843686E-4</v>
          </cell>
          <cell r="L140">
            <v>1350</v>
          </cell>
          <cell r="M140">
            <v>1727.56711597863</v>
          </cell>
          <cell r="N140">
            <v>518</v>
          </cell>
        </row>
        <row r="141">
          <cell r="B141" t="str">
            <v>OREGON TRAIL 11021382</v>
          </cell>
          <cell r="C141">
            <v>103521102</v>
          </cell>
          <cell r="D141" t="str">
            <v>OREGON TRAIL 1102</v>
          </cell>
          <cell r="E141">
            <v>1382</v>
          </cell>
          <cell r="F141" t="b">
            <v>0</v>
          </cell>
          <cell r="G141">
            <v>8797.2782102602105</v>
          </cell>
          <cell r="H141">
            <v>8797.2782102602105</v>
          </cell>
          <cell r="I141">
            <v>5.4675439467123743</v>
          </cell>
          <cell r="J141">
            <v>67</v>
          </cell>
          <cell r="K141">
            <v>1.02019212108779E-4</v>
          </cell>
          <cell r="L141">
            <v>1603</v>
          </cell>
          <cell r="M141">
            <v>2904.9799534533699</v>
          </cell>
          <cell r="N141">
            <v>289</v>
          </cell>
        </row>
        <row r="142">
          <cell r="B142" t="str">
            <v>AUBERRY 1102CB</v>
          </cell>
          <cell r="C142">
            <v>254151102</v>
          </cell>
          <cell r="D142" t="str">
            <v>AUBERRY 1102</v>
          </cell>
          <cell r="E142" t="str">
            <v>CB</v>
          </cell>
          <cell r="F142" t="b">
            <v>0</v>
          </cell>
          <cell r="G142">
            <v>55860.832528418803</v>
          </cell>
          <cell r="H142">
            <v>55860.832528418803</v>
          </cell>
          <cell r="I142">
            <v>34.717733081677316</v>
          </cell>
          <cell r="J142">
            <v>368</v>
          </cell>
          <cell r="K142">
            <v>5.1188328086327303E-5</v>
          </cell>
          <cell r="L142">
            <v>3010</v>
          </cell>
          <cell r="M142">
            <v>6445.9013008461498</v>
          </cell>
          <cell r="N142">
            <v>19</v>
          </cell>
        </row>
        <row r="143">
          <cell r="B143" t="str">
            <v>CORRAL 1101CB</v>
          </cell>
          <cell r="C143">
            <v>162991101</v>
          </cell>
          <cell r="D143" t="str">
            <v>CORRAL 1101</v>
          </cell>
          <cell r="E143" t="str">
            <v>CB</v>
          </cell>
          <cell r="F143" t="b">
            <v>0</v>
          </cell>
          <cell r="G143">
            <v>44193.700050658801</v>
          </cell>
          <cell r="H143">
            <v>42311.350314519499</v>
          </cell>
          <cell r="I143">
            <v>26.296675148862338</v>
          </cell>
          <cell r="J143">
            <v>280</v>
          </cell>
          <cell r="K143">
            <v>7.4699448056543294E-5</v>
          </cell>
          <cell r="L143">
            <v>2339</v>
          </cell>
          <cell r="M143">
            <v>3983.59135338447</v>
          </cell>
          <cell r="N143">
            <v>150</v>
          </cell>
        </row>
        <row r="144">
          <cell r="B144" t="str">
            <v>ANDERSON 11031600</v>
          </cell>
          <cell r="C144">
            <v>103261103</v>
          </cell>
          <cell r="D144" t="str">
            <v>ANDERSON 1103</v>
          </cell>
          <cell r="E144">
            <v>1600</v>
          </cell>
          <cell r="F144" t="b">
            <v>0</v>
          </cell>
          <cell r="G144">
            <v>17254.9785020907</v>
          </cell>
          <cell r="H144">
            <v>7231.4681876778704</v>
          </cell>
          <cell r="I144">
            <v>4.4943866921552953</v>
          </cell>
          <cell r="J144">
            <v>106</v>
          </cell>
          <cell r="K144">
            <v>9.33107969536823E-5</v>
          </cell>
          <cell r="L144">
            <v>1813</v>
          </cell>
          <cell r="M144">
            <v>3227.6770797181898</v>
          </cell>
          <cell r="N144">
            <v>231</v>
          </cell>
        </row>
        <row r="145">
          <cell r="B145" t="str">
            <v>COARSEGOLD 210410030</v>
          </cell>
          <cell r="C145">
            <v>254432104</v>
          </cell>
          <cell r="D145" t="str">
            <v>COARSEGOLD 2104</v>
          </cell>
          <cell r="E145">
            <v>10030</v>
          </cell>
          <cell r="F145" t="b">
            <v>0</v>
          </cell>
          <cell r="G145">
            <v>59186.588492983203</v>
          </cell>
          <cell r="H145">
            <v>54599.186753335598</v>
          </cell>
          <cell r="I145">
            <v>33.933615135696456</v>
          </cell>
          <cell r="J145">
            <v>227</v>
          </cell>
          <cell r="K145">
            <v>5.1982338089275398E-5</v>
          </cell>
          <cell r="L145">
            <v>2993</v>
          </cell>
          <cell r="M145">
            <v>5711.1734636660904</v>
          </cell>
          <cell r="N145">
            <v>43</v>
          </cell>
        </row>
        <row r="146">
          <cell r="B146" t="str">
            <v>ARBUCKLE 1104669720</v>
          </cell>
          <cell r="C146">
            <v>62081104</v>
          </cell>
          <cell r="D146" t="str">
            <v>ARBUCKLE 1104</v>
          </cell>
          <cell r="E146">
            <v>669720</v>
          </cell>
          <cell r="F146" t="b">
            <v>0</v>
          </cell>
          <cell r="G146">
            <v>7831.1317627581502</v>
          </cell>
          <cell r="H146">
            <v>3612.2460812750501</v>
          </cell>
          <cell r="I146">
            <v>2.2450255321784027</v>
          </cell>
          <cell r="J146">
            <v>22</v>
          </cell>
          <cell r="K146">
            <v>8.8130174325280094E-5</v>
          </cell>
          <cell r="L146">
            <v>1979</v>
          </cell>
          <cell r="M146">
            <v>4178.9611162523397</v>
          </cell>
          <cell r="N146">
            <v>140</v>
          </cell>
        </row>
        <row r="147">
          <cell r="B147" t="str">
            <v>WISE 11022230</v>
          </cell>
          <cell r="C147">
            <v>152271102</v>
          </cell>
          <cell r="D147" t="str">
            <v>WISE 1102</v>
          </cell>
          <cell r="E147">
            <v>2230</v>
          </cell>
          <cell r="F147" t="b">
            <v>0</v>
          </cell>
          <cell r="G147">
            <v>40267.111206846297</v>
          </cell>
          <cell r="H147">
            <v>38210.881907595198</v>
          </cell>
          <cell r="I147">
            <v>23.748217468983963</v>
          </cell>
          <cell r="J147">
            <v>278</v>
          </cell>
          <cell r="K147">
            <v>9.8822390964087598E-5</v>
          </cell>
          <cell r="L147">
            <v>1674</v>
          </cell>
          <cell r="M147">
            <v>3101.6196142748099</v>
          </cell>
          <cell r="N147">
            <v>254</v>
          </cell>
        </row>
        <row r="148">
          <cell r="B148" t="str">
            <v>SHEPHERD 2111327814</v>
          </cell>
          <cell r="C148">
            <v>252062111</v>
          </cell>
          <cell r="D148" t="str">
            <v>SHEPHERD 2111</v>
          </cell>
          <cell r="E148">
            <v>327814</v>
          </cell>
          <cell r="F148" t="b">
            <v>0</v>
          </cell>
          <cell r="G148">
            <v>23697.252649900001</v>
          </cell>
          <cell r="H148">
            <v>18621.058724242201</v>
          </cell>
          <cell r="I148">
            <v>11.573063222027471</v>
          </cell>
          <cell r="J148">
            <v>119</v>
          </cell>
          <cell r="K148">
            <v>5.8130234750841102E-5</v>
          </cell>
          <cell r="L148">
            <v>2832</v>
          </cell>
          <cell r="M148">
            <v>5439.34934628679</v>
          </cell>
          <cell r="N148">
            <v>48</v>
          </cell>
        </row>
        <row r="149">
          <cell r="B149" t="str">
            <v>PANORAMA 1102280170</v>
          </cell>
          <cell r="C149">
            <v>103461102</v>
          </cell>
          <cell r="D149" t="str">
            <v>PANORAMA 1102</v>
          </cell>
          <cell r="E149">
            <v>280170</v>
          </cell>
          <cell r="F149" t="b">
            <v>0</v>
          </cell>
          <cell r="G149">
            <v>24945.613610037501</v>
          </cell>
          <cell r="H149">
            <v>20943.3131718158</v>
          </cell>
          <cell r="I149">
            <v>13.016353742582847</v>
          </cell>
          <cell r="J149">
            <v>102</v>
          </cell>
          <cell r="K149">
            <v>1.10052814070513E-4</v>
          </cell>
          <cell r="L149">
            <v>1411</v>
          </cell>
          <cell r="M149">
            <v>2725.4901464582599</v>
          </cell>
          <cell r="N149">
            <v>307</v>
          </cell>
        </row>
        <row r="150">
          <cell r="B150" t="str">
            <v>TEMPLETON 21132949</v>
          </cell>
          <cell r="C150">
            <v>183052113</v>
          </cell>
          <cell r="D150" t="str">
            <v>TEMPLETON 2113</v>
          </cell>
          <cell r="E150">
            <v>2949</v>
          </cell>
          <cell r="F150" t="b">
            <v>1</v>
          </cell>
          <cell r="G150">
            <v>766.57185354347905</v>
          </cell>
          <cell r="H150">
            <v>766.57185354347905</v>
          </cell>
          <cell r="I150">
            <v>0.47642750375604664</v>
          </cell>
          <cell r="J150">
            <v>6</v>
          </cell>
          <cell r="K150">
            <v>4.9947056443973703E-5</v>
          </cell>
          <cell r="L150">
            <v>3039</v>
          </cell>
          <cell r="M150">
            <v>6323.2739343345102</v>
          </cell>
          <cell r="N150">
            <v>22</v>
          </cell>
        </row>
        <row r="151">
          <cell r="B151" t="str">
            <v>DESCHUTES 1101CB</v>
          </cell>
          <cell r="C151">
            <v>103351101</v>
          </cell>
          <cell r="D151" t="str">
            <v>DESCHUTES 1101</v>
          </cell>
          <cell r="E151" t="str">
            <v>CB</v>
          </cell>
          <cell r="F151" t="b">
            <v>0</v>
          </cell>
          <cell r="G151">
            <v>17940.987347800899</v>
          </cell>
          <cell r="H151">
            <v>8017.5323195317596</v>
          </cell>
          <cell r="I151">
            <v>4.9829287256257055</v>
          </cell>
          <cell r="J151">
            <v>118</v>
          </cell>
          <cell r="K151">
            <v>1.1905374778243E-4</v>
          </cell>
          <cell r="L151">
            <v>1205</v>
          </cell>
          <cell r="M151">
            <v>2481.2226472572902</v>
          </cell>
          <cell r="N151">
            <v>344</v>
          </cell>
        </row>
        <row r="152">
          <cell r="B152" t="str">
            <v>COARSEGOLD 21045300</v>
          </cell>
          <cell r="C152">
            <v>254432104</v>
          </cell>
          <cell r="D152" t="str">
            <v>COARSEGOLD 2104</v>
          </cell>
          <cell r="E152">
            <v>5300</v>
          </cell>
          <cell r="F152" t="b">
            <v>0</v>
          </cell>
          <cell r="G152">
            <v>89782.936543034899</v>
          </cell>
          <cell r="H152">
            <v>89782.936543034899</v>
          </cell>
          <cell r="I152">
            <v>55.800457764471659</v>
          </cell>
          <cell r="J152">
            <v>507</v>
          </cell>
          <cell r="K152">
            <v>6.1291991604319198E-5</v>
          </cell>
          <cell r="L152">
            <v>2742</v>
          </cell>
          <cell r="M152">
            <v>5197.3797304670898</v>
          </cell>
          <cell r="N152">
            <v>62</v>
          </cell>
        </row>
        <row r="153">
          <cell r="B153" t="str">
            <v>FLINT 1101750</v>
          </cell>
          <cell r="C153">
            <v>152531101</v>
          </cell>
          <cell r="D153" t="str">
            <v>FLINT 1101</v>
          </cell>
          <cell r="E153">
            <v>750</v>
          </cell>
          <cell r="F153" t="b">
            <v>0</v>
          </cell>
          <cell r="G153">
            <v>14900.5271782891</v>
          </cell>
          <cell r="H153">
            <v>7342.9024901304301</v>
          </cell>
          <cell r="I153">
            <v>4.5636435612992106</v>
          </cell>
          <cell r="J153">
            <v>93</v>
          </cell>
          <cell r="K153">
            <v>1.5288429534373999E-4</v>
          </cell>
          <cell r="L153">
            <v>720</v>
          </cell>
          <cell r="M153">
            <v>2183.6202129701201</v>
          </cell>
          <cell r="N153">
            <v>404</v>
          </cell>
        </row>
        <row r="154">
          <cell r="B154" t="str">
            <v>SANTA YNEZ 1104Y66</v>
          </cell>
          <cell r="C154">
            <v>182721104</v>
          </cell>
          <cell r="D154" t="str">
            <v>SANTA YNEZ 1104</v>
          </cell>
          <cell r="E154" t="str">
            <v>Y66</v>
          </cell>
          <cell r="F154" t="b">
            <v>0</v>
          </cell>
          <cell r="G154">
            <v>29410.177267925999</v>
          </cell>
          <cell r="H154">
            <v>27268.385519813601</v>
          </cell>
          <cell r="I154">
            <v>16.947411758740586</v>
          </cell>
          <cell r="J154">
            <v>138</v>
          </cell>
          <cell r="K154">
            <v>5.9163422374163899E-5</v>
          </cell>
          <cell r="L154">
            <v>2801</v>
          </cell>
          <cell r="M154">
            <v>4926.5490653651996</v>
          </cell>
          <cell r="N154">
            <v>81</v>
          </cell>
        </row>
        <row r="155">
          <cell r="B155" t="str">
            <v>SAN JOAQUIN #2 110310320</v>
          </cell>
          <cell r="C155">
            <v>252521103</v>
          </cell>
          <cell r="D155" t="str">
            <v>SAN JOAQUIN #2 1103</v>
          </cell>
          <cell r="E155">
            <v>10320</v>
          </cell>
          <cell r="F155" t="b">
            <v>0</v>
          </cell>
          <cell r="G155">
            <v>18962.089784003001</v>
          </cell>
          <cell r="H155">
            <v>18962.089784003001</v>
          </cell>
          <cell r="I155">
            <v>11.785015403357987</v>
          </cell>
          <cell r="J155">
            <v>133</v>
          </cell>
          <cell r="K155">
            <v>7.3547546295107694E-5</v>
          </cell>
          <cell r="L155">
            <v>2380</v>
          </cell>
          <cell r="M155">
            <v>3652.15285716065</v>
          </cell>
          <cell r="N155">
            <v>186</v>
          </cell>
        </row>
        <row r="156">
          <cell r="B156" t="str">
            <v>FULTON 110258990</v>
          </cell>
          <cell r="C156">
            <v>42561102</v>
          </cell>
          <cell r="D156" t="str">
            <v>FULTON 1102</v>
          </cell>
          <cell r="E156">
            <v>58990</v>
          </cell>
          <cell r="F156" t="b">
            <v>1</v>
          </cell>
          <cell r="G156">
            <v>971.50451492669799</v>
          </cell>
          <cell r="H156">
            <v>427.97442919153798</v>
          </cell>
          <cell r="I156">
            <v>0.26598783666347919</v>
          </cell>
          <cell r="J156">
            <v>6</v>
          </cell>
          <cell r="K156">
            <v>1.1359336931491199E-4</v>
          </cell>
          <cell r="L156">
            <v>1330</v>
          </cell>
          <cell r="M156">
            <v>3017.9753579187</v>
          </cell>
          <cell r="N156">
            <v>266</v>
          </cell>
        </row>
        <row r="157">
          <cell r="B157" t="str">
            <v>SANTA YNEZ 1101277014</v>
          </cell>
          <cell r="C157">
            <v>182721101</v>
          </cell>
          <cell r="D157" t="str">
            <v>SANTA YNEZ 1101</v>
          </cell>
          <cell r="E157">
            <v>277014</v>
          </cell>
          <cell r="F157" t="b">
            <v>0</v>
          </cell>
          <cell r="G157">
            <v>26491.154134437798</v>
          </cell>
          <cell r="H157">
            <v>8850.8282840238608</v>
          </cell>
          <cell r="I157">
            <v>5.5008255338867995</v>
          </cell>
          <cell r="J157">
            <v>149</v>
          </cell>
          <cell r="K157">
            <v>7.49140289912788E-5</v>
          </cell>
          <cell r="L157">
            <v>2333</v>
          </cell>
          <cell r="M157">
            <v>3435.5989350083901</v>
          </cell>
          <cell r="N157">
            <v>208</v>
          </cell>
        </row>
        <row r="158">
          <cell r="B158" t="str">
            <v>VOLTA 110153118</v>
          </cell>
          <cell r="C158">
            <v>102541101</v>
          </cell>
          <cell r="D158" t="str">
            <v>VOLTA 1101</v>
          </cell>
          <cell r="E158">
            <v>53118</v>
          </cell>
          <cell r="F158" t="b">
            <v>0</v>
          </cell>
          <cell r="G158">
            <v>15490.2628530606</v>
          </cell>
          <cell r="H158">
            <v>15490.2628530606</v>
          </cell>
          <cell r="I158">
            <v>9.6272609403732758</v>
          </cell>
          <cell r="J158">
            <v>47</v>
          </cell>
          <cell r="K158">
            <v>5.9428477026004703E-5</v>
          </cell>
          <cell r="L158">
            <v>2792</v>
          </cell>
          <cell r="M158">
            <v>5134.3568397515701</v>
          </cell>
          <cell r="N158">
            <v>65</v>
          </cell>
        </row>
        <row r="159">
          <cell r="B159" t="str">
            <v>PUTAH CREEK 1103654021</v>
          </cell>
          <cell r="C159">
            <v>63681103</v>
          </cell>
          <cell r="D159" t="str">
            <v>PUTAH CREEK 1103</v>
          </cell>
          <cell r="E159">
            <v>654021</v>
          </cell>
          <cell r="F159" t="b">
            <v>1</v>
          </cell>
          <cell r="G159">
            <v>1396.0556640485199</v>
          </cell>
          <cell r="H159">
            <v>329.19541437237802</v>
          </cell>
          <cell r="I159">
            <v>0.20459627990825235</v>
          </cell>
          <cell r="J159">
            <v>12</v>
          </cell>
          <cell r="K159">
            <v>6.2032598483104497E-5</v>
          </cell>
          <cell r="L159">
            <v>2719</v>
          </cell>
          <cell r="M159">
            <v>5297.9521336930402</v>
          </cell>
          <cell r="N159">
            <v>54</v>
          </cell>
        </row>
        <row r="160">
          <cell r="B160" t="str">
            <v>SHINGLE SPRINGS 210935598</v>
          </cell>
          <cell r="C160">
            <v>153652109</v>
          </cell>
          <cell r="D160" t="str">
            <v>SHINGLE SPRINGS 2109</v>
          </cell>
          <cell r="E160">
            <v>35598</v>
          </cell>
          <cell r="F160" t="b">
            <v>0</v>
          </cell>
          <cell r="G160">
            <v>17452.8092223809</v>
          </cell>
          <cell r="H160">
            <v>17452.8092223809</v>
          </cell>
          <cell r="I160">
            <v>10.84699143715407</v>
          </cell>
          <cell r="J160">
            <v>122</v>
          </cell>
          <cell r="K160">
            <v>1.2105013294905E-4</v>
          </cell>
          <cell r="L160">
            <v>1163</v>
          </cell>
          <cell r="M160">
            <v>2054.3577971152999</v>
          </cell>
          <cell r="N160">
            <v>443</v>
          </cell>
        </row>
        <row r="161">
          <cell r="B161" t="str">
            <v>OREGON TRAIL 11041574</v>
          </cell>
          <cell r="C161">
            <v>103521104</v>
          </cell>
          <cell r="D161" t="str">
            <v>OREGON TRAIL 1104</v>
          </cell>
          <cell r="E161">
            <v>1574</v>
          </cell>
          <cell r="F161" t="b">
            <v>0</v>
          </cell>
          <cell r="G161">
            <v>30217.6119838267</v>
          </cell>
          <cell r="H161">
            <v>27209.523433845701</v>
          </cell>
          <cell r="I161">
            <v>16.910828734521878</v>
          </cell>
          <cell r="J161">
            <v>221</v>
          </cell>
          <cell r="K161">
            <v>9.7751815286191199E-5</v>
          </cell>
          <cell r="L161">
            <v>1698</v>
          </cell>
          <cell r="M161">
            <v>3321.0393964148402</v>
          </cell>
          <cell r="N161">
            <v>222</v>
          </cell>
        </row>
        <row r="162">
          <cell r="B162" t="str">
            <v>HOPLAND 11014626</v>
          </cell>
          <cell r="C162">
            <v>42251101</v>
          </cell>
          <cell r="D162" t="str">
            <v>HOPLAND 1101</v>
          </cell>
          <cell r="E162">
            <v>4626</v>
          </cell>
          <cell r="F162" t="b">
            <v>0</v>
          </cell>
          <cell r="G162">
            <v>50138.073776145102</v>
          </cell>
          <cell r="H162">
            <v>43527.425592813299</v>
          </cell>
          <cell r="I162">
            <v>27.05247084699397</v>
          </cell>
          <cell r="J162">
            <v>238</v>
          </cell>
          <cell r="K162">
            <v>9.7354527423839401E-5</v>
          </cell>
          <cell r="L162">
            <v>1704</v>
          </cell>
          <cell r="M162">
            <v>2906.2750042121902</v>
          </cell>
          <cell r="N162">
            <v>288</v>
          </cell>
        </row>
        <row r="163">
          <cell r="B163" t="str">
            <v>SAN MIGUEL 1105873457</v>
          </cell>
          <cell r="C163">
            <v>182661105</v>
          </cell>
          <cell r="D163" t="str">
            <v>SAN MIGUEL 1105</v>
          </cell>
          <cell r="E163">
            <v>873457</v>
          </cell>
          <cell r="F163" t="b">
            <v>0</v>
          </cell>
          <cell r="G163">
            <v>3228.14613989183</v>
          </cell>
          <cell r="H163">
            <v>2440.6530911662899</v>
          </cell>
          <cell r="I163">
            <v>1.5168757558522621</v>
          </cell>
          <cell r="J163">
            <v>18</v>
          </cell>
          <cell r="K163">
            <v>6.4601233936948901E-5</v>
          </cell>
          <cell r="L163">
            <v>2620</v>
          </cell>
          <cell r="M163">
            <v>3816.6954789558999</v>
          </cell>
          <cell r="N163">
            <v>166</v>
          </cell>
        </row>
        <row r="164">
          <cell r="B164" t="str">
            <v>AUBERRY 1101R2578</v>
          </cell>
          <cell r="C164">
            <v>254151101</v>
          </cell>
          <cell r="D164" t="str">
            <v>AUBERRY 1101</v>
          </cell>
          <cell r="E164" t="str">
            <v>R2578</v>
          </cell>
          <cell r="F164" t="b">
            <v>0</v>
          </cell>
          <cell r="G164">
            <v>74560.009949177693</v>
          </cell>
          <cell r="H164">
            <v>74560.009949177693</v>
          </cell>
          <cell r="I164">
            <v>46.339347389171962</v>
          </cell>
          <cell r="J164">
            <v>506</v>
          </cell>
          <cell r="K164">
            <v>5.7510412594944297E-5</v>
          </cell>
          <cell r="L164">
            <v>2848</v>
          </cell>
          <cell r="M164">
            <v>5003.4373488956098</v>
          </cell>
          <cell r="N164">
            <v>77</v>
          </cell>
        </row>
        <row r="165">
          <cell r="B165" t="str">
            <v>COARSEGOLD 2103CB</v>
          </cell>
          <cell r="C165">
            <v>254432103</v>
          </cell>
          <cell r="D165" t="str">
            <v>COARSEGOLD 2103</v>
          </cell>
          <cell r="E165" t="str">
            <v>CB</v>
          </cell>
          <cell r="F165" t="b">
            <v>0</v>
          </cell>
          <cell r="G165">
            <v>61825.449041383799</v>
          </cell>
          <cell r="H165">
            <v>61825.449041383799</v>
          </cell>
          <cell r="I165">
            <v>38.424766340201245</v>
          </cell>
          <cell r="J165">
            <v>420</v>
          </cell>
          <cell r="K165">
            <v>1.0574680017399E-4</v>
          </cell>
          <cell r="L165">
            <v>1502</v>
          </cell>
          <cell r="M165">
            <v>2969.02897004839</v>
          </cell>
          <cell r="N165">
            <v>273</v>
          </cell>
        </row>
        <row r="166">
          <cell r="B166" t="str">
            <v>BEAR VALLEY 21059570</v>
          </cell>
          <cell r="C166">
            <v>252192105</v>
          </cell>
          <cell r="D166" t="str">
            <v>BEAR VALLEY 2105</v>
          </cell>
          <cell r="E166">
            <v>9570</v>
          </cell>
          <cell r="F166" t="b">
            <v>0</v>
          </cell>
          <cell r="G166">
            <v>12951.799652555101</v>
          </cell>
          <cell r="H166">
            <v>12951.799652555101</v>
          </cell>
          <cell r="I166">
            <v>8.0495958064357378</v>
          </cell>
          <cell r="J166">
            <v>59</v>
          </cell>
          <cell r="K166">
            <v>6.9284854593422296E-5</v>
          </cell>
          <cell r="L166">
            <v>2498</v>
          </cell>
          <cell r="M166">
            <v>4812.6159431107199</v>
          </cell>
          <cell r="N166">
            <v>92</v>
          </cell>
        </row>
        <row r="167">
          <cell r="B167" t="str">
            <v>COARSEGOLD 2102CB</v>
          </cell>
          <cell r="C167">
            <v>254432102</v>
          </cell>
          <cell r="D167" t="str">
            <v>COARSEGOLD 2102</v>
          </cell>
          <cell r="E167" t="str">
            <v>CB</v>
          </cell>
          <cell r="F167" t="b">
            <v>0</v>
          </cell>
          <cell r="G167">
            <v>22596.9807396623</v>
          </cell>
          <cell r="H167">
            <v>22596.9807396623</v>
          </cell>
          <cell r="I167">
            <v>14.044114816446426</v>
          </cell>
          <cell r="J167">
            <v>79</v>
          </cell>
          <cell r="K167">
            <v>8.9145891228653405E-5</v>
          </cell>
          <cell r="L167">
            <v>1941</v>
          </cell>
          <cell r="M167">
            <v>3040.7048396638802</v>
          </cell>
          <cell r="N167">
            <v>264</v>
          </cell>
        </row>
        <row r="168">
          <cell r="B168" t="str">
            <v>NARROWS PH 1151CB</v>
          </cell>
          <cell r="C168">
            <v>153131151</v>
          </cell>
          <cell r="D168" t="str">
            <v>NARROWS PH 1151</v>
          </cell>
          <cell r="E168" t="str">
            <v>CB</v>
          </cell>
          <cell r="F168" t="b">
            <v>1</v>
          </cell>
          <cell r="G168">
            <v>286.989068642012</v>
          </cell>
          <cell r="H168">
            <v>286.989068642012</v>
          </cell>
          <cell r="I168">
            <v>0.17836486553263642</v>
          </cell>
          <cell r="J168">
            <v>2</v>
          </cell>
          <cell r="K168">
            <v>3.4143090306315501E-4</v>
          </cell>
          <cell r="L168">
            <v>96</v>
          </cell>
          <cell r="M168">
            <v>952.18772666723498</v>
          </cell>
          <cell r="N168">
            <v>859</v>
          </cell>
        </row>
        <row r="169">
          <cell r="B169" t="str">
            <v>KONOCTI 110264664</v>
          </cell>
          <cell r="C169">
            <v>43311102</v>
          </cell>
          <cell r="D169" t="str">
            <v>KONOCTI 1102</v>
          </cell>
          <cell r="E169">
            <v>64664</v>
          </cell>
          <cell r="F169" t="b">
            <v>0</v>
          </cell>
          <cell r="G169">
            <v>46084.802484710701</v>
          </cell>
          <cell r="H169">
            <v>44670.366547544501</v>
          </cell>
          <cell r="I169">
            <v>27.762813267585148</v>
          </cell>
          <cell r="J169">
            <v>263</v>
          </cell>
          <cell r="K169">
            <v>1.14968194053332E-4</v>
          </cell>
          <cell r="L169">
            <v>1301</v>
          </cell>
          <cell r="M169">
            <v>2595.5429937152699</v>
          </cell>
          <cell r="N169">
            <v>331</v>
          </cell>
        </row>
        <row r="170">
          <cell r="B170" t="str">
            <v>MOUNTAIN QUARRIES 21011350</v>
          </cell>
          <cell r="C170">
            <v>152282101</v>
          </cell>
          <cell r="D170" t="str">
            <v>MOUNTAIN QUARRIES 2101</v>
          </cell>
          <cell r="E170">
            <v>1350</v>
          </cell>
          <cell r="F170" t="b">
            <v>0</v>
          </cell>
          <cell r="G170">
            <v>34999.9270745143</v>
          </cell>
          <cell r="H170">
            <v>34999.9270745143</v>
          </cell>
          <cell r="I170">
            <v>21.752596068685083</v>
          </cell>
          <cell r="J170">
            <v>212</v>
          </cell>
          <cell r="K170">
            <v>1.53706490417492E-4</v>
          </cell>
          <cell r="L170">
            <v>714</v>
          </cell>
          <cell r="M170">
            <v>2128.0484328505599</v>
          </cell>
          <cell r="N170">
            <v>418</v>
          </cell>
        </row>
        <row r="171">
          <cell r="B171" t="str">
            <v>NORTH DUBLIN 2101MR765</v>
          </cell>
          <cell r="C171">
            <v>14052101</v>
          </cell>
          <cell r="D171" t="str">
            <v>NORTH DUBLIN 2101</v>
          </cell>
          <cell r="E171" t="str">
            <v>MR765</v>
          </cell>
          <cell r="F171" t="b">
            <v>0</v>
          </cell>
          <cell r="G171">
            <v>3411.70786375753</v>
          </cell>
          <cell r="H171">
            <v>3330.9197097032902</v>
          </cell>
          <cell r="I171">
            <v>2.0701800557509573</v>
          </cell>
          <cell r="J171">
            <v>15</v>
          </cell>
          <cell r="K171">
            <v>1.6258384712273201E-4</v>
          </cell>
          <cell r="L171">
            <v>618</v>
          </cell>
          <cell r="M171">
            <v>1924.38530693499</v>
          </cell>
          <cell r="N171">
            <v>466</v>
          </cell>
        </row>
        <row r="172">
          <cell r="B172" t="str">
            <v>PUTAH CREEK 11028352</v>
          </cell>
          <cell r="C172">
            <v>63681102</v>
          </cell>
          <cell r="D172" t="str">
            <v>PUTAH CREEK 1102</v>
          </cell>
          <cell r="E172">
            <v>8352</v>
          </cell>
          <cell r="F172" t="b">
            <v>0</v>
          </cell>
          <cell r="G172">
            <v>19103.673104640598</v>
          </cell>
          <cell r="H172">
            <v>10298.4219040509</v>
          </cell>
          <cell r="I172">
            <v>6.4005108166879428</v>
          </cell>
          <cell r="J172">
            <v>133</v>
          </cell>
          <cell r="K172">
            <v>7.7050544346197501E-5</v>
          </cell>
          <cell r="L172">
            <v>2286</v>
          </cell>
          <cell r="M172">
            <v>3533.4319136409999</v>
          </cell>
          <cell r="N172">
            <v>197</v>
          </cell>
        </row>
        <row r="173">
          <cell r="B173" t="str">
            <v>KONOCTI 1102716</v>
          </cell>
          <cell r="C173">
            <v>43311102</v>
          </cell>
          <cell r="D173" t="str">
            <v>KONOCTI 1102</v>
          </cell>
          <cell r="E173">
            <v>716</v>
          </cell>
          <cell r="F173" t="b">
            <v>0</v>
          </cell>
          <cell r="G173">
            <v>27459.726245661099</v>
          </cell>
          <cell r="H173">
            <v>24685.225330179299</v>
          </cell>
          <cell r="I173">
            <v>15.341967265493659</v>
          </cell>
          <cell r="J173">
            <v>109</v>
          </cell>
          <cell r="K173">
            <v>1.01732999822747E-4</v>
          </cell>
          <cell r="L173">
            <v>1611</v>
          </cell>
          <cell r="M173">
            <v>2445.3376791012201</v>
          </cell>
          <cell r="N173">
            <v>351</v>
          </cell>
        </row>
        <row r="174">
          <cell r="B174" t="str">
            <v>PENRYN 11032198</v>
          </cell>
          <cell r="C174">
            <v>152561103</v>
          </cell>
          <cell r="D174" t="str">
            <v>PENRYN 1103</v>
          </cell>
          <cell r="E174">
            <v>2198</v>
          </cell>
          <cell r="F174" t="b">
            <v>0</v>
          </cell>
          <cell r="G174">
            <v>33673.983663285297</v>
          </cell>
          <cell r="H174">
            <v>32552.0609441296</v>
          </cell>
          <cell r="I174">
            <v>20.231237379819515</v>
          </cell>
          <cell r="J174">
            <v>248</v>
          </cell>
          <cell r="K174">
            <v>1.5744609105504699E-4</v>
          </cell>
          <cell r="L174">
            <v>669</v>
          </cell>
          <cell r="M174">
            <v>1901.3176177758801</v>
          </cell>
          <cell r="N174">
            <v>477</v>
          </cell>
        </row>
        <row r="175">
          <cell r="B175" t="str">
            <v>OLETA 1101400470</v>
          </cell>
          <cell r="C175">
            <v>163541101</v>
          </cell>
          <cell r="D175" t="str">
            <v>OLETA 1101</v>
          </cell>
          <cell r="E175">
            <v>400470</v>
          </cell>
          <cell r="F175" t="b">
            <v>1</v>
          </cell>
          <cell r="G175">
            <v>475.21826837795902</v>
          </cell>
          <cell r="H175">
            <v>334.01076741978198</v>
          </cell>
          <cell r="I175">
            <v>0.20758904128016281</v>
          </cell>
          <cell r="J175">
            <v>3</v>
          </cell>
          <cell r="K175">
            <v>1.4320455132595499E-4</v>
          </cell>
          <cell r="L175">
            <v>822</v>
          </cell>
          <cell r="M175">
            <v>1757.13874780335</v>
          </cell>
          <cell r="N175">
            <v>513</v>
          </cell>
        </row>
        <row r="176">
          <cell r="B176" t="str">
            <v>AUBERRY 1102R309</v>
          </cell>
          <cell r="C176">
            <v>254151102</v>
          </cell>
          <cell r="D176" t="str">
            <v>AUBERRY 1102</v>
          </cell>
          <cell r="E176" t="str">
            <v>R309</v>
          </cell>
          <cell r="F176" t="b">
            <v>0</v>
          </cell>
          <cell r="G176">
            <v>13825.8858633821</v>
          </cell>
          <cell r="H176">
            <v>13825.8858633821</v>
          </cell>
          <cell r="I176">
            <v>8.59284391757744</v>
          </cell>
          <cell r="J176">
            <v>92</v>
          </cell>
          <cell r="K176">
            <v>4.46894986712972E-5</v>
          </cell>
          <cell r="L176">
            <v>3170</v>
          </cell>
          <cell r="M176">
            <v>5876.5086190649499</v>
          </cell>
          <cell r="N176">
            <v>35</v>
          </cell>
        </row>
        <row r="177">
          <cell r="B177" t="str">
            <v>MIDDLETOWN 1102998</v>
          </cell>
          <cell r="C177">
            <v>43141102</v>
          </cell>
          <cell r="D177" t="str">
            <v>MIDDLETOWN 1102</v>
          </cell>
          <cell r="E177">
            <v>998</v>
          </cell>
          <cell r="F177" t="b">
            <v>0</v>
          </cell>
          <cell r="G177">
            <v>27408.003054353801</v>
          </cell>
          <cell r="H177">
            <v>23900.855024518001</v>
          </cell>
          <cell r="I177">
            <v>14.854477951844625</v>
          </cell>
          <cell r="J177">
            <v>205</v>
          </cell>
          <cell r="K177">
            <v>1.16191051924166E-4</v>
          </cell>
          <cell r="L177">
            <v>1266</v>
          </cell>
          <cell r="M177">
            <v>2601.6522358721199</v>
          </cell>
          <cell r="N177">
            <v>329</v>
          </cell>
        </row>
        <row r="178">
          <cell r="B178" t="str">
            <v>CAYETANO 2109MR572</v>
          </cell>
          <cell r="C178">
            <v>14422109</v>
          </cell>
          <cell r="D178" t="str">
            <v>CAYETANO 2109</v>
          </cell>
          <cell r="E178" t="str">
            <v>MR572</v>
          </cell>
          <cell r="F178" t="b">
            <v>0</v>
          </cell>
          <cell r="G178">
            <v>19863.5833336627</v>
          </cell>
          <cell r="H178">
            <v>13342.820790453599</v>
          </cell>
          <cell r="I178">
            <v>8.2926170232775629</v>
          </cell>
          <cell r="J178">
            <v>80</v>
          </cell>
          <cell r="K178">
            <v>8.3530245296969906E-5</v>
          </cell>
          <cell r="L178">
            <v>2113</v>
          </cell>
          <cell r="M178">
            <v>3855.50034222561</v>
          </cell>
          <cell r="N178">
            <v>161</v>
          </cell>
        </row>
        <row r="179">
          <cell r="B179" t="str">
            <v>APPLE HILL 21026552</v>
          </cell>
          <cell r="C179">
            <v>153662102</v>
          </cell>
          <cell r="D179" t="str">
            <v>APPLE HILL 2102</v>
          </cell>
          <cell r="E179">
            <v>6552</v>
          </cell>
          <cell r="F179" t="b">
            <v>0</v>
          </cell>
          <cell r="G179">
            <v>20088.956243669702</v>
          </cell>
          <cell r="H179">
            <v>20088.956243669702</v>
          </cell>
          <cell r="I179">
            <v>12.485367460329211</v>
          </cell>
          <cell r="J179">
            <v>139</v>
          </cell>
          <cell r="K179">
            <v>2.31942927228033E-4</v>
          </cell>
          <cell r="L179">
            <v>279</v>
          </cell>
          <cell r="M179">
            <v>1458.4790214193399</v>
          </cell>
          <cell r="N179">
            <v>613</v>
          </cell>
        </row>
        <row r="180">
          <cell r="B180" t="str">
            <v>BANGOR 110180670</v>
          </cell>
          <cell r="C180">
            <v>103191101</v>
          </cell>
          <cell r="D180" t="str">
            <v>BANGOR 1101</v>
          </cell>
          <cell r="E180">
            <v>80670</v>
          </cell>
          <cell r="F180" t="b">
            <v>0</v>
          </cell>
          <cell r="G180">
            <v>26435.388682132299</v>
          </cell>
          <cell r="H180">
            <v>23201.6685286996</v>
          </cell>
          <cell r="I180">
            <v>14.419930720136483</v>
          </cell>
          <cell r="J180">
            <v>158</v>
          </cell>
          <cell r="K180">
            <v>9.3264265068441202E-5</v>
          </cell>
          <cell r="L180">
            <v>1814</v>
          </cell>
          <cell r="M180">
            <v>3120.2998862096401</v>
          </cell>
          <cell r="N180">
            <v>252</v>
          </cell>
        </row>
        <row r="181">
          <cell r="B181" t="str">
            <v>JAMESON 1103118944</v>
          </cell>
          <cell r="C181">
            <v>63801103</v>
          </cell>
          <cell r="D181" t="str">
            <v>JAMESON 1103</v>
          </cell>
          <cell r="E181">
            <v>118944</v>
          </cell>
          <cell r="F181" t="b">
            <v>0</v>
          </cell>
          <cell r="G181">
            <v>8499.8459616765304</v>
          </cell>
          <cell r="H181">
            <v>3772.9974243011402</v>
          </cell>
          <cell r="I181">
            <v>2.344933141268577</v>
          </cell>
          <cell r="J181">
            <v>41</v>
          </cell>
          <cell r="K181">
            <v>7.2601303411541204E-5</v>
          </cell>
          <cell r="L181">
            <v>2402</v>
          </cell>
          <cell r="M181">
            <v>3739.9482439016101</v>
          </cell>
          <cell r="N181">
            <v>177</v>
          </cell>
        </row>
        <row r="182">
          <cell r="B182" t="str">
            <v>HIGHLANDS 1103482</v>
          </cell>
          <cell r="C182">
            <v>43361103</v>
          </cell>
          <cell r="D182" t="str">
            <v>HIGHLANDS 1103</v>
          </cell>
          <cell r="E182">
            <v>482</v>
          </cell>
          <cell r="F182" t="b">
            <v>0</v>
          </cell>
          <cell r="G182">
            <v>41604.967879563897</v>
          </cell>
          <cell r="H182">
            <v>39433.473619385397</v>
          </cell>
          <cell r="I182">
            <v>24.508063156858544</v>
          </cell>
          <cell r="J182">
            <v>188</v>
          </cell>
          <cell r="K182">
            <v>8.3389016052368199E-5</v>
          </cell>
          <cell r="L182">
            <v>2120</v>
          </cell>
          <cell r="M182">
            <v>3402.5308145215799</v>
          </cell>
          <cell r="N182">
            <v>212</v>
          </cell>
        </row>
        <row r="183">
          <cell r="B183" t="str">
            <v>HIGGINS 1109CB</v>
          </cell>
          <cell r="C183">
            <v>152691109</v>
          </cell>
          <cell r="D183" t="str">
            <v>HIGGINS 1109</v>
          </cell>
          <cell r="E183" t="str">
            <v>CB</v>
          </cell>
          <cell r="F183" t="b">
            <v>0</v>
          </cell>
          <cell r="G183">
            <v>37179.854717438</v>
          </cell>
          <cell r="H183">
            <v>36440.098877938697</v>
          </cell>
          <cell r="I183">
            <v>22.647668662485206</v>
          </cell>
          <cell r="J183">
            <v>254</v>
          </cell>
          <cell r="K183">
            <v>1.2368038828879701E-4</v>
          </cell>
          <cell r="L183">
            <v>1127</v>
          </cell>
          <cell r="M183">
            <v>2336.1435494719399</v>
          </cell>
          <cell r="N183">
            <v>377</v>
          </cell>
        </row>
        <row r="184">
          <cell r="B184" t="str">
            <v>OAKHURST 1101636114</v>
          </cell>
          <cell r="C184">
            <v>254421101</v>
          </cell>
          <cell r="D184" t="str">
            <v>OAKHURST 1101</v>
          </cell>
          <cell r="E184">
            <v>636114</v>
          </cell>
          <cell r="F184" t="b">
            <v>0</v>
          </cell>
          <cell r="G184">
            <v>32974.164320361</v>
          </cell>
          <cell r="H184">
            <v>32974.164320361</v>
          </cell>
          <cell r="I184">
            <v>20.493576333350529</v>
          </cell>
          <cell r="J184">
            <v>153</v>
          </cell>
          <cell r="K184">
            <v>5.0431339727047497E-5</v>
          </cell>
          <cell r="L184">
            <v>3029</v>
          </cell>
          <cell r="M184">
            <v>5596.4616326832802</v>
          </cell>
          <cell r="N184">
            <v>45</v>
          </cell>
        </row>
        <row r="185">
          <cell r="B185" t="str">
            <v>SANTA YNEZ 1104564710</v>
          </cell>
          <cell r="C185">
            <v>182721104</v>
          </cell>
          <cell r="D185" t="str">
            <v>SANTA YNEZ 1104</v>
          </cell>
          <cell r="E185">
            <v>564710</v>
          </cell>
          <cell r="F185" t="b">
            <v>1</v>
          </cell>
          <cell r="G185">
            <v>541.73710945833295</v>
          </cell>
          <cell r="H185">
            <v>273.73234576449602</v>
          </cell>
          <cell r="I185">
            <v>0.17012575871006588</v>
          </cell>
          <cell r="J185">
            <v>7</v>
          </cell>
          <cell r="K185">
            <v>4.7514906327705803E-5</v>
          </cell>
          <cell r="L185">
            <v>3102</v>
          </cell>
          <cell r="M185">
            <v>4812.0309636316097</v>
          </cell>
          <cell r="N185">
            <v>93</v>
          </cell>
        </row>
        <row r="186">
          <cell r="B186" t="str">
            <v>LINCOLN 1104275986</v>
          </cell>
          <cell r="C186">
            <v>153701104</v>
          </cell>
          <cell r="D186" t="str">
            <v>LINCOLN 1104</v>
          </cell>
          <cell r="E186">
            <v>275986</v>
          </cell>
          <cell r="F186" t="b">
            <v>1</v>
          </cell>
          <cell r="G186">
            <v>934.58830882025995</v>
          </cell>
          <cell r="H186">
            <v>934.58830882025995</v>
          </cell>
          <cell r="I186">
            <v>0.5808504094594531</v>
          </cell>
          <cell r="J186">
            <v>5</v>
          </cell>
          <cell r="K186">
            <v>8.2973866665270101E-5</v>
          </cell>
          <cell r="L186">
            <v>2131</v>
          </cell>
          <cell r="M186">
            <v>2938.8625157869701</v>
          </cell>
          <cell r="N186">
            <v>283</v>
          </cell>
        </row>
        <row r="187">
          <cell r="B187" t="str">
            <v>HIGGINS 110950072</v>
          </cell>
          <cell r="C187">
            <v>152691109</v>
          </cell>
          <cell r="D187" t="str">
            <v>HIGGINS 1109</v>
          </cell>
          <cell r="E187">
            <v>50072</v>
          </cell>
          <cell r="F187" t="b">
            <v>0</v>
          </cell>
          <cell r="G187">
            <v>68212.365649637504</v>
          </cell>
          <cell r="H187">
            <v>68212.365649637504</v>
          </cell>
          <cell r="I187">
            <v>42.394260813945003</v>
          </cell>
          <cell r="J187">
            <v>424</v>
          </cell>
          <cell r="K187">
            <v>8.3822514750059605E-5</v>
          </cell>
          <cell r="L187">
            <v>2099</v>
          </cell>
          <cell r="M187">
            <v>2904.6654486335801</v>
          </cell>
          <cell r="N187">
            <v>290</v>
          </cell>
        </row>
        <row r="188">
          <cell r="B188" t="str">
            <v>MARIPOSA 210110070</v>
          </cell>
          <cell r="C188">
            <v>254452101</v>
          </cell>
          <cell r="D188" t="str">
            <v>MARIPOSA 2101</v>
          </cell>
          <cell r="E188">
            <v>10070</v>
          </cell>
          <cell r="F188" t="b">
            <v>0</v>
          </cell>
          <cell r="G188">
            <v>42054.456997578702</v>
          </cell>
          <cell r="H188">
            <v>42054.456997578702</v>
          </cell>
          <cell r="I188">
            <v>26.137014914592108</v>
          </cell>
          <cell r="J188">
            <v>249</v>
          </cell>
          <cell r="K188">
            <v>5.9269486325408002E-5</v>
          </cell>
          <cell r="L188">
            <v>2796</v>
          </cell>
          <cell r="M188">
            <v>3802.6517607257301</v>
          </cell>
          <cell r="N188">
            <v>169</v>
          </cell>
        </row>
        <row r="189">
          <cell r="B189" t="str">
            <v>MARIPOSA 210210880</v>
          </cell>
          <cell r="C189">
            <v>254452102</v>
          </cell>
          <cell r="D189" t="str">
            <v>MARIPOSA 2102</v>
          </cell>
          <cell r="E189">
            <v>10880</v>
          </cell>
          <cell r="F189" t="b">
            <v>0</v>
          </cell>
          <cell r="G189">
            <v>64212.575658864997</v>
          </cell>
          <cell r="H189">
            <v>63861.646698372802</v>
          </cell>
          <cell r="I189">
            <v>39.690271409802861</v>
          </cell>
          <cell r="J189">
            <v>362</v>
          </cell>
          <cell r="K189">
            <v>5.4718815373336002E-5</v>
          </cell>
          <cell r="L189">
            <v>2925</v>
          </cell>
          <cell r="M189">
            <v>5019.3026062991603</v>
          </cell>
          <cell r="N189">
            <v>74</v>
          </cell>
        </row>
        <row r="190">
          <cell r="B190" t="str">
            <v>BELL 110750172</v>
          </cell>
          <cell r="C190">
            <v>152701107</v>
          </cell>
          <cell r="D190" t="str">
            <v>BELL 1107</v>
          </cell>
          <cell r="E190">
            <v>50172</v>
          </cell>
          <cell r="F190" t="b">
            <v>0</v>
          </cell>
          <cell r="G190">
            <v>30233.910288119801</v>
          </cell>
          <cell r="H190">
            <v>28142.3136012215</v>
          </cell>
          <cell r="I190">
            <v>17.490561591809509</v>
          </cell>
          <cell r="J190">
            <v>210</v>
          </cell>
          <cell r="K190">
            <v>8.9512651436397006E-5</v>
          </cell>
          <cell r="L190">
            <v>1930</v>
          </cell>
          <cell r="M190">
            <v>3226.5987349913898</v>
          </cell>
          <cell r="N190">
            <v>232</v>
          </cell>
        </row>
        <row r="191">
          <cell r="B191" t="str">
            <v>VACAVILLE 111113652</v>
          </cell>
          <cell r="C191">
            <v>63601111</v>
          </cell>
          <cell r="D191" t="str">
            <v>VACAVILLE 1111</v>
          </cell>
          <cell r="E191">
            <v>13652</v>
          </cell>
          <cell r="F191" t="b">
            <v>0</v>
          </cell>
          <cell r="G191">
            <v>6914.8484993561497</v>
          </cell>
          <cell r="H191">
            <v>6914.8484993561497</v>
          </cell>
          <cell r="I191">
            <v>4.2976062767906464</v>
          </cell>
          <cell r="J191">
            <v>58</v>
          </cell>
          <cell r="K191">
            <v>1.14313378084073E-4</v>
          </cell>
          <cell r="L191">
            <v>1311</v>
          </cell>
          <cell r="M191">
            <v>2370.7576184180598</v>
          </cell>
          <cell r="N191">
            <v>367</v>
          </cell>
        </row>
        <row r="192">
          <cell r="B192" t="str">
            <v>CLOVERDALE 1101399855</v>
          </cell>
          <cell r="C192">
            <v>42821101</v>
          </cell>
          <cell r="D192" t="str">
            <v>CLOVERDALE 1101</v>
          </cell>
          <cell r="E192">
            <v>399855</v>
          </cell>
          <cell r="F192" t="b">
            <v>0</v>
          </cell>
          <cell r="G192">
            <v>4438.9669179687698</v>
          </cell>
          <cell r="H192">
            <v>4409.91990112235</v>
          </cell>
          <cell r="I192">
            <v>2.7407830336372592</v>
          </cell>
          <cell r="J192">
            <v>19</v>
          </cell>
          <cell r="K192">
            <v>1.2845830497099E-4</v>
          </cell>
          <cell r="L192">
            <v>1040</v>
          </cell>
          <cell r="M192">
            <v>1799.1720465383601</v>
          </cell>
          <cell r="N192">
            <v>506</v>
          </cell>
        </row>
        <row r="193">
          <cell r="B193" t="str">
            <v>HARTLEY 11014710</v>
          </cell>
          <cell r="C193">
            <v>43211101</v>
          </cell>
          <cell r="D193" t="str">
            <v>HARTLEY 1101</v>
          </cell>
          <cell r="E193">
            <v>4710</v>
          </cell>
          <cell r="F193" t="b">
            <v>0</v>
          </cell>
          <cell r="G193">
            <v>2414.0516501151901</v>
          </cell>
          <cell r="H193">
            <v>2414.0516501151901</v>
          </cell>
          <cell r="I193">
            <v>1.5003428527751337</v>
          </cell>
          <cell r="J193">
            <v>18</v>
          </cell>
          <cell r="K193">
            <v>7.3983485385219295E-5</v>
          </cell>
          <cell r="L193">
            <v>2359</v>
          </cell>
          <cell r="M193">
            <v>3402.6995668985801</v>
          </cell>
          <cell r="N193">
            <v>211</v>
          </cell>
        </row>
        <row r="194">
          <cell r="B194" t="str">
            <v>DOBBINS 11011808</v>
          </cell>
          <cell r="C194">
            <v>153741101</v>
          </cell>
          <cell r="D194" t="str">
            <v>DOBBINS 1101</v>
          </cell>
          <cell r="E194">
            <v>1808</v>
          </cell>
          <cell r="F194" t="b">
            <v>0</v>
          </cell>
          <cell r="G194">
            <v>25003.375669168599</v>
          </cell>
          <cell r="H194">
            <v>25003.375669168599</v>
          </cell>
          <cell r="I194">
            <v>15.539698986431697</v>
          </cell>
          <cell r="J194">
            <v>171</v>
          </cell>
          <cell r="K194">
            <v>1.2923354906409801E-4</v>
          </cell>
          <cell r="L194">
            <v>1021</v>
          </cell>
          <cell r="M194">
            <v>2096.2914434969398</v>
          </cell>
          <cell r="N194">
            <v>428</v>
          </cell>
        </row>
        <row r="195">
          <cell r="B195" t="str">
            <v>DESCHUTES 11011380</v>
          </cell>
          <cell r="C195">
            <v>103351101</v>
          </cell>
          <cell r="D195" t="str">
            <v>DESCHUTES 1101</v>
          </cell>
          <cell r="E195">
            <v>1380</v>
          </cell>
          <cell r="F195" t="b">
            <v>0</v>
          </cell>
          <cell r="G195">
            <v>37070.895927335601</v>
          </cell>
          <cell r="H195">
            <v>28672.6173180806</v>
          </cell>
          <cell r="I195">
            <v>17.820147494145804</v>
          </cell>
          <cell r="J195">
            <v>204</v>
          </cell>
          <cell r="K195">
            <v>1.0397774976809099E-4</v>
          </cell>
          <cell r="L195">
            <v>1553</v>
          </cell>
          <cell r="M195">
            <v>2782.7866300974702</v>
          </cell>
          <cell r="N195">
            <v>301</v>
          </cell>
        </row>
        <row r="196">
          <cell r="B196" t="str">
            <v>SAND CREEK 110345190</v>
          </cell>
          <cell r="C196">
            <v>254601103</v>
          </cell>
          <cell r="D196" t="str">
            <v>SAND CREEK 1103</v>
          </cell>
          <cell r="E196">
            <v>45190</v>
          </cell>
          <cell r="F196" t="b">
            <v>0</v>
          </cell>
          <cell r="G196">
            <v>60483.599695341698</v>
          </cell>
          <cell r="H196">
            <v>60483.599695341698</v>
          </cell>
          <cell r="I196">
            <v>37.590801550864946</v>
          </cell>
          <cell r="J196">
            <v>416</v>
          </cell>
          <cell r="K196">
            <v>4.4053680835036298E-5</v>
          </cell>
          <cell r="L196">
            <v>3190</v>
          </cell>
          <cell r="M196">
            <v>5858.65085930445</v>
          </cell>
          <cell r="N196">
            <v>37</v>
          </cell>
        </row>
        <row r="197">
          <cell r="B197" t="str">
            <v>BRENTWOOD 2105B504R</v>
          </cell>
          <cell r="C197">
            <v>14592105</v>
          </cell>
          <cell r="D197" t="str">
            <v>BRENTWOOD 2105</v>
          </cell>
          <cell r="E197" t="str">
            <v>B504R</v>
          </cell>
          <cell r="F197" t="b">
            <v>0</v>
          </cell>
          <cell r="G197">
            <v>18129.264734500801</v>
          </cell>
          <cell r="H197">
            <v>14074.6886739615</v>
          </cell>
          <cell r="I197">
            <v>8.7474758694602244</v>
          </cell>
          <cell r="J197">
            <v>97</v>
          </cell>
          <cell r="K197">
            <v>9.8713601236292796E-5</v>
          </cell>
          <cell r="L197">
            <v>1676</v>
          </cell>
          <cell r="M197">
            <v>3474.27794113441</v>
          </cell>
          <cell r="N197">
            <v>204</v>
          </cell>
        </row>
        <row r="198">
          <cell r="B198" t="str">
            <v>VACA DIXON 110118292</v>
          </cell>
          <cell r="C198">
            <v>63591101</v>
          </cell>
          <cell r="D198" t="str">
            <v>VACA DIXON 1101</v>
          </cell>
          <cell r="E198">
            <v>18292</v>
          </cell>
          <cell r="F198" t="b">
            <v>1</v>
          </cell>
          <cell r="G198">
            <v>8145.5430482598304</v>
          </cell>
          <cell r="H198">
            <v>73.034434675655703</v>
          </cell>
          <cell r="I198">
            <v>4.5391196193695277E-2</v>
          </cell>
          <cell r="J198">
            <v>73</v>
          </cell>
          <cell r="K198">
            <v>1.07659614788071E-4</v>
          </cell>
          <cell r="L198">
            <v>1460</v>
          </cell>
          <cell r="M198">
            <v>2089.0546547265299</v>
          </cell>
          <cell r="N198">
            <v>431</v>
          </cell>
        </row>
        <row r="199">
          <cell r="B199" t="str">
            <v>OREGON TRAIL 1102CB</v>
          </cell>
          <cell r="C199">
            <v>103521102</v>
          </cell>
          <cell r="D199" t="str">
            <v>OREGON TRAIL 1102</v>
          </cell>
          <cell r="E199" t="str">
            <v>CB</v>
          </cell>
          <cell r="F199" t="b">
            <v>0</v>
          </cell>
          <cell r="G199">
            <v>15377.0315938038</v>
          </cell>
          <cell r="H199">
            <v>15053.030114532199</v>
          </cell>
          <cell r="I199">
            <v>9.355519027055438</v>
          </cell>
          <cell r="J199">
            <v>98</v>
          </cell>
          <cell r="K199">
            <v>1.36086430110171E-4</v>
          </cell>
          <cell r="L199">
            <v>918</v>
          </cell>
          <cell r="M199">
            <v>2689.4423389259</v>
          </cell>
          <cell r="N199">
            <v>314</v>
          </cell>
        </row>
        <row r="200">
          <cell r="B200" t="str">
            <v>MARIPOSA 210110990</v>
          </cell>
          <cell r="C200">
            <v>254452101</v>
          </cell>
          <cell r="D200" t="str">
            <v>MARIPOSA 2101</v>
          </cell>
          <cell r="E200">
            <v>10990</v>
          </cell>
          <cell r="F200" t="b">
            <v>0</v>
          </cell>
          <cell r="G200">
            <v>64432.509200624503</v>
          </cell>
          <cell r="H200">
            <v>64432.509200624503</v>
          </cell>
          <cell r="I200">
            <v>40.045064761109074</v>
          </cell>
          <cell r="J200">
            <v>390</v>
          </cell>
          <cell r="K200">
            <v>6.2843079864326206E-5</v>
          </cell>
          <cell r="L200">
            <v>2688</v>
          </cell>
          <cell r="M200">
            <v>4452.3041256287897</v>
          </cell>
          <cell r="N200">
            <v>112</v>
          </cell>
        </row>
        <row r="201">
          <cell r="B201" t="str">
            <v>CORNING 110185162</v>
          </cell>
          <cell r="C201">
            <v>103331101</v>
          </cell>
          <cell r="D201" t="str">
            <v>CORNING 1101</v>
          </cell>
          <cell r="E201">
            <v>85162</v>
          </cell>
          <cell r="F201" t="b">
            <v>0</v>
          </cell>
          <cell r="G201">
            <v>9267.4821464422894</v>
          </cell>
          <cell r="H201">
            <v>9267.4821464422894</v>
          </cell>
          <cell r="I201">
            <v>5.7597775925682342</v>
          </cell>
          <cell r="J201">
            <v>28</v>
          </cell>
          <cell r="K201">
            <v>4.8495293932709101E-5</v>
          </cell>
          <cell r="L201">
            <v>3077</v>
          </cell>
          <cell r="M201">
            <v>5246.1165488265096</v>
          </cell>
          <cell r="N201">
            <v>57</v>
          </cell>
        </row>
        <row r="202">
          <cell r="B202" t="str">
            <v>CORRAL 110136652</v>
          </cell>
          <cell r="C202">
            <v>162991101</v>
          </cell>
          <cell r="D202" t="str">
            <v>CORRAL 1101</v>
          </cell>
          <cell r="E202">
            <v>36652</v>
          </cell>
          <cell r="F202" t="b">
            <v>0</v>
          </cell>
          <cell r="G202">
            <v>58152.917740897698</v>
          </cell>
          <cell r="H202">
            <v>58152.917740897698</v>
          </cell>
          <cell r="I202">
            <v>36.142273300744371</v>
          </cell>
          <cell r="J202">
            <v>357</v>
          </cell>
          <cell r="K202">
            <v>6.9107464998033406E-5</v>
          </cell>
          <cell r="L202">
            <v>2503</v>
          </cell>
          <cell r="M202">
            <v>3912.9423103036102</v>
          </cell>
          <cell r="N202">
            <v>155</v>
          </cell>
        </row>
        <row r="203">
          <cell r="B203" t="str">
            <v>UPPER LAKE 1101660</v>
          </cell>
          <cell r="C203">
            <v>42871101</v>
          </cell>
          <cell r="D203" t="str">
            <v>UPPER LAKE 1101</v>
          </cell>
          <cell r="E203">
            <v>660</v>
          </cell>
          <cell r="F203" t="b">
            <v>0</v>
          </cell>
          <cell r="G203">
            <v>15616.948590780101</v>
          </cell>
          <cell r="H203">
            <v>9914.5590436700204</v>
          </cell>
          <cell r="I203">
            <v>6.161938498241156</v>
          </cell>
          <cell r="J203">
            <v>91</v>
          </cell>
          <cell r="K203">
            <v>1.12194631785516E-4</v>
          </cell>
          <cell r="L203">
            <v>1361</v>
          </cell>
          <cell r="M203">
            <v>2640.3197756781001</v>
          </cell>
          <cell r="N203">
            <v>322</v>
          </cell>
        </row>
        <row r="204">
          <cell r="B204" t="str">
            <v>WILLITS 1103696</v>
          </cell>
          <cell r="C204">
            <v>42661103</v>
          </cell>
          <cell r="D204" t="str">
            <v>WILLITS 1103</v>
          </cell>
          <cell r="E204">
            <v>696</v>
          </cell>
          <cell r="F204" t="b">
            <v>0</v>
          </cell>
          <cell r="G204">
            <v>15381.4121680145</v>
          </cell>
          <cell r="H204">
            <v>10464.566720770699</v>
          </cell>
          <cell r="I204">
            <v>6.5037704914671846</v>
          </cell>
          <cell r="J204">
            <v>87</v>
          </cell>
          <cell r="K204">
            <v>1.15838419151259E-4</v>
          </cell>
          <cell r="L204">
            <v>1275</v>
          </cell>
          <cell r="M204">
            <v>2155.4593483866802</v>
          </cell>
          <cell r="N204">
            <v>411</v>
          </cell>
        </row>
        <row r="205">
          <cell r="B205" t="str">
            <v>SAN JOAQUIN #2 1103CB</v>
          </cell>
          <cell r="C205">
            <v>252521103</v>
          </cell>
          <cell r="D205" t="str">
            <v>SAN JOAQUIN #2 1103</v>
          </cell>
          <cell r="E205" t="str">
            <v>CB</v>
          </cell>
          <cell r="F205" t="b">
            <v>0</v>
          </cell>
          <cell r="G205">
            <v>109280.434890132</v>
          </cell>
          <cell r="H205">
            <v>109280.434890132</v>
          </cell>
          <cell r="I205">
            <v>67.918231752723429</v>
          </cell>
          <cell r="J205">
            <v>589</v>
          </cell>
          <cell r="K205">
            <v>7.60855014213563E-5</v>
          </cell>
          <cell r="L205">
            <v>2305</v>
          </cell>
          <cell r="M205">
            <v>3828.84657637494</v>
          </cell>
          <cell r="N205">
            <v>165</v>
          </cell>
        </row>
        <row r="206">
          <cell r="B206" t="str">
            <v>UKIAH 1111534</v>
          </cell>
          <cell r="C206">
            <v>42771111</v>
          </cell>
          <cell r="D206" t="str">
            <v>UKIAH 1111</v>
          </cell>
          <cell r="E206">
            <v>534</v>
          </cell>
          <cell r="F206" t="b">
            <v>0</v>
          </cell>
          <cell r="G206">
            <v>33775.849653717501</v>
          </cell>
          <cell r="H206">
            <v>30432.339923334399</v>
          </cell>
          <cell r="I206">
            <v>18.913822202196645</v>
          </cell>
          <cell r="J206">
            <v>142</v>
          </cell>
          <cell r="K206">
            <v>8.2307307010968497E-5</v>
          </cell>
          <cell r="L206">
            <v>2145</v>
          </cell>
          <cell r="M206">
            <v>3212.6445065555599</v>
          </cell>
          <cell r="N206">
            <v>237</v>
          </cell>
        </row>
        <row r="207">
          <cell r="B207" t="str">
            <v>ELK CREEK 110193504</v>
          </cell>
          <cell r="C207">
            <v>102781101</v>
          </cell>
          <cell r="D207" t="str">
            <v>ELK CREEK 1101</v>
          </cell>
          <cell r="E207">
            <v>93504</v>
          </cell>
          <cell r="F207" t="b">
            <v>0</v>
          </cell>
          <cell r="G207">
            <v>4036.8011059815099</v>
          </cell>
          <cell r="H207">
            <v>3461.2366123735001</v>
          </cell>
          <cell r="I207">
            <v>2.1511725372116222</v>
          </cell>
          <cell r="J207">
            <v>15</v>
          </cell>
          <cell r="K207">
            <v>6.0932558231538E-5</v>
          </cell>
          <cell r="L207">
            <v>2750</v>
          </cell>
          <cell r="M207">
            <v>4082.5968296455799</v>
          </cell>
          <cell r="N207">
            <v>144</v>
          </cell>
        </row>
        <row r="208">
          <cell r="B208" t="str">
            <v>PEABODY 2113873304</v>
          </cell>
          <cell r="C208">
            <v>63642113</v>
          </cell>
          <cell r="D208" t="str">
            <v>PEABODY 2113</v>
          </cell>
          <cell r="E208">
            <v>873304</v>
          </cell>
          <cell r="F208" t="b">
            <v>0</v>
          </cell>
          <cell r="G208">
            <v>1312.95083240636</v>
          </cell>
          <cell r="H208">
            <v>1312.95083240636</v>
          </cell>
          <cell r="I208">
            <v>0.81600424636815405</v>
          </cell>
          <cell r="J208">
            <v>5</v>
          </cell>
          <cell r="K208">
            <v>6.9450322553166096E-5</v>
          </cell>
          <cell r="L208">
            <v>2489</v>
          </cell>
          <cell r="M208">
            <v>4833.6393847661202</v>
          </cell>
          <cell r="N208">
            <v>88</v>
          </cell>
        </row>
        <row r="209">
          <cell r="B209" t="str">
            <v>CLAY 110359714</v>
          </cell>
          <cell r="C209">
            <v>163341103</v>
          </cell>
          <cell r="D209" t="str">
            <v>CLAY 1103</v>
          </cell>
          <cell r="E209">
            <v>59714</v>
          </cell>
          <cell r="F209" t="b">
            <v>0</v>
          </cell>
          <cell r="G209">
            <v>7503.9159614979098</v>
          </cell>
          <cell r="H209">
            <v>7503.9159614979098</v>
          </cell>
          <cell r="I209">
            <v>4.663714084212498</v>
          </cell>
          <cell r="J209">
            <v>34</v>
          </cell>
          <cell r="K209">
            <v>9.4274590992426898E-5</v>
          </cell>
          <cell r="L209">
            <v>1786</v>
          </cell>
          <cell r="M209">
            <v>2408.1591733177602</v>
          </cell>
          <cell r="N209">
            <v>360</v>
          </cell>
        </row>
        <row r="210">
          <cell r="B210" t="str">
            <v>POTTER VALLEY P H 1105990354</v>
          </cell>
          <cell r="C210">
            <v>42281105</v>
          </cell>
          <cell r="D210" t="str">
            <v>POTTER VALLEY P H 1105</v>
          </cell>
          <cell r="E210">
            <v>990354</v>
          </cell>
          <cell r="F210" t="b">
            <v>1</v>
          </cell>
          <cell r="G210">
            <v>170.38541554511599</v>
          </cell>
          <cell r="H210">
            <v>170.38541554511599</v>
          </cell>
          <cell r="I210">
            <v>0.10589522408024611</v>
          </cell>
          <cell r="J210">
            <v>2</v>
          </cell>
          <cell r="K210">
            <v>3.0725116084795402E-4</v>
          </cell>
          <cell r="L210">
            <v>122</v>
          </cell>
          <cell r="M210">
            <v>583.99624599229696</v>
          </cell>
          <cell r="N210">
            <v>1119</v>
          </cell>
        </row>
        <row r="211">
          <cell r="B211" t="str">
            <v>LUCERNE 1106526</v>
          </cell>
          <cell r="C211">
            <v>43351106</v>
          </cell>
          <cell r="D211" t="str">
            <v>LUCERNE 1106</v>
          </cell>
          <cell r="E211">
            <v>526</v>
          </cell>
          <cell r="F211" t="b">
            <v>0</v>
          </cell>
          <cell r="G211">
            <v>17461.301231637601</v>
          </cell>
          <cell r="H211">
            <v>16256.6321327352</v>
          </cell>
          <cell r="I211">
            <v>10.10356254365146</v>
          </cell>
          <cell r="J211">
            <v>100</v>
          </cell>
          <cell r="K211">
            <v>1.12521329430485E-4</v>
          </cell>
          <cell r="L211">
            <v>1356</v>
          </cell>
          <cell r="M211">
            <v>2700.1810164665699</v>
          </cell>
          <cell r="N211">
            <v>312</v>
          </cell>
        </row>
        <row r="212">
          <cell r="B212" t="str">
            <v>HOPLAND 1101558</v>
          </cell>
          <cell r="C212">
            <v>42251101</v>
          </cell>
          <cell r="D212" t="str">
            <v>HOPLAND 1101</v>
          </cell>
          <cell r="E212">
            <v>558</v>
          </cell>
          <cell r="F212" t="b">
            <v>0</v>
          </cell>
          <cell r="G212">
            <v>15006.3638145981</v>
          </cell>
          <cell r="H212">
            <v>4818.36027980582</v>
          </cell>
          <cell r="I212">
            <v>2.9946303789967805</v>
          </cell>
          <cell r="J212">
            <v>72</v>
          </cell>
          <cell r="K212">
            <v>2.2789283275415E-4</v>
          </cell>
          <cell r="L212">
            <v>291</v>
          </cell>
          <cell r="M212">
            <v>857.34774646941696</v>
          </cell>
          <cell r="N212">
            <v>909</v>
          </cell>
        </row>
        <row r="213">
          <cell r="B213" t="str">
            <v>HIGHLANDS 1103568</v>
          </cell>
          <cell r="C213">
            <v>43361103</v>
          </cell>
          <cell r="D213" t="str">
            <v>HIGHLANDS 1103</v>
          </cell>
          <cell r="E213">
            <v>568</v>
          </cell>
          <cell r="F213" t="b">
            <v>0</v>
          </cell>
          <cell r="G213">
            <v>14789.9902558706</v>
          </cell>
          <cell r="H213">
            <v>12940.618395454199</v>
          </cell>
          <cell r="I213">
            <v>8.0426466099777496</v>
          </cell>
          <cell r="J213">
            <v>118</v>
          </cell>
          <cell r="K213">
            <v>1.29110313645145E-4</v>
          </cell>
          <cell r="L213">
            <v>1024</v>
          </cell>
          <cell r="M213">
            <v>2034.97481817983</v>
          </cell>
          <cell r="N213">
            <v>449</v>
          </cell>
        </row>
        <row r="214">
          <cell r="B214" t="str">
            <v>AUBERRY 1102R902</v>
          </cell>
          <cell r="C214">
            <v>254151102</v>
          </cell>
          <cell r="D214" t="str">
            <v>AUBERRY 1102</v>
          </cell>
          <cell r="E214" t="str">
            <v>R902</v>
          </cell>
          <cell r="F214" t="b">
            <v>0</v>
          </cell>
          <cell r="G214">
            <v>24261.144021322099</v>
          </cell>
          <cell r="H214">
            <v>24261.144021322099</v>
          </cell>
          <cell r="I214">
            <v>15.078399018845307</v>
          </cell>
          <cell r="J214">
            <v>156</v>
          </cell>
          <cell r="K214">
            <v>6.33315877656479E-5</v>
          </cell>
          <cell r="L214">
            <v>2666</v>
          </cell>
          <cell r="M214">
            <v>4129.7340630333902</v>
          </cell>
          <cell r="N214">
            <v>141</v>
          </cell>
        </row>
        <row r="215">
          <cell r="B215" t="str">
            <v>SUNOL 1101MR169</v>
          </cell>
          <cell r="C215">
            <v>14241101</v>
          </cell>
          <cell r="D215" t="str">
            <v>SUNOL 1101</v>
          </cell>
          <cell r="E215" t="str">
            <v>MR169</v>
          </cell>
          <cell r="F215" t="b">
            <v>0</v>
          </cell>
          <cell r="G215">
            <v>15006.413971276301</v>
          </cell>
          <cell r="H215">
            <v>4976.4794538133701</v>
          </cell>
          <cell r="I215">
            <v>3.0929020844085584</v>
          </cell>
          <cell r="J215">
            <v>96</v>
          </cell>
          <cell r="K215">
            <v>9.4565890159221995E-5</v>
          </cell>
          <cell r="L215">
            <v>1776</v>
          </cell>
          <cell r="M215">
            <v>2310.91197620296</v>
          </cell>
          <cell r="N215">
            <v>383</v>
          </cell>
        </row>
        <row r="216">
          <cell r="B216" t="str">
            <v>LAS GALLINAS A 110599904</v>
          </cell>
          <cell r="C216">
            <v>42991105</v>
          </cell>
          <cell r="D216" t="str">
            <v>LAS GALLINAS A 1105</v>
          </cell>
          <cell r="E216">
            <v>99904</v>
          </cell>
          <cell r="F216" t="b">
            <v>0</v>
          </cell>
          <cell r="G216">
            <v>8949.4852600374707</v>
          </cell>
          <cell r="H216">
            <v>8949.4852600374707</v>
          </cell>
          <cell r="I216">
            <v>5.5621412430313679</v>
          </cell>
          <cell r="J216">
            <v>54</v>
          </cell>
          <cell r="K216">
            <v>1.8177278804985101E-4</v>
          </cell>
          <cell r="L216">
            <v>500</v>
          </cell>
          <cell r="M216">
            <v>1184.39182475399</v>
          </cell>
          <cell r="N216">
            <v>739</v>
          </cell>
        </row>
        <row r="217">
          <cell r="B217" t="str">
            <v>WILLITS 110337504</v>
          </cell>
          <cell r="C217">
            <v>42661103</v>
          </cell>
          <cell r="D217" t="str">
            <v>WILLITS 1103</v>
          </cell>
          <cell r="E217">
            <v>37504</v>
          </cell>
          <cell r="F217" t="b">
            <v>0</v>
          </cell>
          <cell r="G217">
            <v>5704.6997720538702</v>
          </cell>
          <cell r="H217">
            <v>1890.9338717840801</v>
          </cell>
          <cell r="I217">
            <v>1.1752230402635675</v>
          </cell>
          <cell r="J217">
            <v>41</v>
          </cell>
          <cell r="K217">
            <v>1.34422798964806E-4</v>
          </cell>
          <cell r="L217">
            <v>938</v>
          </cell>
          <cell r="M217">
            <v>1727.13761355723</v>
          </cell>
          <cell r="N217">
            <v>519</v>
          </cell>
        </row>
        <row r="218">
          <cell r="B218" t="str">
            <v>POSO MOUNTAIN 2101CB</v>
          </cell>
          <cell r="C218">
            <v>253642101</v>
          </cell>
          <cell r="D218" t="str">
            <v>POSO MOUNTAIN 2101</v>
          </cell>
          <cell r="E218" t="str">
            <v>CB</v>
          </cell>
          <cell r="F218" t="b">
            <v>0</v>
          </cell>
          <cell r="G218">
            <v>6924.1000998162299</v>
          </cell>
          <cell r="H218">
            <v>6924.1000998162299</v>
          </cell>
          <cell r="I218">
            <v>4.3033561838509815</v>
          </cell>
          <cell r="J218">
            <v>22</v>
          </cell>
          <cell r="K218">
            <v>5.9019762829848298E-5</v>
          </cell>
          <cell r="L218">
            <v>2806</v>
          </cell>
          <cell r="M218">
            <v>4006.0392090976202</v>
          </cell>
          <cell r="N218">
            <v>149</v>
          </cell>
        </row>
        <row r="219">
          <cell r="B219" t="str">
            <v>WYANDOTTE 1109702710</v>
          </cell>
          <cell r="C219">
            <v>102911109</v>
          </cell>
          <cell r="D219" t="str">
            <v>WYANDOTTE 1109</v>
          </cell>
          <cell r="E219">
            <v>702710</v>
          </cell>
          <cell r="F219" t="b">
            <v>0</v>
          </cell>
          <cell r="G219">
            <v>7335.76710678172</v>
          </cell>
          <cell r="H219">
            <v>4286.55563298584</v>
          </cell>
          <cell r="I219">
            <v>2.6641116426263767</v>
          </cell>
          <cell r="J219">
            <v>49</v>
          </cell>
          <cell r="K219">
            <v>2.1701780489672001E-4</v>
          </cell>
          <cell r="L219">
            <v>330</v>
          </cell>
          <cell r="M219">
            <v>1323.5469816959101</v>
          </cell>
          <cell r="N219">
            <v>672</v>
          </cell>
        </row>
        <row r="220">
          <cell r="B220" t="str">
            <v>WYANDOTTE 110366146</v>
          </cell>
          <cell r="C220">
            <v>102911103</v>
          </cell>
          <cell r="D220" t="str">
            <v>WYANDOTTE 1103</v>
          </cell>
          <cell r="E220">
            <v>66146</v>
          </cell>
          <cell r="F220" t="b">
            <v>1</v>
          </cell>
          <cell r="G220">
            <v>252.308263398772</v>
          </cell>
          <cell r="H220">
            <v>252.308263398772</v>
          </cell>
          <cell r="I220">
            <v>0.15681060497126911</v>
          </cell>
          <cell r="J220">
            <v>4</v>
          </cell>
          <cell r="K220">
            <v>1.09836447336419E-4</v>
          </cell>
          <cell r="L220">
            <v>1414</v>
          </cell>
          <cell r="M220">
            <v>2698.6732403650399</v>
          </cell>
          <cell r="N220">
            <v>313</v>
          </cell>
        </row>
        <row r="221">
          <cell r="B221" t="str">
            <v>SOLEDAD 2102346006</v>
          </cell>
          <cell r="C221">
            <v>182052102</v>
          </cell>
          <cell r="D221" t="str">
            <v>SOLEDAD 2102</v>
          </cell>
          <cell r="E221">
            <v>346006</v>
          </cell>
          <cell r="F221" t="b">
            <v>0</v>
          </cell>
          <cell r="G221">
            <v>3918.30732333375</v>
          </cell>
          <cell r="H221">
            <v>3650.4624922080998</v>
          </cell>
          <cell r="I221">
            <v>2.2687771859590429</v>
          </cell>
          <cell r="J221">
            <v>5</v>
          </cell>
          <cell r="K221">
            <v>7.7555298048537197E-5</v>
          </cell>
          <cell r="L221">
            <v>2277</v>
          </cell>
          <cell r="M221">
            <v>3061.2642616271901</v>
          </cell>
          <cell r="N221">
            <v>262</v>
          </cell>
        </row>
        <row r="222">
          <cell r="B222" t="str">
            <v>CORNING 110290036</v>
          </cell>
          <cell r="C222">
            <v>103331102</v>
          </cell>
          <cell r="D222" t="str">
            <v>CORNING 1102</v>
          </cell>
          <cell r="E222">
            <v>90036</v>
          </cell>
          <cell r="F222" t="b">
            <v>0</v>
          </cell>
          <cell r="G222">
            <v>23187.522111200298</v>
          </cell>
          <cell r="H222">
            <v>21561.176213333601</v>
          </cell>
          <cell r="I222">
            <v>13.400358118914607</v>
          </cell>
          <cell r="J222">
            <v>87</v>
          </cell>
          <cell r="K222">
            <v>7.3822263749163798E-5</v>
          </cell>
          <cell r="L222">
            <v>2364</v>
          </cell>
          <cell r="M222">
            <v>4520.2585180078704</v>
          </cell>
          <cell r="N222">
            <v>105</v>
          </cell>
        </row>
        <row r="223">
          <cell r="B223" t="str">
            <v>OAKHURST 11035732</v>
          </cell>
          <cell r="C223">
            <v>254421103</v>
          </cell>
          <cell r="D223" t="str">
            <v>OAKHURST 1103</v>
          </cell>
          <cell r="E223">
            <v>5732</v>
          </cell>
          <cell r="F223" t="b">
            <v>0</v>
          </cell>
          <cell r="G223">
            <v>5445.3198425173596</v>
          </cell>
          <cell r="H223">
            <v>5445.3198425173596</v>
          </cell>
          <cell r="I223">
            <v>3.3842882799983589</v>
          </cell>
          <cell r="J223">
            <v>37</v>
          </cell>
          <cell r="K223">
            <v>5.3284605078137998E-5</v>
          </cell>
          <cell r="L223">
            <v>2956</v>
          </cell>
          <cell r="M223">
            <v>4484.98278660085</v>
          </cell>
          <cell r="N223">
            <v>109</v>
          </cell>
        </row>
        <row r="224">
          <cell r="B224" t="str">
            <v>MARIPOSA 210237282</v>
          </cell>
          <cell r="C224">
            <v>254452102</v>
          </cell>
          <cell r="D224" t="str">
            <v>MARIPOSA 2102</v>
          </cell>
          <cell r="E224">
            <v>37282</v>
          </cell>
          <cell r="F224" t="b">
            <v>0</v>
          </cell>
          <cell r="G224">
            <v>96262.893053710402</v>
          </cell>
          <cell r="H224">
            <v>86430.768713738798</v>
          </cell>
          <cell r="I224">
            <v>53.717071916556122</v>
          </cell>
          <cell r="J224">
            <v>498</v>
          </cell>
          <cell r="K224">
            <v>6.5438513591270498E-5</v>
          </cell>
          <cell r="L224">
            <v>2602</v>
          </cell>
          <cell r="M224">
            <v>4244.8756433646904</v>
          </cell>
          <cell r="N224">
            <v>134</v>
          </cell>
        </row>
        <row r="225">
          <cell r="B225" t="str">
            <v>OAKHURST 110363334</v>
          </cell>
          <cell r="C225">
            <v>254421103</v>
          </cell>
          <cell r="D225" t="str">
            <v>OAKHURST 1103</v>
          </cell>
          <cell r="E225">
            <v>63334</v>
          </cell>
          <cell r="F225" t="b">
            <v>0</v>
          </cell>
          <cell r="G225">
            <v>27819.9713092735</v>
          </cell>
          <cell r="H225">
            <v>27819.9713092735</v>
          </cell>
          <cell r="I225">
            <v>17.29022455517309</v>
          </cell>
          <cell r="J225">
            <v>154</v>
          </cell>
          <cell r="K225">
            <v>5.0298212180997001E-5</v>
          </cell>
          <cell r="L225">
            <v>3032</v>
          </cell>
          <cell r="M225">
            <v>5273.9392087022597</v>
          </cell>
          <cell r="N225">
            <v>55</v>
          </cell>
        </row>
        <row r="226">
          <cell r="B226" t="str">
            <v>BANGOR 110131502</v>
          </cell>
          <cell r="C226">
            <v>103191101</v>
          </cell>
          <cell r="D226" t="str">
            <v>BANGOR 1101</v>
          </cell>
          <cell r="E226">
            <v>31502</v>
          </cell>
          <cell r="F226" t="b">
            <v>0</v>
          </cell>
          <cell r="G226">
            <v>19104.368626605599</v>
          </cell>
          <cell r="H226">
            <v>19104.368626605599</v>
          </cell>
          <cell r="I226">
            <v>11.873442278810192</v>
          </cell>
          <cell r="J226">
            <v>102</v>
          </cell>
          <cell r="K226">
            <v>1.4287417770901799E-4</v>
          </cell>
          <cell r="L226">
            <v>828</v>
          </cell>
          <cell r="M226">
            <v>1982.4694391412199</v>
          </cell>
          <cell r="N226">
            <v>459</v>
          </cell>
        </row>
        <row r="227">
          <cell r="B227" t="str">
            <v>POINT MORETTI 110135874</v>
          </cell>
          <cell r="C227">
            <v>82931101</v>
          </cell>
          <cell r="D227" t="str">
            <v>POINT MORETTI 1101</v>
          </cell>
          <cell r="E227">
            <v>35874</v>
          </cell>
          <cell r="F227" t="b">
            <v>1</v>
          </cell>
          <cell r="G227">
            <v>329.48310617306601</v>
          </cell>
          <cell r="H227">
            <v>329.48310617306601</v>
          </cell>
          <cell r="I227">
            <v>0.20477508152459042</v>
          </cell>
          <cell r="J227">
            <v>4</v>
          </cell>
          <cell r="K227">
            <v>2.3219632203108601E-4</v>
          </cell>
          <cell r="L227">
            <v>276</v>
          </cell>
          <cell r="M227">
            <v>974.71697998046795</v>
          </cell>
          <cell r="N227">
            <v>846</v>
          </cell>
        </row>
        <row r="228">
          <cell r="B228" t="str">
            <v>SHINGLE SPRINGS 21099372</v>
          </cell>
          <cell r="C228">
            <v>153652109</v>
          </cell>
          <cell r="D228" t="str">
            <v>SHINGLE SPRINGS 2109</v>
          </cell>
          <cell r="E228">
            <v>9372</v>
          </cell>
          <cell r="F228" t="b">
            <v>0</v>
          </cell>
          <cell r="G228">
            <v>28750.709805734401</v>
          </cell>
          <cell r="H228">
            <v>28750.709805734401</v>
          </cell>
          <cell r="I228">
            <v>17.868682290698821</v>
          </cell>
          <cell r="J228">
            <v>190</v>
          </cell>
          <cell r="K228">
            <v>1.21444026017487E-4</v>
          </cell>
          <cell r="L228">
            <v>1159</v>
          </cell>
          <cell r="M228">
            <v>1860.3939396209501</v>
          </cell>
          <cell r="N228">
            <v>487</v>
          </cell>
        </row>
        <row r="229">
          <cell r="B229" t="str">
            <v>GEYSERVILLE 1102756</v>
          </cell>
          <cell r="C229">
            <v>42891102</v>
          </cell>
          <cell r="D229" t="str">
            <v>GEYSERVILLE 1102</v>
          </cell>
          <cell r="E229">
            <v>756</v>
          </cell>
          <cell r="F229" t="b">
            <v>1</v>
          </cell>
          <cell r="G229">
            <v>948.40778643649196</v>
          </cell>
          <cell r="H229">
            <v>948.40778643649196</v>
          </cell>
          <cell r="I229">
            <v>0.5894392706255388</v>
          </cell>
          <cell r="J229">
            <v>7</v>
          </cell>
          <cell r="K229">
            <v>3.74085437215399E-4</v>
          </cell>
          <cell r="L229">
            <v>76</v>
          </cell>
          <cell r="M229">
            <v>1141.7089188150101</v>
          </cell>
          <cell r="N229">
            <v>757</v>
          </cell>
        </row>
        <row r="230">
          <cell r="B230" t="str">
            <v>SAN MIGUEL 1104N60</v>
          </cell>
          <cell r="C230">
            <v>182661104</v>
          </cell>
          <cell r="D230" t="str">
            <v>SAN MIGUEL 1104</v>
          </cell>
          <cell r="E230" t="str">
            <v>N60</v>
          </cell>
          <cell r="F230" t="b">
            <v>0</v>
          </cell>
          <cell r="G230">
            <v>14171.0100752948</v>
          </cell>
          <cell r="H230">
            <v>13316.658047684699</v>
          </cell>
          <cell r="I230">
            <v>8.2763567729550651</v>
          </cell>
          <cell r="J230">
            <v>66</v>
          </cell>
          <cell r="K230">
            <v>6.3748768610594198E-5</v>
          </cell>
          <cell r="L230">
            <v>2655</v>
          </cell>
          <cell r="M230">
            <v>3875.8170011363</v>
          </cell>
          <cell r="N230">
            <v>160</v>
          </cell>
        </row>
        <row r="231">
          <cell r="B231" t="str">
            <v>LINCOLN 1104685276</v>
          </cell>
          <cell r="C231">
            <v>153701104</v>
          </cell>
          <cell r="D231" t="str">
            <v>LINCOLN 1104</v>
          </cell>
          <cell r="E231">
            <v>685276</v>
          </cell>
          <cell r="F231" t="b">
            <v>0</v>
          </cell>
          <cell r="G231">
            <v>34821.965579108299</v>
          </cell>
          <cell r="H231">
            <v>10432.386883092</v>
          </cell>
          <cell r="I231">
            <v>6.4837705923505284</v>
          </cell>
          <cell r="J231">
            <v>216</v>
          </cell>
          <cell r="K231">
            <v>7.8085518759698306E-5</v>
          </cell>
          <cell r="L231">
            <v>2256</v>
          </cell>
          <cell r="M231">
            <v>3212.4400661755999</v>
          </cell>
          <cell r="N231">
            <v>238</v>
          </cell>
        </row>
        <row r="232">
          <cell r="B232" t="str">
            <v>HORSESHOE 1101416226</v>
          </cell>
          <cell r="C232">
            <v>152571101</v>
          </cell>
          <cell r="D232" t="str">
            <v>HORSESHOE 1101</v>
          </cell>
          <cell r="E232">
            <v>416226</v>
          </cell>
          <cell r="F232" t="b">
            <v>1</v>
          </cell>
          <cell r="G232">
            <v>397.92376180473502</v>
          </cell>
          <cell r="H232">
            <v>186.66159093082399</v>
          </cell>
          <cell r="I232">
            <v>0.11601093283457053</v>
          </cell>
          <cell r="J232">
            <v>5</v>
          </cell>
          <cell r="K232">
            <v>8.4899354260414801E-5</v>
          </cell>
          <cell r="L232">
            <v>2065</v>
          </cell>
          <cell r="M232">
            <v>2680.4210826201702</v>
          </cell>
          <cell r="N232">
            <v>316</v>
          </cell>
        </row>
        <row r="233">
          <cell r="B233" t="str">
            <v>BROWNS VALLEY 110117011</v>
          </cell>
          <cell r="C233">
            <v>152921101</v>
          </cell>
          <cell r="D233" t="str">
            <v>BROWNS VALLEY 1101</v>
          </cell>
          <cell r="E233">
            <v>17011</v>
          </cell>
          <cell r="F233" t="b">
            <v>0</v>
          </cell>
          <cell r="G233">
            <v>3005.3172043977902</v>
          </cell>
          <cell r="H233">
            <v>3005.3172043977902</v>
          </cell>
          <cell r="I233">
            <v>1.8678167833423183</v>
          </cell>
          <cell r="J233">
            <v>22</v>
          </cell>
          <cell r="K233">
            <v>9.7443481784218594E-5</v>
          </cell>
          <cell r="L233">
            <v>1702</v>
          </cell>
          <cell r="M233">
            <v>2978.7373966004202</v>
          </cell>
          <cell r="N233">
            <v>270</v>
          </cell>
        </row>
        <row r="234">
          <cell r="B234" t="str">
            <v>ZACA 1102Y02</v>
          </cell>
          <cell r="C234">
            <v>182681102</v>
          </cell>
          <cell r="D234" t="str">
            <v>ZACA 1102</v>
          </cell>
          <cell r="E234" t="str">
            <v>Y02</v>
          </cell>
          <cell r="F234" t="b">
            <v>0</v>
          </cell>
          <cell r="G234">
            <v>21138.349851574501</v>
          </cell>
          <cell r="H234">
            <v>16812.491593667299</v>
          </cell>
          <cell r="I234">
            <v>10.449031444168613</v>
          </cell>
          <cell r="J234">
            <v>158</v>
          </cell>
          <cell r="K234">
            <v>6.2767883880237695E-5</v>
          </cell>
          <cell r="L234">
            <v>2691</v>
          </cell>
          <cell r="M234">
            <v>3729.2173914149198</v>
          </cell>
          <cell r="N234">
            <v>180</v>
          </cell>
        </row>
        <row r="235">
          <cell r="B235" t="str">
            <v>OLETA 1102186326</v>
          </cell>
          <cell r="C235">
            <v>163541102</v>
          </cell>
          <cell r="D235" t="str">
            <v>OLETA 1102</v>
          </cell>
          <cell r="E235">
            <v>186326</v>
          </cell>
          <cell r="F235" t="b">
            <v>0</v>
          </cell>
          <cell r="G235">
            <v>20743.732890044899</v>
          </cell>
          <cell r="H235">
            <v>19088.853877773701</v>
          </cell>
          <cell r="I235">
            <v>11.863799799735053</v>
          </cell>
          <cell r="J235">
            <v>123</v>
          </cell>
          <cell r="K235">
            <v>1.1430569302916101E-4</v>
          </cell>
          <cell r="L235">
            <v>1312</v>
          </cell>
          <cell r="M235">
            <v>2157.6906626469299</v>
          </cell>
          <cell r="N235">
            <v>410</v>
          </cell>
        </row>
        <row r="236">
          <cell r="B236" t="str">
            <v>STANISLAUS 1702CB</v>
          </cell>
          <cell r="C236">
            <v>162821702</v>
          </cell>
          <cell r="D236" t="str">
            <v>STANISLAUS 1702</v>
          </cell>
          <cell r="E236" t="str">
            <v>CB</v>
          </cell>
          <cell r="F236" t="b">
            <v>0</v>
          </cell>
          <cell r="G236">
            <v>13066.3243830916</v>
          </cell>
          <cell r="H236">
            <v>13066.3243830916</v>
          </cell>
          <cell r="I236">
            <v>8.1207733891184581</v>
          </cell>
          <cell r="J236">
            <v>67</v>
          </cell>
          <cell r="K236">
            <v>1.5784529294712599E-4</v>
          </cell>
          <cell r="L236">
            <v>665</v>
          </cell>
          <cell r="M236">
            <v>1253.72715187931</v>
          </cell>
          <cell r="N236">
            <v>700</v>
          </cell>
        </row>
        <row r="237">
          <cell r="B237" t="str">
            <v>MADISON 2101117644</v>
          </cell>
          <cell r="C237">
            <v>63172101</v>
          </cell>
          <cell r="D237" t="str">
            <v>MADISON 2101</v>
          </cell>
          <cell r="E237">
            <v>117644</v>
          </cell>
          <cell r="F237" t="b">
            <v>0</v>
          </cell>
          <cell r="G237">
            <v>3757.3781567578799</v>
          </cell>
          <cell r="H237">
            <v>1080.3525171669301</v>
          </cell>
          <cell r="I237">
            <v>0.67144345380169679</v>
          </cell>
          <cell r="J237">
            <v>12</v>
          </cell>
          <cell r="K237">
            <v>9.3021259393329505E-5</v>
          </cell>
          <cell r="L237">
            <v>1820</v>
          </cell>
          <cell r="M237">
            <v>2949.3644506983001</v>
          </cell>
          <cell r="N237">
            <v>280</v>
          </cell>
        </row>
        <row r="238">
          <cell r="B238" t="str">
            <v>PUTAH CREEK 1105617260</v>
          </cell>
          <cell r="C238">
            <v>63681105</v>
          </cell>
          <cell r="D238" t="str">
            <v>PUTAH CREEK 1105</v>
          </cell>
          <cell r="E238">
            <v>617260</v>
          </cell>
          <cell r="F238" t="b">
            <v>0</v>
          </cell>
          <cell r="G238">
            <v>4545.7003418065397</v>
          </cell>
          <cell r="H238">
            <v>1876.8401803643201</v>
          </cell>
          <cell r="I238">
            <v>1.1664637541108267</v>
          </cell>
          <cell r="J238">
            <v>15</v>
          </cell>
          <cell r="K238">
            <v>9.4125222676666397E-5</v>
          </cell>
          <cell r="L238">
            <v>1791</v>
          </cell>
          <cell r="M238">
            <v>3143.4533339640102</v>
          </cell>
          <cell r="N238">
            <v>249</v>
          </cell>
        </row>
        <row r="239">
          <cell r="B239" t="str">
            <v>BUELLTON 110163389</v>
          </cell>
          <cell r="C239">
            <v>183041101</v>
          </cell>
          <cell r="D239" t="str">
            <v>BUELLTON 1101</v>
          </cell>
          <cell r="E239">
            <v>63389</v>
          </cell>
          <cell r="F239" t="b">
            <v>1</v>
          </cell>
          <cell r="G239">
            <v>391.593802992306</v>
          </cell>
          <cell r="H239">
            <v>0</v>
          </cell>
          <cell r="I239">
            <v>0</v>
          </cell>
          <cell r="J239">
            <v>2</v>
          </cell>
          <cell r="K239">
            <v>1.02866579254623E-4</v>
          </cell>
          <cell r="L239">
            <v>1573</v>
          </cell>
          <cell r="M239">
            <v>1639.51292017474</v>
          </cell>
          <cell r="N239">
            <v>547</v>
          </cell>
        </row>
        <row r="240">
          <cell r="B240" t="str">
            <v>CLEAR LAKE 1102904</v>
          </cell>
          <cell r="C240">
            <v>42141102</v>
          </cell>
          <cell r="D240" t="str">
            <v>CLEAR LAKE 1102</v>
          </cell>
          <cell r="E240">
            <v>904</v>
          </cell>
          <cell r="F240" t="b">
            <v>0</v>
          </cell>
          <cell r="G240">
            <v>5777.0338743825596</v>
          </cell>
          <cell r="H240">
            <v>5445.64925676857</v>
          </cell>
          <cell r="I240">
            <v>3.3844930122862462</v>
          </cell>
          <cell r="J240">
            <v>30</v>
          </cell>
          <cell r="K240">
            <v>9.2995403222097394E-5</v>
          </cell>
          <cell r="L240">
            <v>1822</v>
          </cell>
          <cell r="M240">
            <v>2564.6520467569499</v>
          </cell>
          <cell r="N240">
            <v>336</v>
          </cell>
        </row>
        <row r="241">
          <cell r="B241" t="str">
            <v>SHINGLE SPRINGS 210519522</v>
          </cell>
          <cell r="C241">
            <v>153652105</v>
          </cell>
          <cell r="D241" t="str">
            <v>SHINGLE SPRINGS 2105</v>
          </cell>
          <cell r="E241">
            <v>19522</v>
          </cell>
          <cell r="F241" t="b">
            <v>0</v>
          </cell>
          <cell r="G241">
            <v>16493.188226899201</v>
          </cell>
          <cell r="H241">
            <v>15565.1755437188</v>
          </cell>
          <cell r="I241">
            <v>9.6738194802478557</v>
          </cell>
          <cell r="J241">
            <v>113</v>
          </cell>
          <cell r="K241">
            <v>8.8780449332589596E-5</v>
          </cell>
          <cell r="L241">
            <v>1959</v>
          </cell>
          <cell r="M241">
            <v>3187.9029364348798</v>
          </cell>
          <cell r="N241">
            <v>244</v>
          </cell>
        </row>
        <row r="242">
          <cell r="B242" t="str">
            <v>SUNOL 1101MR387</v>
          </cell>
          <cell r="C242">
            <v>14241101</v>
          </cell>
          <cell r="D242" t="str">
            <v>SUNOL 1101</v>
          </cell>
          <cell r="E242" t="str">
            <v>MR387</v>
          </cell>
          <cell r="F242" t="b">
            <v>0</v>
          </cell>
          <cell r="G242">
            <v>8072.5306794767803</v>
          </cell>
          <cell r="H242">
            <v>8065.9096039097503</v>
          </cell>
          <cell r="I242">
            <v>5.0129954033000317</v>
          </cell>
          <cell r="J242">
            <v>24</v>
          </cell>
          <cell r="K242">
            <v>6.2944611984320194E-5</v>
          </cell>
          <cell r="L242">
            <v>2681</v>
          </cell>
          <cell r="M242">
            <v>3500.2914210673698</v>
          </cell>
          <cell r="N242">
            <v>201</v>
          </cell>
        </row>
        <row r="243">
          <cell r="B243" t="str">
            <v>WISE 11022054</v>
          </cell>
          <cell r="C243">
            <v>152271102</v>
          </cell>
          <cell r="D243" t="str">
            <v>WISE 1102</v>
          </cell>
          <cell r="E243">
            <v>2054</v>
          </cell>
          <cell r="F243" t="b">
            <v>0</v>
          </cell>
          <cell r="G243">
            <v>20940.0353390282</v>
          </cell>
          <cell r="H243">
            <v>20940.0353390282</v>
          </cell>
          <cell r="I243">
            <v>13.014316556263642</v>
          </cell>
          <cell r="J243">
            <v>147</v>
          </cell>
          <cell r="K243">
            <v>1.04289541477741E-4</v>
          </cell>
          <cell r="L243">
            <v>1544</v>
          </cell>
          <cell r="M243">
            <v>2815.7077504501199</v>
          </cell>
          <cell r="N243">
            <v>298</v>
          </cell>
        </row>
        <row r="244">
          <cell r="B244" t="str">
            <v>ANTELOPE 1101318686</v>
          </cell>
          <cell r="C244">
            <v>252021101</v>
          </cell>
          <cell r="D244" t="str">
            <v>ANTELOPE 1101</v>
          </cell>
          <cell r="E244">
            <v>318686</v>
          </cell>
          <cell r="F244" t="b">
            <v>0</v>
          </cell>
          <cell r="G244">
            <v>4853.6414369602899</v>
          </cell>
          <cell r="H244">
            <v>2345.6024451165799</v>
          </cell>
          <cell r="I244">
            <v>1.4578013953490241</v>
          </cell>
          <cell r="J244">
            <v>7</v>
          </cell>
          <cell r="K244">
            <v>6.5095652384375796E-5</v>
          </cell>
          <cell r="L244">
            <v>2607</v>
          </cell>
          <cell r="M244">
            <v>3652.24098514978</v>
          </cell>
          <cell r="N244">
            <v>185</v>
          </cell>
        </row>
        <row r="245">
          <cell r="B245" t="str">
            <v>JESSUP 11021314</v>
          </cell>
          <cell r="C245">
            <v>103441102</v>
          </cell>
          <cell r="D245" t="str">
            <v>JESSUP 1102</v>
          </cell>
          <cell r="E245">
            <v>1314</v>
          </cell>
          <cell r="F245" t="b">
            <v>0</v>
          </cell>
          <cell r="G245">
            <v>23311.137635769301</v>
          </cell>
          <cell r="H245">
            <v>9677.7607319039398</v>
          </cell>
          <cell r="I245">
            <v>6.0147673908663393</v>
          </cell>
          <cell r="J245">
            <v>161</v>
          </cell>
          <cell r="K245">
            <v>8.2164590507170906E-5</v>
          </cell>
          <cell r="L245">
            <v>2148</v>
          </cell>
          <cell r="M245">
            <v>3017.9059803067898</v>
          </cell>
          <cell r="N245">
            <v>267</v>
          </cell>
        </row>
        <row r="246">
          <cell r="B246" t="str">
            <v>KERCKHOFF 1101R353</v>
          </cell>
          <cell r="C246">
            <v>252561101</v>
          </cell>
          <cell r="D246" t="str">
            <v>KERCKHOFF 1101</v>
          </cell>
          <cell r="E246" t="str">
            <v>R353</v>
          </cell>
          <cell r="F246" t="b">
            <v>0</v>
          </cell>
          <cell r="G246">
            <v>22190.544303385799</v>
          </cell>
          <cell r="H246">
            <v>22190.544303385799</v>
          </cell>
          <cell r="I246">
            <v>13.791512929388315</v>
          </cell>
          <cell r="J246">
            <v>53</v>
          </cell>
          <cell r="K246">
            <v>3.70747244953647E-5</v>
          </cell>
          <cell r="L246">
            <v>3313</v>
          </cell>
          <cell r="M246">
            <v>6512.8185848020103</v>
          </cell>
          <cell r="N246">
            <v>18</v>
          </cell>
        </row>
        <row r="247">
          <cell r="B247" t="str">
            <v>CORRAL 110112608</v>
          </cell>
          <cell r="C247">
            <v>162991101</v>
          </cell>
          <cell r="D247" t="str">
            <v>CORRAL 1101</v>
          </cell>
          <cell r="E247">
            <v>12608</v>
          </cell>
          <cell r="F247" t="b">
            <v>0</v>
          </cell>
          <cell r="G247">
            <v>27131.102658634602</v>
          </cell>
          <cell r="H247">
            <v>27131.102658634602</v>
          </cell>
          <cell r="I247">
            <v>16.862089905925792</v>
          </cell>
          <cell r="J247">
            <v>187</v>
          </cell>
          <cell r="K247">
            <v>6.2934815265607998E-5</v>
          </cell>
          <cell r="L247">
            <v>2683</v>
          </cell>
          <cell r="M247">
            <v>3772.46196542593</v>
          </cell>
          <cell r="N247">
            <v>174</v>
          </cell>
        </row>
        <row r="248">
          <cell r="B248" t="str">
            <v>SHEPHERD 2111707358</v>
          </cell>
          <cell r="C248">
            <v>252062111</v>
          </cell>
          <cell r="D248" t="str">
            <v>SHEPHERD 2111</v>
          </cell>
          <cell r="E248">
            <v>707358</v>
          </cell>
          <cell r="F248" t="b">
            <v>0</v>
          </cell>
          <cell r="G248">
            <v>37001.255878691103</v>
          </cell>
          <cell r="H248">
            <v>30537.975330827201</v>
          </cell>
          <cell r="I248">
            <v>18.979475034696829</v>
          </cell>
          <cell r="J248">
            <v>219</v>
          </cell>
          <cell r="K248">
            <v>4.1347467642530998E-5</v>
          </cell>
          <cell r="L248">
            <v>3238</v>
          </cell>
          <cell r="M248">
            <v>5721.8441556195403</v>
          </cell>
          <cell r="N248">
            <v>41</v>
          </cell>
        </row>
        <row r="249">
          <cell r="B249" t="str">
            <v>PEORIA 170492888</v>
          </cell>
          <cell r="C249">
            <v>163781704</v>
          </cell>
          <cell r="D249" t="str">
            <v>PEORIA 1704</v>
          </cell>
          <cell r="E249">
            <v>92888</v>
          </cell>
          <cell r="F249" t="b">
            <v>1</v>
          </cell>
          <cell r="G249">
            <v>765.36209800593497</v>
          </cell>
          <cell r="H249">
            <v>400.60246466308399</v>
          </cell>
          <cell r="I249">
            <v>0.24897605013243257</v>
          </cell>
          <cell r="J249">
            <v>4</v>
          </cell>
          <cell r="K249">
            <v>1.0690745875763201E-4</v>
          </cell>
          <cell r="L249">
            <v>1480</v>
          </cell>
          <cell r="M249">
            <v>2347.6932373046802</v>
          </cell>
          <cell r="N249">
            <v>375</v>
          </cell>
        </row>
        <row r="250">
          <cell r="B250" t="str">
            <v>FROGTOWN 17028482</v>
          </cell>
          <cell r="C250">
            <v>163451702</v>
          </cell>
          <cell r="D250" t="str">
            <v>FROGTOWN 1702</v>
          </cell>
          <cell r="E250">
            <v>8482</v>
          </cell>
          <cell r="F250" t="b">
            <v>0</v>
          </cell>
          <cell r="G250">
            <v>23390.992894160099</v>
          </cell>
          <cell r="H250">
            <v>23390.992894160099</v>
          </cell>
          <cell r="I250">
            <v>14.53759657809826</v>
          </cell>
          <cell r="J250">
            <v>117</v>
          </cell>
          <cell r="K250">
            <v>1.0251990573559101E-4</v>
          </cell>
          <cell r="L250">
            <v>1587</v>
          </cell>
          <cell r="M250">
            <v>2287.3259428152401</v>
          </cell>
          <cell r="N250">
            <v>386</v>
          </cell>
        </row>
        <row r="251">
          <cell r="B251" t="str">
            <v>MADISON 2101725408</v>
          </cell>
          <cell r="C251">
            <v>63172101</v>
          </cell>
          <cell r="D251" t="str">
            <v>MADISON 2101</v>
          </cell>
          <cell r="E251">
            <v>725408</v>
          </cell>
          <cell r="F251" t="b">
            <v>0</v>
          </cell>
          <cell r="G251">
            <v>2105.6405731605701</v>
          </cell>
          <cell r="H251">
            <v>1530.18971326222</v>
          </cell>
          <cell r="I251">
            <v>0.95101908841654448</v>
          </cell>
          <cell r="J251">
            <v>9</v>
          </cell>
          <cell r="K251">
            <v>9.3020679034654799E-5</v>
          </cell>
          <cell r="L251">
            <v>1821</v>
          </cell>
          <cell r="M251">
            <v>2838.0742535244499</v>
          </cell>
          <cell r="N251">
            <v>294</v>
          </cell>
        </row>
        <row r="252">
          <cell r="B252" t="str">
            <v>PASO ROBLES 1104R56</v>
          </cell>
          <cell r="C252">
            <v>182611104</v>
          </cell>
          <cell r="D252" t="str">
            <v>PASO ROBLES 1104</v>
          </cell>
          <cell r="E252" t="str">
            <v>R56</v>
          </cell>
          <cell r="F252" t="b">
            <v>0</v>
          </cell>
          <cell r="G252">
            <v>19965.750539578101</v>
          </cell>
          <cell r="H252">
            <v>18526.185522609801</v>
          </cell>
          <cell r="I252">
            <v>11.514099143946428</v>
          </cell>
          <cell r="J252">
            <v>117</v>
          </cell>
          <cell r="K252">
            <v>9.8996636031506893E-5</v>
          </cell>
          <cell r="L252">
            <v>1669</v>
          </cell>
          <cell r="M252">
            <v>2922.39659828094</v>
          </cell>
          <cell r="N252">
            <v>284</v>
          </cell>
        </row>
        <row r="253">
          <cell r="B253" t="str">
            <v>FRENCH GULCH 11011892</v>
          </cell>
          <cell r="C253">
            <v>103381101</v>
          </cell>
          <cell r="D253" t="str">
            <v>FRENCH GULCH 1101</v>
          </cell>
          <cell r="E253">
            <v>1892</v>
          </cell>
          <cell r="F253" t="b">
            <v>0</v>
          </cell>
          <cell r="G253">
            <v>5154.3446543293303</v>
          </cell>
          <cell r="H253">
            <v>5154.3446543293303</v>
          </cell>
          <cell r="I253">
            <v>3.2034460250648418</v>
          </cell>
          <cell r="J253">
            <v>12</v>
          </cell>
          <cell r="K253">
            <v>1.1417938148952001E-4</v>
          </cell>
          <cell r="L253">
            <v>1317</v>
          </cell>
          <cell r="M253">
            <v>1393.52986699351</v>
          </cell>
          <cell r="N253">
            <v>640</v>
          </cell>
        </row>
        <row r="254">
          <cell r="B254" t="str">
            <v>ELK CREEK 110137334</v>
          </cell>
          <cell r="C254">
            <v>102781101</v>
          </cell>
          <cell r="D254" t="str">
            <v>ELK CREEK 1101</v>
          </cell>
          <cell r="E254">
            <v>37334</v>
          </cell>
          <cell r="F254" t="b">
            <v>0</v>
          </cell>
          <cell r="G254">
            <v>15392.984776257101</v>
          </cell>
          <cell r="H254">
            <v>15392.984776257101</v>
          </cell>
          <cell r="I254">
            <v>9.5668022226582359</v>
          </cell>
          <cell r="J254">
            <v>70</v>
          </cell>
          <cell r="K254">
            <v>5.2877473752965598E-5</v>
          </cell>
          <cell r="L254">
            <v>2973</v>
          </cell>
          <cell r="M254">
            <v>4838.4242436187897</v>
          </cell>
          <cell r="N254">
            <v>87</v>
          </cell>
        </row>
        <row r="255">
          <cell r="B255" t="str">
            <v>POSO MOUNTAIN 21033988</v>
          </cell>
          <cell r="C255">
            <v>253642103</v>
          </cell>
          <cell r="D255" t="str">
            <v>POSO MOUNTAIN 2103</v>
          </cell>
          <cell r="E255">
            <v>3988</v>
          </cell>
          <cell r="F255" t="b">
            <v>0</v>
          </cell>
          <cell r="G255">
            <v>29512.46334178</v>
          </cell>
          <cell r="H255">
            <v>27217.737420253899</v>
          </cell>
          <cell r="I255">
            <v>16.915933760257239</v>
          </cell>
          <cell r="J255">
            <v>68</v>
          </cell>
          <cell r="K255">
            <v>4.0140985369419E-5</v>
          </cell>
          <cell r="L255">
            <v>3264</v>
          </cell>
          <cell r="M255">
            <v>5944.5540435961002</v>
          </cell>
          <cell r="N255">
            <v>32</v>
          </cell>
        </row>
        <row r="256">
          <cell r="B256" t="str">
            <v>OREGON TRAIL 1104CB</v>
          </cell>
          <cell r="C256">
            <v>103521104</v>
          </cell>
          <cell r="D256" t="str">
            <v>OREGON TRAIL 1104</v>
          </cell>
          <cell r="E256" t="str">
            <v>CB</v>
          </cell>
          <cell r="F256" t="b">
            <v>0</v>
          </cell>
          <cell r="G256">
            <v>23543.782700217602</v>
          </cell>
          <cell r="H256">
            <v>17030.244017994901</v>
          </cell>
          <cell r="I256">
            <v>10.584365455559292</v>
          </cell>
          <cell r="J256">
            <v>164</v>
          </cell>
          <cell r="K256">
            <v>1.4109221713183901E-4</v>
          </cell>
          <cell r="L256">
            <v>852</v>
          </cell>
          <cell r="M256">
            <v>1638.3807490438101</v>
          </cell>
          <cell r="N256">
            <v>548</v>
          </cell>
        </row>
        <row r="257">
          <cell r="B257" t="str">
            <v>PALMER 1101M84</v>
          </cell>
          <cell r="C257">
            <v>183031101</v>
          </cell>
          <cell r="D257" t="str">
            <v>PALMER 1101</v>
          </cell>
          <cell r="E257" t="str">
            <v>M84</v>
          </cell>
          <cell r="F257" t="b">
            <v>0</v>
          </cell>
          <cell r="G257">
            <v>39352.921367680101</v>
          </cell>
          <cell r="H257">
            <v>37718.994968427898</v>
          </cell>
          <cell r="I257">
            <v>23.442507749178308</v>
          </cell>
          <cell r="J257">
            <v>145</v>
          </cell>
          <cell r="K257">
            <v>7.1467300740677098E-5</v>
          </cell>
          <cell r="L257">
            <v>2434</v>
          </cell>
          <cell r="M257">
            <v>3431.3832462969999</v>
          </cell>
          <cell r="N257">
            <v>209</v>
          </cell>
        </row>
        <row r="258">
          <cell r="B258" t="str">
            <v>PASO ROBLES 1103N58</v>
          </cell>
          <cell r="C258">
            <v>182611103</v>
          </cell>
          <cell r="D258" t="str">
            <v>PASO ROBLES 1103</v>
          </cell>
          <cell r="E258" t="str">
            <v>N58</v>
          </cell>
          <cell r="F258" t="b">
            <v>0</v>
          </cell>
          <cell r="G258">
            <v>11929.783817662401</v>
          </cell>
          <cell r="H258">
            <v>7319.60942829756</v>
          </cell>
          <cell r="I258">
            <v>4.5491668292713241</v>
          </cell>
          <cell r="J258">
            <v>91</v>
          </cell>
          <cell r="K258">
            <v>8.9682646325349604E-5</v>
          </cell>
          <cell r="L258">
            <v>1923</v>
          </cell>
          <cell r="M258">
            <v>2958.7212783298801</v>
          </cell>
          <cell r="N258">
            <v>277</v>
          </cell>
        </row>
        <row r="259">
          <cell r="B259" t="str">
            <v>CHOLAME 21025597</v>
          </cell>
          <cell r="C259">
            <v>182562102</v>
          </cell>
          <cell r="D259" t="str">
            <v>CHOLAME 2102</v>
          </cell>
          <cell r="E259">
            <v>5597</v>
          </cell>
          <cell r="F259" t="b">
            <v>0</v>
          </cell>
          <cell r="G259">
            <v>8229.9237633319699</v>
          </cell>
          <cell r="H259">
            <v>8229.9237633319699</v>
          </cell>
          <cell r="I259">
            <v>5.1149308659614476</v>
          </cell>
          <cell r="J259">
            <v>22</v>
          </cell>
          <cell r="K259">
            <v>5.7292371691021602E-5</v>
          </cell>
          <cell r="L259">
            <v>2855</v>
          </cell>
          <cell r="M259">
            <v>4008.41868105801</v>
          </cell>
          <cell r="N259">
            <v>148</v>
          </cell>
        </row>
        <row r="260">
          <cell r="B260" t="str">
            <v>UPPER LAKE 1101412</v>
          </cell>
          <cell r="C260">
            <v>42871101</v>
          </cell>
          <cell r="D260" t="str">
            <v>UPPER LAKE 1101</v>
          </cell>
          <cell r="E260">
            <v>412</v>
          </cell>
          <cell r="F260" t="b">
            <v>0</v>
          </cell>
          <cell r="G260">
            <v>27547.352777003201</v>
          </cell>
          <cell r="H260">
            <v>16599.981731723201</v>
          </cell>
          <cell r="I260">
            <v>10.316955706478062</v>
          </cell>
          <cell r="J260">
            <v>152</v>
          </cell>
          <cell r="K260">
            <v>9.7196056482349094E-5</v>
          </cell>
          <cell r="L260">
            <v>1709</v>
          </cell>
          <cell r="M260">
            <v>2705.0186936740902</v>
          </cell>
          <cell r="N260">
            <v>311</v>
          </cell>
        </row>
        <row r="261">
          <cell r="B261" t="str">
            <v>PASO ROBLES 11032731</v>
          </cell>
          <cell r="C261">
            <v>182611103</v>
          </cell>
          <cell r="D261" t="str">
            <v>PASO ROBLES 1103</v>
          </cell>
          <cell r="E261">
            <v>2731</v>
          </cell>
          <cell r="F261" t="b">
            <v>0</v>
          </cell>
          <cell r="G261">
            <v>2630.6286336231201</v>
          </cell>
          <cell r="H261">
            <v>2630.6286336231201</v>
          </cell>
          <cell r="I261">
            <v>1.6349463229478682</v>
          </cell>
          <cell r="J261">
            <v>13</v>
          </cell>
          <cell r="K261">
            <v>8.1625814905587093E-5</v>
          </cell>
          <cell r="L261">
            <v>2166</v>
          </cell>
          <cell r="M261">
            <v>3132.51661236584</v>
          </cell>
          <cell r="N261">
            <v>251</v>
          </cell>
        </row>
        <row r="262">
          <cell r="B262" t="str">
            <v>DEL MAR 2109CB</v>
          </cell>
          <cell r="C262">
            <v>152582109</v>
          </cell>
          <cell r="D262" t="str">
            <v>DEL MAR 2109</v>
          </cell>
          <cell r="E262" t="str">
            <v>CB</v>
          </cell>
          <cell r="F262" t="b">
            <v>0</v>
          </cell>
          <cell r="G262">
            <v>9780.4489325205304</v>
          </cell>
          <cell r="H262">
            <v>2376.91263834954</v>
          </cell>
          <cell r="I262">
            <v>1.4772608069294841</v>
          </cell>
          <cell r="J262">
            <v>72</v>
          </cell>
          <cell r="K262">
            <v>1.8500651220585001E-4</v>
          </cell>
          <cell r="L262">
            <v>472</v>
          </cell>
          <cell r="M262">
            <v>1136.28902758</v>
          </cell>
          <cell r="N262">
            <v>760</v>
          </cell>
        </row>
        <row r="263">
          <cell r="B263" t="str">
            <v>ANDERSON 1103226050</v>
          </cell>
          <cell r="C263">
            <v>103261103</v>
          </cell>
          <cell r="D263" t="str">
            <v>ANDERSON 1103</v>
          </cell>
          <cell r="E263">
            <v>226050</v>
          </cell>
          <cell r="F263" t="b">
            <v>0</v>
          </cell>
          <cell r="G263">
            <v>24153.200431203401</v>
          </cell>
          <cell r="H263">
            <v>7845.4548676105696</v>
          </cell>
          <cell r="I263">
            <v>4.8759818941022806</v>
          </cell>
          <cell r="J263">
            <v>160</v>
          </cell>
          <cell r="K263">
            <v>1.2494325099998899E-4</v>
          </cell>
          <cell r="L263">
            <v>1099</v>
          </cell>
          <cell r="M263">
            <v>1958.13771406559</v>
          </cell>
          <cell r="N263">
            <v>463</v>
          </cell>
        </row>
        <row r="264">
          <cell r="B264" t="str">
            <v>COARSEGOLD 210410400</v>
          </cell>
          <cell r="C264">
            <v>254432104</v>
          </cell>
          <cell r="D264" t="str">
            <v>COARSEGOLD 2104</v>
          </cell>
          <cell r="E264">
            <v>10400</v>
          </cell>
          <cell r="F264" t="b">
            <v>0</v>
          </cell>
          <cell r="G264">
            <v>72169.161501790397</v>
          </cell>
          <cell r="H264">
            <v>68567.353072295606</v>
          </cell>
          <cell r="I264">
            <v>42.614886931196772</v>
          </cell>
          <cell r="J264">
            <v>539</v>
          </cell>
          <cell r="K264">
            <v>6.3171388548943503E-5</v>
          </cell>
          <cell r="L264">
            <v>2673</v>
          </cell>
          <cell r="M264">
            <v>4382.9111465323904</v>
          </cell>
          <cell r="N264">
            <v>117</v>
          </cell>
        </row>
        <row r="265">
          <cell r="B265" t="str">
            <v>HIGGINS 110950078</v>
          </cell>
          <cell r="C265">
            <v>152691109</v>
          </cell>
          <cell r="D265" t="str">
            <v>HIGGINS 1109</v>
          </cell>
          <cell r="E265">
            <v>50078</v>
          </cell>
          <cell r="F265" t="b">
            <v>0</v>
          </cell>
          <cell r="G265">
            <v>77925.0015467872</v>
          </cell>
          <cell r="H265">
            <v>77925.0015467872</v>
          </cell>
          <cell r="I265">
            <v>48.430703260899442</v>
          </cell>
          <cell r="J265">
            <v>427</v>
          </cell>
          <cell r="K265">
            <v>6.6515831778661704E-5</v>
          </cell>
          <cell r="L265">
            <v>2573</v>
          </cell>
          <cell r="M265">
            <v>3492.1838162068102</v>
          </cell>
          <cell r="N265">
            <v>203</v>
          </cell>
        </row>
        <row r="266">
          <cell r="B266" t="str">
            <v>WYANDOTTE 110737472</v>
          </cell>
          <cell r="C266">
            <v>102911107</v>
          </cell>
          <cell r="D266" t="str">
            <v>WYANDOTTE 1107</v>
          </cell>
          <cell r="E266">
            <v>37472</v>
          </cell>
          <cell r="F266" t="b">
            <v>0</v>
          </cell>
          <cell r="G266">
            <v>23988.055201514799</v>
          </cell>
          <cell r="H266">
            <v>14935.901522591699</v>
          </cell>
          <cell r="I266">
            <v>9.2827231339911123</v>
          </cell>
          <cell r="J266">
            <v>157</v>
          </cell>
          <cell r="K266">
            <v>1.29684967830074E-4</v>
          </cell>
          <cell r="L266">
            <v>1013</v>
          </cell>
          <cell r="M266">
            <v>1878.4310585753799</v>
          </cell>
          <cell r="N266">
            <v>481</v>
          </cell>
        </row>
        <row r="267">
          <cell r="B267" t="str">
            <v>COARSEGOLD 210310820</v>
          </cell>
          <cell r="C267">
            <v>254432103</v>
          </cell>
          <cell r="D267" t="str">
            <v>COARSEGOLD 2103</v>
          </cell>
          <cell r="E267">
            <v>10820</v>
          </cell>
          <cell r="F267" t="b">
            <v>0</v>
          </cell>
          <cell r="G267">
            <v>46507.922628356297</v>
          </cell>
          <cell r="H267">
            <v>46392.444813111899</v>
          </cell>
          <cell r="I267">
            <v>28.833091866446178</v>
          </cell>
          <cell r="J267">
            <v>327</v>
          </cell>
          <cell r="K267">
            <v>6.2604916591650397E-5</v>
          </cell>
          <cell r="L267">
            <v>2698</v>
          </cell>
          <cell r="M267">
            <v>4312.1017925861097</v>
          </cell>
          <cell r="N267">
            <v>124</v>
          </cell>
        </row>
        <row r="268">
          <cell r="B268" t="str">
            <v>JESSUP 110296554</v>
          </cell>
          <cell r="C268">
            <v>103441102</v>
          </cell>
          <cell r="D268" t="str">
            <v>JESSUP 1102</v>
          </cell>
          <cell r="E268">
            <v>96554</v>
          </cell>
          <cell r="F268" t="b">
            <v>0</v>
          </cell>
          <cell r="G268">
            <v>23931.0857680318</v>
          </cell>
          <cell r="H268">
            <v>12987.3897213007</v>
          </cell>
          <cell r="I268">
            <v>8.0717151779370422</v>
          </cell>
          <cell r="J268">
            <v>172</v>
          </cell>
          <cell r="K268">
            <v>7.0376399932737296E-5</v>
          </cell>
          <cell r="L268">
            <v>2458</v>
          </cell>
          <cell r="M268">
            <v>3307.1204462994101</v>
          </cell>
          <cell r="N268">
            <v>223</v>
          </cell>
        </row>
        <row r="269">
          <cell r="B269" t="str">
            <v>CLARK ROAD 1102CB</v>
          </cell>
          <cell r="C269">
            <v>103091102</v>
          </cell>
          <cell r="D269" t="str">
            <v>CLARK ROAD 1102</v>
          </cell>
          <cell r="E269" t="str">
            <v>CB</v>
          </cell>
          <cell r="F269" t="b">
            <v>0</v>
          </cell>
          <cell r="G269">
            <v>2444.9029489067402</v>
          </cell>
          <cell r="H269">
            <v>1435.1004763123599</v>
          </cell>
          <cell r="I269">
            <v>0.89192074351296446</v>
          </cell>
          <cell r="J269">
            <v>20</v>
          </cell>
          <cell r="K269">
            <v>2.0219772595737501E-4</v>
          </cell>
          <cell r="L269">
            <v>389</v>
          </cell>
          <cell r="M269">
            <v>1029.67527840958</v>
          </cell>
          <cell r="N269">
            <v>809</v>
          </cell>
        </row>
        <row r="270">
          <cell r="B270" t="str">
            <v>BUELLTON 1102Y50</v>
          </cell>
          <cell r="C270">
            <v>183041102</v>
          </cell>
          <cell r="D270" t="str">
            <v>BUELLTON 1102</v>
          </cell>
          <cell r="E270" t="str">
            <v>Y50</v>
          </cell>
          <cell r="F270" t="b">
            <v>0</v>
          </cell>
          <cell r="G270">
            <v>20651.345989948699</v>
          </cell>
          <cell r="H270">
            <v>17101.0403474136</v>
          </cell>
          <cell r="I270">
            <v>10.628365660294344</v>
          </cell>
          <cell r="J270">
            <v>147</v>
          </cell>
          <cell r="K270">
            <v>6.6430479177616205E-5</v>
          </cell>
          <cell r="L270">
            <v>2578</v>
          </cell>
          <cell r="M270">
            <v>3157.5996568778201</v>
          </cell>
          <cell r="N270">
            <v>246</v>
          </cell>
        </row>
        <row r="271">
          <cell r="B271" t="str">
            <v>CLAY 11031230</v>
          </cell>
          <cell r="C271">
            <v>163341103</v>
          </cell>
          <cell r="D271" t="str">
            <v>CLAY 1103</v>
          </cell>
          <cell r="E271">
            <v>1230</v>
          </cell>
          <cell r="F271" t="b">
            <v>0</v>
          </cell>
          <cell r="G271">
            <v>31242.042043322599</v>
          </cell>
          <cell r="H271">
            <v>27069.5790833428</v>
          </cell>
          <cell r="I271">
            <v>16.823852755340461</v>
          </cell>
          <cell r="J271">
            <v>136</v>
          </cell>
          <cell r="K271">
            <v>8.4358586257300905E-5</v>
          </cell>
          <cell r="L271">
            <v>2080</v>
          </cell>
          <cell r="M271">
            <v>2820.2881882304</v>
          </cell>
          <cell r="N271">
            <v>297</v>
          </cell>
        </row>
        <row r="272">
          <cell r="B272" t="str">
            <v>COTTONWOOD 11029026</v>
          </cell>
          <cell r="C272">
            <v>102931102</v>
          </cell>
          <cell r="D272" t="str">
            <v>COTTONWOOD 1102</v>
          </cell>
          <cell r="E272">
            <v>9026</v>
          </cell>
          <cell r="F272" t="b">
            <v>0</v>
          </cell>
          <cell r="G272">
            <v>39327.074200337804</v>
          </cell>
          <cell r="H272">
            <v>20154.699159190601</v>
          </cell>
          <cell r="I272">
            <v>12.52622694791212</v>
          </cell>
          <cell r="J272">
            <v>282</v>
          </cell>
          <cell r="K272">
            <v>7.3532123626916606E-5</v>
          </cell>
          <cell r="L272">
            <v>2382</v>
          </cell>
          <cell r="M272">
            <v>3010.4190935513302</v>
          </cell>
          <cell r="N272">
            <v>268</v>
          </cell>
        </row>
        <row r="273">
          <cell r="B273" t="str">
            <v>CLOVERDALE 1102672</v>
          </cell>
          <cell r="C273">
            <v>42821102</v>
          </cell>
          <cell r="D273" t="str">
            <v>CLOVERDALE 1102</v>
          </cell>
          <cell r="E273">
            <v>672</v>
          </cell>
          <cell r="F273" t="b">
            <v>0</v>
          </cell>
          <cell r="G273">
            <v>35787.410060231799</v>
          </cell>
          <cell r="H273">
            <v>35088.8854433448</v>
          </cell>
          <cell r="I273">
            <v>21.807884054285147</v>
          </cell>
          <cell r="J273">
            <v>140</v>
          </cell>
          <cell r="K273">
            <v>1.05020796483664E-4</v>
          </cell>
          <cell r="L273">
            <v>1528</v>
          </cell>
          <cell r="M273">
            <v>2485.2849759764699</v>
          </cell>
          <cell r="N273">
            <v>343</v>
          </cell>
        </row>
        <row r="274">
          <cell r="B274" t="str">
            <v>RED BLUFF 11041630</v>
          </cell>
          <cell r="C274">
            <v>103541104</v>
          </cell>
          <cell r="D274" t="str">
            <v>RED BLUFF 1104</v>
          </cell>
          <cell r="E274">
            <v>1630</v>
          </cell>
          <cell r="F274" t="b">
            <v>0</v>
          </cell>
          <cell r="G274">
            <v>22751.249202577001</v>
          </cell>
          <cell r="H274">
            <v>4020.9241879813499</v>
          </cell>
          <cell r="I274">
            <v>2.499020626464481</v>
          </cell>
          <cell r="J274">
            <v>152</v>
          </cell>
          <cell r="K274">
            <v>5.7082503321668598E-5</v>
          </cell>
          <cell r="L274">
            <v>2858</v>
          </cell>
          <cell r="M274">
            <v>3897.0640443388602</v>
          </cell>
          <cell r="N274">
            <v>159</v>
          </cell>
        </row>
        <row r="275">
          <cell r="B275" t="str">
            <v>AUBERRY 1101R2839</v>
          </cell>
          <cell r="C275">
            <v>254151101</v>
          </cell>
          <cell r="D275" t="str">
            <v>AUBERRY 1101</v>
          </cell>
          <cell r="E275" t="str">
            <v>R2839</v>
          </cell>
          <cell r="F275" t="b">
            <v>0</v>
          </cell>
          <cell r="G275">
            <v>20608.9537063721</v>
          </cell>
          <cell r="H275">
            <v>20608.9537063721</v>
          </cell>
          <cell r="I275">
            <v>12.808547984072156</v>
          </cell>
          <cell r="J275">
            <v>121</v>
          </cell>
          <cell r="K275">
            <v>6.3712531924420895E-5</v>
          </cell>
          <cell r="L275">
            <v>2657</v>
          </cell>
          <cell r="M275">
            <v>3802.01618389551</v>
          </cell>
          <cell r="N275">
            <v>170</v>
          </cell>
        </row>
        <row r="276">
          <cell r="B276" t="str">
            <v>CLARK ROAD 11022582</v>
          </cell>
          <cell r="C276">
            <v>103091102</v>
          </cell>
          <cell r="D276" t="str">
            <v>CLARK ROAD 1102</v>
          </cell>
          <cell r="E276">
            <v>2582</v>
          </cell>
          <cell r="F276" t="b">
            <v>0</v>
          </cell>
          <cell r="G276">
            <v>33578.7100276454</v>
          </cell>
          <cell r="H276">
            <v>32011.0942691253</v>
          </cell>
          <cell r="I276">
            <v>19.895024405920012</v>
          </cell>
          <cell r="J276">
            <v>186</v>
          </cell>
          <cell r="K276">
            <v>8.3332212073988898E-5</v>
          </cell>
          <cell r="L276">
            <v>2124</v>
          </cell>
          <cell r="M276">
            <v>2966.3342121690498</v>
          </cell>
          <cell r="N276">
            <v>275</v>
          </cell>
        </row>
        <row r="277">
          <cell r="B277" t="str">
            <v>CORNING 11021622</v>
          </cell>
          <cell r="C277">
            <v>103331102</v>
          </cell>
          <cell r="D277" t="str">
            <v>CORNING 1102</v>
          </cell>
          <cell r="E277">
            <v>1622</v>
          </cell>
          <cell r="F277" t="b">
            <v>0</v>
          </cell>
          <cell r="G277">
            <v>54701.964393993097</v>
          </cell>
          <cell r="H277">
            <v>54701.964393993097</v>
          </cell>
          <cell r="I277">
            <v>33.997491854563762</v>
          </cell>
          <cell r="J277">
            <v>126</v>
          </cell>
          <cell r="K277">
            <v>4.7553820213726098E-5</v>
          </cell>
          <cell r="L277">
            <v>3098</v>
          </cell>
          <cell r="M277">
            <v>5068.1115997094903</v>
          </cell>
          <cell r="N277">
            <v>70</v>
          </cell>
        </row>
        <row r="278">
          <cell r="B278" t="str">
            <v>AUBERRY 1101R2579</v>
          </cell>
          <cell r="C278">
            <v>254151101</v>
          </cell>
          <cell r="D278" t="str">
            <v>AUBERRY 1101</v>
          </cell>
          <cell r="E278" t="str">
            <v>R2579</v>
          </cell>
          <cell r="F278" t="b">
            <v>0</v>
          </cell>
          <cell r="G278">
            <v>56162.7607335867</v>
          </cell>
          <cell r="H278">
            <v>56162.7607335867</v>
          </cell>
          <cell r="I278">
            <v>34.905382680911558</v>
          </cell>
          <cell r="J278">
            <v>286</v>
          </cell>
          <cell r="K278">
            <v>4.3678770870759699E-5</v>
          </cell>
          <cell r="L278">
            <v>3195</v>
          </cell>
          <cell r="M278">
            <v>4995.9653849461502</v>
          </cell>
          <cell r="N278">
            <v>78</v>
          </cell>
        </row>
        <row r="279">
          <cell r="B279" t="str">
            <v>AUBERRY 1102R1013</v>
          </cell>
          <cell r="C279">
            <v>254151102</v>
          </cell>
          <cell r="D279" t="str">
            <v>AUBERRY 1102</v>
          </cell>
          <cell r="E279" t="str">
            <v>R1013</v>
          </cell>
          <cell r="F279" t="b">
            <v>0</v>
          </cell>
          <cell r="G279">
            <v>20054.430754174999</v>
          </cell>
          <cell r="H279">
            <v>20054.430754174999</v>
          </cell>
          <cell r="I279">
            <v>12.463909729133</v>
          </cell>
          <cell r="J279">
            <v>132</v>
          </cell>
          <cell r="K279">
            <v>5.20638125059497E-5</v>
          </cell>
          <cell r="L279">
            <v>2991</v>
          </cell>
          <cell r="M279">
            <v>4310.3961495785297</v>
          </cell>
          <cell r="N279">
            <v>125</v>
          </cell>
        </row>
        <row r="280">
          <cell r="B280" t="str">
            <v>SILVERADO 2104726</v>
          </cell>
          <cell r="C280">
            <v>43432104</v>
          </cell>
          <cell r="D280" t="str">
            <v>SILVERADO 2104</v>
          </cell>
          <cell r="E280">
            <v>726</v>
          </cell>
          <cell r="F280" t="b">
            <v>0</v>
          </cell>
          <cell r="G280">
            <v>56301.339553931299</v>
          </cell>
          <cell r="H280">
            <v>48875.227386269398</v>
          </cell>
          <cell r="I280">
            <v>30.376151265549659</v>
          </cell>
          <cell r="J280">
            <v>263</v>
          </cell>
          <cell r="K280">
            <v>1.0364628682749299E-4</v>
          </cell>
          <cell r="L280">
            <v>1558</v>
          </cell>
          <cell r="M280">
            <v>2367.3737970174002</v>
          </cell>
          <cell r="N280">
            <v>368</v>
          </cell>
        </row>
        <row r="281">
          <cell r="B281" t="str">
            <v>PEORIA 1705CB</v>
          </cell>
          <cell r="C281">
            <v>163781705</v>
          </cell>
          <cell r="D281" t="str">
            <v>PEORIA 1705</v>
          </cell>
          <cell r="E281" t="str">
            <v>CB</v>
          </cell>
          <cell r="F281" t="b">
            <v>0</v>
          </cell>
          <cell r="G281">
            <v>11342.472803180701</v>
          </cell>
          <cell r="H281">
            <v>11342.472803180701</v>
          </cell>
          <cell r="I281">
            <v>7.0493926682291495</v>
          </cell>
          <cell r="J281">
            <v>33</v>
          </cell>
          <cell r="K281">
            <v>9.1397441733974004E-5</v>
          </cell>
          <cell r="L281">
            <v>1864</v>
          </cell>
          <cell r="M281">
            <v>1823.59218662074</v>
          </cell>
          <cell r="N281">
            <v>499</v>
          </cell>
        </row>
        <row r="282">
          <cell r="B282" t="str">
            <v>CEDAR CREEK 11011664</v>
          </cell>
          <cell r="C282">
            <v>103321101</v>
          </cell>
          <cell r="D282" t="str">
            <v>CEDAR CREEK 1101</v>
          </cell>
          <cell r="E282">
            <v>1664</v>
          </cell>
          <cell r="F282" t="b">
            <v>0</v>
          </cell>
          <cell r="G282">
            <v>47581.291844954503</v>
          </cell>
          <cell r="H282">
            <v>47581.291844954503</v>
          </cell>
          <cell r="I282">
            <v>29.57196509941237</v>
          </cell>
          <cell r="J282">
            <v>244</v>
          </cell>
          <cell r="K282">
            <v>1.6153151150958799E-4</v>
          </cell>
          <cell r="L282">
            <v>624</v>
          </cell>
          <cell r="M282">
            <v>1257.5627129245499</v>
          </cell>
          <cell r="N282">
            <v>697</v>
          </cell>
        </row>
        <row r="283">
          <cell r="B283" t="str">
            <v>ZACA 1101Y72</v>
          </cell>
          <cell r="C283">
            <v>182681101</v>
          </cell>
          <cell r="D283" t="str">
            <v>ZACA 1101</v>
          </cell>
          <cell r="E283" t="str">
            <v>Y72</v>
          </cell>
          <cell r="F283" t="b">
            <v>0</v>
          </cell>
          <cell r="G283">
            <v>10347.4182168036</v>
          </cell>
          <cell r="H283">
            <v>10265.635387558001</v>
          </cell>
          <cell r="I283">
            <v>6.3801338642374148</v>
          </cell>
          <cell r="J283">
            <v>36</v>
          </cell>
          <cell r="K283">
            <v>7.4861568716894704E-5</v>
          </cell>
          <cell r="L283">
            <v>2335</v>
          </cell>
          <cell r="M283">
            <v>2941.24155448397</v>
          </cell>
          <cell r="N283">
            <v>282</v>
          </cell>
        </row>
        <row r="284">
          <cell r="B284" t="str">
            <v>PANORAMA 1102508502</v>
          </cell>
          <cell r="C284">
            <v>103461102</v>
          </cell>
          <cell r="D284" t="str">
            <v>PANORAMA 1102</v>
          </cell>
          <cell r="E284">
            <v>508502</v>
          </cell>
          <cell r="F284" t="b">
            <v>0</v>
          </cell>
          <cell r="G284">
            <v>25902.2252999679</v>
          </cell>
          <cell r="H284">
            <v>18917.8930122602</v>
          </cell>
          <cell r="I284">
            <v>11.757546931174767</v>
          </cell>
          <cell r="J284">
            <v>115</v>
          </cell>
          <cell r="K284">
            <v>8.1214701311725E-5</v>
          </cell>
          <cell r="L284">
            <v>2178</v>
          </cell>
          <cell r="M284">
            <v>2793.3825740766802</v>
          </cell>
          <cell r="N284">
            <v>300</v>
          </cell>
        </row>
        <row r="285">
          <cell r="B285" t="str">
            <v>SMARTVILLE 1101CB</v>
          </cell>
          <cell r="C285">
            <v>153791101</v>
          </cell>
          <cell r="D285" t="str">
            <v>SMARTVILLE 1101</v>
          </cell>
          <cell r="E285" t="str">
            <v>CB</v>
          </cell>
          <cell r="F285" t="b">
            <v>0</v>
          </cell>
          <cell r="G285">
            <v>26399.899268219298</v>
          </cell>
          <cell r="H285">
            <v>26026.0286732897</v>
          </cell>
          <cell r="I285">
            <v>16.175281959782286</v>
          </cell>
          <cell r="J285">
            <v>152</v>
          </cell>
          <cell r="K285">
            <v>1.2843941721143101E-4</v>
          </cell>
          <cell r="L285">
            <v>1042</v>
          </cell>
          <cell r="M285">
            <v>2226.2507668252201</v>
          </cell>
          <cell r="N285">
            <v>395</v>
          </cell>
        </row>
        <row r="286">
          <cell r="B286" t="str">
            <v>CAYETANO 21099504</v>
          </cell>
          <cell r="C286">
            <v>14422109</v>
          </cell>
          <cell r="D286" t="str">
            <v>CAYETANO 2109</v>
          </cell>
          <cell r="E286">
            <v>9504</v>
          </cell>
          <cell r="F286" t="b">
            <v>0</v>
          </cell>
          <cell r="G286">
            <v>23288.556144891601</v>
          </cell>
          <cell r="H286">
            <v>23283.869875367502</v>
          </cell>
          <cell r="I286">
            <v>14.471019189165633</v>
          </cell>
          <cell r="J286">
            <v>97</v>
          </cell>
          <cell r="K286">
            <v>5.18656422248871E-5</v>
          </cell>
          <cell r="L286">
            <v>2997</v>
          </cell>
          <cell r="M286">
            <v>4524.1542316045197</v>
          </cell>
          <cell r="N286">
            <v>104</v>
          </cell>
        </row>
        <row r="287">
          <cell r="B287" t="str">
            <v>SO. CAL. EDISON #3 1101CB</v>
          </cell>
          <cell r="C287">
            <v>258861101</v>
          </cell>
          <cell r="D287" t="str">
            <v>SO. CAL. EDISON #3 1101</v>
          </cell>
          <cell r="E287" t="str">
            <v>CB</v>
          </cell>
          <cell r="F287" t="b">
            <v>0</v>
          </cell>
          <cell r="G287">
            <v>13738.364493074299</v>
          </cell>
          <cell r="H287">
            <v>13738.364493074299</v>
          </cell>
          <cell r="I287">
            <v>8.5384490323643867</v>
          </cell>
          <cell r="J287">
            <v>32</v>
          </cell>
          <cell r="K287">
            <v>4.0321710669862397E-5</v>
          </cell>
          <cell r="L287">
            <v>3260</v>
          </cell>
          <cell r="M287">
            <v>5713.5203232695103</v>
          </cell>
          <cell r="N287">
            <v>42</v>
          </cell>
        </row>
        <row r="288">
          <cell r="B288" t="str">
            <v>NARROWS 2101CB</v>
          </cell>
          <cell r="C288">
            <v>153132101</v>
          </cell>
          <cell r="D288" t="str">
            <v>NARROWS 2101</v>
          </cell>
          <cell r="E288" t="str">
            <v>CB</v>
          </cell>
          <cell r="F288" t="b">
            <v>0</v>
          </cell>
          <cell r="G288">
            <v>25047.844847753498</v>
          </cell>
          <cell r="H288">
            <v>25047.844847753498</v>
          </cell>
          <cell r="I288">
            <v>15.567336760567743</v>
          </cell>
          <cell r="J288">
            <v>65</v>
          </cell>
          <cell r="K288">
            <v>1.3383882725293001E-4</v>
          </cell>
          <cell r="L288">
            <v>945</v>
          </cell>
          <cell r="M288">
            <v>2147.2351277866801</v>
          </cell>
          <cell r="N288">
            <v>413</v>
          </cell>
        </row>
        <row r="289">
          <cell r="B289" t="str">
            <v>BROWNS VALLEY 110136622</v>
          </cell>
          <cell r="C289">
            <v>152921101</v>
          </cell>
          <cell r="D289" t="str">
            <v>BROWNS VALLEY 1101</v>
          </cell>
          <cell r="E289">
            <v>36622</v>
          </cell>
          <cell r="F289" t="b">
            <v>0</v>
          </cell>
          <cell r="G289">
            <v>15095.817368390301</v>
          </cell>
          <cell r="H289">
            <v>8277.8200119190205</v>
          </cell>
          <cell r="I289">
            <v>5.1446985779484278</v>
          </cell>
          <cell r="J289">
            <v>42</v>
          </cell>
          <cell r="K289">
            <v>1.06962935445297E-4</v>
          </cell>
          <cell r="L289">
            <v>1475</v>
          </cell>
          <cell r="M289">
            <v>1906.21394863502</v>
          </cell>
          <cell r="N289">
            <v>474</v>
          </cell>
        </row>
        <row r="290">
          <cell r="B290" t="str">
            <v>WYANDOTTE 110313018</v>
          </cell>
          <cell r="C290">
            <v>102911103</v>
          </cell>
          <cell r="D290" t="str">
            <v>WYANDOTTE 1103</v>
          </cell>
          <cell r="E290">
            <v>13018</v>
          </cell>
          <cell r="F290" t="b">
            <v>0</v>
          </cell>
          <cell r="G290">
            <v>2657.27172424731</v>
          </cell>
          <cell r="H290">
            <v>1090.3862099104699</v>
          </cell>
          <cell r="I290">
            <v>0.67767943437568046</v>
          </cell>
          <cell r="J290">
            <v>20</v>
          </cell>
          <cell r="K290">
            <v>2.4176324113796001E-4</v>
          </cell>
          <cell r="L290">
            <v>241</v>
          </cell>
          <cell r="M290">
            <v>916.96960639984695</v>
          </cell>
          <cell r="N290">
            <v>877</v>
          </cell>
        </row>
        <row r="291">
          <cell r="B291" t="str">
            <v>OREGON TRAIL 1103CB</v>
          </cell>
          <cell r="C291">
            <v>103521103</v>
          </cell>
          <cell r="D291" t="str">
            <v>OREGON TRAIL 1103</v>
          </cell>
          <cell r="E291" t="str">
            <v>CB</v>
          </cell>
          <cell r="F291" t="b">
            <v>0</v>
          </cell>
          <cell r="G291">
            <v>4716.8975610019597</v>
          </cell>
          <cell r="H291">
            <v>4354.34100359289</v>
          </cell>
          <cell r="I291">
            <v>2.7062405242963892</v>
          </cell>
          <cell r="J291">
            <v>38</v>
          </cell>
          <cell r="K291">
            <v>2.0156868786695001E-4</v>
          </cell>
          <cell r="L291">
            <v>391</v>
          </cell>
          <cell r="M291">
            <v>1548.9968768638</v>
          </cell>
          <cell r="N291">
            <v>580</v>
          </cell>
        </row>
        <row r="292">
          <cell r="B292" t="str">
            <v>PASO ROBLES 1103N52</v>
          </cell>
          <cell r="C292">
            <v>182611103</v>
          </cell>
          <cell r="D292" t="str">
            <v>PASO ROBLES 1103</v>
          </cell>
          <cell r="E292" t="str">
            <v>N52</v>
          </cell>
          <cell r="F292" t="b">
            <v>0</v>
          </cell>
          <cell r="G292">
            <v>10571.3697561225</v>
          </cell>
          <cell r="H292">
            <v>10571.3697561225</v>
          </cell>
          <cell r="I292">
            <v>6.570149009398695</v>
          </cell>
          <cell r="J292">
            <v>32</v>
          </cell>
          <cell r="K292">
            <v>1.6961477160748399E-4</v>
          </cell>
          <cell r="L292">
            <v>565</v>
          </cell>
          <cell r="M292">
            <v>1370.1643910978401</v>
          </cell>
          <cell r="N292">
            <v>652</v>
          </cell>
        </row>
        <row r="293">
          <cell r="B293" t="str">
            <v>TYLER 11051536</v>
          </cell>
          <cell r="C293">
            <v>103571105</v>
          </cell>
          <cell r="D293" t="str">
            <v>TYLER 1105</v>
          </cell>
          <cell r="E293">
            <v>1536</v>
          </cell>
          <cell r="F293" t="b">
            <v>0</v>
          </cell>
          <cell r="G293">
            <v>29066.107631232499</v>
          </cell>
          <cell r="H293">
            <v>28603.814933089001</v>
          </cell>
          <cell r="I293">
            <v>17.777386533927285</v>
          </cell>
          <cell r="J293">
            <v>79</v>
          </cell>
          <cell r="K293">
            <v>4.6575392077915897E-5</v>
          </cell>
          <cell r="L293">
            <v>3124</v>
          </cell>
          <cell r="M293">
            <v>4923.7257220694</v>
          </cell>
          <cell r="N293">
            <v>83</v>
          </cell>
        </row>
        <row r="294">
          <cell r="B294" t="str">
            <v>PUTAH CREEK 1105665952</v>
          </cell>
          <cell r="C294">
            <v>63681105</v>
          </cell>
          <cell r="D294" t="str">
            <v>PUTAH CREEK 1105</v>
          </cell>
          <cell r="E294">
            <v>665952</v>
          </cell>
          <cell r="F294" t="b">
            <v>1</v>
          </cell>
          <cell r="G294">
            <v>1521.6619724100799</v>
          </cell>
          <cell r="H294">
            <v>243.38244219654001</v>
          </cell>
          <cell r="I294">
            <v>0.15126317103576134</v>
          </cell>
          <cell r="J294">
            <v>13</v>
          </cell>
          <cell r="K294">
            <v>7.1773918231580498E-5</v>
          </cell>
          <cell r="L294">
            <v>2427</v>
          </cell>
          <cell r="M294">
            <v>3135.6660065002302</v>
          </cell>
          <cell r="N294">
            <v>250</v>
          </cell>
        </row>
        <row r="295">
          <cell r="B295" t="str">
            <v>SUMMIT 110147786</v>
          </cell>
          <cell r="C295">
            <v>152591101</v>
          </cell>
          <cell r="D295" t="str">
            <v>SUMMIT 1101</v>
          </cell>
          <cell r="E295">
            <v>47786</v>
          </cell>
          <cell r="F295" t="b">
            <v>0</v>
          </cell>
          <cell r="G295">
            <v>2915.70361699255</v>
          </cell>
          <cell r="H295">
            <v>2915.70361699255</v>
          </cell>
          <cell r="I295">
            <v>1.8121215767511187</v>
          </cell>
          <cell r="J295">
            <v>13</v>
          </cell>
          <cell r="K295">
            <v>8.7368623868454802E-5</v>
          </cell>
          <cell r="L295">
            <v>2003</v>
          </cell>
          <cell r="M295">
            <v>2875.3699877273398</v>
          </cell>
          <cell r="N295">
            <v>291</v>
          </cell>
        </row>
        <row r="296">
          <cell r="B296" t="str">
            <v>CLOVERDALE 1102736078</v>
          </cell>
          <cell r="C296">
            <v>42821102</v>
          </cell>
          <cell r="D296" t="str">
            <v>CLOVERDALE 1102</v>
          </cell>
          <cell r="E296">
            <v>736078</v>
          </cell>
          <cell r="F296" t="b">
            <v>1</v>
          </cell>
          <cell r="G296">
            <v>432.866860515501</v>
          </cell>
          <cell r="H296">
            <v>373.67811447446701</v>
          </cell>
          <cell r="I296">
            <v>0.23224245772185645</v>
          </cell>
          <cell r="J296">
            <v>3</v>
          </cell>
          <cell r="K296">
            <v>6.8384096569691996E-5</v>
          </cell>
          <cell r="L296">
            <v>2526</v>
          </cell>
          <cell r="M296">
            <v>3199.3848155307301</v>
          </cell>
          <cell r="N296">
            <v>241</v>
          </cell>
        </row>
        <row r="297">
          <cell r="B297" t="str">
            <v>DEL MAR 2109306972</v>
          </cell>
          <cell r="C297">
            <v>152582109</v>
          </cell>
          <cell r="D297" t="str">
            <v>DEL MAR 2109</v>
          </cell>
          <cell r="E297">
            <v>306972</v>
          </cell>
          <cell r="F297" t="b">
            <v>1</v>
          </cell>
          <cell r="G297">
            <v>120.323365068079</v>
          </cell>
          <cell r="H297">
            <v>83.440727700395399</v>
          </cell>
          <cell r="I297">
            <v>5.1858749347666502E-2</v>
          </cell>
          <cell r="J297">
            <v>2</v>
          </cell>
          <cell r="K297">
            <v>1.5818023894098501E-4</v>
          </cell>
          <cell r="L297">
            <v>661</v>
          </cell>
          <cell r="M297">
            <v>1356.35243494672</v>
          </cell>
          <cell r="N297">
            <v>660</v>
          </cell>
        </row>
        <row r="298">
          <cell r="B298" t="str">
            <v>CALPINE 1146CB</v>
          </cell>
          <cell r="C298">
            <v>48011146</v>
          </cell>
          <cell r="D298" t="str">
            <v>CALPINE 1146</v>
          </cell>
          <cell r="E298" t="str">
            <v>CB</v>
          </cell>
          <cell r="F298" t="b">
            <v>0</v>
          </cell>
          <cell r="G298">
            <v>4947.4930185674903</v>
          </cell>
          <cell r="H298">
            <v>4947.4930185674903</v>
          </cell>
          <cell r="I298">
            <v>3.0748868978045309</v>
          </cell>
          <cell r="J298">
            <v>21</v>
          </cell>
          <cell r="K298">
            <v>1.32694976595563E-4</v>
          </cell>
          <cell r="L298">
            <v>965</v>
          </cell>
          <cell r="M298">
            <v>2090.78181105054</v>
          </cell>
          <cell r="N298">
            <v>430</v>
          </cell>
        </row>
        <row r="299">
          <cell r="B299" t="str">
            <v>BEAR VALLEY 210511210</v>
          </cell>
          <cell r="C299">
            <v>252192105</v>
          </cell>
          <cell r="D299" t="str">
            <v>BEAR VALLEY 2105</v>
          </cell>
          <cell r="E299">
            <v>11210</v>
          </cell>
          <cell r="F299" t="b">
            <v>0</v>
          </cell>
          <cell r="G299">
            <v>27492.788602133001</v>
          </cell>
          <cell r="H299">
            <v>27492.788602133001</v>
          </cell>
          <cell r="I299">
            <v>17.086879180940336</v>
          </cell>
          <cell r="J299">
            <v>139</v>
          </cell>
          <cell r="K299">
            <v>4.8989822075514698E-5</v>
          </cell>
          <cell r="L299">
            <v>3064</v>
          </cell>
          <cell r="M299">
            <v>4555.18006010723</v>
          </cell>
          <cell r="N299">
            <v>103</v>
          </cell>
        </row>
        <row r="300">
          <cell r="B300" t="str">
            <v>HARTLEY 1102385838</v>
          </cell>
          <cell r="C300">
            <v>43211102</v>
          </cell>
          <cell r="D300" t="str">
            <v>HARTLEY 1102</v>
          </cell>
          <cell r="E300">
            <v>385838</v>
          </cell>
          <cell r="F300" t="b">
            <v>0</v>
          </cell>
          <cell r="G300">
            <v>2645.3496571748301</v>
          </cell>
          <cell r="H300">
            <v>2006.1587952300599</v>
          </cell>
          <cell r="I300">
            <v>1.2468357956681542</v>
          </cell>
          <cell r="J300">
            <v>11</v>
          </cell>
          <cell r="K300">
            <v>9.3255887887525195E-5</v>
          </cell>
          <cell r="L300">
            <v>1815</v>
          </cell>
          <cell r="M300">
            <v>1869.8053889231001</v>
          </cell>
          <cell r="N300">
            <v>483</v>
          </cell>
        </row>
        <row r="301">
          <cell r="B301" t="str">
            <v>CLAYTON 22122944</v>
          </cell>
          <cell r="C301">
            <v>12022212</v>
          </cell>
          <cell r="D301" t="str">
            <v>CLAYTON 2212</v>
          </cell>
          <cell r="E301">
            <v>2944</v>
          </cell>
          <cell r="F301" t="b">
            <v>0</v>
          </cell>
          <cell r="G301">
            <v>24391.936487556999</v>
          </cell>
          <cell r="H301">
            <v>24262.419841119099</v>
          </cell>
          <cell r="I301">
            <v>15.079191946003169</v>
          </cell>
          <cell r="J301">
            <v>148</v>
          </cell>
          <cell r="K301">
            <v>5.6050570984135001E-5</v>
          </cell>
          <cell r="L301">
            <v>2885</v>
          </cell>
          <cell r="M301">
            <v>4103.8074675511898</v>
          </cell>
          <cell r="N301">
            <v>143</v>
          </cell>
        </row>
        <row r="302">
          <cell r="B302" t="str">
            <v>DESCHUTES 11041582</v>
          </cell>
          <cell r="C302">
            <v>103351104</v>
          </cell>
          <cell r="D302" t="str">
            <v>DESCHUTES 1104</v>
          </cell>
          <cell r="E302">
            <v>1582</v>
          </cell>
          <cell r="F302" t="b">
            <v>0</v>
          </cell>
          <cell r="G302">
            <v>24298.624503763102</v>
          </cell>
          <cell r="H302">
            <v>10265.139538629801</v>
          </cell>
          <cell r="I302">
            <v>6.3798256921254204</v>
          </cell>
          <cell r="J302">
            <v>173</v>
          </cell>
          <cell r="K302">
            <v>8.3929779425806193E-5</v>
          </cell>
          <cell r="L302">
            <v>2096</v>
          </cell>
          <cell r="M302">
            <v>2774.3490877006002</v>
          </cell>
          <cell r="N302">
            <v>305</v>
          </cell>
        </row>
        <row r="303">
          <cell r="B303" t="str">
            <v>DUNLAP 11027360</v>
          </cell>
          <cell r="C303">
            <v>254061102</v>
          </cell>
          <cell r="D303" t="str">
            <v>DUNLAP 1102</v>
          </cell>
          <cell r="E303">
            <v>7360</v>
          </cell>
          <cell r="F303" t="b">
            <v>0</v>
          </cell>
          <cell r="G303">
            <v>14342.2552071476</v>
          </cell>
          <cell r="H303">
            <v>14342.2552071476</v>
          </cell>
          <cell r="I303">
            <v>8.9137695507443127</v>
          </cell>
          <cell r="J303">
            <v>83</v>
          </cell>
          <cell r="K303">
            <v>5.7731383449430601E-5</v>
          </cell>
          <cell r="L303">
            <v>2844</v>
          </cell>
          <cell r="M303">
            <v>3097.63670577943</v>
          </cell>
          <cell r="N303">
            <v>256</v>
          </cell>
        </row>
        <row r="304">
          <cell r="B304" t="str">
            <v>UPPER LAKE 1101472084</v>
          </cell>
          <cell r="C304">
            <v>42871101</v>
          </cell>
          <cell r="D304" t="str">
            <v>UPPER LAKE 1101</v>
          </cell>
          <cell r="E304">
            <v>472084</v>
          </cell>
          <cell r="F304" t="b">
            <v>0</v>
          </cell>
          <cell r="G304">
            <v>11718.479490506101</v>
          </cell>
          <cell r="H304">
            <v>7454.7110012222001</v>
          </cell>
          <cell r="I304">
            <v>4.6331330026241142</v>
          </cell>
          <cell r="J304">
            <v>66</v>
          </cell>
          <cell r="K304">
            <v>1.4287108136895301E-4</v>
          </cell>
          <cell r="L304">
            <v>829</v>
          </cell>
          <cell r="M304">
            <v>1759.75853577257</v>
          </cell>
          <cell r="N304">
            <v>512</v>
          </cell>
        </row>
        <row r="305">
          <cell r="B305" t="str">
            <v>CURTIS 170411290</v>
          </cell>
          <cell r="C305">
            <v>163351704</v>
          </cell>
          <cell r="D305" t="str">
            <v>CURTIS 1704</v>
          </cell>
          <cell r="E305">
            <v>11290</v>
          </cell>
          <cell r="F305" t="b">
            <v>0</v>
          </cell>
          <cell r="G305">
            <v>12662.0410814644</v>
          </cell>
          <cell r="H305">
            <v>12662.0410814644</v>
          </cell>
          <cell r="I305">
            <v>7.86950968394307</v>
          </cell>
          <cell r="J305">
            <v>75</v>
          </cell>
          <cell r="K305">
            <v>8.7992693055032994E-5</v>
          </cell>
          <cell r="L305">
            <v>1982</v>
          </cell>
          <cell r="M305">
            <v>2545.3938519926801</v>
          </cell>
          <cell r="N305">
            <v>339</v>
          </cell>
        </row>
        <row r="306">
          <cell r="B306" t="str">
            <v>SCE VEGAS 1701CB</v>
          </cell>
          <cell r="C306">
            <v>188881701</v>
          </cell>
          <cell r="D306" t="str">
            <v>SCE VEGAS 1701</v>
          </cell>
          <cell r="E306" t="str">
            <v>CB</v>
          </cell>
          <cell r="F306" t="b">
            <v>1</v>
          </cell>
          <cell r="G306">
            <v>168.41272917940199</v>
          </cell>
          <cell r="H306">
            <v>168.41272917940199</v>
          </cell>
          <cell r="I306">
            <v>0.10466919153474331</v>
          </cell>
          <cell r="J306">
            <v>1</v>
          </cell>
          <cell r="K306">
            <v>9.0970963356085095E-5</v>
          </cell>
          <cell r="L306">
            <v>1882</v>
          </cell>
          <cell r="M306">
            <v>2332.62646484375</v>
          </cell>
          <cell r="N306">
            <v>379</v>
          </cell>
        </row>
        <row r="307">
          <cell r="B307" t="str">
            <v>AUBERRY 110237466</v>
          </cell>
          <cell r="C307">
            <v>254151102</v>
          </cell>
          <cell r="D307" t="str">
            <v>AUBERRY 1102</v>
          </cell>
          <cell r="E307">
            <v>37466</v>
          </cell>
          <cell r="F307" t="b">
            <v>0</v>
          </cell>
          <cell r="G307">
            <v>50978.082489944303</v>
          </cell>
          <cell r="H307">
            <v>50460.228711966804</v>
          </cell>
          <cell r="I307">
            <v>31.361235992521319</v>
          </cell>
          <cell r="J307">
            <v>345</v>
          </cell>
          <cell r="K307">
            <v>3.23229090402795E-5</v>
          </cell>
          <cell r="L307">
            <v>3395</v>
          </cell>
          <cell r="M307">
            <v>6743.7065428179403</v>
          </cell>
          <cell r="N307">
            <v>13</v>
          </cell>
        </row>
        <row r="308">
          <cell r="B308" t="str">
            <v>BUELLTON 1102CB</v>
          </cell>
          <cell r="C308">
            <v>183041102</v>
          </cell>
          <cell r="D308" t="str">
            <v>BUELLTON 1102</v>
          </cell>
          <cell r="E308" t="str">
            <v>CB</v>
          </cell>
          <cell r="F308" t="b">
            <v>0</v>
          </cell>
          <cell r="G308">
            <v>22068.391470616101</v>
          </cell>
          <cell r="H308">
            <v>11401.8921074562</v>
          </cell>
          <cell r="I308">
            <v>7.0863220058770668</v>
          </cell>
          <cell r="J308">
            <v>148</v>
          </cell>
          <cell r="K308">
            <v>5.6901416772578501E-5</v>
          </cell>
          <cell r="L308">
            <v>2864</v>
          </cell>
          <cell r="M308">
            <v>2830.5358888936298</v>
          </cell>
          <cell r="N308">
            <v>295</v>
          </cell>
        </row>
        <row r="309">
          <cell r="B309" t="str">
            <v>SANTA YNEZ 110477098</v>
          </cell>
          <cell r="C309">
            <v>182721104</v>
          </cell>
          <cell r="D309" t="str">
            <v>SANTA YNEZ 1104</v>
          </cell>
          <cell r="E309">
            <v>77098</v>
          </cell>
          <cell r="F309" t="b">
            <v>0</v>
          </cell>
          <cell r="G309">
            <v>20978.2648251184</v>
          </cell>
          <cell r="H309">
            <v>19250.5667982657</v>
          </cell>
          <cell r="I309">
            <v>11.964305033104848</v>
          </cell>
          <cell r="J309">
            <v>112</v>
          </cell>
          <cell r="K309">
            <v>5.0472438418567801E-5</v>
          </cell>
          <cell r="L309">
            <v>3025</v>
          </cell>
          <cell r="M309">
            <v>4289.2503660631201</v>
          </cell>
          <cell r="N309">
            <v>127</v>
          </cell>
        </row>
        <row r="310">
          <cell r="B310" t="str">
            <v>SILVERADO 2104806</v>
          </cell>
          <cell r="C310">
            <v>43432104</v>
          </cell>
          <cell r="D310" t="str">
            <v>SILVERADO 2104</v>
          </cell>
          <cell r="E310">
            <v>806</v>
          </cell>
          <cell r="F310" t="b">
            <v>0</v>
          </cell>
          <cell r="G310">
            <v>55052.210445579498</v>
          </cell>
          <cell r="H310">
            <v>33831.6044494015</v>
          </cell>
          <cell r="I310">
            <v>21.026478837415475</v>
          </cell>
          <cell r="J310">
            <v>229</v>
          </cell>
          <cell r="K310">
            <v>9.1805530839321697E-5</v>
          </cell>
          <cell r="L310">
            <v>1850</v>
          </cell>
          <cell r="M310">
            <v>2097.6481791935598</v>
          </cell>
          <cell r="N310">
            <v>426</v>
          </cell>
        </row>
        <row r="311">
          <cell r="B311" t="str">
            <v>LONE TREE 210521210</v>
          </cell>
          <cell r="C311">
            <v>13232105</v>
          </cell>
          <cell r="D311" t="str">
            <v>LONE TREE 2105</v>
          </cell>
          <cell r="E311">
            <v>21210</v>
          </cell>
          <cell r="F311" t="b">
            <v>0</v>
          </cell>
          <cell r="G311">
            <v>26056.9930876832</v>
          </cell>
          <cell r="H311">
            <v>20686.237698961901</v>
          </cell>
          <cell r="I311">
            <v>12.856580297676755</v>
          </cell>
          <cell r="J311">
            <v>111</v>
          </cell>
          <cell r="K311">
            <v>5.4908290175657303E-5</v>
          </cell>
          <cell r="L311">
            <v>2916</v>
          </cell>
          <cell r="M311">
            <v>4309.2408166145997</v>
          </cell>
          <cell r="N311">
            <v>126</v>
          </cell>
        </row>
        <row r="312">
          <cell r="B312" t="str">
            <v>WYANDOTTE 110979932</v>
          </cell>
          <cell r="C312">
            <v>102911109</v>
          </cell>
          <cell r="D312" t="str">
            <v>WYANDOTTE 1109</v>
          </cell>
          <cell r="E312">
            <v>79932</v>
          </cell>
          <cell r="F312" t="b">
            <v>0</v>
          </cell>
          <cell r="G312">
            <v>52854.937449618599</v>
          </cell>
          <cell r="H312">
            <v>35504.850541098604</v>
          </cell>
          <cell r="I312">
            <v>22.06640804294506</v>
          </cell>
          <cell r="J312">
            <v>345</v>
          </cell>
          <cell r="K312">
            <v>8.0348298313967005E-5</v>
          </cell>
          <cell r="L312">
            <v>2196</v>
          </cell>
          <cell r="M312">
            <v>2706.26956942792</v>
          </cell>
          <cell r="N312">
            <v>310</v>
          </cell>
        </row>
        <row r="313">
          <cell r="B313" t="str">
            <v>REDBUD 1101454</v>
          </cell>
          <cell r="C313">
            <v>43191101</v>
          </cell>
          <cell r="D313" t="str">
            <v>REDBUD 1101</v>
          </cell>
          <cell r="E313">
            <v>454</v>
          </cell>
          <cell r="F313" t="b">
            <v>0</v>
          </cell>
          <cell r="G313">
            <v>8909.2194862055203</v>
          </cell>
          <cell r="H313">
            <v>8909.2194862055203</v>
          </cell>
          <cell r="I313">
            <v>5.5371159019300933</v>
          </cell>
          <cell r="J313">
            <v>54</v>
          </cell>
          <cell r="K313">
            <v>6.6514106475989504E-5</v>
          </cell>
          <cell r="L313">
            <v>2574</v>
          </cell>
          <cell r="M313">
            <v>3069.2552992303299</v>
          </cell>
          <cell r="N313">
            <v>261</v>
          </cell>
        </row>
        <row r="314">
          <cell r="B314" t="str">
            <v>MARIPOSA 210190180</v>
          </cell>
          <cell r="C314">
            <v>254452101</v>
          </cell>
          <cell r="D314" t="str">
            <v>MARIPOSA 2101</v>
          </cell>
          <cell r="E314">
            <v>90180</v>
          </cell>
          <cell r="F314" t="b">
            <v>0</v>
          </cell>
          <cell r="G314">
            <v>7976.0065993520502</v>
          </cell>
          <cell r="H314">
            <v>7976.0065993520502</v>
          </cell>
          <cell r="I314">
            <v>4.9571203227793976</v>
          </cell>
          <cell r="J314">
            <v>49</v>
          </cell>
          <cell r="K314">
            <v>5.4502182268021999E-5</v>
          </cell>
          <cell r="L314">
            <v>2932</v>
          </cell>
          <cell r="M314">
            <v>3678.4222387720101</v>
          </cell>
          <cell r="N314">
            <v>183</v>
          </cell>
        </row>
        <row r="315">
          <cell r="B315" t="str">
            <v>MIDDLETOWN 1101644756</v>
          </cell>
          <cell r="C315">
            <v>43141101</v>
          </cell>
          <cell r="D315" t="str">
            <v>MIDDLETOWN 1101</v>
          </cell>
          <cell r="E315">
            <v>644756</v>
          </cell>
          <cell r="F315" t="b">
            <v>0</v>
          </cell>
          <cell r="G315">
            <v>31848.175271153701</v>
          </cell>
          <cell r="H315">
            <v>27875.893239098899</v>
          </cell>
          <cell r="I315">
            <v>17.324980260471659</v>
          </cell>
          <cell r="J315">
            <v>163</v>
          </cell>
          <cell r="K315">
            <v>1.15771826568999E-4</v>
          </cell>
          <cell r="L315">
            <v>1279</v>
          </cell>
          <cell r="M315">
            <v>1915.48248323391</v>
          </cell>
          <cell r="N315">
            <v>470</v>
          </cell>
        </row>
        <row r="316">
          <cell r="B316" t="str">
            <v>ELK CREEK 11012002</v>
          </cell>
          <cell r="C316">
            <v>102781101</v>
          </cell>
          <cell r="D316" t="str">
            <v>ELK CREEK 1101</v>
          </cell>
          <cell r="E316">
            <v>2002</v>
          </cell>
          <cell r="F316" t="b">
            <v>0</v>
          </cell>
          <cell r="G316">
            <v>48391.759318502998</v>
          </cell>
          <cell r="H316">
            <v>35045.772870807203</v>
          </cell>
          <cell r="I316">
            <v>21.781089416287884</v>
          </cell>
          <cell r="J316">
            <v>109</v>
          </cell>
          <cell r="K316">
            <v>5.5059459246310599E-5</v>
          </cell>
          <cell r="L316">
            <v>2908</v>
          </cell>
          <cell r="M316">
            <v>4261.2834749077501</v>
          </cell>
          <cell r="N316">
            <v>130</v>
          </cell>
        </row>
        <row r="317">
          <cell r="B317" t="str">
            <v>BELL 11072400</v>
          </cell>
          <cell r="C317">
            <v>152701107</v>
          </cell>
          <cell r="D317" t="str">
            <v>BELL 1107</v>
          </cell>
          <cell r="E317">
            <v>2400</v>
          </cell>
          <cell r="F317" t="b">
            <v>0</v>
          </cell>
          <cell r="G317">
            <v>44680.554930289501</v>
          </cell>
          <cell r="H317">
            <v>41414.8348624184</v>
          </cell>
          <cell r="I317">
            <v>25.739487173659665</v>
          </cell>
          <cell r="J317">
            <v>320</v>
          </cell>
          <cell r="K317">
            <v>1.0832114903649701E-4</v>
          </cell>
          <cell r="L317">
            <v>1445</v>
          </cell>
          <cell r="M317">
            <v>2117.8288508242099</v>
          </cell>
          <cell r="N317">
            <v>423</v>
          </cell>
        </row>
        <row r="318">
          <cell r="B318" t="str">
            <v>PETALUMA C 1108296</v>
          </cell>
          <cell r="C318">
            <v>42631108</v>
          </cell>
          <cell r="D318" t="str">
            <v>PETALUMA C 1108</v>
          </cell>
          <cell r="E318">
            <v>296</v>
          </cell>
          <cell r="F318" t="b">
            <v>0</v>
          </cell>
          <cell r="G318">
            <v>23764.070070106402</v>
          </cell>
          <cell r="H318">
            <v>23764.070070106402</v>
          </cell>
          <cell r="I318">
            <v>14.769465550097204</v>
          </cell>
          <cell r="J318">
            <v>123</v>
          </cell>
          <cell r="K318">
            <v>8.7339714615959694E-5</v>
          </cell>
          <cell r="L318">
            <v>2004</v>
          </cell>
          <cell r="M318">
            <v>2337.6554065441701</v>
          </cell>
          <cell r="N318">
            <v>376</v>
          </cell>
        </row>
        <row r="319">
          <cell r="B319" t="str">
            <v>DESCHUTES 1104CB</v>
          </cell>
          <cell r="C319">
            <v>103351104</v>
          </cell>
          <cell r="D319" t="str">
            <v>DESCHUTES 1104</v>
          </cell>
          <cell r="E319" t="str">
            <v>CB</v>
          </cell>
          <cell r="F319" t="b">
            <v>0</v>
          </cell>
          <cell r="G319">
            <v>39932.777513008703</v>
          </cell>
          <cell r="H319">
            <v>21735.414447577899</v>
          </cell>
          <cell r="I319">
            <v>13.508647885380919</v>
          </cell>
          <cell r="J319">
            <v>273</v>
          </cell>
          <cell r="K319">
            <v>1.04685784731456E-4</v>
          </cell>
          <cell r="L319">
            <v>1537</v>
          </cell>
          <cell r="M319">
            <v>2355.7076979977801</v>
          </cell>
          <cell r="N319">
            <v>371</v>
          </cell>
        </row>
        <row r="320">
          <cell r="B320" t="str">
            <v>JESSUP 1102936897</v>
          </cell>
          <cell r="C320">
            <v>103441102</v>
          </cell>
          <cell r="D320" t="str">
            <v>JESSUP 1102</v>
          </cell>
          <cell r="E320">
            <v>936897</v>
          </cell>
          <cell r="F320" t="b">
            <v>1</v>
          </cell>
          <cell r="G320">
            <v>1562.7499443609299</v>
          </cell>
          <cell r="H320">
            <v>665.551863394002</v>
          </cell>
          <cell r="I320">
            <v>0.41364317177998883</v>
          </cell>
          <cell r="J320">
            <v>12</v>
          </cell>
          <cell r="K320">
            <v>1.4733226938308899E-4</v>
          </cell>
          <cell r="L320">
            <v>769</v>
          </cell>
          <cell r="M320">
            <v>1798.1732396139901</v>
          </cell>
          <cell r="N320">
            <v>507</v>
          </cell>
        </row>
        <row r="321">
          <cell r="B321" t="str">
            <v>CLAY 110334338</v>
          </cell>
          <cell r="C321">
            <v>163341103</v>
          </cell>
          <cell r="D321" t="str">
            <v>CLAY 1103</v>
          </cell>
          <cell r="E321">
            <v>34338</v>
          </cell>
          <cell r="F321" t="b">
            <v>0</v>
          </cell>
          <cell r="G321">
            <v>16775.579324129601</v>
          </cell>
          <cell r="H321">
            <v>15726.6133241592</v>
          </cell>
          <cell r="I321">
            <v>9.7741537129640772</v>
          </cell>
          <cell r="J321">
            <v>66</v>
          </cell>
          <cell r="K321">
            <v>6.7900301071292202E-5</v>
          </cell>
          <cell r="L321">
            <v>2539</v>
          </cell>
          <cell r="M321">
            <v>3085.83853632006</v>
          </cell>
          <cell r="N321">
            <v>258</v>
          </cell>
        </row>
        <row r="322">
          <cell r="B322" t="str">
            <v>AUBERRY 1102R2850</v>
          </cell>
          <cell r="C322">
            <v>254151102</v>
          </cell>
          <cell r="D322" t="str">
            <v>AUBERRY 1102</v>
          </cell>
          <cell r="E322" t="str">
            <v>R2850</v>
          </cell>
          <cell r="F322" t="b">
            <v>0</v>
          </cell>
          <cell r="G322">
            <v>42428.426507024102</v>
          </cell>
          <cell r="H322">
            <v>42428.426507024102</v>
          </cell>
          <cell r="I322">
            <v>26.369438475465572</v>
          </cell>
          <cell r="J322">
            <v>222</v>
          </cell>
          <cell r="K322">
            <v>3.6057098180787099E-5</v>
          </cell>
          <cell r="L322">
            <v>3337</v>
          </cell>
          <cell r="M322">
            <v>5548.30181189821</v>
          </cell>
          <cell r="N322">
            <v>47</v>
          </cell>
        </row>
        <row r="323">
          <cell r="B323" t="str">
            <v>NORTH BRANCH 1101CB</v>
          </cell>
          <cell r="C323">
            <v>163231101</v>
          </cell>
          <cell r="D323" t="str">
            <v>NORTH BRANCH 1101</v>
          </cell>
          <cell r="E323" t="str">
            <v>CB</v>
          </cell>
          <cell r="F323" t="b">
            <v>0</v>
          </cell>
          <cell r="G323">
            <v>32934.795715166103</v>
          </cell>
          <cell r="H323">
            <v>25410.311875499501</v>
          </cell>
          <cell r="I323">
            <v>15.792611482597577</v>
          </cell>
          <cell r="J323">
            <v>114</v>
          </cell>
          <cell r="K323">
            <v>1.11565701381391E-4</v>
          </cell>
          <cell r="L323">
            <v>1381</v>
          </cell>
          <cell r="M323">
            <v>1859.3886234750501</v>
          </cell>
          <cell r="N323">
            <v>488</v>
          </cell>
        </row>
        <row r="324">
          <cell r="B324" t="str">
            <v>NARROWS 2104CB</v>
          </cell>
          <cell r="C324">
            <v>153132104</v>
          </cell>
          <cell r="D324" t="str">
            <v>NARROWS 2104</v>
          </cell>
          <cell r="E324" t="str">
            <v>CB</v>
          </cell>
          <cell r="F324" t="b">
            <v>1</v>
          </cell>
          <cell r="G324">
            <v>4.5719965862992797</v>
          </cell>
          <cell r="H324">
            <v>4.5719965862992797</v>
          </cell>
          <cell r="I324">
            <v>2.8415143482282659E-3</v>
          </cell>
          <cell r="J324">
            <v>1</v>
          </cell>
          <cell r="K324">
            <v>1.2263903045095501E-4</v>
          </cell>
          <cell r="L324">
            <v>1138</v>
          </cell>
          <cell r="M324">
            <v>1641.5431276714501</v>
          </cell>
          <cell r="N324">
            <v>545</v>
          </cell>
        </row>
        <row r="325">
          <cell r="B325" t="str">
            <v>VASCO 1102MR176</v>
          </cell>
          <cell r="C325">
            <v>13751102</v>
          </cell>
          <cell r="D325" t="str">
            <v>VASCO 1102</v>
          </cell>
          <cell r="E325" t="str">
            <v>MR176</v>
          </cell>
          <cell r="F325" t="b">
            <v>0</v>
          </cell>
          <cell r="G325">
            <v>68684.323642028598</v>
          </cell>
          <cell r="H325">
            <v>62474.180252438397</v>
          </cell>
          <cell r="I325">
            <v>38.827955408600623</v>
          </cell>
          <cell r="J325">
            <v>256</v>
          </cell>
          <cell r="K325">
            <v>5.5783378601433303E-5</v>
          </cell>
          <cell r="L325">
            <v>2894</v>
          </cell>
          <cell r="M325">
            <v>3634.7993058100901</v>
          </cell>
          <cell r="N325">
            <v>187</v>
          </cell>
        </row>
        <row r="326">
          <cell r="B326" t="str">
            <v>SAN MIGUEL 1104514987</v>
          </cell>
          <cell r="C326">
            <v>182661104</v>
          </cell>
          <cell r="D326" t="str">
            <v>SAN MIGUEL 1104</v>
          </cell>
          <cell r="E326">
            <v>514987</v>
          </cell>
          <cell r="F326" t="b">
            <v>0</v>
          </cell>
          <cell r="G326">
            <v>21614.682023458899</v>
          </cell>
          <cell r="H326">
            <v>13379.792700837999</v>
          </cell>
          <cell r="I326">
            <v>8.3155952149397141</v>
          </cell>
          <cell r="J326">
            <v>63</v>
          </cell>
          <cell r="K326">
            <v>4.6195440033140202E-5</v>
          </cell>
          <cell r="L326">
            <v>3132</v>
          </cell>
          <cell r="M326">
            <v>4320.4062561176297</v>
          </cell>
          <cell r="N326">
            <v>122</v>
          </cell>
        </row>
        <row r="327">
          <cell r="B327" t="str">
            <v>NORTH BRANCH 110111158</v>
          </cell>
          <cell r="C327">
            <v>163231101</v>
          </cell>
          <cell r="D327" t="str">
            <v>NORTH BRANCH 1101</v>
          </cell>
          <cell r="E327">
            <v>11158</v>
          </cell>
          <cell r="F327" t="b">
            <v>0</v>
          </cell>
          <cell r="G327">
            <v>47609.492899980301</v>
          </cell>
          <cell r="H327">
            <v>20499.893494219199</v>
          </cell>
          <cell r="I327">
            <v>12.740766621640272</v>
          </cell>
          <cell r="J327">
            <v>229</v>
          </cell>
          <cell r="K327">
            <v>9.6417803258207205E-5</v>
          </cell>
          <cell r="L327">
            <v>1721</v>
          </cell>
          <cell r="M327">
            <v>2379.61963181992</v>
          </cell>
          <cell r="N327">
            <v>364</v>
          </cell>
        </row>
        <row r="328">
          <cell r="B328" t="str">
            <v>AUBERRY 1101R314</v>
          </cell>
          <cell r="C328">
            <v>254151101</v>
          </cell>
          <cell r="D328" t="str">
            <v>AUBERRY 1101</v>
          </cell>
          <cell r="E328" t="str">
            <v>R314</v>
          </cell>
          <cell r="F328" t="b">
            <v>0</v>
          </cell>
          <cell r="G328">
            <v>71701.239616999694</v>
          </cell>
          <cell r="H328">
            <v>68245.532350119494</v>
          </cell>
          <cell r="I328">
            <v>42.414874052280602</v>
          </cell>
          <cell r="J328">
            <v>390</v>
          </cell>
          <cell r="K328">
            <v>3.2525513624301203E-5</v>
          </cell>
          <cell r="L328">
            <v>3393</v>
          </cell>
          <cell r="M328">
            <v>6228.9606849819002</v>
          </cell>
          <cell r="N328">
            <v>25</v>
          </cell>
        </row>
        <row r="329">
          <cell r="B329" t="str">
            <v>MIDDLETOWN 11014646</v>
          </cell>
          <cell r="C329">
            <v>43141101</v>
          </cell>
          <cell r="D329" t="str">
            <v>MIDDLETOWN 1101</v>
          </cell>
          <cell r="E329">
            <v>4646</v>
          </cell>
          <cell r="F329" t="b">
            <v>0</v>
          </cell>
          <cell r="G329">
            <v>29868.2950802622</v>
          </cell>
          <cell r="H329">
            <v>29868.2950802622</v>
          </cell>
          <cell r="I329">
            <v>18.563266053612306</v>
          </cell>
          <cell r="J329">
            <v>165</v>
          </cell>
          <cell r="K329">
            <v>1.04868146525227E-4</v>
          </cell>
          <cell r="L329">
            <v>1531</v>
          </cell>
          <cell r="M329">
            <v>2139.2524133739198</v>
          </cell>
          <cell r="N329">
            <v>415</v>
          </cell>
        </row>
        <row r="330">
          <cell r="B330" t="str">
            <v>LUCERNE 11034200</v>
          </cell>
          <cell r="C330">
            <v>43351103</v>
          </cell>
          <cell r="D330" t="str">
            <v>LUCERNE 1103</v>
          </cell>
          <cell r="E330">
            <v>4200</v>
          </cell>
          <cell r="F330" t="b">
            <v>0</v>
          </cell>
          <cell r="G330">
            <v>7940.3443704009296</v>
          </cell>
          <cell r="H330">
            <v>6495.7462183048401</v>
          </cell>
          <cell r="I330">
            <v>4.0371325160378122</v>
          </cell>
          <cell r="J330">
            <v>37</v>
          </cell>
          <cell r="K330">
            <v>1.10574450789843E-4</v>
          </cell>
          <cell r="L330">
            <v>1400</v>
          </cell>
          <cell r="M330">
            <v>2908.2308778250699</v>
          </cell>
          <cell r="N330">
            <v>287</v>
          </cell>
        </row>
        <row r="331">
          <cell r="B331" t="str">
            <v>AUBERRY 110149122</v>
          </cell>
          <cell r="C331">
            <v>254151101</v>
          </cell>
          <cell r="D331" t="str">
            <v>AUBERRY 1101</v>
          </cell>
          <cell r="E331">
            <v>49122</v>
          </cell>
          <cell r="F331" t="b">
            <v>0</v>
          </cell>
          <cell r="G331">
            <v>6376.3554464265999</v>
          </cell>
          <cell r="H331">
            <v>6376.3554464265999</v>
          </cell>
          <cell r="I331">
            <v>3.9629306690034802</v>
          </cell>
          <cell r="J331">
            <v>40</v>
          </cell>
          <cell r="K331">
            <v>4.9195541942026397E-5</v>
          </cell>
          <cell r="L331">
            <v>3060</v>
          </cell>
          <cell r="M331">
            <v>3584.6163536822401</v>
          </cell>
          <cell r="N331">
            <v>191</v>
          </cell>
        </row>
        <row r="332">
          <cell r="B332" t="str">
            <v>WOODACRE 110196844</v>
          </cell>
          <cell r="C332">
            <v>43021101</v>
          </cell>
          <cell r="D332" t="str">
            <v>WOODACRE 1101</v>
          </cell>
          <cell r="E332">
            <v>96844</v>
          </cell>
          <cell r="F332" t="b">
            <v>0</v>
          </cell>
          <cell r="G332">
            <v>9556.2940813121204</v>
          </cell>
          <cell r="H332">
            <v>9556.2940813121204</v>
          </cell>
          <cell r="I332">
            <v>5.9392753768254325</v>
          </cell>
          <cell r="J332">
            <v>63</v>
          </cell>
          <cell r="K332">
            <v>2.3551870889071001E-4</v>
          </cell>
          <cell r="L332">
            <v>260</v>
          </cell>
          <cell r="M332">
            <v>862.59468657367404</v>
          </cell>
          <cell r="N332">
            <v>906</v>
          </cell>
        </row>
        <row r="333">
          <cell r="B333" t="str">
            <v>SHINGLE SPRINGS 210985766</v>
          </cell>
          <cell r="C333">
            <v>153652109</v>
          </cell>
          <cell r="D333" t="str">
            <v>SHINGLE SPRINGS 2109</v>
          </cell>
          <cell r="E333">
            <v>85766</v>
          </cell>
          <cell r="F333" t="b">
            <v>0</v>
          </cell>
          <cell r="G333">
            <v>29746.7522989795</v>
          </cell>
          <cell r="H333">
            <v>29746.7522989795</v>
          </cell>
          <cell r="I333">
            <v>18.487726724039465</v>
          </cell>
          <cell r="J333">
            <v>166</v>
          </cell>
          <cell r="K333">
            <v>1.30728882229022E-4</v>
          </cell>
          <cell r="L333">
            <v>996</v>
          </cell>
          <cell r="M333">
            <v>2062.5576172574001</v>
          </cell>
          <cell r="N333">
            <v>442</v>
          </cell>
        </row>
        <row r="334">
          <cell r="B334" t="str">
            <v>VINEYARD 2110391250</v>
          </cell>
          <cell r="C334">
            <v>14502110</v>
          </cell>
          <cell r="D334" t="str">
            <v>VINEYARD 2110</v>
          </cell>
          <cell r="E334">
            <v>391250</v>
          </cell>
          <cell r="F334" t="b">
            <v>0</v>
          </cell>
          <cell r="G334">
            <v>1481.32264495763</v>
          </cell>
          <cell r="H334">
            <v>1481.32264495763</v>
          </cell>
          <cell r="I334">
            <v>0.92064800805321945</v>
          </cell>
          <cell r="J334">
            <v>3</v>
          </cell>
          <cell r="K334">
            <v>1.01723482657689E-4</v>
          </cell>
          <cell r="L334">
            <v>1612</v>
          </cell>
          <cell r="M334">
            <v>1985.16119406486</v>
          </cell>
          <cell r="N334">
            <v>457</v>
          </cell>
        </row>
        <row r="335">
          <cell r="B335" t="str">
            <v>CALPINE 1144CB</v>
          </cell>
          <cell r="C335">
            <v>48011144</v>
          </cell>
          <cell r="D335" t="str">
            <v>CALPINE 1144</v>
          </cell>
          <cell r="E335" t="str">
            <v>CB</v>
          </cell>
          <cell r="F335" t="b">
            <v>0</v>
          </cell>
          <cell r="G335">
            <v>42270.014473334799</v>
          </cell>
          <cell r="H335">
            <v>42270.014473334799</v>
          </cell>
          <cell r="I335">
            <v>26.270984756578496</v>
          </cell>
          <cell r="J335">
            <v>131</v>
          </cell>
          <cell r="K335">
            <v>1.47623132008334E-4</v>
          </cell>
          <cell r="L335">
            <v>766</v>
          </cell>
          <cell r="M335">
            <v>1407.8482862328599</v>
          </cell>
          <cell r="N335">
            <v>633</v>
          </cell>
        </row>
        <row r="336">
          <cell r="B336" t="str">
            <v>UPPER LAKE 11011276</v>
          </cell>
          <cell r="C336">
            <v>42871101</v>
          </cell>
          <cell r="D336" t="str">
            <v>UPPER LAKE 1101</v>
          </cell>
          <cell r="E336">
            <v>1276</v>
          </cell>
          <cell r="F336" t="b">
            <v>0</v>
          </cell>
          <cell r="G336">
            <v>20806.912094399599</v>
          </cell>
          <cell r="H336">
            <v>20806.912094399599</v>
          </cell>
          <cell r="I336">
            <v>12.931579921938843</v>
          </cell>
          <cell r="J336">
            <v>116</v>
          </cell>
          <cell r="K336">
            <v>9.81556811539685E-5</v>
          </cell>
          <cell r="L336">
            <v>1687</v>
          </cell>
          <cell r="M336">
            <v>2220.1239957155499</v>
          </cell>
          <cell r="N336">
            <v>397</v>
          </cell>
        </row>
        <row r="337">
          <cell r="B337" t="str">
            <v>CHOLAME 2102796386</v>
          </cell>
          <cell r="C337">
            <v>182562102</v>
          </cell>
          <cell r="D337" t="str">
            <v>CHOLAME 2102</v>
          </cell>
          <cell r="E337">
            <v>796386</v>
          </cell>
          <cell r="F337" t="b">
            <v>0</v>
          </cell>
          <cell r="G337">
            <v>64232.668313602102</v>
          </cell>
          <cell r="H337">
            <v>57391.975309308997</v>
          </cell>
          <cell r="I337">
            <v>35.669344505474825</v>
          </cell>
          <cell r="J337">
            <v>159</v>
          </cell>
          <cell r="K337">
            <v>5.7452584265647397E-5</v>
          </cell>
          <cell r="L337">
            <v>2849</v>
          </cell>
          <cell r="M337">
            <v>3563.2206775970999</v>
          </cell>
          <cell r="N337">
            <v>192</v>
          </cell>
        </row>
        <row r="338">
          <cell r="B338" t="str">
            <v>SAND CREEK 1103CB</v>
          </cell>
          <cell r="C338">
            <v>254601103</v>
          </cell>
          <cell r="D338" t="str">
            <v>SAND CREEK 1103</v>
          </cell>
          <cell r="E338" t="str">
            <v>CB</v>
          </cell>
          <cell r="F338" t="b">
            <v>0</v>
          </cell>
          <cell r="G338">
            <v>20983.202809205599</v>
          </cell>
          <cell r="H338">
            <v>20983.202809205599</v>
          </cell>
          <cell r="I338">
            <v>13.041145313365817</v>
          </cell>
          <cell r="J338">
            <v>77</v>
          </cell>
          <cell r="K338">
            <v>2.8008178081730999E-5</v>
          </cell>
          <cell r="L338">
            <v>3460</v>
          </cell>
          <cell r="M338">
            <v>6753.7934971212699</v>
          </cell>
          <cell r="N338">
            <v>12</v>
          </cell>
        </row>
        <row r="339">
          <cell r="B339" t="str">
            <v>TULUCAY 1101628</v>
          </cell>
          <cell r="C339">
            <v>42301101</v>
          </cell>
          <cell r="D339" t="str">
            <v>TULUCAY 1101</v>
          </cell>
          <cell r="E339">
            <v>628</v>
          </cell>
          <cell r="F339" t="b">
            <v>0</v>
          </cell>
          <cell r="G339">
            <v>14091.110488017999</v>
          </cell>
          <cell r="H339">
            <v>6713.6414156599603</v>
          </cell>
          <cell r="I339">
            <v>4.1725552614418646</v>
          </cell>
          <cell r="J339">
            <v>98</v>
          </cell>
          <cell r="K339">
            <v>1.02937370928012E-4</v>
          </cell>
          <cell r="L339">
            <v>1570</v>
          </cell>
          <cell r="M339">
            <v>2036.6121665644</v>
          </cell>
          <cell r="N339">
            <v>448</v>
          </cell>
        </row>
        <row r="340">
          <cell r="B340" t="str">
            <v>BEAR VALLEY 210190550</v>
          </cell>
          <cell r="C340">
            <v>252192101</v>
          </cell>
          <cell r="D340" t="str">
            <v>BEAR VALLEY 2101</v>
          </cell>
          <cell r="E340">
            <v>90550</v>
          </cell>
          <cell r="F340" t="b">
            <v>0</v>
          </cell>
          <cell r="G340">
            <v>12911.277203547001</v>
          </cell>
          <cell r="H340">
            <v>12911.277203547001</v>
          </cell>
          <cell r="I340">
            <v>8.0244109406755761</v>
          </cell>
          <cell r="J340">
            <v>47</v>
          </cell>
          <cell r="K340">
            <v>5.1033224529171301E-5</v>
          </cell>
          <cell r="L340">
            <v>3014</v>
          </cell>
          <cell r="M340">
            <v>3547.8361421070499</v>
          </cell>
          <cell r="N340">
            <v>195</v>
          </cell>
        </row>
        <row r="341">
          <cell r="B341" t="str">
            <v>ELK CREEK 11012106</v>
          </cell>
          <cell r="C341">
            <v>102781101</v>
          </cell>
          <cell r="D341" t="str">
            <v>ELK CREEK 1101</v>
          </cell>
          <cell r="E341">
            <v>2106</v>
          </cell>
          <cell r="F341" t="b">
            <v>0</v>
          </cell>
          <cell r="G341">
            <v>21303.458147057401</v>
          </cell>
          <cell r="H341">
            <v>21303.458147057401</v>
          </cell>
          <cell r="I341">
            <v>13.240185299600622</v>
          </cell>
          <cell r="J341">
            <v>67</v>
          </cell>
          <cell r="K341">
            <v>3.77520804022424E-5</v>
          </cell>
          <cell r="L341">
            <v>3302</v>
          </cell>
          <cell r="M341">
            <v>5722.5440582405399</v>
          </cell>
          <cell r="N341">
            <v>40</v>
          </cell>
        </row>
        <row r="342">
          <cell r="B342" t="str">
            <v>DUNLAP 11037040</v>
          </cell>
          <cell r="C342">
            <v>254061103</v>
          </cell>
          <cell r="D342" t="str">
            <v>DUNLAP 1103</v>
          </cell>
          <cell r="E342">
            <v>7040</v>
          </cell>
          <cell r="F342" t="b">
            <v>0</v>
          </cell>
          <cell r="G342">
            <v>39870.080974955803</v>
          </cell>
          <cell r="H342">
            <v>39870.080974955803</v>
          </cell>
          <cell r="I342">
            <v>24.779416392141581</v>
          </cell>
          <cell r="J342">
            <v>230</v>
          </cell>
          <cell r="K342">
            <v>4.8475142769518903E-5</v>
          </cell>
          <cell r="L342">
            <v>3079</v>
          </cell>
          <cell r="M342">
            <v>4388.1035164227596</v>
          </cell>
          <cell r="N342">
            <v>116</v>
          </cell>
        </row>
        <row r="343">
          <cell r="B343" t="str">
            <v>LAYTONVILLE 1102500</v>
          </cell>
          <cell r="C343">
            <v>42681102</v>
          </cell>
          <cell r="D343" t="str">
            <v>LAYTONVILLE 1102</v>
          </cell>
          <cell r="E343">
            <v>500</v>
          </cell>
          <cell r="F343" t="b">
            <v>0</v>
          </cell>
          <cell r="G343">
            <v>47144.6891008811</v>
          </cell>
          <cell r="H343">
            <v>34375.745208702901</v>
          </cell>
          <cell r="I343">
            <v>21.364664517528219</v>
          </cell>
          <cell r="J343">
            <v>214</v>
          </cell>
          <cell r="K343">
            <v>1.8228575310168401E-4</v>
          </cell>
          <cell r="L343">
            <v>495</v>
          </cell>
          <cell r="M343">
            <v>1298.67870436815</v>
          </cell>
          <cell r="N343">
            <v>684</v>
          </cell>
        </row>
        <row r="344">
          <cell r="B344" t="str">
            <v>DIAMOND SPRINGS 110519910</v>
          </cell>
          <cell r="C344">
            <v>152261105</v>
          </cell>
          <cell r="D344" t="str">
            <v>DIAMOND SPRINGS 1105</v>
          </cell>
          <cell r="E344">
            <v>19910</v>
          </cell>
          <cell r="F344" t="b">
            <v>0</v>
          </cell>
          <cell r="G344">
            <v>33304.700565822197</v>
          </cell>
          <cell r="H344">
            <v>33304.700565822197</v>
          </cell>
          <cell r="I344">
            <v>20.69900594519714</v>
          </cell>
          <cell r="J344">
            <v>226</v>
          </cell>
          <cell r="K344">
            <v>1.00757407260295E-4</v>
          </cell>
          <cell r="L344">
            <v>1629</v>
          </cell>
          <cell r="M344">
            <v>2072.4287440473199</v>
          </cell>
          <cell r="N344">
            <v>435</v>
          </cell>
        </row>
        <row r="345">
          <cell r="B345" t="str">
            <v>FITCH MOUNTAIN 1111555644</v>
          </cell>
          <cell r="C345">
            <v>42751111</v>
          </cell>
          <cell r="D345" t="str">
            <v>FITCH MOUNTAIN 1111</v>
          </cell>
          <cell r="E345">
            <v>555644</v>
          </cell>
          <cell r="F345" t="b">
            <v>1</v>
          </cell>
          <cell r="G345">
            <v>5004.5279849744202</v>
          </cell>
          <cell r="H345">
            <v>268.67914485357102</v>
          </cell>
          <cell r="I345">
            <v>0.16698517393012494</v>
          </cell>
          <cell r="J345">
            <v>19</v>
          </cell>
          <cell r="K345">
            <v>1.17325647902601E-4</v>
          </cell>
          <cell r="L345">
            <v>1240</v>
          </cell>
          <cell r="M345">
            <v>1847.86203035676</v>
          </cell>
          <cell r="N345">
            <v>491</v>
          </cell>
        </row>
        <row r="346">
          <cell r="B346" t="str">
            <v>REDBUD 1101708166</v>
          </cell>
          <cell r="C346">
            <v>43191101</v>
          </cell>
          <cell r="D346" t="str">
            <v>REDBUD 1101</v>
          </cell>
          <cell r="E346">
            <v>708166</v>
          </cell>
          <cell r="F346" t="b">
            <v>0</v>
          </cell>
          <cell r="G346">
            <v>33499.355503257</v>
          </cell>
          <cell r="H346">
            <v>18511.185385978701</v>
          </cell>
          <cell r="I346">
            <v>11.504776498433003</v>
          </cell>
          <cell r="J346">
            <v>162</v>
          </cell>
          <cell r="K346">
            <v>7.9859871661280206E-5</v>
          </cell>
          <cell r="L346">
            <v>2209</v>
          </cell>
          <cell r="M346">
            <v>2528.2806888820501</v>
          </cell>
          <cell r="N346">
            <v>340</v>
          </cell>
        </row>
        <row r="347">
          <cell r="B347" t="str">
            <v>CALPELLA 11013419</v>
          </cell>
          <cell r="C347">
            <v>43411101</v>
          </cell>
          <cell r="D347" t="str">
            <v>CALPELLA 1101</v>
          </cell>
          <cell r="E347">
            <v>3419</v>
          </cell>
          <cell r="F347" t="b">
            <v>0</v>
          </cell>
          <cell r="G347">
            <v>12848.291730560701</v>
          </cell>
          <cell r="H347">
            <v>12848.291730560701</v>
          </cell>
          <cell r="I347">
            <v>7.9852652147673711</v>
          </cell>
          <cell r="J347">
            <v>38</v>
          </cell>
          <cell r="K347">
            <v>9.3995562767506394E-5</v>
          </cell>
          <cell r="L347">
            <v>1794</v>
          </cell>
          <cell r="M347">
            <v>2318.7770609633699</v>
          </cell>
          <cell r="N347">
            <v>381</v>
          </cell>
        </row>
        <row r="348">
          <cell r="B348" t="str">
            <v>OLETA 110241396</v>
          </cell>
          <cell r="C348">
            <v>163541102</v>
          </cell>
          <cell r="D348" t="str">
            <v>OLETA 1102</v>
          </cell>
          <cell r="E348">
            <v>41396</v>
          </cell>
          <cell r="F348" t="b">
            <v>0</v>
          </cell>
          <cell r="G348">
            <v>11819.9638728234</v>
          </cell>
          <cell r="H348">
            <v>10868.155935327901</v>
          </cell>
          <cell r="I348">
            <v>6.7546028187246119</v>
          </cell>
          <cell r="J348">
            <v>75</v>
          </cell>
          <cell r="K348">
            <v>1.4922154145703299E-4</v>
          </cell>
          <cell r="L348">
            <v>747</v>
          </cell>
          <cell r="M348">
            <v>1168.35263683006</v>
          </cell>
          <cell r="N348">
            <v>746</v>
          </cell>
        </row>
        <row r="349">
          <cell r="B349" t="str">
            <v>CORRAL 1102CB</v>
          </cell>
          <cell r="C349">
            <v>162991102</v>
          </cell>
          <cell r="D349" t="str">
            <v>CORRAL 1102</v>
          </cell>
          <cell r="E349" t="str">
            <v>CB</v>
          </cell>
          <cell r="F349" t="b">
            <v>0</v>
          </cell>
          <cell r="G349">
            <v>34280.1417419102</v>
          </cell>
          <cell r="H349">
            <v>27168.798590269402</v>
          </cell>
          <cell r="I349">
            <v>16.885518079719951</v>
          </cell>
          <cell r="J349">
            <v>236</v>
          </cell>
          <cell r="K349">
            <v>7.8905993855880898E-5</v>
          </cell>
          <cell r="L349">
            <v>2237</v>
          </cell>
          <cell r="M349">
            <v>2954.5395181060999</v>
          </cell>
          <cell r="N349">
            <v>278</v>
          </cell>
        </row>
        <row r="350">
          <cell r="B350" t="str">
            <v>TIVY VALLEY 1107584840</v>
          </cell>
          <cell r="C350">
            <v>252941107</v>
          </cell>
          <cell r="D350" t="str">
            <v>TIVY VALLEY 1107</v>
          </cell>
          <cell r="E350">
            <v>584840</v>
          </cell>
          <cell r="F350" t="b">
            <v>0</v>
          </cell>
          <cell r="G350">
            <v>72531.106408262494</v>
          </cell>
          <cell r="H350">
            <v>72531.106408262494</v>
          </cell>
          <cell r="I350">
            <v>45.078375642176816</v>
          </cell>
          <cell r="J350">
            <v>449</v>
          </cell>
          <cell r="K350">
            <v>3.4014402151169702E-5</v>
          </cell>
          <cell r="L350">
            <v>3370</v>
          </cell>
          <cell r="M350">
            <v>5963.8827051325497</v>
          </cell>
          <cell r="N350">
            <v>31</v>
          </cell>
        </row>
        <row r="351">
          <cell r="B351" t="str">
            <v>JESSUP 110141356</v>
          </cell>
          <cell r="C351">
            <v>103441101</v>
          </cell>
          <cell r="D351" t="str">
            <v>JESSUP 1101</v>
          </cell>
          <cell r="E351">
            <v>41356</v>
          </cell>
          <cell r="F351" t="b">
            <v>0</v>
          </cell>
          <cell r="G351">
            <v>52238.156928393902</v>
          </cell>
          <cell r="H351">
            <v>52238.156928393902</v>
          </cell>
          <cell r="I351">
            <v>32.466225561462963</v>
          </cell>
          <cell r="J351">
            <v>318</v>
          </cell>
          <cell r="K351">
            <v>8.9641673993892101E-5</v>
          </cell>
          <cell r="L351">
            <v>1926</v>
          </cell>
          <cell r="M351">
            <v>2383.6073140399499</v>
          </cell>
          <cell r="N351">
            <v>362</v>
          </cell>
        </row>
        <row r="352">
          <cell r="B352" t="str">
            <v>APPLE HILL 21021532</v>
          </cell>
          <cell r="C352">
            <v>153662102</v>
          </cell>
          <cell r="D352" t="str">
            <v>APPLE HILL 2102</v>
          </cell>
          <cell r="E352">
            <v>1532</v>
          </cell>
          <cell r="F352" t="b">
            <v>0</v>
          </cell>
          <cell r="G352">
            <v>68074.997639785899</v>
          </cell>
          <cell r="H352">
            <v>62691.336887810503</v>
          </cell>
          <cell r="I352">
            <v>38.962919134748603</v>
          </cell>
          <cell r="J352">
            <v>465</v>
          </cell>
          <cell r="K352">
            <v>1.47536156720464E-4</v>
          </cell>
          <cell r="L352">
            <v>767</v>
          </cell>
          <cell r="M352">
            <v>1398.4343782639501</v>
          </cell>
          <cell r="N352">
            <v>638</v>
          </cell>
        </row>
        <row r="353">
          <cell r="B353" t="str">
            <v>OLETA 11011208</v>
          </cell>
          <cell r="C353">
            <v>163541101</v>
          </cell>
          <cell r="D353" t="str">
            <v>OLETA 1101</v>
          </cell>
          <cell r="E353">
            <v>1208</v>
          </cell>
          <cell r="F353" t="b">
            <v>0</v>
          </cell>
          <cell r="G353">
            <v>61463.001670979902</v>
          </cell>
          <cell r="H353">
            <v>53098.443242061701</v>
          </cell>
          <cell r="I353">
            <v>33.000896980771721</v>
          </cell>
          <cell r="J353">
            <v>334</v>
          </cell>
          <cell r="K353">
            <v>7.3226294892057001E-5</v>
          </cell>
          <cell r="L353">
            <v>2389</v>
          </cell>
          <cell r="M353">
            <v>2975.77952899202</v>
          </cell>
          <cell r="N353">
            <v>271</v>
          </cell>
        </row>
        <row r="354">
          <cell r="B354" t="str">
            <v>WISHON 1101CB</v>
          </cell>
          <cell r="C354">
            <v>251511101</v>
          </cell>
          <cell r="D354" t="str">
            <v>WISHON 1101</v>
          </cell>
          <cell r="E354" t="str">
            <v>CB</v>
          </cell>
          <cell r="F354" t="b">
            <v>0</v>
          </cell>
          <cell r="G354">
            <v>12293.528275554199</v>
          </cell>
          <cell r="H354">
            <v>12293.528275554199</v>
          </cell>
          <cell r="I354">
            <v>7.640477486360596</v>
          </cell>
          <cell r="J354">
            <v>36</v>
          </cell>
          <cell r="K354">
            <v>4.9464786960535399E-5</v>
          </cell>
          <cell r="L354">
            <v>3052</v>
          </cell>
          <cell r="M354">
            <v>3520.3688743942298</v>
          </cell>
          <cell r="N354">
            <v>199</v>
          </cell>
        </row>
        <row r="355">
          <cell r="B355" t="str">
            <v>COPPERMINE 1104613086</v>
          </cell>
          <cell r="C355">
            <v>252411104</v>
          </cell>
          <cell r="D355" t="str">
            <v>COPPERMINE 1104</v>
          </cell>
          <cell r="E355">
            <v>613086</v>
          </cell>
          <cell r="F355" t="b">
            <v>0</v>
          </cell>
          <cell r="G355">
            <v>14704.7374743769</v>
          </cell>
          <cell r="H355">
            <v>8243.1423659440497</v>
          </cell>
          <cell r="I355">
            <v>5.1231462808850523</v>
          </cell>
          <cell r="J355">
            <v>63</v>
          </cell>
          <cell r="K355">
            <v>2.9813836106533801E-5</v>
          </cell>
          <cell r="L355">
            <v>3430</v>
          </cell>
          <cell r="M355">
            <v>6359.1487427858801</v>
          </cell>
          <cell r="N355">
            <v>20</v>
          </cell>
        </row>
        <row r="356">
          <cell r="B356" t="str">
            <v>BANGOR 1101CB</v>
          </cell>
          <cell r="C356">
            <v>103191101</v>
          </cell>
          <cell r="D356" t="str">
            <v>BANGOR 1101</v>
          </cell>
          <cell r="E356" t="str">
            <v>CB</v>
          </cell>
          <cell r="F356" t="b">
            <v>0</v>
          </cell>
          <cell r="G356">
            <v>34332.330083804001</v>
          </cell>
          <cell r="H356">
            <v>30178.562329378801</v>
          </cell>
          <cell r="I356">
            <v>18.756098402348542</v>
          </cell>
          <cell r="J356">
            <v>171</v>
          </cell>
          <cell r="K356">
            <v>1.2917765765710701E-4</v>
          </cell>
          <cell r="L356">
            <v>1023</v>
          </cell>
          <cell r="M356">
            <v>1585.4724610773601</v>
          </cell>
          <cell r="N356">
            <v>565</v>
          </cell>
        </row>
        <row r="357">
          <cell r="B357" t="str">
            <v>MADISON 2101745850</v>
          </cell>
          <cell r="C357">
            <v>63172101</v>
          </cell>
          <cell r="D357" t="str">
            <v>MADISON 2101</v>
          </cell>
          <cell r="E357">
            <v>745850</v>
          </cell>
          <cell r="F357" t="b">
            <v>1</v>
          </cell>
          <cell r="G357">
            <v>1558.6922895507</v>
          </cell>
          <cell r="H357">
            <v>771.47013727106105</v>
          </cell>
          <cell r="I357">
            <v>0.47947180688070917</v>
          </cell>
          <cell r="J357">
            <v>7</v>
          </cell>
          <cell r="K357">
            <v>5.3175663197180202E-5</v>
          </cell>
          <cell r="L357">
            <v>2960</v>
          </cell>
          <cell r="M357">
            <v>3897.9707667737898</v>
          </cell>
          <cell r="N357">
            <v>158</v>
          </cell>
        </row>
        <row r="358">
          <cell r="B358" t="str">
            <v>OLETA 1102793776</v>
          </cell>
          <cell r="C358">
            <v>163541102</v>
          </cell>
          <cell r="D358" t="str">
            <v>OLETA 1102</v>
          </cell>
          <cell r="E358">
            <v>793776</v>
          </cell>
          <cell r="F358" t="b">
            <v>0</v>
          </cell>
          <cell r="G358">
            <v>1956.95952505777</v>
          </cell>
          <cell r="H358">
            <v>1956.95952505777</v>
          </cell>
          <cell r="I358">
            <v>1.2162582505020323</v>
          </cell>
          <cell r="J358">
            <v>6</v>
          </cell>
          <cell r="K358">
            <v>1.0285580780570499E-4</v>
          </cell>
          <cell r="L358">
            <v>1574</v>
          </cell>
          <cell r="M358">
            <v>1821.9133830246401</v>
          </cell>
          <cell r="N358">
            <v>500</v>
          </cell>
        </row>
        <row r="359">
          <cell r="B359" t="str">
            <v>PENRYN 1103604</v>
          </cell>
          <cell r="C359">
            <v>152561103</v>
          </cell>
          <cell r="D359" t="str">
            <v>PENRYN 1103</v>
          </cell>
          <cell r="E359">
            <v>604</v>
          </cell>
          <cell r="F359" t="b">
            <v>0</v>
          </cell>
          <cell r="G359">
            <v>42817.3578286259</v>
          </cell>
          <cell r="H359">
            <v>42516.879335965299</v>
          </cell>
          <cell r="I359">
            <v>26.424412265982163</v>
          </cell>
          <cell r="J359">
            <v>240</v>
          </cell>
          <cell r="K359">
            <v>1.20607394330531E-4</v>
          </cell>
          <cell r="L359">
            <v>1176</v>
          </cell>
          <cell r="M359">
            <v>1665.6014164139499</v>
          </cell>
          <cell r="N359">
            <v>537</v>
          </cell>
        </row>
        <row r="360">
          <cell r="B360" t="str">
            <v>LAS GALLINAS A 1105532</v>
          </cell>
          <cell r="C360">
            <v>42991105</v>
          </cell>
          <cell r="D360" t="str">
            <v>LAS GALLINAS A 1105</v>
          </cell>
          <cell r="E360">
            <v>532</v>
          </cell>
          <cell r="F360" t="b">
            <v>0</v>
          </cell>
          <cell r="G360">
            <v>7102.1777208701897</v>
          </cell>
          <cell r="H360">
            <v>7099.1789855930201</v>
          </cell>
          <cell r="I360">
            <v>4.4121684186407828</v>
          </cell>
          <cell r="J360">
            <v>34</v>
          </cell>
          <cell r="K360">
            <v>1.6574207741844701E-4</v>
          </cell>
          <cell r="L360">
            <v>585</v>
          </cell>
          <cell r="M360">
            <v>1247.6791350159299</v>
          </cell>
          <cell r="N360">
            <v>702</v>
          </cell>
        </row>
        <row r="361">
          <cell r="B361" t="str">
            <v>ELK CREEK 11012032</v>
          </cell>
          <cell r="C361">
            <v>102781101</v>
          </cell>
          <cell r="D361" t="str">
            <v>ELK CREEK 1101</v>
          </cell>
          <cell r="E361">
            <v>2032</v>
          </cell>
          <cell r="F361" t="b">
            <v>0</v>
          </cell>
          <cell r="G361">
            <v>15248.671298576301</v>
          </cell>
          <cell r="H361">
            <v>14097.676047032601</v>
          </cell>
          <cell r="I361">
            <v>8.7617626146877576</v>
          </cell>
          <cell r="J361">
            <v>52</v>
          </cell>
          <cell r="K361">
            <v>6.4620699192221497E-5</v>
          </cell>
          <cell r="L361">
            <v>2618</v>
          </cell>
          <cell r="M361">
            <v>3297.36467007486</v>
          </cell>
          <cell r="N361">
            <v>225</v>
          </cell>
        </row>
        <row r="362">
          <cell r="B362" t="str">
            <v>WYANDOTTE 110213044</v>
          </cell>
          <cell r="C362">
            <v>102911102</v>
          </cell>
          <cell r="D362" t="str">
            <v>WYANDOTTE 1102</v>
          </cell>
          <cell r="E362">
            <v>13044</v>
          </cell>
          <cell r="F362" t="b">
            <v>0</v>
          </cell>
          <cell r="G362">
            <v>9652.7071711886001</v>
          </cell>
          <cell r="H362">
            <v>7674.8454438021399</v>
          </cell>
          <cell r="I362">
            <v>4.7699474479814414</v>
          </cell>
          <cell r="J362">
            <v>51</v>
          </cell>
          <cell r="K362">
            <v>1.40147477199492E-4</v>
          </cell>
          <cell r="L362">
            <v>867</v>
          </cell>
          <cell r="M362">
            <v>1674.4803577426701</v>
          </cell>
          <cell r="N362">
            <v>533</v>
          </cell>
        </row>
        <row r="363">
          <cell r="B363" t="str">
            <v>SAND CREEK 11037140</v>
          </cell>
          <cell r="C363">
            <v>254601103</v>
          </cell>
          <cell r="D363" t="str">
            <v>SAND CREEK 1103</v>
          </cell>
          <cell r="E363">
            <v>7140</v>
          </cell>
          <cell r="F363" t="b">
            <v>0</v>
          </cell>
          <cell r="G363">
            <v>42300.552584241203</v>
          </cell>
          <cell r="H363">
            <v>42300.552584241203</v>
          </cell>
          <cell r="I363">
            <v>26.289964315873959</v>
          </cell>
          <cell r="J363">
            <v>296</v>
          </cell>
          <cell r="K363">
            <v>2.8236701105875801E-5</v>
          </cell>
          <cell r="L363">
            <v>3453</v>
          </cell>
          <cell r="M363">
            <v>6738.8920743074495</v>
          </cell>
          <cell r="N363">
            <v>14</v>
          </cell>
        </row>
        <row r="364">
          <cell r="B364" t="str">
            <v>BANGOR 110182350</v>
          </cell>
          <cell r="C364">
            <v>103191101</v>
          </cell>
          <cell r="D364" t="str">
            <v>BANGOR 1101</v>
          </cell>
          <cell r="E364">
            <v>82350</v>
          </cell>
          <cell r="F364" t="b">
            <v>0</v>
          </cell>
          <cell r="G364">
            <v>33588.8136275613</v>
          </cell>
          <cell r="H364">
            <v>31579.276499639</v>
          </cell>
          <cell r="I364">
            <v>19.626647917737102</v>
          </cell>
          <cell r="J364">
            <v>230</v>
          </cell>
          <cell r="K364">
            <v>8.9018726115817505E-5</v>
          </cell>
          <cell r="L364">
            <v>1948</v>
          </cell>
          <cell r="M364">
            <v>2107.5909519404099</v>
          </cell>
          <cell r="N364">
            <v>425</v>
          </cell>
        </row>
        <row r="365">
          <cell r="B365" t="str">
            <v>DUNLAP 11037220</v>
          </cell>
          <cell r="C365">
            <v>254061103</v>
          </cell>
          <cell r="D365" t="str">
            <v>DUNLAP 1103</v>
          </cell>
          <cell r="E365">
            <v>7220</v>
          </cell>
          <cell r="F365" t="b">
            <v>0</v>
          </cell>
          <cell r="G365">
            <v>39952.248276443599</v>
          </cell>
          <cell r="H365">
            <v>39952.248276443599</v>
          </cell>
          <cell r="I365">
            <v>24.83048370195376</v>
          </cell>
          <cell r="J365">
            <v>188</v>
          </cell>
          <cell r="K365">
            <v>4.2564506751912698E-5</v>
          </cell>
          <cell r="L365">
            <v>3217</v>
          </cell>
          <cell r="M365">
            <v>4516.9217047789498</v>
          </cell>
          <cell r="N365">
            <v>107</v>
          </cell>
        </row>
        <row r="366">
          <cell r="B366" t="str">
            <v>FORT ROSS 1121CB</v>
          </cell>
          <cell r="C366">
            <v>42851121</v>
          </cell>
          <cell r="D366" t="str">
            <v>FORT ROSS 1121</v>
          </cell>
          <cell r="E366" t="str">
            <v>CB</v>
          </cell>
          <cell r="F366" t="b">
            <v>1</v>
          </cell>
          <cell r="G366">
            <v>25.933359741527699</v>
          </cell>
          <cell r="H366">
            <v>25.933359741527699</v>
          </cell>
          <cell r="I366">
            <v>1.6117687844330455E-2</v>
          </cell>
          <cell r="J366">
            <v>1</v>
          </cell>
          <cell r="K366">
            <v>1.38553397846408E-4</v>
          </cell>
          <cell r="L366">
            <v>888</v>
          </cell>
          <cell r="M366">
            <v>1382.2826683825599</v>
          </cell>
          <cell r="N366">
            <v>648</v>
          </cell>
        </row>
        <row r="367">
          <cell r="B367" t="str">
            <v>FOOTHILL 1101645910</v>
          </cell>
          <cell r="C367">
            <v>182951101</v>
          </cell>
          <cell r="D367" t="str">
            <v>FOOTHILL 1101</v>
          </cell>
          <cell r="E367">
            <v>645910</v>
          </cell>
          <cell r="F367" t="b">
            <v>1</v>
          </cell>
          <cell r="G367">
            <v>3990.9244342673801</v>
          </cell>
          <cell r="H367">
            <v>774.62770488262902</v>
          </cell>
          <cell r="I367">
            <v>0.48143424790716532</v>
          </cell>
          <cell r="J367">
            <v>14</v>
          </cell>
          <cell r="K367">
            <v>1.2447224448156399E-4</v>
          </cell>
          <cell r="L367">
            <v>1110</v>
          </cell>
          <cell r="M367">
            <v>1323.27976633821</v>
          </cell>
          <cell r="N367">
            <v>673</v>
          </cell>
        </row>
        <row r="368">
          <cell r="B368" t="str">
            <v>PALMER 110198478</v>
          </cell>
          <cell r="C368">
            <v>183031101</v>
          </cell>
          <cell r="D368" t="str">
            <v>PALMER 1101</v>
          </cell>
          <cell r="E368">
            <v>98478</v>
          </cell>
          <cell r="F368" t="b">
            <v>0</v>
          </cell>
          <cell r="G368">
            <v>9678.6987325411192</v>
          </cell>
          <cell r="H368">
            <v>9678.6987325411192</v>
          </cell>
          <cell r="I368">
            <v>6.0153503620516586</v>
          </cell>
          <cell r="J368">
            <v>34</v>
          </cell>
          <cell r="K368">
            <v>6.1512780782570803E-5</v>
          </cell>
          <cell r="L368">
            <v>2732</v>
          </cell>
          <cell r="M368">
            <v>3101.9251427295399</v>
          </cell>
          <cell r="N368">
            <v>253</v>
          </cell>
        </row>
        <row r="369">
          <cell r="B369" t="str">
            <v>WYANDOTTE 11095607</v>
          </cell>
          <cell r="C369">
            <v>102911109</v>
          </cell>
          <cell r="D369" t="str">
            <v>WYANDOTTE 1109</v>
          </cell>
          <cell r="E369">
            <v>5607</v>
          </cell>
          <cell r="F369" t="b">
            <v>0</v>
          </cell>
          <cell r="G369">
            <v>10708.8000864882</v>
          </cell>
          <cell r="H369">
            <v>7265.94458452043</v>
          </cell>
          <cell r="I369">
            <v>4.5158139120698753</v>
          </cell>
          <cell r="J369">
            <v>71</v>
          </cell>
          <cell r="K369">
            <v>6.7647088988029495E-5</v>
          </cell>
          <cell r="L369">
            <v>2544</v>
          </cell>
          <cell r="M369">
            <v>3213.7491744347599</v>
          </cell>
          <cell r="N369">
            <v>235</v>
          </cell>
        </row>
        <row r="370">
          <cell r="B370" t="str">
            <v>HARTLEY 1102524</v>
          </cell>
          <cell r="C370">
            <v>43211102</v>
          </cell>
          <cell r="D370" t="str">
            <v>HARTLEY 1102</v>
          </cell>
          <cell r="E370">
            <v>524</v>
          </cell>
          <cell r="F370" t="b">
            <v>1</v>
          </cell>
          <cell r="G370">
            <v>4106.6103234421898</v>
          </cell>
          <cell r="H370">
            <v>399.45522110124</v>
          </cell>
          <cell r="I370">
            <v>0.24826303362413921</v>
          </cell>
          <cell r="J370">
            <v>31</v>
          </cell>
          <cell r="K370">
            <v>8.7723124300781202E-5</v>
          </cell>
          <cell r="L370">
            <v>1992</v>
          </cell>
          <cell r="M370">
            <v>2173.4373892129702</v>
          </cell>
          <cell r="N370">
            <v>408</v>
          </cell>
        </row>
        <row r="371">
          <cell r="B371" t="str">
            <v>WISE 1102697216</v>
          </cell>
          <cell r="C371">
            <v>152271102</v>
          </cell>
          <cell r="D371" t="str">
            <v>WISE 1102</v>
          </cell>
          <cell r="E371">
            <v>697216</v>
          </cell>
          <cell r="F371" t="b">
            <v>0</v>
          </cell>
          <cell r="G371">
            <v>21374.284225315401</v>
          </cell>
          <cell r="H371">
            <v>21374.284225315401</v>
          </cell>
          <cell r="I371">
            <v>13.284203993359478</v>
          </cell>
          <cell r="J371">
            <v>145</v>
          </cell>
          <cell r="K371">
            <v>8.8971347991148293E-5</v>
          </cell>
          <cell r="L371">
            <v>1951</v>
          </cell>
          <cell r="M371">
            <v>1998.7246986934799</v>
          </cell>
          <cell r="N371">
            <v>456</v>
          </cell>
        </row>
        <row r="372">
          <cell r="B372" t="str">
            <v>REDBUD 1102CB</v>
          </cell>
          <cell r="C372">
            <v>43191102</v>
          </cell>
          <cell r="D372" t="str">
            <v>REDBUD 1102</v>
          </cell>
          <cell r="E372" t="str">
            <v>CB</v>
          </cell>
          <cell r="F372" t="b">
            <v>0</v>
          </cell>
          <cell r="G372">
            <v>32077.070141063599</v>
          </cell>
          <cell r="H372">
            <v>28146.425619195499</v>
          </cell>
          <cell r="I372">
            <v>17.493117227591981</v>
          </cell>
          <cell r="J372">
            <v>170</v>
          </cell>
          <cell r="K372">
            <v>9.0631169801521795E-5</v>
          </cell>
          <cell r="L372">
            <v>1893</v>
          </cell>
          <cell r="M372">
            <v>2204.8047599878</v>
          </cell>
          <cell r="N372">
            <v>402</v>
          </cell>
        </row>
        <row r="373">
          <cell r="B373" t="str">
            <v>BRENTWOOD 21056512</v>
          </cell>
          <cell r="C373">
            <v>14592105</v>
          </cell>
          <cell r="D373" t="str">
            <v>BRENTWOOD 2105</v>
          </cell>
          <cell r="E373">
            <v>6512</v>
          </cell>
          <cell r="F373" t="b">
            <v>0</v>
          </cell>
          <cell r="G373">
            <v>1047.79962319022</v>
          </cell>
          <cell r="H373">
            <v>1047.79962319022</v>
          </cell>
          <cell r="I373">
            <v>0.65121169868876316</v>
          </cell>
          <cell r="J373">
            <v>5</v>
          </cell>
          <cell r="K373">
            <v>6.0554943775059598E-5</v>
          </cell>
          <cell r="L373">
            <v>2761</v>
          </cell>
          <cell r="M373">
            <v>1094.50904132654</v>
          </cell>
          <cell r="N373">
            <v>777</v>
          </cell>
        </row>
        <row r="374">
          <cell r="B374" t="str">
            <v>DEL MAR 2109805882</v>
          </cell>
          <cell r="C374">
            <v>152582109</v>
          </cell>
          <cell r="D374" t="str">
            <v>DEL MAR 2109</v>
          </cell>
          <cell r="E374">
            <v>805882</v>
          </cell>
          <cell r="F374" t="b">
            <v>1</v>
          </cell>
          <cell r="G374">
            <v>497.93690191051201</v>
          </cell>
          <cell r="H374">
            <v>477.30244462965697</v>
          </cell>
          <cell r="I374">
            <v>0.29664539753241576</v>
          </cell>
          <cell r="J374">
            <v>6</v>
          </cell>
          <cell r="K374">
            <v>1.60118062922265E-4</v>
          </cell>
          <cell r="L374">
            <v>642</v>
          </cell>
          <cell r="M374">
            <v>1125.88107083873</v>
          </cell>
          <cell r="N374">
            <v>766</v>
          </cell>
        </row>
        <row r="375">
          <cell r="B375" t="str">
            <v>OLETA 11021228</v>
          </cell>
          <cell r="C375">
            <v>163541102</v>
          </cell>
          <cell r="D375" t="str">
            <v>OLETA 1102</v>
          </cell>
          <cell r="E375">
            <v>1228</v>
          </cell>
          <cell r="F375" t="b">
            <v>0</v>
          </cell>
          <cell r="G375">
            <v>69440.241044135895</v>
          </cell>
          <cell r="H375">
            <v>17449.917425866799</v>
          </cell>
          <cell r="I375">
            <v>10.845194173938346</v>
          </cell>
          <cell r="J375">
            <v>368</v>
          </cell>
          <cell r="K375">
            <v>1.16356599044713E-4</v>
          </cell>
          <cell r="L375">
            <v>1263</v>
          </cell>
          <cell r="M375">
            <v>1613.8230756566199</v>
          </cell>
          <cell r="N375">
            <v>557</v>
          </cell>
        </row>
        <row r="376">
          <cell r="B376" t="str">
            <v>DESCHUTES 11011580</v>
          </cell>
          <cell r="C376">
            <v>103351101</v>
          </cell>
          <cell r="D376" t="str">
            <v>DESCHUTES 1101</v>
          </cell>
          <cell r="E376">
            <v>1580</v>
          </cell>
          <cell r="F376" t="b">
            <v>0</v>
          </cell>
          <cell r="G376">
            <v>80785.153047290005</v>
          </cell>
          <cell r="H376">
            <v>76365.897563589504</v>
          </cell>
          <cell r="I376">
            <v>47.461713836910818</v>
          </cell>
          <cell r="J376">
            <v>383</v>
          </cell>
          <cell r="K376">
            <v>1.2061930442781099E-4</v>
          </cell>
          <cell r="L376">
            <v>1174</v>
          </cell>
          <cell r="M376">
            <v>1821.2182560271001</v>
          </cell>
          <cell r="N376">
            <v>501</v>
          </cell>
        </row>
        <row r="377">
          <cell r="B377" t="str">
            <v>COTTONWOOD 110131500</v>
          </cell>
          <cell r="C377">
            <v>102931101</v>
          </cell>
          <cell r="D377" t="str">
            <v>COTTONWOOD 1101</v>
          </cell>
          <cell r="E377">
            <v>31500</v>
          </cell>
          <cell r="F377" t="b">
            <v>0</v>
          </cell>
          <cell r="G377">
            <v>18887.714201453298</v>
          </cell>
          <cell r="H377">
            <v>7501.4293313563703</v>
          </cell>
          <cell r="I377">
            <v>4.6621686335341019</v>
          </cell>
          <cell r="J377">
            <v>111</v>
          </cell>
          <cell r="K377">
            <v>5.0426579529161599E-5</v>
          </cell>
          <cell r="L377">
            <v>3030</v>
          </cell>
          <cell r="M377">
            <v>3238.0724410677899</v>
          </cell>
          <cell r="N377">
            <v>229</v>
          </cell>
        </row>
        <row r="378">
          <cell r="B378" t="str">
            <v>CLAYTON 221296224</v>
          </cell>
          <cell r="C378">
            <v>12022212</v>
          </cell>
          <cell r="D378" t="str">
            <v>CLAYTON 2212</v>
          </cell>
          <cell r="E378">
            <v>96224</v>
          </cell>
          <cell r="F378" t="b">
            <v>0</v>
          </cell>
          <cell r="G378">
            <v>31213.304885780399</v>
          </cell>
          <cell r="H378">
            <v>31213.304885780399</v>
          </cell>
          <cell r="I378">
            <v>19.399195081280546</v>
          </cell>
          <cell r="J378">
            <v>174</v>
          </cell>
          <cell r="K378">
            <v>6.6243334286213899E-5</v>
          </cell>
          <cell r="L378">
            <v>2582</v>
          </cell>
          <cell r="M378">
            <v>2944.24387948712</v>
          </cell>
          <cell r="N378">
            <v>281</v>
          </cell>
        </row>
        <row r="379">
          <cell r="B379" t="str">
            <v>BUCKS CREEK 1102CB</v>
          </cell>
          <cell r="C379">
            <v>102211102</v>
          </cell>
          <cell r="D379" t="str">
            <v>BUCKS CREEK 1102</v>
          </cell>
          <cell r="E379" t="str">
            <v>CB</v>
          </cell>
          <cell r="F379" t="b">
            <v>0</v>
          </cell>
          <cell r="G379">
            <v>47599.349502236597</v>
          </cell>
          <cell r="H379">
            <v>47599.349502236597</v>
          </cell>
          <cell r="I379">
            <v>29.583188006362086</v>
          </cell>
          <cell r="J379">
            <v>121</v>
          </cell>
          <cell r="K379">
            <v>1.49573285008435E-4</v>
          </cell>
          <cell r="L379">
            <v>743</v>
          </cell>
          <cell r="M379">
            <v>1075.8895642520399</v>
          </cell>
          <cell r="N379">
            <v>783</v>
          </cell>
        </row>
        <row r="380">
          <cell r="B380" t="str">
            <v>MARIPOSA 210237288</v>
          </cell>
          <cell r="C380">
            <v>254452102</v>
          </cell>
          <cell r="D380" t="str">
            <v>MARIPOSA 2102</v>
          </cell>
          <cell r="E380">
            <v>37288</v>
          </cell>
          <cell r="F380" t="b">
            <v>0</v>
          </cell>
          <cell r="G380">
            <v>137232.35064563999</v>
          </cell>
          <cell r="H380">
            <v>137232.35064563999</v>
          </cell>
          <cell r="I380">
            <v>85.290460314257302</v>
          </cell>
          <cell r="J380">
            <v>678</v>
          </cell>
          <cell r="K380">
            <v>4.4383477283342099E-5</v>
          </cell>
          <cell r="L380">
            <v>3179</v>
          </cell>
          <cell r="M380">
            <v>4408.5685290029396</v>
          </cell>
          <cell r="N380">
            <v>114</v>
          </cell>
        </row>
        <row r="381">
          <cell r="B381" t="str">
            <v>PANORAMA 1101885215</v>
          </cell>
          <cell r="C381">
            <v>103461101</v>
          </cell>
          <cell r="D381" t="str">
            <v>PANORAMA 1101</v>
          </cell>
          <cell r="E381">
            <v>885215</v>
          </cell>
          <cell r="F381" t="b">
            <v>0</v>
          </cell>
          <cell r="G381">
            <v>3239.6898896993898</v>
          </cell>
          <cell r="H381">
            <v>3225.5677534013398</v>
          </cell>
          <cell r="I381">
            <v>2.0047033893109631</v>
          </cell>
          <cell r="J381">
            <v>23</v>
          </cell>
          <cell r="K381">
            <v>4.59662593208992E-5</v>
          </cell>
          <cell r="L381">
            <v>3138</v>
          </cell>
          <cell r="M381">
            <v>3739.8152120230902</v>
          </cell>
          <cell r="N381">
            <v>178</v>
          </cell>
        </row>
        <row r="382">
          <cell r="B382" t="str">
            <v>PETALUMA C 1109128</v>
          </cell>
          <cell r="C382">
            <v>42631109</v>
          </cell>
          <cell r="D382" t="str">
            <v>PETALUMA C 1109</v>
          </cell>
          <cell r="E382">
            <v>128</v>
          </cell>
          <cell r="F382" t="b">
            <v>0</v>
          </cell>
          <cell r="G382">
            <v>60127.540614202102</v>
          </cell>
          <cell r="H382">
            <v>56205.369430799299</v>
          </cell>
          <cell r="I382">
            <v>34.931864158358792</v>
          </cell>
          <cell r="J382">
            <v>269</v>
          </cell>
          <cell r="K382">
            <v>9.7059782770264304E-5</v>
          </cell>
          <cell r="L382">
            <v>1712</v>
          </cell>
          <cell r="M382">
            <v>2077.9375254095598</v>
          </cell>
          <cell r="N382">
            <v>434</v>
          </cell>
        </row>
        <row r="383">
          <cell r="B383" t="str">
            <v>DOBBINS 110169722</v>
          </cell>
          <cell r="C383">
            <v>153741101</v>
          </cell>
          <cell r="D383" t="str">
            <v>DOBBINS 1101</v>
          </cell>
          <cell r="E383">
            <v>69722</v>
          </cell>
          <cell r="F383" t="b">
            <v>0</v>
          </cell>
          <cell r="G383">
            <v>10673.428857328399</v>
          </cell>
          <cell r="H383">
            <v>10673.428857328399</v>
          </cell>
          <cell r="I383">
            <v>6.6335791530940948</v>
          </cell>
          <cell r="J383">
            <v>68</v>
          </cell>
          <cell r="K383">
            <v>1.4836167461266099E-4</v>
          </cell>
          <cell r="L383">
            <v>760</v>
          </cell>
          <cell r="M383">
            <v>1483.0500922746801</v>
          </cell>
          <cell r="N383">
            <v>601</v>
          </cell>
        </row>
        <row r="384">
          <cell r="B384" t="str">
            <v>TYLER 110585132</v>
          </cell>
          <cell r="C384">
            <v>103571105</v>
          </cell>
          <cell r="D384" t="str">
            <v>TYLER 1105</v>
          </cell>
          <cell r="E384">
            <v>85132</v>
          </cell>
          <cell r="F384" t="b">
            <v>0</v>
          </cell>
          <cell r="G384">
            <v>50093.018916872497</v>
          </cell>
          <cell r="H384">
            <v>50093.018916872497</v>
          </cell>
          <cell r="I384">
            <v>31.133013621424798</v>
          </cell>
          <cell r="J384">
            <v>217</v>
          </cell>
          <cell r="K384">
            <v>4.2569679433688502E-5</v>
          </cell>
          <cell r="L384">
            <v>3216</v>
          </cell>
          <cell r="M384">
            <v>4662.7246576460002</v>
          </cell>
          <cell r="N384">
            <v>101</v>
          </cell>
        </row>
        <row r="385">
          <cell r="B385" t="str">
            <v>STILLWATER 110248952</v>
          </cell>
          <cell r="C385">
            <v>103561102</v>
          </cell>
          <cell r="D385" t="str">
            <v>STILLWATER 1102</v>
          </cell>
          <cell r="E385">
            <v>48952</v>
          </cell>
          <cell r="F385" t="b">
            <v>0</v>
          </cell>
          <cell r="G385">
            <v>17050.561891436799</v>
          </cell>
          <cell r="H385">
            <v>17050.561891436799</v>
          </cell>
          <cell r="I385">
            <v>10.596993095983095</v>
          </cell>
          <cell r="J385">
            <v>123</v>
          </cell>
          <cell r="K385">
            <v>1.01752097179996E-4</v>
          </cell>
          <cell r="L385">
            <v>1609</v>
          </cell>
          <cell r="M385">
            <v>2266.9676684361698</v>
          </cell>
          <cell r="N385">
            <v>389</v>
          </cell>
        </row>
        <row r="386">
          <cell r="B386" t="str">
            <v>PENRYN 1106212772</v>
          </cell>
          <cell r="C386">
            <v>152561106</v>
          </cell>
          <cell r="D386" t="str">
            <v>PENRYN 1106</v>
          </cell>
          <cell r="E386">
            <v>212772</v>
          </cell>
          <cell r="F386" t="b">
            <v>0</v>
          </cell>
          <cell r="G386">
            <v>1753.1584878557901</v>
          </cell>
          <cell r="H386">
            <v>1609.19804008407</v>
          </cell>
          <cell r="I386">
            <v>1.0001230827122871</v>
          </cell>
          <cell r="J386">
            <v>11</v>
          </cell>
          <cell r="K386">
            <v>1.02272014191839E-4</v>
          </cell>
          <cell r="L386">
            <v>1596</v>
          </cell>
          <cell r="M386">
            <v>1767.7040962332301</v>
          </cell>
          <cell r="N386">
            <v>510</v>
          </cell>
        </row>
        <row r="387">
          <cell r="B387" t="str">
            <v>GEYSERVILLE 110179788</v>
          </cell>
          <cell r="C387">
            <v>42891101</v>
          </cell>
          <cell r="D387" t="str">
            <v>GEYSERVILLE 1101</v>
          </cell>
          <cell r="E387">
            <v>79788</v>
          </cell>
          <cell r="F387" t="b">
            <v>0</v>
          </cell>
          <cell r="G387">
            <v>67378.029867447098</v>
          </cell>
          <cell r="H387">
            <v>63661.574599588799</v>
          </cell>
          <cell r="I387">
            <v>39.565925792162091</v>
          </cell>
          <cell r="J387">
            <v>157</v>
          </cell>
          <cell r="K387">
            <v>1.1886110572861601E-4</v>
          </cell>
          <cell r="L387">
            <v>1209</v>
          </cell>
          <cell r="M387">
            <v>1546.7450052998299</v>
          </cell>
          <cell r="N387">
            <v>582</v>
          </cell>
        </row>
        <row r="388">
          <cell r="B388" t="str">
            <v>WYANDOTTE 110913052</v>
          </cell>
          <cell r="C388">
            <v>102911109</v>
          </cell>
          <cell r="D388" t="str">
            <v>WYANDOTTE 1109</v>
          </cell>
          <cell r="E388">
            <v>13052</v>
          </cell>
          <cell r="F388" t="b">
            <v>0</v>
          </cell>
          <cell r="G388">
            <v>31493.718534824999</v>
          </cell>
          <cell r="H388">
            <v>31480.182840055801</v>
          </cell>
          <cell r="I388">
            <v>19.565060807989934</v>
          </cell>
          <cell r="J388">
            <v>213</v>
          </cell>
          <cell r="K388">
            <v>9.5257820385944195E-5</v>
          </cell>
          <cell r="L388">
            <v>1758</v>
          </cell>
          <cell r="M388">
            <v>2083.31719175746</v>
          </cell>
          <cell r="N388">
            <v>433</v>
          </cell>
        </row>
        <row r="389">
          <cell r="B389" t="str">
            <v>LOGAN CREEK 2102795010</v>
          </cell>
          <cell r="C389">
            <v>103142102</v>
          </cell>
          <cell r="D389" t="str">
            <v>LOGAN CREEK 2102</v>
          </cell>
          <cell r="E389">
            <v>795010</v>
          </cell>
          <cell r="F389" t="b">
            <v>0</v>
          </cell>
          <cell r="G389">
            <v>6022.8067772392897</v>
          </cell>
          <cell r="H389">
            <v>5964.9275849780097</v>
          </cell>
          <cell r="I389">
            <v>3.7072265910366746</v>
          </cell>
          <cell r="J389">
            <v>12</v>
          </cell>
          <cell r="K389">
            <v>3.8041870456336998E-5</v>
          </cell>
          <cell r="L389">
            <v>3300</v>
          </cell>
          <cell r="M389">
            <v>5006.5634672360602</v>
          </cell>
          <cell r="N389">
            <v>76</v>
          </cell>
        </row>
        <row r="390">
          <cell r="B390" t="str">
            <v>JESSUP 11021550</v>
          </cell>
          <cell r="C390">
            <v>103441102</v>
          </cell>
          <cell r="D390" t="str">
            <v>JESSUP 1102</v>
          </cell>
          <cell r="E390">
            <v>1550</v>
          </cell>
          <cell r="F390" t="b">
            <v>0</v>
          </cell>
          <cell r="G390">
            <v>35703.438632967896</v>
          </cell>
          <cell r="H390">
            <v>31009.4739960646</v>
          </cell>
          <cell r="I390">
            <v>19.27251335989099</v>
          </cell>
          <cell r="J390">
            <v>237</v>
          </cell>
          <cell r="K390">
            <v>9.1450565331739294E-5</v>
          </cell>
          <cell r="L390">
            <v>1860</v>
          </cell>
          <cell r="M390">
            <v>2378.2716326823502</v>
          </cell>
          <cell r="N390">
            <v>365</v>
          </cell>
        </row>
        <row r="391">
          <cell r="B391" t="str">
            <v>RED BLUFF 11011556</v>
          </cell>
          <cell r="C391">
            <v>103541101</v>
          </cell>
          <cell r="D391" t="str">
            <v>RED BLUFF 1101</v>
          </cell>
          <cell r="E391">
            <v>1556</v>
          </cell>
          <cell r="F391" t="b">
            <v>0</v>
          </cell>
          <cell r="G391">
            <v>64601.0138397868</v>
          </cell>
          <cell r="H391">
            <v>61930.082371117802</v>
          </cell>
          <cell r="I391">
            <v>38.489796377326165</v>
          </cell>
          <cell r="J391">
            <v>411</v>
          </cell>
          <cell r="K391">
            <v>5.28152539641213E-5</v>
          </cell>
          <cell r="L391">
            <v>2977</v>
          </cell>
          <cell r="M391">
            <v>3779.2145376697799</v>
          </cell>
          <cell r="N391">
            <v>173</v>
          </cell>
        </row>
        <row r="392">
          <cell r="B392" t="str">
            <v>SAN LUIS OBISPO 1103365572</v>
          </cell>
          <cell r="C392">
            <v>182631103</v>
          </cell>
          <cell r="D392" t="str">
            <v>SAN LUIS OBISPO 1103</v>
          </cell>
          <cell r="E392">
            <v>365572</v>
          </cell>
          <cell r="F392" t="b">
            <v>1</v>
          </cell>
          <cell r="G392">
            <v>696.846463531616</v>
          </cell>
          <cell r="H392">
            <v>611.85888782381301</v>
          </cell>
          <cell r="I392">
            <v>0.3802727705555084</v>
          </cell>
          <cell r="J392">
            <v>2</v>
          </cell>
          <cell r="K392">
            <v>9.4733117293799296E-5</v>
          </cell>
          <cell r="L392">
            <v>1772</v>
          </cell>
          <cell r="M392">
            <v>2195.1828002929601</v>
          </cell>
          <cell r="N392">
            <v>403</v>
          </cell>
        </row>
        <row r="393">
          <cell r="B393" t="str">
            <v>CEDAR CREEK 1101CB</v>
          </cell>
          <cell r="C393">
            <v>103321101</v>
          </cell>
          <cell r="D393" t="str">
            <v>CEDAR CREEK 1101</v>
          </cell>
          <cell r="E393" t="str">
            <v>CB</v>
          </cell>
          <cell r="F393" t="b">
            <v>0</v>
          </cell>
          <cell r="G393">
            <v>24813.827383408501</v>
          </cell>
          <cell r="H393">
            <v>24813.827383408501</v>
          </cell>
          <cell r="I393">
            <v>15.42189396109913</v>
          </cell>
          <cell r="J393">
            <v>127</v>
          </cell>
          <cell r="K393">
            <v>1.05143745439284E-4</v>
          </cell>
          <cell r="L393">
            <v>1517</v>
          </cell>
          <cell r="M393">
            <v>1354.0744180801701</v>
          </cell>
          <cell r="N393">
            <v>662</v>
          </cell>
        </row>
        <row r="394">
          <cell r="B394" t="str">
            <v>JAMESON 1105466348</v>
          </cell>
          <cell r="C394">
            <v>63801105</v>
          </cell>
          <cell r="D394" t="str">
            <v>JAMESON 1105</v>
          </cell>
          <cell r="E394">
            <v>466348</v>
          </cell>
          <cell r="F394" t="b">
            <v>0</v>
          </cell>
          <cell r="G394">
            <v>48812.396410895402</v>
          </cell>
          <cell r="H394">
            <v>26039.272333735498</v>
          </cell>
          <cell r="I394">
            <v>16.183512948250776</v>
          </cell>
          <cell r="J394">
            <v>294</v>
          </cell>
          <cell r="K394">
            <v>9.3720798740270204E-5</v>
          </cell>
          <cell r="L394">
            <v>1802</v>
          </cell>
          <cell r="M394">
            <v>2063.8242532192698</v>
          </cell>
          <cell r="N394">
            <v>440</v>
          </cell>
        </row>
        <row r="395">
          <cell r="B395" t="str">
            <v>COTTONWOOD 110335470</v>
          </cell>
          <cell r="C395">
            <v>102931103</v>
          </cell>
          <cell r="D395" t="str">
            <v>COTTONWOOD 1103</v>
          </cell>
          <cell r="E395">
            <v>35470</v>
          </cell>
          <cell r="F395" t="b">
            <v>0</v>
          </cell>
          <cell r="G395">
            <v>40109.7772406109</v>
          </cell>
          <cell r="H395">
            <v>33111.191948143503</v>
          </cell>
          <cell r="I395">
            <v>20.578739557578313</v>
          </cell>
          <cell r="J395">
            <v>174</v>
          </cell>
          <cell r="K395">
            <v>7.9998265088458199E-5</v>
          </cell>
          <cell r="L395">
            <v>2205</v>
          </cell>
          <cell r="M395">
            <v>2635.2321499292302</v>
          </cell>
          <cell r="N395">
            <v>323</v>
          </cell>
        </row>
        <row r="396">
          <cell r="B396" t="str">
            <v>BELL 1108CB</v>
          </cell>
          <cell r="C396">
            <v>152701108</v>
          </cell>
          <cell r="D396" t="str">
            <v>BELL 1108</v>
          </cell>
          <cell r="E396" t="str">
            <v>CB</v>
          </cell>
          <cell r="F396" t="b">
            <v>1</v>
          </cell>
          <cell r="G396">
            <v>9628.7581980244195</v>
          </cell>
          <cell r="H396">
            <v>0</v>
          </cell>
          <cell r="I396">
            <v>0</v>
          </cell>
          <cell r="J396">
            <v>83</v>
          </cell>
          <cell r="K396">
            <v>1.6581170938280101E-4</v>
          </cell>
          <cell r="L396">
            <v>584</v>
          </cell>
          <cell r="M396">
            <v>955.77400780562505</v>
          </cell>
          <cell r="N396">
            <v>856</v>
          </cell>
        </row>
        <row r="397">
          <cell r="B397" t="str">
            <v>POTTER VALLEY P H 110537476</v>
          </cell>
          <cell r="C397">
            <v>42281105</v>
          </cell>
          <cell r="D397" t="str">
            <v>POTTER VALLEY P H 1105</v>
          </cell>
          <cell r="E397">
            <v>37476</v>
          </cell>
          <cell r="F397" t="b">
            <v>0</v>
          </cell>
          <cell r="G397">
            <v>14076.4929242298</v>
          </cell>
          <cell r="H397">
            <v>4231.6101949234398</v>
          </cell>
          <cell r="I397">
            <v>2.6299628309033189</v>
          </cell>
          <cell r="J397">
            <v>82</v>
          </cell>
          <cell r="K397">
            <v>1.4270186992933499E-4</v>
          </cell>
          <cell r="L397">
            <v>830</v>
          </cell>
          <cell r="M397">
            <v>1332.12247666804</v>
          </cell>
          <cell r="N397">
            <v>666</v>
          </cell>
        </row>
        <row r="398">
          <cell r="B398" t="str">
            <v>CORRAL 110112612</v>
          </cell>
          <cell r="C398">
            <v>162991101</v>
          </cell>
          <cell r="D398" t="str">
            <v>CORRAL 1101</v>
          </cell>
          <cell r="E398">
            <v>12612</v>
          </cell>
          <cell r="F398" t="b">
            <v>0</v>
          </cell>
          <cell r="G398">
            <v>32502.266179572802</v>
          </cell>
          <cell r="H398">
            <v>31091.450973488001</v>
          </cell>
          <cell r="I398">
            <v>19.32346238252828</v>
          </cell>
          <cell r="J398">
            <v>195</v>
          </cell>
          <cell r="K398">
            <v>7.8142874552137602E-5</v>
          </cell>
          <cell r="L398">
            <v>2254</v>
          </cell>
          <cell r="M398">
            <v>2667.8797455287399</v>
          </cell>
          <cell r="N398">
            <v>319</v>
          </cell>
        </row>
        <row r="399">
          <cell r="B399" t="str">
            <v>COTTONWOOD 11011510</v>
          </cell>
          <cell r="C399">
            <v>102931101</v>
          </cell>
          <cell r="D399" t="str">
            <v>COTTONWOOD 1101</v>
          </cell>
          <cell r="E399">
            <v>1510</v>
          </cell>
          <cell r="F399" t="b">
            <v>1</v>
          </cell>
          <cell r="G399">
            <v>5333.18066813327</v>
          </cell>
          <cell r="H399">
            <v>613.40182261164</v>
          </cell>
          <cell r="I399">
            <v>0.38123171075925422</v>
          </cell>
          <cell r="J399">
            <v>35</v>
          </cell>
          <cell r="K399">
            <v>9.6023587788554902E-5</v>
          </cell>
          <cell r="L399">
            <v>1728</v>
          </cell>
          <cell r="M399">
            <v>1460.11712957742</v>
          </cell>
          <cell r="N399">
            <v>611</v>
          </cell>
        </row>
        <row r="400">
          <cell r="B400" t="str">
            <v>TEMPLETON 2113641367</v>
          </cell>
          <cell r="C400">
            <v>183052113</v>
          </cell>
          <cell r="D400" t="str">
            <v>TEMPLETON 2113</v>
          </cell>
          <cell r="E400">
            <v>641367</v>
          </cell>
          <cell r="F400" t="b">
            <v>0</v>
          </cell>
          <cell r="G400">
            <v>63879.290090131399</v>
          </cell>
          <cell r="H400">
            <v>63879.290090131399</v>
          </cell>
          <cell r="I400">
            <v>39.70123684905618</v>
          </cell>
          <cell r="J400">
            <v>278</v>
          </cell>
          <cell r="K400">
            <v>6.9782217365897895E-5</v>
          </cell>
          <cell r="L400">
            <v>2482</v>
          </cell>
          <cell r="M400">
            <v>2628.7283852638702</v>
          </cell>
          <cell r="N400">
            <v>324</v>
          </cell>
        </row>
        <row r="401">
          <cell r="B401" t="str">
            <v>CLAYTON 2212Y504R</v>
          </cell>
          <cell r="C401">
            <v>12022212</v>
          </cell>
          <cell r="D401" t="str">
            <v>CLAYTON 2212</v>
          </cell>
          <cell r="E401" t="str">
            <v>Y504R</v>
          </cell>
          <cell r="F401" t="b">
            <v>0</v>
          </cell>
          <cell r="G401">
            <v>18910.143456159702</v>
          </cell>
          <cell r="H401">
            <v>18838.2346918406</v>
          </cell>
          <cell r="I401">
            <v>11.708038963232195</v>
          </cell>
          <cell r="J401">
            <v>112</v>
          </cell>
          <cell r="K401">
            <v>7.2579478959206806E-5</v>
          </cell>
          <cell r="L401">
            <v>2404</v>
          </cell>
          <cell r="M401">
            <v>2414.4364245225402</v>
          </cell>
          <cell r="N401">
            <v>358</v>
          </cell>
        </row>
        <row r="402">
          <cell r="B402" t="str">
            <v>DUNLAP 11027060</v>
          </cell>
          <cell r="C402">
            <v>254061102</v>
          </cell>
          <cell r="D402" t="str">
            <v>DUNLAP 1102</v>
          </cell>
          <cell r="E402">
            <v>7060</v>
          </cell>
          <cell r="F402" t="b">
            <v>0</v>
          </cell>
          <cell r="G402">
            <v>28760.1957260975</v>
          </cell>
          <cell r="H402">
            <v>28760.1957260975</v>
          </cell>
          <cell r="I402">
            <v>17.874577828525481</v>
          </cell>
          <cell r="J402">
            <v>162</v>
          </cell>
          <cell r="K402">
            <v>4.16190122908215E-5</v>
          </cell>
          <cell r="L402">
            <v>3231</v>
          </cell>
          <cell r="M402">
            <v>4251.9919777326704</v>
          </cell>
          <cell r="N402">
            <v>132</v>
          </cell>
        </row>
        <row r="403">
          <cell r="B403" t="str">
            <v>POSO MOUNTAIN 210448268</v>
          </cell>
          <cell r="C403">
            <v>253642104</v>
          </cell>
          <cell r="D403" t="str">
            <v>POSO MOUNTAIN 2104</v>
          </cell>
          <cell r="E403">
            <v>48268</v>
          </cell>
          <cell r="F403" t="b">
            <v>0</v>
          </cell>
          <cell r="G403">
            <v>8165.62408347785</v>
          </cell>
          <cell r="H403">
            <v>8152.5338653831104</v>
          </cell>
          <cell r="I403">
            <v>5.0668327317483595</v>
          </cell>
          <cell r="J403">
            <v>30</v>
          </cell>
          <cell r="K403">
            <v>2.80753134272041E-5</v>
          </cell>
          <cell r="L403">
            <v>3458</v>
          </cell>
          <cell r="M403">
            <v>6541.9937685124696</v>
          </cell>
          <cell r="N403">
            <v>16</v>
          </cell>
        </row>
        <row r="404">
          <cell r="B404" t="str">
            <v>OILFIELDS 11032757</v>
          </cell>
          <cell r="C404">
            <v>182391103</v>
          </cell>
          <cell r="D404" t="str">
            <v>OILFIELDS 1103</v>
          </cell>
          <cell r="E404">
            <v>2757</v>
          </cell>
          <cell r="F404" t="b">
            <v>0</v>
          </cell>
          <cell r="G404">
            <v>4222.8970498324297</v>
          </cell>
          <cell r="H404">
            <v>4222.8970498324297</v>
          </cell>
          <cell r="I404">
            <v>2.6245475760300994</v>
          </cell>
          <cell r="J404">
            <v>16</v>
          </cell>
          <cell r="K404">
            <v>7.3476759325785597E-5</v>
          </cell>
          <cell r="L404">
            <v>2384</v>
          </cell>
          <cell r="M404">
            <v>2563.9177011737602</v>
          </cell>
          <cell r="N404">
            <v>338</v>
          </cell>
        </row>
        <row r="405">
          <cell r="B405" t="str">
            <v>TIVY VALLEY 1107R1817</v>
          </cell>
          <cell r="C405">
            <v>252941107</v>
          </cell>
          <cell r="D405" t="str">
            <v>TIVY VALLEY 1107</v>
          </cell>
          <cell r="E405" t="str">
            <v>R1817</v>
          </cell>
          <cell r="F405" t="b">
            <v>0</v>
          </cell>
          <cell r="G405">
            <v>31029.218735535</v>
          </cell>
          <cell r="H405">
            <v>31029.218735535</v>
          </cell>
          <cell r="I405">
            <v>19.28478479523617</v>
          </cell>
          <cell r="J405">
            <v>145</v>
          </cell>
          <cell r="K405">
            <v>3.1982136602766397E-5</v>
          </cell>
          <cell r="L405">
            <v>3401</v>
          </cell>
          <cell r="M405">
            <v>5976.69811726032</v>
          </cell>
          <cell r="N405">
            <v>30</v>
          </cell>
        </row>
        <row r="406">
          <cell r="B406" t="str">
            <v>SAND CREEK 11037070</v>
          </cell>
          <cell r="C406">
            <v>254601103</v>
          </cell>
          <cell r="D406" t="str">
            <v>SAND CREEK 1103</v>
          </cell>
          <cell r="E406">
            <v>7070</v>
          </cell>
          <cell r="F406" t="b">
            <v>0</v>
          </cell>
          <cell r="G406">
            <v>28250.671012919</v>
          </cell>
          <cell r="H406">
            <v>28250.671012919</v>
          </cell>
          <cell r="I406">
            <v>17.557906160919206</v>
          </cell>
          <cell r="J406">
            <v>103</v>
          </cell>
          <cell r="K406">
            <v>3.6129480995441501E-5</v>
          </cell>
          <cell r="L406">
            <v>3333</v>
          </cell>
          <cell r="M406">
            <v>5058.1879945708397</v>
          </cell>
          <cell r="N406">
            <v>71</v>
          </cell>
        </row>
        <row r="407">
          <cell r="B407" t="str">
            <v>CALISTOGA 1101890</v>
          </cell>
          <cell r="C407">
            <v>42711101</v>
          </cell>
          <cell r="D407" t="str">
            <v>CALISTOGA 1101</v>
          </cell>
          <cell r="E407">
            <v>890</v>
          </cell>
          <cell r="F407" t="b">
            <v>0</v>
          </cell>
          <cell r="G407">
            <v>39539.839943680701</v>
          </cell>
          <cell r="H407">
            <v>39211.693126569597</v>
          </cell>
          <cell r="I407">
            <v>24.370225684629954</v>
          </cell>
          <cell r="J407">
            <v>203</v>
          </cell>
          <cell r="K407">
            <v>1.3749242887443501E-4</v>
          </cell>
          <cell r="L407">
            <v>903</v>
          </cell>
          <cell r="M407">
            <v>1564.6167240638099</v>
          </cell>
          <cell r="N407">
            <v>573</v>
          </cell>
        </row>
        <row r="408">
          <cell r="B408" t="str">
            <v>KONOCTI 1102CB</v>
          </cell>
          <cell r="C408">
            <v>43311102</v>
          </cell>
          <cell r="D408" t="str">
            <v>KONOCTI 1102</v>
          </cell>
          <cell r="E408" t="str">
            <v>CB</v>
          </cell>
          <cell r="F408" t="b">
            <v>0</v>
          </cell>
          <cell r="G408">
            <v>15262.2312489374</v>
          </cell>
          <cell r="H408">
            <v>6326.3362613877898</v>
          </cell>
          <cell r="I408">
            <v>3.9318435434355439</v>
          </cell>
          <cell r="J408">
            <v>97</v>
          </cell>
          <cell r="K408">
            <v>1.4319694497485699E-4</v>
          </cell>
          <cell r="L408">
            <v>823</v>
          </cell>
          <cell r="M408">
            <v>1232.8612629934401</v>
          </cell>
          <cell r="N408">
            <v>712</v>
          </cell>
        </row>
        <row r="409">
          <cell r="B409" t="str">
            <v>COLUMBIA HILL 110190730</v>
          </cell>
          <cell r="C409">
            <v>152471101</v>
          </cell>
          <cell r="D409" t="str">
            <v>COLUMBIA HILL 1101</v>
          </cell>
          <cell r="E409">
            <v>90730</v>
          </cell>
          <cell r="F409" t="b">
            <v>0</v>
          </cell>
          <cell r="G409">
            <v>13402.9330833554</v>
          </cell>
          <cell r="H409">
            <v>13402.9330833554</v>
          </cell>
          <cell r="I409">
            <v>8.3299770561562454</v>
          </cell>
          <cell r="J409">
            <v>77</v>
          </cell>
          <cell r="K409">
            <v>2.22405653757605E-4</v>
          </cell>
          <cell r="L409">
            <v>309</v>
          </cell>
          <cell r="M409">
            <v>801.50271125480799</v>
          </cell>
          <cell r="N409">
            <v>942</v>
          </cell>
        </row>
        <row r="410">
          <cell r="B410" t="str">
            <v>SCE TEHACHAPI 1101CB</v>
          </cell>
          <cell r="C410">
            <v>258131101</v>
          </cell>
          <cell r="D410" t="str">
            <v>SCE TEHACHAPI 1101</v>
          </cell>
          <cell r="E410" t="str">
            <v>CB</v>
          </cell>
          <cell r="F410" t="b">
            <v>0</v>
          </cell>
          <cell r="G410">
            <v>1862.1340376443</v>
          </cell>
          <cell r="H410">
            <v>1862.1340376443</v>
          </cell>
          <cell r="I410">
            <v>1.1573238270008079</v>
          </cell>
          <cell r="J410">
            <v>2</v>
          </cell>
          <cell r="K410">
            <v>2.65027720161015E-5</v>
          </cell>
          <cell r="L410">
            <v>3479</v>
          </cell>
          <cell r="M410">
            <v>5012.0662867298197</v>
          </cell>
          <cell r="N410">
            <v>75</v>
          </cell>
        </row>
        <row r="411">
          <cell r="B411" t="str">
            <v>TASSAJARA 2109CB</v>
          </cell>
          <cell r="C411">
            <v>14662109</v>
          </cell>
          <cell r="D411" t="str">
            <v>TASSAJARA 2109</v>
          </cell>
          <cell r="E411" t="str">
            <v>CB</v>
          </cell>
          <cell r="F411" t="b">
            <v>0</v>
          </cell>
          <cell r="G411">
            <v>3124.8791790978598</v>
          </cell>
          <cell r="H411">
            <v>3111.1631426353101</v>
          </cell>
          <cell r="I411">
            <v>1.9336004615508453</v>
          </cell>
          <cell r="J411">
            <v>12</v>
          </cell>
          <cell r="K411">
            <v>1.68908964042202E-4</v>
          </cell>
          <cell r="L411">
            <v>568</v>
          </cell>
          <cell r="M411">
            <v>1033.5651053142799</v>
          </cell>
          <cell r="N411">
            <v>803</v>
          </cell>
        </row>
        <row r="412">
          <cell r="B412" t="str">
            <v>APPLE HILL 210289934</v>
          </cell>
          <cell r="C412">
            <v>153662102</v>
          </cell>
          <cell r="D412" t="str">
            <v>APPLE HILL 2102</v>
          </cell>
          <cell r="E412">
            <v>89934</v>
          </cell>
          <cell r="F412" t="b">
            <v>0</v>
          </cell>
          <cell r="G412">
            <v>8917.9013010040508</v>
          </cell>
          <cell r="H412">
            <v>8917.9013010040508</v>
          </cell>
          <cell r="I412">
            <v>5.5425116848999698</v>
          </cell>
          <cell r="J412">
            <v>56</v>
          </cell>
          <cell r="K412">
            <v>2.2641579818338299E-4</v>
          </cell>
          <cell r="L412">
            <v>301</v>
          </cell>
          <cell r="M412">
            <v>791.93410188629105</v>
          </cell>
          <cell r="N412">
            <v>950</v>
          </cell>
        </row>
        <row r="413">
          <cell r="B413" t="str">
            <v>HIGGINS 1109594</v>
          </cell>
          <cell r="C413">
            <v>152691109</v>
          </cell>
          <cell r="D413" t="str">
            <v>HIGGINS 1109</v>
          </cell>
          <cell r="E413">
            <v>594</v>
          </cell>
          <cell r="F413" t="b">
            <v>0</v>
          </cell>
          <cell r="G413">
            <v>23079.044722105598</v>
          </cell>
          <cell r="H413">
            <v>23079.044722105598</v>
          </cell>
          <cell r="I413">
            <v>14.343719528965568</v>
          </cell>
          <cell r="J413">
            <v>155</v>
          </cell>
          <cell r="K413">
            <v>1.19293334432473E-4</v>
          </cell>
          <cell r="L413">
            <v>1200</v>
          </cell>
          <cell r="M413">
            <v>1640.47131347611</v>
          </cell>
          <cell r="N413">
            <v>546</v>
          </cell>
        </row>
        <row r="414">
          <cell r="B414" t="str">
            <v>CORNING 110253184</v>
          </cell>
          <cell r="C414">
            <v>103331102</v>
          </cell>
          <cell r="D414" t="str">
            <v>CORNING 1102</v>
          </cell>
          <cell r="E414">
            <v>53184</v>
          </cell>
          <cell r="F414" t="b">
            <v>0</v>
          </cell>
          <cell r="G414">
            <v>51204.652673653</v>
          </cell>
          <cell r="H414">
            <v>51204.652673653</v>
          </cell>
          <cell r="I414">
            <v>31.823898492015537</v>
          </cell>
          <cell r="J414">
            <v>123</v>
          </cell>
          <cell r="K414">
            <v>4.4635036378383299E-5</v>
          </cell>
          <cell r="L414">
            <v>3174</v>
          </cell>
          <cell r="M414">
            <v>4517.1008467049896</v>
          </cell>
          <cell r="N414">
            <v>106</v>
          </cell>
        </row>
        <row r="415">
          <cell r="B415" t="str">
            <v>PETALUMA C 1108208</v>
          </cell>
          <cell r="C415">
            <v>42631108</v>
          </cell>
          <cell r="D415" t="str">
            <v>PETALUMA C 1108</v>
          </cell>
          <cell r="E415">
            <v>208</v>
          </cell>
          <cell r="F415" t="b">
            <v>0</v>
          </cell>
          <cell r="G415">
            <v>20077.946603296099</v>
          </cell>
          <cell r="H415">
            <v>20077.946603296099</v>
          </cell>
          <cell r="I415">
            <v>12.478524924360533</v>
          </cell>
          <cell r="J415">
            <v>95</v>
          </cell>
          <cell r="K415">
            <v>9.3548208883959804E-5</v>
          </cell>
          <cell r="L415">
            <v>1810</v>
          </cell>
          <cell r="M415">
            <v>1783.8562144560599</v>
          </cell>
          <cell r="N415">
            <v>508</v>
          </cell>
        </row>
        <row r="416">
          <cell r="B416" t="str">
            <v>GARBERVILLE 11012026</v>
          </cell>
          <cell r="C416">
            <v>192221101</v>
          </cell>
          <cell r="D416" t="str">
            <v>GARBERVILLE 1101</v>
          </cell>
          <cell r="E416">
            <v>2026</v>
          </cell>
          <cell r="F416" t="b">
            <v>0</v>
          </cell>
          <cell r="G416">
            <v>10220.4249039885</v>
          </cell>
          <cell r="H416">
            <v>10220.4249039885</v>
          </cell>
          <cell r="I416">
            <v>6.3520353660587316</v>
          </cell>
          <cell r="J416">
            <v>26</v>
          </cell>
          <cell r="K416">
            <v>3.4659481529021E-4</v>
          </cell>
          <cell r="L416">
            <v>95</v>
          </cell>
          <cell r="M416">
            <v>363.81515957329401</v>
          </cell>
          <cell r="N416">
            <v>1347</v>
          </cell>
        </row>
        <row r="417">
          <cell r="B417" t="str">
            <v>ZACA 1101CB</v>
          </cell>
          <cell r="C417">
            <v>182681101</v>
          </cell>
          <cell r="D417" t="str">
            <v>ZACA 1101</v>
          </cell>
          <cell r="E417" t="str">
            <v>CB</v>
          </cell>
          <cell r="F417" t="b">
            <v>0</v>
          </cell>
          <cell r="G417">
            <v>17435.944366401502</v>
          </cell>
          <cell r="H417">
            <v>12032.479128319999</v>
          </cell>
          <cell r="I417">
            <v>7.4782343867743934</v>
          </cell>
          <cell r="J417">
            <v>60</v>
          </cell>
          <cell r="K417">
            <v>6.3070509114974494E-5</v>
          </cell>
          <cell r="L417">
            <v>2678</v>
          </cell>
          <cell r="M417">
            <v>1838.53964168777</v>
          </cell>
          <cell r="N417">
            <v>494</v>
          </cell>
        </row>
        <row r="418">
          <cell r="B418" t="str">
            <v>PHILO 11013700</v>
          </cell>
          <cell r="C418">
            <v>42601101</v>
          </cell>
          <cell r="D418" t="str">
            <v>PHILO 1101</v>
          </cell>
          <cell r="E418">
            <v>3700</v>
          </cell>
          <cell r="F418" t="b">
            <v>0</v>
          </cell>
          <cell r="G418">
            <v>29156.044944835601</v>
          </cell>
          <cell r="H418">
            <v>29156.044944835601</v>
          </cell>
          <cell r="I418">
            <v>18.120599717113489</v>
          </cell>
          <cell r="J418">
            <v>116</v>
          </cell>
          <cell r="K418">
            <v>1.3346926947554501E-4</v>
          </cell>
          <cell r="L418">
            <v>952</v>
          </cell>
          <cell r="M418">
            <v>1560.58228195263</v>
          </cell>
          <cell r="N418">
            <v>576</v>
          </cell>
        </row>
        <row r="419">
          <cell r="B419" t="str">
            <v>PUTAH CREEK 1102710384</v>
          </cell>
          <cell r="C419">
            <v>63681102</v>
          </cell>
          <cell r="D419" t="str">
            <v>PUTAH CREEK 1102</v>
          </cell>
          <cell r="E419">
            <v>710384</v>
          </cell>
          <cell r="F419" t="b">
            <v>0</v>
          </cell>
          <cell r="G419">
            <v>15468.9282297709</v>
          </cell>
          <cell r="H419">
            <v>8584.2297555652294</v>
          </cell>
          <cell r="I419">
            <v>5.3351334714513543</v>
          </cell>
          <cell r="J419">
            <v>84</v>
          </cell>
          <cell r="K419">
            <v>5.8195376422667099E-5</v>
          </cell>
          <cell r="L419">
            <v>2830</v>
          </cell>
          <cell r="M419">
            <v>3710.5414752316501</v>
          </cell>
          <cell r="N419">
            <v>182</v>
          </cell>
        </row>
        <row r="420">
          <cell r="B420" t="str">
            <v>JAMESON 1105913400</v>
          </cell>
          <cell r="C420">
            <v>63801105</v>
          </cell>
          <cell r="D420" t="str">
            <v>JAMESON 1105</v>
          </cell>
          <cell r="E420">
            <v>913400</v>
          </cell>
          <cell r="F420" t="b">
            <v>1</v>
          </cell>
          <cell r="G420">
            <v>1667.8339955776701</v>
          </cell>
          <cell r="H420">
            <v>172.35288293634</v>
          </cell>
          <cell r="I420">
            <v>0.10711801301201988</v>
          </cell>
          <cell r="J420">
            <v>14</v>
          </cell>
          <cell r="K420">
            <v>1.18320043839048E-4</v>
          </cell>
          <cell r="L420">
            <v>1223</v>
          </cell>
          <cell r="M420">
            <v>1563.2661201614701</v>
          </cell>
          <cell r="N420">
            <v>575</v>
          </cell>
        </row>
        <row r="421">
          <cell r="B421" t="str">
            <v>FORT SEWARD 11211690</v>
          </cell>
          <cell r="C421">
            <v>192321121</v>
          </cell>
          <cell r="D421" t="str">
            <v>FORT SEWARD 1121</v>
          </cell>
          <cell r="E421">
            <v>1690</v>
          </cell>
          <cell r="F421" t="b">
            <v>0</v>
          </cell>
          <cell r="G421">
            <v>26217.8201076572</v>
          </cell>
          <cell r="H421">
            <v>17377.702702536699</v>
          </cell>
          <cell r="I421">
            <v>10.800312431657364</v>
          </cell>
          <cell r="J421">
            <v>77</v>
          </cell>
          <cell r="K421">
            <v>1.9540007482434001E-4</v>
          </cell>
          <cell r="L421">
            <v>415</v>
          </cell>
          <cell r="M421">
            <v>901.066963747008</v>
          </cell>
          <cell r="N421">
            <v>883</v>
          </cell>
        </row>
        <row r="422">
          <cell r="B422" t="str">
            <v>OAKHURST 110110090</v>
          </cell>
          <cell r="C422">
            <v>254421101</v>
          </cell>
          <cell r="D422" t="str">
            <v>OAKHURST 1101</v>
          </cell>
          <cell r="E422">
            <v>10090</v>
          </cell>
          <cell r="F422" t="b">
            <v>0</v>
          </cell>
          <cell r="G422">
            <v>70938.540557421802</v>
          </cell>
          <cell r="H422">
            <v>70938.540557421802</v>
          </cell>
          <cell r="I422">
            <v>44.088589532269609</v>
          </cell>
          <cell r="J422">
            <v>435</v>
          </cell>
          <cell r="K422">
            <v>5.7013596808413999E-5</v>
          </cell>
          <cell r="L422">
            <v>2861</v>
          </cell>
          <cell r="M422">
            <v>3810.3635574991599</v>
          </cell>
          <cell r="N422">
            <v>167</v>
          </cell>
        </row>
        <row r="423">
          <cell r="B423" t="str">
            <v>BROWNS VALLEY 1101CB</v>
          </cell>
          <cell r="C423">
            <v>152921101</v>
          </cell>
          <cell r="D423" t="str">
            <v>BROWNS VALLEY 1101</v>
          </cell>
          <cell r="E423" t="str">
            <v>CB</v>
          </cell>
          <cell r="F423" t="b">
            <v>0</v>
          </cell>
          <cell r="G423">
            <v>4580.4087777343502</v>
          </cell>
          <cell r="H423">
            <v>3639.3630722637799</v>
          </cell>
          <cell r="I423">
            <v>2.2618788516244748</v>
          </cell>
          <cell r="J423">
            <v>17</v>
          </cell>
          <cell r="K423">
            <v>1.2727152074255699E-4</v>
          </cell>
          <cell r="L423">
            <v>1059</v>
          </cell>
          <cell r="M423">
            <v>1563.9973163145301</v>
          </cell>
          <cell r="N423">
            <v>574</v>
          </cell>
        </row>
        <row r="424">
          <cell r="B424" t="str">
            <v>REDBUD 1101323962</v>
          </cell>
          <cell r="C424">
            <v>43191101</v>
          </cell>
          <cell r="D424" t="str">
            <v>REDBUD 1101</v>
          </cell>
          <cell r="E424">
            <v>323962</v>
          </cell>
          <cell r="F424" t="b">
            <v>0</v>
          </cell>
          <cell r="G424">
            <v>46007.991250915598</v>
          </cell>
          <cell r="H424">
            <v>33116.542531508698</v>
          </cell>
          <cell r="I424">
            <v>20.582064966754938</v>
          </cell>
          <cell r="J424">
            <v>282</v>
          </cell>
          <cell r="K424">
            <v>7.3878957994556296E-5</v>
          </cell>
          <cell r="L424">
            <v>2363</v>
          </cell>
          <cell r="M424">
            <v>2674.5474972081802</v>
          </cell>
          <cell r="N424">
            <v>317</v>
          </cell>
        </row>
        <row r="425">
          <cell r="B425" t="str">
            <v>SHINGLE SPRINGS 210851476</v>
          </cell>
          <cell r="C425">
            <v>153652108</v>
          </cell>
          <cell r="D425" t="str">
            <v>SHINGLE SPRINGS 2108</v>
          </cell>
          <cell r="E425">
            <v>51476</v>
          </cell>
          <cell r="F425" t="b">
            <v>0</v>
          </cell>
          <cell r="G425">
            <v>10437.212811617601</v>
          </cell>
          <cell r="H425">
            <v>7926.3269988125703</v>
          </cell>
          <cell r="I425">
            <v>4.9262442503496393</v>
          </cell>
          <cell r="J425">
            <v>74</v>
          </cell>
          <cell r="K425">
            <v>9.4268346214922101E-5</v>
          </cell>
          <cell r="L425">
            <v>1787</v>
          </cell>
          <cell r="M425">
            <v>2122.22161196254</v>
          </cell>
          <cell r="N425">
            <v>419</v>
          </cell>
        </row>
        <row r="426">
          <cell r="B426" t="str">
            <v>OILFIELDS 1103N64</v>
          </cell>
          <cell r="C426">
            <v>182391103</v>
          </cell>
          <cell r="D426" t="str">
            <v>OILFIELDS 1103</v>
          </cell>
          <cell r="E426" t="str">
            <v>N64</v>
          </cell>
          <cell r="F426" t="b">
            <v>0</v>
          </cell>
          <cell r="G426">
            <v>20207.538534390998</v>
          </cell>
          <cell r="H426">
            <v>17721.319786475</v>
          </cell>
          <cell r="I426">
            <v>11.013871837461156</v>
          </cell>
          <cell r="J426">
            <v>101</v>
          </cell>
          <cell r="K426">
            <v>1.1488759747408E-4</v>
          </cell>
          <cell r="L426">
            <v>1302</v>
          </cell>
          <cell r="M426">
            <v>1611.55808921525</v>
          </cell>
          <cell r="N426">
            <v>558</v>
          </cell>
        </row>
        <row r="427">
          <cell r="B427" t="str">
            <v>OLETA 11011217</v>
          </cell>
          <cell r="C427">
            <v>163541101</v>
          </cell>
          <cell r="D427" t="str">
            <v>OLETA 1101</v>
          </cell>
          <cell r="E427">
            <v>1217</v>
          </cell>
          <cell r="F427" t="b">
            <v>0</v>
          </cell>
          <cell r="G427">
            <v>27736.920452244602</v>
          </cell>
          <cell r="H427">
            <v>22843.385306114898</v>
          </cell>
          <cell r="I427">
            <v>14.197256249916034</v>
          </cell>
          <cell r="J427">
            <v>116</v>
          </cell>
          <cell r="K427">
            <v>5.8959551049491298E-5</v>
          </cell>
          <cell r="L427">
            <v>2808</v>
          </cell>
          <cell r="M427">
            <v>3212.8960053789401</v>
          </cell>
          <cell r="N427">
            <v>236</v>
          </cell>
        </row>
        <row r="428">
          <cell r="B428" t="str">
            <v>SANTA YNEZ 1101673618</v>
          </cell>
          <cell r="C428">
            <v>182721101</v>
          </cell>
          <cell r="D428" t="str">
            <v>SANTA YNEZ 1101</v>
          </cell>
          <cell r="E428">
            <v>673618</v>
          </cell>
          <cell r="F428" t="b">
            <v>1</v>
          </cell>
          <cell r="G428">
            <v>533.16000774081294</v>
          </cell>
          <cell r="H428">
            <v>171.37875304354699</v>
          </cell>
          <cell r="I428">
            <v>0.10651258734838222</v>
          </cell>
          <cell r="J428">
            <v>4</v>
          </cell>
          <cell r="K428">
            <v>5.0100877160730299E-5</v>
          </cell>
          <cell r="L428">
            <v>3035</v>
          </cell>
          <cell r="M428">
            <v>3451.81030273437</v>
          </cell>
          <cell r="N428">
            <v>207</v>
          </cell>
        </row>
        <row r="429">
          <cell r="B429" t="str">
            <v>MARIPOSA 210135244</v>
          </cell>
          <cell r="C429">
            <v>254452101</v>
          </cell>
          <cell r="D429" t="str">
            <v>MARIPOSA 2101</v>
          </cell>
          <cell r="E429">
            <v>35244</v>
          </cell>
          <cell r="F429" t="b">
            <v>0</v>
          </cell>
          <cell r="G429">
            <v>28098.7686255841</v>
          </cell>
          <cell r="H429">
            <v>28098.7686255841</v>
          </cell>
          <cell r="I429">
            <v>17.463498213538905</v>
          </cell>
          <cell r="J429">
            <v>146</v>
          </cell>
          <cell r="K429">
            <v>7.6076399699527905E-5</v>
          </cell>
          <cell r="L429">
            <v>2306</v>
          </cell>
          <cell r="M429">
            <v>1918.8042857416201</v>
          </cell>
          <cell r="N429">
            <v>468</v>
          </cell>
        </row>
        <row r="430">
          <cell r="B430" t="str">
            <v>MARIPOSA 21021960</v>
          </cell>
          <cell r="C430">
            <v>254452102</v>
          </cell>
          <cell r="D430" t="str">
            <v>MARIPOSA 2102</v>
          </cell>
          <cell r="E430">
            <v>1960</v>
          </cell>
          <cell r="F430" t="b">
            <v>0</v>
          </cell>
          <cell r="G430">
            <v>39696.7204434546</v>
          </cell>
          <cell r="H430">
            <v>39696.7204434546</v>
          </cell>
          <cell r="I430">
            <v>24.671672121475822</v>
          </cell>
          <cell r="J430">
            <v>223</v>
          </cell>
          <cell r="K430">
            <v>4.4649897464697799E-5</v>
          </cell>
          <cell r="L430">
            <v>3171</v>
          </cell>
          <cell r="M430">
            <v>4411.9470510771398</v>
          </cell>
          <cell r="N430">
            <v>113</v>
          </cell>
        </row>
        <row r="431">
          <cell r="B431" t="str">
            <v>WISE 11022234</v>
          </cell>
          <cell r="C431">
            <v>152271102</v>
          </cell>
          <cell r="D431" t="str">
            <v>WISE 1102</v>
          </cell>
          <cell r="E431">
            <v>2234</v>
          </cell>
          <cell r="F431" t="b">
            <v>0</v>
          </cell>
          <cell r="G431">
            <v>24349.991380997901</v>
          </cell>
          <cell r="H431">
            <v>24349.991380997901</v>
          </cell>
          <cell r="I431">
            <v>15.133618011807272</v>
          </cell>
          <cell r="J431">
            <v>179</v>
          </cell>
          <cell r="K431">
            <v>8.3357439715701006E-5</v>
          </cell>
          <cell r="L431">
            <v>2123</v>
          </cell>
          <cell r="M431">
            <v>2208.9032909986599</v>
          </cell>
          <cell r="N431">
            <v>401</v>
          </cell>
        </row>
        <row r="432">
          <cell r="B432" t="str">
            <v>CALPELLA 1102421412</v>
          </cell>
          <cell r="C432">
            <v>43411102</v>
          </cell>
          <cell r="D432" t="str">
            <v>CALPELLA 1102</v>
          </cell>
          <cell r="E432">
            <v>421412</v>
          </cell>
          <cell r="F432" t="b">
            <v>0</v>
          </cell>
          <cell r="G432">
            <v>5653.9031830947197</v>
          </cell>
          <cell r="H432">
            <v>1616.30925719175</v>
          </cell>
          <cell r="I432">
            <v>1.0045427328724363</v>
          </cell>
          <cell r="J432">
            <v>38</v>
          </cell>
          <cell r="K432">
            <v>1.2062681918522599E-4</v>
          </cell>
          <cell r="L432">
            <v>1173</v>
          </cell>
          <cell r="M432">
            <v>1137.8972141505999</v>
          </cell>
          <cell r="N432">
            <v>758</v>
          </cell>
        </row>
        <row r="433">
          <cell r="B433" t="str">
            <v>DESCHUTES 11019722</v>
          </cell>
          <cell r="C433">
            <v>103351101</v>
          </cell>
          <cell r="D433" t="str">
            <v>DESCHUTES 1101</v>
          </cell>
          <cell r="E433">
            <v>9722</v>
          </cell>
          <cell r="F433" t="b">
            <v>0</v>
          </cell>
          <cell r="G433">
            <v>7647.73877279095</v>
          </cell>
          <cell r="H433">
            <v>5139.2871615937302</v>
          </cell>
          <cell r="I433">
            <v>3.1940877325007646</v>
          </cell>
          <cell r="J433">
            <v>55</v>
          </cell>
          <cell r="K433">
            <v>9.2715457834525604E-5</v>
          </cell>
          <cell r="L433">
            <v>1828</v>
          </cell>
          <cell r="M433">
            <v>2011.17957673567</v>
          </cell>
          <cell r="N433">
            <v>454</v>
          </cell>
        </row>
        <row r="434">
          <cell r="B434" t="str">
            <v>OAKHURST 110310570</v>
          </cell>
          <cell r="C434">
            <v>254421103</v>
          </cell>
          <cell r="D434" t="str">
            <v>OAKHURST 1103</v>
          </cell>
          <cell r="E434">
            <v>10570</v>
          </cell>
          <cell r="F434" t="b">
            <v>0</v>
          </cell>
          <cell r="G434">
            <v>15440.8056130641</v>
          </cell>
          <cell r="H434">
            <v>15440.8056130641</v>
          </cell>
          <cell r="I434">
            <v>9.596523065919266</v>
          </cell>
          <cell r="J434">
            <v>92</v>
          </cell>
          <cell r="K434">
            <v>5.2245510372673498E-5</v>
          </cell>
          <cell r="L434">
            <v>2985</v>
          </cell>
          <cell r="M434">
            <v>3374.5233374570198</v>
          </cell>
          <cell r="N434">
            <v>214</v>
          </cell>
        </row>
        <row r="435">
          <cell r="B435" t="str">
            <v>OILFIELDS 1103N42</v>
          </cell>
          <cell r="C435">
            <v>182391103</v>
          </cell>
          <cell r="D435" t="str">
            <v>OILFIELDS 1103</v>
          </cell>
          <cell r="E435" t="str">
            <v>N42</v>
          </cell>
          <cell r="F435" t="b">
            <v>0</v>
          </cell>
          <cell r="G435">
            <v>9607.0794280538903</v>
          </cell>
          <cell r="H435">
            <v>5997.3143895653302</v>
          </cell>
          <cell r="I435">
            <v>3.7273551209231388</v>
          </cell>
          <cell r="J435">
            <v>30</v>
          </cell>
          <cell r="K435">
            <v>9.7321458619822199E-5</v>
          </cell>
          <cell r="L435">
            <v>1705</v>
          </cell>
          <cell r="M435">
            <v>2091.1208812800501</v>
          </cell>
          <cell r="N435">
            <v>429</v>
          </cell>
        </row>
        <row r="436">
          <cell r="B436" t="str">
            <v>SAN BENITO 2101221165</v>
          </cell>
          <cell r="C436">
            <v>182742101</v>
          </cell>
          <cell r="D436" t="str">
            <v>SAN BENITO 2101</v>
          </cell>
          <cell r="E436">
            <v>221165</v>
          </cell>
          <cell r="F436" t="b">
            <v>0</v>
          </cell>
          <cell r="G436">
            <v>7814.4254404856301</v>
          </cell>
          <cell r="H436">
            <v>7056.9287990860503</v>
          </cell>
          <cell r="I436">
            <v>4.3859097570454013</v>
          </cell>
          <cell r="J436">
            <v>39</v>
          </cell>
          <cell r="K436">
            <v>7.1263628528984703E-5</v>
          </cell>
          <cell r="L436">
            <v>2439</v>
          </cell>
          <cell r="M436">
            <v>2286.9555101526398</v>
          </cell>
          <cell r="N436">
            <v>387</v>
          </cell>
        </row>
        <row r="437">
          <cell r="B437" t="str">
            <v>MADISON 210113372</v>
          </cell>
          <cell r="C437">
            <v>63172101</v>
          </cell>
          <cell r="D437" t="str">
            <v>MADISON 2101</v>
          </cell>
          <cell r="E437">
            <v>13372</v>
          </cell>
          <cell r="F437" t="b">
            <v>0</v>
          </cell>
          <cell r="G437">
            <v>6191.0561427398097</v>
          </cell>
          <cell r="H437">
            <v>6152.1597228848004</v>
          </cell>
          <cell r="I437">
            <v>3.8235921211216906</v>
          </cell>
          <cell r="J437">
            <v>5</v>
          </cell>
          <cell r="K437">
            <v>3.5403064733448697E-5</v>
          </cell>
          <cell r="L437">
            <v>3342</v>
          </cell>
          <cell r="M437">
            <v>4181.88959536319</v>
          </cell>
          <cell r="N437">
            <v>139</v>
          </cell>
        </row>
        <row r="438">
          <cell r="B438" t="str">
            <v>COTTONWOOD 11039072</v>
          </cell>
          <cell r="C438">
            <v>102931103</v>
          </cell>
          <cell r="D438" t="str">
            <v>COTTONWOOD 1103</v>
          </cell>
          <cell r="E438">
            <v>9072</v>
          </cell>
          <cell r="F438" t="b">
            <v>0</v>
          </cell>
          <cell r="G438">
            <v>46343.920805837297</v>
          </cell>
          <cell r="H438">
            <v>46343.920805837297</v>
          </cell>
          <cell r="I438">
            <v>28.80293399989888</v>
          </cell>
          <cell r="J438">
            <v>279</v>
          </cell>
          <cell r="K438">
            <v>4.9258062135252098E-5</v>
          </cell>
          <cell r="L438">
            <v>3057</v>
          </cell>
          <cell r="M438">
            <v>3602.3142668877099</v>
          </cell>
          <cell r="N438">
            <v>190</v>
          </cell>
        </row>
        <row r="439">
          <cell r="B439" t="str">
            <v>CLAYTON 2212334476</v>
          </cell>
          <cell r="C439">
            <v>12022212</v>
          </cell>
          <cell r="D439" t="str">
            <v>CLAYTON 2212</v>
          </cell>
          <cell r="E439">
            <v>334476</v>
          </cell>
          <cell r="F439" t="b">
            <v>1</v>
          </cell>
          <cell r="G439">
            <v>102.035392358103</v>
          </cell>
          <cell r="H439">
            <v>89.942836236781005</v>
          </cell>
          <cell r="I439">
            <v>5.5899836070093849E-2</v>
          </cell>
          <cell r="J439">
            <v>2</v>
          </cell>
          <cell r="K439">
            <v>3.6825833376497003E-5</v>
          </cell>
          <cell r="L439">
            <v>3318</v>
          </cell>
          <cell r="M439">
            <v>3174.6241405018</v>
          </cell>
          <cell r="N439">
            <v>245</v>
          </cell>
        </row>
        <row r="440">
          <cell r="B440" t="str">
            <v>HARTLEY 1101658</v>
          </cell>
          <cell r="C440">
            <v>43211101</v>
          </cell>
          <cell r="D440" t="str">
            <v>HARTLEY 1101</v>
          </cell>
          <cell r="E440">
            <v>658</v>
          </cell>
          <cell r="F440" t="b">
            <v>0</v>
          </cell>
          <cell r="G440">
            <v>21722.425982377099</v>
          </cell>
          <cell r="H440">
            <v>4561.1196879154504</v>
          </cell>
          <cell r="I440">
            <v>2.8347543119424801</v>
          </cell>
          <cell r="J440">
            <v>136</v>
          </cell>
          <cell r="K440">
            <v>9.6216484761873006E-5</v>
          </cell>
          <cell r="L440">
            <v>1727</v>
          </cell>
          <cell r="M440">
            <v>1846.282207839</v>
          </cell>
          <cell r="N440">
            <v>492</v>
          </cell>
        </row>
        <row r="441">
          <cell r="B441" t="str">
            <v>HIGHLANDS 1103520</v>
          </cell>
          <cell r="C441">
            <v>43361103</v>
          </cell>
          <cell r="D441" t="str">
            <v>HIGHLANDS 1103</v>
          </cell>
          <cell r="E441">
            <v>520</v>
          </cell>
          <cell r="F441" t="b">
            <v>0</v>
          </cell>
          <cell r="G441">
            <v>75123.245971149605</v>
          </cell>
          <cell r="H441">
            <v>75123.245971149605</v>
          </cell>
          <cell r="I441">
            <v>46.689400852175019</v>
          </cell>
          <cell r="J441">
            <v>437</v>
          </cell>
          <cell r="K441">
            <v>8.2362549413253996E-5</v>
          </cell>
          <cell r="L441">
            <v>2144</v>
          </cell>
          <cell r="M441">
            <v>2644.04096735758</v>
          </cell>
          <cell r="N441">
            <v>320</v>
          </cell>
        </row>
        <row r="442">
          <cell r="B442" t="str">
            <v>ZACA 1102CB</v>
          </cell>
          <cell r="C442">
            <v>182681102</v>
          </cell>
          <cell r="D442" t="str">
            <v>ZACA 1102</v>
          </cell>
          <cell r="E442" t="str">
            <v>CB</v>
          </cell>
          <cell r="F442" t="b">
            <v>0</v>
          </cell>
          <cell r="G442">
            <v>33441.457712349104</v>
          </cell>
          <cell r="H442">
            <v>25226.3337588303</v>
          </cell>
          <cell r="I442">
            <v>15.67826833985724</v>
          </cell>
          <cell r="J442">
            <v>190</v>
          </cell>
          <cell r="K442">
            <v>6.5983437765525905E-5</v>
          </cell>
          <cell r="L442">
            <v>2589</v>
          </cell>
          <cell r="M442">
            <v>2246.01108995307</v>
          </cell>
          <cell r="N442">
            <v>394</v>
          </cell>
        </row>
        <row r="443">
          <cell r="B443" t="str">
            <v>CHOLAME 2102X10</v>
          </cell>
          <cell r="C443">
            <v>182562102</v>
          </cell>
          <cell r="D443" t="str">
            <v>CHOLAME 2102</v>
          </cell>
          <cell r="E443" t="str">
            <v>X10</v>
          </cell>
          <cell r="F443" t="b">
            <v>0</v>
          </cell>
          <cell r="G443">
            <v>70912.219171572404</v>
          </cell>
          <cell r="H443">
            <v>34475.595952534401</v>
          </cell>
          <cell r="I443">
            <v>21.42672215819416</v>
          </cell>
          <cell r="J443">
            <v>156</v>
          </cell>
          <cell r="K443">
            <v>7.3071318992929394E-5</v>
          </cell>
          <cell r="L443">
            <v>2393</v>
          </cell>
          <cell r="M443">
            <v>2615.2407717341298</v>
          </cell>
          <cell r="N443">
            <v>327</v>
          </cell>
        </row>
        <row r="444">
          <cell r="B444" t="str">
            <v>HIGGINS 111051794</v>
          </cell>
          <cell r="C444">
            <v>152691110</v>
          </cell>
          <cell r="D444" t="str">
            <v>HIGGINS 1110</v>
          </cell>
          <cell r="E444">
            <v>51794</v>
          </cell>
          <cell r="F444" t="b">
            <v>0</v>
          </cell>
          <cell r="G444">
            <v>6308.4166507268201</v>
          </cell>
          <cell r="H444">
            <v>6303.8445592251501</v>
          </cell>
          <cell r="I444">
            <v>3.9178648596800185</v>
          </cell>
          <cell r="J444">
            <v>32</v>
          </cell>
          <cell r="K444">
            <v>2.1523119357880199E-4</v>
          </cell>
          <cell r="L444">
            <v>339</v>
          </cell>
          <cell r="M444">
            <v>651.60998906329905</v>
          </cell>
          <cell r="N444">
            <v>1061</v>
          </cell>
        </row>
        <row r="445">
          <cell r="B445" t="str">
            <v>MORGAN HILL 2105XR564</v>
          </cell>
          <cell r="C445">
            <v>83242105</v>
          </cell>
          <cell r="D445" t="str">
            <v>MORGAN HILL 2105</v>
          </cell>
          <cell r="E445" t="str">
            <v>XR564</v>
          </cell>
          <cell r="F445" t="b">
            <v>0</v>
          </cell>
          <cell r="G445">
            <v>11653.800561690399</v>
          </cell>
          <cell r="H445">
            <v>9126.85724415402</v>
          </cell>
          <cell r="I445">
            <v>5.6723786477029332</v>
          </cell>
          <cell r="J445">
            <v>81</v>
          </cell>
          <cell r="K445">
            <v>1.17301308159767E-4</v>
          </cell>
          <cell r="L445">
            <v>1241</v>
          </cell>
          <cell r="M445">
            <v>1539.4611828683201</v>
          </cell>
          <cell r="N445">
            <v>583</v>
          </cell>
        </row>
        <row r="446">
          <cell r="B446" t="str">
            <v>PEORIA 17046090</v>
          </cell>
          <cell r="C446">
            <v>163781704</v>
          </cell>
          <cell r="D446" t="str">
            <v>PEORIA 1704</v>
          </cell>
          <cell r="E446">
            <v>6090</v>
          </cell>
          <cell r="F446" t="b">
            <v>1</v>
          </cell>
          <cell r="G446">
            <v>1284.8209511258301</v>
          </cell>
          <cell r="H446">
            <v>879.542099649899</v>
          </cell>
          <cell r="I446">
            <v>0.54663896808570478</v>
          </cell>
          <cell r="J446">
            <v>10</v>
          </cell>
          <cell r="K446">
            <v>1.57757885608589E-4</v>
          </cell>
          <cell r="L446">
            <v>667</v>
          </cell>
          <cell r="M446">
            <v>641.96984608928597</v>
          </cell>
          <cell r="N446">
            <v>1070</v>
          </cell>
        </row>
        <row r="447">
          <cell r="B447" t="str">
            <v>CORNING 110182846</v>
          </cell>
          <cell r="C447">
            <v>103331101</v>
          </cell>
          <cell r="D447" t="str">
            <v>CORNING 1101</v>
          </cell>
          <cell r="E447">
            <v>82846</v>
          </cell>
          <cell r="F447" t="b">
            <v>0</v>
          </cell>
          <cell r="G447">
            <v>8140.1206880516802</v>
          </cell>
          <cell r="H447">
            <v>7626.8315543123699</v>
          </cell>
          <cell r="I447">
            <v>4.7401066216981791</v>
          </cell>
          <cell r="J447">
            <v>61</v>
          </cell>
          <cell r="K447">
            <v>4.6570354064241301E-5</v>
          </cell>
          <cell r="L447">
            <v>3125</v>
          </cell>
          <cell r="M447">
            <v>3781.4967016564801</v>
          </cell>
          <cell r="N447">
            <v>171</v>
          </cell>
        </row>
        <row r="448">
          <cell r="B448" t="str">
            <v>NARROWS 21052228</v>
          </cell>
          <cell r="C448">
            <v>153132105</v>
          </cell>
          <cell r="D448" t="str">
            <v>NARROWS 2105</v>
          </cell>
          <cell r="E448">
            <v>2228</v>
          </cell>
          <cell r="F448" t="b">
            <v>0</v>
          </cell>
          <cell r="G448">
            <v>34201.724138163503</v>
          </cell>
          <cell r="H448">
            <v>33727.147124967101</v>
          </cell>
          <cell r="I448">
            <v>20.961558188295278</v>
          </cell>
          <cell r="J448">
            <v>199</v>
          </cell>
          <cell r="K448">
            <v>1.09398632682286E-4</v>
          </cell>
          <cell r="L448">
            <v>1423</v>
          </cell>
          <cell r="M448">
            <v>1826.29018501067</v>
          </cell>
          <cell r="N448">
            <v>498</v>
          </cell>
        </row>
        <row r="449">
          <cell r="B449" t="str">
            <v>SANTA YNEZ 1104117616</v>
          </cell>
          <cell r="C449">
            <v>182721104</v>
          </cell>
          <cell r="D449" t="str">
            <v>SANTA YNEZ 1104</v>
          </cell>
          <cell r="E449">
            <v>117616</v>
          </cell>
          <cell r="F449" t="b">
            <v>1</v>
          </cell>
          <cell r="G449">
            <v>584.78564634994098</v>
          </cell>
          <cell r="H449">
            <v>298.34869119168002</v>
          </cell>
          <cell r="I449">
            <v>0.18542491683758858</v>
          </cell>
          <cell r="J449">
            <v>5</v>
          </cell>
          <cell r="K449">
            <v>1.07817030220758E-4</v>
          </cell>
          <cell r="L449">
            <v>1453</v>
          </cell>
          <cell r="M449">
            <v>3364.4337386265302</v>
          </cell>
          <cell r="N449">
            <v>215</v>
          </cell>
        </row>
        <row r="450">
          <cell r="B450" t="str">
            <v>SILVERADO 2102772792</v>
          </cell>
          <cell r="C450">
            <v>43432102</v>
          </cell>
          <cell r="D450" t="str">
            <v>SILVERADO 2102</v>
          </cell>
          <cell r="E450">
            <v>772792</v>
          </cell>
          <cell r="F450" t="b">
            <v>0</v>
          </cell>
          <cell r="G450">
            <v>4440.4407587390197</v>
          </cell>
          <cell r="H450">
            <v>3782.0495059505001</v>
          </cell>
          <cell r="I450">
            <v>2.3505590465820387</v>
          </cell>
          <cell r="J450">
            <v>19</v>
          </cell>
          <cell r="K450">
            <v>1.1585754768212099E-4</v>
          </cell>
          <cell r="L450">
            <v>1274</v>
          </cell>
          <cell r="M450">
            <v>1705.29740514166</v>
          </cell>
          <cell r="N450">
            <v>522</v>
          </cell>
        </row>
        <row r="451">
          <cell r="B451" t="str">
            <v>MIDDLETOWN 1101439572</v>
          </cell>
          <cell r="C451">
            <v>43141101</v>
          </cell>
          <cell r="D451" t="str">
            <v>MIDDLETOWN 1101</v>
          </cell>
          <cell r="E451">
            <v>439572</v>
          </cell>
          <cell r="F451" t="b">
            <v>0</v>
          </cell>
          <cell r="G451">
            <v>2069.8544956740202</v>
          </cell>
          <cell r="H451">
            <v>1977.39781319434</v>
          </cell>
          <cell r="I451">
            <v>1.2289607291450217</v>
          </cell>
          <cell r="J451">
            <v>18</v>
          </cell>
          <cell r="K451">
            <v>1.2276923027659101E-4</v>
          </cell>
          <cell r="L451">
            <v>1136</v>
          </cell>
          <cell r="M451">
            <v>1750.9685701723399</v>
          </cell>
          <cell r="N451">
            <v>514</v>
          </cell>
        </row>
        <row r="452">
          <cell r="B452" t="str">
            <v>NORTH BRANCH 1101TS1115</v>
          </cell>
          <cell r="C452">
            <v>163231101</v>
          </cell>
          <cell r="D452" t="str">
            <v>NORTH BRANCH 1101</v>
          </cell>
          <cell r="E452" t="str">
            <v>TS1115</v>
          </cell>
          <cell r="F452" t="b">
            <v>0</v>
          </cell>
          <cell r="G452">
            <v>28340.508263332798</v>
          </cell>
          <cell r="H452">
            <v>28340.508263332798</v>
          </cell>
          <cell r="I452">
            <v>17.613740374973773</v>
          </cell>
          <cell r="J452">
            <v>147</v>
          </cell>
          <cell r="K452">
            <v>6.6141569565230797E-5</v>
          </cell>
          <cell r="L452">
            <v>2584</v>
          </cell>
          <cell r="M452">
            <v>2220.2472062319298</v>
          </cell>
          <cell r="N452">
            <v>396</v>
          </cell>
        </row>
        <row r="453">
          <cell r="B453" t="str">
            <v>ANDERSON 1101514412</v>
          </cell>
          <cell r="C453">
            <v>103261101</v>
          </cell>
          <cell r="D453" t="str">
            <v>ANDERSON 1101</v>
          </cell>
          <cell r="E453">
            <v>514412</v>
          </cell>
          <cell r="F453" t="b">
            <v>0</v>
          </cell>
          <cell r="G453">
            <v>1675.5187622716901</v>
          </cell>
          <cell r="H453">
            <v>1659.51678548051</v>
          </cell>
          <cell r="I453">
            <v>1.0313963862526476</v>
          </cell>
          <cell r="J453">
            <v>5</v>
          </cell>
          <cell r="K453">
            <v>8.0593748134560804E-5</v>
          </cell>
          <cell r="L453">
            <v>2190</v>
          </cell>
          <cell r="M453">
            <v>2318.44584040064</v>
          </cell>
          <cell r="N453">
            <v>382</v>
          </cell>
        </row>
        <row r="454">
          <cell r="B454" t="str">
            <v>PUEBLO 2102226562</v>
          </cell>
          <cell r="C454">
            <v>43292102</v>
          </cell>
          <cell r="D454" t="str">
            <v>PUEBLO 2102</v>
          </cell>
          <cell r="E454">
            <v>226562</v>
          </cell>
          <cell r="F454" t="b">
            <v>0</v>
          </cell>
          <cell r="G454">
            <v>1660.7793820603799</v>
          </cell>
          <cell r="H454">
            <v>1371.9928002605</v>
          </cell>
          <cell r="I454">
            <v>0.85269906790584216</v>
          </cell>
          <cell r="J454">
            <v>7</v>
          </cell>
          <cell r="K454">
            <v>8.6130999382779295E-5</v>
          </cell>
          <cell r="L454">
            <v>2031</v>
          </cell>
          <cell r="M454">
            <v>1632.6529461999801</v>
          </cell>
          <cell r="N454">
            <v>550</v>
          </cell>
        </row>
        <row r="455">
          <cell r="B455" t="str">
            <v>WILDWOOD 110198896</v>
          </cell>
          <cell r="C455">
            <v>103611101</v>
          </cell>
          <cell r="D455" t="str">
            <v>WILDWOOD 1101</v>
          </cell>
          <cell r="E455">
            <v>98896</v>
          </cell>
          <cell r="F455" t="b">
            <v>0</v>
          </cell>
          <cell r="G455">
            <v>8090.5275280857304</v>
          </cell>
          <cell r="H455">
            <v>8090.5275280857304</v>
          </cell>
          <cell r="I455">
            <v>5.0282955426263083</v>
          </cell>
          <cell r="J455">
            <v>25</v>
          </cell>
          <cell r="K455">
            <v>7.9750486293050899E-5</v>
          </cell>
          <cell r="L455">
            <v>2213</v>
          </cell>
          <cell r="M455">
            <v>2478.9758312598601</v>
          </cell>
          <cell r="N455">
            <v>348</v>
          </cell>
        </row>
        <row r="456">
          <cell r="B456" t="str">
            <v>SHINGLE SPRINGS 1103CB</v>
          </cell>
          <cell r="C456">
            <v>153651103</v>
          </cell>
          <cell r="D456" t="str">
            <v>SHINGLE SPRINGS 1103</v>
          </cell>
          <cell r="E456" t="str">
            <v>CB</v>
          </cell>
          <cell r="F456" t="b">
            <v>0</v>
          </cell>
          <cell r="G456">
            <v>19101.7777975834</v>
          </cell>
          <cell r="H456">
            <v>10648.109527340001</v>
          </cell>
          <cell r="I456">
            <v>6.6178430872218774</v>
          </cell>
          <cell r="J456">
            <v>143</v>
          </cell>
          <cell r="K456">
            <v>1.6036913148383599E-4</v>
          </cell>
          <cell r="L456">
            <v>641</v>
          </cell>
          <cell r="M456">
            <v>1368.6904425750599</v>
          </cell>
          <cell r="N456">
            <v>653</v>
          </cell>
        </row>
        <row r="457">
          <cell r="B457" t="str">
            <v>KESWICK 110148480</v>
          </cell>
          <cell r="C457">
            <v>103451101</v>
          </cell>
          <cell r="D457" t="str">
            <v>KESWICK 1101</v>
          </cell>
          <cell r="E457">
            <v>48480</v>
          </cell>
          <cell r="F457" t="b">
            <v>0</v>
          </cell>
          <cell r="G457">
            <v>16927.985162876099</v>
          </cell>
          <cell r="H457">
            <v>16927.985162876099</v>
          </cell>
          <cell r="I457">
            <v>10.520811164000062</v>
          </cell>
          <cell r="J457">
            <v>125</v>
          </cell>
          <cell r="K457">
            <v>1.34448542739846E-4</v>
          </cell>
          <cell r="L457">
            <v>937</v>
          </cell>
          <cell r="M457">
            <v>1828.9756365744699</v>
          </cell>
          <cell r="N457">
            <v>497</v>
          </cell>
        </row>
        <row r="458">
          <cell r="B458" t="str">
            <v>CORNING 1102915324</v>
          </cell>
          <cell r="C458">
            <v>103331102</v>
          </cell>
          <cell r="D458" t="str">
            <v>CORNING 1102</v>
          </cell>
          <cell r="E458">
            <v>915324</v>
          </cell>
          <cell r="F458" t="b">
            <v>0</v>
          </cell>
          <cell r="G458">
            <v>5487.5306401592698</v>
          </cell>
          <cell r="H458">
            <v>3584.8296130867998</v>
          </cell>
          <cell r="I458">
            <v>2.2279860864430079</v>
          </cell>
          <cell r="J458">
            <v>27</v>
          </cell>
          <cell r="K458">
            <v>4.7601178502426802E-5</v>
          </cell>
          <cell r="L458">
            <v>3097</v>
          </cell>
          <cell r="M458">
            <v>3729.4821140468998</v>
          </cell>
          <cell r="N458">
            <v>179</v>
          </cell>
        </row>
        <row r="459">
          <cell r="B459" t="str">
            <v>BOLINAS 1101530</v>
          </cell>
          <cell r="C459">
            <v>42261101</v>
          </cell>
          <cell r="D459" t="str">
            <v>BOLINAS 1101</v>
          </cell>
          <cell r="E459">
            <v>530</v>
          </cell>
          <cell r="F459" t="b">
            <v>0</v>
          </cell>
          <cell r="G459">
            <v>17644.165646213001</v>
          </cell>
          <cell r="H459">
            <v>17644.165646213001</v>
          </cell>
          <cell r="I459">
            <v>10.96592022760286</v>
          </cell>
          <cell r="J459">
            <v>23</v>
          </cell>
          <cell r="K459">
            <v>1.4891792166467401E-4</v>
          </cell>
          <cell r="L459">
            <v>752</v>
          </cell>
          <cell r="M459">
            <v>1687.64327701567</v>
          </cell>
          <cell r="N459">
            <v>526</v>
          </cell>
        </row>
        <row r="460">
          <cell r="B460" t="str">
            <v>NAPA 1102561208</v>
          </cell>
          <cell r="C460">
            <v>42021102</v>
          </cell>
          <cell r="D460" t="str">
            <v>NAPA 1102</v>
          </cell>
          <cell r="E460">
            <v>561208</v>
          </cell>
          <cell r="F460" t="b">
            <v>0</v>
          </cell>
          <cell r="G460">
            <v>4547.6852448438303</v>
          </cell>
          <cell r="H460">
            <v>1347.5453714067401</v>
          </cell>
          <cell r="I460">
            <v>0.8375048921110877</v>
          </cell>
          <cell r="J460">
            <v>15</v>
          </cell>
          <cell r="K460">
            <v>1.1030057586529901E-4</v>
          </cell>
          <cell r="L460">
            <v>1407</v>
          </cell>
          <cell r="M460">
            <v>1867.3968000464199</v>
          </cell>
          <cell r="N460">
            <v>484</v>
          </cell>
        </row>
        <row r="461">
          <cell r="B461" t="str">
            <v>HOPLAND 110194006</v>
          </cell>
          <cell r="C461">
            <v>42251101</v>
          </cell>
          <cell r="D461" t="str">
            <v>HOPLAND 1101</v>
          </cell>
          <cell r="E461">
            <v>94006</v>
          </cell>
          <cell r="F461" t="b">
            <v>0</v>
          </cell>
          <cell r="G461">
            <v>24566.560928456998</v>
          </cell>
          <cell r="H461">
            <v>22341.689678732</v>
          </cell>
          <cell r="I461">
            <v>13.885450390759479</v>
          </cell>
          <cell r="J461">
            <v>112</v>
          </cell>
          <cell r="K461">
            <v>1.02550537287077E-4</v>
          </cell>
          <cell r="L461">
            <v>1585</v>
          </cell>
          <cell r="M461">
            <v>1667.79248612623</v>
          </cell>
          <cell r="N461">
            <v>536</v>
          </cell>
        </row>
        <row r="462">
          <cell r="B462" t="str">
            <v>HIGHLANDS 1103CB</v>
          </cell>
          <cell r="C462">
            <v>43361103</v>
          </cell>
          <cell r="D462" t="str">
            <v>HIGHLANDS 1103</v>
          </cell>
          <cell r="E462" t="str">
            <v>CB</v>
          </cell>
          <cell r="F462" t="b">
            <v>0</v>
          </cell>
          <cell r="G462">
            <v>19725.7627940989</v>
          </cell>
          <cell r="H462">
            <v>17048.206957239199</v>
          </cell>
          <cell r="I462">
            <v>10.595529494865879</v>
          </cell>
          <cell r="J462">
            <v>144</v>
          </cell>
          <cell r="K462">
            <v>1.03372068881273E-4</v>
          </cell>
          <cell r="L462">
            <v>1563</v>
          </cell>
          <cell r="M462">
            <v>1745.34692837384</v>
          </cell>
          <cell r="N462">
            <v>516</v>
          </cell>
        </row>
        <row r="463">
          <cell r="B463" t="str">
            <v>SCE REFUGIO 1701CB</v>
          </cell>
          <cell r="C463">
            <v>188071701</v>
          </cell>
          <cell r="D463" t="str">
            <v>SCE REFUGIO 1701</v>
          </cell>
          <cell r="E463" t="str">
            <v>CB</v>
          </cell>
          <cell r="F463" t="b">
            <v>1</v>
          </cell>
          <cell r="G463">
            <v>3.6128816794918301</v>
          </cell>
          <cell r="H463">
            <v>3.6128816794918301</v>
          </cell>
          <cell r="I463">
            <v>2.2454205590378062E-3</v>
          </cell>
          <cell r="J463">
            <v>1</v>
          </cell>
          <cell r="K463">
            <v>3.2860545616131201E-5</v>
          </cell>
          <cell r="L463">
            <v>3387</v>
          </cell>
          <cell r="M463">
            <v>4925.3659150037802</v>
          </cell>
          <cell r="N463">
            <v>82</v>
          </cell>
        </row>
        <row r="464">
          <cell r="B464" t="str">
            <v>NARROWS 210534069</v>
          </cell>
          <cell r="C464">
            <v>153132105</v>
          </cell>
          <cell r="D464" t="str">
            <v>NARROWS 2105</v>
          </cell>
          <cell r="E464">
            <v>34069</v>
          </cell>
          <cell r="F464" t="b">
            <v>0</v>
          </cell>
          <cell r="G464">
            <v>25331.847305003099</v>
          </cell>
          <cell r="H464">
            <v>25331.847305003099</v>
          </cell>
          <cell r="I464">
            <v>15.743845435054753</v>
          </cell>
          <cell r="J464">
            <v>156</v>
          </cell>
          <cell r="K464">
            <v>6.2676496834742002E-5</v>
          </cell>
          <cell r="L464">
            <v>2694</v>
          </cell>
          <cell r="M464">
            <v>2622.4246038869701</v>
          </cell>
          <cell r="N464">
            <v>326</v>
          </cell>
        </row>
        <row r="465">
          <cell r="B465" t="str">
            <v>CLAY 110398680</v>
          </cell>
          <cell r="C465">
            <v>163341103</v>
          </cell>
          <cell r="D465" t="str">
            <v>CLAY 1103</v>
          </cell>
          <cell r="E465">
            <v>98680</v>
          </cell>
          <cell r="F465" t="b">
            <v>1</v>
          </cell>
          <cell r="G465">
            <v>46.597308265495897</v>
          </cell>
          <cell r="H465">
            <v>46.597308265495897</v>
          </cell>
          <cell r="I465">
            <v>2.8960415329705343E-2</v>
          </cell>
          <cell r="J465">
            <v>1</v>
          </cell>
          <cell r="K465">
            <v>7.2821276262402494E-5</v>
          </cell>
          <cell r="L465">
            <v>2397</v>
          </cell>
          <cell r="M465">
            <v>2215.7621191718299</v>
          </cell>
          <cell r="N465">
            <v>399</v>
          </cell>
        </row>
        <row r="466">
          <cell r="B466" t="str">
            <v>ANDERSON 11011752</v>
          </cell>
          <cell r="C466">
            <v>103261101</v>
          </cell>
          <cell r="D466" t="str">
            <v>ANDERSON 1101</v>
          </cell>
          <cell r="E466">
            <v>1752</v>
          </cell>
          <cell r="F466" t="b">
            <v>0</v>
          </cell>
          <cell r="G466">
            <v>16018.613374483601</v>
          </cell>
          <cell r="H466">
            <v>13551.3972770899</v>
          </cell>
          <cell r="I466">
            <v>8.4222481523243626</v>
          </cell>
          <cell r="J466">
            <v>96</v>
          </cell>
          <cell r="K466">
            <v>9.1598333682141894E-5</v>
          </cell>
          <cell r="L466">
            <v>1854</v>
          </cell>
          <cell r="M466">
            <v>2012.9288313119</v>
          </cell>
          <cell r="N466">
            <v>453</v>
          </cell>
        </row>
        <row r="467">
          <cell r="B467" t="str">
            <v>LOW GAP 110137498</v>
          </cell>
          <cell r="C467">
            <v>192411101</v>
          </cell>
          <cell r="D467" t="str">
            <v>LOW GAP 1101</v>
          </cell>
          <cell r="E467">
            <v>37498</v>
          </cell>
          <cell r="F467" t="b">
            <v>0</v>
          </cell>
          <cell r="G467">
            <v>26197.741536715901</v>
          </cell>
          <cell r="H467">
            <v>26197.741536715901</v>
          </cell>
          <cell r="I467">
            <v>16.282002198083219</v>
          </cell>
          <cell r="J467">
            <v>129</v>
          </cell>
          <cell r="K467">
            <v>1.80723452322408E-4</v>
          </cell>
          <cell r="L467">
            <v>507</v>
          </cell>
          <cell r="M467">
            <v>890.63688501353897</v>
          </cell>
          <cell r="N467">
            <v>887</v>
          </cell>
        </row>
        <row r="468">
          <cell r="B468" t="str">
            <v>NARROWS 21057203</v>
          </cell>
          <cell r="C468">
            <v>153132105</v>
          </cell>
          <cell r="D468" t="str">
            <v>NARROWS 2105</v>
          </cell>
          <cell r="E468">
            <v>7203</v>
          </cell>
          <cell r="F468" t="b">
            <v>0</v>
          </cell>
          <cell r="G468">
            <v>30305.2229144306</v>
          </cell>
          <cell r="H468">
            <v>29904.6732687078</v>
          </cell>
          <cell r="I468">
            <v>18.585875244690989</v>
          </cell>
          <cell r="J468">
            <v>197</v>
          </cell>
          <cell r="K468">
            <v>9.5139320147992506E-5</v>
          </cell>
          <cell r="L468">
            <v>1761</v>
          </cell>
          <cell r="M468">
            <v>1859.3117756225599</v>
          </cell>
          <cell r="N468">
            <v>489</v>
          </cell>
        </row>
        <row r="469">
          <cell r="B469" t="str">
            <v>MIDDLETOWN 110148212</v>
          </cell>
          <cell r="C469">
            <v>43141101</v>
          </cell>
          <cell r="D469" t="str">
            <v>MIDDLETOWN 1101</v>
          </cell>
          <cell r="E469">
            <v>48212</v>
          </cell>
          <cell r="F469" t="b">
            <v>0</v>
          </cell>
          <cell r="G469">
            <v>17385.813734695301</v>
          </cell>
          <cell r="H469">
            <v>17215.2669466521</v>
          </cell>
          <cell r="I469">
            <v>10.699357953170976</v>
          </cell>
          <cell r="J469">
            <v>110</v>
          </cell>
          <cell r="K469">
            <v>1.44821436690647E-4</v>
          </cell>
          <cell r="L469">
            <v>804</v>
          </cell>
          <cell r="M469">
            <v>1204.0223885937801</v>
          </cell>
          <cell r="N469">
            <v>729</v>
          </cell>
        </row>
        <row r="470">
          <cell r="B470" t="str">
            <v>SAN MIGUEL 1106605393</v>
          </cell>
          <cell r="C470">
            <v>182661106</v>
          </cell>
          <cell r="D470" t="str">
            <v>SAN MIGUEL 1106</v>
          </cell>
          <cell r="E470">
            <v>605393</v>
          </cell>
          <cell r="F470" t="b">
            <v>0</v>
          </cell>
          <cell r="G470">
            <v>40299.671573016603</v>
          </cell>
          <cell r="H470">
            <v>33375.886500609602</v>
          </cell>
          <cell r="I470">
            <v>20.743248291242761</v>
          </cell>
          <cell r="J470">
            <v>119</v>
          </cell>
          <cell r="K470">
            <v>6.0131222488931098E-5</v>
          </cell>
          <cell r="L470">
            <v>2768</v>
          </cell>
          <cell r="M470">
            <v>2777.2647788183399</v>
          </cell>
          <cell r="N470">
            <v>302</v>
          </cell>
        </row>
        <row r="471">
          <cell r="B471" t="str">
            <v>COTTONWOOD 11011610</v>
          </cell>
          <cell r="C471">
            <v>102931101</v>
          </cell>
          <cell r="D471" t="str">
            <v>COTTONWOOD 1101</v>
          </cell>
          <cell r="E471">
            <v>1610</v>
          </cell>
          <cell r="F471" t="b">
            <v>0</v>
          </cell>
          <cell r="G471">
            <v>61821.935701398499</v>
          </cell>
          <cell r="H471">
            <v>61821.935701398499</v>
          </cell>
          <cell r="I471">
            <v>38.422582785207268</v>
          </cell>
          <cell r="J471">
            <v>295</v>
          </cell>
          <cell r="K471">
            <v>4.3412936570161503E-5</v>
          </cell>
          <cell r="L471">
            <v>3203</v>
          </cell>
          <cell r="M471">
            <v>3907.4676951737902</v>
          </cell>
          <cell r="N471">
            <v>156</v>
          </cell>
        </row>
        <row r="472">
          <cell r="B472" t="str">
            <v>SAN MIGUEL 1106428314</v>
          </cell>
          <cell r="C472">
            <v>182661106</v>
          </cell>
          <cell r="D472" t="str">
            <v>SAN MIGUEL 1106</v>
          </cell>
          <cell r="E472">
            <v>428314</v>
          </cell>
          <cell r="F472" t="b">
            <v>0</v>
          </cell>
          <cell r="G472">
            <v>29650.593937493199</v>
          </cell>
          <cell r="H472">
            <v>23673.087174841301</v>
          </cell>
          <cell r="I472">
            <v>14.712919313139404</v>
          </cell>
          <cell r="J472">
            <v>73</v>
          </cell>
          <cell r="K472">
            <v>6.2949213679530595E-5</v>
          </cell>
          <cell r="L472">
            <v>2680</v>
          </cell>
          <cell r="M472">
            <v>2640.9061672350699</v>
          </cell>
          <cell r="N472">
            <v>321</v>
          </cell>
        </row>
        <row r="473">
          <cell r="B473" t="str">
            <v>FROGTOWN 1702592404</v>
          </cell>
          <cell r="C473">
            <v>163451702</v>
          </cell>
          <cell r="D473" t="str">
            <v>FROGTOWN 1702</v>
          </cell>
          <cell r="E473">
            <v>592404</v>
          </cell>
          <cell r="F473" t="b">
            <v>0</v>
          </cell>
          <cell r="G473">
            <v>2658.3381033720202</v>
          </cell>
          <cell r="H473">
            <v>2642.3360837187702</v>
          </cell>
          <cell r="I473">
            <v>1.6422225504777939</v>
          </cell>
          <cell r="J473">
            <v>20</v>
          </cell>
          <cell r="K473">
            <v>1.7008505365083599E-4</v>
          </cell>
          <cell r="L473">
            <v>563</v>
          </cell>
          <cell r="M473">
            <v>1297.0483332689801</v>
          </cell>
          <cell r="N473">
            <v>685</v>
          </cell>
        </row>
        <row r="474">
          <cell r="B474" t="str">
            <v>WYANDOTTE 110738438</v>
          </cell>
          <cell r="C474">
            <v>102911107</v>
          </cell>
          <cell r="D474" t="str">
            <v>WYANDOTTE 1107</v>
          </cell>
          <cell r="E474">
            <v>38438</v>
          </cell>
          <cell r="F474" t="b">
            <v>0</v>
          </cell>
          <cell r="G474">
            <v>27128.308967212299</v>
          </cell>
          <cell r="H474">
            <v>27128.308967212299</v>
          </cell>
          <cell r="I474">
            <v>16.860353615420944</v>
          </cell>
          <cell r="J474">
            <v>181</v>
          </cell>
          <cell r="K474">
            <v>9.1559624445569304E-5</v>
          </cell>
          <cell r="L474">
            <v>1855</v>
          </cell>
          <cell r="M474">
            <v>1679.6729792343999</v>
          </cell>
          <cell r="N474">
            <v>529</v>
          </cell>
        </row>
        <row r="475">
          <cell r="B475" t="str">
            <v>MIDDLETOWN 1101548</v>
          </cell>
          <cell r="C475">
            <v>43141101</v>
          </cell>
          <cell r="D475" t="str">
            <v>MIDDLETOWN 1101</v>
          </cell>
          <cell r="E475">
            <v>548</v>
          </cell>
          <cell r="F475" t="b">
            <v>0</v>
          </cell>
          <cell r="G475">
            <v>45554.629029877397</v>
          </cell>
          <cell r="H475">
            <v>44099.778858480902</v>
          </cell>
          <cell r="I475">
            <v>27.408190713785519</v>
          </cell>
          <cell r="J475">
            <v>298</v>
          </cell>
          <cell r="K475">
            <v>2.20526986429996E-4</v>
          </cell>
          <cell r="L475">
            <v>318</v>
          </cell>
          <cell r="M475">
            <v>593.83519012622696</v>
          </cell>
          <cell r="N475">
            <v>1108</v>
          </cell>
        </row>
        <row r="476">
          <cell r="B476" t="str">
            <v>SUNOL 11018721</v>
          </cell>
          <cell r="C476">
            <v>14241101</v>
          </cell>
          <cell r="D476" t="str">
            <v>SUNOL 1101</v>
          </cell>
          <cell r="E476">
            <v>8721</v>
          </cell>
          <cell r="F476" t="b">
            <v>0</v>
          </cell>
          <cell r="G476">
            <v>4901.8588049807304</v>
          </cell>
          <cell r="H476">
            <v>4400.8399232883203</v>
          </cell>
          <cell r="I476">
            <v>2.7351397907323309</v>
          </cell>
          <cell r="J476">
            <v>29</v>
          </cell>
          <cell r="K476">
            <v>5.0887834104600902E-5</v>
          </cell>
          <cell r="L476">
            <v>3017</v>
          </cell>
          <cell r="M476">
            <v>2918.1731398329498</v>
          </cell>
          <cell r="N476">
            <v>285</v>
          </cell>
        </row>
        <row r="477">
          <cell r="B477" t="str">
            <v>RED BLUFF 110451238</v>
          </cell>
          <cell r="C477">
            <v>103541104</v>
          </cell>
          <cell r="D477" t="str">
            <v>RED BLUFF 1104</v>
          </cell>
          <cell r="E477">
            <v>51238</v>
          </cell>
          <cell r="F477" t="b">
            <v>0</v>
          </cell>
          <cell r="G477">
            <v>63137.738754720798</v>
          </cell>
          <cell r="H477">
            <v>63137.738754720798</v>
          </cell>
          <cell r="I477">
            <v>39.240359698397015</v>
          </cell>
          <cell r="J477">
            <v>335</v>
          </cell>
          <cell r="K477">
            <v>5.1642279536131199E-5</v>
          </cell>
          <cell r="L477">
            <v>3004</v>
          </cell>
          <cell r="M477">
            <v>2984.3430768631601</v>
          </cell>
          <cell r="N477">
            <v>269</v>
          </cell>
        </row>
        <row r="478">
          <cell r="B478" t="str">
            <v>CLOVERDALE 110184088</v>
          </cell>
          <cell r="C478">
            <v>42821101</v>
          </cell>
          <cell r="D478" t="str">
            <v>CLOVERDALE 1101</v>
          </cell>
          <cell r="E478">
            <v>84088</v>
          </cell>
          <cell r="F478" t="b">
            <v>0</v>
          </cell>
          <cell r="G478">
            <v>28026.801696840401</v>
          </cell>
          <cell r="H478">
            <v>25963.760285693101</v>
          </cell>
          <cell r="I478">
            <v>16.136581905340648</v>
          </cell>
          <cell r="J478">
            <v>127</v>
          </cell>
          <cell r="K478">
            <v>1.2488779787916699E-4</v>
          </cell>
          <cell r="L478">
            <v>1101</v>
          </cell>
          <cell r="M478">
            <v>1457.80178731159</v>
          </cell>
          <cell r="N478">
            <v>614</v>
          </cell>
        </row>
        <row r="479">
          <cell r="B479" t="str">
            <v>RAWSON 1103428534</v>
          </cell>
          <cell r="C479">
            <v>103531103</v>
          </cell>
          <cell r="D479" t="str">
            <v>RAWSON 1103</v>
          </cell>
          <cell r="E479">
            <v>428534</v>
          </cell>
          <cell r="F479" t="b">
            <v>0</v>
          </cell>
          <cell r="G479">
            <v>8740.09321080058</v>
          </cell>
          <cell r="H479">
            <v>7301.7326108739398</v>
          </cell>
          <cell r="I479">
            <v>4.5380563150242015</v>
          </cell>
          <cell r="J479">
            <v>18</v>
          </cell>
          <cell r="K479">
            <v>6.0557219916922302E-5</v>
          </cell>
          <cell r="L479">
            <v>2760</v>
          </cell>
          <cell r="M479">
            <v>3052.7594957399601</v>
          </cell>
          <cell r="N479">
            <v>263</v>
          </cell>
        </row>
        <row r="480">
          <cell r="B480" t="str">
            <v>CLOVERDALE 1101964556</v>
          </cell>
          <cell r="C480">
            <v>42821101</v>
          </cell>
          <cell r="D480" t="str">
            <v>CLOVERDALE 1101</v>
          </cell>
          <cell r="E480">
            <v>964556</v>
          </cell>
          <cell r="F480" t="b">
            <v>0</v>
          </cell>
          <cell r="G480">
            <v>8160.0956239493498</v>
          </cell>
          <cell r="H480">
            <v>8116.5646676995802</v>
          </cell>
          <cell r="I480">
            <v>5.0444777300805344</v>
          </cell>
          <cell r="J480">
            <v>31</v>
          </cell>
          <cell r="K480">
            <v>1.05032638573363E-4</v>
          </cell>
          <cell r="L480">
            <v>1527</v>
          </cell>
          <cell r="M480">
            <v>1599.6673338077401</v>
          </cell>
          <cell r="N480">
            <v>562</v>
          </cell>
        </row>
        <row r="481">
          <cell r="B481" t="str">
            <v>BELL 1109CB</v>
          </cell>
          <cell r="C481">
            <v>152701109</v>
          </cell>
          <cell r="D481" t="str">
            <v>BELL 1109</v>
          </cell>
          <cell r="E481" t="str">
            <v>CB</v>
          </cell>
          <cell r="F481" t="b">
            <v>1</v>
          </cell>
          <cell r="G481">
            <v>5601.5401562266898</v>
          </cell>
          <cell r="H481">
            <v>484.84163870785301</v>
          </cell>
          <cell r="I481">
            <v>0.30133103710867187</v>
          </cell>
          <cell r="J481">
            <v>53</v>
          </cell>
          <cell r="K481">
            <v>3.1143765090746402E-4</v>
          </cell>
          <cell r="L481">
            <v>116</v>
          </cell>
          <cell r="M481">
            <v>533.42496808642295</v>
          </cell>
          <cell r="N481">
            <v>1167</v>
          </cell>
        </row>
        <row r="482">
          <cell r="B482" t="str">
            <v>FITCH MOUNTAIN 111324918</v>
          </cell>
          <cell r="C482">
            <v>42751113</v>
          </cell>
          <cell r="D482" t="str">
            <v>FITCH MOUNTAIN 1113</v>
          </cell>
          <cell r="E482">
            <v>24918</v>
          </cell>
          <cell r="F482" t="b">
            <v>0</v>
          </cell>
          <cell r="G482">
            <v>8843.8556764480709</v>
          </cell>
          <cell r="H482">
            <v>8843.8556764480709</v>
          </cell>
          <cell r="I482">
            <v>5.4964920301106721</v>
          </cell>
          <cell r="J482">
            <v>49</v>
          </cell>
          <cell r="K482">
            <v>1.7490757469501201E-4</v>
          </cell>
          <cell r="L482">
            <v>529</v>
          </cell>
          <cell r="M482">
            <v>1042.2333346755099</v>
          </cell>
          <cell r="N482">
            <v>799</v>
          </cell>
        </row>
        <row r="483">
          <cell r="B483" t="str">
            <v>GEYSERVILLE 1101705777</v>
          </cell>
          <cell r="C483">
            <v>42891101</v>
          </cell>
          <cell r="D483" t="str">
            <v>GEYSERVILLE 1101</v>
          </cell>
          <cell r="E483">
            <v>705777</v>
          </cell>
          <cell r="F483" t="b">
            <v>0</v>
          </cell>
          <cell r="G483">
            <v>9890.0743508248597</v>
          </cell>
          <cell r="H483">
            <v>9890.0743508248597</v>
          </cell>
          <cell r="I483">
            <v>6.1467211627252079</v>
          </cell>
          <cell r="J483">
            <v>46</v>
          </cell>
          <cell r="K483">
            <v>1.05507538097773E-4</v>
          </cell>
          <cell r="L483">
            <v>1505</v>
          </cell>
          <cell r="M483">
            <v>1615.19944009658</v>
          </cell>
          <cell r="N483">
            <v>555</v>
          </cell>
        </row>
        <row r="484">
          <cell r="B484" t="str">
            <v>CALPELLA 1101542</v>
          </cell>
          <cell r="C484">
            <v>43411101</v>
          </cell>
          <cell r="D484" t="str">
            <v>CALPELLA 1101</v>
          </cell>
          <cell r="E484">
            <v>542</v>
          </cell>
          <cell r="F484" t="b">
            <v>0</v>
          </cell>
          <cell r="G484">
            <v>54014.783401953697</v>
          </cell>
          <cell r="H484">
            <v>53958.200595484202</v>
          </cell>
          <cell r="I484">
            <v>33.535239649151151</v>
          </cell>
          <cell r="J484">
            <v>311</v>
          </cell>
          <cell r="K484">
            <v>1.08642993954954E-4</v>
          </cell>
          <cell r="L484">
            <v>1433</v>
          </cell>
          <cell r="M484">
            <v>1525.8913804183901</v>
          </cell>
          <cell r="N484">
            <v>585</v>
          </cell>
        </row>
        <row r="485">
          <cell r="B485" t="str">
            <v>PIT NO 1 1101CB</v>
          </cell>
          <cell r="C485">
            <v>103721101</v>
          </cell>
          <cell r="D485" t="str">
            <v>PIT NO 1 1101</v>
          </cell>
          <cell r="E485" t="str">
            <v>CB</v>
          </cell>
          <cell r="F485" t="b">
            <v>0</v>
          </cell>
          <cell r="G485">
            <v>10535.3715930013</v>
          </cell>
          <cell r="H485">
            <v>10535.3715930013</v>
          </cell>
          <cell r="I485">
            <v>6.5477760055943444</v>
          </cell>
          <cell r="J485">
            <v>40</v>
          </cell>
          <cell r="K485">
            <v>5.8246687740393102E-5</v>
          </cell>
          <cell r="L485">
            <v>2827</v>
          </cell>
          <cell r="M485">
            <v>2851.4073011740202</v>
          </cell>
          <cell r="N485">
            <v>292</v>
          </cell>
        </row>
        <row r="486">
          <cell r="B486" t="str">
            <v>CLOVERDALE 1102383183</v>
          </cell>
          <cell r="C486">
            <v>42821102</v>
          </cell>
          <cell r="D486" t="str">
            <v>CLOVERDALE 1102</v>
          </cell>
          <cell r="E486">
            <v>383183</v>
          </cell>
          <cell r="F486" t="b">
            <v>0</v>
          </cell>
          <cell r="G486">
            <v>23681.105395689799</v>
          </cell>
          <cell r="H486">
            <v>23566.620719538299</v>
          </cell>
          <cell r="I486">
            <v>14.646749981067931</v>
          </cell>
          <cell r="J486">
            <v>53</v>
          </cell>
          <cell r="K486">
            <v>1.1530075277491599E-4</v>
          </cell>
          <cell r="L486">
            <v>1293</v>
          </cell>
          <cell r="M486">
            <v>1780.7074141108101</v>
          </cell>
          <cell r="N486">
            <v>509</v>
          </cell>
        </row>
        <row r="487">
          <cell r="B487" t="str">
            <v>LAKEVILLE 1102152632</v>
          </cell>
          <cell r="C487">
            <v>43371102</v>
          </cell>
          <cell r="D487" t="str">
            <v>LAKEVILLE 1102</v>
          </cell>
          <cell r="E487">
            <v>152632</v>
          </cell>
          <cell r="F487" t="b">
            <v>0</v>
          </cell>
          <cell r="G487">
            <v>3427.1830283874901</v>
          </cell>
          <cell r="H487">
            <v>3099.3949205681301</v>
          </cell>
          <cell r="I487">
            <v>1.9262864639951089</v>
          </cell>
          <cell r="J487">
            <v>13</v>
          </cell>
          <cell r="K487">
            <v>5.6437274067250701E-5</v>
          </cell>
          <cell r="L487">
            <v>2875</v>
          </cell>
          <cell r="M487">
            <v>2775.5237343470399</v>
          </cell>
          <cell r="N487">
            <v>304</v>
          </cell>
        </row>
        <row r="488">
          <cell r="B488" t="str">
            <v>WOODACRE 11011456</v>
          </cell>
          <cell r="C488">
            <v>43021101</v>
          </cell>
          <cell r="D488" t="str">
            <v>WOODACRE 1101</v>
          </cell>
          <cell r="E488">
            <v>1456</v>
          </cell>
          <cell r="F488" t="b">
            <v>0</v>
          </cell>
          <cell r="G488">
            <v>6155.4626700775598</v>
          </cell>
          <cell r="H488">
            <v>6155.4626700775598</v>
          </cell>
          <cell r="I488">
            <v>3.8256449161451584</v>
          </cell>
          <cell r="J488">
            <v>46</v>
          </cell>
          <cell r="K488">
            <v>2.4151953434541201E-4</v>
          </cell>
          <cell r="L488">
            <v>242</v>
          </cell>
          <cell r="M488">
            <v>701.60044814851699</v>
          </cell>
          <cell r="N488">
            <v>1021</v>
          </cell>
        </row>
        <row r="489">
          <cell r="B489" t="str">
            <v>POINT MORETTI 11015104</v>
          </cell>
          <cell r="C489">
            <v>82931101</v>
          </cell>
          <cell r="D489" t="str">
            <v>POINT MORETTI 1101</v>
          </cell>
          <cell r="E489">
            <v>5104</v>
          </cell>
          <cell r="F489" t="b">
            <v>0</v>
          </cell>
          <cell r="G489">
            <v>2898.3736675027999</v>
          </cell>
          <cell r="H489">
            <v>2898.3736675027999</v>
          </cell>
          <cell r="I489">
            <v>1.8013509431341206</v>
          </cell>
          <cell r="J489">
            <v>11</v>
          </cell>
          <cell r="K489">
            <v>1.0952135405452901E-4</v>
          </cell>
          <cell r="L489">
            <v>1422</v>
          </cell>
          <cell r="M489">
            <v>1407.1508400656901</v>
          </cell>
          <cell r="N489">
            <v>634</v>
          </cell>
        </row>
        <row r="490">
          <cell r="B490" t="str">
            <v>MOLINO 110279306</v>
          </cell>
          <cell r="C490">
            <v>42571102</v>
          </cell>
          <cell r="D490" t="str">
            <v>MOLINO 1102</v>
          </cell>
          <cell r="E490">
            <v>79306</v>
          </cell>
          <cell r="F490" t="b">
            <v>0</v>
          </cell>
          <cell r="G490">
            <v>13157.010827418801</v>
          </cell>
          <cell r="H490">
            <v>6087.9659218537699</v>
          </cell>
          <cell r="I490">
            <v>3.7836954144523118</v>
          </cell>
          <cell r="J490">
            <v>73</v>
          </cell>
          <cell r="K490">
            <v>1.1172514168471E-4</v>
          </cell>
          <cell r="L490">
            <v>1374</v>
          </cell>
          <cell r="M490">
            <v>1345.2862547664699</v>
          </cell>
          <cell r="N490">
            <v>664</v>
          </cell>
        </row>
        <row r="491">
          <cell r="B491" t="str">
            <v>BALCH NO 1 1101R372</v>
          </cell>
          <cell r="C491">
            <v>252501101</v>
          </cell>
          <cell r="D491" t="str">
            <v>BALCH NO 1 1101</v>
          </cell>
          <cell r="E491" t="str">
            <v>R372</v>
          </cell>
          <cell r="F491" t="b">
            <v>0</v>
          </cell>
          <cell r="G491">
            <v>6703.9319226017997</v>
          </cell>
          <cell r="H491">
            <v>6703.9319226017997</v>
          </cell>
          <cell r="I491">
            <v>4.1665207722820385</v>
          </cell>
          <cell r="J491">
            <v>14</v>
          </cell>
          <cell r="K491">
            <v>2.94412293092486E-5</v>
          </cell>
          <cell r="L491">
            <v>3432</v>
          </cell>
          <cell r="M491">
            <v>4227.7566240812803</v>
          </cell>
          <cell r="N491">
            <v>136</v>
          </cell>
        </row>
        <row r="492">
          <cell r="B492" t="str">
            <v>TIVY VALLEY 1107869946</v>
          </cell>
          <cell r="C492">
            <v>252941107</v>
          </cell>
          <cell r="D492" t="str">
            <v>TIVY VALLEY 1107</v>
          </cell>
          <cell r="E492">
            <v>869946</v>
          </cell>
          <cell r="F492" t="b">
            <v>0</v>
          </cell>
          <cell r="G492">
            <v>47850.899969511098</v>
          </cell>
          <cell r="H492">
            <v>47850.899969511098</v>
          </cell>
          <cell r="I492">
            <v>29.739527637980792</v>
          </cell>
          <cell r="J492">
            <v>197</v>
          </cell>
          <cell r="K492">
            <v>2.1688984806663301E-5</v>
          </cell>
          <cell r="L492">
            <v>3527</v>
          </cell>
          <cell r="M492">
            <v>7360.2382975595101</v>
          </cell>
          <cell r="N492">
            <v>8</v>
          </cell>
        </row>
        <row r="493">
          <cell r="B493" t="str">
            <v>BELL 1110946229</v>
          </cell>
          <cell r="C493">
            <v>152701110</v>
          </cell>
          <cell r="D493" t="str">
            <v>BELL 1110</v>
          </cell>
          <cell r="E493">
            <v>946229</v>
          </cell>
          <cell r="F493" t="b">
            <v>1</v>
          </cell>
          <cell r="G493">
            <v>3345.1938433877499</v>
          </cell>
          <cell r="H493">
            <v>352.39123695623999</v>
          </cell>
          <cell r="I493">
            <v>0.21901257735005594</v>
          </cell>
          <cell r="J493">
            <v>27</v>
          </cell>
          <cell r="K493">
            <v>9.1153072039910102E-5</v>
          </cell>
          <cell r="L493">
            <v>1875</v>
          </cell>
          <cell r="M493">
            <v>1903.3963016038399</v>
          </cell>
          <cell r="N493">
            <v>476</v>
          </cell>
        </row>
        <row r="494">
          <cell r="B494" t="str">
            <v>CLARK ROAD 1101CB</v>
          </cell>
          <cell r="C494">
            <v>103091101</v>
          </cell>
          <cell r="D494" t="str">
            <v>CLARK ROAD 1101</v>
          </cell>
          <cell r="E494" t="str">
            <v>CB</v>
          </cell>
          <cell r="F494" t="b">
            <v>1</v>
          </cell>
          <cell r="G494">
            <v>33.321477624685201</v>
          </cell>
          <cell r="H494">
            <v>28.7494504816272</v>
          </cell>
          <cell r="I494">
            <v>1.7867899615678806E-2</v>
          </cell>
          <cell r="J494">
            <v>2</v>
          </cell>
          <cell r="K494">
            <v>1.02684720332035E-4</v>
          </cell>
          <cell r="L494">
            <v>1578</v>
          </cell>
          <cell r="M494">
            <v>1672.4211442071901</v>
          </cell>
          <cell r="N494">
            <v>534</v>
          </cell>
        </row>
        <row r="495">
          <cell r="B495" t="str">
            <v>SHINGLE SPRINGS 110419502</v>
          </cell>
          <cell r="C495">
            <v>153651104</v>
          </cell>
          <cell r="D495" t="str">
            <v>SHINGLE SPRINGS 1104</v>
          </cell>
          <cell r="E495">
            <v>19502</v>
          </cell>
          <cell r="F495" t="b">
            <v>0</v>
          </cell>
          <cell r="G495">
            <v>92686.567452749005</v>
          </cell>
          <cell r="H495">
            <v>72356.968230308601</v>
          </cell>
          <cell r="I495">
            <v>44.970148061099195</v>
          </cell>
          <cell r="J495">
            <v>672</v>
          </cell>
          <cell r="K495">
            <v>1.0454834366653801E-4</v>
          </cell>
          <cell r="L495">
            <v>1541</v>
          </cell>
          <cell r="M495">
            <v>1716.1429188370701</v>
          </cell>
          <cell r="N495">
            <v>520</v>
          </cell>
        </row>
        <row r="496">
          <cell r="B496" t="str">
            <v>WILLITS 1102CB</v>
          </cell>
          <cell r="C496">
            <v>42661102</v>
          </cell>
          <cell r="D496" t="str">
            <v>WILLITS 1102</v>
          </cell>
          <cell r="E496" t="str">
            <v>CB</v>
          </cell>
          <cell r="F496" t="b">
            <v>0</v>
          </cell>
          <cell r="G496">
            <v>15673.772580048801</v>
          </cell>
          <cell r="H496">
            <v>8550.6099680534007</v>
          </cell>
          <cell r="I496">
            <v>5.3142386376963335</v>
          </cell>
          <cell r="J496">
            <v>114</v>
          </cell>
          <cell r="K496">
            <v>1.12442375829982E-4</v>
          </cell>
          <cell r="L496">
            <v>1357</v>
          </cell>
          <cell r="M496">
            <v>1000.9630981938</v>
          </cell>
          <cell r="N496">
            <v>834</v>
          </cell>
        </row>
        <row r="497">
          <cell r="B497" t="str">
            <v>UKIAH 1114408</v>
          </cell>
          <cell r="C497">
            <v>42771114</v>
          </cell>
          <cell r="D497" t="str">
            <v>UKIAH 1114</v>
          </cell>
          <cell r="E497">
            <v>408</v>
          </cell>
          <cell r="F497" t="b">
            <v>0</v>
          </cell>
          <cell r="G497">
            <v>61335.399233296703</v>
          </cell>
          <cell r="H497">
            <v>60046.2208895402</v>
          </cell>
          <cell r="I497">
            <v>37.318968856146796</v>
          </cell>
          <cell r="J497">
            <v>280</v>
          </cell>
          <cell r="K497">
            <v>1.1339318795459501E-4</v>
          </cell>
          <cell r="L497">
            <v>1336</v>
          </cell>
          <cell r="M497">
            <v>1624.3846264234301</v>
          </cell>
          <cell r="N497">
            <v>553</v>
          </cell>
        </row>
        <row r="498">
          <cell r="B498" t="str">
            <v>SAND CREEK 11037420</v>
          </cell>
          <cell r="C498">
            <v>254601103</v>
          </cell>
          <cell r="D498" t="str">
            <v>SAND CREEK 1103</v>
          </cell>
          <cell r="E498">
            <v>7420</v>
          </cell>
          <cell r="F498" t="b">
            <v>0</v>
          </cell>
          <cell r="G498">
            <v>37320.864513107997</v>
          </cell>
          <cell r="H498">
            <v>37320.864513107997</v>
          </cell>
          <cell r="I498">
            <v>23.195068062839027</v>
          </cell>
          <cell r="J498">
            <v>263</v>
          </cell>
          <cell r="K498">
            <v>2.7459586893792299E-5</v>
          </cell>
          <cell r="L498">
            <v>3465</v>
          </cell>
          <cell r="M498">
            <v>5752.6874114991897</v>
          </cell>
          <cell r="N498">
            <v>39</v>
          </cell>
        </row>
        <row r="499">
          <cell r="B499" t="str">
            <v>SALMON CREEK 110188998</v>
          </cell>
          <cell r="C499">
            <v>43161101</v>
          </cell>
          <cell r="D499" t="str">
            <v>SALMON CREEK 1101</v>
          </cell>
          <cell r="E499">
            <v>88998</v>
          </cell>
          <cell r="F499" t="b">
            <v>0</v>
          </cell>
          <cell r="G499">
            <v>22218.031385920902</v>
          </cell>
          <cell r="H499">
            <v>12794.9323936534</v>
          </cell>
          <cell r="I499">
            <v>7.9521021713197015</v>
          </cell>
          <cell r="J499">
            <v>116</v>
          </cell>
          <cell r="K499">
            <v>8.7490493155073301E-5</v>
          </cell>
          <cell r="L499">
            <v>2000</v>
          </cell>
          <cell r="M499">
            <v>1675.3538059882001</v>
          </cell>
          <cell r="N499">
            <v>531</v>
          </cell>
        </row>
        <row r="500">
          <cell r="B500" t="str">
            <v>SILVERADO 2102942170</v>
          </cell>
          <cell r="C500">
            <v>43432102</v>
          </cell>
          <cell r="D500" t="str">
            <v>SILVERADO 2102</v>
          </cell>
          <cell r="E500">
            <v>942170</v>
          </cell>
          <cell r="F500" t="b">
            <v>0</v>
          </cell>
          <cell r="G500">
            <v>14564.2628370372</v>
          </cell>
          <cell r="H500">
            <v>5038.6470163527301</v>
          </cell>
          <cell r="I500">
            <v>3.1315394756698138</v>
          </cell>
          <cell r="J500">
            <v>99</v>
          </cell>
          <cell r="K500">
            <v>8.0363925620503601E-5</v>
          </cell>
          <cell r="L500">
            <v>2195</v>
          </cell>
          <cell r="M500">
            <v>1848.52799923985</v>
          </cell>
          <cell r="N500">
            <v>490</v>
          </cell>
        </row>
        <row r="501">
          <cell r="B501" t="str">
            <v>VACAVILLE 1111CB</v>
          </cell>
          <cell r="C501">
            <v>63601111</v>
          </cell>
          <cell r="D501" t="str">
            <v>VACAVILLE 1111</v>
          </cell>
          <cell r="E501" t="str">
            <v>CB</v>
          </cell>
          <cell r="F501" t="b">
            <v>0</v>
          </cell>
          <cell r="G501">
            <v>19525.023785855301</v>
          </cell>
          <cell r="H501">
            <v>11777.3852204583</v>
          </cell>
          <cell r="I501">
            <v>7.3196924925160349</v>
          </cell>
          <cell r="J501">
            <v>154</v>
          </cell>
          <cell r="K501">
            <v>1.02620884582712E-4</v>
          </cell>
          <cell r="L501">
            <v>1582</v>
          </cell>
          <cell r="M501">
            <v>1549.2866659244601</v>
          </cell>
          <cell r="N501">
            <v>579</v>
          </cell>
        </row>
        <row r="502">
          <cell r="B502" t="str">
            <v>SANTA YNEZ 1101Y52</v>
          </cell>
          <cell r="C502">
            <v>182721101</v>
          </cell>
          <cell r="D502" t="str">
            <v>SANTA YNEZ 1101</v>
          </cell>
          <cell r="E502" t="str">
            <v>Y52</v>
          </cell>
          <cell r="F502" t="b">
            <v>0</v>
          </cell>
          <cell r="G502">
            <v>33466.441996863301</v>
          </cell>
          <cell r="H502">
            <v>31529.209082133701</v>
          </cell>
          <cell r="I502">
            <v>19.595530815496396</v>
          </cell>
          <cell r="J502">
            <v>141</v>
          </cell>
          <cell r="K502">
            <v>6.2219161717231506E-5</v>
          </cell>
          <cell r="L502">
            <v>2713</v>
          </cell>
          <cell r="M502">
            <v>2469.9036121765198</v>
          </cell>
          <cell r="N502">
            <v>349</v>
          </cell>
        </row>
        <row r="503">
          <cell r="B503" t="str">
            <v>STILLWATER 1102CB</v>
          </cell>
          <cell r="C503">
            <v>103561102</v>
          </cell>
          <cell r="D503" t="str">
            <v>STILLWATER 1102</v>
          </cell>
          <cell r="E503" t="str">
            <v>CB</v>
          </cell>
          <cell r="F503" t="b">
            <v>0</v>
          </cell>
          <cell r="G503">
            <v>40316.424080252204</v>
          </cell>
          <cell r="H503">
            <v>40301.339457957103</v>
          </cell>
          <cell r="I503">
            <v>25.047445281514669</v>
          </cell>
          <cell r="J503">
            <v>275</v>
          </cell>
          <cell r="K503">
            <v>1.2984505047383799E-4</v>
          </cell>
          <cell r="L503">
            <v>1011</v>
          </cell>
          <cell r="M503">
            <v>1360.5287447368901</v>
          </cell>
          <cell r="N503">
            <v>658</v>
          </cell>
        </row>
        <row r="504">
          <cell r="B504" t="str">
            <v>BEAR VALLEY 21059480</v>
          </cell>
          <cell r="C504">
            <v>252192105</v>
          </cell>
          <cell r="D504" t="str">
            <v>BEAR VALLEY 2105</v>
          </cell>
          <cell r="E504">
            <v>9480</v>
          </cell>
          <cell r="F504" t="b">
            <v>0</v>
          </cell>
          <cell r="G504">
            <v>19971.397691555499</v>
          </cell>
          <cell r="H504">
            <v>19971.397691555499</v>
          </cell>
          <cell r="I504">
            <v>12.412304345279987</v>
          </cell>
          <cell r="J504">
            <v>80</v>
          </cell>
          <cell r="K504">
            <v>7.4134107273517006E-5</v>
          </cell>
          <cell r="L504">
            <v>2352</v>
          </cell>
          <cell r="M504">
            <v>2457.12722747111</v>
          </cell>
          <cell r="N504">
            <v>350</v>
          </cell>
        </row>
        <row r="505">
          <cell r="B505" t="str">
            <v>FROGTOWN 17021573</v>
          </cell>
          <cell r="C505">
            <v>163451702</v>
          </cell>
          <cell r="D505" t="str">
            <v>FROGTOWN 1702</v>
          </cell>
          <cell r="E505">
            <v>1573</v>
          </cell>
          <cell r="F505" t="b">
            <v>0</v>
          </cell>
          <cell r="G505">
            <v>29066.996982152799</v>
          </cell>
          <cell r="H505">
            <v>29066.996982152799</v>
          </cell>
          <cell r="I505">
            <v>18.06525604857228</v>
          </cell>
          <cell r="J505">
            <v>156</v>
          </cell>
          <cell r="K505">
            <v>6.9196999692604298E-5</v>
          </cell>
          <cell r="L505">
            <v>2500</v>
          </cell>
          <cell r="M505">
            <v>1984.69364731672</v>
          </cell>
          <cell r="N505">
            <v>458</v>
          </cell>
        </row>
        <row r="506">
          <cell r="B506" t="str">
            <v>NARROWS 21022220</v>
          </cell>
          <cell r="C506">
            <v>153132102</v>
          </cell>
          <cell r="D506" t="str">
            <v>NARROWS 2102</v>
          </cell>
          <cell r="E506">
            <v>2220</v>
          </cell>
          <cell r="F506" t="b">
            <v>0</v>
          </cell>
          <cell r="G506">
            <v>45533.947729464402</v>
          </cell>
          <cell r="H506">
            <v>44226.437278342499</v>
          </cell>
          <cell r="I506">
            <v>27.486909433401181</v>
          </cell>
          <cell r="J506">
            <v>266</v>
          </cell>
          <cell r="K506">
            <v>1.5667202718176401E-4</v>
          </cell>
          <cell r="L506">
            <v>676</v>
          </cell>
          <cell r="M506">
            <v>1115.7949901540301</v>
          </cell>
          <cell r="N506">
            <v>768</v>
          </cell>
        </row>
        <row r="507">
          <cell r="B507" t="str">
            <v>FULTON 1102287172</v>
          </cell>
          <cell r="C507">
            <v>42561102</v>
          </cell>
          <cell r="D507" t="str">
            <v>FULTON 1102</v>
          </cell>
          <cell r="E507">
            <v>287172</v>
          </cell>
          <cell r="F507" t="b">
            <v>0</v>
          </cell>
          <cell r="G507">
            <v>42975.842389120196</v>
          </cell>
          <cell r="H507">
            <v>32888.5180662087</v>
          </cell>
          <cell r="I507">
            <v>20.440346840403169</v>
          </cell>
          <cell r="J507">
            <v>258</v>
          </cell>
          <cell r="K507">
            <v>1.43410073390862E-4</v>
          </cell>
          <cell r="L507">
            <v>820</v>
          </cell>
          <cell r="M507">
            <v>1064.6586361078801</v>
          </cell>
          <cell r="N507">
            <v>789</v>
          </cell>
        </row>
        <row r="508">
          <cell r="B508" t="str">
            <v>OTTER 11022012</v>
          </cell>
          <cell r="C508">
            <v>182941102</v>
          </cell>
          <cell r="D508" t="str">
            <v>OTTER 1102</v>
          </cell>
          <cell r="E508">
            <v>2012</v>
          </cell>
          <cell r="F508" t="b">
            <v>0</v>
          </cell>
          <cell r="G508">
            <v>16177.074889025</v>
          </cell>
          <cell r="H508">
            <v>14813.850856709299</v>
          </cell>
          <cell r="I508">
            <v>9.2068681520878179</v>
          </cell>
          <cell r="J508">
            <v>64</v>
          </cell>
          <cell r="K508">
            <v>7.8984556961268705E-5</v>
          </cell>
          <cell r="L508">
            <v>2236</v>
          </cell>
          <cell r="M508">
            <v>2049.1767207617499</v>
          </cell>
          <cell r="N508">
            <v>445</v>
          </cell>
        </row>
        <row r="509">
          <cell r="B509" t="str">
            <v>OILFIELDS 1103N48</v>
          </cell>
          <cell r="C509">
            <v>182391103</v>
          </cell>
          <cell r="D509" t="str">
            <v>OILFIELDS 1103</v>
          </cell>
          <cell r="E509" t="str">
            <v>N48</v>
          </cell>
          <cell r="F509" t="b">
            <v>0</v>
          </cell>
          <cell r="G509">
            <v>76703.671131851297</v>
          </cell>
          <cell r="H509">
            <v>76703.671131851297</v>
          </cell>
          <cell r="I509">
            <v>47.671641474115162</v>
          </cell>
          <cell r="J509">
            <v>292</v>
          </cell>
          <cell r="K509">
            <v>5.99900150144308E-5</v>
          </cell>
          <cell r="L509">
            <v>2778</v>
          </cell>
          <cell r="M509">
            <v>2624.8703145038698</v>
          </cell>
          <cell r="N509">
            <v>325</v>
          </cell>
        </row>
        <row r="510">
          <cell r="B510" t="str">
            <v>BANGOR 1101301886</v>
          </cell>
          <cell r="C510">
            <v>103191101</v>
          </cell>
          <cell r="D510" t="str">
            <v>BANGOR 1101</v>
          </cell>
          <cell r="E510">
            <v>301886</v>
          </cell>
          <cell r="F510" t="b">
            <v>0</v>
          </cell>
          <cell r="G510">
            <v>12466.949870647</v>
          </cell>
          <cell r="H510">
            <v>4239.6365304301798</v>
          </cell>
          <cell r="I510">
            <v>2.6349512308453571</v>
          </cell>
          <cell r="J510">
            <v>90</v>
          </cell>
          <cell r="K510">
            <v>8.8332480724299405E-5</v>
          </cell>
          <cell r="L510">
            <v>1976</v>
          </cell>
          <cell r="M510">
            <v>1844.2972143535001</v>
          </cell>
          <cell r="N510">
            <v>493</v>
          </cell>
        </row>
        <row r="511">
          <cell r="B511" t="str">
            <v>PASO ROBLES 1103N04</v>
          </cell>
          <cell r="C511">
            <v>182611103</v>
          </cell>
          <cell r="D511" t="str">
            <v>PASO ROBLES 1103</v>
          </cell>
          <cell r="E511" t="str">
            <v>N04</v>
          </cell>
          <cell r="F511" t="b">
            <v>1</v>
          </cell>
          <cell r="G511">
            <v>859.58413502614906</v>
          </cell>
          <cell r="H511">
            <v>859.58413502614906</v>
          </cell>
          <cell r="I511">
            <v>0.53423501244633254</v>
          </cell>
          <cell r="J511">
            <v>4</v>
          </cell>
          <cell r="K511">
            <v>1.3463635150401301E-4</v>
          </cell>
          <cell r="L511">
            <v>932</v>
          </cell>
          <cell r="M511">
            <v>1420.92960877716</v>
          </cell>
          <cell r="N511">
            <v>631</v>
          </cell>
        </row>
        <row r="512">
          <cell r="B512" t="str">
            <v>WINDSOR 1103701650</v>
          </cell>
          <cell r="C512">
            <v>43501103</v>
          </cell>
          <cell r="D512" t="str">
            <v>WINDSOR 1103</v>
          </cell>
          <cell r="E512">
            <v>701650</v>
          </cell>
          <cell r="F512" t="b">
            <v>0</v>
          </cell>
          <cell r="G512">
            <v>1191.05621847102</v>
          </cell>
          <cell r="H512">
            <v>1191.05621847102</v>
          </cell>
          <cell r="I512">
            <v>0.74024625138037292</v>
          </cell>
          <cell r="J512">
            <v>12</v>
          </cell>
          <cell r="K512">
            <v>1.8461978318858499E-4</v>
          </cell>
          <cell r="L512">
            <v>478</v>
          </cell>
          <cell r="M512">
            <v>500.03472013007502</v>
          </cell>
          <cell r="N512">
            <v>1199</v>
          </cell>
        </row>
        <row r="513">
          <cell r="B513" t="str">
            <v>LUCERNE 11031280</v>
          </cell>
          <cell r="C513">
            <v>43351103</v>
          </cell>
          <cell r="D513" t="str">
            <v>LUCERNE 1103</v>
          </cell>
          <cell r="E513">
            <v>1280</v>
          </cell>
          <cell r="F513" t="b">
            <v>0</v>
          </cell>
          <cell r="G513">
            <v>37796.6984679046</v>
          </cell>
          <cell r="H513">
            <v>12933.817401804499</v>
          </cell>
          <cell r="I513">
            <v>8.0384197649499676</v>
          </cell>
          <cell r="J513">
            <v>238</v>
          </cell>
          <cell r="K513">
            <v>1.15617559382341E-4</v>
          </cell>
          <cell r="L513">
            <v>1283</v>
          </cell>
          <cell r="M513">
            <v>1326.8731933718</v>
          </cell>
          <cell r="N513">
            <v>670</v>
          </cell>
        </row>
        <row r="514">
          <cell r="B514" t="str">
            <v>CORRAL 110214026</v>
          </cell>
          <cell r="C514">
            <v>162991102</v>
          </cell>
          <cell r="D514" t="str">
            <v>CORRAL 1102</v>
          </cell>
          <cell r="E514">
            <v>14026</v>
          </cell>
          <cell r="F514" t="b">
            <v>0</v>
          </cell>
          <cell r="G514">
            <v>16308.520551379999</v>
          </cell>
          <cell r="H514">
            <v>16308.520551379999</v>
          </cell>
          <cell r="I514">
            <v>10.135811405456804</v>
          </cell>
          <cell r="J514">
            <v>101</v>
          </cell>
          <cell r="K514">
            <v>6.4324085407392993E-5</v>
          </cell>
          <cell r="L514">
            <v>2633</v>
          </cell>
          <cell r="M514">
            <v>2347.8147548033198</v>
          </cell>
          <cell r="N514">
            <v>374</v>
          </cell>
        </row>
        <row r="515">
          <cell r="B515" t="str">
            <v>SAN LUIS OBISPO 110342344</v>
          </cell>
          <cell r="C515">
            <v>182631103</v>
          </cell>
          <cell r="D515" t="str">
            <v>SAN LUIS OBISPO 1103</v>
          </cell>
          <cell r="E515">
            <v>42344</v>
          </cell>
          <cell r="F515" t="b">
            <v>0</v>
          </cell>
          <cell r="G515">
            <v>17541.982535561699</v>
          </cell>
          <cell r="H515">
            <v>15185.6709068865</v>
          </cell>
          <cell r="I515">
            <v>9.4379558153427592</v>
          </cell>
          <cell r="J515">
            <v>123</v>
          </cell>
          <cell r="K515">
            <v>6.00496733236692E-5</v>
          </cell>
          <cell r="L515">
            <v>2772</v>
          </cell>
          <cell r="M515">
            <v>2518.11166991656</v>
          </cell>
          <cell r="N515">
            <v>341</v>
          </cell>
        </row>
        <row r="516">
          <cell r="B516" t="str">
            <v>PUTAH CREEK 1105748272</v>
          </cell>
          <cell r="C516">
            <v>63681105</v>
          </cell>
          <cell r="D516" t="str">
            <v>PUTAH CREEK 1105</v>
          </cell>
          <cell r="E516">
            <v>748272</v>
          </cell>
          <cell r="F516" t="b">
            <v>0</v>
          </cell>
          <cell r="G516">
            <v>6311.5498392040299</v>
          </cell>
          <cell r="H516">
            <v>1206.1255418754499</v>
          </cell>
          <cell r="I516">
            <v>0.74961189675292106</v>
          </cell>
          <cell r="J516">
            <v>26</v>
          </cell>
          <cell r="K516">
            <v>6.9164477584611903E-5</v>
          </cell>
          <cell r="L516">
            <v>2501</v>
          </cell>
          <cell r="M516">
            <v>2825.8419958827699</v>
          </cell>
          <cell r="N516">
            <v>296</v>
          </cell>
        </row>
        <row r="517">
          <cell r="B517" t="str">
            <v>PETALUMA C 1108618</v>
          </cell>
          <cell r="C517">
            <v>42631108</v>
          </cell>
          <cell r="D517" t="str">
            <v>PETALUMA C 1108</v>
          </cell>
          <cell r="E517">
            <v>618</v>
          </cell>
          <cell r="F517" t="b">
            <v>0</v>
          </cell>
          <cell r="G517">
            <v>17470.740700868901</v>
          </cell>
          <cell r="H517">
            <v>13890.260092712801</v>
          </cell>
          <cell r="I517">
            <v>8.6328527611639529</v>
          </cell>
          <cell r="J517">
            <v>119</v>
          </cell>
          <cell r="K517">
            <v>8.8705302805776098E-5</v>
          </cell>
          <cell r="L517">
            <v>1961</v>
          </cell>
          <cell r="M517">
            <v>1646.4565244282901</v>
          </cell>
          <cell r="N517">
            <v>544</v>
          </cell>
        </row>
        <row r="518">
          <cell r="B518" t="str">
            <v>BUELLTON 1101Y26</v>
          </cell>
          <cell r="C518">
            <v>183041101</v>
          </cell>
          <cell r="D518" t="str">
            <v>BUELLTON 1101</v>
          </cell>
          <cell r="E518" t="str">
            <v>Y26</v>
          </cell>
          <cell r="F518" t="b">
            <v>0</v>
          </cell>
          <cell r="G518">
            <v>25494.260787046798</v>
          </cell>
          <cell r="H518">
            <v>24411.1884976908</v>
          </cell>
          <cell r="I518">
            <v>15.171652267054569</v>
          </cell>
          <cell r="J518">
            <v>133</v>
          </cell>
          <cell r="K518">
            <v>6.2260178170757895E-5</v>
          </cell>
          <cell r="L518">
            <v>2711</v>
          </cell>
          <cell r="M518">
            <v>2408.6487921653302</v>
          </cell>
          <cell r="N518">
            <v>359</v>
          </cell>
        </row>
        <row r="519">
          <cell r="B519" t="str">
            <v>WILLOW CREEK 110237374</v>
          </cell>
          <cell r="C519">
            <v>192171102</v>
          </cell>
          <cell r="D519" t="str">
            <v>WILLOW CREEK 1102</v>
          </cell>
          <cell r="E519">
            <v>37374</v>
          </cell>
          <cell r="F519" t="b">
            <v>0</v>
          </cell>
          <cell r="G519">
            <v>3616.7474051725799</v>
          </cell>
          <cell r="H519">
            <v>3616.7474051725799</v>
          </cell>
          <cell r="I519">
            <v>2.2478231231650589</v>
          </cell>
          <cell r="J519">
            <v>9</v>
          </cell>
          <cell r="K519">
            <v>2.4970990165861098E-4</v>
          </cell>
          <cell r="L519">
            <v>217</v>
          </cell>
          <cell r="M519">
            <v>652.18128277867095</v>
          </cell>
          <cell r="N519">
            <v>1060</v>
          </cell>
        </row>
        <row r="520">
          <cell r="B520" t="str">
            <v>FULTON 11024522</v>
          </cell>
          <cell r="C520">
            <v>42561102</v>
          </cell>
          <cell r="D520" t="str">
            <v>FULTON 1102</v>
          </cell>
          <cell r="E520">
            <v>4522</v>
          </cell>
          <cell r="F520" t="b">
            <v>0</v>
          </cell>
          <cell r="G520">
            <v>19482.335312238502</v>
          </cell>
          <cell r="H520">
            <v>14178.9488617728</v>
          </cell>
          <cell r="I520">
            <v>8.8122739973727775</v>
          </cell>
          <cell r="J520">
            <v>128</v>
          </cell>
          <cell r="K520">
            <v>1.32645680174903E-4</v>
          </cell>
          <cell r="L520">
            <v>968</v>
          </cell>
          <cell r="M520">
            <v>1211.01419816518</v>
          </cell>
          <cell r="N520">
            <v>727</v>
          </cell>
        </row>
        <row r="521">
          <cell r="B521" t="str">
            <v>APPLE HILL 210251792</v>
          </cell>
          <cell r="C521">
            <v>153662102</v>
          </cell>
          <cell r="D521" t="str">
            <v>APPLE HILL 2102</v>
          </cell>
          <cell r="E521">
            <v>51792</v>
          </cell>
          <cell r="F521" t="b">
            <v>0</v>
          </cell>
          <cell r="G521">
            <v>15055.1772031455</v>
          </cell>
          <cell r="H521">
            <v>15055.1772031455</v>
          </cell>
          <cell r="I521">
            <v>9.3568534513023618</v>
          </cell>
          <cell r="J521">
            <v>99</v>
          </cell>
          <cell r="K521">
            <v>1.2103974152735E-4</v>
          </cell>
          <cell r="L521">
            <v>1164</v>
          </cell>
          <cell r="M521">
            <v>1431.63728896616</v>
          </cell>
          <cell r="N521">
            <v>622</v>
          </cell>
        </row>
        <row r="522">
          <cell r="B522" t="str">
            <v>ZACA 1102Y48</v>
          </cell>
          <cell r="C522">
            <v>182681102</v>
          </cell>
          <cell r="D522" t="str">
            <v>ZACA 1102</v>
          </cell>
          <cell r="E522" t="str">
            <v>Y48</v>
          </cell>
          <cell r="F522" t="b">
            <v>0</v>
          </cell>
          <cell r="G522">
            <v>19054.689596083601</v>
          </cell>
          <cell r="H522">
            <v>7064.31920282387</v>
          </cell>
          <cell r="I522">
            <v>4.3905029228240338</v>
          </cell>
          <cell r="J522">
            <v>157</v>
          </cell>
          <cell r="K522">
            <v>6.9914092492604703E-5</v>
          </cell>
          <cell r="L522">
            <v>2475</v>
          </cell>
          <cell r="M522">
            <v>2423.7326477493598</v>
          </cell>
          <cell r="N522">
            <v>357</v>
          </cell>
        </row>
        <row r="523">
          <cell r="B523" t="str">
            <v>GARBERVILLE 11011604</v>
          </cell>
          <cell r="C523">
            <v>192221101</v>
          </cell>
          <cell r="D523" t="str">
            <v>GARBERVILLE 1101</v>
          </cell>
          <cell r="E523">
            <v>1604</v>
          </cell>
          <cell r="F523" t="b">
            <v>0</v>
          </cell>
          <cell r="G523">
            <v>29168.7634332052</v>
          </cell>
          <cell r="H523">
            <v>6733.9297202487196</v>
          </cell>
          <cell r="I523">
            <v>4.1851645247039899</v>
          </cell>
          <cell r="J523">
            <v>166</v>
          </cell>
          <cell r="K523">
            <v>2.2086869049058801E-4</v>
          </cell>
          <cell r="L523">
            <v>316</v>
          </cell>
          <cell r="M523">
            <v>698.85918733086305</v>
          </cell>
          <cell r="N523">
            <v>1023</v>
          </cell>
        </row>
        <row r="524">
          <cell r="B524" t="str">
            <v>CALISTOGA 1101537148</v>
          </cell>
          <cell r="C524">
            <v>42711101</v>
          </cell>
          <cell r="D524" t="str">
            <v>CALISTOGA 1101</v>
          </cell>
          <cell r="E524">
            <v>537148</v>
          </cell>
          <cell r="F524" t="b">
            <v>1</v>
          </cell>
          <cell r="G524">
            <v>2468.9991643467301</v>
          </cell>
          <cell r="H524">
            <v>923.07624679680396</v>
          </cell>
          <cell r="I524">
            <v>0.57369561640572031</v>
          </cell>
          <cell r="J524">
            <v>14</v>
          </cell>
          <cell r="K524">
            <v>8.9696567556529704E-5</v>
          </cell>
          <cell r="L524">
            <v>1921</v>
          </cell>
          <cell r="M524">
            <v>711.30976812542394</v>
          </cell>
          <cell r="N524">
            <v>1014</v>
          </cell>
        </row>
        <row r="525">
          <cell r="B525" t="str">
            <v>GRASS VALLEY 11032180</v>
          </cell>
          <cell r="C525">
            <v>152031103</v>
          </cell>
          <cell r="D525" t="str">
            <v>GRASS VALLEY 1103</v>
          </cell>
          <cell r="E525">
            <v>2180</v>
          </cell>
          <cell r="F525" t="b">
            <v>0</v>
          </cell>
          <cell r="G525">
            <v>71112.066418804505</v>
          </cell>
          <cell r="H525">
            <v>71112.066418804505</v>
          </cell>
          <cell r="I525">
            <v>44.196436556124617</v>
          </cell>
          <cell r="J525">
            <v>444</v>
          </cell>
          <cell r="K525">
            <v>8.9043971202700694E-5</v>
          </cell>
          <cell r="L525">
            <v>1947</v>
          </cell>
          <cell r="M525">
            <v>1832.26346435912</v>
          </cell>
          <cell r="N525">
            <v>495</v>
          </cell>
        </row>
        <row r="526">
          <cell r="B526" t="str">
            <v>POSO MOUNTAIN 21012181</v>
          </cell>
          <cell r="C526">
            <v>253642101</v>
          </cell>
          <cell r="D526" t="str">
            <v>POSO MOUNTAIN 2101</v>
          </cell>
          <cell r="E526">
            <v>2181</v>
          </cell>
          <cell r="F526" t="b">
            <v>0</v>
          </cell>
          <cell r="G526">
            <v>38165.6009337711</v>
          </cell>
          <cell r="H526">
            <v>27116.638334695101</v>
          </cell>
          <cell r="I526">
            <v>16.853100270164759</v>
          </cell>
          <cell r="J526">
            <v>120</v>
          </cell>
          <cell r="K526">
            <v>3.7006365485051299E-5</v>
          </cell>
          <cell r="L526">
            <v>3315</v>
          </cell>
          <cell r="M526">
            <v>4260.2740388269203</v>
          </cell>
          <cell r="N526">
            <v>131</v>
          </cell>
        </row>
        <row r="527">
          <cell r="B527" t="str">
            <v>CLARK ROAD 11022044</v>
          </cell>
          <cell r="C527">
            <v>103091102</v>
          </cell>
          <cell r="D527" t="str">
            <v>CLARK ROAD 1102</v>
          </cell>
          <cell r="E527">
            <v>2044</v>
          </cell>
          <cell r="F527" t="b">
            <v>0</v>
          </cell>
          <cell r="G527">
            <v>20271.696127057301</v>
          </cell>
          <cell r="H527">
            <v>13688.9230116489</v>
          </cell>
          <cell r="I527">
            <v>8.5077209519259789</v>
          </cell>
          <cell r="J527">
            <v>67</v>
          </cell>
          <cell r="K527">
            <v>1.15192260580862E-4</v>
          </cell>
          <cell r="L527">
            <v>1295</v>
          </cell>
          <cell r="M527">
            <v>1533.53165660885</v>
          </cell>
          <cell r="N527">
            <v>584</v>
          </cell>
        </row>
        <row r="528">
          <cell r="B528" t="str">
            <v>MERCED FALLS 110287352</v>
          </cell>
          <cell r="C528">
            <v>252811102</v>
          </cell>
          <cell r="D528" t="str">
            <v>MERCED FALLS 1102</v>
          </cell>
          <cell r="E528">
            <v>87352</v>
          </cell>
          <cell r="F528" t="b">
            <v>0</v>
          </cell>
          <cell r="G528">
            <v>42830.740397123802</v>
          </cell>
          <cell r="H528">
            <v>42830.740397123802</v>
          </cell>
          <cell r="I528">
            <v>26.619478183420636</v>
          </cell>
          <cell r="J528">
            <v>215</v>
          </cell>
          <cell r="K528">
            <v>7.6528911270376605E-5</v>
          </cell>
          <cell r="L528">
            <v>2294</v>
          </cell>
          <cell r="M528">
            <v>2120.5794943310202</v>
          </cell>
          <cell r="N528">
            <v>420</v>
          </cell>
        </row>
        <row r="529">
          <cell r="B529" t="str">
            <v>WISE 1102307494</v>
          </cell>
          <cell r="C529">
            <v>152271102</v>
          </cell>
          <cell r="D529" t="str">
            <v>WISE 1102</v>
          </cell>
          <cell r="E529">
            <v>307494</v>
          </cell>
          <cell r="F529" t="b">
            <v>0</v>
          </cell>
          <cell r="G529">
            <v>54418.632482554298</v>
          </cell>
          <cell r="H529">
            <v>49958.747719305698</v>
          </cell>
          <cell r="I529">
            <v>31.049563529711435</v>
          </cell>
          <cell r="J529">
            <v>279</v>
          </cell>
          <cell r="K529">
            <v>7.0522181849942101E-5</v>
          </cell>
          <cell r="L529">
            <v>2454</v>
          </cell>
          <cell r="M529">
            <v>2167.8038315204599</v>
          </cell>
          <cell r="N529">
            <v>409</v>
          </cell>
        </row>
        <row r="530">
          <cell r="B530" t="str">
            <v>PUTAH CREEK 110264044</v>
          </cell>
          <cell r="C530">
            <v>63681102</v>
          </cell>
          <cell r="D530" t="str">
            <v>PUTAH CREEK 1102</v>
          </cell>
          <cell r="E530">
            <v>64044</v>
          </cell>
          <cell r="F530" t="b">
            <v>0</v>
          </cell>
          <cell r="G530">
            <v>11992.1978941906</v>
          </cell>
          <cell r="H530">
            <v>9649.0485066525907</v>
          </cell>
          <cell r="I530">
            <v>5.99692262688166</v>
          </cell>
          <cell r="J530">
            <v>46</v>
          </cell>
          <cell r="K530">
            <v>6.40183727583739E-5</v>
          </cell>
          <cell r="L530">
            <v>2645</v>
          </cell>
          <cell r="M530">
            <v>2318.9503048991101</v>
          </cell>
          <cell r="N530">
            <v>380</v>
          </cell>
        </row>
        <row r="531">
          <cell r="B531" t="str">
            <v>MENLO 110212249</v>
          </cell>
          <cell r="C531">
            <v>24131102</v>
          </cell>
          <cell r="D531" t="str">
            <v>MENLO 1102</v>
          </cell>
          <cell r="E531">
            <v>12249</v>
          </cell>
          <cell r="F531" t="b">
            <v>0</v>
          </cell>
          <cell r="G531">
            <v>3869.51749825057</v>
          </cell>
          <cell r="H531">
            <v>3869.51749825057</v>
          </cell>
          <cell r="I531">
            <v>2.4049207571476505</v>
          </cell>
          <cell r="J531">
            <v>25</v>
          </cell>
          <cell r="K531">
            <v>1.3960385724203601E-4</v>
          </cell>
          <cell r="L531">
            <v>877</v>
          </cell>
          <cell r="M531">
            <v>1383.6802598044701</v>
          </cell>
          <cell r="N531">
            <v>645</v>
          </cell>
        </row>
        <row r="532">
          <cell r="B532" t="str">
            <v>NORTH BRANCH 110111206</v>
          </cell>
          <cell r="C532">
            <v>163231101</v>
          </cell>
          <cell r="D532" t="str">
            <v>NORTH BRANCH 1101</v>
          </cell>
          <cell r="E532">
            <v>11206</v>
          </cell>
          <cell r="F532" t="b">
            <v>0</v>
          </cell>
          <cell r="G532">
            <v>28786.4552265276</v>
          </cell>
          <cell r="H532">
            <v>28782.167776861701</v>
          </cell>
          <cell r="I532">
            <v>17.888233546837601</v>
          </cell>
          <cell r="J532">
            <v>146</v>
          </cell>
          <cell r="K532">
            <v>5.7399194125716502E-5</v>
          </cell>
          <cell r="L532">
            <v>2853</v>
          </cell>
          <cell r="M532">
            <v>3353.7714337689799</v>
          </cell>
          <cell r="N532">
            <v>217</v>
          </cell>
        </row>
        <row r="533">
          <cell r="B533" t="str">
            <v>VOLTA 110180454</v>
          </cell>
          <cell r="C533">
            <v>102541101</v>
          </cell>
          <cell r="D533" t="str">
            <v>VOLTA 1101</v>
          </cell>
          <cell r="E533">
            <v>80454</v>
          </cell>
          <cell r="F533" t="b">
            <v>0</v>
          </cell>
          <cell r="G533">
            <v>51836.244994567598</v>
          </cell>
          <cell r="H533">
            <v>51220.5160606309</v>
          </cell>
          <cell r="I533">
            <v>31.833757651106836</v>
          </cell>
          <cell r="J533">
            <v>254</v>
          </cell>
          <cell r="K533">
            <v>8.7905684311760597E-5</v>
          </cell>
          <cell r="L533">
            <v>1985</v>
          </cell>
          <cell r="M533">
            <v>1652.30484234291</v>
          </cell>
          <cell r="N533">
            <v>542</v>
          </cell>
        </row>
        <row r="534">
          <cell r="B534" t="str">
            <v>SALMON CREEK 1101196</v>
          </cell>
          <cell r="C534">
            <v>43161101</v>
          </cell>
          <cell r="D534" t="str">
            <v>SALMON CREEK 1101</v>
          </cell>
          <cell r="E534">
            <v>196</v>
          </cell>
          <cell r="F534" t="b">
            <v>0</v>
          </cell>
          <cell r="G534">
            <v>11699.1956635037</v>
          </cell>
          <cell r="H534">
            <v>9030.0657247520194</v>
          </cell>
          <cell r="I534">
            <v>5.6122223273785083</v>
          </cell>
          <cell r="J534">
            <v>36</v>
          </cell>
          <cell r="K534">
            <v>5.8544029646630698E-5</v>
          </cell>
          <cell r="L534">
            <v>2820</v>
          </cell>
          <cell r="M534">
            <v>2429.7049060397599</v>
          </cell>
          <cell r="N534">
            <v>356</v>
          </cell>
        </row>
        <row r="535">
          <cell r="B535" t="str">
            <v>MOLINO 110266006</v>
          </cell>
          <cell r="C535">
            <v>42571102</v>
          </cell>
          <cell r="D535" t="str">
            <v>MOLINO 1102</v>
          </cell>
          <cell r="E535">
            <v>66006</v>
          </cell>
          <cell r="F535" t="b">
            <v>0</v>
          </cell>
          <cell r="G535">
            <v>14550.705563426</v>
          </cell>
          <cell r="H535">
            <v>14550.705563426</v>
          </cell>
          <cell r="I535">
            <v>9.0433222892641396</v>
          </cell>
          <cell r="J535">
            <v>98</v>
          </cell>
          <cell r="K535">
            <v>1.6118746093197E-4</v>
          </cell>
          <cell r="L535">
            <v>629</v>
          </cell>
          <cell r="M535">
            <v>1078.23989428799</v>
          </cell>
          <cell r="N535">
            <v>782</v>
          </cell>
        </row>
        <row r="536">
          <cell r="B536" t="str">
            <v>GARBERVILLE 1101CB</v>
          </cell>
          <cell r="C536">
            <v>192221101</v>
          </cell>
          <cell r="D536" t="str">
            <v>GARBERVILLE 1101</v>
          </cell>
          <cell r="E536" t="str">
            <v>CB</v>
          </cell>
          <cell r="F536" t="b">
            <v>0</v>
          </cell>
          <cell r="G536">
            <v>14152.8775153928</v>
          </cell>
          <cell r="H536">
            <v>11300.059642989299</v>
          </cell>
          <cell r="I536">
            <v>7.0230327178305156</v>
          </cell>
          <cell r="J536">
            <v>87</v>
          </cell>
          <cell r="K536">
            <v>3.0831441404717498E-4</v>
          </cell>
          <cell r="L536">
            <v>120</v>
          </cell>
          <cell r="M536">
            <v>452.16329960816603</v>
          </cell>
          <cell r="N536">
            <v>1245</v>
          </cell>
        </row>
        <row r="537">
          <cell r="B537" t="str">
            <v>WYANDOTTE 11071026</v>
          </cell>
          <cell r="C537">
            <v>102911107</v>
          </cell>
          <cell r="D537" t="str">
            <v>WYANDOTTE 1107</v>
          </cell>
          <cell r="E537">
            <v>1026</v>
          </cell>
          <cell r="F537" t="b">
            <v>0</v>
          </cell>
          <cell r="G537">
            <v>44906.734695010797</v>
          </cell>
          <cell r="H537">
            <v>36171.542148219502</v>
          </cell>
          <cell r="I537">
            <v>22.480759570055625</v>
          </cell>
          <cell r="J537">
            <v>273</v>
          </cell>
          <cell r="K537">
            <v>7.2064592911026597E-5</v>
          </cell>
          <cell r="L537">
            <v>2414</v>
          </cell>
          <cell r="M537">
            <v>2265.0825563507901</v>
          </cell>
          <cell r="N537">
            <v>390</v>
          </cell>
        </row>
        <row r="538">
          <cell r="B538" t="str">
            <v>COARSEGOLD 210410110</v>
          </cell>
          <cell r="C538">
            <v>254432104</v>
          </cell>
          <cell r="D538" t="str">
            <v>COARSEGOLD 2104</v>
          </cell>
          <cell r="E538">
            <v>10110</v>
          </cell>
          <cell r="F538" t="b">
            <v>0</v>
          </cell>
          <cell r="G538">
            <v>79840.178394779796</v>
          </cell>
          <cell r="H538">
            <v>79840.178394779796</v>
          </cell>
          <cell r="I538">
            <v>49.620993408812801</v>
          </cell>
          <cell r="J538">
            <v>518</v>
          </cell>
          <cell r="K538">
            <v>7.1891857105090196E-5</v>
          </cell>
          <cell r="L538">
            <v>2423</v>
          </cell>
          <cell r="M538">
            <v>1946.34737485759</v>
          </cell>
          <cell r="N538">
            <v>464</v>
          </cell>
        </row>
        <row r="539">
          <cell r="B539" t="str">
            <v>GIRVAN 11011636</v>
          </cell>
          <cell r="C539">
            <v>103401101</v>
          </cell>
          <cell r="D539" t="str">
            <v>GIRVAN 1101</v>
          </cell>
          <cell r="E539">
            <v>1636</v>
          </cell>
          <cell r="F539" t="b">
            <v>0</v>
          </cell>
          <cell r="G539">
            <v>29887.630268864701</v>
          </cell>
          <cell r="H539">
            <v>29071.179977989199</v>
          </cell>
          <cell r="I539">
            <v>18.067855797382972</v>
          </cell>
          <cell r="J539">
            <v>200</v>
          </cell>
          <cell r="K539">
            <v>1.29109507464425E-4</v>
          </cell>
          <cell r="L539">
            <v>1025</v>
          </cell>
          <cell r="M539">
            <v>1282.46930296655</v>
          </cell>
          <cell r="N539">
            <v>688</v>
          </cell>
        </row>
        <row r="540">
          <cell r="B540" t="str">
            <v>OILFIELDS 1103N40</v>
          </cell>
          <cell r="C540">
            <v>182391103</v>
          </cell>
          <cell r="D540" t="str">
            <v>OILFIELDS 1103</v>
          </cell>
          <cell r="E540" t="str">
            <v>N40</v>
          </cell>
          <cell r="F540" t="b">
            <v>0</v>
          </cell>
          <cell r="G540">
            <v>4749.4542258616502</v>
          </cell>
          <cell r="H540">
            <v>4628.04597021687</v>
          </cell>
          <cell r="I540">
            <v>2.8763492667600188</v>
          </cell>
          <cell r="J540">
            <v>23</v>
          </cell>
          <cell r="K540">
            <v>7.2240405485069403E-5</v>
          </cell>
          <cell r="L540">
            <v>2412</v>
          </cell>
          <cell r="M540">
            <v>1911.8814959318699</v>
          </cell>
          <cell r="N540">
            <v>472</v>
          </cell>
        </row>
        <row r="541">
          <cell r="B541" t="str">
            <v>COTTONWOOD 11031348</v>
          </cell>
          <cell r="C541">
            <v>102931103</v>
          </cell>
          <cell r="D541" t="str">
            <v>COTTONWOOD 1103</v>
          </cell>
          <cell r="E541">
            <v>1348</v>
          </cell>
          <cell r="F541" t="b">
            <v>0</v>
          </cell>
          <cell r="G541">
            <v>51267.8366836805</v>
          </cell>
          <cell r="H541">
            <v>46964.647198593499</v>
          </cell>
          <cell r="I541">
            <v>29.188717960592601</v>
          </cell>
          <cell r="J541">
            <v>357</v>
          </cell>
          <cell r="K541">
            <v>6.4485215100408097E-5</v>
          </cell>
          <cell r="L541">
            <v>2628</v>
          </cell>
          <cell r="M541">
            <v>2847.1090489315202</v>
          </cell>
          <cell r="N541">
            <v>293</v>
          </cell>
        </row>
        <row r="542">
          <cell r="B542" t="str">
            <v>OAKHURST 11015490</v>
          </cell>
          <cell r="C542">
            <v>254421101</v>
          </cell>
          <cell r="D542" t="str">
            <v>OAKHURST 1101</v>
          </cell>
          <cell r="E542">
            <v>5490</v>
          </cell>
          <cell r="F542" t="b">
            <v>0</v>
          </cell>
          <cell r="G542">
            <v>40241.339141113902</v>
          </cell>
          <cell r="H542">
            <v>40241.339141113902</v>
          </cell>
          <cell r="I542">
            <v>25.010154842208763</v>
          </cell>
          <cell r="J542">
            <v>276</v>
          </cell>
          <cell r="K542">
            <v>5.4814555530843997E-5</v>
          </cell>
          <cell r="L542">
            <v>2921</v>
          </cell>
          <cell r="M542">
            <v>3287.8024671479898</v>
          </cell>
          <cell r="N542">
            <v>227</v>
          </cell>
        </row>
        <row r="543">
          <cell r="B543" t="str">
            <v>OLETA 1101239062</v>
          </cell>
          <cell r="C543">
            <v>163541101</v>
          </cell>
          <cell r="D543" t="str">
            <v>OLETA 1101</v>
          </cell>
          <cell r="E543">
            <v>239062</v>
          </cell>
          <cell r="F543" t="b">
            <v>0</v>
          </cell>
          <cell r="G543">
            <v>22613.4238681194</v>
          </cell>
          <cell r="H543">
            <v>19618.6008178839</v>
          </cell>
          <cell r="I543">
            <v>12.193039663072653</v>
          </cell>
          <cell r="J543">
            <v>113</v>
          </cell>
          <cell r="K543">
            <v>7.6413676225432395E-5</v>
          </cell>
          <cell r="L543">
            <v>2296</v>
          </cell>
          <cell r="M543">
            <v>2401.1977062022502</v>
          </cell>
          <cell r="N543">
            <v>361</v>
          </cell>
        </row>
        <row r="544">
          <cell r="B544" t="str">
            <v>LAYTONVILLE 110268436</v>
          </cell>
          <cell r="C544">
            <v>42681102</v>
          </cell>
          <cell r="D544" t="str">
            <v>LAYTONVILLE 1102</v>
          </cell>
          <cell r="E544">
            <v>68436</v>
          </cell>
          <cell r="F544" t="b">
            <v>0</v>
          </cell>
          <cell r="G544">
            <v>14664.971455123101</v>
          </cell>
          <cell r="H544">
            <v>14664.971455123101</v>
          </cell>
          <cell r="I544">
            <v>9.1143390025625237</v>
          </cell>
          <cell r="J544">
            <v>45</v>
          </cell>
          <cell r="K544">
            <v>1.15812272016164E-4</v>
          </cell>
          <cell r="L544">
            <v>1278</v>
          </cell>
          <cell r="M544">
            <v>1690.8360473474099</v>
          </cell>
          <cell r="N544">
            <v>525</v>
          </cell>
        </row>
        <row r="545">
          <cell r="B545" t="str">
            <v>GARBERVILLE 11022010</v>
          </cell>
          <cell r="C545">
            <v>192221102</v>
          </cell>
          <cell r="D545" t="str">
            <v>GARBERVILLE 1102</v>
          </cell>
          <cell r="E545">
            <v>2010</v>
          </cell>
          <cell r="F545" t="b">
            <v>0</v>
          </cell>
          <cell r="G545">
            <v>10727.9171384487</v>
          </cell>
          <cell r="H545">
            <v>10727.9171384487</v>
          </cell>
          <cell r="I545">
            <v>6.6674438399308267</v>
          </cell>
          <cell r="J545">
            <v>39</v>
          </cell>
          <cell r="K545">
            <v>5.3736683726012197E-4</v>
          </cell>
          <cell r="L545">
            <v>26</v>
          </cell>
          <cell r="M545">
            <v>277.356392263945</v>
          </cell>
          <cell r="N545">
            <v>1477</v>
          </cell>
        </row>
        <row r="546">
          <cell r="B546" t="str">
            <v>SHINGLE SPRINGS 210819762</v>
          </cell>
          <cell r="C546">
            <v>153652108</v>
          </cell>
          <cell r="D546" t="str">
            <v>SHINGLE SPRINGS 2108</v>
          </cell>
          <cell r="E546">
            <v>19762</v>
          </cell>
          <cell r="F546" t="b">
            <v>0</v>
          </cell>
          <cell r="G546">
            <v>8713.8006742849793</v>
          </cell>
          <cell r="H546">
            <v>7078.7755953297601</v>
          </cell>
          <cell r="I546">
            <v>4.3994876291670355</v>
          </cell>
          <cell r="J546">
            <v>72</v>
          </cell>
          <cell r="K546">
            <v>1.7135022446868899E-4</v>
          </cell>
          <cell r="L546">
            <v>554</v>
          </cell>
          <cell r="M546">
            <v>1134.0873802866799</v>
          </cell>
          <cell r="N546">
            <v>762</v>
          </cell>
        </row>
        <row r="547">
          <cell r="B547" t="str">
            <v>ELK CREEK 11012008</v>
          </cell>
          <cell r="C547">
            <v>102781101</v>
          </cell>
          <cell r="D547" t="str">
            <v>ELK CREEK 1101</v>
          </cell>
          <cell r="E547">
            <v>2008</v>
          </cell>
          <cell r="F547" t="b">
            <v>0</v>
          </cell>
          <cell r="G547">
            <v>29196.2282085406</v>
          </cell>
          <cell r="H547">
            <v>9225.9589273977799</v>
          </cell>
          <cell r="I547">
            <v>5.7339707441875571</v>
          </cell>
          <cell r="J547">
            <v>154</v>
          </cell>
          <cell r="K547">
            <v>5.6038004105276802E-5</v>
          </cell>
          <cell r="L547">
            <v>2886</v>
          </cell>
          <cell r="M547">
            <v>2966.34450114638</v>
          </cell>
          <cell r="N547">
            <v>274</v>
          </cell>
        </row>
        <row r="548">
          <cell r="B548" t="str">
            <v>OILFIELDS 1103N44</v>
          </cell>
          <cell r="C548">
            <v>182391103</v>
          </cell>
          <cell r="D548" t="str">
            <v>OILFIELDS 1103</v>
          </cell>
          <cell r="E548" t="str">
            <v>N44</v>
          </cell>
          <cell r="F548" t="b">
            <v>0</v>
          </cell>
          <cell r="G548">
            <v>29207.738763351201</v>
          </cell>
          <cell r="H548">
            <v>29207.738763351201</v>
          </cell>
          <cell r="I548">
            <v>18.152727634152392</v>
          </cell>
          <cell r="J548">
            <v>109</v>
          </cell>
          <cell r="K548">
            <v>8.2091735357692799E-5</v>
          </cell>
          <cell r="L548">
            <v>2149</v>
          </cell>
          <cell r="M548">
            <v>1862.5151312790499</v>
          </cell>
          <cell r="N548">
            <v>486</v>
          </cell>
        </row>
        <row r="549">
          <cell r="B549" t="str">
            <v>MOUNTAIN QUARRIES 21011102</v>
          </cell>
          <cell r="C549">
            <v>152282101</v>
          </cell>
          <cell r="D549" t="str">
            <v>MOUNTAIN QUARRIES 2101</v>
          </cell>
          <cell r="E549">
            <v>1102</v>
          </cell>
          <cell r="F549" t="b">
            <v>0</v>
          </cell>
          <cell r="G549">
            <v>69889.601505907704</v>
          </cell>
          <cell r="H549">
            <v>69889.601505907704</v>
          </cell>
          <cell r="I549">
            <v>43.436669674274519</v>
          </cell>
          <cell r="J549">
            <v>431</v>
          </cell>
          <cell r="K549">
            <v>1.08031852092306E-4</v>
          </cell>
          <cell r="L549">
            <v>1451</v>
          </cell>
          <cell r="M549">
            <v>1375.9558626352</v>
          </cell>
          <cell r="N549">
            <v>650</v>
          </cell>
        </row>
        <row r="550">
          <cell r="B550" t="str">
            <v>CORNING 110164090</v>
          </cell>
          <cell r="C550">
            <v>103331101</v>
          </cell>
          <cell r="D550" t="str">
            <v>CORNING 1101</v>
          </cell>
          <cell r="E550">
            <v>64090</v>
          </cell>
          <cell r="F550" t="b">
            <v>0</v>
          </cell>
          <cell r="G550">
            <v>21993.720013435301</v>
          </cell>
          <cell r="H550">
            <v>21993.720013435301</v>
          </cell>
          <cell r="I550">
            <v>13.669185838057986</v>
          </cell>
          <cell r="J550">
            <v>170</v>
          </cell>
          <cell r="K550">
            <v>4.4335668651092897E-5</v>
          </cell>
          <cell r="L550">
            <v>3181</v>
          </cell>
          <cell r="M550">
            <v>3248.9700741367801</v>
          </cell>
          <cell r="N550">
            <v>228</v>
          </cell>
        </row>
        <row r="551">
          <cell r="B551" t="str">
            <v>BROWNS VALLEY 11011268</v>
          </cell>
          <cell r="C551">
            <v>152921101</v>
          </cell>
          <cell r="D551" t="str">
            <v>BROWNS VALLEY 1101</v>
          </cell>
          <cell r="E551">
            <v>1268</v>
          </cell>
          <cell r="F551" t="b">
            <v>0</v>
          </cell>
          <cell r="G551">
            <v>17550.338428113198</v>
          </cell>
          <cell r="H551">
            <v>17538.544680374202</v>
          </cell>
          <cell r="I551">
            <v>10.900276370648976</v>
          </cell>
          <cell r="J551">
            <v>106</v>
          </cell>
          <cell r="K551">
            <v>8.58461905220295E-5</v>
          </cell>
          <cell r="L551">
            <v>2035</v>
          </cell>
          <cell r="M551">
            <v>1744.8559769189301</v>
          </cell>
          <cell r="N551">
            <v>517</v>
          </cell>
        </row>
        <row r="552">
          <cell r="B552" t="str">
            <v>MARIPOSA 21029590</v>
          </cell>
          <cell r="C552">
            <v>254452102</v>
          </cell>
          <cell r="D552" t="str">
            <v>MARIPOSA 2102</v>
          </cell>
          <cell r="E552">
            <v>9590</v>
          </cell>
          <cell r="F552" t="b">
            <v>0</v>
          </cell>
          <cell r="G552">
            <v>58387.070701442302</v>
          </cell>
          <cell r="H552">
            <v>58387.070701442302</v>
          </cell>
          <cell r="I552">
            <v>36.287800311648418</v>
          </cell>
          <cell r="J552">
            <v>387</v>
          </cell>
          <cell r="K552">
            <v>6.1764541425750601E-5</v>
          </cell>
          <cell r="L552">
            <v>2727</v>
          </cell>
          <cell r="M552">
            <v>2433.9635803138099</v>
          </cell>
          <cell r="N552">
            <v>353</v>
          </cell>
        </row>
        <row r="553">
          <cell r="B553" t="str">
            <v>TEMPLETON 2113A60</v>
          </cell>
          <cell r="C553">
            <v>183052113</v>
          </cell>
          <cell r="D553" t="str">
            <v>TEMPLETON 2113</v>
          </cell>
          <cell r="E553" t="str">
            <v>A60</v>
          </cell>
          <cell r="F553" t="b">
            <v>0</v>
          </cell>
          <cell r="G553">
            <v>14423.323330270099</v>
          </cell>
          <cell r="H553">
            <v>11709.095351596199</v>
          </cell>
          <cell r="I553">
            <v>7.2772500631424482</v>
          </cell>
          <cell r="J553">
            <v>88</v>
          </cell>
          <cell r="K553">
            <v>8.0146739171802598E-5</v>
          </cell>
          <cell r="L553">
            <v>2202</v>
          </cell>
          <cell r="M553">
            <v>2043.3402036602799</v>
          </cell>
          <cell r="N553">
            <v>447</v>
          </cell>
        </row>
        <row r="554">
          <cell r="B554" t="str">
            <v>CLOVERDALE 1102429006</v>
          </cell>
          <cell r="C554">
            <v>42821102</v>
          </cell>
          <cell r="D554" t="str">
            <v>CLOVERDALE 1102</v>
          </cell>
          <cell r="E554">
            <v>429006</v>
          </cell>
          <cell r="F554" t="b">
            <v>0</v>
          </cell>
          <cell r="G554">
            <v>3229.4467150494602</v>
          </cell>
          <cell r="H554">
            <v>3213.4445539277699</v>
          </cell>
          <cell r="I554">
            <v>1.9971687718631261</v>
          </cell>
          <cell r="J554">
            <v>23</v>
          </cell>
          <cell r="K554">
            <v>1.5434050320713399E-4</v>
          </cell>
          <cell r="L554">
            <v>701</v>
          </cell>
          <cell r="M554">
            <v>805.96019329755597</v>
          </cell>
          <cell r="N554">
            <v>934</v>
          </cell>
        </row>
        <row r="555">
          <cell r="B555" t="str">
            <v>COTTONWOOD 11021578</v>
          </cell>
          <cell r="C555">
            <v>102931102</v>
          </cell>
          <cell r="D555" t="str">
            <v>COTTONWOOD 1102</v>
          </cell>
          <cell r="E555">
            <v>1578</v>
          </cell>
          <cell r="F555" t="b">
            <v>0</v>
          </cell>
          <cell r="G555">
            <v>56424.688382013301</v>
          </cell>
          <cell r="H555">
            <v>48498.427614821499</v>
          </cell>
          <cell r="I555">
            <v>30.141968685408017</v>
          </cell>
          <cell r="J555">
            <v>269</v>
          </cell>
          <cell r="K555">
            <v>5.3137349697338499E-5</v>
          </cell>
          <cell r="L555">
            <v>2963</v>
          </cell>
          <cell r="M555">
            <v>2721.70086248196</v>
          </cell>
          <cell r="N555">
            <v>308</v>
          </cell>
        </row>
        <row r="556">
          <cell r="B556" t="str">
            <v>INDIAN FLAT 1104CB</v>
          </cell>
          <cell r="C556">
            <v>252691104</v>
          </cell>
          <cell r="D556" t="str">
            <v>INDIAN FLAT 1104</v>
          </cell>
          <cell r="E556" t="str">
            <v>CB</v>
          </cell>
          <cell r="F556" t="b">
            <v>0</v>
          </cell>
          <cell r="G556">
            <v>20557.44129911</v>
          </cell>
          <cell r="H556">
            <v>20557.44129911</v>
          </cell>
          <cell r="I556">
            <v>12.776532814860161</v>
          </cell>
          <cell r="J556">
            <v>85</v>
          </cell>
          <cell r="K556">
            <v>1.2759672896815201E-4</v>
          </cell>
          <cell r="L556">
            <v>1055</v>
          </cell>
          <cell r="M556">
            <v>1467.6776232126299</v>
          </cell>
          <cell r="N556">
            <v>609</v>
          </cell>
        </row>
        <row r="557">
          <cell r="B557" t="str">
            <v>OREGON TRAIL 11031448</v>
          </cell>
          <cell r="C557">
            <v>103521103</v>
          </cell>
          <cell r="D557" t="str">
            <v>OREGON TRAIL 1103</v>
          </cell>
          <cell r="E557">
            <v>1448</v>
          </cell>
          <cell r="F557" t="b">
            <v>0</v>
          </cell>
          <cell r="G557">
            <v>49484.979349980997</v>
          </cell>
          <cell r="H557">
            <v>49484.979349980997</v>
          </cell>
          <cell r="I557">
            <v>30.755114574257924</v>
          </cell>
          <cell r="J557">
            <v>232</v>
          </cell>
          <cell r="K557">
            <v>9.5356895628781303E-5</v>
          </cell>
          <cell r="L557">
            <v>1749</v>
          </cell>
          <cell r="M557">
            <v>1437.1718933756799</v>
          </cell>
          <cell r="N557">
            <v>620</v>
          </cell>
        </row>
        <row r="558">
          <cell r="B558" t="str">
            <v>MONTICELLO 110137384</v>
          </cell>
          <cell r="C558">
            <v>43051101</v>
          </cell>
          <cell r="D558" t="str">
            <v>MONTICELLO 1101</v>
          </cell>
          <cell r="E558">
            <v>37384</v>
          </cell>
          <cell r="F558" t="b">
            <v>0</v>
          </cell>
          <cell r="G558">
            <v>15082.1186827074</v>
          </cell>
          <cell r="H558">
            <v>15082.1186827074</v>
          </cell>
          <cell r="I558">
            <v>9.3735976896876316</v>
          </cell>
          <cell r="J558">
            <v>71</v>
          </cell>
          <cell r="K558">
            <v>6.7163206845829602E-5</v>
          </cell>
          <cell r="L558">
            <v>2554</v>
          </cell>
          <cell r="M558">
            <v>2257.65495864582</v>
          </cell>
          <cell r="N558">
            <v>391</v>
          </cell>
        </row>
        <row r="559">
          <cell r="B559" t="str">
            <v>POSO MOUNTAIN 21013990</v>
          </cell>
          <cell r="C559">
            <v>253642101</v>
          </cell>
          <cell r="D559" t="str">
            <v>POSO MOUNTAIN 2101</v>
          </cell>
          <cell r="E559">
            <v>3990</v>
          </cell>
          <cell r="F559" t="b">
            <v>0</v>
          </cell>
          <cell r="G559">
            <v>8945.4958353596503</v>
          </cell>
          <cell r="H559">
            <v>6963.5325727378204</v>
          </cell>
          <cell r="I559">
            <v>4.3278636250701181</v>
          </cell>
          <cell r="J559">
            <v>25</v>
          </cell>
          <cell r="K559">
            <v>3.4485584583308003E-5</v>
          </cell>
          <cell r="L559">
            <v>3361</v>
          </cell>
          <cell r="M559">
            <v>3780.38521940499</v>
          </cell>
          <cell r="N559">
            <v>172</v>
          </cell>
        </row>
        <row r="560">
          <cell r="B560" t="str">
            <v>PETALUMA C 1108636</v>
          </cell>
          <cell r="C560">
            <v>42631108</v>
          </cell>
          <cell r="D560" t="str">
            <v>PETALUMA C 1108</v>
          </cell>
          <cell r="E560">
            <v>636</v>
          </cell>
          <cell r="F560" t="b">
            <v>0</v>
          </cell>
          <cell r="G560">
            <v>15178.981567315401</v>
          </cell>
          <cell r="H560">
            <v>15178.981567315401</v>
          </cell>
          <cell r="I560">
            <v>9.4337983637758853</v>
          </cell>
          <cell r="J560">
            <v>108</v>
          </cell>
          <cell r="K560">
            <v>1.0077864531181299E-4</v>
          </cell>
          <cell r="L560">
            <v>1628</v>
          </cell>
          <cell r="M560">
            <v>1486.0094196663499</v>
          </cell>
          <cell r="N560">
            <v>600</v>
          </cell>
        </row>
        <row r="561">
          <cell r="B561" t="str">
            <v>VOLTA 110165764</v>
          </cell>
          <cell r="C561">
            <v>102541101</v>
          </cell>
          <cell r="D561" t="str">
            <v>VOLTA 1101</v>
          </cell>
          <cell r="E561">
            <v>65764</v>
          </cell>
          <cell r="F561" t="b">
            <v>0</v>
          </cell>
          <cell r="G561">
            <v>16669.4005004295</v>
          </cell>
          <cell r="H561">
            <v>16669.4005004295</v>
          </cell>
          <cell r="I561">
            <v>10.36009975166532</v>
          </cell>
          <cell r="J561">
            <v>34</v>
          </cell>
          <cell r="K561">
            <v>4.78112665672704E-5</v>
          </cell>
          <cell r="L561">
            <v>3096</v>
          </cell>
          <cell r="M561">
            <v>3350.06875578367</v>
          </cell>
          <cell r="N561">
            <v>218</v>
          </cell>
        </row>
        <row r="562">
          <cell r="B562" t="str">
            <v>STONE CORRAL 1110189488</v>
          </cell>
          <cell r="C562">
            <v>252921110</v>
          </cell>
          <cell r="D562" t="str">
            <v>STONE CORRAL 1110</v>
          </cell>
          <cell r="E562">
            <v>189488</v>
          </cell>
          <cell r="F562" t="b">
            <v>0</v>
          </cell>
          <cell r="G562">
            <v>1343.2605150064201</v>
          </cell>
          <cell r="H562">
            <v>1327.2584672533601</v>
          </cell>
          <cell r="I562">
            <v>0.82489649922520825</v>
          </cell>
          <cell r="J562">
            <v>8</v>
          </cell>
          <cell r="K562">
            <v>2.6518468855231599E-5</v>
          </cell>
          <cell r="L562">
            <v>3478</v>
          </cell>
          <cell r="M562">
            <v>5673.1262239105999</v>
          </cell>
          <cell r="N562">
            <v>44</v>
          </cell>
        </row>
        <row r="563">
          <cell r="B563" t="str">
            <v>CABRILLO 1103Y12</v>
          </cell>
          <cell r="C563">
            <v>183101103</v>
          </cell>
          <cell r="D563" t="str">
            <v>CABRILLO 1103</v>
          </cell>
          <cell r="E563" t="str">
            <v>Y12</v>
          </cell>
          <cell r="F563" t="b">
            <v>0</v>
          </cell>
          <cell r="G563">
            <v>49636.236177419298</v>
          </cell>
          <cell r="H563">
            <v>42701.787788948299</v>
          </cell>
          <cell r="I563">
            <v>26.539333616499874</v>
          </cell>
          <cell r="J563">
            <v>274</v>
          </cell>
          <cell r="K563">
            <v>4.9025627500962798E-5</v>
          </cell>
          <cell r="L563">
            <v>3063</v>
          </cell>
          <cell r="M563">
            <v>2917.1700291728498</v>
          </cell>
          <cell r="N563">
            <v>286</v>
          </cell>
        </row>
        <row r="564">
          <cell r="B564" t="str">
            <v>CEDAR CREEK 1101451856</v>
          </cell>
          <cell r="C564">
            <v>103321101</v>
          </cell>
          <cell r="D564" t="str">
            <v>CEDAR CREEK 1101</v>
          </cell>
          <cell r="E564">
            <v>451856</v>
          </cell>
          <cell r="F564" t="b">
            <v>1</v>
          </cell>
          <cell r="G564">
            <v>105.14702036552799</v>
          </cell>
          <cell r="H564">
            <v>105.14702036552799</v>
          </cell>
          <cell r="I564">
            <v>6.5349297927612182E-2</v>
          </cell>
          <cell r="J564">
            <v>2</v>
          </cell>
          <cell r="K564">
            <v>5.04826621181564E-5</v>
          </cell>
          <cell r="L564">
            <v>3022</v>
          </cell>
          <cell r="M564">
            <v>2807.0375182544499</v>
          </cell>
          <cell r="N564">
            <v>299</v>
          </cell>
        </row>
        <row r="565">
          <cell r="B565" t="str">
            <v>TASSAJARA 21126392</v>
          </cell>
          <cell r="C565">
            <v>14662112</v>
          </cell>
          <cell r="D565" t="str">
            <v>TASSAJARA 2112</v>
          </cell>
          <cell r="E565">
            <v>6392</v>
          </cell>
          <cell r="F565" t="b">
            <v>0</v>
          </cell>
          <cell r="G565">
            <v>8838.9848129477305</v>
          </cell>
          <cell r="H565">
            <v>8838.9848129477305</v>
          </cell>
          <cell r="I565">
            <v>5.4934647687680114</v>
          </cell>
          <cell r="J565">
            <v>37</v>
          </cell>
          <cell r="K565">
            <v>7.9657384048914496E-5</v>
          </cell>
          <cell r="L565">
            <v>2215</v>
          </cell>
          <cell r="M565">
            <v>1801.3357454101799</v>
          </cell>
          <cell r="N565">
            <v>505</v>
          </cell>
        </row>
        <row r="566">
          <cell r="B566" t="str">
            <v>CALISTOGA 1101242919</v>
          </cell>
          <cell r="C566">
            <v>42711101</v>
          </cell>
          <cell r="D566" t="str">
            <v>CALISTOGA 1101</v>
          </cell>
          <cell r="E566">
            <v>242919</v>
          </cell>
          <cell r="F566" t="b">
            <v>0</v>
          </cell>
          <cell r="G566">
            <v>2111.4930196239702</v>
          </cell>
          <cell r="H566">
            <v>2111.4930196239702</v>
          </cell>
          <cell r="I566">
            <v>1.3123014416556682</v>
          </cell>
          <cell r="J566">
            <v>15</v>
          </cell>
          <cell r="K566">
            <v>1.97348848450928E-4</v>
          </cell>
          <cell r="L566">
            <v>407</v>
          </cell>
          <cell r="M566">
            <v>815.19102180629</v>
          </cell>
          <cell r="N566">
            <v>928</v>
          </cell>
        </row>
        <row r="567">
          <cell r="B567" t="str">
            <v>FORT SEWARD 1121CB</v>
          </cell>
          <cell r="C567">
            <v>192321121</v>
          </cell>
          <cell r="D567" t="str">
            <v>FORT SEWARD 1121</v>
          </cell>
          <cell r="E567" t="str">
            <v>CB</v>
          </cell>
          <cell r="F567" t="b">
            <v>0</v>
          </cell>
          <cell r="G567">
            <v>14807.5224306853</v>
          </cell>
          <cell r="H567">
            <v>14807.5224306853</v>
          </cell>
          <cell r="I567">
            <v>9.2029350097484777</v>
          </cell>
          <cell r="J567">
            <v>54</v>
          </cell>
          <cell r="K567">
            <v>1.98543738610614E-4</v>
          </cell>
          <cell r="L567">
            <v>400</v>
          </cell>
          <cell r="M567">
            <v>804.63121663117602</v>
          </cell>
          <cell r="N567">
            <v>935</v>
          </cell>
        </row>
        <row r="568">
          <cell r="B568" t="str">
            <v>SISQUOC 1102M54</v>
          </cell>
          <cell r="C568">
            <v>182811102</v>
          </cell>
          <cell r="D568" t="str">
            <v>SISQUOC 1102</v>
          </cell>
          <cell r="E568" t="str">
            <v>M54</v>
          </cell>
          <cell r="F568" t="b">
            <v>0</v>
          </cell>
          <cell r="G568">
            <v>48740.644508057099</v>
          </cell>
          <cell r="H568">
            <v>31884.227437005899</v>
          </cell>
          <cell r="I568">
            <v>19.81617615724419</v>
          </cell>
          <cell r="J568">
            <v>166</v>
          </cell>
          <cell r="K568">
            <v>5.3034127804661698E-5</v>
          </cell>
          <cell r="L568">
            <v>2966</v>
          </cell>
          <cell r="M568">
            <v>2348.10346825025</v>
          </cell>
          <cell r="N568">
            <v>373</v>
          </cell>
        </row>
        <row r="569">
          <cell r="B569" t="str">
            <v>LINCOLN 11042070</v>
          </cell>
          <cell r="C569">
            <v>153701104</v>
          </cell>
          <cell r="D569" t="str">
            <v>LINCOLN 1104</v>
          </cell>
          <cell r="E569">
            <v>2070</v>
          </cell>
          <cell r="F569" t="b">
            <v>0</v>
          </cell>
          <cell r="G569">
            <v>46879.118776845302</v>
          </cell>
          <cell r="H569">
            <v>28951.643338817499</v>
          </cell>
          <cell r="I569">
            <v>17.99356329323648</v>
          </cell>
          <cell r="J569">
            <v>303</v>
          </cell>
          <cell r="K569">
            <v>7.9200712358317896E-5</v>
          </cell>
          <cell r="L569">
            <v>2227</v>
          </cell>
          <cell r="M569">
            <v>1863.8371857500599</v>
          </cell>
          <cell r="N569">
            <v>485</v>
          </cell>
        </row>
        <row r="570">
          <cell r="B570" t="str">
            <v>SAN RAMON 2101CB</v>
          </cell>
          <cell r="C570">
            <v>14232101</v>
          </cell>
          <cell r="D570" t="str">
            <v>SAN RAMON 2101</v>
          </cell>
          <cell r="E570" t="str">
            <v>CB</v>
          </cell>
          <cell r="F570" t="b">
            <v>0</v>
          </cell>
          <cell r="G570">
            <v>1579.20121941347</v>
          </cell>
          <cell r="H570">
            <v>1277.34951923023</v>
          </cell>
          <cell r="I570">
            <v>0.79387788640784962</v>
          </cell>
          <cell r="J570">
            <v>11</v>
          </cell>
          <cell r="K570">
            <v>1.17099227447232E-4</v>
          </cell>
          <cell r="L570">
            <v>1244</v>
          </cell>
          <cell r="M570">
            <v>1362.5146385973101</v>
          </cell>
          <cell r="N570">
            <v>655</v>
          </cell>
        </row>
        <row r="571">
          <cell r="B571" t="str">
            <v>HIGGINS 1107746082</v>
          </cell>
          <cell r="C571">
            <v>152691107</v>
          </cell>
          <cell r="D571" t="str">
            <v>HIGGINS 1107</v>
          </cell>
          <cell r="E571">
            <v>746082</v>
          </cell>
          <cell r="F571" t="b">
            <v>0</v>
          </cell>
          <cell r="G571">
            <v>1306.1318016462899</v>
          </cell>
          <cell r="H571">
            <v>1306.1318016462899</v>
          </cell>
          <cell r="I571">
            <v>0.81176619120341198</v>
          </cell>
          <cell r="J571">
            <v>6</v>
          </cell>
          <cell r="K571">
            <v>1.15468954390962E-4</v>
          </cell>
          <cell r="L571">
            <v>1287</v>
          </cell>
          <cell r="M571">
            <v>1442.5612002831999</v>
          </cell>
          <cell r="N571">
            <v>617</v>
          </cell>
        </row>
        <row r="572">
          <cell r="B572" t="str">
            <v>WILLITS 11044650</v>
          </cell>
          <cell r="C572">
            <v>42661104</v>
          </cell>
          <cell r="D572" t="str">
            <v>WILLITS 1104</v>
          </cell>
          <cell r="E572">
            <v>4650</v>
          </cell>
          <cell r="F572" t="b">
            <v>0</v>
          </cell>
          <cell r="G572">
            <v>9890.1610110147103</v>
          </cell>
          <cell r="H572">
            <v>6190.4879536189901</v>
          </cell>
          <cell r="I572">
            <v>3.8474132713604661</v>
          </cell>
          <cell r="J572">
            <v>80</v>
          </cell>
          <cell r="K572">
            <v>1.14603756469477E-4</v>
          </cell>
          <cell r="L572">
            <v>1305</v>
          </cell>
          <cell r="M572">
            <v>915.739750887951</v>
          </cell>
          <cell r="N572">
            <v>878</v>
          </cell>
        </row>
        <row r="573">
          <cell r="B573" t="str">
            <v>COTTONWOOD 11031616</v>
          </cell>
          <cell r="C573">
            <v>102931103</v>
          </cell>
          <cell r="D573" t="str">
            <v>COTTONWOOD 1103</v>
          </cell>
          <cell r="E573">
            <v>1616</v>
          </cell>
          <cell r="F573" t="b">
            <v>0</v>
          </cell>
          <cell r="G573">
            <v>79228.819627733305</v>
          </cell>
          <cell r="H573">
            <v>75536.237405252294</v>
          </cell>
          <cell r="I573">
            <v>46.946076696862832</v>
          </cell>
          <cell r="J573">
            <v>454</v>
          </cell>
          <cell r="K573">
            <v>5.1838727688416503E-5</v>
          </cell>
          <cell r="L573">
            <v>2998</v>
          </cell>
          <cell r="M573">
            <v>2965.2948779082299</v>
          </cell>
          <cell r="N573">
            <v>276</v>
          </cell>
        </row>
        <row r="574">
          <cell r="B574" t="str">
            <v>POSO MOUNTAIN 21014456</v>
          </cell>
          <cell r="C574">
            <v>253642101</v>
          </cell>
          <cell r="D574" t="str">
            <v>POSO MOUNTAIN 2101</v>
          </cell>
          <cell r="E574">
            <v>4456</v>
          </cell>
          <cell r="F574" t="b">
            <v>0</v>
          </cell>
          <cell r="G574">
            <v>37862.215562087898</v>
          </cell>
          <cell r="H574">
            <v>37862.215562087898</v>
          </cell>
          <cell r="I574">
            <v>23.531519926717152</v>
          </cell>
          <cell r="J574">
            <v>102</v>
          </cell>
          <cell r="K574">
            <v>2.78205574250023E-5</v>
          </cell>
          <cell r="L574">
            <v>3462</v>
          </cell>
          <cell r="M574">
            <v>5239.6007420881597</v>
          </cell>
          <cell r="N574">
            <v>58</v>
          </cell>
        </row>
        <row r="575">
          <cell r="B575" t="str">
            <v>LAYTONVILLE 11022502</v>
          </cell>
          <cell r="C575">
            <v>42681102</v>
          </cell>
          <cell r="D575" t="str">
            <v>LAYTONVILLE 1102</v>
          </cell>
          <cell r="E575">
            <v>2502</v>
          </cell>
          <cell r="F575" t="b">
            <v>0</v>
          </cell>
          <cell r="G575">
            <v>28650.078871180602</v>
          </cell>
          <cell r="H575">
            <v>28650.078871180602</v>
          </cell>
          <cell r="I575">
            <v>17.806139758347172</v>
          </cell>
          <cell r="J575">
            <v>80</v>
          </cell>
          <cell r="K575">
            <v>1.19174208800988E-4</v>
          </cell>
          <cell r="L575">
            <v>1201</v>
          </cell>
          <cell r="M575">
            <v>1243.1177039868701</v>
          </cell>
          <cell r="N575">
            <v>705</v>
          </cell>
        </row>
        <row r="576">
          <cell r="B576" t="str">
            <v>BEAR VALLEY 21014160</v>
          </cell>
          <cell r="C576">
            <v>252192101</v>
          </cell>
          <cell r="D576" t="str">
            <v>BEAR VALLEY 2101</v>
          </cell>
          <cell r="E576">
            <v>4160</v>
          </cell>
          <cell r="F576" t="b">
            <v>0</v>
          </cell>
          <cell r="G576">
            <v>36723.983376933502</v>
          </cell>
          <cell r="H576">
            <v>36723.983376933502</v>
          </cell>
          <cell r="I576">
            <v>22.824104025440338</v>
          </cell>
          <cell r="J576">
            <v>192</v>
          </cell>
          <cell r="K576">
            <v>7.1015948522376403E-5</v>
          </cell>
          <cell r="L576">
            <v>2443</v>
          </cell>
          <cell r="M576">
            <v>2062.9169254228</v>
          </cell>
          <cell r="N576">
            <v>441</v>
          </cell>
        </row>
        <row r="577">
          <cell r="B577" t="str">
            <v>WILLOW PASS 1101152874</v>
          </cell>
          <cell r="C577">
            <v>13911101</v>
          </cell>
          <cell r="D577" t="str">
            <v>WILLOW PASS 1101</v>
          </cell>
          <cell r="E577">
            <v>152874</v>
          </cell>
          <cell r="F577" t="b">
            <v>1</v>
          </cell>
          <cell r="G577">
            <v>1306.34221404756</v>
          </cell>
          <cell r="H577">
            <v>982.30276744897606</v>
          </cell>
          <cell r="I577">
            <v>0.61050513825293728</v>
          </cell>
          <cell r="J577">
            <v>10</v>
          </cell>
          <cell r="K577">
            <v>6.4919386932160703E-5</v>
          </cell>
          <cell r="L577">
            <v>2611</v>
          </cell>
          <cell r="M577">
            <v>2044.3409173482401</v>
          </cell>
          <cell r="N577">
            <v>446</v>
          </cell>
        </row>
        <row r="578">
          <cell r="B578" t="str">
            <v>LINCOLN 1101186060</v>
          </cell>
          <cell r="C578">
            <v>153701101</v>
          </cell>
          <cell r="D578" t="str">
            <v>LINCOLN 1101</v>
          </cell>
          <cell r="E578">
            <v>186060</v>
          </cell>
          <cell r="F578" t="b">
            <v>0</v>
          </cell>
          <cell r="G578">
            <v>24068.764991272099</v>
          </cell>
          <cell r="H578">
            <v>17542.596341812699</v>
          </cell>
          <cell r="I578">
            <v>10.902794494600808</v>
          </cell>
          <cell r="J578">
            <v>161</v>
          </cell>
          <cell r="K578">
            <v>1.17156644089122E-4</v>
          </cell>
          <cell r="L578">
            <v>1242</v>
          </cell>
          <cell r="M578">
            <v>1235.1524143750801</v>
          </cell>
          <cell r="N578">
            <v>709</v>
          </cell>
        </row>
        <row r="579">
          <cell r="B579" t="str">
            <v>SHINGLE SPRINGS 21092679</v>
          </cell>
          <cell r="C579">
            <v>153652109</v>
          </cell>
          <cell r="D579" t="str">
            <v>SHINGLE SPRINGS 2109</v>
          </cell>
          <cell r="E579">
            <v>2679</v>
          </cell>
          <cell r="F579" t="b">
            <v>0</v>
          </cell>
          <cell r="G579">
            <v>11435.263653911499</v>
          </cell>
          <cell r="H579">
            <v>11435.263653911499</v>
          </cell>
          <cell r="I579">
            <v>7.1070625568126164</v>
          </cell>
          <cell r="J579">
            <v>70</v>
          </cell>
          <cell r="K579">
            <v>6.4611165154409295E-5</v>
          </cell>
          <cell r="L579">
            <v>2619</v>
          </cell>
          <cell r="M579">
            <v>2176.5839372559199</v>
          </cell>
          <cell r="N579">
            <v>406</v>
          </cell>
        </row>
        <row r="580">
          <cell r="B580" t="str">
            <v>SILVERADO 210234959</v>
          </cell>
          <cell r="C580">
            <v>43432102</v>
          </cell>
          <cell r="D580" t="str">
            <v>SILVERADO 2102</v>
          </cell>
          <cell r="E580">
            <v>34959</v>
          </cell>
          <cell r="F580" t="b">
            <v>0</v>
          </cell>
          <cell r="G580">
            <v>42625.835640049103</v>
          </cell>
          <cell r="H580">
            <v>41473.275570808699</v>
          </cell>
          <cell r="I580">
            <v>25.775808310011623</v>
          </cell>
          <cell r="J580">
            <v>205</v>
          </cell>
          <cell r="K580">
            <v>7.1758651163726604E-5</v>
          </cell>
          <cell r="L580">
            <v>2428</v>
          </cell>
          <cell r="M580">
            <v>1907.46678823098</v>
          </cell>
          <cell r="N580">
            <v>473</v>
          </cell>
        </row>
        <row r="581">
          <cell r="B581" t="str">
            <v>VOLTA 11011516</v>
          </cell>
          <cell r="C581">
            <v>102541101</v>
          </cell>
          <cell r="D581" t="str">
            <v>VOLTA 1101</v>
          </cell>
          <cell r="E581">
            <v>1516</v>
          </cell>
          <cell r="F581" t="b">
            <v>0</v>
          </cell>
          <cell r="G581">
            <v>41402.755784893103</v>
          </cell>
          <cell r="H581">
            <v>40856.604486234603</v>
          </cell>
          <cell r="I581">
            <v>25.392544739735612</v>
          </cell>
          <cell r="J581">
            <v>123</v>
          </cell>
          <cell r="K581">
            <v>9.2443699819947701E-5</v>
          </cell>
          <cell r="L581">
            <v>1832</v>
          </cell>
          <cell r="M581">
            <v>1638.3577015324499</v>
          </cell>
          <cell r="N581">
            <v>549</v>
          </cell>
        </row>
        <row r="582">
          <cell r="B582" t="str">
            <v>CURTIS 170411300</v>
          </cell>
          <cell r="C582">
            <v>163351704</v>
          </cell>
          <cell r="D582" t="str">
            <v>CURTIS 1704</v>
          </cell>
          <cell r="E582">
            <v>11300</v>
          </cell>
          <cell r="F582" t="b">
            <v>0</v>
          </cell>
          <cell r="G582">
            <v>5912.6947336451503</v>
          </cell>
          <cell r="H582">
            <v>5912.6947336451503</v>
          </cell>
          <cell r="I582">
            <v>3.6747636629242701</v>
          </cell>
          <cell r="J582">
            <v>41</v>
          </cell>
          <cell r="K582">
            <v>1.3924130095203E-4</v>
          </cell>
          <cell r="L582">
            <v>881</v>
          </cell>
          <cell r="M582">
            <v>1480.64060198315</v>
          </cell>
          <cell r="N582">
            <v>604</v>
          </cell>
        </row>
        <row r="583">
          <cell r="B583" t="str">
            <v>NARROWS 210551582</v>
          </cell>
          <cell r="C583">
            <v>153132105</v>
          </cell>
          <cell r="D583" t="str">
            <v>NARROWS 2105</v>
          </cell>
          <cell r="E583">
            <v>51582</v>
          </cell>
          <cell r="F583" t="b">
            <v>0</v>
          </cell>
          <cell r="G583">
            <v>15330.267117533</v>
          </cell>
          <cell r="H583">
            <v>15330.267117533</v>
          </cell>
          <cell r="I583">
            <v>9.5278229443958971</v>
          </cell>
          <cell r="J583">
            <v>105</v>
          </cell>
          <cell r="K583">
            <v>1.4184515107661401E-4</v>
          </cell>
          <cell r="L583">
            <v>842</v>
          </cell>
          <cell r="M583">
            <v>981.24654732136401</v>
          </cell>
          <cell r="N583">
            <v>843</v>
          </cell>
        </row>
        <row r="584">
          <cell r="B584" t="str">
            <v>TEJON 1102732836</v>
          </cell>
          <cell r="C584">
            <v>252931102</v>
          </cell>
          <cell r="D584" t="str">
            <v>TEJON 1102</v>
          </cell>
          <cell r="E584">
            <v>732836</v>
          </cell>
          <cell r="F584" t="b">
            <v>0</v>
          </cell>
          <cell r="G584">
            <v>24952.577557155899</v>
          </cell>
          <cell r="H584">
            <v>18788.629298731099</v>
          </cell>
          <cell r="I584">
            <v>11.677209011019949</v>
          </cell>
          <cell r="J584">
            <v>154</v>
          </cell>
          <cell r="K584">
            <v>4.1312241075336797E-5</v>
          </cell>
          <cell r="L584">
            <v>3239</v>
          </cell>
          <cell r="M584">
            <v>3303.5878836378602</v>
          </cell>
          <cell r="N584">
            <v>224</v>
          </cell>
        </row>
        <row r="585">
          <cell r="B585" t="str">
            <v>MONTICELLO 1101720</v>
          </cell>
          <cell r="C585">
            <v>43051101</v>
          </cell>
          <cell r="D585" t="str">
            <v>MONTICELLO 1101</v>
          </cell>
          <cell r="E585">
            <v>720</v>
          </cell>
          <cell r="F585" t="b">
            <v>0</v>
          </cell>
          <cell r="G585">
            <v>13087.774533563001</v>
          </cell>
          <cell r="H585">
            <v>10923.657455357999</v>
          </cell>
          <cell r="I585">
            <v>6.7890972376370415</v>
          </cell>
          <cell r="J585">
            <v>70</v>
          </cell>
          <cell r="K585">
            <v>6.3429097177244596E-5</v>
          </cell>
          <cell r="L585">
            <v>2663</v>
          </cell>
          <cell r="M585">
            <v>2299.4315806575401</v>
          </cell>
          <cell r="N585">
            <v>384</v>
          </cell>
        </row>
        <row r="586">
          <cell r="B586" t="str">
            <v>RIO DELL 11024230</v>
          </cell>
          <cell r="C586">
            <v>192251102</v>
          </cell>
          <cell r="D586" t="str">
            <v>RIO DELL 1102</v>
          </cell>
          <cell r="E586">
            <v>4230</v>
          </cell>
          <cell r="F586" t="b">
            <v>0</v>
          </cell>
          <cell r="G586">
            <v>36923.387403140703</v>
          </cell>
          <cell r="H586">
            <v>36847.624826813299</v>
          </cell>
          <cell r="I586">
            <v>22.900947686024423</v>
          </cell>
          <cell r="J586">
            <v>59</v>
          </cell>
          <cell r="K586">
            <v>3.6560744700653698E-4</v>
          </cell>
          <cell r="L586">
            <v>80</v>
          </cell>
          <cell r="M586">
            <v>373.679591045981</v>
          </cell>
          <cell r="N586">
            <v>1331</v>
          </cell>
        </row>
        <row r="587">
          <cell r="B587" t="str">
            <v>CLARKSVILLE 210413352</v>
          </cell>
          <cell r="C587">
            <v>153612104</v>
          </cell>
          <cell r="D587" t="str">
            <v>CLARKSVILLE 2104</v>
          </cell>
          <cell r="E587">
            <v>13352</v>
          </cell>
          <cell r="F587" t="b">
            <v>0</v>
          </cell>
          <cell r="G587">
            <v>58907.874252879803</v>
          </cell>
          <cell r="H587">
            <v>55896.818973937698</v>
          </cell>
          <cell r="I587">
            <v>34.740098802944502</v>
          </cell>
          <cell r="J587">
            <v>409</v>
          </cell>
          <cell r="K587">
            <v>1.2489251799243099E-4</v>
          </cell>
          <cell r="L587">
            <v>1100</v>
          </cell>
          <cell r="M587">
            <v>1100.9740157890201</v>
          </cell>
          <cell r="N587">
            <v>774</v>
          </cell>
        </row>
        <row r="588">
          <cell r="B588" t="str">
            <v>MARIPOSA 2102594143</v>
          </cell>
          <cell r="C588">
            <v>254452102</v>
          </cell>
          <cell r="D588" t="str">
            <v>MARIPOSA 2102</v>
          </cell>
          <cell r="E588">
            <v>594143</v>
          </cell>
          <cell r="F588" t="b">
            <v>1</v>
          </cell>
          <cell r="G588">
            <v>6633.0439546859598</v>
          </cell>
          <cell r="H588">
            <v>814.56407010613498</v>
          </cell>
          <cell r="I588">
            <v>0.50625486022755439</v>
          </cell>
          <cell r="J588">
            <v>60</v>
          </cell>
          <cell r="K588">
            <v>9.5762423522197993E-5</v>
          </cell>
          <cell r="L588">
            <v>1734</v>
          </cell>
          <cell r="M588">
            <v>729.573677645251</v>
          </cell>
          <cell r="N588">
            <v>990</v>
          </cell>
        </row>
        <row r="589">
          <cell r="B589" t="str">
            <v>CLEAR LAKE 1101406</v>
          </cell>
          <cell r="C589">
            <v>42141101</v>
          </cell>
          <cell r="D589" t="str">
            <v>CLEAR LAKE 1101</v>
          </cell>
          <cell r="E589">
            <v>406</v>
          </cell>
          <cell r="F589" t="b">
            <v>0</v>
          </cell>
          <cell r="G589">
            <v>53036.291105476303</v>
          </cell>
          <cell r="H589">
            <v>19984.653739352401</v>
          </cell>
          <cell r="I589">
            <v>12.420543032537228</v>
          </cell>
          <cell r="J589">
            <v>312</v>
          </cell>
          <cell r="K589">
            <v>8.8388230723382302E-5</v>
          </cell>
          <cell r="L589">
            <v>1975</v>
          </cell>
          <cell r="M589">
            <v>1508.2872864257899</v>
          </cell>
          <cell r="N589">
            <v>594</v>
          </cell>
        </row>
        <row r="590">
          <cell r="B590" t="str">
            <v>DUNLAP 11027849F</v>
          </cell>
          <cell r="C590">
            <v>254061102</v>
          </cell>
          <cell r="D590" t="str">
            <v>DUNLAP 1102</v>
          </cell>
          <cell r="E590" t="str">
            <v>7849F</v>
          </cell>
          <cell r="F590" t="b">
            <v>0</v>
          </cell>
          <cell r="G590">
            <v>13949.6343532266</v>
          </cell>
          <cell r="H590">
            <v>13949.6343532266</v>
          </cell>
          <cell r="I590">
            <v>8.6697541039320072</v>
          </cell>
          <cell r="J590">
            <v>61</v>
          </cell>
          <cell r="K590">
            <v>3.1632612784751901E-5</v>
          </cell>
          <cell r="L590">
            <v>3406</v>
          </cell>
          <cell r="M590">
            <v>5019.3611686864797</v>
          </cell>
          <cell r="N590">
            <v>73</v>
          </cell>
        </row>
        <row r="591">
          <cell r="B591" t="str">
            <v>JESSUP 1103348657</v>
          </cell>
          <cell r="C591">
            <v>103441103</v>
          </cell>
          <cell r="D591" t="str">
            <v>JESSUP 1103</v>
          </cell>
          <cell r="E591">
            <v>348657</v>
          </cell>
          <cell r="F591" t="b">
            <v>0</v>
          </cell>
          <cell r="G591">
            <v>3761.8936740170202</v>
          </cell>
          <cell r="H591">
            <v>3253.83594306444</v>
          </cell>
          <cell r="I591">
            <v>2.0222721833837416</v>
          </cell>
          <cell r="J591">
            <v>29</v>
          </cell>
          <cell r="K591">
            <v>8.3621926153552604E-5</v>
          </cell>
          <cell r="L591">
            <v>2107</v>
          </cell>
          <cell r="M591">
            <v>2006.46512298076</v>
          </cell>
          <cell r="N591">
            <v>455</v>
          </cell>
        </row>
        <row r="592">
          <cell r="B592" t="str">
            <v>BANGOR 1101870548</v>
          </cell>
          <cell r="C592">
            <v>103191101</v>
          </cell>
          <cell r="D592" t="str">
            <v>BANGOR 1101</v>
          </cell>
          <cell r="E592">
            <v>870548</v>
          </cell>
          <cell r="F592" t="b">
            <v>0</v>
          </cell>
          <cell r="G592">
            <v>8185.9486754209702</v>
          </cell>
          <cell r="H592">
            <v>8185.9486754209702</v>
          </cell>
          <cell r="I592">
            <v>5.0876001711752457</v>
          </cell>
          <cell r="J592">
            <v>56</v>
          </cell>
          <cell r="K592">
            <v>1.05190928496251E-4</v>
          </cell>
          <cell r="L592">
            <v>1515</v>
          </cell>
          <cell r="M592">
            <v>1377.0688169929499</v>
          </cell>
          <cell r="N592">
            <v>649</v>
          </cell>
        </row>
        <row r="593">
          <cell r="B593" t="str">
            <v>RED BLUFF 110176020</v>
          </cell>
          <cell r="C593">
            <v>103541101</v>
          </cell>
          <cell r="D593" t="str">
            <v>RED BLUFF 1101</v>
          </cell>
          <cell r="E593">
            <v>76020</v>
          </cell>
          <cell r="F593" t="b">
            <v>0</v>
          </cell>
          <cell r="G593">
            <v>23407.8426447563</v>
          </cell>
          <cell r="H593">
            <v>15031.7581219986</v>
          </cell>
          <cell r="I593">
            <v>9.3422983977617164</v>
          </cell>
          <cell r="J593">
            <v>137</v>
          </cell>
          <cell r="K593">
            <v>5.4998241763247203E-5</v>
          </cell>
          <cell r="L593">
            <v>2910</v>
          </cell>
          <cell r="M593">
            <v>2512.6526519619702</v>
          </cell>
          <cell r="N593">
            <v>342</v>
          </cell>
        </row>
        <row r="594">
          <cell r="B594" t="str">
            <v>HARTLEY 11011306</v>
          </cell>
          <cell r="C594">
            <v>43211101</v>
          </cell>
          <cell r="D594" t="str">
            <v>HARTLEY 1101</v>
          </cell>
          <cell r="E594">
            <v>1306</v>
          </cell>
          <cell r="F594" t="b">
            <v>0</v>
          </cell>
          <cell r="G594">
            <v>19638.941936489598</v>
          </cell>
          <cell r="H594">
            <v>15260.277032727099</v>
          </cell>
          <cell r="I594">
            <v>9.4843238239447469</v>
          </cell>
          <cell r="J594">
            <v>117</v>
          </cell>
          <cell r="K594">
            <v>9.0494965746999696E-5</v>
          </cell>
          <cell r="L594">
            <v>1898</v>
          </cell>
          <cell r="M594">
            <v>1507.2615711997901</v>
          </cell>
          <cell r="N594">
            <v>595</v>
          </cell>
        </row>
        <row r="595">
          <cell r="B595" t="str">
            <v>GARBERVILLE 11022540</v>
          </cell>
          <cell r="C595">
            <v>192221102</v>
          </cell>
          <cell r="D595" t="str">
            <v>GARBERVILLE 1102</v>
          </cell>
          <cell r="E595">
            <v>2540</v>
          </cell>
          <cell r="F595" t="b">
            <v>0</v>
          </cell>
          <cell r="G595">
            <v>28748.593411903799</v>
          </cell>
          <cell r="H595">
            <v>26122.343122066901</v>
          </cell>
          <cell r="I595">
            <v>16.23514177878614</v>
          </cell>
          <cell r="J595">
            <v>135</v>
          </cell>
          <cell r="K595">
            <v>5.49690681396868E-4</v>
          </cell>
          <cell r="L595">
            <v>24</v>
          </cell>
          <cell r="M595">
            <v>203.395475473696</v>
          </cell>
          <cell r="N595">
            <v>1636</v>
          </cell>
        </row>
        <row r="596">
          <cell r="B596" t="str">
            <v>OLETA 1102CB</v>
          </cell>
          <cell r="C596">
            <v>163541102</v>
          </cell>
          <cell r="D596" t="str">
            <v>OLETA 1102</v>
          </cell>
          <cell r="E596" t="str">
            <v>CB</v>
          </cell>
          <cell r="F596" t="b">
            <v>1</v>
          </cell>
          <cell r="G596">
            <v>1312.93710002735</v>
          </cell>
          <cell r="H596">
            <v>596.61831704775602</v>
          </cell>
          <cell r="I596">
            <v>0.37080069424969297</v>
          </cell>
          <cell r="J596">
            <v>11</v>
          </cell>
          <cell r="K596">
            <v>1.4984067026737401E-4</v>
          </cell>
          <cell r="L596">
            <v>739</v>
          </cell>
          <cell r="M596">
            <v>1023.64117325128</v>
          </cell>
          <cell r="N596">
            <v>812</v>
          </cell>
        </row>
        <row r="597">
          <cell r="B597" t="str">
            <v>SALT SPRINGS 210110416</v>
          </cell>
          <cell r="C597">
            <v>163692101</v>
          </cell>
          <cell r="D597" t="str">
            <v>SALT SPRINGS 2101</v>
          </cell>
          <cell r="E597">
            <v>10416</v>
          </cell>
          <cell r="F597" t="b">
            <v>0</v>
          </cell>
          <cell r="G597">
            <v>1110.19760988745</v>
          </cell>
          <cell r="H597">
            <v>1110.19760988745</v>
          </cell>
          <cell r="I597">
            <v>0.68999229949499685</v>
          </cell>
          <cell r="J597">
            <v>7</v>
          </cell>
          <cell r="K597">
            <v>1.07883167012395E-4</v>
          </cell>
          <cell r="L597">
            <v>1452</v>
          </cell>
          <cell r="M597">
            <v>1426.8175285423099</v>
          </cell>
          <cell r="N597">
            <v>628</v>
          </cell>
        </row>
        <row r="598">
          <cell r="B598" t="str">
            <v>HOPLAND 1101770</v>
          </cell>
          <cell r="C598">
            <v>42251101</v>
          </cell>
          <cell r="D598" t="str">
            <v>HOPLAND 1101</v>
          </cell>
          <cell r="E598">
            <v>770</v>
          </cell>
          <cell r="F598" t="b">
            <v>0</v>
          </cell>
          <cell r="G598">
            <v>24751.828642217599</v>
          </cell>
          <cell r="H598">
            <v>13838.1959081696</v>
          </cell>
          <cell r="I598">
            <v>8.6004946601426973</v>
          </cell>
          <cell r="J598">
            <v>110</v>
          </cell>
          <cell r="K598">
            <v>1.2303114746369201E-4</v>
          </cell>
          <cell r="L598">
            <v>1134</v>
          </cell>
          <cell r="M598">
            <v>1361.41184040437</v>
          </cell>
          <cell r="N598">
            <v>656</v>
          </cell>
        </row>
        <row r="599">
          <cell r="B599" t="str">
            <v>WILDWOOD 1101384582</v>
          </cell>
          <cell r="C599">
            <v>103611101</v>
          </cell>
          <cell r="D599" t="str">
            <v>WILDWOOD 1101</v>
          </cell>
          <cell r="E599">
            <v>384582</v>
          </cell>
          <cell r="F599" t="b">
            <v>0</v>
          </cell>
          <cell r="G599">
            <v>7304.3535485536604</v>
          </cell>
          <cell r="H599">
            <v>7304.3535485536604</v>
          </cell>
          <cell r="I599">
            <v>4.5396852383801498</v>
          </cell>
          <cell r="J599">
            <v>8</v>
          </cell>
          <cell r="K599">
            <v>5.1940808459351298E-5</v>
          </cell>
          <cell r="L599">
            <v>2994</v>
          </cell>
          <cell r="M599">
            <v>4044.78067927248</v>
          </cell>
          <cell r="N599">
            <v>147</v>
          </cell>
        </row>
        <row r="600">
          <cell r="B600" t="str">
            <v>WYANDOTTE 110796390</v>
          </cell>
          <cell r="C600">
            <v>102911107</v>
          </cell>
          <cell r="D600" t="str">
            <v>WYANDOTTE 1107</v>
          </cell>
          <cell r="E600">
            <v>96390</v>
          </cell>
          <cell r="F600" t="b">
            <v>0</v>
          </cell>
          <cell r="G600">
            <v>16282.488532905199</v>
          </cell>
          <cell r="H600">
            <v>13753.525019300099</v>
          </cell>
          <cell r="I600">
            <v>8.5478713606588563</v>
          </cell>
          <cell r="J600">
            <v>124</v>
          </cell>
          <cell r="K600">
            <v>1.6254251729532599E-4</v>
          </cell>
          <cell r="L600">
            <v>620</v>
          </cell>
          <cell r="M600">
            <v>924.53758586816502</v>
          </cell>
          <cell r="N600">
            <v>871</v>
          </cell>
        </row>
        <row r="601">
          <cell r="B601" t="str">
            <v>VINEYARD 2110CB</v>
          </cell>
          <cell r="C601">
            <v>14502110</v>
          </cell>
          <cell r="D601" t="str">
            <v>VINEYARD 2110</v>
          </cell>
          <cell r="E601" t="str">
            <v>CB</v>
          </cell>
          <cell r="F601" t="b">
            <v>0</v>
          </cell>
          <cell r="G601">
            <v>16260.0031729353</v>
          </cell>
          <cell r="H601">
            <v>8994.5064152397208</v>
          </cell>
          <cell r="I601">
            <v>5.5901220728649603</v>
          </cell>
          <cell r="J601">
            <v>86</v>
          </cell>
          <cell r="K601">
            <v>9.3599457658804296E-5</v>
          </cell>
          <cell r="L601">
            <v>1807</v>
          </cell>
          <cell r="M601">
            <v>1513.15877671005</v>
          </cell>
          <cell r="N601">
            <v>589</v>
          </cell>
        </row>
        <row r="602">
          <cell r="B602" t="str">
            <v>PEORIA 1701CB</v>
          </cell>
          <cell r="C602">
            <v>163781701</v>
          </cell>
          <cell r="D602" t="str">
            <v>PEORIA 1701</v>
          </cell>
          <cell r="E602" t="str">
            <v>CB</v>
          </cell>
          <cell r="F602" t="b">
            <v>0</v>
          </cell>
          <cell r="G602">
            <v>14117.793314746101</v>
          </cell>
          <cell r="H602">
            <v>14117.793314746101</v>
          </cell>
          <cell r="I602">
            <v>8.7742655778409571</v>
          </cell>
          <cell r="J602">
            <v>70</v>
          </cell>
          <cell r="K602">
            <v>8.3931957877731594E-5</v>
          </cell>
          <cell r="L602">
            <v>2095</v>
          </cell>
          <cell r="M602">
            <v>1625.1548691179</v>
          </cell>
          <cell r="N602">
            <v>551</v>
          </cell>
        </row>
        <row r="603">
          <cell r="B603" t="str">
            <v>HIGGINS 11039753</v>
          </cell>
          <cell r="C603">
            <v>152691103</v>
          </cell>
          <cell r="D603" t="str">
            <v>HIGGINS 1103</v>
          </cell>
          <cell r="E603">
            <v>9753</v>
          </cell>
          <cell r="F603" t="b">
            <v>0</v>
          </cell>
          <cell r="G603">
            <v>3306.11658931595</v>
          </cell>
          <cell r="H603">
            <v>3306.11658931595</v>
          </cell>
          <cell r="I603">
            <v>2.0547648162311685</v>
          </cell>
          <cell r="J603">
            <v>23</v>
          </cell>
          <cell r="K603">
            <v>6.1493554075359896E-5</v>
          </cell>
          <cell r="L603">
            <v>2733</v>
          </cell>
          <cell r="M603">
            <v>2174.0980110876199</v>
          </cell>
          <cell r="N603">
            <v>407</v>
          </cell>
        </row>
        <row r="604">
          <cell r="B604" t="str">
            <v>COVELO 1101627416</v>
          </cell>
          <cell r="C604">
            <v>43061101</v>
          </cell>
          <cell r="D604" t="str">
            <v>COVELO 1101</v>
          </cell>
          <cell r="E604">
            <v>627416</v>
          </cell>
          <cell r="F604" t="b">
            <v>1</v>
          </cell>
          <cell r="G604">
            <v>5034.3821732854003</v>
          </cell>
          <cell r="H604">
            <v>971.51239289734804</v>
          </cell>
          <cell r="I604">
            <v>0.6037988768784015</v>
          </cell>
          <cell r="J604">
            <v>14</v>
          </cell>
          <cell r="K604">
            <v>9.4497563483085997E-5</v>
          </cell>
          <cell r="L604">
            <v>1779</v>
          </cell>
          <cell r="M604">
            <v>1192.7699043027401</v>
          </cell>
          <cell r="N604">
            <v>735</v>
          </cell>
        </row>
        <row r="605">
          <cell r="B605" t="str">
            <v>CORRAL 110313474</v>
          </cell>
          <cell r="C605">
            <v>162991103</v>
          </cell>
          <cell r="D605" t="str">
            <v>CORRAL 1103</v>
          </cell>
          <cell r="E605">
            <v>13474</v>
          </cell>
          <cell r="F605" t="b">
            <v>0</v>
          </cell>
          <cell r="G605">
            <v>11606.5962777679</v>
          </cell>
          <cell r="H605">
            <v>4726.1259153502797</v>
          </cell>
          <cell r="I605">
            <v>2.9373063488814664</v>
          </cell>
          <cell r="J605">
            <v>99</v>
          </cell>
          <cell r="K605">
            <v>9.8915778222845402E-5</v>
          </cell>
          <cell r="L605">
            <v>1672</v>
          </cell>
          <cell r="M605">
            <v>1472.79621961574</v>
          </cell>
          <cell r="N605">
            <v>605</v>
          </cell>
        </row>
        <row r="606">
          <cell r="B606" t="str">
            <v>MARIPOSA 2101309438</v>
          </cell>
          <cell r="C606">
            <v>254452101</v>
          </cell>
          <cell r="D606" t="str">
            <v>MARIPOSA 2101</v>
          </cell>
          <cell r="E606">
            <v>309438</v>
          </cell>
          <cell r="F606" t="b">
            <v>0</v>
          </cell>
          <cell r="G606">
            <v>13011.730913834101</v>
          </cell>
          <cell r="H606">
            <v>5938.63218264428</v>
          </cell>
          <cell r="I606">
            <v>3.6908838922587197</v>
          </cell>
          <cell r="J606">
            <v>93</v>
          </cell>
          <cell r="K606">
            <v>1.0698096054012701E-4</v>
          </cell>
          <cell r="L606">
            <v>1474</v>
          </cell>
          <cell r="M606">
            <v>1153.72997125334</v>
          </cell>
          <cell r="N606">
            <v>754</v>
          </cell>
        </row>
        <row r="607">
          <cell r="B607" t="str">
            <v>COLUMBIA HILL 11012212</v>
          </cell>
          <cell r="C607">
            <v>152471101</v>
          </cell>
          <cell r="D607" t="str">
            <v>COLUMBIA HILL 1101</v>
          </cell>
          <cell r="E607">
            <v>2212</v>
          </cell>
          <cell r="F607" t="b">
            <v>0</v>
          </cell>
          <cell r="G607">
            <v>14695.9753642786</v>
          </cell>
          <cell r="H607">
            <v>14695.9753642786</v>
          </cell>
          <cell r="I607">
            <v>9.1336080573515233</v>
          </cell>
          <cell r="J607">
            <v>76</v>
          </cell>
          <cell r="K607">
            <v>2.2108212071639399E-4</v>
          </cell>
          <cell r="L607">
            <v>315</v>
          </cell>
          <cell r="M607">
            <v>358.48440372144398</v>
          </cell>
          <cell r="N607">
            <v>1358</v>
          </cell>
        </row>
        <row r="608">
          <cell r="B608" t="str">
            <v>PUEBLO 11041304</v>
          </cell>
          <cell r="C608">
            <v>43291104</v>
          </cell>
          <cell r="D608" t="str">
            <v>PUEBLO 1104</v>
          </cell>
          <cell r="E608">
            <v>1304</v>
          </cell>
          <cell r="F608" t="b">
            <v>0</v>
          </cell>
          <cell r="G608">
            <v>30935.6957301531</v>
          </cell>
          <cell r="H608">
            <v>30935.6957301531</v>
          </cell>
          <cell r="I608">
            <v>19.226659869579304</v>
          </cell>
          <cell r="J608">
            <v>175</v>
          </cell>
          <cell r="K608">
            <v>7.3324648879601395E-5</v>
          </cell>
          <cell r="L608">
            <v>2386</v>
          </cell>
          <cell r="M608">
            <v>1973.0847601718699</v>
          </cell>
          <cell r="N608">
            <v>460</v>
          </cell>
        </row>
        <row r="609">
          <cell r="B609" t="str">
            <v>VASCO 1102886522</v>
          </cell>
          <cell r="C609">
            <v>13751102</v>
          </cell>
          <cell r="D609" t="str">
            <v>VASCO 1102</v>
          </cell>
          <cell r="E609">
            <v>886522</v>
          </cell>
          <cell r="F609" t="b">
            <v>0</v>
          </cell>
          <cell r="G609">
            <v>30828.655156638</v>
          </cell>
          <cell r="H609">
            <v>10908.526975684101</v>
          </cell>
          <cell r="I609">
            <v>6.7796935833959608</v>
          </cell>
          <cell r="J609">
            <v>154</v>
          </cell>
          <cell r="K609">
            <v>6.1457714387439698E-5</v>
          </cell>
          <cell r="L609">
            <v>2736</v>
          </cell>
          <cell r="M609">
            <v>2215.6632110064002</v>
          </cell>
          <cell r="N609">
            <v>400</v>
          </cell>
        </row>
        <row r="610">
          <cell r="B610" t="str">
            <v>WYANDOTTE 11091520</v>
          </cell>
          <cell r="C610">
            <v>102911109</v>
          </cell>
          <cell r="D610" t="str">
            <v>WYANDOTTE 1109</v>
          </cell>
          <cell r="E610">
            <v>1520</v>
          </cell>
          <cell r="F610" t="b">
            <v>0</v>
          </cell>
          <cell r="G610">
            <v>31725.400852887498</v>
          </cell>
          <cell r="H610">
            <v>6700.2969171925897</v>
          </cell>
          <cell r="I610">
            <v>4.164261601735606</v>
          </cell>
          <cell r="J610">
            <v>230</v>
          </cell>
          <cell r="K610">
            <v>1.187766786287E-4</v>
          </cell>
          <cell r="L610">
            <v>1212</v>
          </cell>
          <cell r="M610">
            <v>1243.3344446430799</v>
          </cell>
          <cell r="N610">
            <v>704</v>
          </cell>
        </row>
        <row r="611">
          <cell r="B611" t="str">
            <v>LINCOLN 11045391</v>
          </cell>
          <cell r="C611">
            <v>153701104</v>
          </cell>
          <cell r="D611" t="str">
            <v>LINCOLN 1104</v>
          </cell>
          <cell r="E611">
            <v>5391</v>
          </cell>
          <cell r="F611" t="b">
            <v>0</v>
          </cell>
          <cell r="G611">
            <v>1530.18286107107</v>
          </cell>
          <cell r="H611">
            <v>1530.18286107107</v>
          </cell>
          <cell r="I611">
            <v>0.95101482975206342</v>
          </cell>
          <cell r="J611">
            <v>7</v>
          </cell>
          <cell r="K611">
            <v>4.9283826748640897E-5</v>
          </cell>
          <cell r="L611">
            <v>3055</v>
          </cell>
          <cell r="M611">
            <v>2595.0682841863299</v>
          </cell>
          <cell r="N611">
            <v>333</v>
          </cell>
        </row>
        <row r="612">
          <cell r="B612" t="str">
            <v>TASSAJARA 210419042</v>
          </cell>
          <cell r="C612">
            <v>14662104</v>
          </cell>
          <cell r="D612" t="str">
            <v>TASSAJARA 2104</v>
          </cell>
          <cell r="E612">
            <v>19042</v>
          </cell>
          <cell r="F612" t="b">
            <v>0</v>
          </cell>
          <cell r="G612">
            <v>13701.0778009483</v>
          </cell>
          <cell r="H612">
            <v>10069.7208648947</v>
          </cell>
          <cell r="I612">
            <v>6.2583721969513357</v>
          </cell>
          <cell r="J612">
            <v>89</v>
          </cell>
          <cell r="K612">
            <v>1.02586899650056E-4</v>
          </cell>
          <cell r="L612">
            <v>1584</v>
          </cell>
          <cell r="M612">
            <v>1548.81001690179</v>
          </cell>
          <cell r="N612">
            <v>581</v>
          </cell>
        </row>
        <row r="613">
          <cell r="B613" t="str">
            <v>FITCH MOUNTAIN 1113356</v>
          </cell>
          <cell r="C613">
            <v>42751113</v>
          </cell>
          <cell r="D613" t="str">
            <v>FITCH MOUNTAIN 1113</v>
          </cell>
          <cell r="E613">
            <v>356</v>
          </cell>
          <cell r="F613" t="b">
            <v>0</v>
          </cell>
          <cell r="G613">
            <v>24352.0151886559</v>
          </cell>
          <cell r="H613">
            <v>17245.148536989102</v>
          </cell>
          <cell r="I613">
            <v>10.717929482280361</v>
          </cell>
          <cell r="J613">
            <v>136</v>
          </cell>
          <cell r="K613">
            <v>1.29219025425367E-4</v>
          </cell>
          <cell r="L613">
            <v>1022</v>
          </cell>
          <cell r="M613">
            <v>991.11229988475998</v>
          </cell>
          <cell r="N613">
            <v>839</v>
          </cell>
        </row>
        <row r="614">
          <cell r="B614" t="str">
            <v>BANGOR 11017446</v>
          </cell>
          <cell r="C614">
            <v>103191101</v>
          </cell>
          <cell r="D614" t="str">
            <v>BANGOR 1101</v>
          </cell>
          <cell r="E614">
            <v>7446</v>
          </cell>
          <cell r="F614" t="b">
            <v>0</v>
          </cell>
          <cell r="G614">
            <v>69991.894162771496</v>
          </cell>
          <cell r="H614">
            <v>69991.894162771496</v>
          </cell>
          <cell r="I614">
            <v>43.50024497375481</v>
          </cell>
          <cell r="J614">
            <v>427</v>
          </cell>
          <cell r="K614">
            <v>1.3367159868209701E-4</v>
          </cell>
          <cell r="L614">
            <v>949</v>
          </cell>
          <cell r="M614">
            <v>983.10880798121502</v>
          </cell>
          <cell r="N614">
            <v>842</v>
          </cell>
        </row>
        <row r="615">
          <cell r="B615" t="str">
            <v>CALISTOGA 110135588</v>
          </cell>
          <cell r="C615">
            <v>42711101</v>
          </cell>
          <cell r="D615" t="str">
            <v>CALISTOGA 1101</v>
          </cell>
          <cell r="E615">
            <v>35588</v>
          </cell>
          <cell r="F615" t="b">
            <v>0</v>
          </cell>
          <cell r="G615">
            <v>4954.8550678311803</v>
          </cell>
          <cell r="H615">
            <v>4954.8550678311803</v>
          </cell>
          <cell r="I615">
            <v>3.0794624411629461</v>
          </cell>
          <cell r="J615">
            <v>18</v>
          </cell>
          <cell r="K615">
            <v>9.2797519541550893E-5</v>
          </cell>
          <cell r="L615">
            <v>1827</v>
          </cell>
          <cell r="M615">
            <v>1278.0573901906901</v>
          </cell>
          <cell r="N615">
            <v>690</v>
          </cell>
        </row>
        <row r="616">
          <cell r="B616" t="str">
            <v>PASO ROBLES 110359763</v>
          </cell>
          <cell r="C616">
            <v>182611103</v>
          </cell>
          <cell r="D616" t="str">
            <v>PASO ROBLES 1103</v>
          </cell>
          <cell r="E616">
            <v>59763</v>
          </cell>
          <cell r="F616" t="b">
            <v>0</v>
          </cell>
          <cell r="G616">
            <v>4532.1932628879404</v>
          </cell>
          <cell r="H616">
            <v>4532.1932628879404</v>
          </cell>
          <cell r="I616">
            <v>2.8167764219315976</v>
          </cell>
          <cell r="J616">
            <v>30</v>
          </cell>
          <cell r="K616">
            <v>5.4980547611194101E-5</v>
          </cell>
          <cell r="L616">
            <v>2912</v>
          </cell>
          <cell r="M616">
            <v>2480.2070329835001</v>
          </cell>
          <cell r="N616">
            <v>346</v>
          </cell>
        </row>
        <row r="617">
          <cell r="B617" t="str">
            <v>RED BLUFF 11031702</v>
          </cell>
          <cell r="C617">
            <v>103541103</v>
          </cell>
          <cell r="D617" t="str">
            <v>RED BLUFF 1103</v>
          </cell>
          <cell r="E617">
            <v>1702</v>
          </cell>
          <cell r="F617" t="b">
            <v>0</v>
          </cell>
          <cell r="G617">
            <v>29294.347957785201</v>
          </cell>
          <cell r="H617">
            <v>26958.204369013602</v>
          </cell>
          <cell r="I617">
            <v>16.754632920455936</v>
          </cell>
          <cell r="J617">
            <v>177</v>
          </cell>
          <cell r="K617">
            <v>4.2190974259311302E-5</v>
          </cell>
          <cell r="L617">
            <v>3220</v>
          </cell>
          <cell r="M617">
            <v>3360.2880047393901</v>
          </cell>
          <cell r="N617">
            <v>216</v>
          </cell>
        </row>
        <row r="618">
          <cell r="B618" t="str">
            <v>WILLITS 1104188268</v>
          </cell>
          <cell r="C618">
            <v>42661104</v>
          </cell>
          <cell r="D618" t="str">
            <v>WILLITS 1104</v>
          </cell>
          <cell r="E618">
            <v>188268</v>
          </cell>
          <cell r="F618" t="b">
            <v>0</v>
          </cell>
          <cell r="G618">
            <v>8709.5261704281202</v>
          </cell>
          <cell r="H618">
            <v>6867.49818237201</v>
          </cell>
          <cell r="I618">
            <v>4.2681778635003171</v>
          </cell>
          <cell r="J618">
            <v>66</v>
          </cell>
          <cell r="K618">
            <v>1.3544642200885701E-4</v>
          </cell>
          <cell r="L618">
            <v>924</v>
          </cell>
          <cell r="M618">
            <v>756.61992451097296</v>
          </cell>
          <cell r="N618">
            <v>968</v>
          </cell>
        </row>
        <row r="619">
          <cell r="B619" t="str">
            <v>SAND CREEK 11037823F</v>
          </cell>
          <cell r="C619">
            <v>254601103</v>
          </cell>
          <cell r="D619" t="str">
            <v>SAND CREEK 1103</v>
          </cell>
          <cell r="E619" t="str">
            <v>7823F</v>
          </cell>
          <cell r="F619" t="b">
            <v>0</v>
          </cell>
          <cell r="G619">
            <v>7527.4054119435696</v>
          </cell>
          <cell r="H619">
            <v>7527.4054119435696</v>
          </cell>
          <cell r="I619">
            <v>4.6783128725566003</v>
          </cell>
          <cell r="J619">
            <v>49</v>
          </cell>
          <cell r="K619">
            <v>2.61165480006471E-5</v>
          </cell>
          <cell r="L619">
            <v>3486</v>
          </cell>
          <cell r="M619">
            <v>5142.2921639610904</v>
          </cell>
          <cell r="N619">
            <v>63</v>
          </cell>
        </row>
        <row r="620">
          <cell r="B620" t="str">
            <v>PEORIA 1704877670</v>
          </cell>
          <cell r="C620">
            <v>163781704</v>
          </cell>
          <cell r="D620" t="str">
            <v>PEORIA 1704</v>
          </cell>
          <cell r="E620">
            <v>877670</v>
          </cell>
          <cell r="F620" t="b">
            <v>0</v>
          </cell>
          <cell r="G620">
            <v>10595.299624601201</v>
          </cell>
          <cell r="H620">
            <v>10595.299624601201</v>
          </cell>
          <cell r="I620">
            <v>6.5850215193295218</v>
          </cell>
          <cell r="J620">
            <v>28</v>
          </cell>
          <cell r="K620">
            <v>7.9344904796536296E-5</v>
          </cell>
          <cell r="L620">
            <v>2225</v>
          </cell>
          <cell r="M620">
            <v>1606.40273855839</v>
          </cell>
          <cell r="N620">
            <v>561</v>
          </cell>
        </row>
        <row r="621">
          <cell r="B621" t="str">
            <v>MENLO 1102W80</v>
          </cell>
          <cell r="C621">
            <v>24131102</v>
          </cell>
          <cell r="D621" t="str">
            <v>MENLO 1102</v>
          </cell>
          <cell r="E621" t="str">
            <v>W80</v>
          </cell>
          <cell r="F621" t="b">
            <v>0</v>
          </cell>
          <cell r="G621">
            <v>30507.2398943761</v>
          </cell>
          <cell r="H621">
            <v>30491.234478664901</v>
          </cell>
          <cell r="I621">
            <v>18.950425406255377</v>
          </cell>
          <cell r="J621">
            <v>129</v>
          </cell>
          <cell r="K621">
            <v>1.2461151826365801E-4</v>
          </cell>
          <cell r="L621">
            <v>1105</v>
          </cell>
          <cell r="M621">
            <v>990.58787163863497</v>
          </cell>
          <cell r="N621">
            <v>840</v>
          </cell>
        </row>
        <row r="622">
          <cell r="B622" t="str">
            <v>SAN LUIS OBISPO 1104350030</v>
          </cell>
          <cell r="C622">
            <v>182631104</v>
          </cell>
          <cell r="D622" t="str">
            <v>SAN LUIS OBISPO 1104</v>
          </cell>
          <cell r="E622">
            <v>350030</v>
          </cell>
          <cell r="F622" t="b">
            <v>0</v>
          </cell>
          <cell r="G622">
            <v>14009.014972239</v>
          </cell>
          <cell r="H622">
            <v>9325.2379908985895</v>
          </cell>
          <cell r="I622">
            <v>5.7956730832185146</v>
          </cell>
          <cell r="J622">
            <v>107</v>
          </cell>
          <cell r="K622">
            <v>1.2846631466983E-4</v>
          </cell>
          <cell r="L622">
            <v>1039</v>
          </cell>
          <cell r="M622">
            <v>957.56571421639899</v>
          </cell>
          <cell r="N622">
            <v>855</v>
          </cell>
        </row>
        <row r="623">
          <cell r="B623" t="str">
            <v>EDENVALE 2107288980</v>
          </cell>
          <cell r="C623">
            <v>82952107</v>
          </cell>
          <cell r="D623" t="str">
            <v>EDENVALE 2107</v>
          </cell>
          <cell r="E623">
            <v>288980</v>
          </cell>
          <cell r="F623" t="b">
            <v>1</v>
          </cell>
          <cell r="G623">
            <v>1137.52675783419</v>
          </cell>
          <cell r="H623">
            <v>532.32993642573399</v>
          </cell>
          <cell r="I623">
            <v>0.33084520598243256</v>
          </cell>
          <cell r="J623">
            <v>6</v>
          </cell>
          <cell r="K623">
            <v>5.3751382802147403E-5</v>
          </cell>
          <cell r="L623">
            <v>2947</v>
          </cell>
          <cell r="M623">
            <v>2359.4227905273401</v>
          </cell>
          <cell r="N623">
            <v>370</v>
          </cell>
        </row>
        <row r="624">
          <cell r="B624" t="str">
            <v>SOLEDAD 2102955138</v>
          </cell>
          <cell r="C624">
            <v>182052102</v>
          </cell>
          <cell r="D624" t="str">
            <v>SOLEDAD 2102</v>
          </cell>
          <cell r="E624">
            <v>955138</v>
          </cell>
          <cell r="F624" t="b">
            <v>0</v>
          </cell>
          <cell r="G624">
            <v>4475.7731542646698</v>
          </cell>
          <cell r="H624">
            <v>4227.5123695786197</v>
          </cell>
          <cell r="I624">
            <v>2.6274160158972153</v>
          </cell>
          <cell r="J624">
            <v>16</v>
          </cell>
          <cell r="K624">
            <v>6.7551412712418796E-5</v>
          </cell>
          <cell r="L624">
            <v>2548</v>
          </cell>
          <cell r="M624">
            <v>1883.3994158138501</v>
          </cell>
          <cell r="N624">
            <v>478</v>
          </cell>
        </row>
        <row r="625">
          <cell r="B625" t="str">
            <v>GIRVAN 11011330</v>
          </cell>
          <cell r="C625">
            <v>103401101</v>
          </cell>
          <cell r="D625" t="str">
            <v>GIRVAN 1101</v>
          </cell>
          <cell r="E625">
            <v>1330</v>
          </cell>
          <cell r="F625" t="b">
            <v>0</v>
          </cell>
          <cell r="G625">
            <v>50161.9848623293</v>
          </cell>
          <cell r="H625">
            <v>49990.9130370696</v>
          </cell>
          <cell r="I625">
            <v>31.069554404642385</v>
          </cell>
          <cell r="J625">
            <v>264</v>
          </cell>
          <cell r="K625">
            <v>1.14472483609708E-4</v>
          </cell>
          <cell r="L625">
            <v>1308</v>
          </cell>
          <cell r="M625">
            <v>1373.7242337390201</v>
          </cell>
          <cell r="N625">
            <v>651</v>
          </cell>
        </row>
        <row r="626">
          <cell r="B626" t="str">
            <v>RINCON 11035152</v>
          </cell>
          <cell r="C626">
            <v>43321103</v>
          </cell>
          <cell r="D626" t="str">
            <v>RINCON 1103</v>
          </cell>
          <cell r="E626">
            <v>5152</v>
          </cell>
          <cell r="F626" t="b">
            <v>0</v>
          </cell>
          <cell r="G626">
            <v>2685.0441546176498</v>
          </cell>
          <cell r="H626">
            <v>2685.0441546176498</v>
          </cell>
          <cell r="I626">
            <v>1.6687657890724983</v>
          </cell>
          <cell r="J626">
            <v>17</v>
          </cell>
          <cell r="K626">
            <v>1.87872481011949E-4</v>
          </cell>
          <cell r="L626">
            <v>456</v>
          </cell>
          <cell r="M626">
            <v>675.79034234768505</v>
          </cell>
          <cell r="N626">
            <v>1038</v>
          </cell>
        </row>
        <row r="627">
          <cell r="B627" t="str">
            <v>HIGHLANDS 11031282</v>
          </cell>
          <cell r="C627">
            <v>43361103</v>
          </cell>
          <cell r="D627" t="str">
            <v>HIGHLANDS 1103</v>
          </cell>
          <cell r="E627">
            <v>1282</v>
          </cell>
          <cell r="F627" t="b">
            <v>0</v>
          </cell>
          <cell r="G627">
            <v>26604.671289630001</v>
          </cell>
          <cell r="H627">
            <v>22934.927690096902</v>
          </cell>
          <cell r="I627">
            <v>14.254150211371599</v>
          </cell>
          <cell r="J627">
            <v>164</v>
          </cell>
          <cell r="K627">
            <v>7.8872210551486293E-5</v>
          </cell>
          <cell r="L627">
            <v>2239</v>
          </cell>
          <cell r="M627">
            <v>1748.66536923335</v>
          </cell>
          <cell r="N627">
            <v>515</v>
          </cell>
        </row>
        <row r="628">
          <cell r="B628" t="str">
            <v>SANTA YNEZ 1102CB</v>
          </cell>
          <cell r="C628">
            <v>182721102</v>
          </cell>
          <cell r="D628" t="str">
            <v>SANTA YNEZ 1102</v>
          </cell>
          <cell r="E628" t="str">
            <v>CB</v>
          </cell>
          <cell r="F628" t="b">
            <v>0</v>
          </cell>
          <cell r="G628">
            <v>14342.984593013</v>
          </cell>
          <cell r="H628">
            <v>2348.0850123466498</v>
          </cell>
          <cell r="I628">
            <v>1.4593443209115289</v>
          </cell>
          <cell r="J628">
            <v>124</v>
          </cell>
          <cell r="K628">
            <v>5.5469287817246402E-5</v>
          </cell>
          <cell r="L628">
            <v>2900</v>
          </cell>
          <cell r="M628">
            <v>1580.4691812685601</v>
          </cell>
          <cell r="N628">
            <v>569</v>
          </cell>
        </row>
        <row r="629">
          <cell r="B629" t="str">
            <v>STILLWATER 11021644</v>
          </cell>
          <cell r="C629">
            <v>103561102</v>
          </cell>
          <cell r="D629" t="str">
            <v>STILLWATER 1102</v>
          </cell>
          <cell r="E629">
            <v>1644</v>
          </cell>
          <cell r="F629" t="b">
            <v>0</v>
          </cell>
          <cell r="G629">
            <v>36747.479036105302</v>
          </cell>
          <cell r="H629">
            <v>36747.479036105302</v>
          </cell>
          <cell r="I629">
            <v>22.838706672532815</v>
          </cell>
          <cell r="J629">
            <v>244</v>
          </cell>
          <cell r="K629">
            <v>1.0130739682541E-4</v>
          </cell>
          <cell r="L629">
            <v>1620</v>
          </cell>
          <cell r="M629">
            <v>1382.88487651265</v>
          </cell>
          <cell r="N629">
            <v>646</v>
          </cell>
        </row>
        <row r="630">
          <cell r="B630" t="str">
            <v>WOODWARD 210878448</v>
          </cell>
          <cell r="C630">
            <v>255292108</v>
          </cell>
          <cell r="D630" t="str">
            <v>WOODWARD 2108</v>
          </cell>
          <cell r="E630">
            <v>78448</v>
          </cell>
          <cell r="F630" t="b">
            <v>0</v>
          </cell>
          <cell r="G630">
            <v>47671.199682398401</v>
          </cell>
          <cell r="H630">
            <v>31387.763874483298</v>
          </cell>
          <cell r="I630">
            <v>19.507622047534678</v>
          </cell>
          <cell r="J630">
            <v>188</v>
          </cell>
          <cell r="K630">
            <v>3.16788251186085E-5</v>
          </cell>
          <cell r="L630">
            <v>3405</v>
          </cell>
          <cell r="M630">
            <v>4051.90563809483</v>
          </cell>
          <cell r="N630">
            <v>146</v>
          </cell>
        </row>
        <row r="631">
          <cell r="B631" t="str">
            <v>GARBERVILLE 11011770</v>
          </cell>
          <cell r="C631">
            <v>192221101</v>
          </cell>
          <cell r="D631" t="str">
            <v>GARBERVILLE 1101</v>
          </cell>
          <cell r="E631">
            <v>1770</v>
          </cell>
          <cell r="F631" t="b">
            <v>0</v>
          </cell>
          <cell r="G631">
            <v>13849.8333084515</v>
          </cell>
          <cell r="H631">
            <v>13849.8333084515</v>
          </cell>
          <cell r="I631">
            <v>8.6077273514303911</v>
          </cell>
          <cell r="J631">
            <v>66</v>
          </cell>
          <cell r="K631">
            <v>4.4352849590722999E-4</v>
          </cell>
          <cell r="L631">
            <v>51</v>
          </cell>
          <cell r="M631">
            <v>343.95317319357201</v>
          </cell>
          <cell r="N631">
            <v>1380</v>
          </cell>
        </row>
        <row r="632">
          <cell r="B632" t="str">
            <v>BUELLTON 1101Y06</v>
          </cell>
          <cell r="C632">
            <v>183041101</v>
          </cell>
          <cell r="D632" t="str">
            <v>BUELLTON 1101</v>
          </cell>
          <cell r="E632" t="str">
            <v>Y06</v>
          </cell>
          <cell r="F632" t="b">
            <v>0</v>
          </cell>
          <cell r="G632">
            <v>63281.543002806597</v>
          </cell>
          <cell r="H632">
            <v>48855.540468694096</v>
          </cell>
          <cell r="I632">
            <v>30.363915766745865</v>
          </cell>
          <cell r="J632">
            <v>304</v>
          </cell>
          <cell r="K632">
            <v>5.4902725897439499E-5</v>
          </cell>
          <cell r="L632">
            <v>2917</v>
          </cell>
          <cell r="M632">
            <v>2033.29848806001</v>
          </cell>
          <cell r="N632">
            <v>450</v>
          </cell>
        </row>
        <row r="633">
          <cell r="B633" t="str">
            <v>DIAMOND SPRINGS 110610587</v>
          </cell>
          <cell r="C633">
            <v>152261106</v>
          </cell>
          <cell r="D633" t="str">
            <v>DIAMOND SPRINGS 1106</v>
          </cell>
          <cell r="E633">
            <v>10587</v>
          </cell>
          <cell r="F633" t="b">
            <v>0</v>
          </cell>
          <cell r="G633">
            <v>35336.551411209999</v>
          </cell>
          <cell r="H633">
            <v>35336.551411209999</v>
          </cell>
          <cell r="I633">
            <v>21.961809453828465</v>
          </cell>
          <cell r="J633">
            <v>212</v>
          </cell>
          <cell r="K633">
            <v>8.4095950201333903E-5</v>
          </cell>
          <cell r="L633">
            <v>2092</v>
          </cell>
          <cell r="M633">
            <v>1469.42381109088</v>
          </cell>
          <cell r="N633">
            <v>607</v>
          </cell>
        </row>
        <row r="634">
          <cell r="B634" t="str">
            <v>CLOVERDALE 1102156</v>
          </cell>
          <cell r="C634">
            <v>42821102</v>
          </cell>
          <cell r="D634" t="str">
            <v>CLOVERDALE 1102</v>
          </cell>
          <cell r="E634">
            <v>156</v>
          </cell>
          <cell r="F634" t="b">
            <v>0</v>
          </cell>
          <cell r="G634">
            <v>18958.869918963199</v>
          </cell>
          <cell r="H634">
            <v>9919.8336261518907</v>
          </cell>
          <cell r="I634">
            <v>6.1652166725617716</v>
          </cell>
          <cell r="J634">
            <v>110</v>
          </cell>
          <cell r="K634">
            <v>1.24533758654169E-4</v>
          </cell>
          <cell r="L634">
            <v>1107</v>
          </cell>
          <cell r="M634">
            <v>875.95958703335805</v>
          </cell>
          <cell r="N634">
            <v>896</v>
          </cell>
        </row>
        <row r="635">
          <cell r="B635" t="str">
            <v>BRIDGEVILLE 110169866</v>
          </cell>
          <cell r="C635">
            <v>192461101</v>
          </cell>
          <cell r="D635" t="str">
            <v>BRIDGEVILLE 1101</v>
          </cell>
          <cell r="E635">
            <v>69866</v>
          </cell>
          <cell r="F635" t="b">
            <v>0</v>
          </cell>
          <cell r="G635">
            <v>10571.2355566197</v>
          </cell>
          <cell r="H635">
            <v>10571.2355566197</v>
          </cell>
          <cell r="I635">
            <v>6.5700656038655687</v>
          </cell>
          <cell r="J635">
            <v>46</v>
          </cell>
          <cell r="K635">
            <v>2.3171820588607301E-4</v>
          </cell>
          <cell r="L635">
            <v>281</v>
          </cell>
          <cell r="M635">
            <v>514.43426480505298</v>
          </cell>
          <cell r="N635">
            <v>1188</v>
          </cell>
        </row>
        <row r="636">
          <cell r="B636" t="str">
            <v>DIAMOND SPRINGS 1104705100</v>
          </cell>
          <cell r="C636">
            <v>152261104</v>
          </cell>
          <cell r="D636" t="str">
            <v>DIAMOND SPRINGS 1104</v>
          </cell>
          <cell r="E636">
            <v>705100</v>
          </cell>
          <cell r="F636" t="b">
            <v>0</v>
          </cell>
          <cell r="G636">
            <v>13322.8035677802</v>
          </cell>
          <cell r="H636">
            <v>11885.1942262421</v>
          </cell>
          <cell r="I636">
            <v>7.3866962251349282</v>
          </cell>
          <cell r="J636">
            <v>78</v>
          </cell>
          <cell r="K636">
            <v>1.36384500225316E-4</v>
          </cell>
          <cell r="L636">
            <v>915</v>
          </cell>
          <cell r="M636">
            <v>900.05478483920797</v>
          </cell>
          <cell r="N636">
            <v>884</v>
          </cell>
        </row>
        <row r="637">
          <cell r="B637" t="str">
            <v>SAND CREEK 11037110</v>
          </cell>
          <cell r="C637">
            <v>254601103</v>
          </cell>
          <cell r="D637" t="str">
            <v>SAND CREEK 1103</v>
          </cell>
          <cell r="E637">
            <v>7110</v>
          </cell>
          <cell r="F637" t="b">
            <v>0</v>
          </cell>
          <cell r="G637">
            <v>29983.261632051301</v>
          </cell>
          <cell r="H637">
            <v>29983.261632051301</v>
          </cell>
          <cell r="I637">
            <v>18.63471822998838</v>
          </cell>
          <cell r="J637">
            <v>132</v>
          </cell>
          <cell r="K637">
            <v>4.0371613315735197E-5</v>
          </cell>
          <cell r="L637">
            <v>3258</v>
          </cell>
          <cell r="M637">
            <v>3332.8764232246599</v>
          </cell>
          <cell r="N637">
            <v>221</v>
          </cell>
        </row>
        <row r="638">
          <cell r="B638" t="str">
            <v>FULTON 1107604</v>
          </cell>
          <cell r="C638">
            <v>42561107</v>
          </cell>
          <cell r="D638" t="str">
            <v>FULTON 1107</v>
          </cell>
          <cell r="E638">
            <v>604</v>
          </cell>
          <cell r="F638" t="b">
            <v>0</v>
          </cell>
          <cell r="G638">
            <v>28058.6741024238</v>
          </cell>
          <cell r="H638">
            <v>28058.6741024238</v>
          </cell>
          <cell r="I638">
            <v>17.438579305421875</v>
          </cell>
          <cell r="J638">
            <v>169</v>
          </cell>
          <cell r="K638">
            <v>1.00383711242102E-4</v>
          </cell>
          <cell r="L638">
            <v>1638</v>
          </cell>
          <cell r="M638">
            <v>1390.9913219628099</v>
          </cell>
          <cell r="N638">
            <v>641</v>
          </cell>
        </row>
        <row r="639">
          <cell r="B639" t="str">
            <v>TIDEWATER 2106781445</v>
          </cell>
          <cell r="C639">
            <v>14652106</v>
          </cell>
          <cell r="D639" t="str">
            <v>TIDEWATER 2106</v>
          </cell>
          <cell r="E639">
            <v>781445</v>
          </cell>
          <cell r="F639" t="b">
            <v>1</v>
          </cell>
          <cell r="G639">
            <v>577.88771487984002</v>
          </cell>
          <cell r="H639">
            <v>405.53649089548401</v>
          </cell>
          <cell r="I639">
            <v>0.25204256736823122</v>
          </cell>
          <cell r="J639">
            <v>6</v>
          </cell>
          <cell r="K639">
            <v>1.05458206962794E-4</v>
          </cell>
          <cell r="L639">
            <v>1508</v>
          </cell>
          <cell r="M639">
            <v>1075.6000626100999</v>
          </cell>
          <cell r="N639">
            <v>784</v>
          </cell>
        </row>
        <row r="640">
          <cell r="B640" t="str">
            <v>SAN LUIS OBISPO 1103153199</v>
          </cell>
          <cell r="C640">
            <v>182631103</v>
          </cell>
          <cell r="D640" t="str">
            <v>SAN LUIS OBISPO 1103</v>
          </cell>
          <cell r="E640">
            <v>153199</v>
          </cell>
          <cell r="F640" t="b">
            <v>0</v>
          </cell>
          <cell r="G640">
            <v>8788.2196559100594</v>
          </cell>
          <cell r="H640">
            <v>4750.5459242716597</v>
          </cell>
          <cell r="I640">
            <v>2.9524834830774767</v>
          </cell>
          <cell r="J640">
            <v>53</v>
          </cell>
          <cell r="K640">
            <v>4.9985634520779503E-5</v>
          </cell>
          <cell r="L640">
            <v>3037</v>
          </cell>
          <cell r="M640">
            <v>2588.04956392437</v>
          </cell>
          <cell r="N640">
            <v>334</v>
          </cell>
        </row>
        <row r="641">
          <cell r="B641" t="str">
            <v>LAYTONVILLE 1102572</v>
          </cell>
          <cell r="C641">
            <v>42681102</v>
          </cell>
          <cell r="D641" t="str">
            <v>LAYTONVILLE 1102</v>
          </cell>
          <cell r="E641">
            <v>572</v>
          </cell>
          <cell r="F641" t="b">
            <v>0</v>
          </cell>
          <cell r="G641">
            <v>34429.322500643699</v>
          </cell>
          <cell r="H641">
            <v>34429.322500643699</v>
          </cell>
          <cell r="I641">
            <v>21.397963020909696</v>
          </cell>
          <cell r="J641">
            <v>155</v>
          </cell>
          <cell r="K641">
            <v>2.0811748078391199E-4</v>
          </cell>
          <cell r="L641">
            <v>372</v>
          </cell>
          <cell r="M641">
            <v>588.46421772437498</v>
          </cell>
          <cell r="N641">
            <v>1115</v>
          </cell>
        </row>
        <row r="642">
          <cell r="B642" t="str">
            <v>ATASCADERO 1103A16</v>
          </cell>
          <cell r="C642">
            <v>182541103</v>
          </cell>
          <cell r="D642" t="str">
            <v>ATASCADERO 1103</v>
          </cell>
          <cell r="E642" t="str">
            <v>A16</v>
          </cell>
          <cell r="F642" t="b">
            <v>0</v>
          </cell>
          <cell r="G642">
            <v>32308.061863217299</v>
          </cell>
          <cell r="H642">
            <v>31835.908797152799</v>
          </cell>
          <cell r="I642">
            <v>19.786145927378993</v>
          </cell>
          <cell r="J642">
            <v>122</v>
          </cell>
          <cell r="K642">
            <v>9.9133962233584805E-5</v>
          </cell>
          <cell r="L642">
            <v>1665</v>
          </cell>
          <cell r="M642">
            <v>1262.4628257767899</v>
          </cell>
          <cell r="N642">
            <v>693</v>
          </cell>
        </row>
        <row r="643">
          <cell r="B643" t="str">
            <v>TEJON 11022455</v>
          </cell>
          <cell r="C643">
            <v>252931102</v>
          </cell>
          <cell r="D643" t="str">
            <v>TEJON 1102</v>
          </cell>
          <cell r="E643">
            <v>2455</v>
          </cell>
          <cell r="F643" t="b">
            <v>0</v>
          </cell>
          <cell r="G643">
            <v>10165.576369468899</v>
          </cell>
          <cell r="H643">
            <v>10165.576369468899</v>
          </cell>
          <cell r="I643">
            <v>6.3179467802789926</v>
          </cell>
          <cell r="J643">
            <v>84</v>
          </cell>
          <cell r="K643">
            <v>3.5174766340094802E-5</v>
          </cell>
          <cell r="L643">
            <v>3348</v>
          </cell>
          <cell r="M643">
            <v>3535.71985200789</v>
          </cell>
          <cell r="N643">
            <v>196</v>
          </cell>
        </row>
        <row r="644">
          <cell r="B644" t="str">
            <v>MAXWELL 11053008</v>
          </cell>
          <cell r="C644">
            <v>62881105</v>
          </cell>
          <cell r="D644" t="str">
            <v>MAXWELL 1105</v>
          </cell>
          <cell r="E644">
            <v>3008</v>
          </cell>
          <cell r="F644" t="b">
            <v>0</v>
          </cell>
          <cell r="G644">
            <v>24475.224988071099</v>
          </cell>
          <cell r="H644">
            <v>13636.9493035909</v>
          </cell>
          <cell r="I644">
            <v>8.4754190824057805</v>
          </cell>
          <cell r="J644">
            <v>55</v>
          </cell>
          <cell r="K644">
            <v>6.8765698219352706E-5</v>
          </cell>
          <cell r="L644">
            <v>2515</v>
          </cell>
          <cell r="M644">
            <v>2119.50291921283</v>
          </cell>
          <cell r="N644">
            <v>421</v>
          </cell>
        </row>
        <row r="645">
          <cell r="B645" t="str">
            <v>APPLE HILL 2102CB</v>
          </cell>
          <cell r="C645">
            <v>153662102</v>
          </cell>
          <cell r="D645" t="str">
            <v>APPLE HILL 2102</v>
          </cell>
          <cell r="E645" t="str">
            <v>CB</v>
          </cell>
          <cell r="F645" t="b">
            <v>0</v>
          </cell>
          <cell r="G645">
            <v>66423.250298580504</v>
          </cell>
          <cell r="H645">
            <v>66423.250298580504</v>
          </cell>
          <cell r="I645">
            <v>41.282318395637354</v>
          </cell>
          <cell r="J645">
            <v>448</v>
          </cell>
          <cell r="K645">
            <v>1.47308740090236E-4</v>
          </cell>
          <cell r="L645">
            <v>770</v>
          </cell>
          <cell r="M645">
            <v>1022.0989339556201</v>
          </cell>
          <cell r="N645">
            <v>813</v>
          </cell>
        </row>
        <row r="646">
          <cell r="B646" t="str">
            <v>WYANDOTTE 11031504</v>
          </cell>
          <cell r="C646">
            <v>102911103</v>
          </cell>
          <cell r="D646" t="str">
            <v>WYANDOTTE 1103</v>
          </cell>
          <cell r="E646">
            <v>1504</v>
          </cell>
          <cell r="F646" t="b">
            <v>0</v>
          </cell>
          <cell r="G646">
            <v>23629.240938748</v>
          </cell>
          <cell r="H646">
            <v>17735.400721552101</v>
          </cell>
          <cell r="I646">
            <v>11.022623195495402</v>
          </cell>
          <cell r="J646">
            <v>186</v>
          </cell>
          <cell r="K646">
            <v>2.11844293282352E-4</v>
          </cell>
          <cell r="L646">
            <v>352</v>
          </cell>
          <cell r="M646">
            <v>618.34993845684301</v>
          </cell>
          <cell r="N646">
            <v>1084</v>
          </cell>
        </row>
        <row r="647">
          <cell r="B647" t="str">
            <v>CLARKSVILLE 2109CB</v>
          </cell>
          <cell r="C647">
            <v>153612109</v>
          </cell>
          <cell r="D647" t="str">
            <v>CLARKSVILLE 2109</v>
          </cell>
          <cell r="E647" t="str">
            <v>CB</v>
          </cell>
          <cell r="F647" t="b">
            <v>0</v>
          </cell>
          <cell r="G647">
            <v>1831.33191094943</v>
          </cell>
          <cell r="H647">
            <v>1593.49926336563</v>
          </cell>
          <cell r="I647">
            <v>0.99036622956223119</v>
          </cell>
          <cell r="J647">
            <v>15</v>
          </cell>
          <cell r="K647">
            <v>2.1274708706187E-4</v>
          </cell>
          <cell r="L647">
            <v>345</v>
          </cell>
          <cell r="M647">
            <v>713.52338565734999</v>
          </cell>
          <cell r="N647">
            <v>1009</v>
          </cell>
        </row>
        <row r="648">
          <cell r="B648" t="str">
            <v>HOLLISTER 2102855412</v>
          </cell>
          <cell r="C648">
            <v>182492102</v>
          </cell>
          <cell r="D648" t="str">
            <v>HOLLISTER 2102</v>
          </cell>
          <cell r="E648">
            <v>855412</v>
          </cell>
          <cell r="F648" t="b">
            <v>0</v>
          </cell>
          <cell r="G648">
            <v>50683.351613060702</v>
          </cell>
          <cell r="H648">
            <v>45702.3864701848</v>
          </cell>
          <cell r="I648">
            <v>28.404217818635676</v>
          </cell>
          <cell r="J648">
            <v>108</v>
          </cell>
          <cell r="K648">
            <v>6.4443008909620403E-5</v>
          </cell>
          <cell r="L648">
            <v>2629</v>
          </cell>
          <cell r="M648">
            <v>1812.7947072157201</v>
          </cell>
          <cell r="N648">
            <v>504</v>
          </cell>
        </row>
        <row r="649">
          <cell r="B649" t="str">
            <v>MARTELL 11033152</v>
          </cell>
          <cell r="C649">
            <v>163011103</v>
          </cell>
          <cell r="D649" t="str">
            <v>MARTELL 1103</v>
          </cell>
          <cell r="E649">
            <v>3152</v>
          </cell>
          <cell r="F649" t="b">
            <v>0</v>
          </cell>
          <cell r="G649">
            <v>27364.603615806001</v>
          </cell>
          <cell r="H649">
            <v>26923.325535269301</v>
          </cell>
          <cell r="I649">
            <v>16.73295558438117</v>
          </cell>
          <cell r="J649">
            <v>134</v>
          </cell>
          <cell r="K649">
            <v>8.4437801744666294E-5</v>
          </cell>
          <cell r="L649">
            <v>2079</v>
          </cell>
          <cell r="M649">
            <v>1552.0849231203399</v>
          </cell>
          <cell r="N649">
            <v>578</v>
          </cell>
        </row>
        <row r="650">
          <cell r="B650" t="str">
            <v>DIAMOND SPRINGS 11057722</v>
          </cell>
          <cell r="C650">
            <v>152261105</v>
          </cell>
          <cell r="D650" t="str">
            <v>DIAMOND SPRINGS 1105</v>
          </cell>
          <cell r="E650">
            <v>7722</v>
          </cell>
          <cell r="F650" t="b">
            <v>0</v>
          </cell>
          <cell r="G650">
            <v>100229.718639246</v>
          </cell>
          <cell r="H650">
            <v>96782.525496817398</v>
          </cell>
          <cell r="I650">
            <v>60.150730576020756</v>
          </cell>
          <cell r="J650">
            <v>572</v>
          </cell>
          <cell r="K650">
            <v>1.04618422861881E-4</v>
          </cell>
          <cell r="L650">
            <v>1540</v>
          </cell>
          <cell r="M650">
            <v>1087.3028042461499</v>
          </cell>
          <cell r="N650">
            <v>779</v>
          </cell>
        </row>
        <row r="651">
          <cell r="B651" t="str">
            <v>DOBBINS 11011264</v>
          </cell>
          <cell r="C651">
            <v>153741101</v>
          </cell>
          <cell r="D651" t="str">
            <v>DOBBINS 1101</v>
          </cell>
          <cell r="E651">
            <v>1264</v>
          </cell>
          <cell r="F651" t="b">
            <v>0</v>
          </cell>
          <cell r="G651">
            <v>56286.963562400902</v>
          </cell>
          <cell r="H651">
            <v>56286.963562400902</v>
          </cell>
          <cell r="I651">
            <v>34.982575240771226</v>
          </cell>
          <cell r="J651">
            <v>307</v>
          </cell>
          <cell r="K651">
            <v>1.1647405418037799E-4</v>
          </cell>
          <cell r="L651">
            <v>1260</v>
          </cell>
          <cell r="M651">
            <v>1094.52561068358</v>
          </cell>
          <cell r="N651">
            <v>776</v>
          </cell>
        </row>
        <row r="652">
          <cell r="B652" t="str">
            <v>HIGGINS 1103CB</v>
          </cell>
          <cell r="C652">
            <v>152691103</v>
          </cell>
          <cell r="D652" t="str">
            <v>HIGGINS 1103</v>
          </cell>
          <cell r="E652" t="str">
            <v>CB</v>
          </cell>
          <cell r="F652" t="b">
            <v>0</v>
          </cell>
          <cell r="G652">
            <v>45692.9259642748</v>
          </cell>
          <cell r="H652">
            <v>45174.683852346003</v>
          </cell>
          <cell r="I652">
            <v>28.076248509848355</v>
          </cell>
          <cell r="J652">
            <v>315</v>
          </cell>
          <cell r="K652">
            <v>1.4304891643567599E-4</v>
          </cell>
          <cell r="L652">
            <v>825</v>
          </cell>
          <cell r="M652">
            <v>1166.4722394590799</v>
          </cell>
          <cell r="N652">
            <v>747</v>
          </cell>
        </row>
        <row r="653">
          <cell r="B653" t="str">
            <v>TIVY VALLEY 1107822606</v>
          </cell>
          <cell r="C653">
            <v>252941107</v>
          </cell>
          <cell r="D653" t="str">
            <v>TIVY VALLEY 1107</v>
          </cell>
          <cell r="E653">
            <v>822606</v>
          </cell>
          <cell r="F653" t="b">
            <v>0</v>
          </cell>
          <cell r="G653">
            <v>29230.095385437799</v>
          </cell>
          <cell r="H653">
            <v>21701.946605641398</v>
          </cell>
          <cell r="I653">
            <v>13.487847486414791</v>
          </cell>
          <cell r="J653">
            <v>144</v>
          </cell>
          <cell r="K653">
            <v>3.2056754412544302E-5</v>
          </cell>
          <cell r="L653">
            <v>3400</v>
          </cell>
          <cell r="M653">
            <v>3717.2295840820202</v>
          </cell>
          <cell r="N653">
            <v>181</v>
          </cell>
        </row>
        <row r="654">
          <cell r="B654" t="str">
            <v>CAYETANO 2109MR186</v>
          </cell>
          <cell r="C654">
            <v>14422109</v>
          </cell>
          <cell r="D654" t="str">
            <v>CAYETANO 2109</v>
          </cell>
          <cell r="E654" t="str">
            <v>MR186</v>
          </cell>
          <cell r="F654" t="b">
            <v>1</v>
          </cell>
          <cell r="G654">
            <v>4135.7533399501999</v>
          </cell>
          <cell r="H654">
            <v>818.88370372120403</v>
          </cell>
          <cell r="I654">
            <v>0.50893952996967307</v>
          </cell>
          <cell r="J654">
            <v>27</v>
          </cell>
          <cell r="K654">
            <v>8.9464671705004304E-5</v>
          </cell>
          <cell r="L654">
            <v>1933</v>
          </cell>
          <cell r="M654">
            <v>1490.2333603519201</v>
          </cell>
          <cell r="N654">
            <v>599</v>
          </cell>
        </row>
        <row r="655">
          <cell r="B655" t="str">
            <v>APPLE HILL 21028372</v>
          </cell>
          <cell r="C655">
            <v>153662102</v>
          </cell>
          <cell r="D655" t="str">
            <v>APPLE HILL 2102</v>
          </cell>
          <cell r="E655">
            <v>8372</v>
          </cell>
          <cell r="F655" t="b">
            <v>0</v>
          </cell>
          <cell r="G655">
            <v>101264.49035794599</v>
          </cell>
          <cell r="H655">
            <v>94481.7776559544</v>
          </cell>
          <cell r="I655">
            <v>58.7208064984179</v>
          </cell>
          <cell r="J655">
            <v>629</v>
          </cell>
          <cell r="K655">
            <v>1.18023475864624E-4</v>
          </cell>
          <cell r="L655">
            <v>1229</v>
          </cell>
          <cell r="M655">
            <v>985.19221347998098</v>
          </cell>
          <cell r="N655">
            <v>841</v>
          </cell>
        </row>
        <row r="656">
          <cell r="B656" t="str">
            <v>MARIPOSA 21019400</v>
          </cell>
          <cell r="C656">
            <v>254452101</v>
          </cell>
          <cell r="D656" t="str">
            <v>MARIPOSA 2101</v>
          </cell>
          <cell r="E656">
            <v>9400</v>
          </cell>
          <cell r="F656" t="b">
            <v>0</v>
          </cell>
          <cell r="G656">
            <v>101537.780001033</v>
          </cell>
          <cell r="H656">
            <v>101537.780001033</v>
          </cell>
          <cell r="I656">
            <v>63.106140460555004</v>
          </cell>
          <cell r="J656">
            <v>667</v>
          </cell>
          <cell r="K656">
            <v>6.68593965397746E-5</v>
          </cell>
          <cell r="L656">
            <v>2561</v>
          </cell>
          <cell r="M656">
            <v>1882.7941874822</v>
          </cell>
          <cell r="N656">
            <v>479</v>
          </cell>
        </row>
        <row r="657">
          <cell r="B657" t="str">
            <v>OILFIELDS 1103N62</v>
          </cell>
          <cell r="C657">
            <v>182391103</v>
          </cell>
          <cell r="D657" t="str">
            <v>OILFIELDS 1103</v>
          </cell>
          <cell r="E657" t="str">
            <v>N62</v>
          </cell>
          <cell r="F657" t="b">
            <v>0</v>
          </cell>
          <cell r="G657">
            <v>8948.19221855252</v>
          </cell>
          <cell r="H657">
            <v>8948.19221855252</v>
          </cell>
          <cell r="I657">
            <v>5.5613376125248726</v>
          </cell>
          <cell r="J657">
            <v>39</v>
          </cell>
          <cell r="K657">
            <v>7.05206751406781E-5</v>
          </cell>
          <cell r="L657">
            <v>2455</v>
          </cell>
          <cell r="M657">
            <v>1674.57058539984</v>
          </cell>
          <cell r="N657">
            <v>532</v>
          </cell>
        </row>
        <row r="658">
          <cell r="B658" t="str">
            <v>SHINGLE SPRINGS 2105CB</v>
          </cell>
          <cell r="C658">
            <v>153652105</v>
          </cell>
          <cell r="D658" t="str">
            <v>SHINGLE SPRINGS 2105</v>
          </cell>
          <cell r="E658" t="str">
            <v>CB</v>
          </cell>
          <cell r="F658" t="b">
            <v>0</v>
          </cell>
          <cell r="G658">
            <v>30610.8387150569</v>
          </cell>
          <cell r="H658">
            <v>30610.8387150569</v>
          </cell>
          <cell r="I658">
            <v>19.024759922347357</v>
          </cell>
          <cell r="J658">
            <v>245</v>
          </cell>
          <cell r="K658">
            <v>1.8341594607248099E-4</v>
          </cell>
          <cell r="L658">
            <v>484</v>
          </cell>
          <cell r="M658">
            <v>745.80053158040198</v>
          </cell>
          <cell r="N658">
            <v>978</v>
          </cell>
        </row>
        <row r="659">
          <cell r="B659" t="str">
            <v>NARROWS 2102CB</v>
          </cell>
          <cell r="C659">
            <v>153132102</v>
          </cell>
          <cell r="D659" t="str">
            <v>NARROWS 2102</v>
          </cell>
          <cell r="E659" t="str">
            <v>CB</v>
          </cell>
          <cell r="F659" t="b">
            <v>0</v>
          </cell>
          <cell r="G659">
            <v>39248.315256525602</v>
          </cell>
          <cell r="H659">
            <v>36287.640288092698</v>
          </cell>
          <cell r="I659">
            <v>22.552915032997326</v>
          </cell>
          <cell r="J659">
            <v>243</v>
          </cell>
          <cell r="K659">
            <v>1.5785574020180299E-4</v>
          </cell>
          <cell r="L659">
            <v>664</v>
          </cell>
          <cell r="M659">
            <v>1177.1526102037201</v>
          </cell>
          <cell r="N659">
            <v>742</v>
          </cell>
        </row>
        <row r="660">
          <cell r="B660" t="str">
            <v>CORTINA 1101528460</v>
          </cell>
          <cell r="C660">
            <v>63121101</v>
          </cell>
          <cell r="D660" t="str">
            <v>CORTINA 1101</v>
          </cell>
          <cell r="E660">
            <v>528460</v>
          </cell>
          <cell r="F660" t="b">
            <v>0</v>
          </cell>
          <cell r="G660">
            <v>6121.8318659592596</v>
          </cell>
          <cell r="H660">
            <v>3043.5918368119001</v>
          </cell>
          <cell r="I660">
            <v>1.8916046220086389</v>
          </cell>
          <cell r="J660">
            <v>12</v>
          </cell>
          <cell r="K660">
            <v>3.9908820023507903E-5</v>
          </cell>
          <cell r="L660">
            <v>3271</v>
          </cell>
          <cell r="M660">
            <v>3097.7846782254801</v>
          </cell>
          <cell r="N660">
            <v>255</v>
          </cell>
        </row>
        <row r="661">
          <cell r="B661" t="str">
            <v>COARSEGOLD 21036110</v>
          </cell>
          <cell r="C661">
            <v>254432103</v>
          </cell>
          <cell r="D661" t="str">
            <v>COARSEGOLD 2103</v>
          </cell>
          <cell r="E661">
            <v>6110</v>
          </cell>
          <cell r="F661" t="b">
            <v>0</v>
          </cell>
          <cell r="G661">
            <v>47929.947970760702</v>
          </cell>
          <cell r="H661">
            <v>17714.3762592393</v>
          </cell>
          <cell r="I661">
            <v>11.009556407233871</v>
          </cell>
          <cell r="J661">
            <v>179</v>
          </cell>
          <cell r="K661">
            <v>4.1885164780856098E-5</v>
          </cell>
          <cell r="L661">
            <v>3228</v>
          </cell>
          <cell r="M661">
            <v>2595.4532179769599</v>
          </cell>
          <cell r="N661">
            <v>332</v>
          </cell>
        </row>
        <row r="662">
          <cell r="B662" t="str">
            <v>HORSESHOE 110150140</v>
          </cell>
          <cell r="C662">
            <v>152571101</v>
          </cell>
          <cell r="D662" t="str">
            <v>HORSESHOE 1101</v>
          </cell>
          <cell r="E662">
            <v>50140</v>
          </cell>
          <cell r="F662" t="b">
            <v>0</v>
          </cell>
          <cell r="G662">
            <v>10038.780170566</v>
          </cell>
          <cell r="H662">
            <v>6357.3385821021602</v>
          </cell>
          <cell r="I662">
            <v>3.9511116110019642</v>
          </cell>
          <cell r="J662">
            <v>82</v>
          </cell>
          <cell r="K662">
            <v>1.52697054124096E-4</v>
          </cell>
          <cell r="L662">
            <v>722</v>
          </cell>
          <cell r="M662">
            <v>724.13638616383002</v>
          </cell>
          <cell r="N662">
            <v>995</v>
          </cell>
        </row>
        <row r="663">
          <cell r="B663" t="str">
            <v>SAN LUIS OBISPO 1104777686</v>
          </cell>
          <cell r="C663">
            <v>182631104</v>
          </cell>
          <cell r="D663" t="str">
            <v>SAN LUIS OBISPO 1104</v>
          </cell>
          <cell r="E663">
            <v>777686</v>
          </cell>
          <cell r="F663" t="b">
            <v>0</v>
          </cell>
          <cell r="G663">
            <v>3079.7620205405901</v>
          </cell>
          <cell r="H663">
            <v>2707.2733099567099</v>
          </cell>
          <cell r="I663">
            <v>1.6825812989165381</v>
          </cell>
          <cell r="J663">
            <v>17</v>
          </cell>
          <cell r="K663">
            <v>6.1973796960046402E-5</v>
          </cell>
          <cell r="L663">
            <v>2721</v>
          </cell>
          <cell r="M663">
            <v>2050.5491683421701</v>
          </cell>
          <cell r="N663">
            <v>444</v>
          </cell>
        </row>
        <row r="664">
          <cell r="B664" t="str">
            <v>SILVERADO 210258626</v>
          </cell>
          <cell r="C664">
            <v>43432102</v>
          </cell>
          <cell r="D664" t="str">
            <v>SILVERADO 2102</v>
          </cell>
          <cell r="E664">
            <v>58626</v>
          </cell>
          <cell r="F664" t="b">
            <v>0</v>
          </cell>
          <cell r="G664">
            <v>24491.733778478399</v>
          </cell>
          <cell r="H664">
            <v>24491.733778478399</v>
          </cell>
          <cell r="I664">
            <v>15.221711484448974</v>
          </cell>
          <cell r="J664">
            <v>125</v>
          </cell>
          <cell r="K664">
            <v>9.1234223302217999E-5</v>
          </cell>
          <cell r="L664">
            <v>1869</v>
          </cell>
          <cell r="M664">
            <v>1427.3169071550601</v>
          </cell>
          <cell r="N664">
            <v>627</v>
          </cell>
        </row>
        <row r="665">
          <cell r="B665" t="str">
            <v>SAN JOAQUIN #2 1103157026</v>
          </cell>
          <cell r="C665">
            <v>252521103</v>
          </cell>
          <cell r="D665" t="str">
            <v>SAN JOAQUIN #2 1103</v>
          </cell>
          <cell r="E665">
            <v>157026</v>
          </cell>
          <cell r="F665" t="b">
            <v>0</v>
          </cell>
          <cell r="G665">
            <v>5200.0769877068797</v>
          </cell>
          <cell r="H665">
            <v>5200.0769877068797</v>
          </cell>
          <cell r="I665">
            <v>3.2318688550073831</v>
          </cell>
          <cell r="J665">
            <v>44</v>
          </cell>
          <cell r="K665">
            <v>6.6096308108337101E-5</v>
          </cell>
          <cell r="L665">
            <v>2586</v>
          </cell>
          <cell r="M665">
            <v>1923.69328518262</v>
          </cell>
          <cell r="N665">
            <v>467</v>
          </cell>
        </row>
        <row r="666">
          <cell r="B666" t="str">
            <v>PEORIA 170411232</v>
          </cell>
          <cell r="C666">
            <v>163781704</v>
          </cell>
          <cell r="D666" t="str">
            <v>PEORIA 1704</v>
          </cell>
          <cell r="E666">
            <v>11232</v>
          </cell>
          <cell r="F666" t="b">
            <v>0</v>
          </cell>
          <cell r="G666">
            <v>27747.6591195939</v>
          </cell>
          <cell r="H666">
            <v>20505.6080493462</v>
          </cell>
          <cell r="I666">
            <v>12.744318240737227</v>
          </cell>
          <cell r="J666">
            <v>222</v>
          </cell>
          <cell r="K666">
            <v>7.7667505228509094E-5</v>
          </cell>
          <cell r="L666">
            <v>2269</v>
          </cell>
          <cell r="M666">
            <v>1686.0292393704301</v>
          </cell>
          <cell r="N666">
            <v>527</v>
          </cell>
        </row>
        <row r="667">
          <cell r="B667" t="str">
            <v>DIAMOND SPRINGS 11052102</v>
          </cell>
          <cell r="C667">
            <v>152261105</v>
          </cell>
          <cell r="D667" t="str">
            <v>DIAMOND SPRINGS 1105</v>
          </cell>
          <cell r="E667">
            <v>2102</v>
          </cell>
          <cell r="F667" t="b">
            <v>0</v>
          </cell>
          <cell r="G667">
            <v>62912.063317889901</v>
          </cell>
          <cell r="H667">
            <v>60307.879921699903</v>
          </cell>
          <cell r="I667">
            <v>37.481591001677998</v>
          </cell>
          <cell r="J667">
            <v>417</v>
          </cell>
          <cell r="K667">
            <v>1.30346448875465E-4</v>
          </cell>
          <cell r="L667">
            <v>1002</v>
          </cell>
          <cell r="M667">
            <v>1146.89431545089</v>
          </cell>
          <cell r="N667">
            <v>755</v>
          </cell>
        </row>
        <row r="668">
          <cell r="B668" t="str">
            <v>WILLITS 1104CB</v>
          </cell>
          <cell r="C668">
            <v>42661104</v>
          </cell>
          <cell r="D668" t="str">
            <v>WILLITS 1104</v>
          </cell>
          <cell r="E668" t="str">
            <v>CB</v>
          </cell>
          <cell r="F668" t="b">
            <v>0</v>
          </cell>
          <cell r="G668">
            <v>12241.4218278842</v>
          </cell>
          <cell r="H668">
            <v>6260.0525225538904</v>
          </cell>
          <cell r="I668">
            <v>3.8906479319788008</v>
          </cell>
          <cell r="J668">
            <v>90</v>
          </cell>
          <cell r="K668">
            <v>1.3491416693796001E-4</v>
          </cell>
          <cell r="L668">
            <v>927</v>
          </cell>
          <cell r="M668">
            <v>773.60551206597904</v>
          </cell>
          <cell r="N668">
            <v>956</v>
          </cell>
        </row>
        <row r="669">
          <cell r="B669" t="str">
            <v>GEYSERVILLE 1102484</v>
          </cell>
          <cell r="C669">
            <v>42891102</v>
          </cell>
          <cell r="D669" t="str">
            <v>GEYSERVILLE 1102</v>
          </cell>
          <cell r="E669">
            <v>484</v>
          </cell>
          <cell r="F669" t="b">
            <v>0</v>
          </cell>
          <cell r="G669">
            <v>78528.193525714698</v>
          </cell>
          <cell r="H669">
            <v>53688.808185872003</v>
          </cell>
          <cell r="I669">
            <v>33.367811178292108</v>
          </cell>
          <cell r="J669">
            <v>379</v>
          </cell>
          <cell r="K669">
            <v>1.18326614951643E-4</v>
          </cell>
          <cell r="L669">
            <v>1222</v>
          </cell>
          <cell r="M669">
            <v>896.81873155785502</v>
          </cell>
          <cell r="N669">
            <v>885</v>
          </cell>
        </row>
        <row r="670">
          <cell r="B670" t="str">
            <v>HIGGINS 1104CB</v>
          </cell>
          <cell r="C670">
            <v>152691104</v>
          </cell>
          <cell r="D670" t="str">
            <v>HIGGINS 1104</v>
          </cell>
          <cell r="E670" t="str">
            <v>CB</v>
          </cell>
          <cell r="F670" t="b">
            <v>0</v>
          </cell>
          <cell r="G670">
            <v>18716.511046832598</v>
          </cell>
          <cell r="H670">
            <v>18050.107202015599</v>
          </cell>
          <cell r="I670">
            <v>11.218214544447234</v>
          </cell>
          <cell r="J670">
            <v>124</v>
          </cell>
          <cell r="K670">
            <v>1.3240770191966301E-4</v>
          </cell>
          <cell r="L670">
            <v>974</v>
          </cell>
          <cell r="M670">
            <v>792.69794136360599</v>
          </cell>
          <cell r="N670">
            <v>948</v>
          </cell>
        </row>
        <row r="671">
          <cell r="B671" t="str">
            <v>PENRYN 1105119949</v>
          </cell>
          <cell r="C671">
            <v>152561105</v>
          </cell>
          <cell r="D671" t="str">
            <v>PENRYN 1105</v>
          </cell>
          <cell r="E671">
            <v>119949</v>
          </cell>
          <cell r="F671" t="b">
            <v>0</v>
          </cell>
          <cell r="G671">
            <v>3756.7927350077598</v>
          </cell>
          <cell r="H671">
            <v>2221.8701730746102</v>
          </cell>
          <cell r="I671">
            <v>1.3809012884242451</v>
          </cell>
          <cell r="J671">
            <v>25</v>
          </cell>
          <cell r="K671">
            <v>7.5612632523795203E-5</v>
          </cell>
          <cell r="L671">
            <v>2320</v>
          </cell>
          <cell r="M671">
            <v>1497.97838974403</v>
          </cell>
          <cell r="N671">
            <v>598</v>
          </cell>
        </row>
        <row r="672">
          <cell r="B672" t="str">
            <v>CLAY 1103CB</v>
          </cell>
          <cell r="C672">
            <v>163341103</v>
          </cell>
          <cell r="D672" t="str">
            <v>CLAY 1103</v>
          </cell>
          <cell r="E672" t="str">
            <v>CB</v>
          </cell>
          <cell r="F672" t="b">
            <v>0</v>
          </cell>
          <cell r="G672">
            <v>21668.4066506159</v>
          </cell>
          <cell r="H672">
            <v>9680.0570193411004</v>
          </cell>
          <cell r="I672">
            <v>6.0161945427850219</v>
          </cell>
          <cell r="J672">
            <v>110</v>
          </cell>
          <cell r="K672">
            <v>1.13974211217282E-4</v>
          </cell>
          <cell r="L672">
            <v>1323</v>
          </cell>
          <cell r="M672">
            <v>734.80742416026499</v>
          </cell>
          <cell r="N672">
            <v>989</v>
          </cell>
        </row>
        <row r="673">
          <cell r="B673" t="str">
            <v>TIDEWATER 2106745811</v>
          </cell>
          <cell r="C673">
            <v>14652106</v>
          </cell>
          <cell r="D673" t="str">
            <v>TIDEWATER 2106</v>
          </cell>
          <cell r="E673">
            <v>745811</v>
          </cell>
          <cell r="F673" t="b">
            <v>1</v>
          </cell>
          <cell r="G673">
            <v>780.42601939451004</v>
          </cell>
          <cell r="H673">
            <v>641.291639286394</v>
          </cell>
          <cell r="I673">
            <v>0.39856534449123304</v>
          </cell>
          <cell r="J673">
            <v>8</v>
          </cell>
          <cell r="K673">
            <v>7.9022286172403201E-5</v>
          </cell>
          <cell r="L673">
            <v>2235</v>
          </cell>
          <cell r="M673">
            <v>1106.1185489931399</v>
          </cell>
          <cell r="N673">
            <v>773</v>
          </cell>
        </row>
        <row r="674">
          <cell r="B674" t="str">
            <v>WOODACRE 110191900</v>
          </cell>
          <cell r="C674">
            <v>43021101</v>
          </cell>
          <cell r="D674" t="str">
            <v>WOODACRE 1101</v>
          </cell>
          <cell r="E674">
            <v>91900</v>
          </cell>
          <cell r="F674" t="b">
            <v>0</v>
          </cell>
          <cell r="G674">
            <v>22248.603541659599</v>
          </cell>
          <cell r="H674">
            <v>14519.294037662299</v>
          </cell>
          <cell r="I674">
            <v>9.0237998991064625</v>
          </cell>
          <cell r="J674">
            <v>91</v>
          </cell>
          <cell r="K674">
            <v>1.28850121481253E-4</v>
          </cell>
          <cell r="L674">
            <v>1031</v>
          </cell>
          <cell r="M674">
            <v>1012.54405897931</v>
          </cell>
          <cell r="N674">
            <v>824</v>
          </cell>
        </row>
        <row r="675">
          <cell r="B675" t="str">
            <v>SAND CREEK 110397354</v>
          </cell>
          <cell r="C675">
            <v>254601103</v>
          </cell>
          <cell r="D675" t="str">
            <v>SAND CREEK 1103</v>
          </cell>
          <cell r="E675">
            <v>97354</v>
          </cell>
          <cell r="F675" t="b">
            <v>0</v>
          </cell>
          <cell r="G675">
            <v>16339.8299066664</v>
          </cell>
          <cell r="H675">
            <v>14168.241964801</v>
          </cell>
          <cell r="I675">
            <v>8.8056196176513364</v>
          </cell>
          <cell r="J675">
            <v>59</v>
          </cell>
          <cell r="K675">
            <v>2.3545545461494199E-5</v>
          </cell>
          <cell r="L675">
            <v>3509</v>
          </cell>
          <cell r="M675">
            <v>5418.35088372685</v>
          </cell>
          <cell r="N675">
            <v>49</v>
          </cell>
        </row>
        <row r="676">
          <cell r="B676" t="str">
            <v>CLARKSVILLE 210619642</v>
          </cell>
          <cell r="C676">
            <v>153612106</v>
          </cell>
          <cell r="D676" t="str">
            <v>CLARKSVILLE 2106</v>
          </cell>
          <cell r="E676">
            <v>19642</v>
          </cell>
          <cell r="F676" t="b">
            <v>0</v>
          </cell>
          <cell r="G676">
            <v>2579.2739382392701</v>
          </cell>
          <cell r="H676">
            <v>1246.43993908021</v>
          </cell>
          <cell r="I676">
            <v>0.77466745747682408</v>
          </cell>
          <cell r="J676">
            <v>17</v>
          </cell>
          <cell r="K676">
            <v>2.4873664006008702E-4</v>
          </cell>
          <cell r="L676">
            <v>219</v>
          </cell>
          <cell r="M676">
            <v>453.12581161854303</v>
          </cell>
          <cell r="N676">
            <v>1242</v>
          </cell>
        </row>
        <row r="677">
          <cell r="B677" t="str">
            <v>MERCED FALLS 11029470</v>
          </cell>
          <cell r="C677">
            <v>252811102</v>
          </cell>
          <cell r="D677" t="str">
            <v>MERCED FALLS 1102</v>
          </cell>
          <cell r="E677">
            <v>9470</v>
          </cell>
          <cell r="F677" t="b">
            <v>0</v>
          </cell>
          <cell r="G677">
            <v>36749.597562294497</v>
          </cell>
          <cell r="H677">
            <v>36749.597562294497</v>
          </cell>
          <cell r="I677">
            <v>22.840023345117775</v>
          </cell>
          <cell r="J677">
            <v>277</v>
          </cell>
          <cell r="K677">
            <v>8.8658418692564306E-5</v>
          </cell>
          <cell r="L677">
            <v>1964</v>
          </cell>
          <cell r="M677">
            <v>1395.49920909973</v>
          </cell>
          <cell r="N677">
            <v>639</v>
          </cell>
        </row>
        <row r="678">
          <cell r="B678" t="str">
            <v>PUEBLO 2102943820</v>
          </cell>
          <cell r="C678">
            <v>43292102</v>
          </cell>
          <cell r="D678" t="str">
            <v>PUEBLO 2102</v>
          </cell>
          <cell r="E678">
            <v>943820</v>
          </cell>
          <cell r="F678" t="b">
            <v>0</v>
          </cell>
          <cell r="G678">
            <v>3953.9710956255999</v>
          </cell>
          <cell r="H678">
            <v>3039.5844512744502</v>
          </cell>
          <cell r="I678">
            <v>1.8891140157081729</v>
          </cell>
          <cell r="J678">
            <v>13</v>
          </cell>
          <cell r="K678">
            <v>9.0028823671253503E-5</v>
          </cell>
          <cell r="L678">
            <v>1913</v>
          </cell>
          <cell r="M678">
            <v>1434.29496235275</v>
          </cell>
          <cell r="N678">
            <v>621</v>
          </cell>
        </row>
        <row r="679">
          <cell r="B679" t="str">
            <v>WHITMORE 11011594</v>
          </cell>
          <cell r="C679">
            <v>103601101</v>
          </cell>
          <cell r="D679" t="str">
            <v>WHITMORE 1101</v>
          </cell>
          <cell r="E679">
            <v>1594</v>
          </cell>
          <cell r="F679" t="b">
            <v>0</v>
          </cell>
          <cell r="G679">
            <v>39042.209287121201</v>
          </cell>
          <cell r="H679">
            <v>39042.209287121201</v>
          </cell>
          <cell r="I679">
            <v>24.264890793735987</v>
          </cell>
          <cell r="J679">
            <v>160</v>
          </cell>
          <cell r="K679">
            <v>1.2551502276195701E-4</v>
          </cell>
          <cell r="L679">
            <v>1089</v>
          </cell>
          <cell r="M679">
            <v>1126.4421052550499</v>
          </cell>
          <cell r="N679">
            <v>765</v>
          </cell>
        </row>
        <row r="680">
          <cell r="B680" t="str">
            <v>MARIPOSA 210110240</v>
          </cell>
          <cell r="C680">
            <v>254452101</v>
          </cell>
          <cell r="D680" t="str">
            <v>MARIPOSA 2101</v>
          </cell>
          <cell r="E680">
            <v>10240</v>
          </cell>
          <cell r="F680" t="b">
            <v>0</v>
          </cell>
          <cell r="G680">
            <v>34689.0589646917</v>
          </cell>
          <cell r="H680">
            <v>34689.0589646917</v>
          </cell>
          <cell r="I680">
            <v>21.559390282592727</v>
          </cell>
          <cell r="J680">
            <v>189</v>
          </cell>
          <cell r="K680">
            <v>7.4292132921982502E-5</v>
          </cell>
          <cell r="L680">
            <v>2350</v>
          </cell>
          <cell r="M680">
            <v>1439.76118329269</v>
          </cell>
          <cell r="N680">
            <v>619</v>
          </cell>
        </row>
        <row r="681">
          <cell r="B681" t="str">
            <v>CLOVERDALE 1102674</v>
          </cell>
          <cell r="C681">
            <v>42821102</v>
          </cell>
          <cell r="D681" t="str">
            <v>CLOVERDALE 1102</v>
          </cell>
          <cell r="E681">
            <v>674</v>
          </cell>
          <cell r="F681" t="b">
            <v>0</v>
          </cell>
          <cell r="G681">
            <v>32462.292602662401</v>
          </cell>
          <cell r="H681">
            <v>27296.938185654399</v>
          </cell>
          <cell r="I681">
            <v>16.965157355907021</v>
          </cell>
          <cell r="J681">
            <v>122</v>
          </cell>
          <cell r="K681">
            <v>1.1907844492263101E-4</v>
          </cell>
          <cell r="L681">
            <v>1203</v>
          </cell>
          <cell r="M681">
            <v>1499.6889977103399</v>
          </cell>
          <cell r="N681">
            <v>597</v>
          </cell>
        </row>
        <row r="682">
          <cell r="B682" t="str">
            <v>SHINGLE SPRINGS 210961892</v>
          </cell>
          <cell r="C682">
            <v>153652109</v>
          </cell>
          <cell r="D682" t="str">
            <v>SHINGLE SPRINGS 2109</v>
          </cell>
          <cell r="E682">
            <v>61892</v>
          </cell>
          <cell r="F682" t="b">
            <v>0</v>
          </cell>
          <cell r="G682">
            <v>48456.6487519613</v>
          </cell>
          <cell r="H682">
            <v>48456.6487519613</v>
          </cell>
          <cell r="I682">
            <v>30.116002953363147</v>
          </cell>
          <cell r="J682">
            <v>318</v>
          </cell>
          <cell r="K682">
            <v>8.0968521016777303E-5</v>
          </cell>
          <cell r="L682">
            <v>2183</v>
          </cell>
          <cell r="M682">
            <v>1584.30176293264</v>
          </cell>
          <cell r="N682">
            <v>567</v>
          </cell>
        </row>
        <row r="683">
          <cell r="B683" t="str">
            <v>BANGOR 110155206</v>
          </cell>
          <cell r="C683">
            <v>103191101</v>
          </cell>
          <cell r="D683" t="str">
            <v>BANGOR 1101</v>
          </cell>
          <cell r="E683">
            <v>55206</v>
          </cell>
          <cell r="F683" t="b">
            <v>1</v>
          </cell>
          <cell r="G683">
            <v>3467.0084007866799</v>
          </cell>
          <cell r="H683">
            <v>0</v>
          </cell>
          <cell r="I683">
            <v>0</v>
          </cell>
          <cell r="J683">
            <v>28</v>
          </cell>
          <cell r="K683">
            <v>1.0975778176154E-4</v>
          </cell>
          <cell r="L683">
            <v>1415</v>
          </cell>
          <cell r="M683">
            <v>967.15758384666003</v>
          </cell>
          <cell r="N683">
            <v>851</v>
          </cell>
        </row>
        <row r="684">
          <cell r="B684" t="str">
            <v>CALISTOGA 1101734</v>
          </cell>
          <cell r="C684">
            <v>42711101</v>
          </cell>
          <cell r="D684" t="str">
            <v>CALISTOGA 1101</v>
          </cell>
          <cell r="E684">
            <v>734</v>
          </cell>
          <cell r="F684" t="b">
            <v>0</v>
          </cell>
          <cell r="G684">
            <v>26724.941049561501</v>
          </cell>
          <cell r="H684">
            <v>22050.898915682599</v>
          </cell>
          <cell r="I684">
            <v>13.704722756794654</v>
          </cell>
          <cell r="J684">
            <v>162</v>
          </cell>
          <cell r="K684">
            <v>1.5037082699360601E-4</v>
          </cell>
          <cell r="L684">
            <v>732</v>
          </cell>
          <cell r="M684">
            <v>885.88372096957505</v>
          </cell>
          <cell r="N684">
            <v>889</v>
          </cell>
        </row>
        <row r="685">
          <cell r="B685" t="str">
            <v>COTATI 1103CB</v>
          </cell>
          <cell r="C685">
            <v>42271103</v>
          </cell>
          <cell r="D685" t="str">
            <v>COTATI 1103</v>
          </cell>
          <cell r="E685" t="str">
            <v>CB</v>
          </cell>
          <cell r="F685" t="b">
            <v>0</v>
          </cell>
          <cell r="G685">
            <v>19422.567038933299</v>
          </cell>
          <cell r="H685">
            <v>19422.567038933299</v>
          </cell>
          <cell r="I685">
            <v>12.071203877522249</v>
          </cell>
          <cell r="J685">
            <v>106</v>
          </cell>
          <cell r="K685">
            <v>1.1505992464457E-4</v>
          </cell>
          <cell r="L685">
            <v>1297</v>
          </cell>
          <cell r="M685">
            <v>1154.6789979544999</v>
          </cell>
          <cell r="N685">
            <v>753</v>
          </cell>
        </row>
        <row r="686">
          <cell r="B686" t="str">
            <v>WHITMORE 110145262</v>
          </cell>
          <cell r="C686">
            <v>103601101</v>
          </cell>
          <cell r="D686" t="str">
            <v>WHITMORE 1101</v>
          </cell>
          <cell r="E686">
            <v>45262</v>
          </cell>
          <cell r="F686" t="b">
            <v>0</v>
          </cell>
          <cell r="G686">
            <v>46333.9347186616</v>
          </cell>
          <cell r="H686">
            <v>46333.9347186616</v>
          </cell>
          <cell r="I686">
            <v>28.796727606377626</v>
          </cell>
          <cell r="J686">
            <v>221</v>
          </cell>
          <cell r="K686">
            <v>1.02719008457516E-4</v>
          </cell>
          <cell r="L686">
            <v>1577</v>
          </cell>
          <cell r="M686">
            <v>1038.3076676047201</v>
          </cell>
          <cell r="N686">
            <v>800</v>
          </cell>
        </row>
        <row r="687">
          <cell r="B687" t="str">
            <v>COTTONWOOD 11031344</v>
          </cell>
          <cell r="C687">
            <v>102931103</v>
          </cell>
          <cell r="D687" t="str">
            <v>COTTONWOOD 1103</v>
          </cell>
          <cell r="E687">
            <v>1344</v>
          </cell>
          <cell r="F687" t="b">
            <v>0</v>
          </cell>
          <cell r="G687">
            <v>20065.0070963256</v>
          </cell>
          <cell r="H687">
            <v>16285.335365754299</v>
          </cell>
          <cell r="I687">
            <v>10.121401718927469</v>
          </cell>
          <cell r="J687">
            <v>152</v>
          </cell>
          <cell r="K687">
            <v>6.9299102853236902E-5</v>
          </cell>
          <cell r="L687">
            <v>2497</v>
          </cell>
          <cell r="M687">
            <v>2362.2490658074098</v>
          </cell>
          <cell r="N687">
            <v>369</v>
          </cell>
        </row>
        <row r="688">
          <cell r="B688" t="str">
            <v>CLEAR LAKE 1101699062</v>
          </cell>
          <cell r="C688">
            <v>42141101</v>
          </cell>
          <cell r="D688" t="str">
            <v>CLEAR LAKE 1101</v>
          </cell>
          <cell r="E688">
            <v>699062</v>
          </cell>
          <cell r="F688" t="b">
            <v>0</v>
          </cell>
          <cell r="G688">
            <v>3006.4234645719998</v>
          </cell>
          <cell r="H688">
            <v>1359.6472912583499</v>
          </cell>
          <cell r="I688">
            <v>0.8450262841879117</v>
          </cell>
          <cell r="J688">
            <v>20</v>
          </cell>
          <cell r="K688">
            <v>8.6499181634280804E-5</v>
          </cell>
          <cell r="L688">
            <v>2024</v>
          </cell>
          <cell r="M688">
            <v>1257.98021862263</v>
          </cell>
          <cell r="N688">
            <v>696</v>
          </cell>
        </row>
        <row r="689">
          <cell r="B689" t="str">
            <v>SHINGLE SPRINGS 210912392</v>
          </cell>
          <cell r="C689">
            <v>153652109</v>
          </cell>
          <cell r="D689" t="str">
            <v>SHINGLE SPRINGS 2109</v>
          </cell>
          <cell r="E689">
            <v>12392</v>
          </cell>
          <cell r="F689" t="b">
            <v>0</v>
          </cell>
          <cell r="G689">
            <v>23572.5390675046</v>
          </cell>
          <cell r="H689">
            <v>23572.5390675046</v>
          </cell>
          <cell r="I689">
            <v>14.650428258237788</v>
          </cell>
          <cell r="J689">
            <v>178</v>
          </cell>
          <cell r="K689">
            <v>1.09362295527747E-4</v>
          </cell>
          <cell r="L689">
            <v>1424</v>
          </cell>
          <cell r="M689">
            <v>1246.8521041234201</v>
          </cell>
          <cell r="N689">
            <v>703</v>
          </cell>
        </row>
        <row r="690">
          <cell r="B690" t="str">
            <v>PLACERVILLE 1110421358</v>
          </cell>
          <cell r="C690">
            <v>153081110</v>
          </cell>
          <cell r="D690" t="str">
            <v>PLACERVILLE 1110</v>
          </cell>
          <cell r="E690">
            <v>421358</v>
          </cell>
          <cell r="F690" t="b">
            <v>0</v>
          </cell>
          <cell r="G690">
            <v>23870.671149366099</v>
          </cell>
          <cell r="H690">
            <v>23870.671149366099</v>
          </cell>
          <cell r="I690">
            <v>14.835718551501616</v>
          </cell>
          <cell r="J690">
            <v>169</v>
          </cell>
          <cell r="K690">
            <v>1.2253865136136399E-4</v>
          </cell>
          <cell r="L690">
            <v>1140</v>
          </cell>
          <cell r="M690">
            <v>802.55365902430594</v>
          </cell>
          <cell r="N690">
            <v>940</v>
          </cell>
        </row>
        <row r="691">
          <cell r="B691" t="str">
            <v>SILVERADO 2104722</v>
          </cell>
          <cell r="C691">
            <v>43432104</v>
          </cell>
          <cell r="D691" t="str">
            <v>SILVERADO 2104</v>
          </cell>
          <cell r="E691">
            <v>722</v>
          </cell>
          <cell r="F691" t="b">
            <v>0</v>
          </cell>
          <cell r="G691">
            <v>12705.358229285401</v>
          </cell>
          <cell r="H691">
            <v>12705.358229285401</v>
          </cell>
          <cell r="I691">
            <v>7.8964314663054074</v>
          </cell>
          <cell r="J691">
            <v>99</v>
          </cell>
          <cell r="K691">
            <v>2.60822842612855E-4</v>
          </cell>
          <cell r="L691">
            <v>194</v>
          </cell>
          <cell r="M691">
            <v>569.60124743706399</v>
          </cell>
          <cell r="N691">
            <v>1130</v>
          </cell>
        </row>
        <row r="692">
          <cell r="B692" t="str">
            <v>TEJON 11023751</v>
          </cell>
          <cell r="C692">
            <v>252931102</v>
          </cell>
          <cell r="D692" t="str">
            <v>TEJON 1102</v>
          </cell>
          <cell r="E692">
            <v>3751</v>
          </cell>
          <cell r="F692" t="b">
            <v>0</v>
          </cell>
          <cell r="G692">
            <v>16451.173741306899</v>
          </cell>
          <cell r="H692">
            <v>15802.8651205846</v>
          </cell>
          <cell r="I692">
            <v>9.8215445124826601</v>
          </cell>
          <cell r="J692">
            <v>65</v>
          </cell>
          <cell r="K692">
            <v>4.4895714665926701E-5</v>
          </cell>
          <cell r="L692">
            <v>3163</v>
          </cell>
          <cell r="M692">
            <v>3153.81170425234</v>
          </cell>
          <cell r="N692">
            <v>247</v>
          </cell>
        </row>
        <row r="693">
          <cell r="B693" t="str">
            <v>CAYETANO 2111CB</v>
          </cell>
          <cell r="C693">
            <v>14422111</v>
          </cell>
          <cell r="D693" t="str">
            <v>CAYETANO 2111</v>
          </cell>
          <cell r="E693" t="str">
            <v>CB</v>
          </cell>
          <cell r="F693" t="b">
            <v>0</v>
          </cell>
          <cell r="G693">
            <v>14665.156543299499</v>
          </cell>
          <cell r="H693">
            <v>5449.7895714079996</v>
          </cell>
          <cell r="I693">
            <v>3.3870662345605962</v>
          </cell>
          <cell r="J693">
            <v>81</v>
          </cell>
          <cell r="K693">
            <v>1.21464170486632E-4</v>
          </cell>
          <cell r="L693">
            <v>1157</v>
          </cell>
          <cell r="M693">
            <v>1050.37577460542</v>
          </cell>
          <cell r="N693">
            <v>796</v>
          </cell>
        </row>
        <row r="694">
          <cell r="B694" t="str">
            <v>LINCOLN 110451756</v>
          </cell>
          <cell r="C694">
            <v>153701104</v>
          </cell>
          <cell r="D694" t="str">
            <v>LINCOLN 1104</v>
          </cell>
          <cell r="E694">
            <v>51756</v>
          </cell>
          <cell r="F694" t="b">
            <v>0</v>
          </cell>
          <cell r="G694">
            <v>56082.310214264799</v>
          </cell>
          <cell r="H694">
            <v>17440.805784742501</v>
          </cell>
          <cell r="I694">
            <v>10.839531252170604</v>
          </cell>
          <cell r="J694">
            <v>264</v>
          </cell>
          <cell r="K694">
            <v>8.4998332043211897E-5</v>
          </cell>
          <cell r="L694">
            <v>2060</v>
          </cell>
          <cell r="M694">
            <v>1131.9938510701299</v>
          </cell>
          <cell r="N694">
            <v>763</v>
          </cell>
        </row>
        <row r="695">
          <cell r="B695" t="str">
            <v>MC ARTHUR 1101501106</v>
          </cell>
          <cell r="C695">
            <v>103491101</v>
          </cell>
          <cell r="D695" t="str">
            <v>MC ARTHUR 1101</v>
          </cell>
          <cell r="E695">
            <v>501106</v>
          </cell>
          <cell r="F695" t="b">
            <v>0</v>
          </cell>
          <cell r="G695">
            <v>16962.6838656246</v>
          </cell>
          <cell r="H695">
            <v>16083.896007170701</v>
          </cell>
          <cell r="I695">
            <v>9.9962063437978248</v>
          </cell>
          <cell r="J695">
            <v>86</v>
          </cell>
          <cell r="K695">
            <v>2.2873662108698498E-5</v>
          </cell>
          <cell r="L695">
            <v>3513</v>
          </cell>
          <cell r="M695">
            <v>4753.3760402662801</v>
          </cell>
          <cell r="N695">
            <v>97</v>
          </cell>
        </row>
        <row r="696">
          <cell r="B696" t="str">
            <v>CLARKSVILLE 210419772</v>
          </cell>
          <cell r="C696">
            <v>153612104</v>
          </cell>
          <cell r="D696" t="str">
            <v>CLARKSVILLE 2104</v>
          </cell>
          <cell r="E696">
            <v>19772</v>
          </cell>
          <cell r="F696" t="b">
            <v>0</v>
          </cell>
          <cell r="G696">
            <v>29712.158233440601</v>
          </cell>
          <cell r="H696">
            <v>28840.3765198855</v>
          </cell>
          <cell r="I696">
            <v>17.92441051577719</v>
          </cell>
          <cell r="J696">
            <v>185</v>
          </cell>
          <cell r="K696">
            <v>1.06373307418202E-4</v>
          </cell>
          <cell r="L696">
            <v>1489</v>
          </cell>
          <cell r="M696">
            <v>1084.3193887718901</v>
          </cell>
          <cell r="N696">
            <v>780</v>
          </cell>
        </row>
        <row r="697">
          <cell r="B697" t="str">
            <v>CLARKSVILLE 2103593454</v>
          </cell>
          <cell r="C697">
            <v>153612103</v>
          </cell>
          <cell r="D697" t="str">
            <v>CLARKSVILLE 2103</v>
          </cell>
          <cell r="E697">
            <v>593454</v>
          </cell>
          <cell r="F697" t="b">
            <v>0</v>
          </cell>
          <cell r="G697">
            <v>65282.8122729643</v>
          </cell>
          <cell r="H697">
            <v>51502.824136269403</v>
          </cell>
          <cell r="I697">
            <v>32.009213260577624</v>
          </cell>
          <cell r="J697">
            <v>324</v>
          </cell>
          <cell r="K697">
            <v>8.6964568389765406E-5</v>
          </cell>
          <cell r="L697">
            <v>2012</v>
          </cell>
          <cell r="M697">
            <v>1565.53436232678</v>
          </cell>
          <cell r="N697">
            <v>572</v>
          </cell>
        </row>
        <row r="698">
          <cell r="B698" t="str">
            <v>RISING RIVER 11011530</v>
          </cell>
          <cell r="C698">
            <v>103551101</v>
          </cell>
          <cell r="D698" t="str">
            <v>RISING RIVER 1101</v>
          </cell>
          <cell r="E698">
            <v>1530</v>
          </cell>
          <cell r="F698" t="b">
            <v>0</v>
          </cell>
          <cell r="G698">
            <v>28483.8521222571</v>
          </cell>
          <cell r="H698">
            <v>18168.0105576838</v>
          </cell>
          <cell r="I698">
            <v>11.291491956298197</v>
          </cell>
          <cell r="J698">
            <v>167</v>
          </cell>
          <cell r="K698">
            <v>5.6107294734296902E-5</v>
          </cell>
          <cell r="L698">
            <v>2884</v>
          </cell>
          <cell r="M698">
            <v>2176.98416117017</v>
          </cell>
          <cell r="N698">
            <v>405</v>
          </cell>
        </row>
        <row r="699">
          <cell r="B699" t="str">
            <v>CLARK ROAD 110281296</v>
          </cell>
          <cell r="C699">
            <v>103091102</v>
          </cell>
          <cell r="D699" t="str">
            <v>CLARK ROAD 1102</v>
          </cell>
          <cell r="E699">
            <v>81296</v>
          </cell>
          <cell r="F699" t="b">
            <v>0</v>
          </cell>
          <cell r="G699">
            <v>24680.733585422498</v>
          </cell>
          <cell r="H699">
            <v>17571.051087090102</v>
          </cell>
          <cell r="I699">
            <v>10.920479233741517</v>
          </cell>
          <cell r="J699">
            <v>124</v>
          </cell>
          <cell r="K699">
            <v>1.06363452555195E-4</v>
          </cell>
          <cell r="L699">
            <v>1490</v>
          </cell>
          <cell r="M699">
            <v>869.98579434648695</v>
          </cell>
          <cell r="N699">
            <v>899</v>
          </cell>
        </row>
        <row r="700">
          <cell r="B700" t="str">
            <v>APPLE HILL 210277546</v>
          </cell>
          <cell r="C700">
            <v>153662102</v>
          </cell>
          <cell r="D700" t="str">
            <v>APPLE HILL 2102</v>
          </cell>
          <cell r="E700">
            <v>77546</v>
          </cell>
          <cell r="F700" t="b">
            <v>0</v>
          </cell>
          <cell r="G700">
            <v>69346.932745826402</v>
          </cell>
          <cell r="H700">
            <v>69346.932745826402</v>
          </cell>
          <cell r="I700">
            <v>43.099398847623618</v>
          </cell>
          <cell r="J700">
            <v>403</v>
          </cell>
          <cell r="K700">
            <v>9.5092206869757398E-5</v>
          </cell>
          <cell r="L700">
            <v>1762</v>
          </cell>
          <cell r="M700">
            <v>1309.42412546783</v>
          </cell>
          <cell r="N700">
            <v>678</v>
          </cell>
        </row>
        <row r="701">
          <cell r="B701" t="str">
            <v>MARIPOSA 2101752630</v>
          </cell>
          <cell r="C701">
            <v>254452101</v>
          </cell>
          <cell r="D701" t="str">
            <v>MARIPOSA 2101</v>
          </cell>
          <cell r="E701">
            <v>752630</v>
          </cell>
          <cell r="F701" t="b">
            <v>0</v>
          </cell>
          <cell r="G701">
            <v>30558.966252976799</v>
          </cell>
          <cell r="H701">
            <v>30558.966252976799</v>
          </cell>
          <cell r="I701">
            <v>18.992520977611434</v>
          </cell>
          <cell r="J701">
            <v>154</v>
          </cell>
          <cell r="K701">
            <v>6.4839883870936504E-5</v>
          </cell>
          <cell r="L701">
            <v>2614</v>
          </cell>
          <cell r="M701">
            <v>1699.6448706878</v>
          </cell>
          <cell r="N701">
            <v>523</v>
          </cell>
        </row>
        <row r="702">
          <cell r="B702" t="str">
            <v>COTATI 1105213984</v>
          </cell>
          <cell r="C702">
            <v>42271105</v>
          </cell>
          <cell r="D702" t="str">
            <v>COTATI 1105</v>
          </cell>
          <cell r="E702">
            <v>213984</v>
          </cell>
          <cell r="F702" t="b">
            <v>0</v>
          </cell>
          <cell r="G702">
            <v>11162.8449742429</v>
          </cell>
          <cell r="H702">
            <v>11162.8449742429</v>
          </cell>
          <cell r="I702">
            <v>6.9377532468880672</v>
          </cell>
          <cell r="J702">
            <v>47</v>
          </cell>
          <cell r="K702">
            <v>9.4494411749347705E-5</v>
          </cell>
          <cell r="L702">
            <v>1780</v>
          </cell>
          <cell r="M702">
            <v>1225.63377443697</v>
          </cell>
          <cell r="N702">
            <v>715</v>
          </cell>
        </row>
        <row r="703">
          <cell r="B703" t="str">
            <v>MERCED FALLS 110238748</v>
          </cell>
          <cell r="C703">
            <v>252811102</v>
          </cell>
          <cell r="D703" t="str">
            <v>MERCED FALLS 1102</v>
          </cell>
          <cell r="E703">
            <v>38748</v>
          </cell>
          <cell r="F703" t="b">
            <v>0</v>
          </cell>
          <cell r="G703">
            <v>24704.618630213001</v>
          </cell>
          <cell r="H703">
            <v>24704.618630213001</v>
          </cell>
          <cell r="I703">
            <v>15.354020279809198</v>
          </cell>
          <cell r="J703">
            <v>178</v>
          </cell>
          <cell r="K703">
            <v>7.1783500898985904E-5</v>
          </cell>
          <cell r="L703">
            <v>2426</v>
          </cell>
          <cell r="M703">
            <v>1618.53710261929</v>
          </cell>
          <cell r="N703">
            <v>554</v>
          </cell>
        </row>
        <row r="704">
          <cell r="B704" t="str">
            <v>COTATI 110599720</v>
          </cell>
          <cell r="C704">
            <v>42271105</v>
          </cell>
          <cell r="D704" t="str">
            <v>COTATI 1105</v>
          </cell>
          <cell r="E704">
            <v>99720</v>
          </cell>
          <cell r="F704" t="b">
            <v>0</v>
          </cell>
          <cell r="G704">
            <v>19787.811462526999</v>
          </cell>
          <cell r="H704">
            <v>14780.8133191788</v>
          </cell>
          <cell r="I704">
            <v>9.1863351890483536</v>
          </cell>
          <cell r="J704">
            <v>134</v>
          </cell>
          <cell r="K704">
            <v>8.8187756855609694E-5</v>
          </cell>
          <cell r="L704">
            <v>1977</v>
          </cell>
          <cell r="M704">
            <v>1157.3809511726699</v>
          </cell>
          <cell r="N704">
            <v>751</v>
          </cell>
        </row>
        <row r="705">
          <cell r="B705" t="str">
            <v>HIGGINS 1110CB</v>
          </cell>
          <cell r="C705">
            <v>152691110</v>
          </cell>
          <cell r="D705" t="str">
            <v>HIGGINS 1110</v>
          </cell>
          <cell r="E705" t="str">
            <v>CB</v>
          </cell>
          <cell r="F705" t="b">
            <v>0</v>
          </cell>
          <cell r="G705">
            <v>17394.4701573026</v>
          </cell>
          <cell r="H705">
            <v>14019.0952471533</v>
          </cell>
          <cell r="I705">
            <v>8.7129243301139212</v>
          </cell>
          <cell r="J705">
            <v>134</v>
          </cell>
          <cell r="K705">
            <v>2.31843630519587E-4</v>
          </cell>
          <cell r="L705">
            <v>280</v>
          </cell>
          <cell r="M705">
            <v>615.37894938694706</v>
          </cell>
          <cell r="N705">
            <v>1088</v>
          </cell>
        </row>
        <row r="706">
          <cell r="B706" t="str">
            <v>UPPER LAKE 110175370</v>
          </cell>
          <cell r="C706">
            <v>42871101</v>
          </cell>
          <cell r="D706" t="str">
            <v>UPPER LAKE 1101</v>
          </cell>
          <cell r="E706">
            <v>75370</v>
          </cell>
          <cell r="F706" t="b">
            <v>0</v>
          </cell>
          <cell r="G706">
            <v>23702.8229077502</v>
          </cell>
          <cell r="H706">
            <v>17823.7139182102</v>
          </cell>
          <cell r="I706">
            <v>11.077510203983966</v>
          </cell>
          <cell r="J706">
            <v>133</v>
          </cell>
          <cell r="K706">
            <v>1.12900115230954E-4</v>
          </cell>
          <cell r="L706">
            <v>1346</v>
          </cell>
          <cell r="M706">
            <v>1122.59528525054</v>
          </cell>
          <cell r="N706">
            <v>767</v>
          </cell>
        </row>
        <row r="707">
          <cell r="B707" t="str">
            <v>LAYTONVILLE 110237586</v>
          </cell>
          <cell r="C707">
            <v>42681102</v>
          </cell>
          <cell r="D707" t="str">
            <v>LAYTONVILLE 1102</v>
          </cell>
          <cell r="E707">
            <v>37586</v>
          </cell>
          <cell r="F707" t="b">
            <v>0</v>
          </cell>
          <cell r="G707">
            <v>22457.027839403501</v>
          </cell>
          <cell r="H707">
            <v>22457.027839403501</v>
          </cell>
          <cell r="I707">
            <v>13.957133523557179</v>
          </cell>
          <cell r="J707">
            <v>72</v>
          </cell>
          <cell r="K707">
            <v>1.3606500703774901E-4</v>
          </cell>
          <cell r="L707">
            <v>919</v>
          </cell>
          <cell r="M707">
            <v>959.20445646548501</v>
          </cell>
          <cell r="N707">
            <v>854</v>
          </cell>
        </row>
        <row r="708">
          <cell r="B708" t="str">
            <v>HIGGINS 11097831</v>
          </cell>
          <cell r="C708">
            <v>152691109</v>
          </cell>
          <cell r="D708" t="str">
            <v>HIGGINS 1109</v>
          </cell>
          <cell r="E708">
            <v>7831</v>
          </cell>
          <cell r="F708" t="b">
            <v>0</v>
          </cell>
          <cell r="G708">
            <v>14300.9674002306</v>
          </cell>
          <cell r="H708">
            <v>14300.9674002306</v>
          </cell>
          <cell r="I708">
            <v>8.8881090119518955</v>
          </cell>
          <cell r="J708">
            <v>86</v>
          </cell>
          <cell r="K708">
            <v>5.81644529987432E-5</v>
          </cell>
          <cell r="L708">
            <v>2831</v>
          </cell>
          <cell r="M708">
            <v>1904.47237922353</v>
          </cell>
          <cell r="N708">
            <v>475</v>
          </cell>
        </row>
        <row r="709">
          <cell r="B709" t="str">
            <v>TEMPLETON 2110317796</v>
          </cell>
          <cell r="C709">
            <v>183052110</v>
          </cell>
          <cell r="D709" t="str">
            <v>TEMPLETON 2110</v>
          </cell>
          <cell r="E709">
            <v>317796</v>
          </cell>
          <cell r="F709" t="b">
            <v>0</v>
          </cell>
          <cell r="G709">
            <v>11760.0743754045</v>
          </cell>
          <cell r="H709">
            <v>8148.5565564478702</v>
          </cell>
          <cell r="I709">
            <v>5.0643608181776694</v>
          </cell>
          <cell r="J709">
            <v>65</v>
          </cell>
          <cell r="K709">
            <v>7.0178171625912E-5</v>
          </cell>
          <cell r="L709">
            <v>2466</v>
          </cell>
          <cell r="M709">
            <v>1382.51933117153</v>
          </cell>
          <cell r="N709">
            <v>647</v>
          </cell>
        </row>
        <row r="710">
          <cell r="B710" t="str">
            <v>CALAVERAS CEMENT 1101585</v>
          </cell>
          <cell r="C710">
            <v>162211101</v>
          </cell>
          <cell r="D710" t="str">
            <v>CALAVERAS CEMENT 1101</v>
          </cell>
          <cell r="E710">
            <v>585</v>
          </cell>
          <cell r="F710" t="b">
            <v>0</v>
          </cell>
          <cell r="G710">
            <v>22730.620252430799</v>
          </cell>
          <cell r="H710">
            <v>22730.620252430799</v>
          </cell>
          <cell r="I710">
            <v>14.127172313505779</v>
          </cell>
          <cell r="J710">
            <v>95</v>
          </cell>
          <cell r="K710">
            <v>6.2211870006146204E-5</v>
          </cell>
          <cell r="L710">
            <v>2714</v>
          </cell>
          <cell r="M710">
            <v>1313.2644809721301</v>
          </cell>
          <cell r="N710">
            <v>677</v>
          </cell>
        </row>
        <row r="711">
          <cell r="B711" t="str">
            <v>CAL WATER 1102690954</v>
          </cell>
          <cell r="C711">
            <v>255451102</v>
          </cell>
          <cell r="D711" t="str">
            <v>CAL WATER 1102</v>
          </cell>
          <cell r="E711">
            <v>690954</v>
          </cell>
          <cell r="F711" t="b">
            <v>0</v>
          </cell>
          <cell r="G711">
            <v>6889.4894007091398</v>
          </cell>
          <cell r="H711">
            <v>6410.0396962961304</v>
          </cell>
          <cell r="I711">
            <v>3.9838655663742264</v>
          </cell>
          <cell r="J711">
            <v>12</v>
          </cell>
          <cell r="K711">
            <v>1.5494119270442699E-5</v>
          </cell>
          <cell r="L711">
            <v>3583</v>
          </cell>
          <cell r="M711">
            <v>7160.5306817549199</v>
          </cell>
          <cell r="N711">
            <v>9</v>
          </cell>
        </row>
        <row r="712">
          <cell r="B712" t="str">
            <v>OAKHURST 1103CB</v>
          </cell>
          <cell r="C712">
            <v>254421103</v>
          </cell>
          <cell r="D712" t="str">
            <v>OAKHURST 1103</v>
          </cell>
          <cell r="E712" t="str">
            <v>CB</v>
          </cell>
          <cell r="F712" t="b">
            <v>0</v>
          </cell>
          <cell r="G712">
            <v>53866.952763098998</v>
          </cell>
          <cell r="H712">
            <v>51789.177672875398</v>
          </cell>
          <cell r="I712">
            <v>32.187183140382473</v>
          </cell>
          <cell r="J712">
            <v>417</v>
          </cell>
          <cell r="K712">
            <v>1.10562223177129E-4</v>
          </cell>
          <cell r="L712">
            <v>1401</v>
          </cell>
          <cell r="M712">
            <v>1269.8549946835899</v>
          </cell>
          <cell r="N712">
            <v>691</v>
          </cell>
        </row>
        <row r="713">
          <cell r="B713" t="str">
            <v>CALPELLA 1102CB</v>
          </cell>
          <cell r="C713">
            <v>43411102</v>
          </cell>
          <cell r="D713" t="str">
            <v>CALPELLA 1102</v>
          </cell>
          <cell r="E713" t="str">
            <v>CB</v>
          </cell>
          <cell r="F713" t="b">
            <v>1</v>
          </cell>
          <cell r="G713">
            <v>7260.7146354545503</v>
          </cell>
          <cell r="H713">
            <v>263.08002691676802</v>
          </cell>
          <cell r="I713">
            <v>0.16350529951321816</v>
          </cell>
          <cell r="J713">
            <v>61</v>
          </cell>
          <cell r="K713">
            <v>1.1907341895494E-4</v>
          </cell>
          <cell r="L713">
            <v>1204</v>
          </cell>
          <cell r="M713">
            <v>713.23670359796995</v>
          </cell>
          <cell r="N713">
            <v>1010</v>
          </cell>
        </row>
        <row r="714">
          <cell r="B714" t="str">
            <v>OCEANO 1103839302</v>
          </cell>
          <cell r="C714">
            <v>182601103</v>
          </cell>
          <cell r="D714" t="str">
            <v>OCEANO 1103</v>
          </cell>
          <cell r="E714">
            <v>839302</v>
          </cell>
          <cell r="F714" t="b">
            <v>0</v>
          </cell>
          <cell r="G714">
            <v>1806.4039245993999</v>
          </cell>
          <cell r="H714">
            <v>1806.4039245993999</v>
          </cell>
          <cell r="I714">
            <v>1.1226873366062151</v>
          </cell>
          <cell r="J714">
            <v>8</v>
          </cell>
          <cell r="K714">
            <v>4.4881458961754099E-5</v>
          </cell>
          <cell r="L714">
            <v>3164</v>
          </cell>
          <cell r="M714">
            <v>2564.3755722045898</v>
          </cell>
          <cell r="N714">
            <v>337</v>
          </cell>
        </row>
        <row r="715">
          <cell r="B715" t="str">
            <v>OLETA 11021204</v>
          </cell>
          <cell r="C715">
            <v>163541102</v>
          </cell>
          <cell r="D715" t="str">
            <v>OLETA 1102</v>
          </cell>
          <cell r="E715">
            <v>1204</v>
          </cell>
          <cell r="F715" t="b">
            <v>0</v>
          </cell>
          <cell r="G715">
            <v>47393.985382021499</v>
          </cell>
          <cell r="H715">
            <v>41374.665476345697</v>
          </cell>
          <cell r="I715">
            <v>25.714521737940146</v>
          </cell>
          <cell r="J715">
            <v>233</v>
          </cell>
          <cell r="K715">
            <v>8.8981593869815595E-5</v>
          </cell>
          <cell r="L715">
            <v>1950</v>
          </cell>
          <cell r="M715">
            <v>1305.1154589509199</v>
          </cell>
          <cell r="N715">
            <v>679</v>
          </cell>
        </row>
        <row r="716">
          <cell r="B716" t="str">
            <v>BRUNSWICK 11062790</v>
          </cell>
          <cell r="C716">
            <v>152481106</v>
          </cell>
          <cell r="D716" t="str">
            <v>BRUNSWICK 1106</v>
          </cell>
          <cell r="E716">
            <v>2790</v>
          </cell>
          <cell r="F716" t="b">
            <v>0</v>
          </cell>
          <cell r="G716">
            <v>17696.041974909102</v>
          </cell>
          <cell r="H716">
            <v>16028.2028296156</v>
          </cell>
          <cell r="I716">
            <v>9.9615928089593542</v>
          </cell>
          <cell r="J716">
            <v>115</v>
          </cell>
          <cell r="K716">
            <v>1.4263803432581601E-4</v>
          </cell>
          <cell r="L716">
            <v>831</v>
          </cell>
          <cell r="M716">
            <v>967.50851380665199</v>
          </cell>
          <cell r="N716">
            <v>850</v>
          </cell>
        </row>
        <row r="717">
          <cell r="B717" t="str">
            <v>COTTONWOOD 110168190</v>
          </cell>
          <cell r="C717">
            <v>102931101</v>
          </cell>
          <cell r="D717" t="str">
            <v>COTTONWOOD 1101</v>
          </cell>
          <cell r="E717">
            <v>68190</v>
          </cell>
          <cell r="F717" t="b">
            <v>0</v>
          </cell>
          <cell r="G717">
            <v>40559.777962243199</v>
          </cell>
          <cell r="H717">
            <v>38588.950290156303</v>
          </cell>
          <cell r="I717">
            <v>23.983188496057366</v>
          </cell>
          <cell r="J717">
            <v>238</v>
          </cell>
          <cell r="K717">
            <v>3.6266148673363999E-5</v>
          </cell>
          <cell r="L717">
            <v>3328</v>
          </cell>
          <cell r="M717">
            <v>3033.8847577259999</v>
          </cell>
          <cell r="N717">
            <v>265</v>
          </cell>
        </row>
        <row r="718">
          <cell r="B718" t="str">
            <v>PETALUMA C 1109664732</v>
          </cell>
          <cell r="C718">
            <v>42631109</v>
          </cell>
          <cell r="D718" t="str">
            <v>PETALUMA C 1109</v>
          </cell>
          <cell r="E718">
            <v>664732</v>
          </cell>
          <cell r="F718" t="b">
            <v>0</v>
          </cell>
          <cell r="G718">
            <v>1437.8146542743</v>
          </cell>
          <cell r="H718">
            <v>1437.8146542743</v>
          </cell>
          <cell r="I718">
            <v>0.89360761608098194</v>
          </cell>
          <cell r="J718">
            <v>6</v>
          </cell>
          <cell r="K718">
            <v>9.0940501953203496E-5</v>
          </cell>
          <cell r="L718">
            <v>1884</v>
          </cell>
          <cell r="M718">
            <v>1650.3416176010601</v>
          </cell>
          <cell r="N718">
            <v>543</v>
          </cell>
        </row>
        <row r="719">
          <cell r="B719" t="str">
            <v>CALPELLA 1101600</v>
          </cell>
          <cell r="C719">
            <v>43411101</v>
          </cell>
          <cell r="D719" t="str">
            <v>CALPELLA 1101</v>
          </cell>
          <cell r="E719">
            <v>600</v>
          </cell>
          <cell r="F719" t="b">
            <v>0</v>
          </cell>
          <cell r="G719">
            <v>39281.1533072042</v>
          </cell>
          <cell r="H719">
            <v>30870.3000004694</v>
          </cell>
          <cell r="I719">
            <v>19.186016159396768</v>
          </cell>
          <cell r="J719">
            <v>164</v>
          </cell>
          <cell r="K719">
            <v>1.15879877503849E-4</v>
          </cell>
          <cell r="L719">
            <v>1272</v>
          </cell>
          <cell r="M719">
            <v>1083.2563632757699</v>
          </cell>
          <cell r="N719">
            <v>781</v>
          </cell>
        </row>
        <row r="720">
          <cell r="B720" t="str">
            <v>LUCERNE 1103CB</v>
          </cell>
          <cell r="C720">
            <v>43351103</v>
          </cell>
          <cell r="D720" t="str">
            <v>LUCERNE 1103</v>
          </cell>
          <cell r="E720" t="str">
            <v>CB</v>
          </cell>
          <cell r="F720" t="b">
            <v>0</v>
          </cell>
          <cell r="G720">
            <v>7158.5649693263003</v>
          </cell>
          <cell r="H720">
            <v>3619.1596719407098</v>
          </cell>
          <cell r="I720">
            <v>2.24932235670647</v>
          </cell>
          <cell r="J720">
            <v>59</v>
          </cell>
          <cell r="K720">
            <v>1.8211216002670999E-4</v>
          </cell>
          <cell r="L720">
            <v>497</v>
          </cell>
          <cell r="M720">
            <v>299.72052733583001</v>
          </cell>
          <cell r="N720">
            <v>1447</v>
          </cell>
        </row>
        <row r="721">
          <cell r="B721" t="str">
            <v>SONOMA 1105229588</v>
          </cell>
          <cell r="C721">
            <v>42721105</v>
          </cell>
          <cell r="D721" t="str">
            <v>SONOMA 1105</v>
          </cell>
          <cell r="E721">
            <v>229588</v>
          </cell>
          <cell r="F721" t="b">
            <v>0</v>
          </cell>
          <cell r="G721">
            <v>21565.396069505601</v>
          </cell>
          <cell r="H721">
            <v>15531.0208102461</v>
          </cell>
          <cell r="I721">
            <v>9.6525921754170909</v>
          </cell>
          <cell r="J721">
            <v>149</v>
          </cell>
          <cell r="K721">
            <v>8.8674193153907106E-5</v>
          </cell>
          <cell r="L721">
            <v>1963</v>
          </cell>
          <cell r="M721">
            <v>1224.45126915379</v>
          </cell>
          <cell r="N721">
            <v>716</v>
          </cell>
        </row>
        <row r="722">
          <cell r="B722" t="str">
            <v>FROGTOWN 17011623</v>
          </cell>
          <cell r="C722">
            <v>163451701</v>
          </cell>
          <cell r="D722" t="str">
            <v>FROGTOWN 1701</v>
          </cell>
          <cell r="E722">
            <v>1623</v>
          </cell>
          <cell r="F722" t="b">
            <v>0</v>
          </cell>
          <cell r="G722">
            <v>24554.211113376001</v>
          </cell>
          <cell r="H722">
            <v>24554.211113376001</v>
          </cell>
          <cell r="I722">
            <v>15.260541400482287</v>
          </cell>
          <cell r="J722">
            <v>152</v>
          </cell>
          <cell r="K722">
            <v>7.6286374343525397E-5</v>
          </cell>
          <cell r="L722">
            <v>2301</v>
          </cell>
          <cell r="M722">
            <v>1590.8241592900499</v>
          </cell>
          <cell r="N722">
            <v>564</v>
          </cell>
        </row>
        <row r="723">
          <cell r="B723" t="str">
            <v>GOLDTREE 1105551904</v>
          </cell>
          <cell r="C723">
            <v>182581105</v>
          </cell>
          <cell r="D723" t="str">
            <v>GOLDTREE 1105</v>
          </cell>
          <cell r="E723">
            <v>551904</v>
          </cell>
          <cell r="F723" t="b">
            <v>1</v>
          </cell>
          <cell r="G723">
            <v>35.717778445594497</v>
          </cell>
          <cell r="H723">
            <v>35.717778445594497</v>
          </cell>
          <cell r="I723">
            <v>2.2198743595770353E-2</v>
          </cell>
          <cell r="J723">
            <v>1</v>
          </cell>
          <cell r="K723">
            <v>1.40656367875635E-4</v>
          </cell>
          <cell r="L723">
            <v>859</v>
          </cell>
          <cell r="M723">
            <v>763.08709716796795</v>
          </cell>
          <cell r="N723">
            <v>960</v>
          </cell>
        </row>
        <row r="724">
          <cell r="B724" t="str">
            <v>NOTRE DAME 1104937710</v>
          </cell>
          <cell r="C724">
            <v>102041104</v>
          </cell>
          <cell r="D724" t="str">
            <v>NOTRE DAME 1104</v>
          </cell>
          <cell r="E724">
            <v>937710</v>
          </cell>
          <cell r="F724" t="b">
            <v>0</v>
          </cell>
          <cell r="G724">
            <v>2292.7758169434001</v>
          </cell>
          <cell r="H724">
            <v>1372.1379392482199</v>
          </cell>
          <cell r="I724">
            <v>0.85278927237303914</v>
          </cell>
          <cell r="J724">
            <v>8</v>
          </cell>
          <cell r="K724">
            <v>9.5376821263926104E-5</v>
          </cell>
          <cell r="L724">
            <v>1748</v>
          </cell>
          <cell r="M724">
            <v>1144.50702766832</v>
          </cell>
          <cell r="N724">
            <v>756</v>
          </cell>
        </row>
        <row r="725">
          <cell r="B725" t="str">
            <v>JAMESON 11059472</v>
          </cell>
          <cell r="C725">
            <v>63801105</v>
          </cell>
          <cell r="D725" t="str">
            <v>JAMESON 1105</v>
          </cell>
          <cell r="E725">
            <v>9472</v>
          </cell>
          <cell r="F725" t="b">
            <v>0</v>
          </cell>
          <cell r="G725">
            <v>11800.3383991275</v>
          </cell>
          <cell r="H725">
            <v>4934.5741126384301</v>
          </cell>
          <cell r="I725">
            <v>3.0668577455801307</v>
          </cell>
          <cell r="J725">
            <v>90</v>
          </cell>
          <cell r="K725">
            <v>8.6624824883513698E-5</v>
          </cell>
          <cell r="L725">
            <v>2018</v>
          </cell>
          <cell r="M725">
            <v>1503.1800523819199</v>
          </cell>
          <cell r="N725">
            <v>596</v>
          </cell>
        </row>
        <row r="726">
          <cell r="B726" t="str">
            <v>OLETA 110151740</v>
          </cell>
          <cell r="C726">
            <v>163541101</v>
          </cell>
          <cell r="D726" t="str">
            <v>OLETA 1101</v>
          </cell>
          <cell r="E726">
            <v>51740</v>
          </cell>
          <cell r="F726" t="b">
            <v>0</v>
          </cell>
          <cell r="G726">
            <v>34181.0044013847</v>
          </cell>
          <cell r="H726">
            <v>25031.397041128399</v>
          </cell>
          <cell r="I726">
            <v>15.557114382304785</v>
          </cell>
          <cell r="J726">
            <v>129</v>
          </cell>
          <cell r="K726">
            <v>6.4995661612931701E-5</v>
          </cell>
          <cell r="L726">
            <v>2610</v>
          </cell>
          <cell r="M726">
            <v>1615.1565159724601</v>
          </cell>
          <cell r="N726">
            <v>556</v>
          </cell>
        </row>
        <row r="727">
          <cell r="B727" t="str">
            <v>CORRAL 110236666</v>
          </cell>
          <cell r="C727">
            <v>162991102</v>
          </cell>
          <cell r="D727" t="str">
            <v>CORRAL 1102</v>
          </cell>
          <cell r="E727">
            <v>36666</v>
          </cell>
          <cell r="F727" t="b">
            <v>0</v>
          </cell>
          <cell r="G727">
            <v>29026.438004936099</v>
          </cell>
          <cell r="H727">
            <v>27295.752614134199</v>
          </cell>
          <cell r="I727">
            <v>16.964420518417775</v>
          </cell>
          <cell r="J727">
            <v>207</v>
          </cell>
          <cell r="K727">
            <v>7.0079778359962696E-5</v>
          </cell>
          <cell r="L727">
            <v>2471</v>
          </cell>
          <cell r="M727">
            <v>1591.10881204873</v>
          </cell>
          <cell r="N727">
            <v>563</v>
          </cell>
        </row>
        <row r="728">
          <cell r="B728" t="str">
            <v>BIG BEND 11011704</v>
          </cell>
          <cell r="C728">
            <v>103751101</v>
          </cell>
          <cell r="D728" t="str">
            <v>BIG BEND 1101</v>
          </cell>
          <cell r="E728">
            <v>1704</v>
          </cell>
          <cell r="F728" t="b">
            <v>0</v>
          </cell>
          <cell r="G728">
            <v>4825.0455514817904</v>
          </cell>
          <cell r="H728">
            <v>4825.0455514817904</v>
          </cell>
          <cell r="I728">
            <v>2.9987853023503979</v>
          </cell>
          <cell r="J728">
            <v>9</v>
          </cell>
          <cell r="K728">
            <v>1.8498801591704199E-4</v>
          </cell>
          <cell r="L728">
            <v>473</v>
          </cell>
          <cell r="M728">
            <v>1060.4778230665299</v>
          </cell>
          <cell r="N728">
            <v>792</v>
          </cell>
        </row>
        <row r="729">
          <cell r="B729" t="str">
            <v>KONOCTI 110275382</v>
          </cell>
          <cell r="C729">
            <v>43311102</v>
          </cell>
          <cell r="D729" t="str">
            <v>KONOCTI 1102</v>
          </cell>
          <cell r="E729">
            <v>75382</v>
          </cell>
          <cell r="F729" t="b">
            <v>0</v>
          </cell>
          <cell r="G729">
            <v>37601.915155213203</v>
          </cell>
          <cell r="H729">
            <v>37336.099936636303</v>
          </cell>
          <cell r="I729">
            <v>23.204536940109573</v>
          </cell>
          <cell r="J729">
            <v>198</v>
          </cell>
          <cell r="K729">
            <v>1.09569195451007E-4</v>
          </cell>
          <cell r="L729">
            <v>1420</v>
          </cell>
          <cell r="M729">
            <v>1232.3374193432801</v>
          </cell>
          <cell r="N729">
            <v>713</v>
          </cell>
        </row>
        <row r="730">
          <cell r="B730" t="str">
            <v>GEYSERVILLE 1102220154</v>
          </cell>
          <cell r="C730">
            <v>42891102</v>
          </cell>
          <cell r="D730" t="str">
            <v>GEYSERVILLE 1102</v>
          </cell>
          <cell r="E730">
            <v>220154</v>
          </cell>
          <cell r="F730" t="b">
            <v>1</v>
          </cell>
          <cell r="G730">
            <v>4466.0623667395903</v>
          </cell>
          <cell r="H730">
            <v>427.79408311873499</v>
          </cell>
          <cell r="I730">
            <v>0.26587575085067433</v>
          </cell>
          <cell r="J730">
            <v>30</v>
          </cell>
          <cell r="K730">
            <v>1.47849496301958E-4</v>
          </cell>
          <cell r="L730">
            <v>765</v>
          </cell>
          <cell r="M730">
            <v>533.19240837557095</v>
          </cell>
          <cell r="N730">
            <v>1168</v>
          </cell>
        </row>
        <row r="731">
          <cell r="B731" t="str">
            <v>NARROWS 2105CB</v>
          </cell>
          <cell r="C731">
            <v>153132105</v>
          </cell>
          <cell r="D731" t="str">
            <v>NARROWS 2105</v>
          </cell>
          <cell r="E731" t="str">
            <v>CB</v>
          </cell>
          <cell r="F731" t="b">
            <v>0</v>
          </cell>
          <cell r="G731">
            <v>58448.722746324202</v>
          </cell>
          <cell r="H731">
            <v>58073.640204797499</v>
          </cell>
          <cell r="I731">
            <v>36.093001991794594</v>
          </cell>
          <cell r="J731">
            <v>382</v>
          </cell>
          <cell r="K731">
            <v>1.08067076584311E-4</v>
          </cell>
          <cell r="L731">
            <v>1450</v>
          </cell>
          <cell r="M731">
            <v>1111.27120999666</v>
          </cell>
          <cell r="N731">
            <v>769</v>
          </cell>
        </row>
        <row r="732">
          <cell r="B732" t="str">
            <v>MARIPOSA 21014410</v>
          </cell>
          <cell r="C732">
            <v>254452101</v>
          </cell>
          <cell r="D732" t="str">
            <v>MARIPOSA 2101</v>
          </cell>
          <cell r="E732">
            <v>4410</v>
          </cell>
          <cell r="F732" t="b">
            <v>0</v>
          </cell>
          <cell r="G732">
            <v>36702.380981011498</v>
          </cell>
          <cell r="H732">
            <v>36702.380981011498</v>
          </cell>
          <cell r="I732">
            <v>22.810678049105967</v>
          </cell>
          <cell r="J732">
            <v>232</v>
          </cell>
          <cell r="K732">
            <v>6.2010546132334002E-5</v>
          </cell>
          <cell r="L732">
            <v>2720</v>
          </cell>
          <cell r="M732">
            <v>1654.2524744776999</v>
          </cell>
          <cell r="N732">
            <v>541</v>
          </cell>
        </row>
        <row r="733">
          <cell r="B733" t="str">
            <v>MONTICELLO 1101630</v>
          </cell>
          <cell r="C733">
            <v>43051101</v>
          </cell>
          <cell r="D733" t="str">
            <v>MONTICELLO 1101</v>
          </cell>
          <cell r="E733">
            <v>630</v>
          </cell>
          <cell r="F733" t="b">
            <v>0</v>
          </cell>
          <cell r="G733">
            <v>31341.2102615271</v>
          </cell>
          <cell r="H733">
            <v>30113.0466479198</v>
          </cell>
          <cell r="I733">
            <v>18.715380141653078</v>
          </cell>
          <cell r="J733">
            <v>93</v>
          </cell>
          <cell r="K733">
            <v>5.6908490223968398E-5</v>
          </cell>
          <cell r="L733">
            <v>2863</v>
          </cell>
          <cell r="M733">
            <v>1625.0865642966701</v>
          </cell>
          <cell r="N733">
            <v>552</v>
          </cell>
        </row>
        <row r="734">
          <cell r="B734" t="str">
            <v>WILLITS 1103966</v>
          </cell>
          <cell r="C734">
            <v>42661103</v>
          </cell>
          <cell r="D734" t="str">
            <v>WILLITS 1103</v>
          </cell>
          <cell r="E734">
            <v>966</v>
          </cell>
          <cell r="F734" t="b">
            <v>0</v>
          </cell>
          <cell r="G734">
            <v>3670.43560356425</v>
          </cell>
          <cell r="H734">
            <v>1555.8490090483799</v>
          </cell>
          <cell r="I734">
            <v>0.96696644440545676</v>
          </cell>
          <cell r="J734">
            <v>34</v>
          </cell>
          <cell r="K734">
            <v>1.29387956081593E-4</v>
          </cell>
          <cell r="L734">
            <v>1020</v>
          </cell>
          <cell r="M734">
            <v>514.96081757376601</v>
          </cell>
          <cell r="N734">
            <v>1186</v>
          </cell>
        </row>
        <row r="735">
          <cell r="B735" t="str">
            <v>PARADISE 110443008</v>
          </cell>
          <cell r="C735">
            <v>102831104</v>
          </cell>
          <cell r="D735" t="str">
            <v>PARADISE 1104</v>
          </cell>
          <cell r="E735">
            <v>43008</v>
          </cell>
          <cell r="F735" t="b">
            <v>0</v>
          </cell>
          <cell r="G735">
            <v>20752.8611759138</v>
          </cell>
          <cell r="H735">
            <v>20697.773187615701</v>
          </cell>
          <cell r="I735">
            <v>12.863749650475887</v>
          </cell>
          <cell r="J735">
            <v>145</v>
          </cell>
          <cell r="K735">
            <v>2.4314960725766E-4</v>
          </cell>
          <cell r="L735">
            <v>238</v>
          </cell>
          <cell r="M735">
            <v>866.32168657942805</v>
          </cell>
          <cell r="N735">
            <v>903</v>
          </cell>
        </row>
        <row r="736">
          <cell r="B736" t="str">
            <v>MORGAN HILL 2105XR070</v>
          </cell>
          <cell r="C736">
            <v>83242105</v>
          </cell>
          <cell r="D736" t="str">
            <v>MORGAN HILL 2105</v>
          </cell>
          <cell r="E736" t="str">
            <v>XR070</v>
          </cell>
          <cell r="F736" t="b">
            <v>0</v>
          </cell>
          <cell r="G736">
            <v>13972.8613976695</v>
          </cell>
          <cell r="H736">
            <v>10519.5514339938</v>
          </cell>
          <cell r="I736">
            <v>6.5379437128612805</v>
          </cell>
          <cell r="J736">
            <v>90</v>
          </cell>
          <cell r="K736">
            <v>8.0053062831413806E-5</v>
          </cell>
          <cell r="L736">
            <v>2203</v>
          </cell>
          <cell r="M736">
            <v>1459.1171618185899</v>
          </cell>
          <cell r="N736">
            <v>612</v>
          </cell>
        </row>
        <row r="737">
          <cell r="B737" t="str">
            <v>BRUNSWICK 11042112</v>
          </cell>
          <cell r="C737">
            <v>152481104</v>
          </cell>
          <cell r="D737" t="str">
            <v>BRUNSWICK 1104</v>
          </cell>
          <cell r="E737">
            <v>2112</v>
          </cell>
          <cell r="F737" t="b">
            <v>0</v>
          </cell>
          <cell r="G737">
            <v>31201.901643884601</v>
          </cell>
          <cell r="H737">
            <v>31201.901643884601</v>
          </cell>
          <cell r="I737">
            <v>19.392107920375761</v>
          </cell>
          <cell r="J737">
            <v>222</v>
          </cell>
          <cell r="K737">
            <v>1.29575246368453E-4</v>
          </cell>
          <cell r="L737">
            <v>1016</v>
          </cell>
          <cell r="M737">
            <v>755.54104262307101</v>
          </cell>
          <cell r="N737">
            <v>969</v>
          </cell>
        </row>
        <row r="738">
          <cell r="B738" t="str">
            <v>NARROWS 21052216</v>
          </cell>
          <cell r="C738">
            <v>153132105</v>
          </cell>
          <cell r="D738" t="str">
            <v>NARROWS 2105</v>
          </cell>
          <cell r="E738">
            <v>2216</v>
          </cell>
          <cell r="F738" t="b">
            <v>0</v>
          </cell>
          <cell r="G738">
            <v>93046.013208628603</v>
          </cell>
          <cell r="H738">
            <v>91192.076764327503</v>
          </cell>
          <cell r="I738">
            <v>56.676244104616224</v>
          </cell>
          <cell r="J738">
            <v>663</v>
          </cell>
          <cell r="K738">
            <v>1.7534382850457899E-4</v>
          </cell>
          <cell r="L738">
            <v>526</v>
          </cell>
          <cell r="M738">
            <v>744.583829070447</v>
          </cell>
          <cell r="N738">
            <v>980</v>
          </cell>
        </row>
        <row r="739">
          <cell r="B739" t="str">
            <v>POINT ARENA 1101CB</v>
          </cell>
          <cell r="C739">
            <v>43381101</v>
          </cell>
          <cell r="D739" t="str">
            <v>POINT ARENA 1101</v>
          </cell>
          <cell r="E739" t="str">
            <v>CB</v>
          </cell>
          <cell r="F739" t="b">
            <v>1</v>
          </cell>
          <cell r="G739">
            <v>64.916917035161404</v>
          </cell>
          <cell r="H739">
            <v>64.916917035161404</v>
          </cell>
          <cell r="I739">
            <v>4.034612618717303E-2</v>
          </cell>
          <cell r="J739">
            <v>2</v>
          </cell>
          <cell r="K739">
            <v>8.2597240179893506E-5</v>
          </cell>
          <cell r="L739">
            <v>2140</v>
          </cell>
          <cell r="M739">
            <v>1260.64125317862</v>
          </cell>
          <cell r="N739">
            <v>694</v>
          </cell>
        </row>
        <row r="740">
          <cell r="B740" t="str">
            <v>JAMESON 110265516</v>
          </cell>
          <cell r="C740">
            <v>63801102</v>
          </cell>
          <cell r="D740" t="str">
            <v>JAMESON 1102</v>
          </cell>
          <cell r="E740">
            <v>65516</v>
          </cell>
          <cell r="F740" t="b">
            <v>0</v>
          </cell>
          <cell r="G740">
            <v>18264.461277578201</v>
          </cell>
          <cell r="H740">
            <v>12394.583608106799</v>
          </cell>
          <cell r="I740">
            <v>7.70328378378297</v>
          </cell>
          <cell r="J740">
            <v>137</v>
          </cell>
          <cell r="K740">
            <v>9.0276549064369303E-5</v>
          </cell>
          <cell r="L740">
            <v>1904</v>
          </cell>
          <cell r="M740">
            <v>1198.2179530129899</v>
          </cell>
          <cell r="N740">
            <v>730</v>
          </cell>
        </row>
        <row r="741">
          <cell r="B741" t="str">
            <v>CURTIS 170565908</v>
          </cell>
          <cell r="C741">
            <v>163351705</v>
          </cell>
          <cell r="D741" t="str">
            <v>CURTIS 1705</v>
          </cell>
          <cell r="E741">
            <v>65908</v>
          </cell>
          <cell r="F741" t="b">
            <v>0</v>
          </cell>
          <cell r="G741">
            <v>26966.302674181701</v>
          </cell>
          <cell r="H741">
            <v>22380.0868874019</v>
          </cell>
          <cell r="I741">
            <v>13.909314411063953</v>
          </cell>
          <cell r="J741">
            <v>205</v>
          </cell>
          <cell r="K741">
            <v>1.0013223831398399E-4</v>
          </cell>
          <cell r="L741">
            <v>1641</v>
          </cell>
          <cell r="M741">
            <v>1026.21208330985</v>
          </cell>
          <cell r="N741">
            <v>810</v>
          </cell>
        </row>
        <row r="742">
          <cell r="B742" t="str">
            <v>CORRAL 110112606</v>
          </cell>
          <cell r="C742">
            <v>162991101</v>
          </cell>
          <cell r="D742" t="str">
            <v>CORRAL 1101</v>
          </cell>
          <cell r="E742">
            <v>12606</v>
          </cell>
          <cell r="F742" t="b">
            <v>0</v>
          </cell>
          <cell r="G742">
            <v>36144.365974001499</v>
          </cell>
          <cell r="H742">
            <v>36144.365974001499</v>
          </cell>
          <cell r="I742">
            <v>22.463869467993472</v>
          </cell>
          <cell r="J742">
            <v>216</v>
          </cell>
          <cell r="K742">
            <v>6.3081245423026494E-5</v>
          </cell>
          <cell r="L742">
            <v>2677</v>
          </cell>
          <cell r="M742">
            <v>1680.4041711658399</v>
          </cell>
          <cell r="N742">
            <v>528</v>
          </cell>
        </row>
        <row r="743">
          <cell r="B743" t="str">
            <v>DESCHUTES 11011652</v>
          </cell>
          <cell r="C743">
            <v>103351101</v>
          </cell>
          <cell r="D743" t="str">
            <v>DESCHUTES 1101</v>
          </cell>
          <cell r="E743">
            <v>1652</v>
          </cell>
          <cell r="F743" t="b">
            <v>0</v>
          </cell>
          <cell r="G743">
            <v>39344.513681994598</v>
          </cell>
          <cell r="H743">
            <v>33895.264187498702</v>
          </cell>
          <cell r="I743">
            <v>21.066043621813986</v>
          </cell>
          <cell r="J743">
            <v>170</v>
          </cell>
          <cell r="K743">
            <v>8.6736965633635299E-5</v>
          </cell>
          <cell r="L743">
            <v>2017</v>
          </cell>
          <cell r="M743">
            <v>1367.2683079557601</v>
          </cell>
          <cell r="N743">
            <v>654</v>
          </cell>
        </row>
        <row r="744">
          <cell r="B744" t="str">
            <v>CLARKSVILLE 210319572</v>
          </cell>
          <cell r="C744">
            <v>153612103</v>
          </cell>
          <cell r="D744" t="str">
            <v>CLARKSVILLE 2103</v>
          </cell>
          <cell r="E744">
            <v>19572</v>
          </cell>
          <cell r="F744" t="b">
            <v>1</v>
          </cell>
          <cell r="G744">
            <v>4463.6596355910597</v>
          </cell>
          <cell r="H744">
            <v>595.37940167895897</v>
          </cell>
          <cell r="I744">
            <v>0.37003070334304472</v>
          </cell>
          <cell r="J744">
            <v>12</v>
          </cell>
          <cell r="K744">
            <v>8.8886113371699997E-5</v>
          </cell>
          <cell r="L744">
            <v>1956</v>
          </cell>
          <cell r="M744">
            <v>995.99200276024703</v>
          </cell>
          <cell r="N744">
            <v>836</v>
          </cell>
        </row>
        <row r="745">
          <cell r="B745" t="str">
            <v>CLAY 110113442</v>
          </cell>
          <cell r="C745">
            <v>163341101</v>
          </cell>
          <cell r="D745" t="str">
            <v>CLAY 1101</v>
          </cell>
          <cell r="E745">
            <v>13442</v>
          </cell>
          <cell r="F745" t="b">
            <v>0</v>
          </cell>
          <cell r="G745">
            <v>49960.437031129099</v>
          </cell>
          <cell r="H745">
            <v>40749.390278776598</v>
          </cell>
          <cell r="I745">
            <v>25.325910676679054</v>
          </cell>
          <cell r="J745">
            <v>272</v>
          </cell>
          <cell r="K745">
            <v>6.9011066288685106E-5</v>
          </cell>
          <cell r="L745">
            <v>2508</v>
          </cell>
          <cell r="M745">
            <v>1672.0730386355101</v>
          </cell>
          <cell r="N745">
            <v>535</v>
          </cell>
        </row>
        <row r="746">
          <cell r="B746" t="str">
            <v>PLACER 1103284874</v>
          </cell>
          <cell r="C746">
            <v>152461103</v>
          </cell>
          <cell r="D746" t="str">
            <v>PLACER 1103</v>
          </cell>
          <cell r="E746">
            <v>284874</v>
          </cell>
          <cell r="F746" t="b">
            <v>0</v>
          </cell>
          <cell r="G746">
            <v>7928.0422667351204</v>
          </cell>
          <cell r="H746">
            <v>3450.7709588472699</v>
          </cell>
          <cell r="I746">
            <v>2.1446680912661713</v>
          </cell>
          <cell r="J746">
            <v>56</v>
          </cell>
          <cell r="K746">
            <v>1.62808275133232E-4</v>
          </cell>
          <cell r="L746">
            <v>613</v>
          </cell>
          <cell r="M746">
            <v>825.21121338446005</v>
          </cell>
          <cell r="N746">
            <v>923</v>
          </cell>
        </row>
        <row r="747">
          <cell r="B747" t="str">
            <v>VACA DIXON 11059792</v>
          </cell>
          <cell r="C747">
            <v>63591105</v>
          </cell>
          <cell r="D747" t="str">
            <v>VACA DIXON 1105</v>
          </cell>
          <cell r="E747">
            <v>9792</v>
          </cell>
          <cell r="F747" t="b">
            <v>0</v>
          </cell>
          <cell r="G747">
            <v>44037.034292153301</v>
          </cell>
          <cell r="H747">
            <v>1255.36755698763</v>
          </cell>
          <cell r="I747">
            <v>0.78021600807186453</v>
          </cell>
          <cell r="J747">
            <v>329</v>
          </cell>
          <cell r="K747">
            <v>1.04692523544564E-4</v>
          </cell>
          <cell r="L747">
            <v>1536</v>
          </cell>
          <cell r="M747">
            <v>1266.1791137272601</v>
          </cell>
          <cell r="N747">
            <v>692</v>
          </cell>
        </row>
        <row r="748">
          <cell r="B748" t="str">
            <v>MILPITAS 110962157</v>
          </cell>
          <cell r="C748">
            <v>82831109</v>
          </cell>
          <cell r="D748" t="str">
            <v>MILPITAS 1109</v>
          </cell>
          <cell r="E748">
            <v>62157</v>
          </cell>
          <cell r="F748" t="b">
            <v>1</v>
          </cell>
          <cell r="G748">
            <v>72.101477183319105</v>
          </cell>
          <cell r="H748">
            <v>72.101477183319105</v>
          </cell>
          <cell r="I748">
            <v>4.4811359343268554E-2</v>
          </cell>
          <cell r="J748">
            <v>3</v>
          </cell>
          <cell r="K748">
            <v>1.3140605005901299E-4</v>
          </cell>
          <cell r="L748">
            <v>991</v>
          </cell>
          <cell r="M748">
            <v>794.50949270623596</v>
          </cell>
          <cell r="N748">
            <v>944</v>
          </cell>
        </row>
        <row r="749">
          <cell r="B749" t="str">
            <v>DOBBINS 110191464</v>
          </cell>
          <cell r="C749">
            <v>153741101</v>
          </cell>
          <cell r="D749" t="str">
            <v>DOBBINS 1101</v>
          </cell>
          <cell r="E749">
            <v>91464</v>
          </cell>
          <cell r="F749" t="b">
            <v>0</v>
          </cell>
          <cell r="G749">
            <v>11314.1037683049</v>
          </cell>
          <cell r="H749">
            <v>11314.1037683049</v>
          </cell>
          <cell r="I749">
            <v>7.0317611984492849</v>
          </cell>
          <cell r="J749">
            <v>81</v>
          </cell>
          <cell r="K749">
            <v>1.6471134350231901E-4</v>
          </cell>
          <cell r="L749">
            <v>590</v>
          </cell>
          <cell r="M749">
            <v>737.19717506588995</v>
          </cell>
          <cell r="N749">
            <v>986</v>
          </cell>
        </row>
        <row r="750">
          <cell r="B750" t="str">
            <v>ELK CREEK 11012212</v>
          </cell>
          <cell r="C750">
            <v>102781101</v>
          </cell>
          <cell r="D750" t="str">
            <v>ELK CREEK 1101</v>
          </cell>
          <cell r="E750">
            <v>2212</v>
          </cell>
          <cell r="F750" t="b">
            <v>0</v>
          </cell>
          <cell r="G750">
            <v>54144.630877806499</v>
          </cell>
          <cell r="H750">
            <v>25107.519636401601</v>
          </cell>
          <cell r="I750">
            <v>15.604424882785333</v>
          </cell>
          <cell r="J750">
            <v>136</v>
          </cell>
          <cell r="K750">
            <v>5.0478617465289802E-5</v>
          </cell>
          <cell r="L750">
            <v>3023</v>
          </cell>
          <cell r="M750">
            <v>1941.90647492833</v>
          </cell>
          <cell r="N750">
            <v>465</v>
          </cell>
        </row>
        <row r="751">
          <cell r="B751" t="str">
            <v>COTATI 110536536</v>
          </cell>
          <cell r="C751">
            <v>42271105</v>
          </cell>
          <cell r="D751" t="str">
            <v>COTATI 1105</v>
          </cell>
          <cell r="E751">
            <v>36536</v>
          </cell>
          <cell r="F751" t="b">
            <v>0</v>
          </cell>
          <cell r="G751">
            <v>31849.306140463501</v>
          </cell>
          <cell r="H751">
            <v>27701.0415001607</v>
          </cell>
          <cell r="I751">
            <v>17.216309198359664</v>
          </cell>
          <cell r="J751">
            <v>206</v>
          </cell>
          <cell r="K751">
            <v>9.0039097142049202E-5</v>
          </cell>
          <cell r="L751">
            <v>1912</v>
          </cell>
          <cell r="M751">
            <v>1240.33554103795</v>
          </cell>
          <cell r="N751">
            <v>706</v>
          </cell>
        </row>
        <row r="752">
          <cell r="B752" t="str">
            <v>CLARK ROAD 11022584</v>
          </cell>
          <cell r="C752">
            <v>103091102</v>
          </cell>
          <cell r="D752" t="str">
            <v>CLARK ROAD 1102</v>
          </cell>
          <cell r="E752">
            <v>2584</v>
          </cell>
          <cell r="F752" t="b">
            <v>0</v>
          </cell>
          <cell r="G752">
            <v>15108.9141306116</v>
          </cell>
          <cell r="H752">
            <v>14615.318366822699</v>
          </cell>
          <cell r="I752">
            <v>9.0834794075964567</v>
          </cell>
          <cell r="J752">
            <v>83</v>
          </cell>
          <cell r="K752">
            <v>7.5727912773777706E-5</v>
          </cell>
          <cell r="L752">
            <v>2313</v>
          </cell>
          <cell r="M752">
            <v>1697.4775499350001</v>
          </cell>
          <cell r="N752">
            <v>524</v>
          </cell>
        </row>
        <row r="753">
          <cell r="B753" t="str">
            <v>COARSEGOLD 210490356</v>
          </cell>
          <cell r="C753">
            <v>254432104</v>
          </cell>
          <cell r="D753" t="str">
            <v>COARSEGOLD 2104</v>
          </cell>
          <cell r="E753">
            <v>90356</v>
          </cell>
          <cell r="F753" t="b">
            <v>0</v>
          </cell>
          <cell r="G753">
            <v>27619.143076496999</v>
          </cell>
          <cell r="H753">
            <v>7749.0513302211002</v>
          </cell>
          <cell r="I753">
            <v>4.8160667061660041</v>
          </cell>
          <cell r="J753">
            <v>148</v>
          </cell>
          <cell r="K753">
            <v>4.5741230803274701E-5</v>
          </cell>
          <cell r="L753">
            <v>3146</v>
          </cell>
          <cell r="M753">
            <v>2250.7696063510898</v>
          </cell>
          <cell r="N753">
            <v>393</v>
          </cell>
        </row>
        <row r="754">
          <cell r="B754" t="str">
            <v>CALPELLA 1101345230</v>
          </cell>
          <cell r="C754">
            <v>43411101</v>
          </cell>
          <cell r="D754" t="str">
            <v>CALPELLA 1101</v>
          </cell>
          <cell r="E754">
            <v>345230</v>
          </cell>
          <cell r="F754" t="b">
            <v>0</v>
          </cell>
          <cell r="G754">
            <v>4014.2831043296401</v>
          </cell>
          <cell r="H754">
            <v>1908.1944024391501</v>
          </cell>
          <cell r="I754">
            <v>1.1859505297943753</v>
          </cell>
          <cell r="J754">
            <v>22</v>
          </cell>
          <cell r="K754">
            <v>1.3065080383967099E-4</v>
          </cell>
          <cell r="L754">
            <v>997</v>
          </cell>
          <cell r="M754">
            <v>832.95193853090404</v>
          </cell>
          <cell r="N754">
            <v>920</v>
          </cell>
        </row>
        <row r="755">
          <cell r="B755" t="str">
            <v>CLOVERDALE 11024646</v>
          </cell>
          <cell r="C755">
            <v>42821102</v>
          </cell>
          <cell r="D755" t="str">
            <v>CLOVERDALE 1102</v>
          </cell>
          <cell r="E755">
            <v>4646</v>
          </cell>
          <cell r="F755" t="b">
            <v>1</v>
          </cell>
          <cell r="G755">
            <v>480.28649333507002</v>
          </cell>
          <cell r="H755">
            <v>242.39899920856701</v>
          </cell>
          <cell r="I755">
            <v>0.15065195724584649</v>
          </cell>
          <cell r="J755">
            <v>8</v>
          </cell>
          <cell r="K755">
            <v>2.37519422496136E-4</v>
          </cell>
          <cell r="L755">
            <v>255</v>
          </cell>
          <cell r="M755">
            <v>1510.11472663063</v>
          </cell>
          <cell r="N755">
            <v>591</v>
          </cell>
        </row>
        <row r="756">
          <cell r="B756" t="str">
            <v>STAFFORD 1102CB</v>
          </cell>
          <cell r="C756">
            <v>43201102</v>
          </cell>
          <cell r="D756" t="str">
            <v>STAFFORD 1102</v>
          </cell>
          <cell r="E756" t="str">
            <v>CB</v>
          </cell>
          <cell r="F756" t="b">
            <v>1</v>
          </cell>
          <cell r="G756">
            <v>993.10917714080006</v>
          </cell>
          <cell r="H756">
            <v>957.30270673537404</v>
          </cell>
          <cell r="I756">
            <v>0.5949674995247819</v>
          </cell>
          <cell r="J756">
            <v>10</v>
          </cell>
          <cell r="K756">
            <v>2.2667270422971301E-4</v>
          </cell>
          <cell r="L756">
            <v>299</v>
          </cell>
          <cell r="M756">
            <v>666.05182114251795</v>
          </cell>
          <cell r="N756">
            <v>1045</v>
          </cell>
        </row>
        <row r="757">
          <cell r="B757" t="str">
            <v>GARBERVILLE 110256048</v>
          </cell>
          <cell r="C757">
            <v>192221102</v>
          </cell>
          <cell r="D757" t="str">
            <v>GARBERVILLE 1102</v>
          </cell>
          <cell r="E757">
            <v>56048</v>
          </cell>
          <cell r="F757" t="b">
            <v>0</v>
          </cell>
          <cell r="G757">
            <v>8009.5026436896596</v>
          </cell>
          <cell r="H757">
            <v>8009.5026436896596</v>
          </cell>
          <cell r="I757">
            <v>4.9779382496517464</v>
          </cell>
          <cell r="J757">
            <v>27</v>
          </cell>
          <cell r="K757">
            <v>5.1046740321908097E-4</v>
          </cell>
          <cell r="L757">
            <v>29</v>
          </cell>
          <cell r="M757">
            <v>201.584979099919</v>
          </cell>
          <cell r="N757">
            <v>1638</v>
          </cell>
        </row>
        <row r="758">
          <cell r="B758" t="str">
            <v>MONTICELLO 11014360</v>
          </cell>
          <cell r="C758">
            <v>43051101</v>
          </cell>
          <cell r="D758" t="str">
            <v>MONTICELLO 1101</v>
          </cell>
          <cell r="E758">
            <v>4360</v>
          </cell>
          <cell r="F758" t="b">
            <v>0</v>
          </cell>
          <cell r="G758">
            <v>14899.004343901501</v>
          </cell>
          <cell r="H758">
            <v>12170.4858216545</v>
          </cell>
          <cell r="I758">
            <v>7.5640061041979489</v>
          </cell>
          <cell r="J758">
            <v>76</v>
          </cell>
          <cell r="K758">
            <v>4.8295009904857002E-5</v>
          </cell>
          <cell r="L758">
            <v>3087</v>
          </cell>
          <cell r="M758">
            <v>2072.14879616092</v>
          </cell>
          <cell r="N758">
            <v>436</v>
          </cell>
        </row>
        <row r="759">
          <cell r="B759" t="str">
            <v>NARROWS 21011202</v>
          </cell>
          <cell r="C759">
            <v>153132101</v>
          </cell>
          <cell r="D759" t="str">
            <v>NARROWS 2101</v>
          </cell>
          <cell r="E759">
            <v>1202</v>
          </cell>
          <cell r="F759" t="b">
            <v>0</v>
          </cell>
          <cell r="G759">
            <v>73649.878866184998</v>
          </cell>
          <cell r="H759">
            <v>73649.878866184998</v>
          </cell>
          <cell r="I759">
            <v>45.773697244366062</v>
          </cell>
          <cell r="J759">
            <v>459</v>
          </cell>
          <cell r="K759">
            <v>9.3804812808691702E-5</v>
          </cell>
          <cell r="L759">
            <v>1798</v>
          </cell>
          <cell r="M759">
            <v>1469.35603071432</v>
          </cell>
          <cell r="N759">
            <v>608</v>
          </cell>
        </row>
        <row r="760">
          <cell r="B760" t="str">
            <v>JESSUP 110338864</v>
          </cell>
          <cell r="C760">
            <v>103441103</v>
          </cell>
          <cell r="D760" t="str">
            <v>JESSUP 1103</v>
          </cell>
          <cell r="E760">
            <v>38864</v>
          </cell>
          <cell r="F760" t="b">
            <v>0</v>
          </cell>
          <cell r="G760">
            <v>12167.5887143617</v>
          </cell>
          <cell r="H760">
            <v>2907.1070020380798</v>
          </cell>
          <cell r="I760">
            <v>1.8067787458285145</v>
          </cell>
          <cell r="J760">
            <v>94</v>
          </cell>
          <cell r="K760">
            <v>9.1372994452823506E-5</v>
          </cell>
          <cell r="L760">
            <v>1865</v>
          </cell>
          <cell r="M760">
            <v>1176.52939387331</v>
          </cell>
          <cell r="N760">
            <v>743</v>
          </cell>
        </row>
        <row r="761">
          <cell r="B761" t="str">
            <v>FORT ROSS 1121204</v>
          </cell>
          <cell r="C761">
            <v>42851121</v>
          </cell>
          <cell r="D761" t="str">
            <v>FORT ROSS 1121</v>
          </cell>
          <cell r="E761">
            <v>204</v>
          </cell>
          <cell r="F761" t="b">
            <v>0</v>
          </cell>
          <cell r="G761">
            <v>31553.8481901427</v>
          </cell>
          <cell r="H761">
            <v>31553.8481901427</v>
          </cell>
          <cell r="I761">
            <v>19.610844120660474</v>
          </cell>
          <cell r="J761">
            <v>107</v>
          </cell>
          <cell r="K761">
            <v>1.7265624851111499E-4</v>
          </cell>
          <cell r="L761">
            <v>545</v>
          </cell>
          <cell r="M761">
            <v>673.96591364480696</v>
          </cell>
          <cell r="N761">
            <v>1039</v>
          </cell>
        </row>
        <row r="762">
          <cell r="B762" t="str">
            <v>BEAR VALLEY 210110019</v>
          </cell>
          <cell r="C762">
            <v>252192101</v>
          </cell>
          <cell r="D762" t="str">
            <v>BEAR VALLEY 2101</v>
          </cell>
          <cell r="E762">
            <v>10019</v>
          </cell>
          <cell r="F762" t="b">
            <v>0</v>
          </cell>
          <cell r="G762">
            <v>3187.4940657104598</v>
          </cell>
          <cell r="H762">
            <v>3187.4940657104598</v>
          </cell>
          <cell r="I762">
            <v>1.9810404386019016</v>
          </cell>
          <cell r="J762">
            <v>11</v>
          </cell>
          <cell r="K762">
            <v>5.9517268164199701E-5</v>
          </cell>
          <cell r="L762">
            <v>2788</v>
          </cell>
          <cell r="M762">
            <v>1607.8644036257799</v>
          </cell>
          <cell r="N762">
            <v>559</v>
          </cell>
        </row>
        <row r="763">
          <cell r="B763" t="str">
            <v>MORGAN HILL 210542348</v>
          </cell>
          <cell r="C763">
            <v>83242105</v>
          </cell>
          <cell r="D763" t="str">
            <v>MORGAN HILL 2105</v>
          </cell>
          <cell r="E763">
            <v>42348</v>
          </cell>
          <cell r="F763" t="b">
            <v>0</v>
          </cell>
          <cell r="G763">
            <v>5997.9979680525003</v>
          </cell>
          <cell r="H763">
            <v>2160.8095681615901</v>
          </cell>
          <cell r="I763">
            <v>1.3429518757996208</v>
          </cell>
          <cell r="J763">
            <v>53</v>
          </cell>
          <cell r="K763">
            <v>6.8960774346775805E-5</v>
          </cell>
          <cell r="L763">
            <v>2511</v>
          </cell>
          <cell r="M763">
            <v>1015.3292288473</v>
          </cell>
          <cell r="N763">
            <v>819</v>
          </cell>
        </row>
        <row r="764">
          <cell r="B764" t="str">
            <v>SAN LUIS OBISPO 1103934355</v>
          </cell>
          <cell r="C764">
            <v>182631103</v>
          </cell>
          <cell r="D764" t="str">
            <v>SAN LUIS OBISPO 1103</v>
          </cell>
          <cell r="E764">
            <v>934355</v>
          </cell>
          <cell r="F764" t="b">
            <v>1</v>
          </cell>
          <cell r="G764">
            <v>1942.6665705319699</v>
          </cell>
          <cell r="H764">
            <v>915.67060909913403</v>
          </cell>
          <cell r="I764">
            <v>0.56909298265949904</v>
          </cell>
          <cell r="J764">
            <v>12</v>
          </cell>
          <cell r="K764">
            <v>8.3455315992371897E-5</v>
          </cell>
          <cell r="L764">
            <v>2118</v>
          </cell>
          <cell r="M764">
            <v>1431.4243882757901</v>
          </cell>
          <cell r="N764">
            <v>623</v>
          </cell>
        </row>
        <row r="765">
          <cell r="B765" t="str">
            <v>NARROWS 210248484</v>
          </cell>
          <cell r="C765">
            <v>153132102</v>
          </cell>
          <cell r="D765" t="str">
            <v>NARROWS 2102</v>
          </cell>
          <cell r="E765">
            <v>48484</v>
          </cell>
          <cell r="F765" t="b">
            <v>0</v>
          </cell>
          <cell r="G765">
            <v>67054.867197721207</v>
          </cell>
          <cell r="H765">
            <v>67054.867197721207</v>
          </cell>
          <cell r="I765">
            <v>41.674870850044258</v>
          </cell>
          <cell r="J765">
            <v>450</v>
          </cell>
          <cell r="K765">
            <v>1.3312747139126299E-4</v>
          </cell>
          <cell r="L765">
            <v>956</v>
          </cell>
          <cell r="M765">
            <v>878.67794553190595</v>
          </cell>
          <cell r="N765">
            <v>893</v>
          </cell>
        </row>
        <row r="766">
          <cell r="B766" t="str">
            <v>HIGGINS 11077559</v>
          </cell>
          <cell r="C766">
            <v>152691107</v>
          </cell>
          <cell r="D766" t="str">
            <v>HIGGINS 1107</v>
          </cell>
          <cell r="E766">
            <v>7559</v>
          </cell>
          <cell r="F766" t="b">
            <v>0</v>
          </cell>
          <cell r="G766">
            <v>7193.5228796885303</v>
          </cell>
          <cell r="H766">
            <v>7193.5228796885303</v>
          </cell>
          <cell r="I766">
            <v>4.4708035299493663</v>
          </cell>
          <cell r="J766">
            <v>52</v>
          </cell>
          <cell r="K766">
            <v>6.8485939244475495E-5</v>
          </cell>
          <cell r="L766">
            <v>2522</v>
          </cell>
          <cell r="M766">
            <v>1663.4994028123001</v>
          </cell>
          <cell r="N766">
            <v>538</v>
          </cell>
        </row>
        <row r="767">
          <cell r="B767" t="str">
            <v>MONTICELLO 1101718</v>
          </cell>
          <cell r="C767">
            <v>43051101</v>
          </cell>
          <cell r="D767" t="str">
            <v>MONTICELLO 1101</v>
          </cell>
          <cell r="E767">
            <v>718</v>
          </cell>
          <cell r="F767" t="b">
            <v>0</v>
          </cell>
          <cell r="G767">
            <v>47250.422549930801</v>
          </cell>
          <cell r="H767">
            <v>43463.404119153201</v>
          </cell>
          <cell r="I767">
            <v>27.01268124248179</v>
          </cell>
          <cell r="J767">
            <v>247</v>
          </cell>
          <cell r="K767">
            <v>6.3139122096112998E-5</v>
          </cell>
          <cell r="L767">
            <v>2675</v>
          </cell>
          <cell r="M767">
            <v>1440.3303517281399</v>
          </cell>
          <cell r="N767">
            <v>618</v>
          </cell>
        </row>
        <row r="768">
          <cell r="B768" t="str">
            <v>OLETA 110163500</v>
          </cell>
          <cell r="C768">
            <v>163541101</v>
          </cell>
          <cell r="D768" t="str">
            <v>OLETA 1101</v>
          </cell>
          <cell r="E768">
            <v>63500</v>
          </cell>
          <cell r="F768" t="b">
            <v>1</v>
          </cell>
          <cell r="G768">
            <v>5562.1132396047296</v>
          </cell>
          <cell r="H768">
            <v>327.15005443802397</v>
          </cell>
          <cell r="I768">
            <v>0.2033250804462548</v>
          </cell>
          <cell r="J768">
            <v>46</v>
          </cell>
          <cell r="K768">
            <v>1.1792116848759401E-4</v>
          </cell>
          <cell r="L768">
            <v>1230</v>
          </cell>
          <cell r="M768">
            <v>448.36258124075101</v>
          </cell>
          <cell r="N768">
            <v>1251</v>
          </cell>
        </row>
        <row r="769">
          <cell r="B769" t="str">
            <v>CEDAR CREEK 11011608</v>
          </cell>
          <cell r="C769">
            <v>103321101</v>
          </cell>
          <cell r="D769" t="str">
            <v>CEDAR CREEK 1101</v>
          </cell>
          <cell r="E769">
            <v>1608</v>
          </cell>
          <cell r="F769" t="b">
            <v>0</v>
          </cell>
          <cell r="G769">
            <v>53827.5719390132</v>
          </cell>
          <cell r="H769">
            <v>53827.5719390132</v>
          </cell>
          <cell r="I769">
            <v>33.45405341144388</v>
          </cell>
          <cell r="J769">
            <v>252</v>
          </cell>
          <cell r="K769">
            <v>1.9008628186110499E-4</v>
          </cell>
          <cell r="L769">
            <v>441</v>
          </cell>
          <cell r="M769">
            <v>523.025844987553</v>
          </cell>
          <cell r="N769">
            <v>1180</v>
          </cell>
        </row>
        <row r="770">
          <cell r="B770" t="str">
            <v>WHEATLAND 1105248490</v>
          </cell>
          <cell r="C770">
            <v>152811105</v>
          </cell>
          <cell r="D770" t="str">
            <v>WHEATLAND 1105</v>
          </cell>
          <cell r="E770">
            <v>248490</v>
          </cell>
          <cell r="F770" t="b">
            <v>0</v>
          </cell>
          <cell r="G770">
            <v>43282.228743108099</v>
          </cell>
          <cell r="H770">
            <v>17726.622403925099</v>
          </cell>
          <cell r="I770">
            <v>11.017167435627782</v>
          </cell>
          <cell r="J770">
            <v>228</v>
          </cell>
          <cell r="K770">
            <v>9.8357678197907305E-5</v>
          </cell>
          <cell r="L770">
            <v>1682</v>
          </cell>
          <cell r="M770">
            <v>1137.7994208759601</v>
          </cell>
          <cell r="N770">
            <v>759</v>
          </cell>
        </row>
        <row r="771">
          <cell r="B771" t="str">
            <v>FITCH MOUNTAIN 1113443164</v>
          </cell>
          <cell r="C771">
            <v>42751113</v>
          </cell>
          <cell r="D771" t="str">
            <v>FITCH MOUNTAIN 1113</v>
          </cell>
          <cell r="E771">
            <v>443164</v>
          </cell>
          <cell r="F771" t="b">
            <v>0</v>
          </cell>
          <cell r="G771">
            <v>15151.447535641</v>
          </cell>
          <cell r="H771">
            <v>4499.58717413877</v>
          </cell>
          <cell r="I771">
            <v>2.7965116060526851</v>
          </cell>
          <cell r="J771">
            <v>111</v>
          </cell>
          <cell r="K771">
            <v>1.2906986212164899E-4</v>
          </cell>
          <cell r="L771">
            <v>1027</v>
          </cell>
          <cell r="M771">
            <v>720.98834882880203</v>
          </cell>
          <cell r="N771">
            <v>997</v>
          </cell>
        </row>
        <row r="772">
          <cell r="B772" t="str">
            <v>CLARK ROAD 110292622</v>
          </cell>
          <cell r="C772">
            <v>103091102</v>
          </cell>
          <cell r="D772" t="str">
            <v>CLARK ROAD 1102</v>
          </cell>
          <cell r="E772">
            <v>92622</v>
          </cell>
          <cell r="F772" t="b">
            <v>0</v>
          </cell>
          <cell r="G772">
            <v>50349.375570402299</v>
          </cell>
          <cell r="H772">
            <v>50311.053457047499</v>
          </cell>
          <cell r="I772">
            <v>31.268522968954318</v>
          </cell>
          <cell r="J772">
            <v>257</v>
          </cell>
          <cell r="K772">
            <v>1.15449466239425E-4</v>
          </cell>
          <cell r="L772">
            <v>1291</v>
          </cell>
          <cell r="M772">
            <v>1017.61909571256</v>
          </cell>
          <cell r="N772">
            <v>817</v>
          </cell>
        </row>
        <row r="773">
          <cell r="B773" t="str">
            <v>PENRYN 1105154362</v>
          </cell>
          <cell r="C773">
            <v>152561105</v>
          </cell>
          <cell r="D773" t="str">
            <v>PENRYN 1105</v>
          </cell>
          <cell r="E773">
            <v>154362</v>
          </cell>
          <cell r="F773" t="b">
            <v>0</v>
          </cell>
          <cell r="G773">
            <v>11970.182430824099</v>
          </cell>
          <cell r="H773">
            <v>3480.2712484636299</v>
          </cell>
          <cell r="I773">
            <v>2.1630026404373091</v>
          </cell>
          <cell r="J773">
            <v>90</v>
          </cell>
          <cell r="K773">
            <v>1.1043615548137599E-4</v>
          </cell>
          <cell r="L773">
            <v>1403</v>
          </cell>
          <cell r="M773">
            <v>797.55419076147098</v>
          </cell>
          <cell r="N773">
            <v>943</v>
          </cell>
        </row>
        <row r="774">
          <cell r="B774" t="str">
            <v>SAN RAMON 2102CB</v>
          </cell>
          <cell r="C774">
            <v>14232102</v>
          </cell>
          <cell r="D774" t="str">
            <v>SAN RAMON 2102</v>
          </cell>
          <cell r="E774" t="str">
            <v>CB</v>
          </cell>
          <cell r="F774" t="b">
            <v>0</v>
          </cell>
          <cell r="G774">
            <v>3412.1639345031899</v>
          </cell>
          <cell r="H774">
            <v>2836.6715596065001</v>
          </cell>
          <cell r="I774">
            <v>1.7630028338138597</v>
          </cell>
          <cell r="J774">
            <v>16</v>
          </cell>
          <cell r="K774">
            <v>1.0434678438286899E-4</v>
          </cell>
          <cell r="L774">
            <v>1543</v>
          </cell>
          <cell r="M774">
            <v>961.05715170603401</v>
          </cell>
          <cell r="N774">
            <v>853</v>
          </cell>
        </row>
        <row r="775">
          <cell r="B775" t="str">
            <v>BROWNS VALLEY 110193870</v>
          </cell>
          <cell r="C775">
            <v>152921101</v>
          </cell>
          <cell r="D775" t="str">
            <v>BROWNS VALLEY 1101</v>
          </cell>
          <cell r="E775">
            <v>93870</v>
          </cell>
          <cell r="F775" t="b">
            <v>0</v>
          </cell>
          <cell r="G775">
            <v>54990.458209420001</v>
          </cell>
          <cell r="H775">
            <v>29826.959728018999</v>
          </cell>
          <cell r="I775">
            <v>18.537575965207584</v>
          </cell>
          <cell r="J775">
            <v>342</v>
          </cell>
          <cell r="K775">
            <v>6.6942388465416597E-5</v>
          </cell>
          <cell r="L775">
            <v>2559</v>
          </cell>
          <cell r="M775">
            <v>1508.5624323858201</v>
          </cell>
          <cell r="N775">
            <v>593</v>
          </cell>
        </row>
        <row r="776">
          <cell r="B776" t="str">
            <v>MONTICELLO 1101CB</v>
          </cell>
          <cell r="C776">
            <v>43051101</v>
          </cell>
          <cell r="D776" t="str">
            <v>MONTICELLO 1101</v>
          </cell>
          <cell r="E776" t="str">
            <v>CB</v>
          </cell>
          <cell r="F776" t="b">
            <v>1</v>
          </cell>
          <cell r="G776">
            <v>859.90075846996103</v>
          </cell>
          <cell r="H776">
            <v>859.90075846996103</v>
          </cell>
          <cell r="I776">
            <v>0.53443179519574957</v>
          </cell>
          <cell r="J776">
            <v>5</v>
          </cell>
          <cell r="K776">
            <v>1.08405271748779E-4</v>
          </cell>
          <cell r="L776">
            <v>1440</v>
          </cell>
          <cell r="M776">
            <v>866.065157868033</v>
          </cell>
          <cell r="N776">
            <v>904</v>
          </cell>
        </row>
        <row r="777">
          <cell r="B777" t="str">
            <v>TEMPLETON 2113A10</v>
          </cell>
          <cell r="C777">
            <v>183052113</v>
          </cell>
          <cell r="D777" t="str">
            <v>TEMPLETON 2113</v>
          </cell>
          <cell r="E777" t="str">
            <v>A10</v>
          </cell>
          <cell r="F777" t="b">
            <v>0</v>
          </cell>
          <cell r="G777">
            <v>49945.6996420863</v>
          </cell>
          <cell r="H777">
            <v>49945.6996420863</v>
          </cell>
          <cell r="I777">
            <v>31.041454097008266</v>
          </cell>
          <cell r="J777">
            <v>264</v>
          </cell>
          <cell r="K777">
            <v>7.3621667859173799E-5</v>
          </cell>
          <cell r="L777">
            <v>2377</v>
          </cell>
          <cell r="M777">
            <v>1325.7938850175101</v>
          </cell>
          <cell r="N777">
            <v>671</v>
          </cell>
        </row>
        <row r="778">
          <cell r="B778" t="str">
            <v>PENRYN 11072706</v>
          </cell>
          <cell r="C778">
            <v>152561107</v>
          </cell>
          <cell r="D778" t="str">
            <v>PENRYN 1107</v>
          </cell>
          <cell r="E778">
            <v>2706</v>
          </cell>
          <cell r="F778" t="b">
            <v>0</v>
          </cell>
          <cell r="G778">
            <v>23999.908080780799</v>
          </cell>
          <cell r="H778">
            <v>9304.8866724831805</v>
          </cell>
          <cell r="I778">
            <v>5.783024656608565</v>
          </cell>
          <cell r="J778">
            <v>190</v>
          </cell>
          <cell r="K778">
            <v>1.4069706004719501E-4</v>
          </cell>
          <cell r="L778">
            <v>858</v>
          </cell>
          <cell r="M778">
            <v>837.75497191967099</v>
          </cell>
          <cell r="N778">
            <v>918</v>
          </cell>
        </row>
        <row r="779">
          <cell r="B779" t="str">
            <v>WILLITS 1104934</v>
          </cell>
          <cell r="C779">
            <v>42661104</v>
          </cell>
          <cell r="D779" t="str">
            <v>WILLITS 1104</v>
          </cell>
          <cell r="E779">
            <v>934</v>
          </cell>
          <cell r="F779" t="b">
            <v>0</v>
          </cell>
          <cell r="G779">
            <v>49660.376679686502</v>
          </cell>
          <cell r="H779">
            <v>49660.376679686502</v>
          </cell>
          <cell r="I779">
            <v>30.864124723235861</v>
          </cell>
          <cell r="J779">
            <v>279</v>
          </cell>
          <cell r="K779">
            <v>9.37987427767353E-5</v>
          </cell>
          <cell r="L779">
            <v>1799</v>
          </cell>
          <cell r="M779">
            <v>1233.6572757092499</v>
          </cell>
          <cell r="N779">
            <v>711</v>
          </cell>
        </row>
        <row r="780">
          <cell r="B780" t="str">
            <v>CORRAL 110213498</v>
          </cell>
          <cell r="C780">
            <v>162991102</v>
          </cell>
          <cell r="D780" t="str">
            <v>CORRAL 1102</v>
          </cell>
          <cell r="E780">
            <v>13498</v>
          </cell>
          <cell r="F780" t="b">
            <v>0</v>
          </cell>
          <cell r="G780">
            <v>1603.6406229957699</v>
          </cell>
          <cell r="H780">
            <v>1585.9578850247699</v>
          </cell>
          <cell r="I780">
            <v>0.98567923245790545</v>
          </cell>
          <cell r="J780">
            <v>13</v>
          </cell>
          <cell r="K780">
            <v>1.38117041877614E-4</v>
          </cell>
          <cell r="L780">
            <v>892</v>
          </cell>
          <cell r="M780">
            <v>567.22933072382705</v>
          </cell>
          <cell r="N780">
            <v>1131</v>
          </cell>
        </row>
        <row r="781">
          <cell r="B781" t="str">
            <v>PEORIA 170190090</v>
          </cell>
          <cell r="C781">
            <v>163781701</v>
          </cell>
          <cell r="D781" t="str">
            <v>PEORIA 1701</v>
          </cell>
          <cell r="E781">
            <v>90090</v>
          </cell>
          <cell r="F781" t="b">
            <v>0</v>
          </cell>
          <cell r="G781">
            <v>48332.111004527302</v>
          </cell>
          <cell r="H781">
            <v>48332.111004527302</v>
          </cell>
          <cell r="I781">
            <v>30.038602240228279</v>
          </cell>
          <cell r="J781">
            <v>168</v>
          </cell>
          <cell r="K781">
            <v>9.2358661421291407E-5</v>
          </cell>
          <cell r="L781">
            <v>1833</v>
          </cell>
          <cell r="M781">
            <v>1129.7718372529</v>
          </cell>
          <cell r="N781">
            <v>764</v>
          </cell>
        </row>
        <row r="782">
          <cell r="B782" t="str">
            <v>OILFIELDS 110383158</v>
          </cell>
          <cell r="C782">
            <v>182391103</v>
          </cell>
          <cell r="D782" t="str">
            <v>OILFIELDS 1103</v>
          </cell>
          <cell r="E782">
            <v>83158</v>
          </cell>
          <cell r="F782" t="b">
            <v>0</v>
          </cell>
          <cell r="G782">
            <v>31398.3782461062</v>
          </cell>
          <cell r="H782">
            <v>28429.993965571401</v>
          </cell>
          <cell r="I782">
            <v>17.669356100417279</v>
          </cell>
          <cell r="J782">
            <v>132</v>
          </cell>
          <cell r="K782">
            <v>6.3068447314379995E-5</v>
          </cell>
          <cell r="L782">
            <v>2679</v>
          </cell>
          <cell r="M782">
            <v>1552.52129116064</v>
          </cell>
          <cell r="N782">
            <v>577</v>
          </cell>
        </row>
        <row r="783">
          <cell r="B783" t="str">
            <v>WILLITS 11032500</v>
          </cell>
          <cell r="C783">
            <v>42661103</v>
          </cell>
          <cell r="D783" t="str">
            <v>WILLITS 1103</v>
          </cell>
          <cell r="E783">
            <v>2500</v>
          </cell>
          <cell r="F783" t="b">
            <v>0</v>
          </cell>
          <cell r="G783">
            <v>48136.395931904102</v>
          </cell>
          <cell r="H783">
            <v>48136.395931904102</v>
          </cell>
          <cell r="I783">
            <v>29.916964531947858</v>
          </cell>
          <cell r="J783">
            <v>143</v>
          </cell>
          <cell r="K783">
            <v>8.5235706787248702E-5</v>
          </cell>
          <cell r="L783">
            <v>2049</v>
          </cell>
          <cell r="M783">
            <v>1216.4356202762599</v>
          </cell>
          <cell r="N783">
            <v>720</v>
          </cell>
        </row>
        <row r="784">
          <cell r="B784" t="str">
            <v>LLAGAS 2104603392</v>
          </cell>
          <cell r="C784">
            <v>83182104</v>
          </cell>
          <cell r="D784" t="str">
            <v>LLAGAS 2104</v>
          </cell>
          <cell r="E784">
            <v>603392</v>
          </cell>
          <cell r="F784" t="b">
            <v>0</v>
          </cell>
          <cell r="G784">
            <v>5227.4341376508</v>
          </cell>
          <cell r="H784">
            <v>4685.9835245416098</v>
          </cell>
          <cell r="I784">
            <v>2.912357690827601</v>
          </cell>
          <cell r="J784">
            <v>17</v>
          </cell>
          <cell r="K784">
            <v>5.2363057286985302E-5</v>
          </cell>
          <cell r="L784">
            <v>2983</v>
          </cell>
          <cell r="M784">
            <v>1917.7993579379799</v>
          </cell>
          <cell r="N784">
            <v>469</v>
          </cell>
        </row>
        <row r="785">
          <cell r="B785" t="str">
            <v>APPLE HILL 110313312</v>
          </cell>
          <cell r="C785">
            <v>153661103</v>
          </cell>
          <cell r="D785" t="str">
            <v>APPLE HILL 1103</v>
          </cell>
          <cell r="E785">
            <v>13312</v>
          </cell>
          <cell r="F785" t="b">
            <v>0</v>
          </cell>
          <cell r="G785">
            <v>28501.024512268599</v>
          </cell>
          <cell r="H785">
            <v>21155.738774885602</v>
          </cell>
          <cell r="I785">
            <v>13.148377113042637</v>
          </cell>
          <cell r="J785">
            <v>190</v>
          </cell>
          <cell r="K785">
            <v>2.1993905429166599E-4</v>
          </cell>
          <cell r="L785">
            <v>321</v>
          </cell>
          <cell r="M785">
            <v>408.85590132648002</v>
          </cell>
          <cell r="N785">
            <v>1287</v>
          </cell>
        </row>
        <row r="786">
          <cell r="B786" t="str">
            <v>BANGOR 11011958</v>
          </cell>
          <cell r="C786">
            <v>103191101</v>
          </cell>
          <cell r="D786" t="str">
            <v>BANGOR 1101</v>
          </cell>
          <cell r="E786">
            <v>1958</v>
          </cell>
          <cell r="F786" t="b">
            <v>0</v>
          </cell>
          <cell r="G786">
            <v>54465.342627058199</v>
          </cell>
          <cell r="H786">
            <v>54465.342627058199</v>
          </cell>
          <cell r="I786">
            <v>33.850430470514731</v>
          </cell>
          <cell r="J786">
            <v>353</v>
          </cell>
          <cell r="K786">
            <v>1.18484355857034E-4</v>
          </cell>
          <cell r="L786">
            <v>1218</v>
          </cell>
          <cell r="M786">
            <v>944.12985503231005</v>
          </cell>
          <cell r="N786">
            <v>865</v>
          </cell>
        </row>
        <row r="787">
          <cell r="B787" t="str">
            <v>LAYTONVILLE 1102CB</v>
          </cell>
          <cell r="C787">
            <v>42681102</v>
          </cell>
          <cell r="D787" t="str">
            <v>LAYTONVILLE 1102</v>
          </cell>
          <cell r="E787" t="str">
            <v>CB</v>
          </cell>
          <cell r="F787" t="b">
            <v>0</v>
          </cell>
          <cell r="G787">
            <v>20899.9329227341</v>
          </cell>
          <cell r="H787">
            <v>19267.370200695299</v>
          </cell>
          <cell r="I787">
            <v>11.97474841559683</v>
          </cell>
          <cell r="J787">
            <v>95</v>
          </cell>
          <cell r="K787">
            <v>2.07169346013156E-4</v>
          </cell>
          <cell r="L787">
            <v>375</v>
          </cell>
          <cell r="M787">
            <v>574.88982219479101</v>
          </cell>
          <cell r="N787">
            <v>1127</v>
          </cell>
        </row>
        <row r="788">
          <cell r="B788" t="str">
            <v>MOUNTAIN QUARRIES 210135466</v>
          </cell>
          <cell r="C788">
            <v>152282101</v>
          </cell>
          <cell r="D788" t="str">
            <v>MOUNTAIN QUARRIES 2101</v>
          </cell>
          <cell r="E788">
            <v>35466</v>
          </cell>
          <cell r="F788" t="b">
            <v>0</v>
          </cell>
          <cell r="G788">
            <v>11836.661808823101</v>
          </cell>
          <cell r="H788">
            <v>11836.661808823101</v>
          </cell>
          <cell r="I788">
            <v>7.3565331316489129</v>
          </cell>
          <cell r="J788">
            <v>82</v>
          </cell>
          <cell r="K788">
            <v>1.67706787845129E-4</v>
          </cell>
          <cell r="L788">
            <v>578</v>
          </cell>
          <cell r="M788">
            <v>531.33581984936404</v>
          </cell>
          <cell r="N788">
            <v>1171</v>
          </cell>
        </row>
        <row r="789">
          <cell r="B789" t="str">
            <v>PEORIA 17019811</v>
          </cell>
          <cell r="C789">
            <v>163781701</v>
          </cell>
          <cell r="D789" t="str">
            <v>PEORIA 1701</v>
          </cell>
          <cell r="E789">
            <v>9811</v>
          </cell>
          <cell r="F789" t="b">
            <v>0</v>
          </cell>
          <cell r="G789">
            <v>14351.9183694734</v>
          </cell>
          <cell r="H789">
            <v>5776.4656675406004</v>
          </cell>
          <cell r="I789">
            <v>3.5900967480053452</v>
          </cell>
          <cell r="J789">
            <v>92</v>
          </cell>
          <cell r="K789">
            <v>8.2867947639897398E-5</v>
          </cell>
          <cell r="L789">
            <v>2133</v>
          </cell>
          <cell r="M789">
            <v>845.35803289695195</v>
          </cell>
          <cell r="N789">
            <v>914</v>
          </cell>
        </row>
        <row r="790">
          <cell r="B790" t="str">
            <v>CABRILLO 1103CB</v>
          </cell>
          <cell r="C790">
            <v>183101103</v>
          </cell>
          <cell r="D790" t="str">
            <v>CABRILLO 1103</v>
          </cell>
          <cell r="E790" t="str">
            <v>CB</v>
          </cell>
          <cell r="F790" t="b">
            <v>1</v>
          </cell>
          <cell r="G790">
            <v>7060.6837981434401</v>
          </cell>
          <cell r="H790">
            <v>875.64919011841801</v>
          </cell>
          <cell r="I790">
            <v>0.54421950908540584</v>
          </cell>
          <cell r="J790">
            <v>45</v>
          </cell>
          <cell r="K790">
            <v>5.6384461842955902E-5</v>
          </cell>
          <cell r="L790">
            <v>2879</v>
          </cell>
          <cell r="M790">
            <v>1585.2096374476901</v>
          </cell>
          <cell r="N790">
            <v>566</v>
          </cell>
        </row>
        <row r="791">
          <cell r="B791" t="str">
            <v>CALISTOGA 1102CB</v>
          </cell>
          <cell r="C791">
            <v>42711102</v>
          </cell>
          <cell r="D791" t="str">
            <v>CALISTOGA 1102</v>
          </cell>
          <cell r="E791" t="str">
            <v>CB</v>
          </cell>
          <cell r="F791" t="b">
            <v>1</v>
          </cell>
          <cell r="G791">
            <v>3890.28405454432</v>
          </cell>
          <cell r="H791">
            <v>517.88138821242399</v>
          </cell>
          <cell r="I791">
            <v>0.32186537489895833</v>
          </cell>
          <cell r="J791">
            <v>37</v>
          </cell>
          <cell r="K791">
            <v>1.5375307601870001E-4</v>
          </cell>
          <cell r="L791">
            <v>712</v>
          </cell>
          <cell r="M791">
            <v>238.78340789027499</v>
          </cell>
          <cell r="N791">
            <v>1569</v>
          </cell>
        </row>
        <row r="792">
          <cell r="B792" t="str">
            <v>SUNOL 1101CB</v>
          </cell>
          <cell r="C792">
            <v>14241101</v>
          </cell>
          <cell r="D792" t="str">
            <v>SUNOL 1101</v>
          </cell>
          <cell r="E792" t="str">
            <v>CB</v>
          </cell>
          <cell r="F792" t="b">
            <v>0</v>
          </cell>
          <cell r="G792">
            <v>9278.02372706799</v>
          </cell>
          <cell r="H792">
            <v>5281.0095167946201</v>
          </cell>
          <cell r="I792">
            <v>3.2821687487847235</v>
          </cell>
          <cell r="J792">
            <v>53</v>
          </cell>
          <cell r="K792">
            <v>6.9820846737508497E-5</v>
          </cell>
          <cell r="L792">
            <v>2480</v>
          </cell>
          <cell r="M792">
            <v>949.09746427020002</v>
          </cell>
          <cell r="N792">
            <v>862</v>
          </cell>
        </row>
        <row r="793">
          <cell r="B793" t="str">
            <v>SILVERADO 2104632</v>
          </cell>
          <cell r="C793">
            <v>43432104</v>
          </cell>
          <cell r="D793" t="str">
            <v>SILVERADO 2104</v>
          </cell>
          <cell r="E793">
            <v>632</v>
          </cell>
          <cell r="F793" t="b">
            <v>0</v>
          </cell>
          <cell r="G793">
            <v>29843.766139617601</v>
          </cell>
          <cell r="H793">
            <v>29492.789502858101</v>
          </cell>
          <cell r="I793">
            <v>18.329887820297142</v>
          </cell>
          <cell r="J793">
            <v>193</v>
          </cell>
          <cell r="K793">
            <v>1.19024229442463E-4</v>
          </cell>
          <cell r="L793">
            <v>1207</v>
          </cell>
          <cell r="M793">
            <v>950.77591393954697</v>
          </cell>
          <cell r="N793">
            <v>861</v>
          </cell>
        </row>
        <row r="794">
          <cell r="B794" t="str">
            <v>CHALLENGE 11021064</v>
          </cell>
          <cell r="C794">
            <v>103201102</v>
          </cell>
          <cell r="D794" t="str">
            <v>CHALLENGE 1102</v>
          </cell>
          <cell r="E794">
            <v>1064</v>
          </cell>
          <cell r="F794" t="b">
            <v>0</v>
          </cell>
          <cell r="G794">
            <v>31650.742211544799</v>
          </cell>
          <cell r="H794">
            <v>31650.742211544799</v>
          </cell>
          <cell r="I794">
            <v>19.671064146392045</v>
          </cell>
          <cell r="J794">
            <v>179</v>
          </cell>
          <cell r="K794">
            <v>9.2950239050377999E-5</v>
          </cell>
          <cell r="L794">
            <v>1824</v>
          </cell>
          <cell r="M794">
            <v>1110.3932243725999</v>
          </cell>
          <cell r="N794">
            <v>771</v>
          </cell>
        </row>
        <row r="795">
          <cell r="B795" t="str">
            <v>CURTIS 17026008</v>
          </cell>
          <cell r="C795">
            <v>163351702</v>
          </cell>
          <cell r="D795" t="str">
            <v>CURTIS 1702</v>
          </cell>
          <cell r="E795">
            <v>6008</v>
          </cell>
          <cell r="F795" t="b">
            <v>0</v>
          </cell>
          <cell r="G795">
            <v>37504.318118356299</v>
          </cell>
          <cell r="H795">
            <v>37504.318118356299</v>
          </cell>
          <cell r="I795">
            <v>23.309085219612367</v>
          </cell>
          <cell r="J795">
            <v>236</v>
          </cell>
          <cell r="K795">
            <v>8.3382282784751096E-5</v>
          </cell>
          <cell r="L795">
            <v>2122</v>
          </cell>
          <cell r="M795">
            <v>1032.74993408667</v>
          </cell>
          <cell r="N795">
            <v>806</v>
          </cell>
        </row>
        <row r="796">
          <cell r="B796" t="str">
            <v>CAYETANO 2109CB</v>
          </cell>
          <cell r="C796">
            <v>14422109</v>
          </cell>
          <cell r="D796" t="str">
            <v>CAYETANO 2109</v>
          </cell>
          <cell r="E796" t="str">
            <v>CB</v>
          </cell>
          <cell r="F796" t="b">
            <v>0</v>
          </cell>
          <cell r="G796">
            <v>8828.3789216315108</v>
          </cell>
          <cell r="H796">
            <v>2269.8171523063602</v>
          </cell>
          <cell r="I796">
            <v>1.410700529711846</v>
          </cell>
          <cell r="J796">
            <v>51</v>
          </cell>
          <cell r="K796">
            <v>8.6513396386830399E-5</v>
          </cell>
          <cell r="L796">
            <v>2023</v>
          </cell>
          <cell r="M796">
            <v>1197.22486578812</v>
          </cell>
          <cell r="N796">
            <v>732</v>
          </cell>
        </row>
        <row r="797">
          <cell r="B797" t="str">
            <v>OAKHURST 110210100</v>
          </cell>
          <cell r="C797">
            <v>254421102</v>
          </cell>
          <cell r="D797" t="str">
            <v>OAKHURST 1102</v>
          </cell>
          <cell r="E797">
            <v>10100</v>
          </cell>
          <cell r="F797" t="b">
            <v>0</v>
          </cell>
          <cell r="G797">
            <v>18902.686907326999</v>
          </cell>
          <cell r="H797">
            <v>16723.3035318566</v>
          </cell>
          <cell r="I797">
            <v>10.393600703453449</v>
          </cell>
          <cell r="J797">
            <v>142</v>
          </cell>
          <cell r="K797">
            <v>1.0559779212988799E-4</v>
          </cell>
          <cell r="L797">
            <v>1504</v>
          </cell>
          <cell r="M797">
            <v>1406.80106797242</v>
          </cell>
          <cell r="N797">
            <v>635</v>
          </cell>
        </row>
        <row r="798">
          <cell r="B798" t="str">
            <v>MILPITAS 1109XR524</v>
          </cell>
          <cell r="C798">
            <v>82831109</v>
          </cell>
          <cell r="D798" t="str">
            <v>MILPITAS 1109</v>
          </cell>
          <cell r="E798" t="str">
            <v>XR524</v>
          </cell>
          <cell r="F798" t="b">
            <v>0</v>
          </cell>
          <cell r="G798">
            <v>17990.1420251743</v>
          </cell>
          <cell r="H798">
            <v>17523.666573685099</v>
          </cell>
          <cell r="I798">
            <v>10.891029567237476</v>
          </cell>
          <cell r="J798">
            <v>59</v>
          </cell>
          <cell r="K798">
            <v>7.3649513931166801E-5</v>
          </cell>
          <cell r="L798">
            <v>2373</v>
          </cell>
          <cell r="M798">
            <v>1425.91424410642</v>
          </cell>
          <cell r="N798">
            <v>629</v>
          </cell>
        </row>
        <row r="799">
          <cell r="B799" t="str">
            <v>UKIAH 1114CB</v>
          </cell>
          <cell r="C799">
            <v>42771114</v>
          </cell>
          <cell r="D799" t="str">
            <v>UKIAH 1114</v>
          </cell>
          <cell r="E799" t="str">
            <v>CB</v>
          </cell>
          <cell r="F799" t="b">
            <v>0</v>
          </cell>
          <cell r="G799">
            <v>14024.7064085902</v>
          </cell>
          <cell r="H799">
            <v>1067.2010392791001</v>
          </cell>
          <cell r="I799">
            <v>0.66326975716538228</v>
          </cell>
          <cell r="J799">
            <v>93</v>
          </cell>
          <cell r="K799">
            <v>1.4666052922383699E-4</v>
          </cell>
          <cell r="L799">
            <v>778</v>
          </cell>
          <cell r="M799">
            <v>560.41869342000496</v>
          </cell>
          <cell r="N799">
            <v>1134</v>
          </cell>
        </row>
        <row r="800">
          <cell r="B800" t="str">
            <v>MESA 1103854149</v>
          </cell>
          <cell r="C800">
            <v>182821103</v>
          </cell>
          <cell r="D800" t="str">
            <v>MESA 1103</v>
          </cell>
          <cell r="E800">
            <v>854149</v>
          </cell>
          <cell r="F800" t="b">
            <v>0</v>
          </cell>
          <cell r="G800">
            <v>1703.8848181250801</v>
          </cell>
          <cell r="H800">
            <v>1563.4442839604901</v>
          </cell>
          <cell r="I800">
            <v>0.97168693844654452</v>
          </cell>
          <cell r="J800">
            <v>12</v>
          </cell>
          <cell r="K800">
            <v>3.9219469954332399E-5</v>
          </cell>
          <cell r="L800">
            <v>3281</v>
          </cell>
          <cell r="M800">
            <v>2116.0058763672901</v>
          </cell>
          <cell r="N800">
            <v>424</v>
          </cell>
        </row>
        <row r="801">
          <cell r="B801" t="str">
            <v>PEORIA 1704CB</v>
          </cell>
          <cell r="C801">
            <v>163781704</v>
          </cell>
          <cell r="D801" t="str">
            <v>PEORIA 1704</v>
          </cell>
          <cell r="E801" t="str">
            <v>CB</v>
          </cell>
          <cell r="F801" t="b">
            <v>0</v>
          </cell>
          <cell r="G801">
            <v>14181.9325029517</v>
          </cell>
          <cell r="H801">
            <v>13470.241236797199</v>
          </cell>
          <cell r="I801">
            <v>8.3718093454302043</v>
          </cell>
          <cell r="J801">
            <v>64</v>
          </cell>
          <cell r="K801">
            <v>8.69255684573011E-5</v>
          </cell>
          <cell r="L801">
            <v>2014</v>
          </cell>
          <cell r="M801">
            <v>1158.11565934695</v>
          </cell>
          <cell r="N801">
            <v>750</v>
          </cell>
        </row>
        <row r="802">
          <cell r="B802" t="str">
            <v>PUEBLO 2103373667</v>
          </cell>
          <cell r="C802">
            <v>43292103</v>
          </cell>
          <cell r="D802" t="str">
            <v>PUEBLO 2103</v>
          </cell>
          <cell r="E802">
            <v>373667</v>
          </cell>
          <cell r="F802" t="b">
            <v>0</v>
          </cell>
          <cell r="G802">
            <v>6861.5817180446002</v>
          </cell>
          <cell r="H802">
            <v>5269.4020940758701</v>
          </cell>
          <cell r="I802">
            <v>3.2749546886736298</v>
          </cell>
          <cell r="J802">
            <v>45</v>
          </cell>
          <cell r="K802">
            <v>1.0834239953345E-4</v>
          </cell>
          <cell r="L802">
            <v>1444</v>
          </cell>
          <cell r="M802">
            <v>757.321410498398</v>
          </cell>
          <cell r="N802">
            <v>967</v>
          </cell>
        </row>
        <row r="803">
          <cell r="B803" t="str">
            <v>MOLINO 1102396</v>
          </cell>
          <cell r="C803">
            <v>42571102</v>
          </cell>
          <cell r="D803" t="str">
            <v>MOLINO 1102</v>
          </cell>
          <cell r="E803">
            <v>396</v>
          </cell>
          <cell r="F803" t="b">
            <v>0</v>
          </cell>
          <cell r="G803">
            <v>25908.189529416901</v>
          </cell>
          <cell r="H803">
            <v>25908.189529416901</v>
          </cell>
          <cell r="I803">
            <v>16.102044455821567</v>
          </cell>
          <cell r="J803">
            <v>182</v>
          </cell>
          <cell r="K803">
            <v>1.38619605982407E-4</v>
          </cell>
          <cell r="L803">
            <v>887</v>
          </cell>
          <cell r="M803">
            <v>571.55325673240395</v>
          </cell>
          <cell r="N803">
            <v>1129</v>
          </cell>
        </row>
        <row r="804">
          <cell r="B804" t="str">
            <v>LAS POSITAS 2108MR182</v>
          </cell>
          <cell r="C804">
            <v>14402108</v>
          </cell>
          <cell r="D804" t="str">
            <v>LAS POSITAS 2108</v>
          </cell>
          <cell r="E804" t="str">
            <v>MR182</v>
          </cell>
          <cell r="F804" t="b">
            <v>0</v>
          </cell>
          <cell r="G804">
            <v>11548.6883931048</v>
          </cell>
          <cell r="H804">
            <v>10768.7758603456</v>
          </cell>
          <cell r="I804">
            <v>6.6928377006498447</v>
          </cell>
          <cell r="J804">
            <v>56</v>
          </cell>
          <cell r="K804">
            <v>6.1377071948040101E-5</v>
          </cell>
          <cell r="L804">
            <v>2738</v>
          </cell>
          <cell r="M804">
            <v>1819.61372312702</v>
          </cell>
          <cell r="N804">
            <v>502</v>
          </cell>
        </row>
        <row r="805">
          <cell r="B805" t="str">
            <v>CALAVERAS CEMENT 11014786</v>
          </cell>
          <cell r="C805">
            <v>162211101</v>
          </cell>
          <cell r="D805" t="str">
            <v>CALAVERAS CEMENT 1101</v>
          </cell>
          <cell r="E805">
            <v>4786</v>
          </cell>
          <cell r="F805" t="b">
            <v>0</v>
          </cell>
          <cell r="G805">
            <v>28973.984981551799</v>
          </cell>
          <cell r="H805">
            <v>28973.984981551799</v>
          </cell>
          <cell r="I805">
            <v>18.007448714451087</v>
          </cell>
          <cell r="J805">
            <v>173</v>
          </cell>
          <cell r="K805">
            <v>9.6661359523696894E-5</v>
          </cell>
          <cell r="L805">
            <v>1720</v>
          </cell>
          <cell r="M805">
            <v>894.08981200027597</v>
          </cell>
          <cell r="N805">
            <v>886</v>
          </cell>
        </row>
        <row r="806">
          <cell r="B806" t="str">
            <v>WYANDOTTE 110777578</v>
          </cell>
          <cell r="C806">
            <v>102911107</v>
          </cell>
          <cell r="D806" t="str">
            <v>WYANDOTTE 1107</v>
          </cell>
          <cell r="E806">
            <v>77578</v>
          </cell>
          <cell r="F806" t="b">
            <v>0</v>
          </cell>
          <cell r="G806">
            <v>51848.898671989802</v>
          </cell>
          <cell r="H806">
            <v>34427.901386263999</v>
          </cell>
          <cell r="I806">
            <v>21.397079792581728</v>
          </cell>
          <cell r="J806">
            <v>389</v>
          </cell>
          <cell r="K806">
            <v>1.4957548611236799E-4</v>
          </cell>
          <cell r="L806">
            <v>742</v>
          </cell>
          <cell r="M806">
            <v>862.34340087186104</v>
          </cell>
          <cell r="N806">
            <v>907</v>
          </cell>
        </row>
        <row r="807">
          <cell r="B807" t="str">
            <v>GARBERVILLE 11024744</v>
          </cell>
          <cell r="C807">
            <v>192221102</v>
          </cell>
          <cell r="D807" t="str">
            <v>GARBERVILLE 1102</v>
          </cell>
          <cell r="E807">
            <v>4744</v>
          </cell>
          <cell r="F807" t="b">
            <v>0</v>
          </cell>
          <cell r="G807">
            <v>32972.177128712698</v>
          </cell>
          <cell r="H807">
            <v>27938.053599820701</v>
          </cell>
          <cell r="I807">
            <v>17.363613175774208</v>
          </cell>
          <cell r="J807">
            <v>161</v>
          </cell>
          <cell r="K807">
            <v>2.6417350262526398E-4</v>
          </cell>
          <cell r="L807">
            <v>184</v>
          </cell>
          <cell r="M807">
            <v>386.369528379104</v>
          </cell>
          <cell r="N807">
            <v>1311</v>
          </cell>
        </row>
        <row r="808">
          <cell r="B808" t="str">
            <v>PENRYN 11072704</v>
          </cell>
          <cell r="C808">
            <v>152561107</v>
          </cell>
          <cell r="D808" t="str">
            <v>PENRYN 1107</v>
          </cell>
          <cell r="E808">
            <v>2704</v>
          </cell>
          <cell r="F808" t="b">
            <v>0</v>
          </cell>
          <cell r="G808">
            <v>9132.5937281057595</v>
          </cell>
          <cell r="H808">
            <v>2300.3426338767299</v>
          </cell>
          <cell r="I808">
            <v>1.4296722398239465</v>
          </cell>
          <cell r="J808">
            <v>76</v>
          </cell>
          <cell r="K808">
            <v>1.6087580235379299E-4</v>
          </cell>
          <cell r="L808">
            <v>633</v>
          </cell>
          <cell r="M808">
            <v>611.82818132090097</v>
          </cell>
          <cell r="N808">
            <v>1093</v>
          </cell>
        </row>
        <row r="809">
          <cell r="B809" t="str">
            <v>WILLITS 1103826</v>
          </cell>
          <cell r="C809">
            <v>42661103</v>
          </cell>
          <cell r="D809" t="str">
            <v>WILLITS 1103</v>
          </cell>
          <cell r="E809">
            <v>826</v>
          </cell>
          <cell r="F809" t="b">
            <v>0</v>
          </cell>
          <cell r="G809">
            <v>12455.772552869799</v>
          </cell>
          <cell r="H809">
            <v>12455.772552869799</v>
          </cell>
          <cell r="I809">
            <v>7.741312960142821</v>
          </cell>
          <cell r="J809">
            <v>89</v>
          </cell>
          <cell r="K809">
            <v>1.0691205526210201E-4</v>
          </cell>
          <cell r="L809">
            <v>1478</v>
          </cell>
          <cell r="M809">
            <v>923.37708229052805</v>
          </cell>
          <cell r="N809">
            <v>872</v>
          </cell>
        </row>
        <row r="810">
          <cell r="B810" t="str">
            <v>PETALUMA C 1108233646</v>
          </cell>
          <cell r="C810">
            <v>42631108</v>
          </cell>
          <cell r="D810" t="str">
            <v>PETALUMA C 1108</v>
          </cell>
          <cell r="E810">
            <v>233646</v>
          </cell>
          <cell r="F810" t="b">
            <v>0</v>
          </cell>
          <cell r="G810">
            <v>18091.628415207899</v>
          </cell>
          <cell r="H810">
            <v>15102.561191184401</v>
          </cell>
          <cell r="I810">
            <v>9.386302791289248</v>
          </cell>
          <cell r="J810">
            <v>127</v>
          </cell>
          <cell r="K810">
            <v>8.2168275963340399E-5</v>
          </cell>
          <cell r="L810">
            <v>2147</v>
          </cell>
          <cell r="M810">
            <v>1174.2100267916601</v>
          </cell>
          <cell r="N810">
            <v>744</v>
          </cell>
        </row>
        <row r="811">
          <cell r="B811" t="str">
            <v>CLARKSVILLE 210575884</v>
          </cell>
          <cell r="C811">
            <v>153612105</v>
          </cell>
          <cell r="D811" t="str">
            <v>CLARKSVILLE 2105</v>
          </cell>
          <cell r="E811">
            <v>75884</v>
          </cell>
          <cell r="F811" t="b">
            <v>0</v>
          </cell>
          <cell r="G811">
            <v>18035.327469370801</v>
          </cell>
          <cell r="H811">
            <v>17165.494278399899</v>
          </cell>
          <cell r="I811">
            <v>10.66842403878179</v>
          </cell>
          <cell r="J811">
            <v>94</v>
          </cell>
          <cell r="K811">
            <v>1.7443754224766701E-4</v>
          </cell>
          <cell r="L811">
            <v>533</v>
          </cell>
          <cell r="M811">
            <v>718.56974766785504</v>
          </cell>
          <cell r="N811">
            <v>1003</v>
          </cell>
        </row>
        <row r="812">
          <cell r="B812" t="str">
            <v>DIAMOND SPRINGS 11071402</v>
          </cell>
          <cell r="C812">
            <v>152261107</v>
          </cell>
          <cell r="D812" t="str">
            <v>DIAMOND SPRINGS 1107</v>
          </cell>
          <cell r="E812">
            <v>1402</v>
          </cell>
          <cell r="F812" t="b">
            <v>0</v>
          </cell>
          <cell r="G812">
            <v>71104.043154245694</v>
          </cell>
          <cell r="H812">
            <v>71104.043154245694</v>
          </cell>
          <cell r="I812">
            <v>44.191450064789123</v>
          </cell>
          <cell r="J812">
            <v>541</v>
          </cell>
          <cell r="K812">
            <v>9.14188138334861E-5</v>
          </cell>
          <cell r="L812">
            <v>1862</v>
          </cell>
          <cell r="M812">
            <v>1211.84234216047</v>
          </cell>
          <cell r="N812">
            <v>726</v>
          </cell>
        </row>
        <row r="813">
          <cell r="B813" t="str">
            <v>JESSUP 1101CB</v>
          </cell>
          <cell r="C813">
            <v>103441101</v>
          </cell>
          <cell r="D813" t="str">
            <v>JESSUP 1101</v>
          </cell>
          <cell r="E813" t="str">
            <v>CB</v>
          </cell>
          <cell r="F813" t="b">
            <v>0</v>
          </cell>
          <cell r="G813">
            <v>9345.3493769439792</v>
          </cell>
          <cell r="H813">
            <v>2462.2686109276101</v>
          </cell>
          <cell r="I813">
            <v>1.5303098887057862</v>
          </cell>
          <cell r="J813">
            <v>66</v>
          </cell>
          <cell r="K813">
            <v>1.20543975479825E-4</v>
          </cell>
          <cell r="L813">
            <v>1177</v>
          </cell>
          <cell r="M813">
            <v>1190.2744624110601</v>
          </cell>
          <cell r="N813">
            <v>738</v>
          </cell>
        </row>
        <row r="814">
          <cell r="B814" t="str">
            <v>PENRYN 1103660</v>
          </cell>
          <cell r="C814">
            <v>152561103</v>
          </cell>
          <cell r="D814" t="str">
            <v>PENRYN 1103</v>
          </cell>
          <cell r="E814">
            <v>660</v>
          </cell>
          <cell r="F814" t="b">
            <v>0</v>
          </cell>
          <cell r="G814">
            <v>31347.051428311399</v>
          </cell>
          <cell r="H814">
            <v>16353.714551368401</v>
          </cell>
          <cell r="I814">
            <v>10.163899659023246</v>
          </cell>
          <cell r="J814">
            <v>233</v>
          </cell>
          <cell r="K814">
            <v>1.1882803529717499E-4</v>
          </cell>
          <cell r="L814">
            <v>1211</v>
          </cell>
          <cell r="M814">
            <v>1011.38747031011</v>
          </cell>
          <cell r="N814">
            <v>826</v>
          </cell>
        </row>
        <row r="815">
          <cell r="B815" t="str">
            <v>KERN OIL 110646960</v>
          </cell>
          <cell r="C815">
            <v>252721106</v>
          </cell>
          <cell r="D815" t="str">
            <v>KERN OIL 1106</v>
          </cell>
          <cell r="E815">
            <v>46960</v>
          </cell>
          <cell r="F815" t="b">
            <v>0</v>
          </cell>
          <cell r="G815">
            <v>3112.6163887112698</v>
          </cell>
          <cell r="H815">
            <v>1465.0555722398501</v>
          </cell>
          <cell r="I815">
            <v>0.91053795664378501</v>
          </cell>
          <cell r="J815">
            <v>14</v>
          </cell>
          <cell r="K815">
            <v>5.4277995332085898E-5</v>
          </cell>
          <cell r="L815">
            <v>2938</v>
          </cell>
          <cell r="M815">
            <v>2071.3936787198199</v>
          </cell>
          <cell r="N815">
            <v>437</v>
          </cell>
        </row>
        <row r="816">
          <cell r="B816" t="str">
            <v>MONTICELLO 1101666</v>
          </cell>
          <cell r="C816">
            <v>43051101</v>
          </cell>
          <cell r="D816" t="str">
            <v>MONTICELLO 1101</v>
          </cell>
          <cell r="E816">
            <v>666</v>
          </cell>
          <cell r="F816" t="b">
            <v>0</v>
          </cell>
          <cell r="G816">
            <v>21923.706324533199</v>
          </cell>
          <cell r="H816">
            <v>19462.335000821</v>
          </cell>
          <cell r="I816">
            <v>12.095919826489125</v>
          </cell>
          <cell r="J816">
            <v>90</v>
          </cell>
          <cell r="K816">
            <v>5.9028643580758298E-5</v>
          </cell>
          <cell r="L816">
            <v>2805</v>
          </cell>
          <cell r="M816">
            <v>1514.7635128694999</v>
          </cell>
          <cell r="N816">
            <v>588</v>
          </cell>
        </row>
        <row r="817">
          <cell r="B817" t="str">
            <v>BRIDGEVILLE 110255612</v>
          </cell>
          <cell r="C817">
            <v>192461102</v>
          </cell>
          <cell r="D817" t="str">
            <v>BRIDGEVILLE 1102</v>
          </cell>
          <cell r="E817">
            <v>55612</v>
          </cell>
          <cell r="F817" t="b">
            <v>0</v>
          </cell>
          <cell r="G817">
            <v>35781.531384269503</v>
          </cell>
          <cell r="H817">
            <v>35781.531384269503</v>
          </cell>
          <cell r="I817">
            <v>22.238366304704478</v>
          </cell>
          <cell r="J817">
            <v>93</v>
          </cell>
          <cell r="K817">
            <v>1.5400880944910599E-4</v>
          </cell>
          <cell r="L817">
            <v>707</v>
          </cell>
          <cell r="M817">
            <v>611.96808001109196</v>
          </cell>
          <cell r="N817">
            <v>1092</v>
          </cell>
        </row>
        <row r="818">
          <cell r="B818" t="str">
            <v>PARADISE 1104409622</v>
          </cell>
          <cell r="C818">
            <v>102831104</v>
          </cell>
          <cell r="D818" t="str">
            <v>PARADISE 1104</v>
          </cell>
          <cell r="E818">
            <v>409622</v>
          </cell>
          <cell r="F818" t="b">
            <v>0</v>
          </cell>
          <cell r="G818">
            <v>20757.6390086807</v>
          </cell>
          <cell r="H818">
            <v>20534.7896259931</v>
          </cell>
          <cell r="I818">
            <v>12.762454708510317</v>
          </cell>
          <cell r="J818">
            <v>156</v>
          </cell>
          <cell r="K818">
            <v>3.4981001445908599E-4</v>
          </cell>
          <cell r="L818">
            <v>90</v>
          </cell>
          <cell r="M818">
            <v>622.08805620187798</v>
          </cell>
          <cell r="N818">
            <v>1080</v>
          </cell>
        </row>
        <row r="819">
          <cell r="B819" t="str">
            <v>CALAVERAS CEMENT 110113424</v>
          </cell>
          <cell r="C819">
            <v>162211101</v>
          </cell>
          <cell r="D819" t="str">
            <v>CALAVERAS CEMENT 1101</v>
          </cell>
          <cell r="E819">
            <v>13424</v>
          </cell>
          <cell r="F819" t="b">
            <v>0</v>
          </cell>
          <cell r="G819">
            <v>5801.6622403021802</v>
          </cell>
          <cell r="H819">
            <v>2404.2277214184401</v>
          </cell>
          <cell r="I819">
            <v>1.4942372414036296</v>
          </cell>
          <cell r="J819">
            <v>43</v>
          </cell>
          <cell r="K819">
            <v>1.30593711134658E-4</v>
          </cell>
          <cell r="L819">
            <v>1000</v>
          </cell>
          <cell r="M819">
            <v>649.81951461212498</v>
          </cell>
          <cell r="N819">
            <v>1066</v>
          </cell>
        </row>
        <row r="820">
          <cell r="B820" t="str">
            <v>COTTONWOOD 1101384360</v>
          </cell>
          <cell r="C820">
            <v>102931101</v>
          </cell>
          <cell r="D820" t="str">
            <v>COTTONWOOD 1101</v>
          </cell>
          <cell r="E820">
            <v>384360</v>
          </cell>
          <cell r="F820" t="b">
            <v>0</v>
          </cell>
          <cell r="G820">
            <v>10034.779817323901</v>
          </cell>
          <cell r="H820">
            <v>7892.4210658116799</v>
          </cell>
          <cell r="I820">
            <v>4.905171576017203</v>
          </cell>
          <cell r="J820">
            <v>70</v>
          </cell>
          <cell r="K820">
            <v>9.2299452587342595E-5</v>
          </cell>
          <cell r="L820">
            <v>1835</v>
          </cell>
          <cell r="M820">
            <v>1163.05185981982</v>
          </cell>
          <cell r="N820">
            <v>748</v>
          </cell>
        </row>
        <row r="821">
          <cell r="B821" t="str">
            <v>WHITMORE 11011598</v>
          </cell>
          <cell r="C821">
            <v>103601101</v>
          </cell>
          <cell r="D821" t="str">
            <v>WHITMORE 1101</v>
          </cell>
          <cell r="E821">
            <v>1598</v>
          </cell>
          <cell r="F821" t="b">
            <v>0</v>
          </cell>
          <cell r="G821">
            <v>53928.002263348302</v>
          </cell>
          <cell r="H821">
            <v>53928.002263348302</v>
          </cell>
          <cell r="I821">
            <v>33.516471263734182</v>
          </cell>
          <cell r="J821">
            <v>251</v>
          </cell>
          <cell r="K821">
            <v>9.7528270198819799E-5</v>
          </cell>
          <cell r="L821">
            <v>1700</v>
          </cell>
          <cell r="M821">
            <v>806.34085886590901</v>
          </cell>
          <cell r="N821">
            <v>933</v>
          </cell>
        </row>
        <row r="822">
          <cell r="B822" t="str">
            <v>LOW GAP 110186816</v>
          </cell>
          <cell r="C822">
            <v>192411101</v>
          </cell>
          <cell r="D822" t="str">
            <v>LOW GAP 1101</v>
          </cell>
          <cell r="E822">
            <v>86816</v>
          </cell>
          <cell r="F822" t="b">
            <v>0</v>
          </cell>
          <cell r="G822">
            <v>7103.5026271945098</v>
          </cell>
          <cell r="H822">
            <v>7103.5026271945098</v>
          </cell>
          <cell r="I822">
            <v>4.414855579362654</v>
          </cell>
          <cell r="J822">
            <v>51</v>
          </cell>
          <cell r="K822">
            <v>2.3289329107558599E-4</v>
          </cell>
          <cell r="L822">
            <v>272</v>
          </cell>
          <cell r="M822">
            <v>393.45623761717297</v>
          </cell>
          <cell r="N822">
            <v>1304</v>
          </cell>
        </row>
        <row r="823">
          <cell r="B823" t="str">
            <v>SANTA MARIA 1108M18</v>
          </cell>
          <cell r="C823">
            <v>182671108</v>
          </cell>
          <cell r="D823" t="str">
            <v>SANTA MARIA 1108</v>
          </cell>
          <cell r="E823" t="str">
            <v>M18</v>
          </cell>
          <cell r="F823" t="b">
            <v>0</v>
          </cell>
          <cell r="G823">
            <v>28757.9290880792</v>
          </cell>
          <cell r="H823">
            <v>24562.109817166001</v>
          </cell>
          <cell r="I823">
            <v>15.265450476796769</v>
          </cell>
          <cell r="J823">
            <v>81</v>
          </cell>
          <cell r="K823">
            <v>5.4885626719297702E-5</v>
          </cell>
          <cell r="L823">
            <v>2918</v>
          </cell>
          <cell r="M823">
            <v>1831.3141185741099</v>
          </cell>
          <cell r="N823">
            <v>496</v>
          </cell>
        </row>
        <row r="824">
          <cell r="B824" t="str">
            <v>KONOCTI 1102948</v>
          </cell>
          <cell r="C824">
            <v>43311102</v>
          </cell>
          <cell r="D824" t="str">
            <v>KONOCTI 1102</v>
          </cell>
          <cell r="E824">
            <v>948</v>
          </cell>
          <cell r="F824" t="b">
            <v>0</v>
          </cell>
          <cell r="G824">
            <v>12598.6877747207</v>
          </cell>
          <cell r="H824">
            <v>10159.6074915103</v>
          </cell>
          <cell r="I824">
            <v>6.3142370985147922</v>
          </cell>
          <cell r="J824">
            <v>73</v>
          </cell>
          <cell r="K824">
            <v>6.6706699701719695E-5</v>
          </cell>
          <cell r="L824">
            <v>2564</v>
          </cell>
          <cell r="M824">
            <v>1385.83234245924</v>
          </cell>
          <cell r="N824">
            <v>644</v>
          </cell>
        </row>
        <row r="825">
          <cell r="B825" t="str">
            <v>GIRVAN 1102212096</v>
          </cell>
          <cell r="C825">
            <v>103401102</v>
          </cell>
          <cell r="D825" t="str">
            <v>GIRVAN 1102</v>
          </cell>
          <cell r="E825">
            <v>212096</v>
          </cell>
          <cell r="F825" t="b">
            <v>0</v>
          </cell>
          <cell r="G825">
            <v>6500.9175170778899</v>
          </cell>
          <cell r="H825">
            <v>4124.0158552742096</v>
          </cell>
          <cell r="I825">
            <v>2.5630925141542633</v>
          </cell>
          <cell r="J825">
            <v>42</v>
          </cell>
          <cell r="K825">
            <v>6.3228615863408704E-5</v>
          </cell>
          <cell r="L825">
            <v>2670</v>
          </cell>
          <cell r="M825">
            <v>1654.3016447642101</v>
          </cell>
          <cell r="N825">
            <v>540</v>
          </cell>
        </row>
        <row r="826">
          <cell r="B826" t="str">
            <v>LOS MOLINOS 1101297862</v>
          </cell>
          <cell r="C826">
            <v>103481101</v>
          </cell>
          <cell r="D826" t="str">
            <v>LOS MOLINOS 1101</v>
          </cell>
          <cell r="E826">
            <v>297862</v>
          </cell>
          <cell r="F826" t="b">
            <v>1</v>
          </cell>
          <cell r="G826">
            <v>519.22624481549099</v>
          </cell>
          <cell r="H826">
            <v>503.22416135925999</v>
          </cell>
          <cell r="I826">
            <v>0.31275584919779986</v>
          </cell>
          <cell r="J826">
            <v>4</v>
          </cell>
          <cell r="K826">
            <v>7.9186846051015796E-5</v>
          </cell>
          <cell r="L826">
            <v>2228</v>
          </cell>
          <cell r="M826">
            <v>3345.0840247116598</v>
          </cell>
          <cell r="N826">
            <v>219</v>
          </cell>
        </row>
        <row r="827">
          <cell r="B827" t="str">
            <v>SISQUOC 1103858898</v>
          </cell>
          <cell r="C827">
            <v>182811103</v>
          </cell>
          <cell r="D827" t="str">
            <v>SISQUOC 1103</v>
          </cell>
          <cell r="E827">
            <v>858898</v>
          </cell>
          <cell r="F827" t="b">
            <v>0</v>
          </cell>
          <cell r="G827">
            <v>31911.405857257301</v>
          </cell>
          <cell r="H827">
            <v>31551.7734616011</v>
          </cell>
          <cell r="I827">
            <v>19.609554668490428</v>
          </cell>
          <cell r="J827">
            <v>152</v>
          </cell>
          <cell r="K827">
            <v>4.9929015554482997E-5</v>
          </cell>
          <cell r="L827">
            <v>3040</v>
          </cell>
          <cell r="M827">
            <v>1510.0950099742099</v>
          </cell>
          <cell r="N827">
            <v>592</v>
          </cell>
        </row>
        <row r="828">
          <cell r="B828" t="str">
            <v>PETALUMA C 1109373772</v>
          </cell>
          <cell r="C828">
            <v>42631109</v>
          </cell>
          <cell r="D828" t="str">
            <v>PETALUMA C 1109</v>
          </cell>
          <cell r="E828">
            <v>373772</v>
          </cell>
          <cell r="F828" t="b">
            <v>1</v>
          </cell>
          <cell r="G828">
            <v>28.6690605006143</v>
          </cell>
          <cell r="H828">
            <v>28.6690605006143</v>
          </cell>
          <cell r="I828">
            <v>1.7817936917721752E-2</v>
          </cell>
          <cell r="J828">
            <v>2</v>
          </cell>
          <cell r="K828">
            <v>1.25047234178055E-4</v>
          </cell>
          <cell r="L828">
            <v>1097</v>
          </cell>
          <cell r="M828">
            <v>655.25987881517301</v>
          </cell>
          <cell r="N828">
            <v>1058</v>
          </cell>
        </row>
        <row r="829">
          <cell r="B829" t="str">
            <v>CLOVERDALE 1102570</v>
          </cell>
          <cell r="C829">
            <v>42821102</v>
          </cell>
          <cell r="D829" t="str">
            <v>CLOVERDALE 1102</v>
          </cell>
          <cell r="E829">
            <v>570</v>
          </cell>
          <cell r="F829" t="b">
            <v>0</v>
          </cell>
          <cell r="G829">
            <v>34272.802068590601</v>
          </cell>
          <cell r="H829">
            <v>28557.038439057</v>
          </cell>
          <cell r="I829">
            <v>17.748314753919825</v>
          </cell>
          <cell r="J829">
            <v>199</v>
          </cell>
          <cell r="K829">
            <v>1.0582486975366E-4</v>
          </cell>
          <cell r="L829">
            <v>1500</v>
          </cell>
          <cell r="M829">
            <v>921.35096995528602</v>
          </cell>
          <cell r="N829">
            <v>874</v>
          </cell>
        </row>
        <row r="830">
          <cell r="B830" t="str">
            <v>SAN JOAQUIN #3 11035100</v>
          </cell>
          <cell r="C830">
            <v>252531103</v>
          </cell>
          <cell r="D830" t="str">
            <v>SAN JOAQUIN #3 1103</v>
          </cell>
          <cell r="E830">
            <v>5100</v>
          </cell>
          <cell r="F830" t="b">
            <v>0</v>
          </cell>
          <cell r="G830">
            <v>34326.3843740101</v>
          </cell>
          <cell r="H830">
            <v>34326.3843740101</v>
          </cell>
          <cell r="I830">
            <v>21.333986559359914</v>
          </cell>
          <cell r="J830">
            <v>204</v>
          </cell>
          <cell r="K830">
            <v>8.9143551513819202E-5</v>
          </cell>
          <cell r="L830">
            <v>1942</v>
          </cell>
          <cell r="M830">
            <v>1331.17633345237</v>
          </cell>
          <cell r="N830">
            <v>667</v>
          </cell>
        </row>
        <row r="831">
          <cell r="B831" t="str">
            <v>SAN LUIS OBISPO 110788962</v>
          </cell>
          <cell r="C831">
            <v>182631107</v>
          </cell>
          <cell r="D831" t="str">
            <v>SAN LUIS OBISPO 1107</v>
          </cell>
          <cell r="E831">
            <v>88962</v>
          </cell>
          <cell r="F831" t="b">
            <v>0</v>
          </cell>
          <cell r="G831">
            <v>6442.5414954190401</v>
          </cell>
          <cell r="H831">
            <v>3996.9258733558399</v>
          </cell>
          <cell r="I831">
            <v>2.4841055769769049</v>
          </cell>
          <cell r="J831">
            <v>45</v>
          </cell>
          <cell r="K831">
            <v>4.8648644906279501E-5</v>
          </cell>
          <cell r="L831">
            <v>3070</v>
          </cell>
          <cell r="M831">
            <v>1156.91322125742</v>
          </cell>
          <cell r="N831">
            <v>752</v>
          </cell>
        </row>
        <row r="832">
          <cell r="B832" t="str">
            <v>DIAMOND SPRINGS 110656026</v>
          </cell>
          <cell r="C832">
            <v>152261106</v>
          </cell>
          <cell r="D832" t="str">
            <v>DIAMOND SPRINGS 1106</v>
          </cell>
          <cell r="E832">
            <v>56026</v>
          </cell>
          <cell r="F832" t="b">
            <v>0</v>
          </cell>
          <cell r="G832">
            <v>24339.190469179401</v>
          </cell>
          <cell r="H832">
            <v>24339.190469179401</v>
          </cell>
          <cell r="I832">
            <v>15.126905201478808</v>
          </cell>
          <cell r="J832">
            <v>158</v>
          </cell>
          <cell r="K832">
            <v>1.29049159490034E-4</v>
          </cell>
          <cell r="L832">
            <v>1028</v>
          </cell>
          <cell r="M832">
            <v>717.57143708320098</v>
          </cell>
          <cell r="N832">
            <v>1005</v>
          </cell>
        </row>
        <row r="833">
          <cell r="B833" t="str">
            <v>UKIAH 1114528</v>
          </cell>
          <cell r="C833">
            <v>42771114</v>
          </cell>
          <cell r="D833" t="str">
            <v>UKIAH 1114</v>
          </cell>
          <cell r="E833">
            <v>528</v>
          </cell>
          <cell r="F833" t="b">
            <v>0</v>
          </cell>
          <cell r="G833">
            <v>19817.3234021809</v>
          </cell>
          <cell r="H833">
            <v>6048.4546811548898</v>
          </cell>
          <cell r="I833">
            <v>3.759139018741386</v>
          </cell>
          <cell r="J833">
            <v>110</v>
          </cell>
          <cell r="K833">
            <v>1.3970944266309901E-4</v>
          </cell>
          <cell r="L833">
            <v>873</v>
          </cell>
          <cell r="M833">
            <v>614.50507099004199</v>
          </cell>
          <cell r="N833">
            <v>1089</v>
          </cell>
        </row>
        <row r="834">
          <cell r="B834" t="str">
            <v>CALISTOGA 1101736</v>
          </cell>
          <cell r="C834">
            <v>42711101</v>
          </cell>
          <cell r="D834" t="str">
            <v>CALISTOGA 1101</v>
          </cell>
          <cell r="E834">
            <v>736</v>
          </cell>
          <cell r="F834" t="b">
            <v>0</v>
          </cell>
          <cell r="G834">
            <v>55772.068237622203</v>
          </cell>
          <cell r="H834">
            <v>55772.068237622203</v>
          </cell>
          <cell r="I834">
            <v>34.662565716359353</v>
          </cell>
          <cell r="J834">
            <v>350</v>
          </cell>
          <cell r="K834">
            <v>1.33052898318369E-4</v>
          </cell>
          <cell r="L834">
            <v>957</v>
          </cell>
          <cell r="M834">
            <v>690.214071592663</v>
          </cell>
          <cell r="N834">
            <v>1030</v>
          </cell>
        </row>
        <row r="835">
          <cell r="B835" t="str">
            <v>WYANDOTTE 1105CB</v>
          </cell>
          <cell r="C835">
            <v>102911105</v>
          </cell>
          <cell r="D835" t="str">
            <v>WYANDOTTE 1105</v>
          </cell>
          <cell r="E835" t="str">
            <v>CB</v>
          </cell>
          <cell r="F835" t="b">
            <v>0</v>
          </cell>
          <cell r="G835">
            <v>21689.116288926201</v>
          </cell>
          <cell r="H835">
            <v>18499.219614551399</v>
          </cell>
          <cell r="I835">
            <v>11.497339723151894</v>
          </cell>
          <cell r="J835">
            <v>14</v>
          </cell>
          <cell r="K835">
            <v>2.16180809589926E-4</v>
          </cell>
          <cell r="L835">
            <v>336</v>
          </cell>
          <cell r="M835">
            <v>754.19919226397803</v>
          </cell>
          <cell r="N835">
            <v>970</v>
          </cell>
        </row>
        <row r="836">
          <cell r="B836" t="str">
            <v>PEORIA 170510580</v>
          </cell>
          <cell r="C836">
            <v>163781705</v>
          </cell>
          <cell r="D836" t="str">
            <v>PEORIA 1705</v>
          </cell>
          <cell r="E836">
            <v>10580</v>
          </cell>
          <cell r="F836" t="b">
            <v>0</v>
          </cell>
          <cell r="G836">
            <v>18949.201863595401</v>
          </cell>
          <cell r="H836">
            <v>12416.9837405527</v>
          </cell>
          <cell r="I836">
            <v>7.7172055565896205</v>
          </cell>
          <cell r="J836">
            <v>129</v>
          </cell>
          <cell r="K836">
            <v>1.018678043323E-4</v>
          </cell>
          <cell r="L836">
            <v>1606</v>
          </cell>
          <cell r="M836">
            <v>1422.4147186134901</v>
          </cell>
          <cell r="N836">
            <v>630</v>
          </cell>
        </row>
        <row r="837">
          <cell r="B837" t="str">
            <v>WOODSIDE 110147872</v>
          </cell>
          <cell r="C837">
            <v>24251101</v>
          </cell>
          <cell r="D837" t="str">
            <v>WOODSIDE 1101</v>
          </cell>
          <cell r="E837">
            <v>47872</v>
          </cell>
          <cell r="F837" t="b">
            <v>0</v>
          </cell>
          <cell r="G837">
            <v>6709.5897236866804</v>
          </cell>
          <cell r="H837">
            <v>6709.5897236866804</v>
          </cell>
          <cell r="I837">
            <v>4.1700371185125418</v>
          </cell>
          <cell r="J837">
            <v>52</v>
          </cell>
          <cell r="K837">
            <v>1.73375110954601E-4</v>
          </cell>
          <cell r="L837">
            <v>538</v>
          </cell>
          <cell r="M837">
            <v>451.279882014637</v>
          </cell>
          <cell r="N837">
            <v>1248</v>
          </cell>
        </row>
        <row r="838">
          <cell r="B838" t="str">
            <v>ATASCADERO 1103A14</v>
          </cell>
          <cell r="C838">
            <v>182541103</v>
          </cell>
          <cell r="D838" t="str">
            <v>ATASCADERO 1103</v>
          </cell>
          <cell r="E838" t="str">
            <v>A14</v>
          </cell>
          <cell r="F838" t="b">
            <v>0</v>
          </cell>
          <cell r="G838">
            <v>40416.423734015603</v>
          </cell>
          <cell r="H838">
            <v>40416.423734015603</v>
          </cell>
          <cell r="I838">
            <v>25.118970623999754</v>
          </cell>
          <cell r="J838">
            <v>152</v>
          </cell>
          <cell r="K838">
            <v>7.4203644224916002E-5</v>
          </cell>
          <cell r="L838">
            <v>2351</v>
          </cell>
          <cell r="M838">
            <v>1301.8625071556701</v>
          </cell>
          <cell r="N838">
            <v>681</v>
          </cell>
        </row>
        <row r="839">
          <cell r="B839" t="str">
            <v>FROGTOWN 170275252</v>
          </cell>
          <cell r="C839">
            <v>163451702</v>
          </cell>
          <cell r="D839" t="str">
            <v>FROGTOWN 1702</v>
          </cell>
          <cell r="E839">
            <v>75252</v>
          </cell>
          <cell r="F839" t="b">
            <v>0</v>
          </cell>
          <cell r="G839">
            <v>98047.145647294004</v>
          </cell>
          <cell r="H839">
            <v>93174.099578256995</v>
          </cell>
          <cell r="I839">
            <v>57.908079290402107</v>
          </cell>
          <cell r="J839">
            <v>401</v>
          </cell>
          <cell r="K839">
            <v>7.7650958151449204E-5</v>
          </cell>
          <cell r="L839">
            <v>2271</v>
          </cell>
          <cell r="M839">
            <v>1110.9654066887499</v>
          </cell>
          <cell r="N839">
            <v>770</v>
          </cell>
        </row>
        <row r="840">
          <cell r="B840" t="str">
            <v>GRASS VALLEY 11031700</v>
          </cell>
          <cell r="C840">
            <v>152031103</v>
          </cell>
          <cell r="D840" t="str">
            <v>GRASS VALLEY 1103</v>
          </cell>
          <cell r="E840">
            <v>1700</v>
          </cell>
          <cell r="F840" t="b">
            <v>0</v>
          </cell>
          <cell r="G840">
            <v>35014.843355465302</v>
          </cell>
          <cell r="H840">
            <v>34930.2373189391</v>
          </cell>
          <cell r="I840">
            <v>21.709283604064076</v>
          </cell>
          <cell r="J840">
            <v>255</v>
          </cell>
          <cell r="K840">
            <v>1.48177821457091E-4</v>
          </cell>
          <cell r="L840">
            <v>762</v>
          </cell>
          <cell r="M840">
            <v>706.09791450877299</v>
          </cell>
          <cell r="N840">
            <v>1016</v>
          </cell>
        </row>
        <row r="841">
          <cell r="B841" t="str">
            <v>BELL 1108339792</v>
          </cell>
          <cell r="C841">
            <v>152701108</v>
          </cell>
          <cell r="D841" t="str">
            <v>BELL 1108</v>
          </cell>
          <cell r="E841">
            <v>339792</v>
          </cell>
          <cell r="F841" t="b">
            <v>0</v>
          </cell>
          <cell r="G841">
            <v>5788.3896770372403</v>
          </cell>
          <cell r="H841">
            <v>4221.2235590678802</v>
          </cell>
          <cell r="I841">
            <v>2.6235074947594033</v>
          </cell>
          <cell r="J841">
            <v>43</v>
          </cell>
          <cell r="K841">
            <v>1.1358384374965E-4</v>
          </cell>
          <cell r="L841">
            <v>1331</v>
          </cell>
          <cell r="M841">
            <v>632.62179322560496</v>
          </cell>
          <cell r="N841">
            <v>1077</v>
          </cell>
        </row>
        <row r="842">
          <cell r="B842" t="str">
            <v>LLAGAS 2101984552</v>
          </cell>
          <cell r="C842">
            <v>83182101</v>
          </cell>
          <cell r="D842" t="str">
            <v>LLAGAS 2101</v>
          </cell>
          <cell r="E842">
            <v>984552</v>
          </cell>
          <cell r="F842" t="b">
            <v>0</v>
          </cell>
          <cell r="G842">
            <v>9221.3481045059198</v>
          </cell>
          <cell r="H842">
            <v>7304.6851583977004</v>
          </cell>
          <cell r="I842">
            <v>4.5398913352378498</v>
          </cell>
          <cell r="J842">
            <v>53</v>
          </cell>
          <cell r="K842">
            <v>7.8725229338127701E-5</v>
          </cell>
          <cell r="L842">
            <v>2243</v>
          </cell>
          <cell r="M842">
            <v>1388.93272186799</v>
          </cell>
          <cell r="N842">
            <v>642</v>
          </cell>
        </row>
        <row r="843">
          <cell r="B843" t="str">
            <v>GIRVAN 110280726</v>
          </cell>
          <cell r="C843">
            <v>103401102</v>
          </cell>
          <cell r="D843" t="str">
            <v>GIRVAN 1102</v>
          </cell>
          <cell r="E843">
            <v>80726</v>
          </cell>
          <cell r="F843" t="b">
            <v>0</v>
          </cell>
          <cell r="G843">
            <v>29692.475976201698</v>
          </cell>
          <cell r="H843">
            <v>12661.491767124</v>
          </cell>
          <cell r="I843">
            <v>7.8691682828614047</v>
          </cell>
          <cell r="J843">
            <v>217</v>
          </cell>
          <cell r="K843">
            <v>1.18412236533997E-4</v>
          </cell>
          <cell r="L843">
            <v>1219</v>
          </cell>
          <cell r="M843">
            <v>698.17405997652804</v>
          </cell>
          <cell r="N843">
            <v>1024</v>
          </cell>
        </row>
        <row r="844">
          <cell r="B844" t="str">
            <v>SAN LUIS OBISPO 1102348318</v>
          </cell>
          <cell r="C844">
            <v>182631102</v>
          </cell>
          <cell r="D844" t="str">
            <v>SAN LUIS OBISPO 1102</v>
          </cell>
          <cell r="E844">
            <v>348318</v>
          </cell>
          <cell r="F844" t="b">
            <v>1</v>
          </cell>
          <cell r="G844">
            <v>597.03916933740902</v>
          </cell>
          <cell r="H844">
            <v>597.03916933740902</v>
          </cell>
          <cell r="I844">
            <v>0.37106225564786144</v>
          </cell>
          <cell r="J844">
            <v>6</v>
          </cell>
          <cell r="K844">
            <v>4.5209846575744403E-5</v>
          </cell>
          <cell r="L844">
            <v>3156</v>
          </cell>
          <cell r="M844">
            <v>2033.00305175781</v>
          </cell>
          <cell r="N844">
            <v>451</v>
          </cell>
        </row>
        <row r="845">
          <cell r="B845" t="str">
            <v>BEAR VALLEY 210576694</v>
          </cell>
          <cell r="C845">
            <v>252192105</v>
          </cell>
          <cell r="D845" t="str">
            <v>BEAR VALLEY 2105</v>
          </cell>
          <cell r="E845">
            <v>76694</v>
          </cell>
          <cell r="F845" t="b">
            <v>0</v>
          </cell>
          <cell r="G845">
            <v>7317.3510416434201</v>
          </cell>
          <cell r="H845">
            <v>7317.3510416434201</v>
          </cell>
          <cell r="I845">
            <v>4.5477632328423994</v>
          </cell>
          <cell r="J845">
            <v>37</v>
          </cell>
          <cell r="K845">
            <v>7.2613916042452698E-5</v>
          </cell>
          <cell r="L845">
            <v>2401</v>
          </cell>
          <cell r="M845">
            <v>1607.63764089345</v>
          </cell>
          <cell r="N845">
            <v>560</v>
          </cell>
        </row>
        <row r="846">
          <cell r="B846" t="str">
            <v>RACETRACK 17039190</v>
          </cell>
          <cell r="C846">
            <v>163761703</v>
          </cell>
          <cell r="D846" t="str">
            <v>RACETRACK 1703</v>
          </cell>
          <cell r="E846">
            <v>9190</v>
          </cell>
          <cell r="F846" t="b">
            <v>0</v>
          </cell>
          <cell r="G846">
            <v>14438.9194831604</v>
          </cell>
          <cell r="H846">
            <v>14438.9194831604</v>
          </cell>
          <cell r="I846">
            <v>8.9738467887883164</v>
          </cell>
          <cell r="J846">
            <v>104</v>
          </cell>
          <cell r="K846">
            <v>1.5927376941884001E-4</v>
          </cell>
          <cell r="L846">
            <v>649</v>
          </cell>
          <cell r="M846">
            <v>560.21855221402097</v>
          </cell>
          <cell r="N846">
            <v>1135</v>
          </cell>
        </row>
        <row r="847">
          <cell r="B847" t="str">
            <v>RIO DELL 110275970</v>
          </cell>
          <cell r="C847">
            <v>192251102</v>
          </cell>
          <cell r="D847" t="str">
            <v>RIO DELL 1102</v>
          </cell>
          <cell r="E847">
            <v>75970</v>
          </cell>
          <cell r="F847" t="b">
            <v>0</v>
          </cell>
          <cell r="G847">
            <v>11378.8383657997</v>
          </cell>
          <cell r="H847">
            <v>11378.8383657997</v>
          </cell>
          <cell r="I847">
            <v>7.071994012305594</v>
          </cell>
          <cell r="J847">
            <v>33</v>
          </cell>
          <cell r="K847">
            <v>2.30104490583471E-4</v>
          </cell>
          <cell r="L847">
            <v>284</v>
          </cell>
          <cell r="M847">
            <v>549.49155840926699</v>
          </cell>
          <cell r="N847">
            <v>1145</v>
          </cell>
        </row>
        <row r="848">
          <cell r="B848" t="str">
            <v>OAKHURST 1101CB</v>
          </cell>
          <cell r="C848">
            <v>254421101</v>
          </cell>
          <cell r="D848" t="str">
            <v>OAKHURST 1101</v>
          </cell>
          <cell r="E848" t="str">
            <v>CB</v>
          </cell>
          <cell r="F848" t="b">
            <v>0</v>
          </cell>
          <cell r="G848">
            <v>4772.9739324101301</v>
          </cell>
          <cell r="H848">
            <v>3724.6765585547901</v>
          </cell>
          <cell r="I848">
            <v>2.3149015280017342</v>
          </cell>
          <cell r="J848">
            <v>47</v>
          </cell>
          <cell r="K848">
            <v>1.2677348921839499E-4</v>
          </cell>
          <cell r="L848">
            <v>1067</v>
          </cell>
          <cell r="M848">
            <v>1037.42580417718</v>
          </cell>
          <cell r="N848">
            <v>802</v>
          </cell>
        </row>
        <row r="849">
          <cell r="B849" t="str">
            <v>KESWICK 11011590</v>
          </cell>
          <cell r="C849">
            <v>103451101</v>
          </cell>
          <cell r="D849" t="str">
            <v>KESWICK 1101</v>
          </cell>
          <cell r="E849">
            <v>1590</v>
          </cell>
          <cell r="F849" t="b">
            <v>0</v>
          </cell>
          <cell r="G849">
            <v>10388.8944931233</v>
          </cell>
          <cell r="H849">
            <v>10388.8944931233</v>
          </cell>
          <cell r="I849">
            <v>6.4567398962854572</v>
          </cell>
          <cell r="J849">
            <v>63</v>
          </cell>
          <cell r="K849">
            <v>1.37751633802609E-4</v>
          </cell>
          <cell r="L849">
            <v>898</v>
          </cell>
          <cell r="M849">
            <v>828.37489033911902</v>
          </cell>
          <cell r="N849">
            <v>922</v>
          </cell>
        </row>
        <row r="850">
          <cell r="B850" t="str">
            <v>SAN JOAQUIN #3 1103CB</v>
          </cell>
          <cell r="C850">
            <v>252531103</v>
          </cell>
          <cell r="D850" t="str">
            <v>SAN JOAQUIN #3 1103</v>
          </cell>
          <cell r="E850" t="str">
            <v>CB</v>
          </cell>
          <cell r="F850" t="b">
            <v>0</v>
          </cell>
          <cell r="G850">
            <v>45670.421724974898</v>
          </cell>
          <cell r="H850">
            <v>45670.421724974898</v>
          </cell>
          <cell r="I850">
            <v>28.384351600357302</v>
          </cell>
          <cell r="J850">
            <v>294</v>
          </cell>
          <cell r="K850">
            <v>9.5334283816221304E-5</v>
          </cell>
          <cell r="L850">
            <v>1751</v>
          </cell>
          <cell r="M850">
            <v>1012.98717824141</v>
          </cell>
          <cell r="N850">
            <v>821</v>
          </cell>
        </row>
        <row r="851">
          <cell r="B851" t="str">
            <v>TIVY VALLEY 11077380</v>
          </cell>
          <cell r="C851">
            <v>252941107</v>
          </cell>
          <cell r="D851" t="str">
            <v>TIVY VALLEY 1107</v>
          </cell>
          <cell r="E851">
            <v>7380</v>
          </cell>
          <cell r="F851" t="b">
            <v>0</v>
          </cell>
          <cell r="G851">
            <v>45386.741567837198</v>
          </cell>
          <cell r="H851">
            <v>20845.5532679346</v>
          </cell>
          <cell r="I851">
            <v>12.955595567392542</v>
          </cell>
          <cell r="J851">
            <v>240</v>
          </cell>
          <cell r="K851">
            <v>4.45099671478259E-5</v>
          </cell>
          <cell r="L851">
            <v>3175</v>
          </cell>
          <cell r="M851">
            <v>2480.8682507128401</v>
          </cell>
          <cell r="N851">
            <v>345</v>
          </cell>
        </row>
        <row r="852">
          <cell r="B852" t="str">
            <v>STILLWATER 110148950</v>
          </cell>
          <cell r="C852">
            <v>103561101</v>
          </cell>
          <cell r="D852" t="str">
            <v>STILLWATER 1101</v>
          </cell>
          <cell r="E852">
            <v>48950</v>
          </cell>
          <cell r="F852" t="b">
            <v>0</v>
          </cell>
          <cell r="G852">
            <v>20081.779314850199</v>
          </cell>
          <cell r="H852">
            <v>20081.779314850199</v>
          </cell>
          <cell r="I852">
            <v>12.480906970074704</v>
          </cell>
          <cell r="J852">
            <v>145</v>
          </cell>
          <cell r="K852">
            <v>1.3936638106001799E-4</v>
          </cell>
          <cell r="L852">
            <v>880</v>
          </cell>
          <cell r="M852">
            <v>612.42351610730998</v>
          </cell>
          <cell r="N852">
            <v>1091</v>
          </cell>
        </row>
        <row r="853">
          <cell r="B853" t="str">
            <v>RED BLUFF 1105161818</v>
          </cell>
          <cell r="C853">
            <v>103541105</v>
          </cell>
          <cell r="D853" t="str">
            <v>RED BLUFF 1105</v>
          </cell>
          <cell r="E853">
            <v>161818</v>
          </cell>
          <cell r="F853" t="b">
            <v>1</v>
          </cell>
          <cell r="G853">
            <v>7658.7383744839399</v>
          </cell>
          <cell r="H853">
            <v>212.36375046901799</v>
          </cell>
          <cell r="I853">
            <v>0.13198492881853199</v>
          </cell>
          <cell r="J853">
            <v>59</v>
          </cell>
          <cell r="K853">
            <v>5.70726832959559E-5</v>
          </cell>
          <cell r="L853">
            <v>2859</v>
          </cell>
          <cell r="M853">
            <v>1511.2201211059701</v>
          </cell>
          <cell r="N853">
            <v>590</v>
          </cell>
        </row>
        <row r="854">
          <cell r="B854" t="str">
            <v>SANTA YNEZ 1102320270</v>
          </cell>
          <cell r="C854">
            <v>182721102</v>
          </cell>
          <cell r="D854" t="str">
            <v>SANTA YNEZ 1102</v>
          </cell>
          <cell r="E854">
            <v>320270</v>
          </cell>
          <cell r="F854" t="b">
            <v>0</v>
          </cell>
          <cell r="G854">
            <v>27707.779260065501</v>
          </cell>
          <cell r="H854">
            <v>13648.6048518118</v>
          </cell>
          <cell r="I854">
            <v>8.4826630527108762</v>
          </cell>
          <cell r="J854">
            <v>137</v>
          </cell>
          <cell r="K854">
            <v>5.4418951481067803E-5</v>
          </cell>
          <cell r="L854">
            <v>2934</v>
          </cell>
          <cell r="M854">
            <v>1519.00928101875</v>
          </cell>
          <cell r="N854">
            <v>586</v>
          </cell>
        </row>
        <row r="855">
          <cell r="B855" t="str">
            <v>MORGAN HILL 2105XR176</v>
          </cell>
          <cell r="C855">
            <v>83242105</v>
          </cell>
          <cell r="D855" t="str">
            <v>MORGAN HILL 2105</v>
          </cell>
          <cell r="E855" t="str">
            <v>XR176</v>
          </cell>
          <cell r="F855" t="b">
            <v>0</v>
          </cell>
          <cell r="G855">
            <v>44222.289793792501</v>
          </cell>
          <cell r="H855">
            <v>36252.585192517603</v>
          </cell>
          <cell r="I855">
            <v>22.531128149482662</v>
          </cell>
          <cell r="J855">
            <v>309</v>
          </cell>
          <cell r="K855">
            <v>8.4526148142473302E-5</v>
          </cell>
          <cell r="L855">
            <v>2077</v>
          </cell>
          <cell r="M855">
            <v>1005.22815441158</v>
          </cell>
          <cell r="N855">
            <v>831</v>
          </cell>
        </row>
        <row r="856">
          <cell r="B856" t="str">
            <v>MARTELL 1102CB</v>
          </cell>
          <cell r="C856">
            <v>163011102</v>
          </cell>
          <cell r="D856" t="str">
            <v>MARTELL 1102</v>
          </cell>
          <cell r="E856" t="str">
            <v>CB</v>
          </cell>
          <cell r="F856" t="b">
            <v>0</v>
          </cell>
          <cell r="G856">
            <v>10972.056063398901</v>
          </cell>
          <cell r="H856">
            <v>9142.0743736405802</v>
          </cell>
          <cell r="I856">
            <v>5.6818361551526291</v>
          </cell>
          <cell r="J856">
            <v>69</v>
          </cell>
          <cell r="K856">
            <v>1.4428667054744399E-4</v>
          </cell>
          <cell r="L856">
            <v>809</v>
          </cell>
          <cell r="M856">
            <v>861.73389541142501</v>
          </cell>
          <cell r="N856">
            <v>908</v>
          </cell>
        </row>
        <row r="857">
          <cell r="B857" t="str">
            <v>COTATI 1102167726</v>
          </cell>
          <cell r="C857">
            <v>42271102</v>
          </cell>
          <cell r="D857" t="str">
            <v>COTATI 1102</v>
          </cell>
          <cell r="E857">
            <v>167726</v>
          </cell>
          <cell r="F857" t="b">
            <v>0</v>
          </cell>
          <cell r="G857">
            <v>6114.3743948367301</v>
          </cell>
          <cell r="H857">
            <v>6114.3743948367301</v>
          </cell>
          <cell r="I857">
            <v>3.8001083870955439</v>
          </cell>
          <cell r="J857">
            <v>50</v>
          </cell>
          <cell r="K857">
            <v>7.7870977838756498E-5</v>
          </cell>
          <cell r="L857">
            <v>2262</v>
          </cell>
          <cell r="M857">
            <v>1006.50749449297</v>
          </cell>
          <cell r="N857">
            <v>830</v>
          </cell>
        </row>
        <row r="858">
          <cell r="B858" t="str">
            <v>CLAYTON 22159765</v>
          </cell>
          <cell r="C858">
            <v>12022215</v>
          </cell>
          <cell r="D858" t="str">
            <v>CLAYTON 2215</v>
          </cell>
          <cell r="E858">
            <v>9765</v>
          </cell>
          <cell r="F858" t="b">
            <v>1</v>
          </cell>
          <cell r="G858">
            <v>1507.32571393836</v>
          </cell>
          <cell r="H858">
            <v>425.49789520714199</v>
          </cell>
          <cell r="I858">
            <v>0.26444866078753387</v>
          </cell>
          <cell r="J858">
            <v>16</v>
          </cell>
          <cell r="K858">
            <v>4.0376098354499798E-5</v>
          </cell>
          <cell r="L858">
            <v>3257</v>
          </cell>
          <cell r="M858">
            <v>1304.4492852859801</v>
          </cell>
          <cell r="N858">
            <v>680</v>
          </cell>
        </row>
        <row r="859">
          <cell r="B859" t="str">
            <v>CORNING 110187304</v>
          </cell>
          <cell r="C859">
            <v>103331101</v>
          </cell>
          <cell r="D859" t="str">
            <v>CORNING 1101</v>
          </cell>
          <cell r="E859">
            <v>87304</v>
          </cell>
          <cell r="F859" t="b">
            <v>0</v>
          </cell>
          <cell r="G859">
            <v>23764.158369123699</v>
          </cell>
          <cell r="H859">
            <v>4634.81194437064</v>
          </cell>
          <cell r="I859">
            <v>2.8805543470296087</v>
          </cell>
          <cell r="J859">
            <v>100</v>
          </cell>
          <cell r="K859">
            <v>1.0497287097677999E-4</v>
          </cell>
          <cell r="L859">
            <v>1530</v>
          </cell>
          <cell r="M859">
            <v>1066.2761023261301</v>
          </cell>
          <cell r="N859">
            <v>788</v>
          </cell>
        </row>
        <row r="860">
          <cell r="B860" t="str">
            <v>PHILO 1101CB</v>
          </cell>
          <cell r="C860">
            <v>42601101</v>
          </cell>
          <cell r="D860" t="str">
            <v>PHILO 1101</v>
          </cell>
          <cell r="E860" t="str">
            <v>CB</v>
          </cell>
          <cell r="F860" t="b">
            <v>0</v>
          </cell>
          <cell r="G860">
            <v>79932.407134455803</v>
          </cell>
          <cell r="H860">
            <v>51306.398515411798</v>
          </cell>
          <cell r="I860">
            <v>31.887133943699066</v>
          </cell>
          <cell r="J860">
            <v>469</v>
          </cell>
          <cell r="K860">
            <v>1.11584860619625E-4</v>
          </cell>
          <cell r="L860">
            <v>1379</v>
          </cell>
          <cell r="M860">
            <v>802.56612780574198</v>
          </cell>
          <cell r="N860">
            <v>939</v>
          </cell>
        </row>
        <row r="861">
          <cell r="B861" t="str">
            <v>GEYSERVILLE 1102537096</v>
          </cell>
          <cell r="C861">
            <v>42891102</v>
          </cell>
          <cell r="D861" t="str">
            <v>GEYSERVILLE 1102</v>
          </cell>
          <cell r="E861">
            <v>537096</v>
          </cell>
          <cell r="F861" t="b">
            <v>1</v>
          </cell>
          <cell r="G861">
            <v>844.14627885659002</v>
          </cell>
          <cell r="H861">
            <v>775.97652439103604</v>
          </cell>
          <cell r="I861">
            <v>0.48227254468056935</v>
          </cell>
          <cell r="J861">
            <v>6</v>
          </cell>
          <cell r="K861">
            <v>1.3768919598078301E-4</v>
          </cell>
          <cell r="L861">
            <v>900</v>
          </cell>
          <cell r="M861">
            <v>635.98613573488899</v>
          </cell>
          <cell r="N861">
            <v>1072</v>
          </cell>
        </row>
        <row r="862">
          <cell r="B862" t="str">
            <v>CLAY 1102CB</v>
          </cell>
          <cell r="C862">
            <v>163341102</v>
          </cell>
          <cell r="D862" t="str">
            <v>CLAY 1102</v>
          </cell>
          <cell r="E862" t="str">
            <v>CB</v>
          </cell>
          <cell r="F862" t="b">
            <v>0</v>
          </cell>
          <cell r="G862">
            <v>3161.2302122825199</v>
          </cell>
          <cell r="H862">
            <v>1492.49041982945</v>
          </cell>
          <cell r="I862">
            <v>0.92758882525136732</v>
          </cell>
          <cell r="J862">
            <v>19</v>
          </cell>
          <cell r="K862">
            <v>1.4572250151296E-4</v>
          </cell>
          <cell r="L862">
            <v>793</v>
          </cell>
          <cell r="M862">
            <v>421.92034656232101</v>
          </cell>
          <cell r="N862">
            <v>1271</v>
          </cell>
        </row>
        <row r="863">
          <cell r="B863" t="str">
            <v>ELK CREEK 11012004</v>
          </cell>
          <cell r="C863">
            <v>102781101</v>
          </cell>
          <cell r="D863" t="str">
            <v>ELK CREEK 1101</v>
          </cell>
          <cell r="E863">
            <v>2004</v>
          </cell>
          <cell r="F863" t="b">
            <v>0</v>
          </cell>
          <cell r="G863">
            <v>86935.243107710907</v>
          </cell>
          <cell r="H863">
            <v>40225.0600201337</v>
          </cell>
          <cell r="I863">
            <v>25.000037302755562</v>
          </cell>
          <cell r="J863">
            <v>174</v>
          </cell>
          <cell r="K863">
            <v>5.0473334987003302E-5</v>
          </cell>
          <cell r="L863">
            <v>3024</v>
          </cell>
          <cell r="M863">
            <v>1960.2216030234399</v>
          </cell>
          <cell r="N863">
            <v>462</v>
          </cell>
        </row>
        <row r="864">
          <cell r="B864" t="str">
            <v>SAN LUIS OBISPO 1104V10</v>
          </cell>
          <cell r="C864">
            <v>182631104</v>
          </cell>
          <cell r="D864" t="str">
            <v>SAN LUIS OBISPO 1104</v>
          </cell>
          <cell r="E864" t="str">
            <v>V10</v>
          </cell>
          <cell r="F864" t="b">
            <v>0</v>
          </cell>
          <cell r="G864">
            <v>7811.0705332286097</v>
          </cell>
          <cell r="H864">
            <v>3504.83067162731</v>
          </cell>
          <cell r="I864">
            <v>2.1782664211481109</v>
          </cell>
          <cell r="J864">
            <v>54</v>
          </cell>
          <cell r="K864">
            <v>1.07760254330194E-4</v>
          </cell>
          <cell r="L864">
            <v>1457</v>
          </cell>
          <cell r="M864">
            <v>473.680079408403</v>
          </cell>
          <cell r="N864">
            <v>1219</v>
          </cell>
        </row>
        <row r="865">
          <cell r="B865" t="str">
            <v>TEMPLETON 2113R82</v>
          </cell>
          <cell r="C865">
            <v>183052113</v>
          </cell>
          <cell r="D865" t="str">
            <v>TEMPLETON 2113</v>
          </cell>
          <cell r="E865" t="str">
            <v>R82</v>
          </cell>
          <cell r="F865" t="b">
            <v>0</v>
          </cell>
          <cell r="G865">
            <v>111857.956298973</v>
          </cell>
          <cell r="H865">
            <v>61789.4024993325</v>
          </cell>
          <cell r="I865">
            <v>38.402363268696398</v>
          </cell>
          <cell r="J865">
            <v>563</v>
          </cell>
          <cell r="K865">
            <v>6.8189957252613704E-5</v>
          </cell>
          <cell r="L865">
            <v>2530</v>
          </cell>
          <cell r="M865">
            <v>1317.1207316918801</v>
          </cell>
          <cell r="N865">
            <v>675</v>
          </cell>
        </row>
        <row r="866">
          <cell r="B866" t="str">
            <v>BIG BEND 1102CB</v>
          </cell>
          <cell r="C866">
            <v>103751102</v>
          </cell>
          <cell r="D866" t="str">
            <v>BIG BEND 1102</v>
          </cell>
          <cell r="E866" t="str">
            <v>CB</v>
          </cell>
          <cell r="F866" t="b">
            <v>0</v>
          </cell>
          <cell r="G866">
            <v>27411.829298561301</v>
          </cell>
          <cell r="H866">
            <v>27411.829298561301</v>
          </cell>
          <cell r="I866">
            <v>17.036562646713051</v>
          </cell>
          <cell r="J866">
            <v>139</v>
          </cell>
          <cell r="K866">
            <v>1.2425491011686199E-4</v>
          </cell>
          <cell r="L866">
            <v>1113</v>
          </cell>
          <cell r="M866">
            <v>619.89554828626501</v>
          </cell>
          <cell r="N866">
            <v>1081</v>
          </cell>
        </row>
        <row r="867">
          <cell r="B867" t="str">
            <v>IONE 1101L3141</v>
          </cell>
          <cell r="C867">
            <v>163881101</v>
          </cell>
          <cell r="D867" t="str">
            <v>IONE 1101</v>
          </cell>
          <cell r="E867" t="str">
            <v>L3141</v>
          </cell>
          <cell r="F867" t="b">
            <v>0</v>
          </cell>
          <cell r="G867">
            <v>22528.548552791999</v>
          </cell>
          <cell r="H867">
            <v>22255.825643317799</v>
          </cell>
          <cell r="I867">
            <v>13.83208554587806</v>
          </cell>
          <cell r="J867">
            <v>97</v>
          </cell>
          <cell r="K867">
            <v>7.5574181564182802E-5</v>
          </cell>
          <cell r="L867">
            <v>2322</v>
          </cell>
          <cell r="M867">
            <v>1221.0879074648001</v>
          </cell>
          <cell r="N867">
            <v>717</v>
          </cell>
        </row>
        <row r="868">
          <cell r="B868" t="str">
            <v>FORT SEWARD 1122CB</v>
          </cell>
          <cell r="C868">
            <v>192321122</v>
          </cell>
          <cell r="D868" t="str">
            <v>FORT SEWARD 1122</v>
          </cell>
          <cell r="E868" t="str">
            <v>CB</v>
          </cell>
          <cell r="F868" t="b">
            <v>0</v>
          </cell>
          <cell r="G868">
            <v>35287.617845341301</v>
          </cell>
          <cell r="H868">
            <v>28413.103102264799</v>
          </cell>
          <cell r="I868">
            <v>17.658858360636916</v>
          </cell>
          <cell r="J868">
            <v>111</v>
          </cell>
          <cell r="K868">
            <v>2.2836354526878201E-4</v>
          </cell>
          <cell r="L868">
            <v>290</v>
          </cell>
          <cell r="M868">
            <v>382.05235040562002</v>
          </cell>
          <cell r="N868">
            <v>1317</v>
          </cell>
        </row>
        <row r="869">
          <cell r="B869" t="str">
            <v>MOLINO 1102104</v>
          </cell>
          <cell r="C869">
            <v>42571102</v>
          </cell>
          <cell r="D869" t="str">
            <v>MOLINO 1102</v>
          </cell>
          <cell r="E869">
            <v>104</v>
          </cell>
          <cell r="F869" t="b">
            <v>0</v>
          </cell>
          <cell r="G869">
            <v>34991.649994747502</v>
          </cell>
          <cell r="H869">
            <v>34991.649994747502</v>
          </cell>
          <cell r="I869">
            <v>21.747451830172469</v>
          </cell>
          <cell r="J869">
            <v>235</v>
          </cell>
          <cell r="K869">
            <v>1.4639382299061701E-4</v>
          </cell>
          <cell r="L869">
            <v>782</v>
          </cell>
          <cell r="M869">
            <v>473.32976953075899</v>
          </cell>
          <cell r="N869">
            <v>1220</v>
          </cell>
        </row>
        <row r="870">
          <cell r="B870" t="str">
            <v>NARROWS 21052748</v>
          </cell>
          <cell r="C870">
            <v>153132105</v>
          </cell>
          <cell r="D870" t="str">
            <v>NARROWS 2105</v>
          </cell>
          <cell r="E870">
            <v>2748</v>
          </cell>
          <cell r="F870" t="b">
            <v>0</v>
          </cell>
          <cell r="G870">
            <v>31538.407634040599</v>
          </cell>
          <cell r="H870">
            <v>20831.4864473333</v>
          </cell>
          <cell r="I870">
            <v>12.946852981562026</v>
          </cell>
          <cell r="J870">
            <v>245</v>
          </cell>
          <cell r="K870">
            <v>1.8392734318319301E-4</v>
          </cell>
          <cell r="L870">
            <v>480</v>
          </cell>
          <cell r="M870">
            <v>692.286089198318</v>
          </cell>
          <cell r="N870">
            <v>1029</v>
          </cell>
        </row>
        <row r="871">
          <cell r="B871" t="str">
            <v>EDENVALE 2107739448</v>
          </cell>
          <cell r="C871">
            <v>82952107</v>
          </cell>
          <cell r="D871" t="str">
            <v>EDENVALE 2107</v>
          </cell>
          <cell r="E871">
            <v>739448</v>
          </cell>
          <cell r="F871" t="b">
            <v>0</v>
          </cell>
          <cell r="G871">
            <v>3763.2992552466999</v>
          </cell>
          <cell r="H871">
            <v>2860.1442626375901</v>
          </cell>
          <cell r="I871">
            <v>1.7775912135721506</v>
          </cell>
          <cell r="J871">
            <v>12</v>
          </cell>
          <cell r="K871">
            <v>4.57041094043895E-5</v>
          </cell>
          <cell r="L871">
            <v>3149</v>
          </cell>
          <cell r="M871">
            <v>1064.5547249655999</v>
          </cell>
          <cell r="N871">
            <v>790</v>
          </cell>
        </row>
        <row r="872">
          <cell r="B872" t="str">
            <v>PENRYN 110351658</v>
          </cell>
          <cell r="C872">
            <v>152561103</v>
          </cell>
          <cell r="D872" t="str">
            <v>PENRYN 1103</v>
          </cell>
          <cell r="E872">
            <v>51658</v>
          </cell>
          <cell r="F872" t="b">
            <v>0</v>
          </cell>
          <cell r="G872">
            <v>14039.378858956599</v>
          </cell>
          <cell r="H872">
            <v>13140.120873477899</v>
          </cell>
          <cell r="I872">
            <v>8.1666382060148539</v>
          </cell>
          <cell r="J872">
            <v>108</v>
          </cell>
          <cell r="K872">
            <v>1.16841253236122E-4</v>
          </cell>
          <cell r="L872">
            <v>1253</v>
          </cell>
          <cell r="M872">
            <v>818.13475885985201</v>
          </cell>
          <cell r="N872">
            <v>925</v>
          </cell>
        </row>
        <row r="873">
          <cell r="B873" t="str">
            <v>MILPITAS 110598568</v>
          </cell>
          <cell r="C873">
            <v>82831105</v>
          </cell>
          <cell r="D873" t="str">
            <v>MILPITAS 1105</v>
          </cell>
          <cell r="E873">
            <v>98568</v>
          </cell>
          <cell r="F873" t="b">
            <v>1</v>
          </cell>
          <cell r="G873">
            <v>2444.49260617561</v>
          </cell>
          <cell r="H873">
            <v>168.14213218924201</v>
          </cell>
          <cell r="I873">
            <v>0.10450101441220759</v>
          </cell>
          <cell r="J873">
            <v>7</v>
          </cell>
          <cell r="K873">
            <v>7.0182498997642794E-5</v>
          </cell>
          <cell r="L873">
            <v>2465</v>
          </cell>
          <cell r="M873">
            <v>834.76151797187595</v>
          </cell>
          <cell r="N873">
            <v>919</v>
          </cell>
        </row>
        <row r="874">
          <cell r="B874" t="str">
            <v>PUEBLO 1105637242</v>
          </cell>
          <cell r="C874">
            <v>43291105</v>
          </cell>
          <cell r="D874" t="str">
            <v>PUEBLO 1105</v>
          </cell>
          <cell r="E874">
            <v>637242</v>
          </cell>
          <cell r="F874" t="b">
            <v>0</v>
          </cell>
          <cell r="G874">
            <v>35417.216259798603</v>
          </cell>
          <cell r="H874">
            <v>27085.716020026</v>
          </cell>
          <cell r="I874">
            <v>16.833881926678682</v>
          </cell>
          <cell r="J874">
            <v>193</v>
          </cell>
          <cell r="K874">
            <v>7.1872616164646194E-5</v>
          </cell>
          <cell r="L874">
            <v>2424</v>
          </cell>
          <cell r="M874">
            <v>1184.0183635844301</v>
          </cell>
          <cell r="N874">
            <v>740</v>
          </cell>
        </row>
        <row r="875">
          <cell r="B875" t="str">
            <v>LAS GALLINAS A 1104507389</v>
          </cell>
          <cell r="C875">
            <v>42991104</v>
          </cell>
          <cell r="D875" t="str">
            <v>LAS GALLINAS A 1104</v>
          </cell>
          <cell r="E875">
            <v>507389</v>
          </cell>
          <cell r="F875" t="b">
            <v>1</v>
          </cell>
          <cell r="G875">
            <v>305.66521882838799</v>
          </cell>
          <cell r="H875">
            <v>212.33409271291001</v>
          </cell>
          <cell r="I875">
            <v>0.13196649640330019</v>
          </cell>
          <cell r="J875">
            <v>4</v>
          </cell>
          <cell r="K875">
            <v>8.9376047071709695E-5</v>
          </cell>
          <cell r="L875">
            <v>1934</v>
          </cell>
          <cell r="M875">
            <v>719.09181299704699</v>
          </cell>
          <cell r="N875">
            <v>1002</v>
          </cell>
        </row>
        <row r="876">
          <cell r="B876" t="str">
            <v>ELK CREEK 11012228</v>
          </cell>
          <cell r="C876">
            <v>102781101</v>
          </cell>
          <cell r="D876" t="str">
            <v>ELK CREEK 1101</v>
          </cell>
          <cell r="E876">
            <v>2228</v>
          </cell>
          <cell r="F876" t="b">
            <v>0</v>
          </cell>
          <cell r="G876">
            <v>16654.618981305299</v>
          </cell>
          <cell r="H876">
            <v>5410.2105013533301</v>
          </cell>
          <cell r="I876">
            <v>3.3624676826310318</v>
          </cell>
          <cell r="J876">
            <v>80</v>
          </cell>
          <cell r="K876">
            <v>5.6416076127973103E-5</v>
          </cell>
          <cell r="L876">
            <v>2878</v>
          </cell>
          <cell r="M876">
            <v>1582.2638668285999</v>
          </cell>
          <cell r="N876">
            <v>568</v>
          </cell>
        </row>
        <row r="877">
          <cell r="B877" t="str">
            <v>WILLITS 110391948</v>
          </cell>
          <cell r="C877">
            <v>42661103</v>
          </cell>
          <cell r="D877" t="str">
            <v>WILLITS 1103</v>
          </cell>
          <cell r="E877">
            <v>91948</v>
          </cell>
          <cell r="F877" t="b">
            <v>0</v>
          </cell>
          <cell r="G877">
            <v>11942.5867597549</v>
          </cell>
          <cell r="H877">
            <v>11942.5867597549</v>
          </cell>
          <cell r="I877">
            <v>7.422365916566128</v>
          </cell>
          <cell r="J877">
            <v>69</v>
          </cell>
          <cell r="K877">
            <v>1.0599006191773301E-4</v>
          </cell>
          <cell r="L877">
            <v>1494</v>
          </cell>
          <cell r="M877">
            <v>1019.80798482327</v>
          </cell>
          <cell r="N877">
            <v>815</v>
          </cell>
        </row>
        <row r="878">
          <cell r="B878" t="str">
            <v>SWIFT 2110XR366</v>
          </cell>
          <cell r="C878">
            <v>83392110</v>
          </cell>
          <cell r="D878" t="str">
            <v>SWIFT 2110</v>
          </cell>
          <cell r="E878" t="str">
            <v>XR366</v>
          </cell>
          <cell r="F878" t="b">
            <v>0</v>
          </cell>
          <cell r="G878">
            <v>17766.113260770799</v>
          </cell>
          <cell r="H878">
            <v>13567.802176974101</v>
          </cell>
          <cell r="I878">
            <v>8.4324438638745196</v>
          </cell>
          <cell r="J878">
            <v>129</v>
          </cell>
          <cell r="K878">
            <v>7.1305706597968297E-5</v>
          </cell>
          <cell r="L878">
            <v>2437</v>
          </cell>
          <cell r="M878">
            <v>1012.86480905309</v>
          </cell>
          <cell r="N878">
            <v>822</v>
          </cell>
        </row>
        <row r="879">
          <cell r="B879" t="str">
            <v>SANTA YNEZ 1104685160</v>
          </cell>
          <cell r="C879">
            <v>182721104</v>
          </cell>
          <cell r="D879" t="str">
            <v>SANTA YNEZ 1104</v>
          </cell>
          <cell r="E879">
            <v>685160</v>
          </cell>
          <cell r="F879" t="b">
            <v>1</v>
          </cell>
          <cell r="G879">
            <v>2780.47148270967</v>
          </cell>
          <cell r="H879">
            <v>943.75909241890497</v>
          </cell>
          <cell r="I879">
            <v>0.58655008851392476</v>
          </cell>
          <cell r="J879">
            <v>17</v>
          </cell>
          <cell r="K879">
            <v>5.0437169059424498E-5</v>
          </cell>
          <cell r="L879">
            <v>3028</v>
          </cell>
          <cell r="M879">
            <v>1467.3789460273299</v>
          </cell>
          <cell r="N879">
            <v>610</v>
          </cell>
        </row>
        <row r="880">
          <cell r="B880" t="str">
            <v>FULTON 11024994</v>
          </cell>
          <cell r="C880">
            <v>42561102</v>
          </cell>
          <cell r="D880" t="str">
            <v>FULTON 1102</v>
          </cell>
          <cell r="E880">
            <v>4994</v>
          </cell>
          <cell r="F880" t="b">
            <v>0</v>
          </cell>
          <cell r="G880">
            <v>6920.6464471505196</v>
          </cell>
          <cell r="H880">
            <v>2185.8295140784398</v>
          </cell>
          <cell r="I880">
            <v>1.3585018732619265</v>
          </cell>
          <cell r="J880">
            <v>45</v>
          </cell>
          <cell r="K880">
            <v>1.2651738800493299E-4</v>
          </cell>
          <cell r="L880">
            <v>1071</v>
          </cell>
          <cell r="M880">
            <v>520.90406975630697</v>
          </cell>
          <cell r="N880">
            <v>1182</v>
          </cell>
        </row>
        <row r="881">
          <cell r="B881" t="str">
            <v>FROGTOWN 1702737236</v>
          </cell>
          <cell r="C881">
            <v>163451702</v>
          </cell>
          <cell r="D881" t="str">
            <v>FROGTOWN 1702</v>
          </cell>
          <cell r="E881">
            <v>737236</v>
          </cell>
          <cell r="F881" t="b">
            <v>0</v>
          </cell>
          <cell r="G881">
            <v>14223.4404769876</v>
          </cell>
          <cell r="H881">
            <v>14101.6239426623</v>
          </cell>
          <cell r="I881">
            <v>8.7642162477702303</v>
          </cell>
          <cell r="J881">
            <v>88</v>
          </cell>
          <cell r="K881">
            <v>1.2644705024782E-4</v>
          </cell>
          <cell r="L881">
            <v>1074</v>
          </cell>
          <cell r="M881">
            <v>720.34458358340305</v>
          </cell>
          <cell r="N881">
            <v>999</v>
          </cell>
        </row>
        <row r="882">
          <cell r="B882" t="str">
            <v>COTATI 110379140</v>
          </cell>
          <cell r="C882">
            <v>42271103</v>
          </cell>
          <cell r="D882" t="str">
            <v>COTATI 1103</v>
          </cell>
          <cell r="E882">
            <v>79140</v>
          </cell>
          <cell r="F882" t="b">
            <v>0</v>
          </cell>
          <cell r="G882">
            <v>19909.204558876299</v>
          </cell>
          <cell r="H882">
            <v>15742.3512081029</v>
          </cell>
          <cell r="I882">
            <v>9.7839348714126171</v>
          </cell>
          <cell r="J882">
            <v>154</v>
          </cell>
          <cell r="K882">
            <v>9.3819975352909499E-5</v>
          </cell>
          <cell r="L882">
            <v>1797</v>
          </cell>
          <cell r="M882">
            <v>973.10170927414799</v>
          </cell>
          <cell r="N882">
            <v>848</v>
          </cell>
        </row>
        <row r="883">
          <cell r="B883" t="str">
            <v>BEAR VALLEY 2105454432</v>
          </cell>
          <cell r="C883">
            <v>252192105</v>
          </cell>
          <cell r="D883" t="str">
            <v>BEAR VALLEY 2105</v>
          </cell>
          <cell r="E883">
            <v>454432</v>
          </cell>
          <cell r="F883" t="b">
            <v>0</v>
          </cell>
          <cell r="G883">
            <v>23226.240143089999</v>
          </cell>
          <cell r="H883">
            <v>23226.240143089999</v>
          </cell>
          <cell r="I883">
            <v>14.43520207774394</v>
          </cell>
          <cell r="J883">
            <v>112</v>
          </cell>
          <cell r="K883">
            <v>5.5707691502572102E-5</v>
          </cell>
          <cell r="L883">
            <v>2898</v>
          </cell>
          <cell r="M883">
            <v>1234.82093922647</v>
          </cell>
          <cell r="N883">
            <v>710</v>
          </cell>
        </row>
        <row r="884">
          <cell r="B884" t="str">
            <v>SHINGLE SPRINGS 211051790</v>
          </cell>
          <cell r="C884">
            <v>153652110</v>
          </cell>
          <cell r="D884" t="str">
            <v>SHINGLE SPRINGS 2110</v>
          </cell>
          <cell r="E884">
            <v>51790</v>
          </cell>
          <cell r="F884" t="b">
            <v>0</v>
          </cell>
          <cell r="G884">
            <v>13931.014360392801</v>
          </cell>
          <cell r="H884">
            <v>12725.516752617101</v>
          </cell>
          <cell r="I884">
            <v>7.9089600699919833</v>
          </cell>
          <cell r="J884">
            <v>106</v>
          </cell>
          <cell r="K884">
            <v>1.5838119955178799E-4</v>
          </cell>
          <cell r="L884">
            <v>659</v>
          </cell>
          <cell r="M884">
            <v>660.44849635244395</v>
          </cell>
          <cell r="N884">
            <v>1052</v>
          </cell>
        </row>
        <row r="885">
          <cell r="B885" t="str">
            <v>CALPELLA 1102144510</v>
          </cell>
          <cell r="C885">
            <v>43411102</v>
          </cell>
          <cell r="D885" t="str">
            <v>CALPELLA 1102</v>
          </cell>
          <cell r="E885">
            <v>144510</v>
          </cell>
          <cell r="F885" t="b">
            <v>0</v>
          </cell>
          <cell r="G885">
            <v>8266.8345917019597</v>
          </cell>
          <cell r="H885">
            <v>5010.1846152502503</v>
          </cell>
          <cell r="I885">
            <v>3.1138499784028904</v>
          </cell>
          <cell r="J885">
            <v>41</v>
          </cell>
          <cell r="K885">
            <v>8.3653988167498004E-5</v>
          </cell>
          <cell r="L885">
            <v>2104</v>
          </cell>
          <cell r="M885">
            <v>950.82645254594604</v>
          </cell>
          <cell r="N885">
            <v>860</v>
          </cell>
        </row>
        <row r="886">
          <cell r="B886" t="str">
            <v>DOBBINS 11015202</v>
          </cell>
          <cell r="C886">
            <v>153741101</v>
          </cell>
          <cell r="D886" t="str">
            <v>DOBBINS 1101</v>
          </cell>
          <cell r="E886">
            <v>5202</v>
          </cell>
          <cell r="F886" t="b">
            <v>0</v>
          </cell>
          <cell r="G886">
            <v>27474.732896474201</v>
          </cell>
          <cell r="H886">
            <v>26267.898521317999</v>
          </cell>
          <cell r="I886">
            <v>16.325605047431946</v>
          </cell>
          <cell r="J886">
            <v>162</v>
          </cell>
          <cell r="K886">
            <v>8.8527277826578002E-5</v>
          </cell>
          <cell r="L886">
            <v>1973</v>
          </cell>
          <cell r="M886">
            <v>910.68741220049105</v>
          </cell>
          <cell r="N886">
            <v>881</v>
          </cell>
        </row>
        <row r="887">
          <cell r="B887" t="str">
            <v>CALAVERAS CEMENT 110111236</v>
          </cell>
          <cell r="C887">
            <v>162211101</v>
          </cell>
          <cell r="D887" t="str">
            <v>CALAVERAS CEMENT 1101</v>
          </cell>
          <cell r="E887">
            <v>11236</v>
          </cell>
          <cell r="F887" t="b">
            <v>0</v>
          </cell>
          <cell r="G887">
            <v>31777.909063324299</v>
          </cell>
          <cell r="H887">
            <v>31777.909063324299</v>
          </cell>
          <cell r="I887">
            <v>19.750098858498632</v>
          </cell>
          <cell r="J887">
            <v>143</v>
          </cell>
          <cell r="K887">
            <v>1.16358539734002E-4</v>
          </cell>
          <cell r="L887">
            <v>1262</v>
          </cell>
          <cell r="M887">
            <v>616.833291996036</v>
          </cell>
          <cell r="N887">
            <v>1086</v>
          </cell>
        </row>
        <row r="888">
          <cell r="B888" t="str">
            <v>SILVERADO 21043485</v>
          </cell>
          <cell r="C888">
            <v>43432104</v>
          </cell>
          <cell r="D888" t="str">
            <v>SILVERADO 2104</v>
          </cell>
          <cell r="E888">
            <v>3485</v>
          </cell>
          <cell r="F888" t="b">
            <v>0</v>
          </cell>
          <cell r="G888">
            <v>2803.98756778183</v>
          </cell>
          <cell r="H888">
            <v>2803.98756778183</v>
          </cell>
          <cell r="I888">
            <v>1.7426896008588129</v>
          </cell>
          <cell r="J888">
            <v>23</v>
          </cell>
          <cell r="K888">
            <v>1.1552020568279099E-4</v>
          </cell>
          <cell r="L888">
            <v>1286</v>
          </cell>
          <cell r="M888">
            <v>723.11201052733395</v>
          </cell>
          <cell r="N888">
            <v>996</v>
          </cell>
        </row>
        <row r="889">
          <cell r="B889" t="str">
            <v>PETALUMA C 1108632</v>
          </cell>
          <cell r="C889">
            <v>42631108</v>
          </cell>
          <cell r="D889" t="str">
            <v>PETALUMA C 1108</v>
          </cell>
          <cell r="E889">
            <v>632</v>
          </cell>
          <cell r="F889" t="b">
            <v>0</v>
          </cell>
          <cell r="G889">
            <v>23697.802421078501</v>
          </cell>
          <cell r="H889">
            <v>23697.802421078501</v>
          </cell>
          <cell r="I889">
            <v>14.728279938519888</v>
          </cell>
          <cell r="J889">
            <v>81</v>
          </cell>
          <cell r="K889">
            <v>6.7965683827631297E-5</v>
          </cell>
          <cell r="L889">
            <v>2537</v>
          </cell>
          <cell r="M889">
            <v>1288.59758400691</v>
          </cell>
          <cell r="N889">
            <v>686</v>
          </cell>
        </row>
        <row r="890">
          <cell r="B890" t="str">
            <v>BEAR VALLEY 21054609</v>
          </cell>
          <cell r="C890">
            <v>252192105</v>
          </cell>
          <cell r="D890" t="str">
            <v>BEAR VALLEY 2105</v>
          </cell>
          <cell r="E890">
            <v>4609</v>
          </cell>
          <cell r="F890" t="b">
            <v>0</v>
          </cell>
          <cell r="G890">
            <v>7321.9226773728997</v>
          </cell>
          <cell r="H890">
            <v>7321.9226773728997</v>
          </cell>
          <cell r="I890">
            <v>4.5506045229166565</v>
          </cell>
          <cell r="J890">
            <v>41</v>
          </cell>
          <cell r="K890">
            <v>3.7279639333818701E-5</v>
          </cell>
          <cell r="L890">
            <v>3310</v>
          </cell>
          <cell r="M890">
            <v>2145.89491710212</v>
          </cell>
          <cell r="N890">
            <v>414</v>
          </cell>
        </row>
        <row r="891">
          <cell r="B891" t="str">
            <v>JOLON 11027004</v>
          </cell>
          <cell r="C891">
            <v>182981102</v>
          </cell>
          <cell r="D891" t="str">
            <v>JOLON 1102</v>
          </cell>
          <cell r="E891">
            <v>7004</v>
          </cell>
          <cell r="F891" t="b">
            <v>0</v>
          </cell>
          <cell r="G891">
            <v>31981.947472165601</v>
          </cell>
          <cell r="H891">
            <v>12745.324566061099</v>
          </cell>
          <cell r="I891">
            <v>7.9212707060665624</v>
          </cell>
          <cell r="J891">
            <v>128</v>
          </cell>
          <cell r="K891">
            <v>5.8427918777558403E-5</v>
          </cell>
          <cell r="L891">
            <v>2822</v>
          </cell>
          <cell r="M891">
            <v>1357.68458665192</v>
          </cell>
          <cell r="N891">
            <v>659</v>
          </cell>
        </row>
        <row r="892">
          <cell r="B892" t="str">
            <v>MORGAN HILL 2111XR398</v>
          </cell>
          <cell r="C892">
            <v>83242111</v>
          </cell>
          <cell r="D892" t="str">
            <v>MORGAN HILL 2111</v>
          </cell>
          <cell r="E892" t="str">
            <v>XR398</v>
          </cell>
          <cell r="F892" t="b">
            <v>0</v>
          </cell>
          <cell r="G892">
            <v>63835.514717926701</v>
          </cell>
          <cell r="H892">
            <v>60665.529203835598</v>
          </cell>
          <cell r="I892">
            <v>37.703871475348414</v>
          </cell>
          <cell r="J892">
            <v>341</v>
          </cell>
          <cell r="K892">
            <v>8.3662802861748302E-5</v>
          </cell>
          <cell r="L892">
            <v>2103</v>
          </cell>
          <cell r="M892">
            <v>945.24507529975403</v>
          </cell>
          <cell r="N892">
            <v>864</v>
          </cell>
        </row>
        <row r="893">
          <cell r="B893" t="str">
            <v>CLAY 11031821</v>
          </cell>
          <cell r="C893">
            <v>163341103</v>
          </cell>
          <cell r="D893" t="str">
            <v>CLAY 1103</v>
          </cell>
          <cell r="E893">
            <v>1821</v>
          </cell>
          <cell r="F893" t="b">
            <v>0</v>
          </cell>
          <cell r="G893">
            <v>6061.9210189229498</v>
          </cell>
          <cell r="H893">
            <v>5767.6055762832402</v>
          </cell>
          <cell r="I893">
            <v>3.5845901654961096</v>
          </cell>
          <cell r="J893">
            <v>33</v>
          </cell>
          <cell r="K893">
            <v>6.9086145341509196E-5</v>
          </cell>
          <cell r="L893">
            <v>2504</v>
          </cell>
          <cell r="M893">
            <v>1429.87238123825</v>
          </cell>
          <cell r="N893">
            <v>624</v>
          </cell>
        </row>
        <row r="894">
          <cell r="B894" t="str">
            <v>LINCOLN 110195756</v>
          </cell>
          <cell r="C894">
            <v>153701101</v>
          </cell>
          <cell r="D894" t="str">
            <v>LINCOLN 1101</v>
          </cell>
          <cell r="E894">
            <v>95756</v>
          </cell>
          <cell r="F894" t="b">
            <v>0</v>
          </cell>
          <cell r="G894">
            <v>29109.909251421199</v>
          </cell>
          <cell r="H894">
            <v>11950.380426363299</v>
          </cell>
          <cell r="I894">
            <v>7.4272097118479179</v>
          </cell>
          <cell r="J894">
            <v>200</v>
          </cell>
          <cell r="K894">
            <v>7.02483770208656E-5</v>
          </cell>
          <cell r="L894">
            <v>2461</v>
          </cell>
          <cell r="M894">
            <v>1033.0935179798801</v>
          </cell>
          <cell r="N894">
            <v>805</v>
          </cell>
        </row>
        <row r="895">
          <cell r="B895" t="str">
            <v>PALMER 1101M82</v>
          </cell>
          <cell r="C895">
            <v>183031101</v>
          </cell>
          <cell r="D895" t="str">
            <v>PALMER 1101</v>
          </cell>
          <cell r="E895" t="str">
            <v>M82</v>
          </cell>
          <cell r="F895" t="b">
            <v>0</v>
          </cell>
          <cell r="G895">
            <v>23986.146285993302</v>
          </cell>
          <cell r="H895">
            <v>17447.2632471426</v>
          </cell>
          <cell r="I895">
            <v>10.843544591138969</v>
          </cell>
          <cell r="J895">
            <v>149</v>
          </cell>
          <cell r="K895">
            <v>4.4710377841321901E-5</v>
          </cell>
          <cell r="L895">
            <v>3168</v>
          </cell>
          <cell r="M895">
            <v>1573.18692636024</v>
          </cell>
          <cell r="N895">
            <v>570</v>
          </cell>
        </row>
        <row r="896">
          <cell r="B896" t="str">
            <v>CRESCENT MILLS 21012056</v>
          </cell>
          <cell r="C896">
            <v>103132101</v>
          </cell>
          <cell r="D896" t="str">
            <v>CRESCENT MILLS 2101</v>
          </cell>
          <cell r="E896">
            <v>2056</v>
          </cell>
          <cell r="F896" t="b">
            <v>0</v>
          </cell>
          <cell r="G896">
            <v>10443.0867692027</v>
          </cell>
          <cell r="H896">
            <v>8069.9513186005497</v>
          </cell>
          <cell r="I896">
            <v>5.0155073453079861</v>
          </cell>
          <cell r="J896">
            <v>70</v>
          </cell>
          <cell r="K896">
            <v>1.1545578737630899E-4</v>
          </cell>
          <cell r="L896">
            <v>1289</v>
          </cell>
          <cell r="M896">
            <v>677.93168100586001</v>
          </cell>
          <cell r="N896">
            <v>1037</v>
          </cell>
        </row>
        <row r="897">
          <cell r="B897" t="str">
            <v>SILVERADO 2102808</v>
          </cell>
          <cell r="C897">
            <v>43432102</v>
          </cell>
          <cell r="D897" t="str">
            <v>SILVERADO 2102</v>
          </cell>
          <cell r="E897">
            <v>808</v>
          </cell>
          <cell r="F897" t="b">
            <v>0</v>
          </cell>
          <cell r="G897">
            <v>8110.4607966849799</v>
          </cell>
          <cell r="H897">
            <v>4081.77310275527</v>
          </cell>
          <cell r="I897">
            <v>2.5368384728124735</v>
          </cell>
          <cell r="J897">
            <v>39</v>
          </cell>
          <cell r="K897">
            <v>8.0753730659265598E-5</v>
          </cell>
          <cell r="L897">
            <v>2186</v>
          </cell>
          <cell r="M897">
            <v>1061.25308915497</v>
          </cell>
          <cell r="N897">
            <v>791</v>
          </cell>
        </row>
        <row r="898">
          <cell r="B898" t="str">
            <v>HOOPA 11013290</v>
          </cell>
          <cell r="C898">
            <v>192401101</v>
          </cell>
          <cell r="D898" t="str">
            <v>HOOPA 1101</v>
          </cell>
          <cell r="E898">
            <v>3290</v>
          </cell>
          <cell r="F898" t="b">
            <v>0</v>
          </cell>
          <cell r="G898">
            <v>21820.893694679398</v>
          </cell>
          <cell r="H898">
            <v>21820.893694679398</v>
          </cell>
          <cell r="I898">
            <v>13.561773582771535</v>
          </cell>
          <cell r="J898">
            <v>135</v>
          </cell>
          <cell r="K898">
            <v>3.2761183795698202E-4</v>
          </cell>
          <cell r="L898">
            <v>105</v>
          </cell>
          <cell r="M898">
            <v>278.54186939027898</v>
          </cell>
          <cell r="N898">
            <v>1474</v>
          </cell>
        </row>
        <row r="899">
          <cell r="B899" t="str">
            <v>GANSNER 1101372132</v>
          </cell>
          <cell r="C899">
            <v>103021101</v>
          </cell>
          <cell r="D899" t="str">
            <v>GANSNER 1101</v>
          </cell>
          <cell r="E899">
            <v>372132</v>
          </cell>
          <cell r="F899" t="b">
            <v>1</v>
          </cell>
          <cell r="G899">
            <v>2259.7940038182301</v>
          </cell>
          <cell r="H899">
            <v>673.222167429975</v>
          </cell>
          <cell r="I899">
            <v>0.41841029672465818</v>
          </cell>
          <cell r="J899">
            <v>13</v>
          </cell>
          <cell r="K899">
            <v>1.02612648893577E-4</v>
          </cell>
          <cell r="L899">
            <v>1583</v>
          </cell>
          <cell r="M899">
            <v>1099.8675342280801</v>
          </cell>
          <cell r="N899">
            <v>775</v>
          </cell>
        </row>
        <row r="900">
          <cell r="B900" t="str">
            <v>UKIAH 1111807988</v>
          </cell>
          <cell r="C900">
            <v>42771111</v>
          </cell>
          <cell r="D900" t="str">
            <v>UKIAH 1111</v>
          </cell>
          <cell r="E900">
            <v>807988</v>
          </cell>
          <cell r="F900" t="b">
            <v>0</v>
          </cell>
          <cell r="G900">
            <v>6722.2778725561202</v>
          </cell>
          <cell r="H900">
            <v>6706.24770917961</v>
          </cell>
          <cell r="I900">
            <v>4.1679600429954071</v>
          </cell>
          <cell r="J900">
            <v>15</v>
          </cell>
          <cell r="K900">
            <v>1.0986687630065701E-4</v>
          </cell>
          <cell r="L900">
            <v>1413</v>
          </cell>
          <cell r="M900">
            <v>855.23605273314899</v>
          </cell>
          <cell r="N900">
            <v>912</v>
          </cell>
        </row>
        <row r="901">
          <cell r="B901" t="str">
            <v>OILFIELDS 1103643162</v>
          </cell>
          <cell r="C901">
            <v>182391103</v>
          </cell>
          <cell r="D901" t="str">
            <v>OILFIELDS 1103</v>
          </cell>
          <cell r="E901">
            <v>643162</v>
          </cell>
          <cell r="F901" t="b">
            <v>0</v>
          </cell>
          <cell r="G901">
            <v>9798.1377076053905</v>
          </cell>
          <cell r="H901">
            <v>5532.3243958496896</v>
          </cell>
          <cell r="I901">
            <v>3.4383619613733312</v>
          </cell>
          <cell r="J901">
            <v>41</v>
          </cell>
          <cell r="K901">
            <v>6.7078568308050505E-5</v>
          </cell>
          <cell r="L901">
            <v>2555</v>
          </cell>
          <cell r="M901">
            <v>1192.29584878062</v>
          </cell>
          <cell r="N901">
            <v>736</v>
          </cell>
        </row>
        <row r="902">
          <cell r="B902" t="str">
            <v>CMC 1102CB</v>
          </cell>
          <cell r="C902">
            <v>183111102</v>
          </cell>
          <cell r="D902" t="str">
            <v>CMC 1102</v>
          </cell>
          <cell r="E902" t="str">
            <v>CB</v>
          </cell>
          <cell r="F902" t="b">
            <v>1</v>
          </cell>
          <cell r="G902">
            <v>581.83421734162596</v>
          </cell>
          <cell r="H902">
            <v>581.83421734162596</v>
          </cell>
          <cell r="I902">
            <v>0.36161231655787818</v>
          </cell>
          <cell r="J902">
            <v>5</v>
          </cell>
          <cell r="K902">
            <v>1.5983414632501E-4</v>
          </cell>
          <cell r="L902">
            <v>644</v>
          </cell>
          <cell r="M902">
            <v>548.93552856445297</v>
          </cell>
          <cell r="N902">
            <v>1146</v>
          </cell>
        </row>
        <row r="903">
          <cell r="B903" t="str">
            <v>KONOCTI 11024300</v>
          </cell>
          <cell r="C903">
            <v>43311102</v>
          </cell>
          <cell r="D903" t="str">
            <v>KONOCTI 1102</v>
          </cell>
          <cell r="E903">
            <v>4300</v>
          </cell>
          <cell r="F903" t="b">
            <v>0</v>
          </cell>
          <cell r="G903">
            <v>43675.508035093801</v>
          </cell>
          <cell r="H903">
            <v>43384.103634787301</v>
          </cell>
          <cell r="I903">
            <v>26.963395671092169</v>
          </cell>
          <cell r="J903">
            <v>268</v>
          </cell>
          <cell r="K903">
            <v>1.1959254743658E-4</v>
          </cell>
          <cell r="L903">
            <v>1194</v>
          </cell>
          <cell r="M903">
            <v>736.929069158826</v>
          </cell>
          <cell r="N903">
            <v>987</v>
          </cell>
        </row>
        <row r="904">
          <cell r="B904" t="str">
            <v>POSO MOUNTAIN 21011703</v>
          </cell>
          <cell r="C904">
            <v>253642101</v>
          </cell>
          <cell r="D904" t="str">
            <v>POSO MOUNTAIN 2101</v>
          </cell>
          <cell r="E904">
            <v>1703</v>
          </cell>
          <cell r="F904" t="b">
            <v>0</v>
          </cell>
          <cell r="G904">
            <v>3959.90146738052</v>
          </cell>
          <cell r="H904">
            <v>1455.5284882994899</v>
          </cell>
          <cell r="I904">
            <v>0.90461683548756366</v>
          </cell>
          <cell r="J904">
            <v>7</v>
          </cell>
          <cell r="K904">
            <v>2.6035433620563701E-5</v>
          </cell>
          <cell r="L904">
            <v>3487</v>
          </cell>
          <cell r="M904">
            <v>3088.5669642857101</v>
          </cell>
          <cell r="N904">
            <v>257</v>
          </cell>
        </row>
        <row r="905">
          <cell r="B905" t="str">
            <v>PLACERVILLE 2106935216</v>
          </cell>
          <cell r="C905">
            <v>153082106</v>
          </cell>
          <cell r="D905" t="str">
            <v>PLACERVILLE 2106</v>
          </cell>
          <cell r="E905">
            <v>935216</v>
          </cell>
          <cell r="F905" t="b">
            <v>0</v>
          </cell>
          <cell r="G905">
            <v>33848.752915394703</v>
          </cell>
          <cell r="H905">
            <v>33848.752915394703</v>
          </cell>
          <cell r="I905">
            <v>21.037136678306219</v>
          </cell>
          <cell r="J905">
            <v>204</v>
          </cell>
          <cell r="K905">
            <v>1.1213632760522E-4</v>
          </cell>
          <cell r="L905">
            <v>1365</v>
          </cell>
          <cell r="M905">
            <v>509.489667908027</v>
          </cell>
          <cell r="N905">
            <v>1191</v>
          </cell>
        </row>
        <row r="906">
          <cell r="B906" t="str">
            <v>WYANDOTTE 11071510</v>
          </cell>
          <cell r="C906">
            <v>102911107</v>
          </cell>
          <cell r="D906" t="str">
            <v>WYANDOTTE 1107</v>
          </cell>
          <cell r="E906">
            <v>1510</v>
          </cell>
          <cell r="F906" t="b">
            <v>0</v>
          </cell>
          <cell r="G906">
            <v>41028.155678065101</v>
          </cell>
          <cell r="H906">
            <v>41028.155678065101</v>
          </cell>
          <cell r="I906">
            <v>25.499164498486699</v>
          </cell>
          <cell r="J906">
            <v>243</v>
          </cell>
          <cell r="K906">
            <v>8.8930138849718701E-5</v>
          </cell>
          <cell r="L906">
            <v>1952</v>
          </cell>
          <cell r="M906">
            <v>939.24575008034196</v>
          </cell>
          <cell r="N906">
            <v>866</v>
          </cell>
        </row>
        <row r="907">
          <cell r="B907" t="str">
            <v>CLARKSVILLE 210419632</v>
          </cell>
          <cell r="C907">
            <v>153612104</v>
          </cell>
          <cell r="D907" t="str">
            <v>CLARKSVILLE 2104</v>
          </cell>
          <cell r="E907">
            <v>19632</v>
          </cell>
          <cell r="F907" t="b">
            <v>0</v>
          </cell>
          <cell r="G907">
            <v>14659.9971342842</v>
          </cell>
          <cell r="H907">
            <v>8997.9267933010797</v>
          </cell>
          <cell r="I907">
            <v>5.5922478516476568</v>
          </cell>
          <cell r="J907">
            <v>110</v>
          </cell>
          <cell r="K907">
            <v>1.33872867180881E-4</v>
          </cell>
          <cell r="L907">
            <v>944</v>
          </cell>
          <cell r="M907">
            <v>1009.12406810436</v>
          </cell>
          <cell r="N907">
            <v>828</v>
          </cell>
        </row>
        <row r="908">
          <cell r="B908" t="str">
            <v>TEMPLETON 2113A08</v>
          </cell>
          <cell r="C908">
            <v>183052113</v>
          </cell>
          <cell r="D908" t="str">
            <v>TEMPLETON 2113</v>
          </cell>
          <cell r="E908" t="str">
            <v>A08</v>
          </cell>
          <cell r="F908" t="b">
            <v>0</v>
          </cell>
          <cell r="G908">
            <v>39406.659701079501</v>
          </cell>
          <cell r="H908">
            <v>16842.518635528599</v>
          </cell>
          <cell r="I908">
            <v>10.467693371987941</v>
          </cell>
          <cell r="J908">
            <v>257</v>
          </cell>
          <cell r="K908">
            <v>7.6017939483174701E-5</v>
          </cell>
          <cell r="L908">
            <v>2308</v>
          </cell>
          <cell r="M908">
            <v>953.54182751743394</v>
          </cell>
          <cell r="N908">
            <v>857</v>
          </cell>
        </row>
        <row r="909">
          <cell r="B909" t="str">
            <v>FOOTHILL 1101CB</v>
          </cell>
          <cell r="C909">
            <v>182951101</v>
          </cell>
          <cell r="D909" t="str">
            <v>FOOTHILL 1101</v>
          </cell>
          <cell r="E909" t="str">
            <v>CB</v>
          </cell>
          <cell r="F909" t="b">
            <v>0</v>
          </cell>
          <cell r="G909">
            <v>35256.717382639901</v>
          </cell>
          <cell r="H909">
            <v>21554.471264808501</v>
          </cell>
          <cell r="I909">
            <v>13.396190966319764</v>
          </cell>
          <cell r="J909">
            <v>149</v>
          </cell>
          <cell r="K909">
            <v>5.7417506772671403E-5</v>
          </cell>
          <cell r="L909">
            <v>2852</v>
          </cell>
          <cell r="M909">
            <v>1255.3202306369701</v>
          </cell>
          <cell r="N909">
            <v>698</v>
          </cell>
        </row>
        <row r="910">
          <cell r="B910" t="str">
            <v>FRUITLAND 1141CB</v>
          </cell>
          <cell r="C910">
            <v>192311141</v>
          </cell>
          <cell r="D910" t="str">
            <v>FRUITLAND 1141</v>
          </cell>
          <cell r="E910" t="str">
            <v>CB</v>
          </cell>
          <cell r="F910" t="b">
            <v>0</v>
          </cell>
          <cell r="G910">
            <v>5135.5452967638203</v>
          </cell>
          <cell r="H910">
            <v>5135.5452967638203</v>
          </cell>
          <cell r="I910">
            <v>3.1917621483926788</v>
          </cell>
          <cell r="J910">
            <v>17</v>
          </cell>
          <cell r="K910">
            <v>3.2832542381262998E-4</v>
          </cell>
          <cell r="L910">
            <v>104</v>
          </cell>
          <cell r="M910">
            <v>166.38669535292399</v>
          </cell>
          <cell r="N910">
            <v>1733</v>
          </cell>
        </row>
        <row r="911">
          <cell r="B911" t="str">
            <v>OCEANO 1104Q12</v>
          </cell>
          <cell r="C911">
            <v>182601104</v>
          </cell>
          <cell r="D911" t="str">
            <v>OCEANO 1104</v>
          </cell>
          <cell r="E911" t="str">
            <v>Q12</v>
          </cell>
          <cell r="F911" t="b">
            <v>0</v>
          </cell>
          <cell r="G911">
            <v>25798.2458430888</v>
          </cell>
          <cell r="H911">
            <v>18203.047847610502</v>
          </cell>
          <cell r="I911">
            <v>11.313267773530455</v>
          </cell>
          <cell r="J911">
            <v>142</v>
          </cell>
          <cell r="K911">
            <v>5.3234788925266802E-5</v>
          </cell>
          <cell r="L911">
            <v>2958</v>
          </cell>
          <cell r="M911">
            <v>1483.0102660299699</v>
          </cell>
          <cell r="N911">
            <v>602</v>
          </cell>
        </row>
        <row r="912">
          <cell r="B912" t="str">
            <v>SPRING GAP 1702188426</v>
          </cell>
          <cell r="C912">
            <v>162831702</v>
          </cell>
          <cell r="D912" t="str">
            <v>SPRING GAP 1702</v>
          </cell>
          <cell r="E912">
            <v>188426</v>
          </cell>
          <cell r="F912" t="b">
            <v>1</v>
          </cell>
          <cell r="G912">
            <v>4.5720336658748897</v>
          </cell>
          <cell r="H912">
            <v>4.5720336658748897</v>
          </cell>
          <cell r="I912">
            <v>2.8415373933343008E-3</v>
          </cell>
          <cell r="J912">
            <v>1</v>
          </cell>
          <cell r="K912">
            <v>1.18333155114669E-4</v>
          </cell>
          <cell r="L912">
            <v>1221</v>
          </cell>
          <cell r="M912">
            <v>665.68623669158399</v>
          </cell>
          <cell r="N912">
            <v>1046</v>
          </cell>
        </row>
        <row r="913">
          <cell r="B913" t="str">
            <v>HIGGINS 11044281</v>
          </cell>
          <cell r="C913">
            <v>152691104</v>
          </cell>
          <cell r="D913" t="str">
            <v>HIGGINS 1104</v>
          </cell>
          <cell r="E913">
            <v>4281</v>
          </cell>
          <cell r="F913" t="b">
            <v>0</v>
          </cell>
          <cell r="G913">
            <v>21439.832029327201</v>
          </cell>
          <cell r="H913">
            <v>21439.832029327201</v>
          </cell>
          <cell r="I913">
            <v>13.324942218351275</v>
          </cell>
          <cell r="J913">
            <v>138</v>
          </cell>
          <cell r="K913">
            <v>8.4233945721027902E-5</v>
          </cell>
          <cell r="L913">
            <v>2085</v>
          </cell>
          <cell r="M913">
            <v>980.95594306683597</v>
          </cell>
          <cell r="N913">
            <v>844</v>
          </cell>
        </row>
        <row r="914">
          <cell r="B914" t="str">
            <v>HIGGINS 11097863</v>
          </cell>
          <cell r="C914">
            <v>152691109</v>
          </cell>
          <cell r="D914" t="str">
            <v>HIGGINS 1109</v>
          </cell>
          <cell r="E914">
            <v>7863</v>
          </cell>
          <cell r="F914" t="b">
            <v>0</v>
          </cell>
          <cell r="G914">
            <v>6797.0988263785503</v>
          </cell>
          <cell r="H914">
            <v>6797.0988263785503</v>
          </cell>
          <cell r="I914">
            <v>4.224424379352735</v>
          </cell>
          <cell r="J914">
            <v>42</v>
          </cell>
          <cell r="K914">
            <v>6.11617479513543E-5</v>
          </cell>
          <cell r="L914">
            <v>2744</v>
          </cell>
          <cell r="M914">
            <v>1254.51825954486</v>
          </cell>
          <cell r="N914">
            <v>699</v>
          </cell>
        </row>
        <row r="915">
          <cell r="B915" t="str">
            <v>MONTICELLO 110193384</v>
          </cell>
          <cell r="C915">
            <v>43051101</v>
          </cell>
          <cell r="D915" t="str">
            <v>MONTICELLO 1101</v>
          </cell>
          <cell r="E915">
            <v>93384</v>
          </cell>
          <cell r="F915" t="b">
            <v>0</v>
          </cell>
          <cell r="G915">
            <v>27406.032179394701</v>
          </cell>
          <cell r="H915">
            <v>25967.219748544499</v>
          </cell>
          <cell r="I915">
            <v>16.138731975478247</v>
          </cell>
          <cell r="J915">
            <v>101</v>
          </cell>
          <cell r="K915">
            <v>6.3629106800434893E-5</v>
          </cell>
          <cell r="L915">
            <v>2660</v>
          </cell>
          <cell r="M915">
            <v>1407.9794114409401</v>
          </cell>
          <cell r="N915">
            <v>632</v>
          </cell>
        </row>
        <row r="916">
          <cell r="B916" t="str">
            <v>MIDDLETOWN 11011314</v>
          </cell>
          <cell r="C916">
            <v>43141101</v>
          </cell>
          <cell r="D916" t="str">
            <v>MIDDLETOWN 1101</v>
          </cell>
          <cell r="E916">
            <v>1314</v>
          </cell>
          <cell r="F916" t="b">
            <v>0</v>
          </cell>
          <cell r="G916">
            <v>1489.21900800771</v>
          </cell>
          <cell r="H916">
            <v>1489.21900800771</v>
          </cell>
          <cell r="I916">
            <v>0.92555562958838411</v>
          </cell>
          <cell r="J916">
            <v>13</v>
          </cell>
          <cell r="K916">
            <v>1.44082552511603E-4</v>
          </cell>
          <cell r="L916">
            <v>813</v>
          </cell>
          <cell r="M916">
            <v>554.637982897553</v>
          </cell>
          <cell r="N916">
            <v>1141</v>
          </cell>
        </row>
        <row r="917">
          <cell r="B917" t="str">
            <v>BIG MEADOWS 21012248</v>
          </cell>
          <cell r="C917">
            <v>102812101</v>
          </cell>
          <cell r="D917" t="str">
            <v>BIG MEADOWS 2101</v>
          </cell>
          <cell r="E917">
            <v>2248</v>
          </cell>
          <cell r="F917" t="b">
            <v>0</v>
          </cell>
          <cell r="G917">
            <v>14727.9743932937</v>
          </cell>
          <cell r="H917">
            <v>14727.9743932937</v>
          </cell>
          <cell r="I917">
            <v>9.1534955831533242</v>
          </cell>
          <cell r="J917">
            <v>28</v>
          </cell>
          <cell r="K917">
            <v>6.58112270078466E-5</v>
          </cell>
          <cell r="L917">
            <v>2594</v>
          </cell>
          <cell r="M917">
            <v>1037.9426948853099</v>
          </cell>
          <cell r="N917">
            <v>801</v>
          </cell>
        </row>
        <row r="918">
          <cell r="B918" t="str">
            <v>OCEANO 1104Q10</v>
          </cell>
          <cell r="C918">
            <v>182601104</v>
          </cell>
          <cell r="D918" t="str">
            <v>OCEANO 1104</v>
          </cell>
          <cell r="E918" t="str">
            <v>Q10</v>
          </cell>
          <cell r="F918" t="b">
            <v>0</v>
          </cell>
          <cell r="G918">
            <v>38031.000562188099</v>
          </cell>
          <cell r="H918">
            <v>38031.000562188099</v>
          </cell>
          <cell r="I918">
            <v>23.636420486133062</v>
          </cell>
          <cell r="J918">
            <v>289</v>
          </cell>
          <cell r="K918">
            <v>6.4596446754371198E-5</v>
          </cell>
          <cell r="L918">
            <v>2621</v>
          </cell>
          <cell r="M918">
            <v>1216.6012897222299</v>
          </cell>
          <cell r="N918">
            <v>719</v>
          </cell>
        </row>
        <row r="919">
          <cell r="B919" t="str">
            <v>HARTLEY 1102CB</v>
          </cell>
          <cell r="C919">
            <v>43211102</v>
          </cell>
          <cell r="D919" t="str">
            <v>HARTLEY 1102</v>
          </cell>
          <cell r="E919" t="str">
            <v>CB</v>
          </cell>
          <cell r="F919" t="b">
            <v>0</v>
          </cell>
          <cell r="G919">
            <v>18838.798217784199</v>
          </cell>
          <cell r="H919">
            <v>5515.70184158559</v>
          </cell>
          <cell r="I919">
            <v>3.4280309767467929</v>
          </cell>
          <cell r="J919">
            <v>135</v>
          </cell>
          <cell r="K919">
            <v>1.09574547653875E-4</v>
          </cell>
          <cell r="L919">
            <v>1419</v>
          </cell>
          <cell r="M919">
            <v>752.82158938636599</v>
          </cell>
          <cell r="N919">
            <v>973</v>
          </cell>
        </row>
        <row r="920">
          <cell r="B920" t="str">
            <v>MORGAN HILL 2105XR268</v>
          </cell>
          <cell r="C920">
            <v>83242105</v>
          </cell>
          <cell r="D920" t="str">
            <v>MORGAN HILL 2105</v>
          </cell>
          <cell r="E920" t="str">
            <v>XR268</v>
          </cell>
          <cell r="F920" t="b">
            <v>0</v>
          </cell>
          <cell r="G920">
            <v>12802.593650879</v>
          </cell>
          <cell r="H920">
            <v>12802.593650879</v>
          </cell>
          <cell r="I920">
            <v>7.9568636736351772</v>
          </cell>
          <cell r="J920">
            <v>61</v>
          </cell>
          <cell r="K920">
            <v>1.1557080417005E-4</v>
          </cell>
          <cell r="L920">
            <v>1284</v>
          </cell>
          <cell r="M920">
            <v>557.54269477287198</v>
          </cell>
          <cell r="N920">
            <v>1138</v>
          </cell>
        </row>
        <row r="921">
          <cell r="B921" t="str">
            <v>MIDDLETOWN 11021312</v>
          </cell>
          <cell r="C921">
            <v>43141102</v>
          </cell>
          <cell r="D921" t="str">
            <v>MIDDLETOWN 1102</v>
          </cell>
          <cell r="E921">
            <v>1312</v>
          </cell>
          <cell r="F921" t="b">
            <v>0</v>
          </cell>
          <cell r="G921">
            <v>15822.879483861299</v>
          </cell>
          <cell r="H921">
            <v>15822.879483861299</v>
          </cell>
          <cell r="I921">
            <v>9.8339835201126782</v>
          </cell>
          <cell r="J921">
            <v>120</v>
          </cell>
          <cell r="K921">
            <v>1.35256142810157E-4</v>
          </cell>
          <cell r="L921">
            <v>925</v>
          </cell>
          <cell r="M921">
            <v>772.61533676165698</v>
          </cell>
          <cell r="N921">
            <v>957</v>
          </cell>
        </row>
        <row r="922">
          <cell r="B922" t="str">
            <v>OCEANO 1104V38</v>
          </cell>
          <cell r="C922">
            <v>182601104</v>
          </cell>
          <cell r="D922" t="str">
            <v>OCEANO 1104</v>
          </cell>
          <cell r="E922" t="str">
            <v>V38</v>
          </cell>
          <cell r="F922" t="b">
            <v>0</v>
          </cell>
          <cell r="G922">
            <v>27926.3563782358</v>
          </cell>
          <cell r="H922">
            <v>19405.532105800299</v>
          </cell>
          <cell r="I922">
            <v>12.060616597762772</v>
          </cell>
          <cell r="J922">
            <v>212</v>
          </cell>
          <cell r="K922">
            <v>7.3598722199564998E-5</v>
          </cell>
          <cell r="L922">
            <v>2379</v>
          </cell>
          <cell r="M922">
            <v>651.08203057811204</v>
          </cell>
          <cell r="N922">
            <v>1062</v>
          </cell>
        </row>
        <row r="923">
          <cell r="B923" t="str">
            <v>CLOVERDALE 1102307342</v>
          </cell>
          <cell r="C923">
            <v>42821102</v>
          </cell>
          <cell r="D923" t="str">
            <v>CLOVERDALE 1102</v>
          </cell>
          <cell r="E923">
            <v>307342</v>
          </cell>
          <cell r="F923" t="b">
            <v>1</v>
          </cell>
          <cell r="G923">
            <v>573.10340646302302</v>
          </cell>
          <cell r="H923">
            <v>354.02375561810697</v>
          </cell>
          <cell r="I923">
            <v>0.22002719429341638</v>
          </cell>
          <cell r="J923">
            <v>6</v>
          </cell>
          <cell r="K923">
            <v>1.3565373956225799E-4</v>
          </cell>
          <cell r="L923">
            <v>923</v>
          </cell>
          <cell r="M923">
            <v>341.20586680255099</v>
          </cell>
          <cell r="N923">
            <v>1386</v>
          </cell>
        </row>
        <row r="924">
          <cell r="B924" t="str">
            <v>FITCH MOUNTAIN 111324550</v>
          </cell>
          <cell r="C924">
            <v>42751113</v>
          </cell>
          <cell r="D924" t="str">
            <v>FITCH MOUNTAIN 1113</v>
          </cell>
          <cell r="E924">
            <v>24550</v>
          </cell>
          <cell r="F924" t="b">
            <v>0</v>
          </cell>
          <cell r="G924">
            <v>34688.2787707432</v>
          </cell>
          <cell r="H924">
            <v>17797.4845685539</v>
          </cell>
          <cell r="I924">
            <v>11.06120855721187</v>
          </cell>
          <cell r="J924">
            <v>203</v>
          </cell>
          <cell r="K924">
            <v>9.3916758953526097E-5</v>
          </cell>
          <cell r="L924">
            <v>1795</v>
          </cell>
          <cell r="M924">
            <v>616.74230923532002</v>
          </cell>
          <cell r="N924">
            <v>1087</v>
          </cell>
        </row>
        <row r="925">
          <cell r="B925" t="str">
            <v>MIDDLETOWN 1102514</v>
          </cell>
          <cell r="C925">
            <v>43141102</v>
          </cell>
          <cell r="D925" t="str">
            <v>MIDDLETOWN 1102</v>
          </cell>
          <cell r="E925">
            <v>514</v>
          </cell>
          <cell r="F925" t="b">
            <v>0</v>
          </cell>
          <cell r="G925">
            <v>8494.8760420642102</v>
          </cell>
          <cell r="H925">
            <v>5391.2208031310602</v>
          </cell>
          <cell r="I925">
            <v>3.3506655084717591</v>
          </cell>
          <cell r="J925">
            <v>71</v>
          </cell>
          <cell r="K925">
            <v>1.4872990807265801E-4</v>
          </cell>
          <cell r="L925">
            <v>755</v>
          </cell>
          <cell r="M925">
            <v>482.28088243554203</v>
          </cell>
          <cell r="N925">
            <v>1214</v>
          </cell>
        </row>
        <row r="926">
          <cell r="B926" t="str">
            <v>CURTIS 170349746</v>
          </cell>
          <cell r="C926">
            <v>163351703</v>
          </cell>
          <cell r="D926" t="str">
            <v>CURTIS 1703</v>
          </cell>
          <cell r="E926">
            <v>49746</v>
          </cell>
          <cell r="F926" t="b">
            <v>1</v>
          </cell>
          <cell r="G926">
            <v>601.90074408059297</v>
          </cell>
          <cell r="H926">
            <v>601.90074408059297</v>
          </cell>
          <cell r="I926">
            <v>0.37408374399042449</v>
          </cell>
          <cell r="J926">
            <v>3</v>
          </cell>
          <cell r="K926">
            <v>3.4013874634789899E-4</v>
          </cell>
          <cell r="L926">
            <v>97</v>
          </cell>
          <cell r="M926">
            <v>221.86864563822701</v>
          </cell>
          <cell r="N926">
            <v>1601</v>
          </cell>
        </row>
        <row r="927">
          <cell r="B927" t="str">
            <v>PETALUMA C 1108630</v>
          </cell>
          <cell r="C927">
            <v>42631108</v>
          </cell>
          <cell r="D927" t="str">
            <v>PETALUMA C 1108</v>
          </cell>
          <cell r="E927">
            <v>630</v>
          </cell>
          <cell r="F927" t="b">
            <v>0</v>
          </cell>
          <cell r="G927">
            <v>6902.8393765048804</v>
          </cell>
          <cell r="H927">
            <v>2654.06516981808</v>
          </cell>
          <cell r="I927">
            <v>1.6495122248713985</v>
          </cell>
          <cell r="J927">
            <v>55</v>
          </cell>
          <cell r="K927">
            <v>7.78657841119975E-5</v>
          </cell>
          <cell r="L927">
            <v>2263</v>
          </cell>
          <cell r="M927">
            <v>873.64471007842303</v>
          </cell>
          <cell r="N927">
            <v>897</v>
          </cell>
        </row>
        <row r="928">
          <cell r="B928" t="str">
            <v>SAN JUSTO 1101201311</v>
          </cell>
          <cell r="C928">
            <v>183181101</v>
          </cell>
          <cell r="D928" t="str">
            <v>SAN JUSTO 1101</v>
          </cell>
          <cell r="E928">
            <v>201311</v>
          </cell>
          <cell r="F928" t="b">
            <v>0</v>
          </cell>
          <cell r="G928">
            <v>17668.963554441299</v>
          </cell>
          <cell r="H928">
            <v>12645.7550752109</v>
          </cell>
          <cell r="I928">
            <v>7.8593878652646989</v>
          </cell>
          <cell r="J928">
            <v>108</v>
          </cell>
          <cell r="K928">
            <v>6.4311576192334596E-5</v>
          </cell>
          <cell r="L928">
            <v>2634</v>
          </cell>
          <cell r="M928">
            <v>1215.4291133305201</v>
          </cell>
          <cell r="N928">
            <v>722</v>
          </cell>
        </row>
        <row r="929">
          <cell r="B929" t="str">
            <v>GARBERVILLE 110135706</v>
          </cell>
          <cell r="C929">
            <v>192221101</v>
          </cell>
          <cell r="D929" t="str">
            <v>GARBERVILLE 1101</v>
          </cell>
          <cell r="E929">
            <v>35706</v>
          </cell>
          <cell r="F929" t="b">
            <v>0</v>
          </cell>
          <cell r="G929">
            <v>16269.0270110199</v>
          </cell>
          <cell r="H929">
            <v>16269.0270110199</v>
          </cell>
          <cell r="I929">
            <v>10.111266010577937</v>
          </cell>
          <cell r="J929">
            <v>97</v>
          </cell>
          <cell r="K929">
            <v>4.1981228881097902E-4</v>
          </cell>
          <cell r="L929">
            <v>62</v>
          </cell>
          <cell r="M929">
            <v>185.295363208297</v>
          </cell>
          <cell r="N929">
            <v>1670</v>
          </cell>
        </row>
        <row r="930">
          <cell r="B930" t="str">
            <v>PENRYN 11072410</v>
          </cell>
          <cell r="C930">
            <v>152561107</v>
          </cell>
          <cell r="D930" t="str">
            <v>PENRYN 1107</v>
          </cell>
          <cell r="E930">
            <v>2410</v>
          </cell>
          <cell r="F930" t="b">
            <v>0</v>
          </cell>
          <cell r="G930">
            <v>12099.1952310705</v>
          </cell>
          <cell r="H930">
            <v>5248.3007510347197</v>
          </cell>
          <cell r="I930">
            <v>3.2618401187288502</v>
          </cell>
          <cell r="J930">
            <v>96</v>
          </cell>
          <cell r="K930">
            <v>1.12079582095248E-4</v>
          </cell>
          <cell r="L930">
            <v>1366</v>
          </cell>
          <cell r="M930">
            <v>705.39708015531198</v>
          </cell>
          <cell r="N930">
            <v>1019</v>
          </cell>
        </row>
        <row r="931">
          <cell r="B931" t="str">
            <v>COTATI 110387402</v>
          </cell>
          <cell r="C931">
            <v>42271103</v>
          </cell>
          <cell r="D931" t="str">
            <v>COTATI 1103</v>
          </cell>
          <cell r="E931">
            <v>87402</v>
          </cell>
          <cell r="F931" t="b">
            <v>0</v>
          </cell>
          <cell r="G931">
            <v>18273.7697457418</v>
          </cell>
          <cell r="H931">
            <v>18273.7697457418</v>
          </cell>
          <cell r="I931">
            <v>11.357221718919702</v>
          </cell>
          <cell r="J931">
            <v>42</v>
          </cell>
          <cell r="K931">
            <v>9.1927962148474705E-5</v>
          </cell>
          <cell r="L931">
            <v>1846</v>
          </cell>
          <cell r="M931">
            <v>973.39106013297499</v>
          </cell>
          <cell r="N931">
            <v>847</v>
          </cell>
        </row>
        <row r="932">
          <cell r="B932" t="str">
            <v>TEJON 11023760</v>
          </cell>
          <cell r="C932">
            <v>252931102</v>
          </cell>
          <cell r="D932" t="str">
            <v>TEJON 1102</v>
          </cell>
          <cell r="E932">
            <v>3760</v>
          </cell>
          <cell r="F932" t="b">
            <v>0</v>
          </cell>
          <cell r="G932">
            <v>10446.6342991126</v>
          </cell>
          <cell r="H932">
            <v>10415.8966891776</v>
          </cell>
          <cell r="I932">
            <v>6.4735218702160351</v>
          </cell>
          <cell r="J932">
            <v>6</v>
          </cell>
          <cell r="K932">
            <v>4.6243870656326099E-5</v>
          </cell>
          <cell r="L932">
            <v>3131</v>
          </cell>
          <cell r="M932">
            <v>4483.95008895107</v>
          </cell>
          <cell r="N932">
            <v>110</v>
          </cell>
        </row>
        <row r="933">
          <cell r="B933" t="str">
            <v>VOLTA 1102CB</v>
          </cell>
          <cell r="C933">
            <v>102541102</v>
          </cell>
          <cell r="D933" t="str">
            <v>VOLTA 1102</v>
          </cell>
          <cell r="E933" t="str">
            <v>CB</v>
          </cell>
          <cell r="F933" t="b">
            <v>0</v>
          </cell>
          <cell r="G933">
            <v>5307.8326952088401</v>
          </cell>
          <cell r="H933">
            <v>5307.8326952088401</v>
          </cell>
          <cell r="I933">
            <v>3.2988394625288007</v>
          </cell>
          <cell r="J933">
            <v>25</v>
          </cell>
          <cell r="K933">
            <v>1.2650228882193901E-4</v>
          </cell>
          <cell r="L933">
            <v>1072</v>
          </cell>
          <cell r="M933">
            <v>430.02864862699101</v>
          </cell>
          <cell r="N933">
            <v>1260</v>
          </cell>
        </row>
        <row r="934">
          <cell r="B934" t="str">
            <v>FORT ROSS 11214614</v>
          </cell>
          <cell r="C934">
            <v>42851121</v>
          </cell>
          <cell r="D934" t="str">
            <v>FORT ROSS 1121</v>
          </cell>
          <cell r="E934">
            <v>4614</v>
          </cell>
          <cell r="F934" t="b">
            <v>0</v>
          </cell>
          <cell r="G934">
            <v>20206.897221101499</v>
          </cell>
          <cell r="H934">
            <v>20206.897221101499</v>
          </cell>
          <cell r="I934">
            <v>12.558668254258235</v>
          </cell>
          <cell r="J934">
            <v>95</v>
          </cell>
          <cell r="K934">
            <v>1.10709248876542E-4</v>
          </cell>
          <cell r="L934">
            <v>1396</v>
          </cell>
          <cell r="M934">
            <v>701.25644508250298</v>
          </cell>
          <cell r="N934">
            <v>1022</v>
          </cell>
        </row>
        <row r="935">
          <cell r="B935" t="str">
            <v>AUBERRY 110137536</v>
          </cell>
          <cell r="C935">
            <v>254151101</v>
          </cell>
          <cell r="D935" t="str">
            <v>AUBERRY 1101</v>
          </cell>
          <cell r="E935">
            <v>37536</v>
          </cell>
          <cell r="F935" t="b">
            <v>0</v>
          </cell>
          <cell r="G935">
            <v>8687.6907299792292</v>
          </cell>
          <cell r="H935">
            <v>8687.6907299792292</v>
          </cell>
          <cell r="I935">
            <v>5.3994348850088434</v>
          </cell>
          <cell r="J935">
            <v>60</v>
          </cell>
          <cell r="K935">
            <v>4.0037276782337897E-5</v>
          </cell>
          <cell r="L935">
            <v>3267</v>
          </cell>
          <cell r="M935">
            <v>1761.4133311020701</v>
          </cell>
          <cell r="N935">
            <v>511</v>
          </cell>
        </row>
        <row r="936">
          <cell r="B936" t="str">
            <v>CABRILLO 11031437</v>
          </cell>
          <cell r="C936">
            <v>183101103</v>
          </cell>
          <cell r="D936" t="str">
            <v>CABRILLO 1103</v>
          </cell>
          <cell r="E936">
            <v>1437</v>
          </cell>
          <cell r="F936" t="b">
            <v>0</v>
          </cell>
          <cell r="G936">
            <v>7854.9148123188397</v>
          </cell>
          <cell r="H936">
            <v>4577.3444869776804</v>
          </cell>
          <cell r="I936">
            <v>2.8448380901042141</v>
          </cell>
          <cell r="J936">
            <v>39</v>
          </cell>
          <cell r="K936">
            <v>5.9276328475113001E-5</v>
          </cell>
          <cell r="L936">
            <v>2795</v>
          </cell>
          <cell r="M936">
            <v>1361.2841663209599</v>
          </cell>
          <cell r="N936">
            <v>657</v>
          </cell>
        </row>
        <row r="937">
          <cell r="B937" t="str">
            <v>FITCH MOUNTAIN 1113583202</v>
          </cell>
          <cell r="C937">
            <v>42751113</v>
          </cell>
          <cell r="D937" t="str">
            <v>FITCH MOUNTAIN 1113</v>
          </cell>
          <cell r="E937">
            <v>583202</v>
          </cell>
          <cell r="F937" t="b">
            <v>0</v>
          </cell>
          <cell r="G937">
            <v>15783.847232841399</v>
          </cell>
          <cell r="H937">
            <v>7874.8461346968497</v>
          </cell>
          <cell r="I937">
            <v>4.8942486853305471</v>
          </cell>
          <cell r="J937">
            <v>106</v>
          </cell>
          <cell r="K937">
            <v>1.00663406178596E-4</v>
          </cell>
          <cell r="L937">
            <v>1631</v>
          </cell>
          <cell r="M937">
            <v>594.65140417525504</v>
          </cell>
          <cell r="N937">
            <v>1106</v>
          </cell>
        </row>
        <row r="938">
          <cell r="B938" t="str">
            <v>WILLITS 1103538</v>
          </cell>
          <cell r="C938">
            <v>42661103</v>
          </cell>
          <cell r="D938" t="str">
            <v>WILLITS 1103</v>
          </cell>
          <cell r="E938">
            <v>538</v>
          </cell>
          <cell r="F938" t="b">
            <v>0</v>
          </cell>
          <cell r="G938">
            <v>10176.807324978099</v>
          </cell>
          <cell r="H938">
            <v>10176.807324978099</v>
          </cell>
          <cell r="I938">
            <v>6.3249268644985079</v>
          </cell>
          <cell r="J938">
            <v>48</v>
          </cell>
          <cell r="K938">
            <v>6.4089709042036702E-5</v>
          </cell>
          <cell r="L938">
            <v>2642</v>
          </cell>
          <cell r="M938">
            <v>1480.7363141311801</v>
          </cell>
          <cell r="N938">
            <v>603</v>
          </cell>
        </row>
        <row r="939">
          <cell r="B939" t="str">
            <v>SONOMA 1107854266</v>
          </cell>
          <cell r="C939">
            <v>42721107</v>
          </cell>
          <cell r="D939" t="str">
            <v>SONOMA 1107</v>
          </cell>
          <cell r="E939">
            <v>854266</v>
          </cell>
          <cell r="F939" t="b">
            <v>1</v>
          </cell>
          <cell r="G939">
            <v>966.26532819627403</v>
          </cell>
          <cell r="H939">
            <v>321.41053040035001</v>
          </cell>
          <cell r="I939">
            <v>0.1997579430704475</v>
          </cell>
          <cell r="J939">
            <v>6</v>
          </cell>
          <cell r="K939">
            <v>9.5721796848617093E-5</v>
          </cell>
          <cell r="L939">
            <v>1736</v>
          </cell>
          <cell r="M939">
            <v>1072.26509697027</v>
          </cell>
          <cell r="N939">
            <v>785</v>
          </cell>
        </row>
        <row r="940">
          <cell r="B940" t="str">
            <v>BRUNSWICK 11067099</v>
          </cell>
          <cell r="C940">
            <v>152481106</v>
          </cell>
          <cell r="D940" t="str">
            <v>BRUNSWICK 1106</v>
          </cell>
          <cell r="E940">
            <v>7099</v>
          </cell>
          <cell r="F940" t="b">
            <v>0</v>
          </cell>
          <cell r="G940">
            <v>12439.4387175109</v>
          </cell>
          <cell r="H940">
            <v>12439.4387175109</v>
          </cell>
          <cell r="I940">
            <v>7.7311614154822257</v>
          </cell>
          <cell r="J940">
            <v>83</v>
          </cell>
          <cell r="K940">
            <v>1.15876189103077E-4</v>
          </cell>
          <cell r="L940">
            <v>1273</v>
          </cell>
          <cell r="M940">
            <v>664.39310703317005</v>
          </cell>
          <cell r="N940">
            <v>1047</v>
          </cell>
        </row>
        <row r="941">
          <cell r="B941" t="str">
            <v>GEYSERVILLE 1102274</v>
          </cell>
          <cell r="C941">
            <v>42891102</v>
          </cell>
          <cell r="D941" t="str">
            <v>GEYSERVILLE 1102</v>
          </cell>
          <cell r="E941">
            <v>274</v>
          </cell>
          <cell r="F941" t="b">
            <v>0</v>
          </cell>
          <cell r="G941">
            <v>29743.7390413387</v>
          </cell>
          <cell r="H941">
            <v>10398.212670839201</v>
          </cell>
          <cell r="I941">
            <v>6.4625311813792425</v>
          </cell>
          <cell r="J941">
            <v>173</v>
          </cell>
          <cell r="K941">
            <v>1.15990660439867E-4</v>
          </cell>
          <cell r="L941">
            <v>1270</v>
          </cell>
          <cell r="M941">
            <v>494.27067741097397</v>
          </cell>
          <cell r="N941">
            <v>1207</v>
          </cell>
        </row>
        <row r="942">
          <cell r="B942" t="str">
            <v>MADISON 21011606</v>
          </cell>
          <cell r="C942">
            <v>63172101</v>
          </cell>
          <cell r="D942" t="str">
            <v>MADISON 2101</v>
          </cell>
          <cell r="E942">
            <v>1606</v>
          </cell>
          <cell r="F942" t="b">
            <v>1</v>
          </cell>
          <cell r="G942">
            <v>42761.0947534308</v>
          </cell>
          <cell r="H942">
            <v>254.35305978666301</v>
          </cell>
          <cell r="I942">
            <v>0.15808145418686328</v>
          </cell>
          <cell r="J942">
            <v>280</v>
          </cell>
          <cell r="K942">
            <v>7.0898338023284803E-5</v>
          </cell>
          <cell r="L942">
            <v>2446</v>
          </cell>
          <cell r="M942">
            <v>1248.3016831156201</v>
          </cell>
          <cell r="N942">
            <v>701</v>
          </cell>
        </row>
        <row r="943">
          <cell r="B943" t="str">
            <v>DRUM 1101CB</v>
          </cell>
          <cell r="C943">
            <v>152321101</v>
          </cell>
          <cell r="D943" t="str">
            <v>DRUM 1101</v>
          </cell>
          <cell r="E943" t="str">
            <v>CB</v>
          </cell>
          <cell r="F943" t="b">
            <v>0</v>
          </cell>
          <cell r="G943">
            <v>3483.5782328855198</v>
          </cell>
          <cell r="H943">
            <v>3483.5782328855198</v>
          </cell>
          <cell r="I943">
            <v>2.1650579446149907</v>
          </cell>
          <cell r="J943">
            <v>16</v>
          </cell>
          <cell r="K943">
            <v>1.3085477257845899E-4</v>
          </cell>
          <cell r="L943">
            <v>995</v>
          </cell>
          <cell r="M943">
            <v>558.69344049223901</v>
          </cell>
          <cell r="N943">
            <v>1136</v>
          </cell>
        </row>
        <row r="944">
          <cell r="B944" t="str">
            <v>RISING RIVER 1101CB</v>
          </cell>
          <cell r="C944">
            <v>103551101</v>
          </cell>
          <cell r="D944" t="str">
            <v>RISING RIVER 1101</v>
          </cell>
          <cell r="E944" t="str">
            <v>CB</v>
          </cell>
          <cell r="F944" t="b">
            <v>0</v>
          </cell>
          <cell r="G944">
            <v>21509.969368366899</v>
          </cell>
          <cell r="H944">
            <v>15956.2358730631</v>
          </cell>
          <cell r="I944">
            <v>9.9168650547315718</v>
          </cell>
          <cell r="J944">
            <v>121</v>
          </cell>
          <cell r="K944">
            <v>5.1920192847379502E-5</v>
          </cell>
          <cell r="L944">
            <v>2995</v>
          </cell>
          <cell r="M944">
            <v>1288.06522918363</v>
          </cell>
          <cell r="N944">
            <v>687</v>
          </cell>
        </row>
        <row r="945">
          <cell r="B945" t="str">
            <v>PEORIA 1705999</v>
          </cell>
          <cell r="C945">
            <v>163781705</v>
          </cell>
          <cell r="D945" t="str">
            <v>PEORIA 1705</v>
          </cell>
          <cell r="E945">
            <v>999</v>
          </cell>
          <cell r="F945" t="b">
            <v>0</v>
          </cell>
          <cell r="G945">
            <v>3715.0603618738301</v>
          </cell>
          <cell r="H945">
            <v>3715.0603618738301</v>
          </cell>
          <cell r="I945">
            <v>2.3089250229172342</v>
          </cell>
          <cell r="J945">
            <v>22</v>
          </cell>
          <cell r="K945">
            <v>1.0639202909343E-4</v>
          </cell>
          <cell r="L945">
            <v>1488</v>
          </cell>
          <cell r="M945">
            <v>1017.49403329193</v>
          </cell>
          <cell r="N945">
            <v>818</v>
          </cell>
        </row>
        <row r="946">
          <cell r="B946" t="str">
            <v>FITCH MOUNTAIN 11136751</v>
          </cell>
          <cell r="C946">
            <v>42751113</v>
          </cell>
          <cell r="D946" t="str">
            <v>FITCH MOUNTAIN 1113</v>
          </cell>
          <cell r="E946">
            <v>6751</v>
          </cell>
          <cell r="F946" t="b">
            <v>0</v>
          </cell>
          <cell r="G946">
            <v>36483.920229629497</v>
          </cell>
          <cell r="H946">
            <v>36483.920229629497</v>
          </cell>
          <cell r="I946">
            <v>22.674903809589495</v>
          </cell>
          <cell r="J946">
            <v>139</v>
          </cell>
          <cell r="K946">
            <v>1.81849040097364E-4</v>
          </cell>
          <cell r="L946">
            <v>499</v>
          </cell>
          <cell r="M946">
            <v>410.65445165566598</v>
          </cell>
          <cell r="N946">
            <v>1284</v>
          </cell>
        </row>
        <row r="947">
          <cell r="B947" t="str">
            <v>SAN JOAQUIN #3 1102CB</v>
          </cell>
          <cell r="C947">
            <v>252531102</v>
          </cell>
          <cell r="D947" t="str">
            <v>SAN JOAQUIN #3 1102</v>
          </cell>
          <cell r="E947" t="str">
            <v>CB</v>
          </cell>
          <cell r="F947" t="b">
            <v>0</v>
          </cell>
          <cell r="G947">
            <v>15601.4012222207</v>
          </cell>
          <cell r="H947">
            <v>15601.4012222207</v>
          </cell>
          <cell r="I947">
            <v>9.6963338857804224</v>
          </cell>
          <cell r="J947">
            <v>97</v>
          </cell>
          <cell r="K947">
            <v>1.13233826099174E-4</v>
          </cell>
          <cell r="L947">
            <v>1340</v>
          </cell>
          <cell r="M947">
            <v>789.93494065574703</v>
          </cell>
          <cell r="N947">
            <v>952</v>
          </cell>
        </row>
        <row r="948">
          <cell r="B948" t="str">
            <v>CALISTOGA 1101134232</v>
          </cell>
          <cell r="C948">
            <v>42711101</v>
          </cell>
          <cell r="D948" t="str">
            <v>CALISTOGA 1101</v>
          </cell>
          <cell r="E948">
            <v>134232</v>
          </cell>
          <cell r="F948" t="b">
            <v>0</v>
          </cell>
          <cell r="G948">
            <v>11553.3533770462</v>
          </cell>
          <cell r="H948">
            <v>2618.91118545568</v>
          </cell>
          <cell r="I948">
            <v>1.6276638815759354</v>
          </cell>
          <cell r="J948">
            <v>89</v>
          </cell>
          <cell r="K948">
            <v>1.53504885743545E-4</v>
          </cell>
          <cell r="L948">
            <v>717</v>
          </cell>
          <cell r="M948">
            <v>426.39872758046602</v>
          </cell>
          <cell r="N948">
            <v>1264</v>
          </cell>
        </row>
        <row r="949">
          <cell r="B949" t="str">
            <v>SILVERADO 2102CB</v>
          </cell>
          <cell r="C949">
            <v>43432102</v>
          </cell>
          <cell r="D949" t="str">
            <v>SILVERADO 2102</v>
          </cell>
          <cell r="E949" t="str">
            <v>CB</v>
          </cell>
          <cell r="F949" t="b">
            <v>1</v>
          </cell>
          <cell r="G949">
            <v>2722.4303580320002</v>
          </cell>
          <cell r="H949">
            <v>952.81222280062798</v>
          </cell>
          <cell r="I949">
            <v>0.5921766456187868</v>
          </cell>
          <cell r="J949">
            <v>22</v>
          </cell>
          <cell r="K949">
            <v>1.9758493511868699E-4</v>
          </cell>
          <cell r="L949">
            <v>405</v>
          </cell>
          <cell r="M949">
            <v>236.90885697899299</v>
          </cell>
          <cell r="N949">
            <v>1576</v>
          </cell>
        </row>
        <row r="950">
          <cell r="B950" t="str">
            <v>CABRILLO 1104Y24</v>
          </cell>
          <cell r="C950">
            <v>183101104</v>
          </cell>
          <cell r="D950" t="str">
            <v>CABRILLO 1104</v>
          </cell>
          <cell r="E950" t="str">
            <v>Y24</v>
          </cell>
          <cell r="F950" t="b">
            <v>0</v>
          </cell>
          <cell r="G950">
            <v>31605.333857818099</v>
          </cell>
          <cell r="H950">
            <v>30845.613512538501</v>
          </cell>
          <cell r="I950">
            <v>19.170673407419827</v>
          </cell>
          <cell r="J950">
            <v>91</v>
          </cell>
          <cell r="K950">
            <v>6.8807179068450898E-5</v>
          </cell>
          <cell r="L950">
            <v>2514</v>
          </cell>
          <cell r="M950">
            <v>1387.2958571045399</v>
          </cell>
          <cell r="N950">
            <v>643</v>
          </cell>
        </row>
        <row r="951">
          <cell r="B951" t="str">
            <v>HORSESHOE 1101CB</v>
          </cell>
          <cell r="C951">
            <v>152571101</v>
          </cell>
          <cell r="D951" t="str">
            <v>HORSESHOE 1101</v>
          </cell>
          <cell r="E951" t="str">
            <v>CB</v>
          </cell>
          <cell r="F951" t="b">
            <v>1</v>
          </cell>
          <cell r="G951">
            <v>6455.7985414861896</v>
          </cell>
          <cell r="H951">
            <v>567.30267669648902</v>
          </cell>
          <cell r="I951">
            <v>0.35258090534275266</v>
          </cell>
          <cell r="J951">
            <v>55</v>
          </cell>
          <cell r="K951">
            <v>1.8027713555387499E-4</v>
          </cell>
          <cell r="L951">
            <v>511</v>
          </cell>
          <cell r="M951">
            <v>272.21123729559201</v>
          </cell>
          <cell r="N951">
            <v>1489</v>
          </cell>
        </row>
        <row r="952">
          <cell r="B952" t="str">
            <v>PUEBLO 2102792</v>
          </cell>
          <cell r="C952">
            <v>43292102</v>
          </cell>
          <cell r="D952" t="str">
            <v>PUEBLO 2102</v>
          </cell>
          <cell r="E952">
            <v>792</v>
          </cell>
          <cell r="F952" t="b">
            <v>0</v>
          </cell>
          <cell r="G952">
            <v>33585.8451925595</v>
          </cell>
          <cell r="H952">
            <v>31119.161499454302</v>
          </cell>
          <cell r="I952">
            <v>19.340684586360659</v>
          </cell>
          <cell r="J952">
            <v>180</v>
          </cell>
          <cell r="K952">
            <v>9.9050296663518602E-5</v>
          </cell>
          <cell r="L952">
            <v>1667</v>
          </cell>
          <cell r="M952">
            <v>711.86000040827798</v>
          </cell>
          <cell r="N952">
            <v>1012</v>
          </cell>
        </row>
        <row r="953">
          <cell r="B953" t="str">
            <v>SAN LUIS OBISPO 1104V40</v>
          </cell>
          <cell r="C953">
            <v>182631104</v>
          </cell>
          <cell r="D953" t="str">
            <v>SAN LUIS OBISPO 1104</v>
          </cell>
          <cell r="E953" t="str">
            <v>V40</v>
          </cell>
          <cell r="F953" t="b">
            <v>0</v>
          </cell>
          <cell r="G953">
            <v>37151.7010289506</v>
          </cell>
          <cell r="H953">
            <v>23652.228155228098</v>
          </cell>
          <cell r="I953">
            <v>14.699955348184027</v>
          </cell>
          <cell r="J953">
            <v>194</v>
          </cell>
          <cell r="K953">
            <v>7.9558397023523202E-5</v>
          </cell>
          <cell r="L953">
            <v>2220</v>
          </cell>
          <cell r="M953">
            <v>1050.0889889170001</v>
          </cell>
          <cell r="N953">
            <v>797</v>
          </cell>
        </row>
        <row r="954">
          <cell r="B954" t="str">
            <v>CURTIS 170247488</v>
          </cell>
          <cell r="C954">
            <v>163351702</v>
          </cell>
          <cell r="D954" t="str">
            <v>CURTIS 1702</v>
          </cell>
          <cell r="E954">
            <v>47488</v>
          </cell>
          <cell r="F954" t="b">
            <v>0</v>
          </cell>
          <cell r="G954">
            <v>33425.217894436202</v>
          </cell>
          <cell r="H954">
            <v>30588.7641245919</v>
          </cell>
          <cell r="I954">
            <v>19.011040475196953</v>
          </cell>
          <cell r="J954">
            <v>207</v>
          </cell>
          <cell r="K954">
            <v>1.14021780151795E-4</v>
          </cell>
          <cell r="L954">
            <v>1320</v>
          </cell>
          <cell r="M954">
            <v>706.18513840109301</v>
          </cell>
          <cell r="N954">
            <v>1015</v>
          </cell>
        </row>
        <row r="955">
          <cell r="B955" t="str">
            <v>PURISIMA 1101Y44</v>
          </cell>
          <cell r="C955">
            <v>182971101</v>
          </cell>
          <cell r="D955" t="str">
            <v>PURISIMA 1101</v>
          </cell>
          <cell r="E955" t="str">
            <v>Y44</v>
          </cell>
          <cell r="F955" t="b">
            <v>0</v>
          </cell>
          <cell r="G955">
            <v>18687.867402647</v>
          </cell>
          <cell r="H955">
            <v>16745.931064232602</v>
          </cell>
          <cell r="I955">
            <v>10.407663806235302</v>
          </cell>
          <cell r="J955">
            <v>45</v>
          </cell>
          <cell r="K955">
            <v>6.0110572565549903E-5</v>
          </cell>
          <cell r="L955">
            <v>2770</v>
          </cell>
          <cell r="M955">
            <v>1213.3424262055</v>
          </cell>
          <cell r="N955">
            <v>724</v>
          </cell>
        </row>
        <row r="956">
          <cell r="B956" t="str">
            <v>TEMPLETON 2113A70</v>
          </cell>
          <cell r="C956">
            <v>183052113</v>
          </cell>
          <cell r="D956" t="str">
            <v>TEMPLETON 2113</v>
          </cell>
          <cell r="E956" t="str">
            <v>A70</v>
          </cell>
          <cell r="F956" t="b">
            <v>0</v>
          </cell>
          <cell r="G956">
            <v>107377.73314761699</v>
          </cell>
          <cell r="H956">
            <v>39764.028504659596</v>
          </cell>
          <cell r="I956">
            <v>24.713504353424238</v>
          </cell>
          <cell r="J956">
            <v>659</v>
          </cell>
          <cell r="K956">
            <v>6.9564973611145495E-5</v>
          </cell>
          <cell r="L956">
            <v>2486</v>
          </cell>
          <cell r="M956">
            <v>1197.40897756359</v>
          </cell>
          <cell r="N956">
            <v>731</v>
          </cell>
        </row>
        <row r="957">
          <cell r="B957" t="str">
            <v>AUBERRY 1101R322</v>
          </cell>
          <cell r="C957">
            <v>254151101</v>
          </cell>
          <cell r="D957" t="str">
            <v>AUBERRY 1101</v>
          </cell>
          <cell r="E957" t="str">
            <v>R322</v>
          </cell>
          <cell r="F957" t="b">
            <v>0</v>
          </cell>
          <cell r="G957">
            <v>12336.4698828771</v>
          </cell>
          <cell r="H957">
            <v>12336.4698828771</v>
          </cell>
          <cell r="I957">
            <v>7.6671658687862649</v>
          </cell>
          <cell r="J957">
            <v>44</v>
          </cell>
          <cell r="K957">
            <v>3.51225060851077E-5</v>
          </cell>
          <cell r="L957">
            <v>3349</v>
          </cell>
          <cell r="M957">
            <v>2118.7774770814699</v>
          </cell>
          <cell r="N957">
            <v>422</v>
          </cell>
        </row>
        <row r="958">
          <cell r="B958" t="str">
            <v>MERCED FALLS 11029460</v>
          </cell>
          <cell r="C958">
            <v>252811102</v>
          </cell>
          <cell r="D958" t="str">
            <v>MERCED FALLS 1102</v>
          </cell>
          <cell r="E958">
            <v>9460</v>
          </cell>
          <cell r="F958" t="b">
            <v>0</v>
          </cell>
          <cell r="G958">
            <v>18052.532151661799</v>
          </cell>
          <cell r="H958">
            <v>17926.1920259943</v>
          </cell>
          <cell r="I958">
            <v>11.141200761960411</v>
          </cell>
          <cell r="J958">
            <v>91</v>
          </cell>
          <cell r="K958">
            <v>8.3561249564891005E-5</v>
          </cell>
          <cell r="L958">
            <v>2112</v>
          </cell>
          <cell r="M958">
            <v>856.97098232732003</v>
          </cell>
          <cell r="N958">
            <v>910</v>
          </cell>
        </row>
        <row r="959">
          <cell r="B959" t="str">
            <v>CURTIS 170384944</v>
          </cell>
          <cell r="C959">
            <v>163351703</v>
          </cell>
          <cell r="D959" t="str">
            <v>CURTIS 1703</v>
          </cell>
          <cell r="E959">
            <v>84944</v>
          </cell>
          <cell r="F959" t="b">
            <v>0</v>
          </cell>
          <cell r="G959">
            <v>93674.307752977402</v>
          </cell>
          <cell r="H959">
            <v>93674.307752977402</v>
          </cell>
          <cell r="I959">
            <v>58.21896069171995</v>
          </cell>
          <cell r="J959">
            <v>439</v>
          </cell>
          <cell r="K959">
            <v>7.7782182840400503E-5</v>
          </cell>
          <cell r="L959">
            <v>2268</v>
          </cell>
          <cell r="M959">
            <v>921.91646426057298</v>
          </cell>
          <cell r="N959">
            <v>873</v>
          </cell>
        </row>
        <row r="960">
          <cell r="B960" t="str">
            <v>ALTO 1124810594</v>
          </cell>
          <cell r="C960">
            <v>42031124</v>
          </cell>
          <cell r="D960" t="str">
            <v>ALTO 1124</v>
          </cell>
          <cell r="E960">
            <v>810594</v>
          </cell>
          <cell r="F960" t="b">
            <v>1</v>
          </cell>
          <cell r="G960">
            <v>1080.6363760444799</v>
          </cell>
          <cell r="H960">
            <v>899.40733262299796</v>
          </cell>
          <cell r="I960">
            <v>0.55898529062958235</v>
          </cell>
          <cell r="J960">
            <v>6</v>
          </cell>
          <cell r="K960">
            <v>1.14503624596788E-4</v>
          </cell>
          <cell r="L960">
            <v>1307</v>
          </cell>
          <cell r="M960">
            <v>459.600835369751</v>
          </cell>
          <cell r="N960">
            <v>1235</v>
          </cell>
        </row>
        <row r="961">
          <cell r="B961" t="str">
            <v>PENRYN 1107CB</v>
          </cell>
          <cell r="C961">
            <v>152561107</v>
          </cell>
          <cell r="D961" t="str">
            <v>PENRYN 1107</v>
          </cell>
          <cell r="E961" t="str">
            <v>CB</v>
          </cell>
          <cell r="F961" t="b">
            <v>0</v>
          </cell>
          <cell r="G961">
            <v>25933.755775576799</v>
          </cell>
          <cell r="H961">
            <v>8735.2446413490106</v>
          </cell>
          <cell r="I961">
            <v>5.4289898330323245</v>
          </cell>
          <cell r="J961">
            <v>200</v>
          </cell>
          <cell r="K961">
            <v>1.4635781144305601E-4</v>
          </cell>
          <cell r="L961">
            <v>784</v>
          </cell>
          <cell r="M961">
            <v>521.671446249817</v>
          </cell>
          <cell r="N961">
            <v>1181</v>
          </cell>
        </row>
        <row r="962">
          <cell r="B962" t="str">
            <v>SANTA YNEZ 1101980192</v>
          </cell>
          <cell r="C962">
            <v>182721101</v>
          </cell>
          <cell r="D962" t="str">
            <v>SANTA YNEZ 1101</v>
          </cell>
          <cell r="E962">
            <v>980192</v>
          </cell>
          <cell r="F962" t="b">
            <v>0</v>
          </cell>
          <cell r="G962">
            <v>6178.6452509800802</v>
          </cell>
          <cell r="H962">
            <v>6178.6452509800802</v>
          </cell>
          <cell r="I962">
            <v>3.8400529838285147</v>
          </cell>
          <cell r="J962">
            <v>19</v>
          </cell>
          <cell r="K962">
            <v>3.4326303935622001E-5</v>
          </cell>
          <cell r="L962">
            <v>3362</v>
          </cell>
          <cell r="M962">
            <v>2382.3266422629699</v>
          </cell>
          <cell r="N962">
            <v>363</v>
          </cell>
        </row>
        <row r="963">
          <cell r="B963" t="str">
            <v>VACAVILLE 1104CB</v>
          </cell>
          <cell r="C963">
            <v>63601104</v>
          </cell>
          <cell r="D963" t="str">
            <v>VACAVILLE 1104</v>
          </cell>
          <cell r="E963" t="str">
            <v>CB</v>
          </cell>
          <cell r="F963" t="b">
            <v>1</v>
          </cell>
          <cell r="G963">
            <v>4213.0060118814299</v>
          </cell>
          <cell r="H963">
            <v>696.68372418458102</v>
          </cell>
          <cell r="I963">
            <v>0.43299174902708576</v>
          </cell>
          <cell r="J963">
            <v>36</v>
          </cell>
          <cell r="K963">
            <v>6.8095970217494606E-5</v>
          </cell>
          <cell r="L963">
            <v>2534</v>
          </cell>
          <cell r="M963">
            <v>412.18781275911601</v>
          </cell>
          <cell r="N963">
            <v>1283</v>
          </cell>
        </row>
        <row r="964">
          <cell r="B964" t="str">
            <v>JOLON 1103CB</v>
          </cell>
          <cell r="C964">
            <v>182981103</v>
          </cell>
          <cell r="D964" t="str">
            <v>JOLON 1103</v>
          </cell>
          <cell r="E964" t="str">
            <v>CB</v>
          </cell>
          <cell r="F964" t="b">
            <v>0</v>
          </cell>
          <cell r="G964">
            <v>29664.452057979899</v>
          </cell>
          <cell r="H964">
            <v>21174.148783999401</v>
          </cell>
          <cell r="I964">
            <v>13.159819008079181</v>
          </cell>
          <cell r="J964">
            <v>91</v>
          </cell>
          <cell r="K964">
            <v>1.3717191714849E-4</v>
          </cell>
          <cell r="L964">
            <v>905</v>
          </cell>
          <cell r="M964">
            <v>720.768505299651</v>
          </cell>
          <cell r="N964">
            <v>998</v>
          </cell>
        </row>
        <row r="965">
          <cell r="B965" t="str">
            <v>LOW GAP 11014086</v>
          </cell>
          <cell r="C965">
            <v>192411101</v>
          </cell>
          <cell r="D965" t="str">
            <v>LOW GAP 1101</v>
          </cell>
          <cell r="E965">
            <v>4086</v>
          </cell>
          <cell r="F965" t="b">
            <v>0</v>
          </cell>
          <cell r="G965">
            <v>18494.2050549704</v>
          </cell>
          <cell r="H965">
            <v>18494.2050549704</v>
          </cell>
          <cell r="I965">
            <v>11.494223154114605</v>
          </cell>
          <cell r="J965">
            <v>66</v>
          </cell>
          <cell r="K965">
            <v>1.27865446074793E-4</v>
          </cell>
          <cell r="L965">
            <v>1052</v>
          </cell>
          <cell r="M965">
            <v>634.82875195986196</v>
          </cell>
          <cell r="N965">
            <v>1073</v>
          </cell>
        </row>
        <row r="966">
          <cell r="B966" t="str">
            <v>COTATI 1103132</v>
          </cell>
          <cell r="C966">
            <v>42271103</v>
          </cell>
          <cell r="D966" t="str">
            <v>COTATI 1103</v>
          </cell>
          <cell r="E966">
            <v>132</v>
          </cell>
          <cell r="F966" t="b">
            <v>0</v>
          </cell>
          <cell r="G966">
            <v>40702.077550210801</v>
          </cell>
          <cell r="H966">
            <v>40702.077550210801</v>
          </cell>
          <cell r="I966">
            <v>25.296505624742572</v>
          </cell>
          <cell r="J966">
            <v>184</v>
          </cell>
          <cell r="K966">
            <v>7.3727897672696302E-5</v>
          </cell>
          <cell r="L966">
            <v>2369</v>
          </cell>
          <cell r="M966">
            <v>1030.4195698081901</v>
          </cell>
          <cell r="N966">
            <v>808</v>
          </cell>
        </row>
        <row r="967">
          <cell r="B967" t="str">
            <v>VOLTA 11011596</v>
          </cell>
          <cell r="C967">
            <v>102541101</v>
          </cell>
          <cell r="D967" t="str">
            <v>VOLTA 1101</v>
          </cell>
          <cell r="E967">
            <v>1596</v>
          </cell>
          <cell r="F967" t="b">
            <v>0</v>
          </cell>
          <cell r="G967">
            <v>35104.546457862401</v>
          </cell>
          <cell r="H967">
            <v>35104.546457862401</v>
          </cell>
          <cell r="I967">
            <v>21.81761743807483</v>
          </cell>
          <cell r="J967">
            <v>132</v>
          </cell>
          <cell r="K967">
            <v>6.0423698251099702E-5</v>
          </cell>
          <cell r="L967">
            <v>2763</v>
          </cell>
          <cell r="M967">
            <v>1180.32034024886</v>
          </cell>
          <cell r="N967">
            <v>741</v>
          </cell>
        </row>
        <row r="968">
          <cell r="B968" t="str">
            <v>PEORIA 170413490</v>
          </cell>
          <cell r="C968">
            <v>163781704</v>
          </cell>
          <cell r="D968" t="str">
            <v>PEORIA 1704</v>
          </cell>
          <cell r="E968">
            <v>13490</v>
          </cell>
          <cell r="F968" t="b">
            <v>0</v>
          </cell>
          <cell r="G968">
            <v>8773.5040432802798</v>
          </cell>
          <cell r="H968">
            <v>6875.4255852341003</v>
          </cell>
          <cell r="I968">
            <v>4.2731047764040397</v>
          </cell>
          <cell r="J968">
            <v>49</v>
          </cell>
          <cell r="K968">
            <v>1.5838060759012799E-4</v>
          </cell>
          <cell r="L968">
            <v>660</v>
          </cell>
          <cell r="M968">
            <v>538.43807523350597</v>
          </cell>
          <cell r="N968">
            <v>1161</v>
          </cell>
        </row>
        <row r="969">
          <cell r="B969" t="str">
            <v>OREGON TRAIL 110249144</v>
          </cell>
          <cell r="C969">
            <v>103521102</v>
          </cell>
          <cell r="D969" t="str">
            <v>OREGON TRAIL 1102</v>
          </cell>
          <cell r="E969">
            <v>49144</v>
          </cell>
          <cell r="F969" t="b">
            <v>0</v>
          </cell>
          <cell r="G969">
            <v>34128.686942462802</v>
          </cell>
          <cell r="H969">
            <v>29574.150340946999</v>
          </cell>
          <cell r="I969">
            <v>18.380453909848974</v>
          </cell>
          <cell r="J969">
            <v>169</v>
          </cell>
          <cell r="K969">
            <v>1.6343217552752099E-4</v>
          </cell>
          <cell r="L969">
            <v>606</v>
          </cell>
          <cell r="M969">
            <v>803.74846266860698</v>
          </cell>
          <cell r="N969">
            <v>937</v>
          </cell>
        </row>
        <row r="970">
          <cell r="B970" t="str">
            <v>COTTONWOOD 1101CB</v>
          </cell>
          <cell r="C970">
            <v>102931101</v>
          </cell>
          <cell r="D970" t="str">
            <v>COTTONWOOD 1101</v>
          </cell>
          <cell r="E970" t="str">
            <v>CB</v>
          </cell>
          <cell r="F970" t="b">
            <v>1</v>
          </cell>
          <cell r="G970">
            <v>26588.590897064601</v>
          </cell>
          <cell r="H970">
            <v>184.019577710297</v>
          </cell>
          <cell r="I970">
            <v>0.11436891094487073</v>
          </cell>
          <cell r="J970">
            <v>188</v>
          </cell>
          <cell r="K970">
            <v>9.7904504521769295E-5</v>
          </cell>
          <cell r="L970">
            <v>1694</v>
          </cell>
          <cell r="M970">
            <v>539.32206418310398</v>
          </cell>
          <cell r="N970">
            <v>1159</v>
          </cell>
        </row>
        <row r="971">
          <cell r="B971" t="str">
            <v>FROGTOWN 17027134</v>
          </cell>
          <cell r="C971">
            <v>163451702</v>
          </cell>
          <cell r="D971" t="str">
            <v>FROGTOWN 1702</v>
          </cell>
          <cell r="E971">
            <v>7134</v>
          </cell>
          <cell r="F971" t="b">
            <v>0</v>
          </cell>
          <cell r="G971">
            <v>37777.901208581497</v>
          </cell>
          <cell r="H971">
            <v>32518.124310004499</v>
          </cell>
          <cell r="I971">
            <v>20.210145624614356</v>
          </cell>
          <cell r="J971">
            <v>172</v>
          </cell>
          <cell r="K971">
            <v>9.5255737704915094E-5</v>
          </cell>
          <cell r="L971">
            <v>1759</v>
          </cell>
          <cell r="M971">
            <v>696.694888586611</v>
          </cell>
          <cell r="N971">
            <v>1025</v>
          </cell>
        </row>
        <row r="972">
          <cell r="B972" t="str">
            <v>MESA 11016111</v>
          </cell>
          <cell r="C972">
            <v>182821101</v>
          </cell>
          <cell r="D972" t="str">
            <v>MESA 1101</v>
          </cell>
          <cell r="E972">
            <v>6111</v>
          </cell>
          <cell r="F972" t="b">
            <v>0</v>
          </cell>
          <cell r="G972">
            <v>41513.548580394599</v>
          </cell>
          <cell r="H972">
            <v>39023.901511778196</v>
          </cell>
          <cell r="I972">
            <v>24.253512437400992</v>
          </cell>
          <cell r="J972">
            <v>202</v>
          </cell>
          <cell r="K972">
            <v>4.9757475881051502E-5</v>
          </cell>
          <cell r="L972">
            <v>3042</v>
          </cell>
          <cell r="M972">
            <v>1337.45604119789</v>
          </cell>
          <cell r="N972">
            <v>665</v>
          </cell>
        </row>
        <row r="973">
          <cell r="B973" t="str">
            <v>CLEAR LAKE 1101740076</v>
          </cell>
          <cell r="C973">
            <v>42141101</v>
          </cell>
          <cell r="D973" t="str">
            <v>CLEAR LAKE 1101</v>
          </cell>
          <cell r="E973">
            <v>740076</v>
          </cell>
          <cell r="F973" t="b">
            <v>1</v>
          </cell>
          <cell r="G973">
            <v>14283.490217377501</v>
          </cell>
          <cell r="H973">
            <v>632.37667896942401</v>
          </cell>
          <cell r="I973">
            <v>0.39302466063979119</v>
          </cell>
          <cell r="J973">
            <v>106</v>
          </cell>
          <cell r="K973">
            <v>1.0530961396095E-4</v>
          </cell>
          <cell r="L973">
            <v>1512</v>
          </cell>
          <cell r="M973">
            <v>793.80664838506095</v>
          </cell>
          <cell r="N973">
            <v>947</v>
          </cell>
        </row>
        <row r="974">
          <cell r="B974" t="str">
            <v>OLETA 1102799924</v>
          </cell>
          <cell r="C974">
            <v>163541102</v>
          </cell>
          <cell r="D974" t="str">
            <v>OLETA 1102</v>
          </cell>
          <cell r="E974">
            <v>799924</v>
          </cell>
          <cell r="F974" t="b">
            <v>1</v>
          </cell>
          <cell r="G974">
            <v>621.61512304208998</v>
          </cell>
          <cell r="H974">
            <v>621.61512304208998</v>
          </cell>
          <cell r="I974">
            <v>0.38633631015667491</v>
          </cell>
          <cell r="J974">
            <v>4</v>
          </cell>
          <cell r="K974">
            <v>1.1059227927034899E-4</v>
          </cell>
          <cell r="L974">
            <v>1397</v>
          </cell>
          <cell r="M974">
            <v>1327.4203087506401</v>
          </cell>
          <cell r="N974">
            <v>669</v>
          </cell>
        </row>
        <row r="975">
          <cell r="B975" t="str">
            <v>BELL 1109724884</v>
          </cell>
          <cell r="C975">
            <v>152701109</v>
          </cell>
          <cell r="D975" t="str">
            <v>BELL 1109</v>
          </cell>
          <cell r="E975">
            <v>724884</v>
          </cell>
          <cell r="F975" t="b">
            <v>0</v>
          </cell>
          <cell r="G975">
            <v>22726.021509513899</v>
          </cell>
          <cell r="H975">
            <v>22589.091999099299</v>
          </cell>
          <cell r="I975">
            <v>14.039211932317775</v>
          </cell>
          <cell r="J975">
            <v>167</v>
          </cell>
          <cell r="K975">
            <v>1.72536007753423E-4</v>
          </cell>
          <cell r="L975">
            <v>546</v>
          </cell>
          <cell r="M975">
            <v>443.79298504691099</v>
          </cell>
          <cell r="N975">
            <v>1254</v>
          </cell>
        </row>
        <row r="976">
          <cell r="B976" t="str">
            <v>EDENVALE 2107469810</v>
          </cell>
          <cell r="C976">
            <v>82952107</v>
          </cell>
          <cell r="D976" t="str">
            <v>EDENVALE 2107</v>
          </cell>
          <cell r="E976">
            <v>469810</v>
          </cell>
          <cell r="F976" t="b">
            <v>0</v>
          </cell>
          <cell r="G976">
            <v>9545.8931833229199</v>
          </cell>
          <cell r="H976">
            <v>3464.1713594334901</v>
          </cell>
          <cell r="I976">
            <v>2.1529964943651274</v>
          </cell>
          <cell r="J976">
            <v>14</v>
          </cell>
          <cell r="K976">
            <v>8.3297955615517597E-5</v>
          </cell>
          <cell r="L976">
            <v>2125</v>
          </cell>
          <cell r="M976">
            <v>778.01039228576894</v>
          </cell>
          <cell r="N976">
            <v>955</v>
          </cell>
        </row>
        <row r="977">
          <cell r="B977" t="str">
            <v>WYANDOTTE 1110980944</v>
          </cell>
          <cell r="C977">
            <v>102911110</v>
          </cell>
          <cell r="D977" t="str">
            <v>WYANDOTTE 1110</v>
          </cell>
          <cell r="E977">
            <v>980944</v>
          </cell>
          <cell r="F977" t="b">
            <v>0</v>
          </cell>
          <cell r="G977">
            <v>26900.307244583699</v>
          </cell>
          <cell r="H977">
            <v>16783.245325943299</v>
          </cell>
          <cell r="I977">
            <v>10.43085477062977</v>
          </cell>
          <cell r="J977">
            <v>198</v>
          </cell>
          <cell r="K977">
            <v>1.9807248935823599E-4</v>
          </cell>
          <cell r="L977">
            <v>404</v>
          </cell>
          <cell r="M977">
            <v>366.16047473804701</v>
          </cell>
          <cell r="N977">
            <v>1345</v>
          </cell>
        </row>
        <row r="978">
          <cell r="B978" t="str">
            <v>JESSUP 110276068</v>
          </cell>
          <cell r="C978">
            <v>103441102</v>
          </cell>
          <cell r="D978" t="str">
            <v>JESSUP 1102</v>
          </cell>
          <cell r="E978">
            <v>76068</v>
          </cell>
          <cell r="F978" t="b">
            <v>0</v>
          </cell>
          <cell r="G978">
            <v>31093.7700879242</v>
          </cell>
          <cell r="H978">
            <v>27642.926884060798</v>
          </cell>
          <cell r="I978">
            <v>17.180190729683527</v>
          </cell>
          <cell r="J978">
            <v>232</v>
          </cell>
          <cell r="K978">
            <v>7.7127730617513397E-5</v>
          </cell>
          <cell r="L978">
            <v>2284</v>
          </cell>
          <cell r="M978">
            <v>1055.6938078451601</v>
          </cell>
          <cell r="N978">
            <v>794</v>
          </cell>
        </row>
        <row r="979">
          <cell r="B979" t="str">
            <v>CLAY 1101CB</v>
          </cell>
          <cell r="C979">
            <v>163341101</v>
          </cell>
          <cell r="D979" t="str">
            <v>CLAY 1101</v>
          </cell>
          <cell r="E979" t="str">
            <v>CB</v>
          </cell>
          <cell r="F979" t="b">
            <v>1</v>
          </cell>
          <cell r="G979">
            <v>4411.9173619858902</v>
          </cell>
          <cell r="H979">
            <v>914.11118264118295</v>
          </cell>
          <cell r="I979">
            <v>0.56812379281614855</v>
          </cell>
          <cell r="J979">
            <v>33</v>
          </cell>
          <cell r="K979">
            <v>8.0382619092812406E-5</v>
          </cell>
          <cell r="L979">
            <v>2194</v>
          </cell>
          <cell r="M979">
            <v>401.46380985626701</v>
          </cell>
          <cell r="N979">
            <v>1294</v>
          </cell>
        </row>
        <row r="980">
          <cell r="B980" t="str">
            <v>COVELO 1101306476</v>
          </cell>
          <cell r="C980">
            <v>43061101</v>
          </cell>
          <cell r="D980" t="str">
            <v>COVELO 1101</v>
          </cell>
          <cell r="E980">
            <v>306476</v>
          </cell>
          <cell r="F980" t="b">
            <v>0</v>
          </cell>
          <cell r="G980">
            <v>16292.4669004354</v>
          </cell>
          <cell r="H980">
            <v>3106.3769590478701</v>
          </cell>
          <cell r="I980">
            <v>1.9306258291161404</v>
          </cell>
          <cell r="J980">
            <v>49</v>
          </cell>
          <cell r="K980">
            <v>1.0648327232350599E-4</v>
          </cell>
          <cell r="L980">
            <v>1486</v>
          </cell>
          <cell r="M980">
            <v>598.75305377511097</v>
          </cell>
          <cell r="N980">
            <v>1101</v>
          </cell>
        </row>
        <row r="981">
          <cell r="B981" t="str">
            <v>MONTICELLO 110165454</v>
          </cell>
          <cell r="C981">
            <v>43051101</v>
          </cell>
          <cell r="D981" t="str">
            <v>MONTICELLO 1101</v>
          </cell>
          <cell r="E981">
            <v>65454</v>
          </cell>
          <cell r="F981" t="b">
            <v>0</v>
          </cell>
          <cell r="G981">
            <v>3114.2100708334401</v>
          </cell>
          <cell r="H981">
            <v>2176.3171956775</v>
          </cell>
          <cell r="I981">
            <v>1.3525899289481045</v>
          </cell>
          <cell r="J981">
            <v>23</v>
          </cell>
          <cell r="K981">
            <v>6.0843731341225501E-5</v>
          </cell>
          <cell r="L981">
            <v>2754</v>
          </cell>
          <cell r="M981">
            <v>1192.01225183359</v>
          </cell>
          <cell r="N981">
            <v>737</v>
          </cell>
        </row>
        <row r="982">
          <cell r="B982" t="str">
            <v>OREGON TRAIL 11031500</v>
          </cell>
          <cell r="C982">
            <v>103521103</v>
          </cell>
          <cell r="D982" t="str">
            <v>OREGON TRAIL 1103</v>
          </cell>
          <cell r="E982">
            <v>1500</v>
          </cell>
          <cell r="F982" t="b">
            <v>0</v>
          </cell>
          <cell r="G982">
            <v>41880.468567409996</v>
          </cell>
          <cell r="H982">
            <v>41880.468567409996</v>
          </cell>
          <cell r="I982">
            <v>26.028880402367928</v>
          </cell>
          <cell r="J982">
            <v>261</v>
          </cell>
          <cell r="K982">
            <v>1.28473355317408E-4</v>
          </cell>
          <cell r="L982">
            <v>1038</v>
          </cell>
          <cell r="M982">
            <v>750.29915997699197</v>
          </cell>
          <cell r="N982">
            <v>975</v>
          </cell>
        </row>
        <row r="983">
          <cell r="B983" t="str">
            <v>HALF MOON BAY 11038920</v>
          </cell>
          <cell r="C983">
            <v>24101103</v>
          </cell>
          <cell r="D983" t="str">
            <v>HALF MOON BAY 1103</v>
          </cell>
          <cell r="E983">
            <v>8920</v>
          </cell>
          <cell r="F983" t="b">
            <v>1</v>
          </cell>
          <cell r="G983">
            <v>158.12419485431201</v>
          </cell>
          <cell r="H983">
            <v>158.12419485431201</v>
          </cell>
          <cell r="I983">
            <v>9.8274825888323189E-2</v>
          </cell>
          <cell r="J983">
            <v>2</v>
          </cell>
          <cell r="K983">
            <v>1.7718401068123001E-4</v>
          </cell>
          <cell r="L983">
            <v>518</v>
          </cell>
          <cell r="M983">
            <v>499.49117145592601</v>
          </cell>
          <cell r="N983">
            <v>1200</v>
          </cell>
        </row>
        <row r="984">
          <cell r="B984" t="str">
            <v>BEAR VALLEY 210110000</v>
          </cell>
          <cell r="C984">
            <v>252192101</v>
          </cell>
          <cell r="D984" t="str">
            <v>BEAR VALLEY 2101</v>
          </cell>
          <cell r="E984">
            <v>10000</v>
          </cell>
          <cell r="F984" t="b">
            <v>0</v>
          </cell>
          <cell r="G984">
            <v>53656.122946630203</v>
          </cell>
          <cell r="H984">
            <v>47097.190418544596</v>
          </cell>
          <cell r="I984">
            <v>29.271094107237165</v>
          </cell>
          <cell r="J984">
            <v>230</v>
          </cell>
          <cell r="K984">
            <v>6.3421879130575102E-5</v>
          </cell>
          <cell r="L984">
            <v>2664</v>
          </cell>
          <cell r="M984">
            <v>1330.82419768095</v>
          </cell>
          <cell r="N984">
            <v>668</v>
          </cell>
        </row>
        <row r="985">
          <cell r="B985" t="str">
            <v>OCEANO 1104V36</v>
          </cell>
          <cell r="C985">
            <v>182601104</v>
          </cell>
          <cell r="D985" t="str">
            <v>OCEANO 1104</v>
          </cell>
          <cell r="E985" t="str">
            <v>V36</v>
          </cell>
          <cell r="F985" t="b">
            <v>0</v>
          </cell>
          <cell r="G985">
            <v>21377.0625326882</v>
          </cell>
          <cell r="H985">
            <v>18028.895042292999</v>
          </cell>
          <cell r="I985">
            <v>11.205031101487259</v>
          </cell>
          <cell r="J985">
            <v>150</v>
          </cell>
          <cell r="K985">
            <v>6.1928791513613096E-5</v>
          </cell>
          <cell r="L985">
            <v>2723</v>
          </cell>
          <cell r="M985">
            <v>1033.1449992461901</v>
          </cell>
          <cell r="N985">
            <v>804</v>
          </cell>
        </row>
        <row r="986">
          <cell r="B986" t="str">
            <v>DIAMOND SPRINGS 110777086</v>
          </cell>
          <cell r="C986">
            <v>152261107</v>
          </cell>
          <cell r="D986" t="str">
            <v>DIAMOND SPRINGS 1107</v>
          </cell>
          <cell r="E986">
            <v>77086</v>
          </cell>
          <cell r="F986" t="b">
            <v>0</v>
          </cell>
          <cell r="G986">
            <v>6051.2821850009996</v>
          </cell>
          <cell r="H986">
            <v>4371.5845511297202</v>
          </cell>
          <cell r="I986">
            <v>2.7169574587506031</v>
          </cell>
          <cell r="J986">
            <v>47</v>
          </cell>
          <cell r="K986">
            <v>2.0916568408868799E-4</v>
          </cell>
          <cell r="L986">
            <v>363</v>
          </cell>
          <cell r="M986">
            <v>405.35927404712498</v>
          </cell>
          <cell r="N986">
            <v>1291</v>
          </cell>
        </row>
        <row r="987">
          <cell r="B987" t="str">
            <v>CORNING 110185152</v>
          </cell>
          <cell r="C987">
            <v>103331101</v>
          </cell>
          <cell r="D987" t="str">
            <v>CORNING 1101</v>
          </cell>
          <cell r="E987">
            <v>85152</v>
          </cell>
          <cell r="F987" t="b">
            <v>0</v>
          </cell>
          <cell r="G987">
            <v>37332.138377421797</v>
          </cell>
          <cell r="H987">
            <v>37332.138377421797</v>
          </cell>
          <cell r="I987">
            <v>23.202074815053944</v>
          </cell>
          <cell r="J987">
            <v>279</v>
          </cell>
          <cell r="K987">
            <v>4.4130347611751401E-5</v>
          </cell>
          <cell r="L987">
            <v>3188</v>
          </cell>
          <cell r="M987">
            <v>1657.8134405915901</v>
          </cell>
          <cell r="N987">
            <v>539</v>
          </cell>
        </row>
        <row r="988">
          <cell r="B988" t="str">
            <v>UKIAH 1114544</v>
          </cell>
          <cell r="C988">
            <v>42771114</v>
          </cell>
          <cell r="D988" t="str">
            <v>UKIAH 1114</v>
          </cell>
          <cell r="E988">
            <v>544</v>
          </cell>
          <cell r="F988" t="b">
            <v>1</v>
          </cell>
          <cell r="G988">
            <v>16214.8056021458</v>
          </cell>
          <cell r="H988">
            <v>786.26762843950996</v>
          </cell>
          <cell r="I988">
            <v>0.4886685074204537</v>
          </cell>
          <cell r="J988">
            <v>98</v>
          </cell>
          <cell r="K988">
            <v>8.9778960240697103E-5</v>
          </cell>
          <cell r="L988">
            <v>1918</v>
          </cell>
          <cell r="M988">
            <v>761.78730883793503</v>
          </cell>
          <cell r="N988">
            <v>963</v>
          </cell>
        </row>
        <row r="989">
          <cell r="B989" t="str">
            <v>BROWNS VALLEY 110197188</v>
          </cell>
          <cell r="C989">
            <v>152921101</v>
          </cell>
          <cell r="D989" t="str">
            <v>BROWNS VALLEY 1101</v>
          </cell>
          <cell r="E989">
            <v>97188</v>
          </cell>
          <cell r="F989" t="b">
            <v>0</v>
          </cell>
          <cell r="G989">
            <v>10919.7898734623</v>
          </cell>
          <cell r="H989">
            <v>10919.7898734623</v>
          </cell>
          <cell r="I989">
            <v>6.7866935198646985</v>
          </cell>
          <cell r="J989">
            <v>71</v>
          </cell>
          <cell r="K989">
            <v>1.1851637892894799E-4</v>
          </cell>
          <cell r="L989">
            <v>1217</v>
          </cell>
          <cell r="M989">
            <v>794.00693389589901</v>
          </cell>
          <cell r="N989">
            <v>946</v>
          </cell>
        </row>
        <row r="990">
          <cell r="B990" t="str">
            <v>AUBERRY 1101R2838</v>
          </cell>
          <cell r="C990">
            <v>254151101</v>
          </cell>
          <cell r="D990" t="str">
            <v>AUBERRY 1101</v>
          </cell>
          <cell r="E990" t="str">
            <v>R2838</v>
          </cell>
          <cell r="F990" t="b">
            <v>0</v>
          </cell>
          <cell r="G990">
            <v>32896.729961233403</v>
          </cell>
          <cell r="H990">
            <v>32896.729961233403</v>
          </cell>
          <cell r="I990">
            <v>20.445450566335239</v>
          </cell>
          <cell r="J990">
            <v>210</v>
          </cell>
          <cell r="K990">
            <v>3.7309230880994998E-5</v>
          </cell>
          <cell r="L990">
            <v>3308</v>
          </cell>
          <cell r="M990">
            <v>2069.6718411228499</v>
          </cell>
          <cell r="N990">
            <v>438</v>
          </cell>
        </row>
        <row r="991">
          <cell r="B991" t="str">
            <v>GARCIA 0401CB</v>
          </cell>
          <cell r="C991">
            <v>43040401</v>
          </cell>
          <cell r="D991" t="str">
            <v>GARCIA 0401</v>
          </cell>
          <cell r="E991" t="str">
            <v>CB</v>
          </cell>
          <cell r="F991" t="b">
            <v>1</v>
          </cell>
          <cell r="G991">
            <v>46.7109570347898</v>
          </cell>
          <cell r="H991">
            <v>46.7109570347898</v>
          </cell>
          <cell r="I991">
            <v>2.9031048498937104E-2</v>
          </cell>
          <cell r="J991">
            <v>1</v>
          </cell>
          <cell r="K991">
            <v>1.5164833166636499E-4</v>
          </cell>
          <cell r="L991">
            <v>723</v>
          </cell>
          <cell r="M991">
            <v>451.50105684716902</v>
          </cell>
          <cell r="N991">
            <v>1247</v>
          </cell>
        </row>
        <row r="992">
          <cell r="B992" t="str">
            <v>FROGTOWN 1702835115</v>
          </cell>
          <cell r="C992">
            <v>163451702</v>
          </cell>
          <cell r="D992" t="str">
            <v>FROGTOWN 1702</v>
          </cell>
          <cell r="E992">
            <v>835115</v>
          </cell>
          <cell r="F992" t="b">
            <v>0</v>
          </cell>
          <cell r="G992">
            <v>29192.1081084545</v>
          </cell>
          <cell r="H992">
            <v>29192.1081084545</v>
          </cell>
          <cell r="I992">
            <v>18.143013118989746</v>
          </cell>
          <cell r="J992">
            <v>191</v>
          </cell>
          <cell r="K992">
            <v>7.8182470319178207E-5</v>
          </cell>
          <cell r="L992">
            <v>2253</v>
          </cell>
          <cell r="M992">
            <v>868.48825656782503</v>
          </cell>
          <cell r="N992">
            <v>902</v>
          </cell>
        </row>
        <row r="993">
          <cell r="B993" t="str">
            <v>ZACA 1101Y70</v>
          </cell>
          <cell r="C993">
            <v>182681101</v>
          </cell>
          <cell r="D993" t="str">
            <v>ZACA 1101</v>
          </cell>
          <cell r="E993" t="str">
            <v>Y70</v>
          </cell>
          <cell r="F993" t="b">
            <v>0</v>
          </cell>
          <cell r="G993">
            <v>13947.134718945301</v>
          </cell>
          <cell r="H993">
            <v>10839.1211236504</v>
          </cell>
          <cell r="I993">
            <v>6.7365575659729027</v>
          </cell>
          <cell r="J993">
            <v>61</v>
          </cell>
          <cell r="K993">
            <v>5.1110689514644E-5</v>
          </cell>
          <cell r="L993">
            <v>3011</v>
          </cell>
          <cell r="M993">
            <v>1300.14457848655</v>
          </cell>
          <cell r="N993">
            <v>683</v>
          </cell>
        </row>
        <row r="994">
          <cell r="B994" t="str">
            <v>SAN BENITO 2101295566</v>
          </cell>
          <cell r="C994">
            <v>182742101</v>
          </cell>
          <cell r="D994" t="str">
            <v>SAN BENITO 2101</v>
          </cell>
          <cell r="E994">
            <v>295566</v>
          </cell>
          <cell r="F994" t="b">
            <v>1</v>
          </cell>
          <cell r="G994">
            <v>3409.6410964413699</v>
          </cell>
          <cell r="H994">
            <v>751.53398943405796</v>
          </cell>
          <cell r="I994">
            <v>0.46708141046243501</v>
          </cell>
          <cell r="J994">
            <v>18</v>
          </cell>
          <cell r="K994">
            <v>5.2199786801389103E-5</v>
          </cell>
          <cell r="L994">
            <v>2987</v>
          </cell>
          <cell r="M994">
            <v>1215.04433481602</v>
          </cell>
          <cell r="N994">
            <v>723</v>
          </cell>
        </row>
        <row r="995">
          <cell r="B995" t="str">
            <v>BANGOR 11011804</v>
          </cell>
          <cell r="C995">
            <v>103191101</v>
          </cell>
          <cell r="D995" t="str">
            <v>BANGOR 1101</v>
          </cell>
          <cell r="E995">
            <v>1804</v>
          </cell>
          <cell r="F995" t="b">
            <v>0</v>
          </cell>
          <cell r="G995">
            <v>69024.130087398502</v>
          </cell>
          <cell r="H995">
            <v>69024.130087398502</v>
          </cell>
          <cell r="I995">
            <v>42.898775691360164</v>
          </cell>
          <cell r="J995">
            <v>394</v>
          </cell>
          <cell r="K995">
            <v>1.17336817188015E-4</v>
          </cell>
          <cell r="L995">
            <v>1239</v>
          </cell>
          <cell r="M995">
            <v>495.11193482214298</v>
          </cell>
          <cell r="N995">
            <v>1205</v>
          </cell>
        </row>
        <row r="996">
          <cell r="B996" t="str">
            <v>BIG MEADOWS 21012260</v>
          </cell>
          <cell r="C996">
            <v>102812101</v>
          </cell>
          <cell r="D996" t="str">
            <v>BIG MEADOWS 2101</v>
          </cell>
          <cell r="E996">
            <v>2260</v>
          </cell>
          <cell r="F996" t="b">
            <v>0</v>
          </cell>
          <cell r="G996">
            <v>36303.335324739703</v>
          </cell>
          <cell r="H996">
            <v>25414.2278657518</v>
          </cell>
          <cell r="I996">
            <v>15.795045286359105</v>
          </cell>
          <cell r="J996">
            <v>185</v>
          </cell>
          <cell r="K996">
            <v>7.1483881052063696E-5</v>
          </cell>
          <cell r="L996">
            <v>2433</v>
          </cell>
          <cell r="M996">
            <v>1004.25897665329</v>
          </cell>
          <cell r="N996">
            <v>833</v>
          </cell>
        </row>
        <row r="997">
          <cell r="B997" t="str">
            <v>ANDERSON 1101583708</v>
          </cell>
          <cell r="C997">
            <v>103261101</v>
          </cell>
          <cell r="D997" t="str">
            <v>ANDERSON 1101</v>
          </cell>
          <cell r="E997">
            <v>583708</v>
          </cell>
          <cell r="F997" t="b">
            <v>0</v>
          </cell>
          <cell r="G997">
            <v>1263.07938259759</v>
          </cell>
          <cell r="H997">
            <v>1011.36412481073</v>
          </cell>
          <cell r="I997">
            <v>0.62856688925464888</v>
          </cell>
          <cell r="J997">
            <v>11</v>
          </cell>
          <cell r="K997">
            <v>9.3797500912015395E-5</v>
          </cell>
          <cell r="L997">
            <v>1800</v>
          </cell>
          <cell r="M997">
            <v>952.22433594525205</v>
          </cell>
          <cell r="N997">
            <v>858</v>
          </cell>
        </row>
        <row r="998">
          <cell r="B998" t="str">
            <v>SAN RAMON 2117CB</v>
          </cell>
          <cell r="C998">
            <v>14232117</v>
          </cell>
          <cell r="D998" t="str">
            <v>SAN RAMON 2117</v>
          </cell>
          <cell r="E998" t="str">
            <v>CB</v>
          </cell>
          <cell r="F998" t="b">
            <v>0</v>
          </cell>
          <cell r="G998">
            <v>2698.3212254673799</v>
          </cell>
          <cell r="H998">
            <v>1098.8940156096401</v>
          </cell>
          <cell r="I998">
            <v>0.68296706998734624</v>
          </cell>
          <cell r="J998">
            <v>23</v>
          </cell>
          <cell r="K998">
            <v>9.8520902611198794E-5</v>
          </cell>
          <cell r="L998">
            <v>1678</v>
          </cell>
          <cell r="M998">
            <v>430.57895234407499</v>
          </cell>
          <cell r="N998">
            <v>1258</v>
          </cell>
        </row>
        <row r="999">
          <cell r="B999" t="str">
            <v>CABRILLO 1103Y46</v>
          </cell>
          <cell r="C999">
            <v>183101103</v>
          </cell>
          <cell r="D999" t="str">
            <v>CABRILLO 1103</v>
          </cell>
          <cell r="E999" t="str">
            <v>Y46</v>
          </cell>
          <cell r="F999" t="b">
            <v>0</v>
          </cell>
          <cell r="G999">
            <v>76660.929571578294</v>
          </cell>
          <cell r="H999">
            <v>50653.8838081781</v>
          </cell>
          <cell r="I999">
            <v>31.481593417139901</v>
          </cell>
          <cell r="J999">
            <v>277</v>
          </cell>
          <cell r="K999">
            <v>4.2067742567279302E-5</v>
          </cell>
          <cell r="L999">
            <v>3223</v>
          </cell>
          <cell r="M999">
            <v>1429.3655955930999</v>
          </cell>
          <cell r="N999">
            <v>626</v>
          </cell>
        </row>
        <row r="1000">
          <cell r="B1000" t="str">
            <v>MARTELL 1101CB</v>
          </cell>
          <cell r="C1000">
            <v>163011101</v>
          </cell>
          <cell r="D1000" t="str">
            <v>MARTELL 1101</v>
          </cell>
          <cell r="E1000" t="str">
            <v>CB</v>
          </cell>
          <cell r="F1000" t="b">
            <v>0</v>
          </cell>
          <cell r="G1000">
            <v>21488.114635204001</v>
          </cell>
          <cell r="H1000">
            <v>9459.2641923901792</v>
          </cell>
          <cell r="I1000">
            <v>5.8789709088814037</v>
          </cell>
          <cell r="J1000">
            <v>171</v>
          </cell>
          <cell r="K1000">
            <v>1.4623182960881199E-4</v>
          </cell>
          <cell r="L1000">
            <v>785</v>
          </cell>
          <cell r="M1000">
            <v>382.80276925420202</v>
          </cell>
          <cell r="N1000">
            <v>1314</v>
          </cell>
        </row>
        <row r="1001">
          <cell r="B1001" t="str">
            <v>PETALUMA C 1108456397</v>
          </cell>
          <cell r="C1001">
            <v>42631108</v>
          </cell>
          <cell r="D1001" t="str">
            <v>PETALUMA C 1108</v>
          </cell>
          <cell r="E1001">
            <v>456397</v>
          </cell>
          <cell r="F1001" t="b">
            <v>0</v>
          </cell>
          <cell r="G1001">
            <v>2239.0721308462998</v>
          </cell>
          <cell r="H1001">
            <v>2239.0721308462998</v>
          </cell>
          <cell r="I1001">
            <v>1.3915923746714107</v>
          </cell>
          <cell r="J1001">
            <v>19</v>
          </cell>
          <cell r="K1001">
            <v>9.7830078677935996E-5</v>
          </cell>
          <cell r="L1001">
            <v>1696</v>
          </cell>
          <cell r="M1001">
            <v>785.46523198170496</v>
          </cell>
          <cell r="N1001">
            <v>954</v>
          </cell>
        </row>
        <row r="1002">
          <cell r="B1002" t="str">
            <v>FRENCH GULCH 1101CB</v>
          </cell>
          <cell r="C1002">
            <v>103381101</v>
          </cell>
          <cell r="D1002" t="str">
            <v>FRENCH GULCH 1101</v>
          </cell>
          <cell r="E1002" t="str">
            <v>CB</v>
          </cell>
          <cell r="F1002" t="b">
            <v>0</v>
          </cell>
          <cell r="G1002">
            <v>3697.53373911782</v>
          </cell>
          <cell r="H1002">
            <v>3697.53373911782</v>
          </cell>
          <cell r="I1002">
            <v>2.2980321560707395</v>
          </cell>
          <cell r="J1002">
            <v>32</v>
          </cell>
          <cell r="K1002">
            <v>1.25821059668851E-4</v>
          </cell>
          <cell r="L1002">
            <v>1082</v>
          </cell>
          <cell r="M1002">
            <v>762.06038919114599</v>
          </cell>
          <cell r="N1002">
            <v>962</v>
          </cell>
        </row>
        <row r="1003">
          <cell r="B1003" t="str">
            <v>RED BLUFF 1105146070</v>
          </cell>
          <cell r="C1003">
            <v>103541105</v>
          </cell>
          <cell r="D1003" t="str">
            <v>RED BLUFF 1105</v>
          </cell>
          <cell r="E1003">
            <v>146070</v>
          </cell>
          <cell r="F1003" t="b">
            <v>0</v>
          </cell>
          <cell r="G1003">
            <v>22680.392106830499</v>
          </cell>
          <cell r="H1003">
            <v>20479.5895784885</v>
          </cell>
          <cell r="I1003">
            <v>12.728147655990366</v>
          </cell>
          <cell r="J1003">
            <v>167</v>
          </cell>
          <cell r="K1003">
            <v>6.69170389827116E-5</v>
          </cell>
          <cell r="L1003">
            <v>2560</v>
          </cell>
          <cell r="M1003">
            <v>1071.96965331254</v>
          </cell>
          <cell r="N1003">
            <v>786</v>
          </cell>
        </row>
        <row r="1004">
          <cell r="B1004" t="str">
            <v>LAYTONVILLE 110264908</v>
          </cell>
          <cell r="C1004">
            <v>42681102</v>
          </cell>
          <cell r="D1004" t="str">
            <v>LAYTONVILLE 1102</v>
          </cell>
          <cell r="E1004">
            <v>64908</v>
          </cell>
          <cell r="F1004" t="b">
            <v>0</v>
          </cell>
          <cell r="G1004">
            <v>10254.770742745901</v>
          </cell>
          <cell r="H1004">
            <v>6238.0238676953204</v>
          </cell>
          <cell r="I1004">
            <v>3.8769570339933628</v>
          </cell>
          <cell r="J1004">
            <v>84</v>
          </cell>
          <cell r="K1004">
            <v>3.5802718308072399E-4</v>
          </cell>
          <cell r="L1004">
            <v>84</v>
          </cell>
          <cell r="M1004">
            <v>246.132502114999</v>
          </cell>
          <cell r="N1004">
            <v>1550</v>
          </cell>
        </row>
        <row r="1005">
          <cell r="B1005" t="str">
            <v>SAN RAMON 210853732</v>
          </cell>
          <cell r="C1005">
            <v>14232108</v>
          </cell>
          <cell r="D1005" t="str">
            <v>SAN RAMON 2108</v>
          </cell>
          <cell r="E1005">
            <v>53732</v>
          </cell>
          <cell r="F1005" t="b">
            <v>0</v>
          </cell>
          <cell r="G1005">
            <v>12542.799995114199</v>
          </cell>
          <cell r="H1005">
            <v>12542.799995114199</v>
          </cell>
          <cell r="I1005">
            <v>7.7954008670691106</v>
          </cell>
          <cell r="J1005">
            <v>77</v>
          </cell>
          <cell r="K1005">
            <v>9.7010058257124E-5</v>
          </cell>
          <cell r="L1005">
            <v>1714</v>
          </cell>
          <cell r="M1005">
            <v>766.03554557968096</v>
          </cell>
          <cell r="N1005">
            <v>959</v>
          </cell>
        </row>
        <row r="1006">
          <cell r="B1006" t="str">
            <v>CALISTOGA 110143924</v>
          </cell>
          <cell r="C1006">
            <v>42711101</v>
          </cell>
          <cell r="D1006" t="str">
            <v>CALISTOGA 1101</v>
          </cell>
          <cell r="E1006">
            <v>43924</v>
          </cell>
          <cell r="F1006" t="b">
            <v>0</v>
          </cell>
          <cell r="G1006">
            <v>15096.744617627501</v>
          </cell>
          <cell r="H1006">
            <v>12523.7998566278</v>
          </cell>
          <cell r="I1006">
            <v>7.7835922042435053</v>
          </cell>
          <cell r="J1006">
            <v>107</v>
          </cell>
          <cell r="K1006">
            <v>1.53985605516664E-4</v>
          </cell>
          <cell r="L1006">
            <v>708</v>
          </cell>
          <cell r="M1006">
            <v>446.29713880802399</v>
          </cell>
          <cell r="N1006">
            <v>1252</v>
          </cell>
        </row>
        <row r="1007">
          <cell r="B1007" t="str">
            <v>PASO ROBLES 1104P02</v>
          </cell>
          <cell r="C1007">
            <v>182611104</v>
          </cell>
          <cell r="D1007" t="str">
            <v>PASO ROBLES 1104</v>
          </cell>
          <cell r="E1007" t="str">
            <v>P02</v>
          </cell>
          <cell r="F1007" t="b">
            <v>1</v>
          </cell>
          <cell r="G1007">
            <v>11656.6661101151</v>
          </cell>
          <cell r="H1007">
            <v>515.03217747312101</v>
          </cell>
          <cell r="I1007">
            <v>0.32009457891430765</v>
          </cell>
          <cell r="J1007">
            <v>93</v>
          </cell>
          <cell r="K1007">
            <v>5.0919490307854198E-5</v>
          </cell>
          <cell r="L1007">
            <v>3016</v>
          </cell>
          <cell r="M1007">
            <v>803.92558240882397</v>
          </cell>
          <cell r="N1007">
            <v>936</v>
          </cell>
        </row>
        <row r="1008">
          <cell r="B1008" t="str">
            <v>CLOVERDALE 1102172096</v>
          </cell>
          <cell r="C1008">
            <v>42821102</v>
          </cell>
          <cell r="D1008" t="str">
            <v>CLOVERDALE 1102</v>
          </cell>
          <cell r="E1008">
            <v>172096</v>
          </cell>
          <cell r="F1008" t="b">
            <v>1</v>
          </cell>
          <cell r="G1008">
            <v>1240.5827094423901</v>
          </cell>
          <cell r="H1008">
            <v>425.50984913024803</v>
          </cell>
          <cell r="I1008">
            <v>0.26445609019903543</v>
          </cell>
          <cell r="J1008">
            <v>12</v>
          </cell>
          <cell r="K1008">
            <v>1.3435263736027899E-4</v>
          </cell>
          <cell r="L1008">
            <v>939</v>
          </cell>
          <cell r="M1008">
            <v>425.63235160475398</v>
          </cell>
          <cell r="N1008">
            <v>1267</v>
          </cell>
        </row>
        <row r="1009">
          <cell r="B1009" t="str">
            <v>PHILO 1102CB</v>
          </cell>
          <cell r="C1009">
            <v>42601102</v>
          </cell>
          <cell r="D1009" t="str">
            <v>PHILO 1102</v>
          </cell>
          <cell r="E1009" t="str">
            <v>CB</v>
          </cell>
          <cell r="F1009" t="b">
            <v>0</v>
          </cell>
          <cell r="G1009">
            <v>20191.541074276</v>
          </cell>
          <cell r="H1009">
            <v>12387.714699199199</v>
          </cell>
          <cell r="I1009">
            <v>7.6990147291480415</v>
          </cell>
          <cell r="J1009">
            <v>131</v>
          </cell>
          <cell r="K1009">
            <v>1.8717084564671499E-4</v>
          </cell>
          <cell r="L1009">
            <v>460</v>
          </cell>
          <cell r="M1009">
            <v>356.225584793314</v>
          </cell>
          <cell r="N1009">
            <v>1362</v>
          </cell>
        </row>
        <row r="1010">
          <cell r="B1010" t="str">
            <v>CURTIS 170539256</v>
          </cell>
          <cell r="C1010">
            <v>163351705</v>
          </cell>
          <cell r="D1010" t="str">
            <v>CURTIS 1705</v>
          </cell>
          <cell r="E1010">
            <v>39256</v>
          </cell>
          <cell r="F1010" t="b">
            <v>0</v>
          </cell>
          <cell r="G1010">
            <v>42581.061188951899</v>
          </cell>
          <cell r="H1010">
            <v>42581.061188951899</v>
          </cell>
          <cell r="I1010">
            <v>26.464301546893658</v>
          </cell>
          <cell r="J1010">
            <v>287</v>
          </cell>
          <cell r="K1010">
            <v>1.26383267875431E-4</v>
          </cell>
          <cell r="L1010">
            <v>1077</v>
          </cell>
          <cell r="M1010">
            <v>694.12086936717196</v>
          </cell>
          <cell r="N1010">
            <v>1026</v>
          </cell>
        </row>
        <row r="1011">
          <cell r="B1011" t="str">
            <v>SUMMIT 110249484</v>
          </cell>
          <cell r="C1011">
            <v>152591102</v>
          </cell>
          <cell r="D1011" t="str">
            <v>SUMMIT 1102</v>
          </cell>
          <cell r="E1011">
            <v>49484</v>
          </cell>
          <cell r="F1011" t="b">
            <v>0</v>
          </cell>
          <cell r="G1011">
            <v>4257.4420789925098</v>
          </cell>
          <cell r="H1011">
            <v>4257.4420789925098</v>
          </cell>
          <cell r="I1011">
            <v>2.6460174512072778</v>
          </cell>
          <cell r="J1011">
            <v>27</v>
          </cell>
          <cell r="K1011">
            <v>1.2399681933554E-4</v>
          </cell>
          <cell r="L1011">
            <v>1121</v>
          </cell>
          <cell r="M1011">
            <v>880.50180751342805</v>
          </cell>
          <cell r="N1011">
            <v>890</v>
          </cell>
        </row>
        <row r="1012">
          <cell r="B1012" t="str">
            <v>BRUNSWICK 11102664</v>
          </cell>
          <cell r="C1012">
            <v>152481110</v>
          </cell>
          <cell r="D1012" t="str">
            <v>BRUNSWICK 1110</v>
          </cell>
          <cell r="E1012">
            <v>2664</v>
          </cell>
          <cell r="F1012" t="b">
            <v>0</v>
          </cell>
          <cell r="G1012">
            <v>17552.767365555701</v>
          </cell>
          <cell r="H1012">
            <v>12910.890212755299</v>
          </cell>
          <cell r="I1012">
            <v>8.0241704243351766</v>
          </cell>
          <cell r="J1012">
            <v>132</v>
          </cell>
          <cell r="K1012">
            <v>1.9724163095593799E-4</v>
          </cell>
          <cell r="L1012">
            <v>409</v>
          </cell>
          <cell r="M1012">
            <v>283.816063433674</v>
          </cell>
          <cell r="N1012">
            <v>1468</v>
          </cell>
        </row>
        <row r="1013">
          <cell r="B1013" t="str">
            <v>SILVERADO 210298998</v>
          </cell>
          <cell r="C1013">
            <v>43432102</v>
          </cell>
          <cell r="D1013" t="str">
            <v>SILVERADO 2102</v>
          </cell>
          <cell r="E1013">
            <v>98998</v>
          </cell>
          <cell r="F1013" t="b">
            <v>1</v>
          </cell>
          <cell r="G1013">
            <v>20001.4993925819</v>
          </cell>
          <cell r="H1013">
            <v>118.101875490662</v>
          </cell>
          <cell r="I1013">
            <v>7.3400792722599126E-2</v>
          </cell>
          <cell r="J1013">
            <v>136</v>
          </cell>
          <cell r="K1013">
            <v>8.5456890307047096E-5</v>
          </cell>
          <cell r="L1013">
            <v>2044</v>
          </cell>
          <cell r="M1013">
            <v>370.22011048212403</v>
          </cell>
          <cell r="N1013">
            <v>1337</v>
          </cell>
        </row>
        <row r="1014">
          <cell r="B1014" t="str">
            <v>ATASCADERO 1103A18</v>
          </cell>
          <cell r="C1014">
            <v>182541103</v>
          </cell>
          <cell r="D1014" t="str">
            <v>ATASCADERO 1103</v>
          </cell>
          <cell r="E1014" t="str">
            <v>A18</v>
          </cell>
          <cell r="F1014" t="b">
            <v>0</v>
          </cell>
          <cell r="G1014">
            <v>29115.662237062199</v>
          </cell>
          <cell r="H1014">
            <v>14189.364219982999</v>
          </cell>
          <cell r="I1014">
            <v>8.818747184576134</v>
          </cell>
          <cell r="J1014">
            <v>188</v>
          </cell>
          <cell r="K1014">
            <v>6.7022314113430196E-5</v>
          </cell>
          <cell r="L1014">
            <v>2556</v>
          </cell>
          <cell r="M1014">
            <v>932.88752942662995</v>
          </cell>
          <cell r="N1014">
            <v>868</v>
          </cell>
        </row>
        <row r="1015">
          <cell r="B1015" t="str">
            <v>CALISTOGA 1102141073</v>
          </cell>
          <cell r="C1015">
            <v>42711102</v>
          </cell>
          <cell r="D1015" t="str">
            <v>CALISTOGA 1102</v>
          </cell>
          <cell r="E1015">
            <v>141073</v>
          </cell>
          <cell r="F1015" t="b">
            <v>0</v>
          </cell>
          <cell r="G1015">
            <v>3422.9372700091999</v>
          </cell>
          <cell r="H1015">
            <v>1996.45226953933</v>
          </cell>
          <cell r="I1015">
            <v>1.2408031507391735</v>
          </cell>
          <cell r="J1015">
            <v>27</v>
          </cell>
          <cell r="K1015">
            <v>1.88449276147703E-4</v>
          </cell>
          <cell r="L1015">
            <v>450</v>
          </cell>
          <cell r="M1015">
            <v>208.85408743874299</v>
          </cell>
          <cell r="N1015">
            <v>1621</v>
          </cell>
        </row>
        <row r="1016">
          <cell r="B1016" t="str">
            <v>CURTIS 17029220</v>
          </cell>
          <cell r="C1016">
            <v>163351702</v>
          </cell>
          <cell r="D1016" t="str">
            <v>CURTIS 1702</v>
          </cell>
          <cell r="E1016">
            <v>9220</v>
          </cell>
          <cell r="F1016" t="b">
            <v>0</v>
          </cell>
          <cell r="G1016">
            <v>18356.540332817702</v>
          </cell>
          <cell r="H1016">
            <v>17704.0280666211</v>
          </cell>
          <cell r="I1016">
            <v>11.003124963717278</v>
          </cell>
          <cell r="J1016">
            <v>123</v>
          </cell>
          <cell r="K1016">
            <v>1.2860873835236999E-4</v>
          </cell>
          <cell r="L1016">
            <v>1036</v>
          </cell>
          <cell r="M1016">
            <v>658.70551811946098</v>
          </cell>
          <cell r="N1016">
            <v>1055</v>
          </cell>
        </row>
        <row r="1017">
          <cell r="B1017" t="str">
            <v>PENRYN 11051342</v>
          </cell>
          <cell r="C1017">
            <v>152561105</v>
          </cell>
          <cell r="D1017" t="str">
            <v>PENRYN 1105</v>
          </cell>
          <cell r="E1017">
            <v>1342</v>
          </cell>
          <cell r="F1017" t="b">
            <v>0</v>
          </cell>
          <cell r="G1017">
            <v>62297.503289225599</v>
          </cell>
          <cell r="H1017">
            <v>33351.197196594898</v>
          </cell>
          <cell r="I1017">
            <v>20.72790378905836</v>
          </cell>
          <cell r="J1017">
            <v>440</v>
          </cell>
          <cell r="K1017">
            <v>1.1151391886300799E-4</v>
          </cell>
          <cell r="L1017">
            <v>1385</v>
          </cell>
          <cell r="M1017">
            <v>593.37645280491597</v>
          </cell>
          <cell r="N1017">
            <v>1111</v>
          </cell>
        </row>
        <row r="1018">
          <cell r="B1018" t="str">
            <v>CLAYTON 2215W531R</v>
          </cell>
          <cell r="C1018">
            <v>12022215</v>
          </cell>
          <cell r="D1018" t="str">
            <v>CLAYTON 2215</v>
          </cell>
          <cell r="E1018" t="str">
            <v>W531R</v>
          </cell>
          <cell r="F1018" t="b">
            <v>0</v>
          </cell>
          <cell r="G1018">
            <v>17380.291665558099</v>
          </cell>
          <cell r="H1018">
            <v>10443.672980438199</v>
          </cell>
          <cell r="I1018">
            <v>6.4907849474444994</v>
          </cell>
          <cell r="J1018">
            <v>100</v>
          </cell>
          <cell r="K1018">
            <v>6.9697799396951202E-5</v>
          </cell>
          <cell r="L1018">
            <v>2483</v>
          </cell>
          <cell r="M1018">
            <v>735.72302737217399</v>
          </cell>
          <cell r="N1018">
            <v>988</v>
          </cell>
        </row>
        <row r="1019">
          <cell r="B1019" t="str">
            <v>SHINGLE SPRINGS 210913322</v>
          </cell>
          <cell r="C1019">
            <v>153652109</v>
          </cell>
          <cell r="D1019" t="str">
            <v>SHINGLE SPRINGS 2109</v>
          </cell>
          <cell r="E1019">
            <v>13322</v>
          </cell>
          <cell r="F1019" t="b">
            <v>0</v>
          </cell>
          <cell r="G1019">
            <v>66617.682525992597</v>
          </cell>
          <cell r="H1019">
            <v>66617.682525992597</v>
          </cell>
          <cell r="I1019">
            <v>41.403158810436665</v>
          </cell>
          <cell r="J1019">
            <v>490</v>
          </cell>
          <cell r="K1019">
            <v>6.2430164726629103E-5</v>
          </cell>
          <cell r="L1019">
            <v>2708</v>
          </cell>
          <cell r="M1019">
            <v>1047.9717042253001</v>
          </cell>
          <cell r="N1019">
            <v>798</v>
          </cell>
        </row>
        <row r="1020">
          <cell r="B1020" t="str">
            <v>BEAR VALLEY 210521160</v>
          </cell>
          <cell r="C1020">
            <v>252192105</v>
          </cell>
          <cell r="D1020" t="str">
            <v>BEAR VALLEY 2105</v>
          </cell>
          <cell r="E1020">
            <v>21160</v>
          </cell>
          <cell r="F1020" t="b">
            <v>0</v>
          </cell>
          <cell r="G1020">
            <v>38269.477287060901</v>
          </cell>
          <cell r="H1020">
            <v>38269.477287060901</v>
          </cell>
          <cell r="I1020">
            <v>23.784634734034121</v>
          </cell>
          <cell r="J1020">
            <v>194</v>
          </cell>
          <cell r="K1020">
            <v>4.4770113798146301E-5</v>
          </cell>
          <cell r="L1020">
            <v>3167</v>
          </cell>
          <cell r="M1020">
            <v>1259.0438370340501</v>
          </cell>
          <cell r="N1020">
            <v>695</v>
          </cell>
        </row>
        <row r="1021">
          <cell r="B1021" t="str">
            <v>MESA 1103126697</v>
          </cell>
          <cell r="C1021">
            <v>182821103</v>
          </cell>
          <cell r="D1021" t="str">
            <v>MESA 1103</v>
          </cell>
          <cell r="E1021">
            <v>126697</v>
          </cell>
          <cell r="F1021" t="b">
            <v>0</v>
          </cell>
          <cell r="G1021">
            <v>1766.12229538629</v>
          </cell>
          <cell r="H1021">
            <v>1641.86304126557</v>
          </cell>
          <cell r="I1021">
            <v>1.0204245129058858</v>
          </cell>
          <cell r="J1021">
            <v>10</v>
          </cell>
          <cell r="K1021">
            <v>6.1082118372723904E-5</v>
          </cell>
          <cell r="L1021">
            <v>2745</v>
          </cell>
          <cell r="M1021">
            <v>1011.37612988054</v>
          </cell>
          <cell r="N1021">
            <v>827</v>
          </cell>
        </row>
        <row r="1022">
          <cell r="B1022" t="str">
            <v>FRENCH GULCH 1102CB</v>
          </cell>
          <cell r="C1022">
            <v>103381102</v>
          </cell>
          <cell r="D1022" t="str">
            <v>FRENCH GULCH 1102</v>
          </cell>
          <cell r="E1022" t="str">
            <v>CB</v>
          </cell>
          <cell r="F1022" t="b">
            <v>0</v>
          </cell>
          <cell r="G1022">
            <v>2729.0128879213999</v>
          </cell>
          <cell r="H1022">
            <v>2729.0128879213999</v>
          </cell>
          <cell r="I1022">
            <v>1.6960925344446238</v>
          </cell>
          <cell r="J1022">
            <v>12</v>
          </cell>
          <cell r="K1022">
            <v>1.8833160053569899E-4</v>
          </cell>
          <cell r="L1022">
            <v>451</v>
          </cell>
          <cell r="M1022">
            <v>298.79925072191401</v>
          </cell>
          <cell r="N1022">
            <v>1449</v>
          </cell>
        </row>
        <row r="1023">
          <cell r="B1023" t="str">
            <v>FORT ROSS 1121124</v>
          </cell>
          <cell r="C1023">
            <v>42851121</v>
          </cell>
          <cell r="D1023" t="str">
            <v>FORT ROSS 1121</v>
          </cell>
          <cell r="E1023">
            <v>124</v>
          </cell>
          <cell r="F1023" t="b">
            <v>0</v>
          </cell>
          <cell r="G1023">
            <v>29762.438438341898</v>
          </cell>
          <cell r="H1023">
            <v>29762.438438341898</v>
          </cell>
          <cell r="I1023">
            <v>18.49747572302169</v>
          </cell>
          <cell r="J1023">
            <v>99</v>
          </cell>
          <cell r="K1023">
            <v>1.15636973699723E-4</v>
          </cell>
          <cell r="L1023">
            <v>1282</v>
          </cell>
          <cell r="M1023">
            <v>546.74060464575905</v>
          </cell>
          <cell r="N1023">
            <v>1151</v>
          </cell>
        </row>
        <row r="1024">
          <cell r="B1024" t="str">
            <v>OCEANO 1104Q08</v>
          </cell>
          <cell r="C1024">
            <v>182601104</v>
          </cell>
          <cell r="D1024" t="str">
            <v>OCEANO 1104</v>
          </cell>
          <cell r="E1024" t="str">
            <v>Q08</v>
          </cell>
          <cell r="F1024" t="b">
            <v>0</v>
          </cell>
          <cell r="G1024">
            <v>19981.627957668399</v>
          </cell>
          <cell r="H1024">
            <v>19981.627957668399</v>
          </cell>
          <cell r="I1024">
            <v>12.41866249699714</v>
          </cell>
          <cell r="J1024">
            <v>148</v>
          </cell>
          <cell r="K1024">
            <v>5.6432307504823001E-5</v>
          </cell>
          <cell r="L1024">
            <v>2876</v>
          </cell>
          <cell r="M1024">
            <v>1236.4826647509799</v>
          </cell>
          <cell r="N1024">
            <v>708</v>
          </cell>
        </row>
        <row r="1025">
          <cell r="B1025" t="str">
            <v>MC ARTHUR 1102542920</v>
          </cell>
          <cell r="C1025">
            <v>103491102</v>
          </cell>
          <cell r="D1025" t="str">
            <v>MC ARTHUR 1102</v>
          </cell>
          <cell r="E1025">
            <v>542920</v>
          </cell>
          <cell r="F1025" t="b">
            <v>0</v>
          </cell>
          <cell r="G1025">
            <v>2484.2159961176799</v>
          </cell>
          <cell r="H1025">
            <v>2034.83193930722</v>
          </cell>
          <cell r="I1025">
            <v>1.2646562705451958</v>
          </cell>
          <cell r="J1025">
            <v>10</v>
          </cell>
          <cell r="K1025">
            <v>2.94304999442829E-5</v>
          </cell>
          <cell r="L1025">
            <v>3433</v>
          </cell>
          <cell r="M1025">
            <v>2350.3357295901001</v>
          </cell>
          <cell r="N1025">
            <v>372</v>
          </cell>
        </row>
        <row r="1026">
          <cell r="B1026" t="str">
            <v>PASO ROBLES 1104R12</v>
          </cell>
          <cell r="C1026">
            <v>182611104</v>
          </cell>
          <cell r="D1026" t="str">
            <v>PASO ROBLES 1104</v>
          </cell>
          <cell r="E1026" t="str">
            <v>R12</v>
          </cell>
          <cell r="F1026" t="b">
            <v>0</v>
          </cell>
          <cell r="G1026">
            <v>64632.535096654399</v>
          </cell>
          <cell r="H1026">
            <v>52796.268571841501</v>
          </cell>
          <cell r="I1026">
            <v>32.813094202511806</v>
          </cell>
          <cell r="J1026">
            <v>278</v>
          </cell>
          <cell r="K1026">
            <v>5.1482847720103803E-5</v>
          </cell>
          <cell r="L1026">
            <v>3005</v>
          </cell>
          <cell r="M1026">
            <v>1212.06242073978</v>
          </cell>
          <cell r="N1026">
            <v>725</v>
          </cell>
        </row>
        <row r="1027">
          <cell r="B1027" t="str">
            <v>JESSUP 11011993</v>
          </cell>
          <cell r="C1027">
            <v>103441101</v>
          </cell>
          <cell r="D1027" t="str">
            <v>JESSUP 1101</v>
          </cell>
          <cell r="E1027">
            <v>1993</v>
          </cell>
          <cell r="F1027" t="b">
            <v>0</v>
          </cell>
          <cell r="G1027">
            <v>4771.9686279428297</v>
          </cell>
          <cell r="H1027">
            <v>4470.3512033515299</v>
          </cell>
          <cell r="I1027">
            <v>2.7783413321016344</v>
          </cell>
          <cell r="J1027">
            <v>39</v>
          </cell>
          <cell r="K1027">
            <v>6.0989168606540298E-5</v>
          </cell>
          <cell r="L1027">
            <v>2747</v>
          </cell>
          <cell r="M1027">
            <v>818.05932769035905</v>
          </cell>
          <cell r="N1027">
            <v>926</v>
          </cell>
        </row>
        <row r="1028">
          <cell r="B1028" t="str">
            <v>CALISTOGA 110266730</v>
          </cell>
          <cell r="C1028">
            <v>42711102</v>
          </cell>
          <cell r="D1028" t="str">
            <v>CALISTOGA 1102</v>
          </cell>
          <cell r="E1028">
            <v>66730</v>
          </cell>
          <cell r="F1028" t="b">
            <v>0</v>
          </cell>
          <cell r="G1028">
            <v>1703.3078531757101</v>
          </cell>
          <cell r="H1028">
            <v>1703.3078531757101</v>
          </cell>
          <cell r="I1028">
            <v>1.05861271173133</v>
          </cell>
          <cell r="J1028">
            <v>6</v>
          </cell>
          <cell r="K1028">
            <v>1.1857188413462899E-4</v>
          </cell>
          <cell r="L1028">
            <v>1215</v>
          </cell>
          <cell r="M1028">
            <v>919.85946183093199</v>
          </cell>
          <cell r="N1028">
            <v>875</v>
          </cell>
        </row>
        <row r="1029">
          <cell r="B1029" t="str">
            <v>LAKEVILLE 110287432</v>
          </cell>
          <cell r="C1029">
            <v>43371102</v>
          </cell>
          <cell r="D1029" t="str">
            <v>LAKEVILLE 1102</v>
          </cell>
          <cell r="E1029">
            <v>87432</v>
          </cell>
          <cell r="F1029" t="b">
            <v>0</v>
          </cell>
          <cell r="G1029">
            <v>21925.1583337544</v>
          </cell>
          <cell r="H1029">
            <v>15708.5354873299</v>
          </cell>
          <cell r="I1029">
            <v>9.7629182643442505</v>
          </cell>
          <cell r="J1029">
            <v>81</v>
          </cell>
          <cell r="K1029">
            <v>7.1408551556936494E-5</v>
          </cell>
          <cell r="L1029">
            <v>2436</v>
          </cell>
          <cell r="M1029">
            <v>994.18050839544503</v>
          </cell>
          <cell r="N1029">
            <v>837</v>
          </cell>
        </row>
        <row r="1030">
          <cell r="B1030" t="str">
            <v>MIDDLETOWN 11011325</v>
          </cell>
          <cell r="C1030">
            <v>43141101</v>
          </cell>
          <cell r="D1030" t="str">
            <v>MIDDLETOWN 1101</v>
          </cell>
          <cell r="E1030">
            <v>1325</v>
          </cell>
          <cell r="F1030" t="b">
            <v>0</v>
          </cell>
          <cell r="G1030">
            <v>13829.549861083</v>
          </cell>
          <cell r="H1030">
            <v>13829.549861083</v>
          </cell>
          <cell r="I1030">
            <v>8.5951211069502804</v>
          </cell>
          <cell r="J1030">
            <v>80</v>
          </cell>
          <cell r="K1030">
            <v>1.27925093102021E-4</v>
          </cell>
          <cell r="L1030">
            <v>1047</v>
          </cell>
          <cell r="M1030">
            <v>449.22316876142702</v>
          </cell>
          <cell r="N1030">
            <v>1249</v>
          </cell>
        </row>
        <row r="1031">
          <cell r="B1031" t="str">
            <v>UKIAH 11151216</v>
          </cell>
          <cell r="C1031">
            <v>42771115</v>
          </cell>
          <cell r="D1031" t="str">
            <v>UKIAH 1115</v>
          </cell>
          <cell r="E1031">
            <v>1216</v>
          </cell>
          <cell r="F1031" t="b">
            <v>0</v>
          </cell>
          <cell r="G1031">
            <v>30877.232876602699</v>
          </cell>
          <cell r="H1031">
            <v>21628.5531385551</v>
          </cell>
          <cell r="I1031">
            <v>13.442233150127471</v>
          </cell>
          <cell r="J1031">
            <v>182</v>
          </cell>
          <cell r="K1031">
            <v>1.2872900392216601E-4</v>
          </cell>
          <cell r="L1031">
            <v>1035</v>
          </cell>
          <cell r="M1031">
            <v>525.61834712118502</v>
          </cell>
          <cell r="N1031">
            <v>1178</v>
          </cell>
        </row>
        <row r="1032">
          <cell r="B1032" t="str">
            <v>DIAMOND SPRINGS 110518935</v>
          </cell>
          <cell r="C1032">
            <v>152261105</v>
          </cell>
          <cell r="D1032" t="str">
            <v>DIAMOND SPRINGS 1105</v>
          </cell>
          <cell r="E1032">
            <v>18935</v>
          </cell>
          <cell r="F1032" t="b">
            <v>0</v>
          </cell>
          <cell r="G1032">
            <v>10773.8274412431</v>
          </cell>
          <cell r="H1032">
            <v>10773.8274412431</v>
          </cell>
          <cell r="I1032">
            <v>6.6959772785848974</v>
          </cell>
          <cell r="J1032">
            <v>76</v>
          </cell>
          <cell r="K1032">
            <v>1.1326677258087601E-4</v>
          </cell>
          <cell r="L1032">
            <v>1337</v>
          </cell>
          <cell r="M1032">
            <v>910.092652735044</v>
          </cell>
          <cell r="N1032">
            <v>882</v>
          </cell>
        </row>
        <row r="1033">
          <cell r="B1033" t="str">
            <v>TEMPLETON 2110N30</v>
          </cell>
          <cell r="C1033">
            <v>183052110</v>
          </cell>
          <cell r="D1033" t="str">
            <v>TEMPLETON 2110</v>
          </cell>
          <cell r="E1033" t="str">
            <v>N30</v>
          </cell>
          <cell r="F1033" t="b">
            <v>0</v>
          </cell>
          <cell r="G1033">
            <v>32768.323772588497</v>
          </cell>
          <cell r="H1033">
            <v>32768.323772588497</v>
          </cell>
          <cell r="I1033">
            <v>20.365645601360161</v>
          </cell>
          <cell r="J1033">
            <v>120</v>
          </cell>
          <cell r="K1033">
            <v>6.3150507735877502E-5</v>
          </cell>
          <cell r="L1033">
            <v>2674</v>
          </cell>
          <cell r="M1033">
            <v>927.19429273692197</v>
          </cell>
          <cell r="N1033">
            <v>870</v>
          </cell>
        </row>
        <row r="1034">
          <cell r="B1034" t="str">
            <v>CLARK ROAD 11022070</v>
          </cell>
          <cell r="C1034">
            <v>103091102</v>
          </cell>
          <cell r="D1034" t="str">
            <v>CLARK ROAD 1102</v>
          </cell>
          <cell r="E1034">
            <v>2070</v>
          </cell>
          <cell r="F1034" t="b">
            <v>0</v>
          </cell>
          <cell r="G1034">
            <v>15059.4590551693</v>
          </cell>
          <cell r="H1034">
            <v>14786.622191213801</v>
          </cell>
          <cell r="I1034">
            <v>9.1899454264846501</v>
          </cell>
          <cell r="J1034">
            <v>72</v>
          </cell>
          <cell r="K1034">
            <v>1.4394900442441899E-4</v>
          </cell>
          <cell r="L1034">
            <v>814</v>
          </cell>
          <cell r="M1034">
            <v>498.04582487457401</v>
          </cell>
          <cell r="N1034">
            <v>1203</v>
          </cell>
        </row>
        <row r="1035">
          <cell r="B1035" t="str">
            <v>TEMPLETON 2112116402</v>
          </cell>
          <cell r="C1035">
            <v>183052112</v>
          </cell>
          <cell r="D1035" t="str">
            <v>TEMPLETON 2112</v>
          </cell>
          <cell r="E1035">
            <v>116402</v>
          </cell>
          <cell r="F1035" t="b">
            <v>0</v>
          </cell>
          <cell r="G1035">
            <v>11255.0357287526</v>
          </cell>
          <cell r="H1035">
            <v>3810.8828482018098</v>
          </cell>
          <cell r="I1035">
            <v>2.368479085271479</v>
          </cell>
          <cell r="J1035">
            <v>64</v>
          </cell>
          <cell r="K1035">
            <v>5.74365697332268E-5</v>
          </cell>
          <cell r="L1035">
            <v>2850</v>
          </cell>
          <cell r="M1035">
            <v>1320.28560450754</v>
          </cell>
          <cell r="N1035">
            <v>674</v>
          </cell>
        </row>
        <row r="1036">
          <cell r="B1036" t="str">
            <v>APPLE HILL 2102186912</v>
          </cell>
          <cell r="C1036">
            <v>153662102</v>
          </cell>
          <cell r="D1036" t="str">
            <v>APPLE HILL 2102</v>
          </cell>
          <cell r="E1036">
            <v>186912</v>
          </cell>
          <cell r="F1036" t="b">
            <v>0</v>
          </cell>
          <cell r="G1036">
            <v>97116.524963762306</v>
          </cell>
          <cell r="H1036">
            <v>94273.572339503196</v>
          </cell>
          <cell r="I1036">
            <v>58.591406053140581</v>
          </cell>
          <cell r="J1036">
            <v>606</v>
          </cell>
          <cell r="K1036">
            <v>9.5424199102253795E-5</v>
          </cell>
          <cell r="L1036">
            <v>1747</v>
          </cell>
          <cell r="M1036">
            <v>711.74371609711704</v>
          </cell>
          <cell r="N1036">
            <v>1013</v>
          </cell>
        </row>
        <row r="1037">
          <cell r="B1037" t="str">
            <v>BEAR VALLEY 21054170</v>
          </cell>
          <cell r="C1037">
            <v>252192105</v>
          </cell>
          <cell r="D1037" t="str">
            <v>BEAR VALLEY 2105</v>
          </cell>
          <cell r="E1037">
            <v>4170</v>
          </cell>
          <cell r="F1037" t="b">
            <v>0</v>
          </cell>
          <cell r="G1037">
            <v>15319.640487197399</v>
          </cell>
          <cell r="H1037">
            <v>15319.640487197399</v>
          </cell>
          <cell r="I1037">
            <v>9.5212184507131123</v>
          </cell>
          <cell r="J1037">
            <v>45</v>
          </cell>
          <cell r="K1037">
            <v>4.2938410669670499E-5</v>
          </cell>
          <cell r="L1037">
            <v>3210</v>
          </cell>
          <cell r="M1037">
            <v>1356.04956510067</v>
          </cell>
          <cell r="N1037">
            <v>661</v>
          </cell>
        </row>
        <row r="1038">
          <cell r="B1038" t="str">
            <v>GARBERVILLE 11028189</v>
          </cell>
          <cell r="C1038">
            <v>192221102</v>
          </cell>
          <cell r="D1038" t="str">
            <v>GARBERVILLE 1102</v>
          </cell>
          <cell r="E1038">
            <v>8189</v>
          </cell>
          <cell r="F1038" t="b">
            <v>0</v>
          </cell>
          <cell r="G1038">
            <v>1685.44011153374</v>
          </cell>
          <cell r="H1038">
            <v>1685.44011153374</v>
          </cell>
          <cell r="I1038">
            <v>1.0475078381191671</v>
          </cell>
          <cell r="J1038">
            <v>11</v>
          </cell>
          <cell r="K1038">
            <v>3.5453647168734101E-4</v>
          </cell>
          <cell r="L1038">
            <v>86</v>
          </cell>
          <cell r="M1038">
            <v>166.39601574682999</v>
          </cell>
          <cell r="N1038">
            <v>1732</v>
          </cell>
        </row>
        <row r="1039">
          <cell r="B1039" t="str">
            <v>PANORAMA 1101CB</v>
          </cell>
          <cell r="C1039">
            <v>103461101</v>
          </cell>
          <cell r="D1039" t="str">
            <v>PANORAMA 1101</v>
          </cell>
          <cell r="E1039" t="str">
            <v>CB</v>
          </cell>
          <cell r="F1039" t="b">
            <v>0</v>
          </cell>
          <cell r="G1039">
            <v>27174.167429640402</v>
          </cell>
          <cell r="H1039">
            <v>1828.8440035213901</v>
          </cell>
          <cell r="I1039">
            <v>1.13663393630913</v>
          </cell>
          <cell r="J1039">
            <v>175</v>
          </cell>
          <cell r="K1039">
            <v>1.0539778708334701E-4</v>
          </cell>
          <cell r="L1039">
            <v>1510</v>
          </cell>
          <cell r="M1039">
            <v>467.15026958223802</v>
          </cell>
          <cell r="N1039">
            <v>1226</v>
          </cell>
        </row>
        <row r="1040">
          <cell r="B1040" t="str">
            <v>TASSAJARA 2106203380</v>
          </cell>
          <cell r="C1040">
            <v>14662106</v>
          </cell>
          <cell r="D1040" t="str">
            <v>TASSAJARA 2106</v>
          </cell>
          <cell r="E1040">
            <v>203380</v>
          </cell>
          <cell r="F1040" t="b">
            <v>1</v>
          </cell>
          <cell r="G1040">
            <v>3178.29906759805</v>
          </cell>
          <cell r="H1040">
            <v>809.595645700006</v>
          </cell>
          <cell r="I1040">
            <v>0.50316696438782227</v>
          </cell>
          <cell r="J1040">
            <v>26</v>
          </cell>
          <cell r="K1040">
            <v>1.02394061686936E-4</v>
          </cell>
          <cell r="L1040">
            <v>1592</v>
          </cell>
          <cell r="M1040">
            <v>687.75339794709896</v>
          </cell>
          <cell r="N1040">
            <v>1032</v>
          </cell>
        </row>
        <row r="1041">
          <cell r="B1041" t="str">
            <v>VACAVILLE 111112342</v>
          </cell>
          <cell r="C1041">
            <v>63601111</v>
          </cell>
          <cell r="D1041" t="str">
            <v>VACAVILLE 1111</v>
          </cell>
          <cell r="E1041">
            <v>12342</v>
          </cell>
          <cell r="F1041" t="b">
            <v>1</v>
          </cell>
          <cell r="G1041">
            <v>1750.1360318864999</v>
          </cell>
          <cell r="H1041">
            <v>352.094916629056</v>
          </cell>
          <cell r="I1041">
            <v>0.21882841306964326</v>
          </cell>
          <cell r="J1041">
            <v>16</v>
          </cell>
          <cell r="K1041">
            <v>1.3409441661289199E-4</v>
          </cell>
          <cell r="L1041">
            <v>942</v>
          </cell>
          <cell r="M1041">
            <v>663.76882777275102</v>
          </cell>
          <cell r="N1041">
            <v>1049</v>
          </cell>
        </row>
        <row r="1042">
          <cell r="B1042" t="str">
            <v>OLETA 110113478</v>
          </cell>
          <cell r="C1042">
            <v>163541101</v>
          </cell>
          <cell r="D1042" t="str">
            <v>OLETA 1101</v>
          </cell>
          <cell r="E1042">
            <v>13478</v>
          </cell>
          <cell r="F1042" t="b">
            <v>0</v>
          </cell>
          <cell r="G1042">
            <v>24836.1055622719</v>
          </cell>
          <cell r="H1042">
            <v>19846.651279390098</v>
          </cell>
          <cell r="I1042">
            <v>12.334773946171596</v>
          </cell>
          <cell r="J1042">
            <v>169</v>
          </cell>
          <cell r="K1042">
            <v>1.20304705236798E-4</v>
          </cell>
          <cell r="L1042">
            <v>1180</v>
          </cell>
          <cell r="M1042">
            <v>594.44795418403601</v>
          </cell>
          <cell r="N1042">
            <v>1107</v>
          </cell>
        </row>
        <row r="1043">
          <cell r="B1043" t="str">
            <v>LOW GAP 11012094</v>
          </cell>
          <cell r="C1043">
            <v>192411101</v>
          </cell>
          <cell r="D1043" t="str">
            <v>LOW GAP 1101</v>
          </cell>
          <cell r="E1043">
            <v>2094</v>
          </cell>
          <cell r="F1043" t="b">
            <v>0</v>
          </cell>
          <cell r="G1043">
            <v>27452.3558001704</v>
          </cell>
          <cell r="H1043">
            <v>25248.629520420702</v>
          </cell>
          <cell r="I1043">
            <v>15.692125245755564</v>
          </cell>
          <cell r="J1043">
            <v>139</v>
          </cell>
          <cell r="K1043">
            <v>2.1403877627048799E-4</v>
          </cell>
          <cell r="L1043">
            <v>343</v>
          </cell>
          <cell r="M1043">
            <v>379.78532730738698</v>
          </cell>
          <cell r="N1043">
            <v>1321</v>
          </cell>
        </row>
        <row r="1044">
          <cell r="B1044" t="str">
            <v>NOTRE DAME 11042028</v>
          </cell>
          <cell r="C1044">
            <v>102041104</v>
          </cell>
          <cell r="D1044" t="str">
            <v>NOTRE DAME 1104</v>
          </cell>
          <cell r="E1044">
            <v>2028</v>
          </cell>
          <cell r="F1044" t="b">
            <v>0</v>
          </cell>
          <cell r="G1044">
            <v>17437.718265256499</v>
          </cell>
          <cell r="H1044">
            <v>17437.718265256499</v>
          </cell>
          <cell r="I1044">
            <v>10.837612346337165</v>
          </cell>
          <cell r="J1044">
            <v>86</v>
          </cell>
          <cell r="K1044">
            <v>1.54228517182191E-4</v>
          </cell>
          <cell r="L1044">
            <v>702</v>
          </cell>
          <cell r="M1044">
            <v>243.28502219920699</v>
          </cell>
          <cell r="N1044">
            <v>1559</v>
          </cell>
        </row>
        <row r="1045">
          <cell r="B1045" t="str">
            <v>FROGTOWN 170212282</v>
          </cell>
          <cell r="C1045">
            <v>163451702</v>
          </cell>
          <cell r="D1045" t="str">
            <v>FROGTOWN 1702</v>
          </cell>
          <cell r="E1045">
            <v>12282</v>
          </cell>
          <cell r="F1045" t="b">
            <v>0</v>
          </cell>
          <cell r="G1045">
            <v>58482.1142683363</v>
          </cell>
          <cell r="H1045">
            <v>58482.1142683363</v>
          </cell>
          <cell r="I1045">
            <v>36.346870272427779</v>
          </cell>
          <cell r="J1045">
            <v>261</v>
          </cell>
          <cell r="K1045">
            <v>1.19858072019466E-4</v>
          </cell>
          <cell r="L1045">
            <v>1190</v>
          </cell>
          <cell r="M1045">
            <v>718.44027308266095</v>
          </cell>
          <cell r="N1045">
            <v>1004</v>
          </cell>
        </row>
        <row r="1046">
          <cell r="B1046" t="str">
            <v>NOTRE DAME 11042537</v>
          </cell>
          <cell r="C1046">
            <v>102041104</v>
          </cell>
          <cell r="D1046" t="str">
            <v>NOTRE DAME 1104</v>
          </cell>
          <cell r="E1046">
            <v>2537</v>
          </cell>
          <cell r="F1046" t="b">
            <v>0</v>
          </cell>
          <cell r="G1046">
            <v>8030.1143441623299</v>
          </cell>
          <cell r="H1046">
            <v>8030.1143441623299</v>
          </cell>
          <cell r="I1046">
            <v>4.9907485047621689</v>
          </cell>
          <cell r="J1046">
            <v>37</v>
          </cell>
          <cell r="K1046">
            <v>9.2030922739164996E-5</v>
          </cell>
          <cell r="L1046">
            <v>1844</v>
          </cell>
          <cell r="M1046">
            <v>618.69710896197898</v>
          </cell>
          <cell r="N1046">
            <v>1083</v>
          </cell>
        </row>
        <row r="1047">
          <cell r="B1047" t="str">
            <v>ATASCADERO 1103A46</v>
          </cell>
          <cell r="C1047">
            <v>182541103</v>
          </cell>
          <cell r="D1047" t="str">
            <v>ATASCADERO 1103</v>
          </cell>
          <cell r="E1047" t="str">
            <v>A46</v>
          </cell>
          <cell r="F1047" t="b">
            <v>1</v>
          </cell>
          <cell r="G1047">
            <v>13904.7944465367</v>
          </cell>
          <cell r="H1047">
            <v>633.10984535511295</v>
          </cell>
          <cell r="I1047">
            <v>0.393480326510325</v>
          </cell>
          <cell r="J1047">
            <v>94</v>
          </cell>
          <cell r="K1047">
            <v>8.1941112783053804E-5</v>
          </cell>
          <cell r="L1047">
            <v>2157</v>
          </cell>
          <cell r="M1047">
            <v>550.24114465285402</v>
          </cell>
          <cell r="N1047">
            <v>1144</v>
          </cell>
        </row>
        <row r="1048">
          <cell r="B1048" t="str">
            <v>SHINGLE SPRINGS 210551738</v>
          </cell>
          <cell r="C1048">
            <v>153652105</v>
          </cell>
          <cell r="D1048" t="str">
            <v>SHINGLE SPRINGS 2105</v>
          </cell>
          <cell r="E1048">
            <v>51738</v>
          </cell>
          <cell r="F1048" t="b">
            <v>1</v>
          </cell>
          <cell r="G1048">
            <v>1844.3224544659599</v>
          </cell>
          <cell r="H1048">
            <v>26.680649067138301</v>
          </cell>
          <cell r="I1048">
            <v>1.658213117907912E-2</v>
          </cell>
          <cell r="J1048">
            <v>19</v>
          </cell>
          <cell r="K1048">
            <v>1.39234238112725E-4</v>
          </cell>
          <cell r="L1048">
            <v>882</v>
          </cell>
          <cell r="M1048">
            <v>441.89410825131102</v>
          </cell>
          <cell r="N1048">
            <v>1255</v>
          </cell>
        </row>
        <row r="1049">
          <cell r="B1049" t="str">
            <v>PERRY 1101V78</v>
          </cell>
          <cell r="C1049">
            <v>183071101</v>
          </cell>
          <cell r="D1049" t="str">
            <v>PERRY 1101</v>
          </cell>
          <cell r="E1049" t="str">
            <v>V78</v>
          </cell>
          <cell r="F1049" t="b">
            <v>0</v>
          </cell>
          <cell r="G1049">
            <v>47471.330229805899</v>
          </cell>
          <cell r="H1049">
            <v>47471.330229805899</v>
          </cell>
          <cell r="I1049">
            <v>29.503623511377189</v>
          </cell>
          <cell r="J1049">
            <v>164</v>
          </cell>
          <cell r="K1049">
            <v>6.8752688824752996E-5</v>
          </cell>
          <cell r="L1049">
            <v>2516</v>
          </cell>
          <cell r="M1049">
            <v>918.27677609998602</v>
          </cell>
          <cell r="N1049">
            <v>876</v>
          </cell>
        </row>
        <row r="1050">
          <cell r="B1050" t="str">
            <v>CALPINE 1144962</v>
          </cell>
          <cell r="C1050">
            <v>48011144</v>
          </cell>
          <cell r="D1050" t="str">
            <v>CALPINE 1144</v>
          </cell>
          <cell r="E1050">
            <v>962</v>
          </cell>
          <cell r="F1050" t="b">
            <v>1</v>
          </cell>
          <cell r="G1050">
            <v>63.3635601726102</v>
          </cell>
          <cell r="H1050">
            <v>63.3635601726102</v>
          </cell>
          <cell r="I1050">
            <v>3.9380708621883281E-2</v>
          </cell>
          <cell r="J1050">
            <v>1</v>
          </cell>
          <cell r="K1050">
            <v>1.03212980320677E-4</v>
          </cell>
          <cell r="L1050">
            <v>1565</v>
          </cell>
          <cell r="M1050">
            <v>595.16160876385197</v>
          </cell>
          <cell r="N1050">
            <v>1105</v>
          </cell>
        </row>
        <row r="1051">
          <cell r="B1051" t="str">
            <v>ORO FINO 1102127563</v>
          </cell>
          <cell r="C1051">
            <v>103031102</v>
          </cell>
          <cell r="D1051" t="str">
            <v>ORO FINO 1102</v>
          </cell>
          <cell r="E1051">
            <v>127563</v>
          </cell>
          <cell r="F1051" t="b">
            <v>0</v>
          </cell>
          <cell r="G1051">
            <v>11105.9314210455</v>
          </cell>
          <cell r="H1051">
            <v>11105.9314210455</v>
          </cell>
          <cell r="I1051">
            <v>6.902381243657862</v>
          </cell>
          <cell r="J1051">
            <v>63</v>
          </cell>
          <cell r="K1051">
            <v>7.2173379781556099E-5</v>
          </cell>
          <cell r="L1051">
            <v>2413</v>
          </cell>
          <cell r="M1051">
            <v>803.56820001541098</v>
          </cell>
          <cell r="N1051">
            <v>938</v>
          </cell>
        </row>
        <row r="1052">
          <cell r="B1052" t="str">
            <v>MADISON 2101351038</v>
          </cell>
          <cell r="C1052">
            <v>63172101</v>
          </cell>
          <cell r="D1052" t="str">
            <v>MADISON 2101</v>
          </cell>
          <cell r="E1052">
            <v>351038</v>
          </cell>
          <cell r="F1052" t="b">
            <v>0</v>
          </cell>
          <cell r="G1052">
            <v>22506.966183053999</v>
          </cell>
          <cell r="H1052">
            <v>2661.6552487538102</v>
          </cell>
          <cell r="I1052">
            <v>1.6542294895921754</v>
          </cell>
          <cell r="J1052">
            <v>130</v>
          </cell>
          <cell r="K1052">
            <v>7.0208803564558199E-5</v>
          </cell>
          <cell r="L1052">
            <v>2462</v>
          </cell>
          <cell r="M1052">
            <v>1068.3127471477101</v>
          </cell>
          <cell r="N1052">
            <v>787</v>
          </cell>
        </row>
        <row r="1053">
          <cell r="B1053" t="str">
            <v>JESSUP 11011496</v>
          </cell>
          <cell r="C1053">
            <v>103441101</v>
          </cell>
          <cell r="D1053" t="str">
            <v>JESSUP 1101</v>
          </cell>
          <cell r="E1053">
            <v>1496</v>
          </cell>
          <cell r="F1053" t="b">
            <v>0</v>
          </cell>
          <cell r="G1053">
            <v>26084.969003433602</v>
          </cell>
          <cell r="H1053">
            <v>23526.972845111901</v>
          </cell>
          <cell r="I1053">
            <v>14.622108666943381</v>
          </cell>
          <cell r="J1053">
            <v>201</v>
          </cell>
          <cell r="K1053">
            <v>7.6403416619654594E-5</v>
          </cell>
          <cell r="L1053">
            <v>2297</v>
          </cell>
          <cell r="M1053">
            <v>864.72275092623499</v>
          </cell>
          <cell r="N1053">
            <v>905</v>
          </cell>
        </row>
        <row r="1054">
          <cell r="B1054" t="str">
            <v>SPAULDING 1101CB</v>
          </cell>
          <cell r="C1054">
            <v>152251101</v>
          </cell>
          <cell r="D1054" t="str">
            <v>SPAULDING 1101</v>
          </cell>
          <cell r="E1054" t="str">
            <v>CB</v>
          </cell>
          <cell r="F1054" t="b">
            <v>1</v>
          </cell>
          <cell r="G1054">
            <v>56.748364115680303</v>
          </cell>
          <cell r="H1054">
            <v>56.748364115680303</v>
          </cell>
          <cell r="I1054">
            <v>3.5269337548589373E-2</v>
          </cell>
          <cell r="J1054">
            <v>1</v>
          </cell>
          <cell r="K1054">
            <v>1.60903364303521E-4</v>
          </cell>
          <cell r="L1054">
            <v>632</v>
          </cell>
          <cell r="M1054">
            <v>380.39581411075301</v>
          </cell>
          <cell r="N1054">
            <v>1320</v>
          </cell>
        </row>
        <row r="1055">
          <cell r="B1055" t="str">
            <v>HIGGINS 11102408</v>
          </cell>
          <cell r="C1055">
            <v>152691110</v>
          </cell>
          <cell r="D1055" t="str">
            <v>HIGGINS 1110</v>
          </cell>
          <cell r="E1055">
            <v>2408</v>
          </cell>
          <cell r="F1055" t="b">
            <v>0</v>
          </cell>
          <cell r="G1055">
            <v>18614.566083025002</v>
          </cell>
          <cell r="H1055">
            <v>18614.566083025002</v>
          </cell>
          <cell r="I1055">
            <v>11.569028019282165</v>
          </cell>
          <cell r="J1055">
            <v>124</v>
          </cell>
          <cell r="K1055">
            <v>1.06003638628012E-4</v>
          </cell>
          <cell r="L1055">
            <v>1493</v>
          </cell>
          <cell r="M1055">
            <v>623.620343537439</v>
          </cell>
          <cell r="N1055">
            <v>1079</v>
          </cell>
        </row>
        <row r="1056">
          <cell r="B1056" t="str">
            <v>PIT NO 7 1101CB</v>
          </cell>
          <cell r="C1056">
            <v>103501101</v>
          </cell>
          <cell r="D1056" t="str">
            <v>PIT NO 7 1101</v>
          </cell>
          <cell r="E1056" t="str">
            <v>CB</v>
          </cell>
          <cell r="F1056" t="b">
            <v>0</v>
          </cell>
          <cell r="G1056">
            <v>4357.8456708900603</v>
          </cell>
          <cell r="H1056">
            <v>4357.8456708900603</v>
          </cell>
          <cell r="I1056">
            <v>2.708418689179652</v>
          </cell>
          <cell r="J1056">
            <v>3</v>
          </cell>
          <cell r="K1056">
            <v>1.08847673800482E-4</v>
          </cell>
          <cell r="L1056">
            <v>1430</v>
          </cell>
          <cell r="M1056">
            <v>808.71754953122502</v>
          </cell>
          <cell r="N1056">
            <v>931</v>
          </cell>
        </row>
        <row r="1057">
          <cell r="B1057" t="str">
            <v>SYCAMORE CREEK 1111CB</v>
          </cell>
          <cell r="C1057">
            <v>102971111</v>
          </cell>
          <cell r="D1057" t="str">
            <v>SYCAMORE CREEK 1111</v>
          </cell>
          <cell r="E1057" t="str">
            <v>CB</v>
          </cell>
          <cell r="F1057" t="b">
            <v>1</v>
          </cell>
          <cell r="G1057">
            <v>11952.160818945</v>
          </cell>
          <cell r="H1057">
            <v>777.742287775367</v>
          </cell>
          <cell r="I1057">
            <v>0.48336997375722002</v>
          </cell>
          <cell r="J1057">
            <v>85</v>
          </cell>
          <cell r="K1057">
            <v>1.1706993795832401E-4</v>
          </cell>
          <cell r="L1057">
            <v>1245</v>
          </cell>
          <cell r="M1057">
            <v>452.66690481549398</v>
          </cell>
          <cell r="N1057">
            <v>1244</v>
          </cell>
        </row>
        <row r="1058">
          <cell r="B1058" t="str">
            <v>UPPER LAKE 1101452</v>
          </cell>
          <cell r="C1058">
            <v>42871101</v>
          </cell>
          <cell r="D1058" t="str">
            <v>UPPER LAKE 1101</v>
          </cell>
          <cell r="E1058">
            <v>452</v>
          </cell>
          <cell r="F1058" t="b">
            <v>0</v>
          </cell>
          <cell r="G1058">
            <v>31530.7427424204</v>
          </cell>
          <cell r="H1058">
            <v>8129.0760078600797</v>
          </cell>
          <cell r="I1058">
            <v>5.0522535785332998</v>
          </cell>
          <cell r="J1058">
            <v>207</v>
          </cell>
          <cell r="K1058">
            <v>1.02256689370353E-4</v>
          </cell>
          <cell r="L1058">
            <v>1598</v>
          </cell>
          <cell r="M1058">
            <v>743.36901833766603</v>
          </cell>
          <cell r="N1058">
            <v>981</v>
          </cell>
        </row>
        <row r="1059">
          <cell r="B1059" t="str">
            <v>CLOVERDALE 1102670</v>
          </cell>
          <cell r="C1059">
            <v>42821102</v>
          </cell>
          <cell r="D1059" t="str">
            <v>CLOVERDALE 1102</v>
          </cell>
          <cell r="E1059">
            <v>670</v>
          </cell>
          <cell r="F1059" t="b">
            <v>1</v>
          </cell>
          <cell r="G1059">
            <v>4937.5443769759304</v>
          </cell>
          <cell r="H1059">
            <v>587.14747848611205</v>
          </cell>
          <cell r="I1059">
            <v>0.36491452982356248</v>
          </cell>
          <cell r="J1059">
            <v>43</v>
          </cell>
          <cell r="K1059">
            <v>1.2732668399748499E-4</v>
          </cell>
          <cell r="L1059">
            <v>1058</v>
          </cell>
          <cell r="M1059">
            <v>393.81863351470702</v>
          </cell>
          <cell r="N1059">
            <v>1302</v>
          </cell>
        </row>
        <row r="1060">
          <cell r="B1060" t="str">
            <v>BRIDGEVILLE 1101CB</v>
          </cell>
          <cell r="C1060">
            <v>192461101</v>
          </cell>
          <cell r="D1060" t="str">
            <v>BRIDGEVILLE 1101</v>
          </cell>
          <cell r="E1060" t="str">
            <v>CB</v>
          </cell>
          <cell r="F1060" t="b">
            <v>0</v>
          </cell>
          <cell r="G1060">
            <v>13703.2012357326</v>
          </cell>
          <cell r="H1060">
            <v>13703.2012357326</v>
          </cell>
          <cell r="I1060">
            <v>8.5165949258748288</v>
          </cell>
          <cell r="J1060">
            <v>51</v>
          </cell>
          <cell r="K1060">
            <v>1.8978361404151599E-4</v>
          </cell>
          <cell r="L1060">
            <v>443</v>
          </cell>
          <cell r="M1060">
            <v>315.28752827855499</v>
          </cell>
          <cell r="N1060">
            <v>1424</v>
          </cell>
        </row>
        <row r="1061">
          <cell r="B1061" t="str">
            <v>REDBUD 11022013</v>
          </cell>
          <cell r="C1061">
            <v>43191102</v>
          </cell>
          <cell r="D1061" t="str">
            <v>REDBUD 1102</v>
          </cell>
          <cell r="E1061">
            <v>2013</v>
          </cell>
          <cell r="F1061" t="b">
            <v>1</v>
          </cell>
          <cell r="G1061">
            <v>7412.4545217635696</v>
          </cell>
          <cell r="H1061">
            <v>238.96785032390301</v>
          </cell>
          <cell r="I1061">
            <v>0.14851948435295401</v>
          </cell>
          <cell r="J1061">
            <v>51</v>
          </cell>
          <cell r="K1061">
            <v>5.2168797921302598E-5</v>
          </cell>
          <cell r="L1061">
            <v>2988</v>
          </cell>
          <cell r="M1061">
            <v>888.47608070029901</v>
          </cell>
          <cell r="N1061">
            <v>888</v>
          </cell>
        </row>
        <row r="1062">
          <cell r="B1062" t="str">
            <v>FROGTOWN 1702L5407</v>
          </cell>
          <cell r="C1062">
            <v>163451702</v>
          </cell>
          <cell r="D1062" t="str">
            <v>FROGTOWN 1702</v>
          </cell>
          <cell r="E1062" t="str">
            <v>L5407</v>
          </cell>
          <cell r="F1062" t="b">
            <v>0</v>
          </cell>
          <cell r="G1062">
            <v>29410.8857080817</v>
          </cell>
          <cell r="H1062">
            <v>29410.8857080817</v>
          </cell>
          <cell r="I1062">
            <v>18.278984280970601</v>
          </cell>
          <cell r="J1062">
            <v>153</v>
          </cell>
          <cell r="K1062">
            <v>4.5894945682639902E-5</v>
          </cell>
          <cell r="L1062">
            <v>3142</v>
          </cell>
          <cell r="M1062">
            <v>1349.9596367274701</v>
          </cell>
          <cell r="N1062">
            <v>663</v>
          </cell>
        </row>
        <row r="1063">
          <cell r="B1063" t="str">
            <v>CURTIS 170356972</v>
          </cell>
          <cell r="C1063">
            <v>163351703</v>
          </cell>
          <cell r="D1063" t="str">
            <v>CURTIS 1703</v>
          </cell>
          <cell r="E1063">
            <v>56972</v>
          </cell>
          <cell r="F1063" t="b">
            <v>0</v>
          </cell>
          <cell r="G1063">
            <v>13791.0470695731</v>
          </cell>
          <cell r="H1063">
            <v>13791.0470695731</v>
          </cell>
          <cell r="I1063">
            <v>8.5711914664842137</v>
          </cell>
          <cell r="J1063">
            <v>57</v>
          </cell>
          <cell r="K1063">
            <v>1.17527841731706E-4</v>
          </cell>
          <cell r="L1063">
            <v>1234</v>
          </cell>
          <cell r="M1063">
            <v>612.45451863188498</v>
          </cell>
          <cell r="N1063">
            <v>1090</v>
          </cell>
        </row>
        <row r="1064">
          <cell r="B1064" t="str">
            <v>COTATI 1102CB</v>
          </cell>
          <cell r="C1064">
            <v>42271102</v>
          </cell>
          <cell r="D1064" t="str">
            <v>COTATI 1102</v>
          </cell>
          <cell r="E1064" t="str">
            <v>CB</v>
          </cell>
          <cell r="F1064" t="b">
            <v>0</v>
          </cell>
          <cell r="G1064">
            <v>3229.20793908627</v>
          </cell>
          <cell r="H1064">
            <v>2904.3183501143099</v>
          </cell>
          <cell r="I1064">
            <v>1.8050455873923617</v>
          </cell>
          <cell r="J1064">
            <v>19</v>
          </cell>
          <cell r="K1064">
            <v>1.6628901127995399E-4</v>
          </cell>
          <cell r="L1064">
            <v>580</v>
          </cell>
          <cell r="M1064">
            <v>366.16675036899198</v>
          </cell>
          <cell r="N1064">
            <v>1344</v>
          </cell>
        </row>
        <row r="1065">
          <cell r="B1065" t="str">
            <v>CALPELLA 1102708161</v>
          </cell>
          <cell r="C1065">
            <v>43411102</v>
          </cell>
          <cell r="D1065" t="str">
            <v>CALPELLA 1102</v>
          </cell>
          <cell r="E1065">
            <v>708161</v>
          </cell>
          <cell r="F1065" t="b">
            <v>0</v>
          </cell>
          <cell r="G1065">
            <v>1824.6356413195499</v>
          </cell>
          <cell r="H1065">
            <v>1615.00070287318</v>
          </cell>
          <cell r="I1065">
            <v>1.0037294610771783</v>
          </cell>
          <cell r="J1065">
            <v>12</v>
          </cell>
          <cell r="K1065">
            <v>1.23061111480637E-4</v>
          </cell>
          <cell r="L1065">
            <v>1133</v>
          </cell>
          <cell r="M1065">
            <v>461.52767749957701</v>
          </cell>
          <cell r="N1065">
            <v>1234</v>
          </cell>
        </row>
        <row r="1066">
          <cell r="B1066" t="str">
            <v>FRUITLAND 11426064</v>
          </cell>
          <cell r="C1066">
            <v>192311142</v>
          </cell>
          <cell r="D1066" t="str">
            <v>FRUITLAND 1142</v>
          </cell>
          <cell r="E1066">
            <v>6064</v>
          </cell>
          <cell r="F1066" t="b">
            <v>0</v>
          </cell>
          <cell r="G1066">
            <v>13322.7276025233</v>
          </cell>
          <cell r="H1066">
            <v>10776.935219798899</v>
          </cell>
          <cell r="I1066">
            <v>6.6979087755120563</v>
          </cell>
          <cell r="J1066">
            <v>66</v>
          </cell>
          <cell r="K1066">
            <v>2.7944216913056098E-4</v>
          </cell>
          <cell r="L1066">
            <v>157</v>
          </cell>
          <cell r="M1066">
            <v>244.00421030143701</v>
          </cell>
          <cell r="N1066">
            <v>1557</v>
          </cell>
        </row>
        <row r="1067">
          <cell r="B1067" t="str">
            <v>CORRAL 110336680</v>
          </cell>
          <cell r="C1067">
            <v>162991103</v>
          </cell>
          <cell r="D1067" t="str">
            <v>CORRAL 1103</v>
          </cell>
          <cell r="E1067">
            <v>36680</v>
          </cell>
          <cell r="F1067" t="b">
            <v>0</v>
          </cell>
          <cell r="G1067">
            <v>32219.824200489798</v>
          </cell>
          <cell r="H1067">
            <v>15055.394420464099</v>
          </cell>
          <cell r="I1067">
            <v>9.35698845274338</v>
          </cell>
          <cell r="J1067">
            <v>265</v>
          </cell>
          <cell r="K1067">
            <v>8.2362650504845297E-5</v>
          </cell>
          <cell r="L1067">
            <v>2143</v>
          </cell>
          <cell r="M1067">
            <v>715.90306472224995</v>
          </cell>
          <cell r="N1067">
            <v>1008</v>
          </cell>
        </row>
        <row r="1068">
          <cell r="B1068" t="str">
            <v>SONOMA 1107844168</v>
          </cell>
          <cell r="C1068">
            <v>42721107</v>
          </cell>
          <cell r="D1068" t="str">
            <v>SONOMA 1107</v>
          </cell>
          <cell r="E1068">
            <v>844168</v>
          </cell>
          <cell r="F1068" t="b">
            <v>0</v>
          </cell>
          <cell r="G1068">
            <v>18710.7044614513</v>
          </cell>
          <cell r="H1068">
            <v>7309.0201294418102</v>
          </cell>
          <cell r="I1068">
            <v>4.5425855372540775</v>
          </cell>
          <cell r="J1068">
            <v>100</v>
          </cell>
          <cell r="K1068">
            <v>5.7955500953466199E-5</v>
          </cell>
          <cell r="L1068">
            <v>2836</v>
          </cell>
          <cell r="M1068">
            <v>877.03534621170002</v>
          </cell>
          <cell r="N1068">
            <v>894</v>
          </cell>
        </row>
        <row r="1069">
          <cell r="B1069" t="str">
            <v>GRASS VALLEY 11032110</v>
          </cell>
          <cell r="C1069">
            <v>152031103</v>
          </cell>
          <cell r="D1069" t="str">
            <v>GRASS VALLEY 1103</v>
          </cell>
          <cell r="E1069">
            <v>2110</v>
          </cell>
          <cell r="F1069" t="b">
            <v>0</v>
          </cell>
          <cell r="G1069">
            <v>32283.119139777398</v>
          </cell>
          <cell r="H1069">
            <v>31798.222121289698</v>
          </cell>
          <cell r="I1069">
            <v>19.762723506084338</v>
          </cell>
          <cell r="J1069">
            <v>224</v>
          </cell>
          <cell r="K1069">
            <v>1.37718384556657E-4</v>
          </cell>
          <cell r="L1069">
            <v>899</v>
          </cell>
          <cell r="M1069">
            <v>464.98323579407997</v>
          </cell>
          <cell r="N1069">
            <v>1230</v>
          </cell>
        </row>
        <row r="1070">
          <cell r="B1070" t="str">
            <v>PUEBLO 1105696</v>
          </cell>
          <cell r="C1070">
            <v>43291105</v>
          </cell>
          <cell r="D1070" t="str">
            <v>PUEBLO 1105</v>
          </cell>
          <cell r="E1070">
            <v>696</v>
          </cell>
          <cell r="F1070" t="b">
            <v>0</v>
          </cell>
          <cell r="G1070">
            <v>11659.118418365901</v>
          </cell>
          <cell r="H1070">
            <v>6037.9333468757304</v>
          </cell>
          <cell r="I1070">
            <v>3.7525999669830519</v>
          </cell>
          <cell r="J1070">
            <v>79</v>
          </cell>
          <cell r="K1070">
            <v>7.4535161418887402E-5</v>
          </cell>
          <cell r="L1070">
            <v>2343</v>
          </cell>
          <cell r="M1070">
            <v>617.41658724234105</v>
          </cell>
          <cell r="N1070">
            <v>1085</v>
          </cell>
        </row>
        <row r="1071">
          <cell r="B1071" t="str">
            <v>JESSUP 11031540</v>
          </cell>
          <cell r="C1071">
            <v>103441103</v>
          </cell>
          <cell r="D1071" t="str">
            <v>JESSUP 1103</v>
          </cell>
          <cell r="E1071">
            <v>1540</v>
          </cell>
          <cell r="F1071" t="b">
            <v>1</v>
          </cell>
          <cell r="G1071">
            <v>20738.587932681599</v>
          </cell>
          <cell r="H1071">
            <v>256.38735730888601</v>
          </cell>
          <cell r="I1071">
            <v>0.15934577831503172</v>
          </cell>
          <cell r="J1071">
            <v>157</v>
          </cell>
          <cell r="K1071">
            <v>1.09319516270308E-4</v>
          </cell>
          <cell r="L1071">
            <v>1426</v>
          </cell>
          <cell r="M1071">
            <v>527.98199706468699</v>
          </cell>
          <cell r="N1071">
            <v>1175</v>
          </cell>
        </row>
        <row r="1072">
          <cell r="B1072" t="str">
            <v>PENRYN 11072708</v>
          </cell>
          <cell r="C1072">
            <v>152561107</v>
          </cell>
          <cell r="D1072" t="str">
            <v>PENRYN 1107</v>
          </cell>
          <cell r="E1072">
            <v>2708</v>
          </cell>
          <cell r="F1072" t="b">
            <v>0</v>
          </cell>
          <cell r="G1072">
            <v>17128.5396172045</v>
          </cell>
          <cell r="H1072">
            <v>15094.999176794299</v>
          </cell>
          <cell r="I1072">
            <v>9.3816029687969547</v>
          </cell>
          <cell r="J1072">
            <v>124</v>
          </cell>
          <cell r="K1072">
            <v>1.1703283736654E-4</v>
          </cell>
          <cell r="L1072">
            <v>1249</v>
          </cell>
          <cell r="M1072">
            <v>634.21201440080995</v>
          </cell>
          <cell r="N1072">
            <v>1074</v>
          </cell>
        </row>
        <row r="1073">
          <cell r="B1073" t="str">
            <v>GABILAN 1101460414</v>
          </cell>
          <cell r="C1073">
            <v>182331101</v>
          </cell>
          <cell r="D1073" t="str">
            <v>GABILAN 1101</v>
          </cell>
          <cell r="E1073">
            <v>460414</v>
          </cell>
          <cell r="F1073" t="b">
            <v>0</v>
          </cell>
          <cell r="G1073">
            <v>10774.9077155127</v>
          </cell>
          <cell r="H1073">
            <v>8655.1603717350208</v>
          </cell>
          <cell r="I1073">
            <v>5.3792171359446987</v>
          </cell>
          <cell r="J1073">
            <v>38</v>
          </cell>
          <cell r="K1073">
            <v>8.5460010220566199E-5</v>
          </cell>
          <cell r="L1073">
            <v>2043</v>
          </cell>
          <cell r="M1073">
            <v>785.61810500351203</v>
          </cell>
          <cell r="N1073">
            <v>953</v>
          </cell>
        </row>
        <row r="1074">
          <cell r="B1074" t="str">
            <v>MENDOCINO 110148750</v>
          </cell>
          <cell r="C1074">
            <v>42951101</v>
          </cell>
          <cell r="D1074" t="str">
            <v>MENDOCINO 1101</v>
          </cell>
          <cell r="E1074">
            <v>48750</v>
          </cell>
          <cell r="F1074" t="b">
            <v>0</v>
          </cell>
          <cell r="G1074">
            <v>28839.2375030326</v>
          </cell>
          <cell r="H1074">
            <v>28839.2375030326</v>
          </cell>
          <cell r="I1074">
            <v>17.92370261220174</v>
          </cell>
          <cell r="J1074">
            <v>165</v>
          </cell>
          <cell r="K1074">
            <v>9.9309864030642898E-5</v>
          </cell>
          <cell r="L1074">
            <v>1660</v>
          </cell>
          <cell r="M1074">
            <v>705.069672595474</v>
          </cell>
          <cell r="N1074">
            <v>1020</v>
          </cell>
        </row>
        <row r="1075">
          <cell r="B1075" t="str">
            <v>ALHAMBRA 110582622</v>
          </cell>
          <cell r="C1075">
            <v>14101105</v>
          </cell>
          <cell r="D1075" t="str">
            <v>ALHAMBRA 1105</v>
          </cell>
          <cell r="E1075">
            <v>82622</v>
          </cell>
          <cell r="F1075" t="b">
            <v>0</v>
          </cell>
          <cell r="G1075">
            <v>41703.381551213097</v>
          </cell>
          <cell r="H1075">
            <v>41703.381551213097</v>
          </cell>
          <cell r="I1075">
            <v>25.91882010640963</v>
          </cell>
          <cell r="J1075">
            <v>254</v>
          </cell>
          <cell r="K1075">
            <v>8.8105857324239498E-5</v>
          </cell>
          <cell r="L1075">
            <v>1980</v>
          </cell>
          <cell r="M1075">
            <v>753.43272467741201</v>
          </cell>
          <cell r="N1075">
            <v>972</v>
          </cell>
        </row>
        <row r="1076">
          <cell r="B1076" t="str">
            <v>JOLON 1102CB</v>
          </cell>
          <cell r="C1076">
            <v>182981102</v>
          </cell>
          <cell r="D1076" t="str">
            <v>JOLON 1102</v>
          </cell>
          <cell r="E1076" t="str">
            <v>CB</v>
          </cell>
          <cell r="F1076" t="b">
            <v>0</v>
          </cell>
          <cell r="G1076">
            <v>38608.500315485799</v>
          </cell>
          <cell r="H1076">
            <v>37939.848609906701</v>
          </cell>
          <cell r="I1076">
            <v>23.579769179556681</v>
          </cell>
          <cell r="J1076">
            <v>181</v>
          </cell>
          <cell r="K1076">
            <v>6.1590691442065602E-5</v>
          </cell>
          <cell r="L1076">
            <v>2729</v>
          </cell>
          <cell r="M1076">
            <v>1004.63281755868</v>
          </cell>
          <cell r="N1076">
            <v>832</v>
          </cell>
        </row>
        <row r="1077">
          <cell r="B1077" t="str">
            <v>SANTA YNEZ 1104512912</v>
          </cell>
          <cell r="C1077">
            <v>182721104</v>
          </cell>
          <cell r="D1077" t="str">
            <v>SANTA YNEZ 1104</v>
          </cell>
          <cell r="E1077">
            <v>512912</v>
          </cell>
          <cell r="F1077" t="b">
            <v>0</v>
          </cell>
          <cell r="G1077">
            <v>3140.8885226120001</v>
          </cell>
          <cell r="H1077">
            <v>1435.1217061863499</v>
          </cell>
          <cell r="I1077">
            <v>0.8919339379654132</v>
          </cell>
          <cell r="J1077">
            <v>23</v>
          </cell>
          <cell r="K1077">
            <v>6.2939462788397693E-5</v>
          </cell>
          <cell r="L1077">
            <v>2682</v>
          </cell>
          <cell r="M1077">
            <v>742.07916799414397</v>
          </cell>
          <cell r="N1077">
            <v>982</v>
          </cell>
        </row>
        <row r="1078">
          <cell r="B1078" t="str">
            <v>COLUMBIA HILL 1101CB</v>
          </cell>
          <cell r="C1078">
            <v>152471101</v>
          </cell>
          <cell r="D1078" t="str">
            <v>COLUMBIA HILL 1101</v>
          </cell>
          <cell r="E1078" t="str">
            <v>CB</v>
          </cell>
          <cell r="F1078" t="b">
            <v>0</v>
          </cell>
          <cell r="G1078">
            <v>63324.334517814998</v>
          </cell>
          <cell r="H1078">
            <v>63324.334517814998</v>
          </cell>
          <cell r="I1078">
            <v>39.356329718965192</v>
          </cell>
          <cell r="J1078">
            <v>375</v>
          </cell>
          <cell r="K1078">
            <v>1.4192427895830199E-4</v>
          </cell>
          <cell r="L1078">
            <v>841</v>
          </cell>
          <cell r="M1078">
            <v>477.86271974676202</v>
          </cell>
          <cell r="N1078">
            <v>1217</v>
          </cell>
        </row>
        <row r="1079">
          <cell r="B1079" t="str">
            <v>CRESCENT MILLS 21012562</v>
          </cell>
          <cell r="C1079">
            <v>103132101</v>
          </cell>
          <cell r="D1079" t="str">
            <v>CRESCENT MILLS 2101</v>
          </cell>
          <cell r="E1079">
            <v>2562</v>
          </cell>
          <cell r="F1079" t="b">
            <v>0</v>
          </cell>
          <cell r="G1079">
            <v>55111.704363304598</v>
          </cell>
          <cell r="H1079">
            <v>31122.732211959399</v>
          </cell>
          <cell r="I1079">
            <v>19.342903798607459</v>
          </cell>
          <cell r="J1079">
            <v>222</v>
          </cell>
          <cell r="K1079">
            <v>5.8349658900948397E-5</v>
          </cell>
          <cell r="L1079">
            <v>2824</v>
          </cell>
          <cell r="M1079">
            <v>1193.0263450017001</v>
          </cell>
          <cell r="N1079">
            <v>734</v>
          </cell>
        </row>
        <row r="1080">
          <cell r="B1080" t="str">
            <v>MOLINO 1101338</v>
          </cell>
          <cell r="C1080">
            <v>42571101</v>
          </cell>
          <cell r="D1080" t="str">
            <v>MOLINO 1101</v>
          </cell>
          <cell r="E1080">
            <v>338</v>
          </cell>
          <cell r="F1080" t="b">
            <v>0</v>
          </cell>
          <cell r="G1080">
            <v>23338.410728336399</v>
          </cell>
          <cell r="H1080">
            <v>12496.882949791499</v>
          </cell>
          <cell r="I1080">
            <v>7.7668632379064633</v>
          </cell>
          <cell r="J1080">
            <v>176</v>
          </cell>
          <cell r="K1080">
            <v>1.01951464894227E-4</v>
          </cell>
          <cell r="L1080">
            <v>1604</v>
          </cell>
          <cell r="M1080">
            <v>593.38451856065205</v>
          </cell>
          <cell r="N1080">
            <v>1110</v>
          </cell>
        </row>
        <row r="1081">
          <cell r="B1081" t="str">
            <v>LLAGAS 21014523</v>
          </cell>
          <cell r="C1081">
            <v>83182101</v>
          </cell>
          <cell r="D1081" t="str">
            <v>LLAGAS 2101</v>
          </cell>
          <cell r="E1081">
            <v>4523</v>
          </cell>
          <cell r="F1081" t="b">
            <v>0</v>
          </cell>
          <cell r="G1081">
            <v>4420.7891694413001</v>
          </cell>
          <cell r="H1081">
            <v>1471.05880339907</v>
          </cell>
          <cell r="I1081">
            <v>0.91426898906095089</v>
          </cell>
          <cell r="J1081">
            <v>28</v>
          </cell>
          <cell r="K1081">
            <v>9.5344942954917695E-5</v>
          </cell>
          <cell r="L1081">
            <v>1750</v>
          </cell>
          <cell r="M1081">
            <v>593.44465915619196</v>
          </cell>
          <cell r="N1081">
            <v>1109</v>
          </cell>
        </row>
        <row r="1082">
          <cell r="B1082" t="str">
            <v>PASO ROBLES 1107289947</v>
          </cell>
          <cell r="C1082">
            <v>182611107</v>
          </cell>
          <cell r="D1082" t="str">
            <v>PASO ROBLES 1107</v>
          </cell>
          <cell r="E1082">
            <v>289947</v>
          </cell>
          <cell r="F1082" t="b">
            <v>1</v>
          </cell>
          <cell r="G1082">
            <v>3212.1672784560201</v>
          </cell>
          <cell r="H1082">
            <v>447.63574011523599</v>
          </cell>
          <cell r="I1082">
            <v>0.27820742082985456</v>
          </cell>
          <cell r="J1082">
            <v>21</v>
          </cell>
          <cell r="K1082">
            <v>8.5183908595354296E-5</v>
          </cell>
          <cell r="L1082">
            <v>2054</v>
          </cell>
          <cell r="M1082">
            <v>855.707266437155</v>
          </cell>
          <cell r="N1082">
            <v>911</v>
          </cell>
        </row>
        <row r="1083">
          <cell r="B1083" t="str">
            <v>CALISTOGA 11011087</v>
          </cell>
          <cell r="C1083">
            <v>42711101</v>
          </cell>
          <cell r="D1083" t="str">
            <v>CALISTOGA 1101</v>
          </cell>
          <cell r="E1083">
            <v>1087</v>
          </cell>
          <cell r="F1083" t="b">
            <v>0</v>
          </cell>
          <cell r="G1083">
            <v>3157.1282307971301</v>
          </cell>
          <cell r="H1083">
            <v>3157.1282307971301</v>
          </cell>
          <cell r="I1083">
            <v>1.9621679495320883</v>
          </cell>
          <cell r="J1083">
            <v>22</v>
          </cell>
          <cell r="K1083">
            <v>1.04844818038559E-4</v>
          </cell>
          <cell r="L1083">
            <v>1532</v>
          </cell>
          <cell r="M1083">
            <v>532.50624625006196</v>
          </cell>
          <cell r="N1083">
            <v>1170</v>
          </cell>
        </row>
        <row r="1084">
          <cell r="B1084" t="str">
            <v>TYLER 1105816852</v>
          </cell>
          <cell r="C1084">
            <v>103571105</v>
          </cell>
          <cell r="D1084" t="str">
            <v>TYLER 1105</v>
          </cell>
          <cell r="E1084">
            <v>816852</v>
          </cell>
          <cell r="F1084" t="b">
            <v>0</v>
          </cell>
          <cell r="G1084">
            <v>70141.746645085805</v>
          </cell>
          <cell r="H1084">
            <v>20545.687609765999</v>
          </cell>
          <cell r="I1084">
            <v>12.769227849450589</v>
          </cell>
          <cell r="J1084">
            <v>423</v>
          </cell>
          <cell r="K1084">
            <v>4.2631320530701799E-5</v>
          </cell>
          <cell r="L1084">
            <v>3214</v>
          </cell>
          <cell r="M1084">
            <v>1516.9462843466899</v>
          </cell>
          <cell r="N1084">
            <v>587</v>
          </cell>
        </row>
        <row r="1085">
          <cell r="B1085" t="str">
            <v>WOODACRE 1102CB</v>
          </cell>
          <cell r="C1085">
            <v>43021102</v>
          </cell>
          <cell r="D1085" t="str">
            <v>WOODACRE 1102</v>
          </cell>
          <cell r="E1085" t="str">
            <v>CB</v>
          </cell>
          <cell r="F1085" t="b">
            <v>0</v>
          </cell>
          <cell r="G1085">
            <v>20142.545602669601</v>
          </cell>
          <cell r="H1085">
            <v>20085.8093446846</v>
          </cell>
          <cell r="I1085">
            <v>12.483411649897203</v>
          </cell>
          <cell r="J1085">
            <v>141</v>
          </cell>
          <cell r="K1085">
            <v>1.58507951219683E-4</v>
          </cell>
          <cell r="L1085">
            <v>658</v>
          </cell>
          <cell r="M1085">
            <v>382.20188508956198</v>
          </cell>
          <cell r="N1085">
            <v>1316</v>
          </cell>
        </row>
        <row r="1086">
          <cell r="B1086" t="str">
            <v>JOLON 11027070</v>
          </cell>
          <cell r="C1086">
            <v>182981102</v>
          </cell>
          <cell r="D1086" t="str">
            <v>JOLON 1102</v>
          </cell>
          <cell r="E1086">
            <v>7070</v>
          </cell>
          <cell r="F1086" t="b">
            <v>0</v>
          </cell>
          <cell r="G1086">
            <v>26486.163179361101</v>
          </cell>
          <cell r="H1086">
            <v>10307.0829033106</v>
          </cell>
          <cell r="I1086">
            <v>6.4058936627163456</v>
          </cell>
          <cell r="J1086">
            <v>132</v>
          </cell>
          <cell r="K1086">
            <v>5.0065290203995298E-5</v>
          </cell>
          <cell r="L1086">
            <v>3036</v>
          </cell>
          <cell r="M1086">
            <v>1217.70732483601</v>
          </cell>
          <cell r="N1086">
            <v>718</v>
          </cell>
        </row>
        <row r="1087">
          <cell r="B1087" t="str">
            <v>DESCHUTES 11011654</v>
          </cell>
          <cell r="C1087">
            <v>103351101</v>
          </cell>
          <cell r="D1087" t="str">
            <v>DESCHUTES 1101</v>
          </cell>
          <cell r="E1087">
            <v>1654</v>
          </cell>
          <cell r="F1087" t="b">
            <v>0</v>
          </cell>
          <cell r="G1087">
            <v>28221.256379546099</v>
          </cell>
          <cell r="H1087">
            <v>28221.256379546099</v>
          </cell>
          <cell r="I1087">
            <v>17.53962484744941</v>
          </cell>
          <cell r="J1087">
            <v>168</v>
          </cell>
          <cell r="K1087">
            <v>8.9080364525588799E-5</v>
          </cell>
          <cell r="L1087">
            <v>1943</v>
          </cell>
          <cell r="M1087">
            <v>662.26131259588203</v>
          </cell>
          <cell r="N1087">
            <v>1051</v>
          </cell>
        </row>
        <row r="1088">
          <cell r="B1088" t="str">
            <v>ALTO 11243745</v>
          </cell>
          <cell r="C1088">
            <v>42031124</v>
          </cell>
          <cell r="D1088" t="str">
            <v>ALTO 1124</v>
          </cell>
          <cell r="E1088">
            <v>3745</v>
          </cell>
          <cell r="F1088" t="b">
            <v>0</v>
          </cell>
          <cell r="G1088">
            <v>7247.2343248194702</v>
          </cell>
          <cell r="H1088">
            <v>7247.2343248194702</v>
          </cell>
          <cell r="I1088">
            <v>4.5041854100804661</v>
          </cell>
          <cell r="J1088">
            <v>52</v>
          </cell>
          <cell r="K1088">
            <v>1.83266722720313E-4</v>
          </cell>
          <cell r="L1088">
            <v>486</v>
          </cell>
          <cell r="M1088">
            <v>535.78149433009901</v>
          </cell>
          <cell r="N1088">
            <v>1164</v>
          </cell>
        </row>
        <row r="1089">
          <cell r="B1089" t="str">
            <v>ELECTRA 1101CB</v>
          </cell>
          <cell r="C1089">
            <v>162161101</v>
          </cell>
          <cell r="D1089" t="str">
            <v>ELECTRA 1101</v>
          </cell>
          <cell r="E1089" t="str">
            <v>CB</v>
          </cell>
          <cell r="F1089" t="b">
            <v>0</v>
          </cell>
          <cell r="G1089">
            <v>50985.834918205903</v>
          </cell>
          <cell r="H1089">
            <v>50985.834918205903</v>
          </cell>
          <cell r="I1089">
            <v>31.687902373030393</v>
          </cell>
          <cell r="J1089">
            <v>293</v>
          </cell>
          <cell r="K1089">
            <v>8.4763573714792797E-5</v>
          </cell>
          <cell r="L1089">
            <v>2072</v>
          </cell>
          <cell r="M1089">
            <v>750.58237937404294</v>
          </cell>
          <cell r="N1089">
            <v>974</v>
          </cell>
        </row>
        <row r="1090">
          <cell r="B1090" t="str">
            <v>BUTTE 1105751990</v>
          </cell>
          <cell r="C1090">
            <v>103081105</v>
          </cell>
          <cell r="D1090" t="str">
            <v>BUTTE 1105</v>
          </cell>
          <cell r="E1090">
            <v>751990</v>
          </cell>
          <cell r="F1090" t="b">
            <v>0</v>
          </cell>
          <cell r="G1090">
            <v>39452.604893344898</v>
          </cell>
          <cell r="H1090">
            <v>39436.6028571399</v>
          </cell>
          <cell r="I1090">
            <v>24.51000799076439</v>
          </cell>
          <cell r="J1090">
            <v>243</v>
          </cell>
          <cell r="K1090">
            <v>1.35214600408463E-4</v>
          </cell>
          <cell r="L1090">
            <v>926</v>
          </cell>
          <cell r="M1090">
            <v>355.86322173008699</v>
          </cell>
          <cell r="N1090">
            <v>1363</v>
          </cell>
        </row>
        <row r="1091">
          <cell r="B1091" t="str">
            <v>MOUNTAIN QUARRIES 210151584</v>
          </cell>
          <cell r="C1091">
            <v>152282101</v>
          </cell>
          <cell r="D1091" t="str">
            <v>MOUNTAIN QUARRIES 2101</v>
          </cell>
          <cell r="E1091">
            <v>51584</v>
          </cell>
          <cell r="F1091" t="b">
            <v>0</v>
          </cell>
          <cell r="G1091">
            <v>35041.553426966799</v>
          </cell>
          <cell r="H1091">
            <v>35041.553426966799</v>
          </cell>
          <cell r="I1091">
            <v>21.778467014895462</v>
          </cell>
          <cell r="J1091">
            <v>224</v>
          </cell>
          <cell r="K1091">
            <v>7.7619126947021298E-5</v>
          </cell>
          <cell r="L1091">
            <v>2272</v>
          </cell>
          <cell r="M1091">
            <v>869.13680990747605</v>
          </cell>
          <cell r="N1091">
            <v>901</v>
          </cell>
        </row>
        <row r="1092">
          <cell r="B1092" t="str">
            <v>WISE 11011404</v>
          </cell>
          <cell r="C1092">
            <v>152271101</v>
          </cell>
          <cell r="D1092" t="str">
            <v>WISE 1101</v>
          </cell>
          <cell r="E1092">
            <v>1404</v>
          </cell>
          <cell r="F1092" t="b">
            <v>0</v>
          </cell>
          <cell r="G1092">
            <v>5740.3583722127696</v>
          </cell>
          <cell r="H1092">
            <v>2402.88908041276</v>
          </cell>
          <cell r="I1092">
            <v>1.4934052706107892</v>
          </cell>
          <cell r="J1092">
            <v>47</v>
          </cell>
          <cell r="K1092">
            <v>1.8820261779028201E-4</v>
          </cell>
          <cell r="L1092">
            <v>452</v>
          </cell>
          <cell r="M1092">
            <v>397.95562300962303</v>
          </cell>
          <cell r="N1092">
            <v>1298</v>
          </cell>
        </row>
        <row r="1093">
          <cell r="B1093" t="str">
            <v>SAN RAMON 2108CB</v>
          </cell>
          <cell r="C1093">
            <v>14232108</v>
          </cell>
          <cell r="D1093" t="str">
            <v>SAN RAMON 2108</v>
          </cell>
          <cell r="E1093" t="str">
            <v>CB</v>
          </cell>
          <cell r="F1093" t="b">
            <v>0</v>
          </cell>
          <cell r="G1093">
            <v>15329.2524379513</v>
          </cell>
          <cell r="H1093">
            <v>14012.716109696699</v>
          </cell>
          <cell r="I1093">
            <v>8.708959670414357</v>
          </cell>
          <cell r="J1093">
            <v>102</v>
          </cell>
          <cell r="K1093">
            <v>8.2610502780733696E-5</v>
          </cell>
          <cell r="L1093">
            <v>2139</v>
          </cell>
          <cell r="M1093">
            <v>748.79754201687501</v>
          </cell>
          <cell r="N1093">
            <v>976</v>
          </cell>
        </row>
        <row r="1094">
          <cell r="B1094" t="str">
            <v>CALISTOGA 110189150</v>
          </cell>
          <cell r="C1094">
            <v>42711101</v>
          </cell>
          <cell r="D1094" t="str">
            <v>CALISTOGA 1101</v>
          </cell>
          <cell r="E1094">
            <v>89150</v>
          </cell>
          <cell r="F1094" t="b">
            <v>0</v>
          </cell>
          <cell r="G1094">
            <v>15332.2939112186</v>
          </cell>
          <cell r="H1094">
            <v>15332.2939112186</v>
          </cell>
          <cell r="I1094">
            <v>9.5290826048592905</v>
          </cell>
          <cell r="J1094">
            <v>88</v>
          </cell>
          <cell r="K1094">
            <v>1.21948831582068E-4</v>
          </cell>
          <cell r="L1094">
            <v>1149</v>
          </cell>
          <cell r="M1094">
            <v>582.72660315431699</v>
          </cell>
          <cell r="N1094">
            <v>1121</v>
          </cell>
        </row>
        <row r="1095">
          <cell r="B1095" t="str">
            <v>SAN RAMON 2119CB</v>
          </cell>
          <cell r="C1095">
            <v>14232119</v>
          </cell>
          <cell r="D1095" t="str">
            <v>SAN RAMON 2119</v>
          </cell>
          <cell r="E1095" t="str">
            <v>CB</v>
          </cell>
          <cell r="F1095" t="b">
            <v>0</v>
          </cell>
          <cell r="G1095">
            <v>2345.49737702732</v>
          </cell>
          <cell r="H1095">
            <v>1187.93502177961</v>
          </cell>
          <cell r="I1095">
            <v>0.73830641502772532</v>
          </cell>
          <cell r="J1095">
            <v>21</v>
          </cell>
          <cell r="K1095">
            <v>7.6680500670691894E-5</v>
          </cell>
          <cell r="L1095">
            <v>2290</v>
          </cell>
          <cell r="M1095">
            <v>471.58026702543998</v>
          </cell>
          <cell r="N1095">
            <v>1223</v>
          </cell>
        </row>
        <row r="1096">
          <cell r="B1096" t="str">
            <v>ELECTRA 11024756</v>
          </cell>
          <cell r="C1096">
            <v>162161102</v>
          </cell>
          <cell r="D1096" t="str">
            <v>ELECTRA 1102</v>
          </cell>
          <cell r="E1096">
            <v>4756</v>
          </cell>
          <cell r="F1096" t="b">
            <v>0</v>
          </cell>
          <cell r="G1096">
            <v>18962.2338481519</v>
          </cell>
          <cell r="H1096">
            <v>15139.416536745801</v>
          </cell>
          <cell r="I1096">
            <v>9.4092085374430088</v>
          </cell>
          <cell r="J1096">
            <v>95</v>
          </cell>
          <cell r="K1096">
            <v>1.4499702297861801E-4</v>
          </cell>
          <cell r="L1096">
            <v>802</v>
          </cell>
          <cell r="M1096">
            <v>459.02447304395798</v>
          </cell>
          <cell r="N1096">
            <v>1236</v>
          </cell>
        </row>
        <row r="1097">
          <cell r="B1097" t="str">
            <v>GARBERVILLE 11022124</v>
          </cell>
          <cell r="C1097">
            <v>192221102</v>
          </cell>
          <cell r="D1097" t="str">
            <v>GARBERVILLE 1102</v>
          </cell>
          <cell r="E1097">
            <v>2124</v>
          </cell>
          <cell r="F1097" t="b">
            <v>0</v>
          </cell>
          <cell r="G1097">
            <v>5026.2321938859304</v>
          </cell>
          <cell r="H1097">
            <v>5026.2321938859304</v>
          </cell>
          <cell r="I1097">
            <v>3.1238236133535926</v>
          </cell>
          <cell r="J1097">
            <v>6</v>
          </cell>
          <cell r="K1097">
            <v>5.8653416150870397E-4</v>
          </cell>
          <cell r="L1097">
            <v>20</v>
          </cell>
          <cell r="M1097">
            <v>170.350774929576</v>
          </cell>
          <cell r="N1097">
            <v>1714</v>
          </cell>
        </row>
        <row r="1098">
          <cell r="B1098" t="str">
            <v>ANNAPOLIS 1101CB</v>
          </cell>
          <cell r="C1098">
            <v>42861101</v>
          </cell>
          <cell r="D1098" t="str">
            <v>ANNAPOLIS 1101</v>
          </cell>
          <cell r="E1098" t="str">
            <v>CB</v>
          </cell>
          <cell r="F1098" t="b">
            <v>0</v>
          </cell>
          <cell r="G1098">
            <v>1058.7166057909201</v>
          </cell>
          <cell r="H1098">
            <v>1058.7166057909201</v>
          </cell>
          <cell r="I1098">
            <v>0.65799664747726538</v>
          </cell>
          <cell r="J1098">
            <v>7</v>
          </cell>
          <cell r="K1098">
            <v>2.2337244757051901E-4</v>
          </cell>
          <cell r="L1098">
            <v>306</v>
          </cell>
          <cell r="M1098">
            <v>221.04986148063099</v>
          </cell>
          <cell r="N1098">
            <v>1604</v>
          </cell>
        </row>
        <row r="1099">
          <cell r="B1099" t="str">
            <v>TEMPLETON 2110901690</v>
          </cell>
          <cell r="C1099">
            <v>183052110</v>
          </cell>
          <cell r="D1099" t="str">
            <v>TEMPLETON 2110</v>
          </cell>
          <cell r="E1099">
            <v>901690</v>
          </cell>
          <cell r="F1099" t="b">
            <v>0</v>
          </cell>
          <cell r="G1099">
            <v>63574.449635389698</v>
          </cell>
          <cell r="H1099">
            <v>60028.263067619999</v>
          </cell>
          <cell r="I1099">
            <v>37.307807997277813</v>
          </cell>
          <cell r="J1099">
            <v>306</v>
          </cell>
          <cell r="K1099">
            <v>5.6692223181112397E-5</v>
          </cell>
          <cell r="L1099">
            <v>2868</v>
          </cell>
          <cell r="M1099">
            <v>1011.62782914464</v>
          </cell>
          <cell r="N1099">
            <v>825</v>
          </cell>
        </row>
        <row r="1100">
          <cell r="B1100" t="str">
            <v>HOPLAND 1101CB</v>
          </cell>
          <cell r="C1100">
            <v>42251101</v>
          </cell>
          <cell r="D1100" t="str">
            <v>HOPLAND 1101</v>
          </cell>
          <cell r="E1100" t="str">
            <v>CB</v>
          </cell>
          <cell r="F1100" t="b">
            <v>0</v>
          </cell>
          <cell r="G1100">
            <v>36057.869250985903</v>
          </cell>
          <cell r="H1100">
            <v>23579.7023944461</v>
          </cell>
          <cell r="I1100">
            <v>14.654880294870168</v>
          </cell>
          <cell r="J1100">
            <v>190</v>
          </cell>
          <cell r="K1100">
            <v>1.10579220629315E-4</v>
          </cell>
          <cell r="L1100">
            <v>1399</v>
          </cell>
          <cell r="M1100">
            <v>511.826316198634</v>
          </cell>
          <cell r="N1100">
            <v>1189</v>
          </cell>
        </row>
        <row r="1101">
          <cell r="B1101" t="str">
            <v>SWIFT 2110853720</v>
          </cell>
          <cell r="C1101">
            <v>83392110</v>
          </cell>
          <cell r="D1101" t="str">
            <v>SWIFT 2110</v>
          </cell>
          <cell r="E1101">
            <v>853720</v>
          </cell>
          <cell r="F1101" t="b">
            <v>0</v>
          </cell>
          <cell r="G1101">
            <v>50276.810788005401</v>
          </cell>
          <cell r="H1101">
            <v>50276.810788005401</v>
          </cell>
          <cell r="I1101">
            <v>31.247241011811933</v>
          </cell>
          <cell r="J1101">
            <v>140</v>
          </cell>
          <cell r="K1101">
            <v>6.2471438071009201E-5</v>
          </cell>
          <cell r="L1101">
            <v>2705</v>
          </cell>
          <cell r="M1101">
            <v>1012.61699632284</v>
          </cell>
          <cell r="N1101">
            <v>823</v>
          </cell>
        </row>
        <row r="1102">
          <cell r="B1102" t="str">
            <v>SALMON CREEK 110137368</v>
          </cell>
          <cell r="C1102">
            <v>43161101</v>
          </cell>
          <cell r="D1102" t="str">
            <v>SALMON CREEK 1101</v>
          </cell>
          <cell r="E1102">
            <v>37368</v>
          </cell>
          <cell r="F1102" t="b">
            <v>0</v>
          </cell>
          <cell r="G1102">
            <v>9786.5771903727291</v>
          </cell>
          <cell r="H1102">
            <v>9786.5771903727291</v>
          </cell>
          <cell r="I1102">
            <v>6.0823972593988369</v>
          </cell>
          <cell r="J1102">
            <v>48</v>
          </cell>
          <cell r="K1102">
            <v>7.0320243311369998E-5</v>
          </cell>
          <cell r="L1102">
            <v>2459</v>
          </cell>
          <cell r="M1102">
            <v>880.13074577553198</v>
          </cell>
          <cell r="N1102">
            <v>892</v>
          </cell>
        </row>
        <row r="1103">
          <cell r="B1103" t="str">
            <v>WOODACRE 1101CB</v>
          </cell>
          <cell r="C1103">
            <v>43021101</v>
          </cell>
          <cell r="D1103" t="str">
            <v>WOODACRE 1101</v>
          </cell>
          <cell r="E1103" t="str">
            <v>CB</v>
          </cell>
          <cell r="F1103" t="b">
            <v>0</v>
          </cell>
          <cell r="G1103">
            <v>4540.4380060989397</v>
          </cell>
          <cell r="H1103">
            <v>4454.6417104965603</v>
          </cell>
          <cell r="I1103">
            <v>2.7685778188294345</v>
          </cell>
          <cell r="J1103">
            <v>35</v>
          </cell>
          <cell r="K1103">
            <v>1.9479150713388099E-4</v>
          </cell>
          <cell r="L1103">
            <v>417</v>
          </cell>
          <cell r="M1103">
            <v>248.76502385203599</v>
          </cell>
          <cell r="N1103">
            <v>1543</v>
          </cell>
        </row>
        <row r="1104">
          <cell r="B1104" t="str">
            <v>FRUITLAND 114137410</v>
          </cell>
          <cell r="C1104">
            <v>192311141</v>
          </cell>
          <cell r="D1104" t="str">
            <v>FRUITLAND 1141</v>
          </cell>
          <cell r="E1104">
            <v>37410</v>
          </cell>
          <cell r="F1104" t="b">
            <v>0</v>
          </cell>
          <cell r="G1104">
            <v>8875.6068888858899</v>
          </cell>
          <cell r="H1104">
            <v>8413.1179437795399</v>
          </cell>
          <cell r="I1104">
            <v>5.2287867891731139</v>
          </cell>
          <cell r="J1104">
            <v>42</v>
          </cell>
          <cell r="K1104">
            <v>2.11282038002363E-4</v>
          </cell>
          <cell r="L1104">
            <v>354</v>
          </cell>
          <cell r="M1104">
            <v>348.14216769774703</v>
          </cell>
          <cell r="N1104">
            <v>1375</v>
          </cell>
        </row>
        <row r="1105">
          <cell r="B1105" t="str">
            <v>GOLDTREE 1105CB</v>
          </cell>
          <cell r="C1105">
            <v>182581105</v>
          </cell>
          <cell r="D1105" t="str">
            <v>GOLDTREE 1105</v>
          </cell>
          <cell r="E1105" t="str">
            <v>CB</v>
          </cell>
          <cell r="F1105" t="b">
            <v>0</v>
          </cell>
          <cell r="G1105">
            <v>15108.5070561762</v>
          </cell>
          <cell r="H1105">
            <v>11908.4790020377</v>
          </cell>
          <cell r="I1105">
            <v>7.4011678073571785</v>
          </cell>
          <cell r="J1105">
            <v>76</v>
          </cell>
          <cell r="K1105">
            <v>7.9073295207669799E-5</v>
          </cell>
          <cell r="L1105">
            <v>2231</v>
          </cell>
          <cell r="M1105">
            <v>565.89002976350798</v>
          </cell>
          <cell r="N1105">
            <v>1132</v>
          </cell>
        </row>
        <row r="1106">
          <cell r="B1106" t="str">
            <v>FRUITLAND 1142CB</v>
          </cell>
          <cell r="C1106">
            <v>192311142</v>
          </cell>
          <cell r="D1106" t="str">
            <v>FRUITLAND 1142</v>
          </cell>
          <cell r="E1106" t="str">
            <v>CB</v>
          </cell>
          <cell r="F1106" t="b">
            <v>0</v>
          </cell>
          <cell r="G1106">
            <v>24719.991871758299</v>
          </cell>
          <cell r="H1106">
            <v>16900.9682631297</v>
          </cell>
          <cell r="I1106">
            <v>10.504020051665444</v>
          </cell>
          <cell r="J1106">
            <v>116</v>
          </cell>
          <cell r="K1106">
            <v>2.4730311868922402E-4</v>
          </cell>
          <cell r="L1106">
            <v>224</v>
          </cell>
          <cell r="M1106">
            <v>245.687506239062</v>
          </cell>
          <cell r="N1106">
            <v>1552</v>
          </cell>
        </row>
        <row r="1107">
          <cell r="B1107" t="str">
            <v>FITCH MOUNTAIN 1113775992</v>
          </cell>
          <cell r="C1107">
            <v>42751113</v>
          </cell>
          <cell r="D1107" t="str">
            <v>FITCH MOUNTAIN 1113</v>
          </cell>
          <cell r="E1107">
            <v>775992</v>
          </cell>
          <cell r="F1107" t="b">
            <v>0</v>
          </cell>
          <cell r="G1107">
            <v>5059.1290597962197</v>
          </cell>
          <cell r="H1107">
            <v>3381.5311127763898</v>
          </cell>
          <cell r="I1107">
            <v>2.1016352472196331</v>
          </cell>
          <cell r="J1107">
            <v>34</v>
          </cell>
          <cell r="K1107">
            <v>1.24185178826926E-4</v>
          </cell>
          <cell r="L1107">
            <v>1115</v>
          </cell>
          <cell r="M1107">
            <v>374.148866412507</v>
          </cell>
          <cell r="N1107">
            <v>1330</v>
          </cell>
        </row>
        <row r="1108">
          <cell r="B1108" t="str">
            <v>SALMON CREEK 1101461703</v>
          </cell>
          <cell r="C1108">
            <v>43161101</v>
          </cell>
          <cell r="D1108" t="str">
            <v>SALMON CREEK 1101</v>
          </cell>
          <cell r="E1108">
            <v>461703</v>
          </cell>
          <cell r="F1108" t="b">
            <v>0</v>
          </cell>
          <cell r="G1108">
            <v>1414.64997841887</v>
          </cell>
          <cell r="H1108">
            <v>1414.64997841887</v>
          </cell>
          <cell r="I1108">
            <v>0.87921067645672468</v>
          </cell>
          <cell r="J1108">
            <v>8</v>
          </cell>
          <cell r="K1108">
            <v>7.7835341130594302E-5</v>
          </cell>
          <cell r="L1108">
            <v>2265</v>
          </cell>
          <cell r="M1108">
            <v>327.19899659045001</v>
          </cell>
          <cell r="N1108">
            <v>1402</v>
          </cell>
        </row>
        <row r="1109">
          <cell r="B1109" t="str">
            <v>SHINGLE SPRINGS 211051800</v>
          </cell>
          <cell r="C1109">
            <v>153652110</v>
          </cell>
          <cell r="D1109" t="str">
            <v>SHINGLE SPRINGS 2110</v>
          </cell>
          <cell r="E1109">
            <v>51800</v>
          </cell>
          <cell r="F1109" t="b">
            <v>0</v>
          </cell>
          <cell r="G1109">
            <v>15718.5986141758</v>
          </cell>
          <cell r="H1109">
            <v>14796.528706561299</v>
          </cell>
          <cell r="I1109">
            <v>9.1961023657932248</v>
          </cell>
          <cell r="J1109">
            <v>128</v>
          </cell>
          <cell r="K1109">
            <v>1.62641024559206E-4</v>
          </cell>
          <cell r="L1109">
            <v>616</v>
          </cell>
          <cell r="M1109">
            <v>342.78139121557598</v>
          </cell>
          <cell r="N1109">
            <v>1383</v>
          </cell>
        </row>
        <row r="1110">
          <cell r="B1110" t="str">
            <v>SANTA MARIA 1108M80</v>
          </cell>
          <cell r="C1110">
            <v>182671108</v>
          </cell>
          <cell r="D1110" t="str">
            <v>SANTA MARIA 1108</v>
          </cell>
          <cell r="E1110" t="str">
            <v>M80</v>
          </cell>
          <cell r="F1110" t="b">
            <v>0</v>
          </cell>
          <cell r="G1110">
            <v>93735.501330955696</v>
          </cell>
          <cell r="H1110">
            <v>93735.501330955696</v>
          </cell>
          <cell r="I1110">
            <v>58.256992747641824</v>
          </cell>
          <cell r="J1110">
            <v>397</v>
          </cell>
          <cell r="K1110">
            <v>4.5707071454083699E-5</v>
          </cell>
          <cell r="L1110">
            <v>3147</v>
          </cell>
          <cell r="M1110">
            <v>1161.6823090293201</v>
          </cell>
          <cell r="N1110">
            <v>749</v>
          </cell>
        </row>
        <row r="1111">
          <cell r="B1111" t="str">
            <v>MONTE RIO 11131991</v>
          </cell>
          <cell r="C1111">
            <v>42811113</v>
          </cell>
          <cell r="D1111" t="str">
            <v>MONTE RIO 1113</v>
          </cell>
          <cell r="E1111">
            <v>1991</v>
          </cell>
          <cell r="F1111" t="b">
            <v>0</v>
          </cell>
          <cell r="G1111">
            <v>11465.3295437326</v>
          </cell>
          <cell r="H1111">
            <v>11465.3295437326</v>
          </cell>
          <cell r="I1111">
            <v>7.1257486287958978</v>
          </cell>
          <cell r="J1111">
            <v>51</v>
          </cell>
          <cell r="K1111">
            <v>1.6331003244689999E-4</v>
          </cell>
          <cell r="L1111">
            <v>608</v>
          </cell>
          <cell r="M1111">
            <v>395.60463750601798</v>
          </cell>
          <cell r="N1111">
            <v>1299</v>
          </cell>
        </row>
        <row r="1112">
          <cell r="B1112" t="str">
            <v>PEORIA 17056697</v>
          </cell>
          <cell r="C1112">
            <v>163781705</v>
          </cell>
          <cell r="D1112" t="str">
            <v>PEORIA 1705</v>
          </cell>
          <cell r="E1112">
            <v>6697</v>
          </cell>
          <cell r="F1112" t="b">
            <v>0</v>
          </cell>
          <cell r="G1112">
            <v>6657.3540886727096</v>
          </cell>
          <cell r="H1112">
            <v>6657.3540886727096</v>
          </cell>
          <cell r="I1112">
            <v>4.1375724603310813</v>
          </cell>
          <cell r="J1112">
            <v>46</v>
          </cell>
          <cell r="K1112">
            <v>1.04758696065603E-4</v>
          </cell>
          <cell r="L1112">
            <v>1534</v>
          </cell>
          <cell r="M1112">
            <v>551.778485829739</v>
          </cell>
          <cell r="N1112">
            <v>1143</v>
          </cell>
        </row>
        <row r="1113">
          <cell r="B1113" t="str">
            <v>RACETRACK 170311270</v>
          </cell>
          <cell r="C1113">
            <v>163761703</v>
          </cell>
          <cell r="D1113" t="str">
            <v>RACETRACK 1703</v>
          </cell>
          <cell r="E1113">
            <v>11270</v>
          </cell>
          <cell r="F1113" t="b">
            <v>0</v>
          </cell>
          <cell r="G1113">
            <v>20312.1456316861</v>
          </cell>
          <cell r="H1113">
            <v>20312.1456316861</v>
          </cell>
          <cell r="I1113">
            <v>12.624080566616595</v>
          </cell>
          <cell r="J1113">
            <v>123</v>
          </cell>
          <cell r="K1113">
            <v>1.2755791914194101E-4</v>
          </cell>
          <cell r="L1113">
            <v>1056</v>
          </cell>
          <cell r="M1113">
            <v>499.30737625438002</v>
          </cell>
          <cell r="N1113">
            <v>1201</v>
          </cell>
        </row>
        <row r="1114">
          <cell r="B1114" t="str">
            <v>MONTE RIO 11125040</v>
          </cell>
          <cell r="C1114">
            <v>42811112</v>
          </cell>
          <cell r="D1114" t="str">
            <v>MONTE RIO 1112</v>
          </cell>
          <cell r="E1114">
            <v>5040</v>
          </cell>
          <cell r="F1114" t="b">
            <v>0</v>
          </cell>
          <cell r="G1114">
            <v>6507.5662137838699</v>
          </cell>
          <cell r="H1114">
            <v>6507.5662137838699</v>
          </cell>
          <cell r="I1114">
            <v>4.0444786909781669</v>
          </cell>
          <cell r="J1114">
            <v>46</v>
          </cell>
          <cell r="K1114">
            <v>2.4059931250424899E-4</v>
          </cell>
          <cell r="L1114">
            <v>244</v>
          </cell>
          <cell r="M1114">
            <v>218.69821645993301</v>
          </cell>
          <cell r="N1114">
            <v>1609</v>
          </cell>
        </row>
        <row r="1115">
          <cell r="B1115" t="str">
            <v>WINDSOR 1103171410</v>
          </cell>
          <cell r="C1115">
            <v>43501103</v>
          </cell>
          <cell r="D1115" t="str">
            <v>WINDSOR 1103</v>
          </cell>
          <cell r="E1115">
            <v>171410</v>
          </cell>
          <cell r="F1115" t="b">
            <v>0</v>
          </cell>
          <cell r="G1115">
            <v>7035.3213895286899</v>
          </cell>
          <cell r="H1115">
            <v>2217.96394079218</v>
          </cell>
          <cell r="I1115">
            <v>1.3784735492804101</v>
          </cell>
          <cell r="J1115">
            <v>40</v>
          </cell>
          <cell r="K1115">
            <v>1.19613465176371E-4</v>
          </cell>
          <cell r="L1115">
            <v>1192</v>
          </cell>
          <cell r="M1115">
            <v>536.05142194793802</v>
          </cell>
          <cell r="N1115">
            <v>1163</v>
          </cell>
        </row>
        <row r="1116">
          <cell r="B1116" t="str">
            <v>MENDOCINO 1101450</v>
          </cell>
          <cell r="C1116">
            <v>42951101</v>
          </cell>
          <cell r="D1116" t="str">
            <v>MENDOCINO 1101</v>
          </cell>
          <cell r="E1116">
            <v>450</v>
          </cell>
          <cell r="F1116" t="b">
            <v>0</v>
          </cell>
          <cell r="G1116">
            <v>30451.68052066</v>
          </cell>
          <cell r="H1116">
            <v>9311.1997301342908</v>
          </cell>
          <cell r="I1116">
            <v>5.7869482474420701</v>
          </cell>
          <cell r="J1116">
            <v>208</v>
          </cell>
          <cell r="K1116">
            <v>1.2824845909493001E-4</v>
          </cell>
          <cell r="L1116">
            <v>1043</v>
          </cell>
          <cell r="M1116">
            <v>484.352039658867</v>
          </cell>
          <cell r="N1116">
            <v>1210</v>
          </cell>
        </row>
        <row r="1117">
          <cell r="B1117" t="str">
            <v>PLACER 1103CB</v>
          </cell>
          <cell r="C1117">
            <v>152461103</v>
          </cell>
          <cell r="D1117" t="str">
            <v>PLACER 1103</v>
          </cell>
          <cell r="E1117" t="str">
            <v>CB</v>
          </cell>
          <cell r="F1117" t="b">
            <v>0</v>
          </cell>
          <cell r="G1117">
            <v>14529.9116469704</v>
          </cell>
          <cell r="H1117">
            <v>11213.2305116019</v>
          </cell>
          <cell r="I1117">
            <v>6.9690680619029832</v>
          </cell>
          <cell r="J1117">
            <v>99</v>
          </cell>
          <cell r="K1117">
            <v>1.5794222866069701E-4</v>
          </cell>
          <cell r="L1117">
            <v>663</v>
          </cell>
          <cell r="M1117">
            <v>471.15169047548699</v>
          </cell>
          <cell r="N1117">
            <v>1224</v>
          </cell>
        </row>
        <row r="1118">
          <cell r="B1118" t="str">
            <v>GEYSERVILLE 110135492</v>
          </cell>
          <cell r="C1118">
            <v>42891101</v>
          </cell>
          <cell r="D1118" t="str">
            <v>GEYSERVILLE 1101</v>
          </cell>
          <cell r="E1118">
            <v>35492</v>
          </cell>
          <cell r="F1118" t="b">
            <v>0</v>
          </cell>
          <cell r="G1118">
            <v>34847.167800372699</v>
          </cell>
          <cell r="H1118">
            <v>16074.9759895146</v>
          </cell>
          <cell r="I1118">
            <v>9.9906625167896834</v>
          </cell>
          <cell r="J1118">
            <v>219</v>
          </cell>
          <cell r="K1118">
            <v>9.7258821855799896E-5</v>
          </cell>
          <cell r="L1118">
            <v>1708</v>
          </cell>
          <cell r="M1118">
            <v>426.18880118469002</v>
          </cell>
          <cell r="N1118">
            <v>1265</v>
          </cell>
        </row>
        <row r="1119">
          <cell r="B1119" t="str">
            <v>WYANDOTTE 1107829470</v>
          </cell>
          <cell r="C1119">
            <v>102911107</v>
          </cell>
          <cell r="D1119" t="str">
            <v>WYANDOTTE 1107</v>
          </cell>
          <cell r="E1119">
            <v>829470</v>
          </cell>
          <cell r="F1119" t="b">
            <v>0</v>
          </cell>
          <cell r="G1119">
            <v>16595.020500388498</v>
          </cell>
          <cell r="H1119">
            <v>16595.020500388498</v>
          </cell>
          <cell r="I1119">
            <v>10.313872281161279</v>
          </cell>
          <cell r="J1119">
            <v>93</v>
          </cell>
          <cell r="K1119">
            <v>1.1788029445122601E-4</v>
          </cell>
          <cell r="L1119">
            <v>1231</v>
          </cell>
          <cell r="M1119">
            <v>515.06817975967795</v>
          </cell>
          <cell r="N1119">
            <v>1185</v>
          </cell>
        </row>
        <row r="1120">
          <cell r="B1120" t="str">
            <v>CURTIS 17058110</v>
          </cell>
          <cell r="C1120">
            <v>163351705</v>
          </cell>
          <cell r="D1120" t="str">
            <v>CURTIS 1705</v>
          </cell>
          <cell r="E1120">
            <v>8110</v>
          </cell>
          <cell r="F1120" t="b">
            <v>0</v>
          </cell>
          <cell r="G1120">
            <v>13110.330606404499</v>
          </cell>
          <cell r="H1120">
            <v>13110.330606404499</v>
          </cell>
          <cell r="I1120">
            <v>8.1481234346827218</v>
          </cell>
          <cell r="J1120">
            <v>99</v>
          </cell>
          <cell r="K1120">
            <v>1.16898599144681E-4</v>
          </cell>
          <cell r="L1120">
            <v>1252</v>
          </cell>
          <cell r="M1120">
            <v>657.39658371697703</v>
          </cell>
          <cell r="N1120">
            <v>1057</v>
          </cell>
        </row>
        <row r="1121">
          <cell r="B1121" t="str">
            <v>CLAYTON 2212859443</v>
          </cell>
          <cell r="C1121">
            <v>12022212</v>
          </cell>
          <cell r="D1121" t="str">
            <v>CLAYTON 2212</v>
          </cell>
          <cell r="E1121">
            <v>859443</v>
          </cell>
          <cell r="F1121" t="b">
            <v>1</v>
          </cell>
          <cell r="G1121">
            <v>777.63936741769101</v>
          </cell>
          <cell r="H1121">
            <v>475.28370503024001</v>
          </cell>
          <cell r="I1121">
            <v>0.29539074271612181</v>
          </cell>
          <cell r="J1121">
            <v>5</v>
          </cell>
          <cell r="K1121">
            <v>4.9573874275665699E-5</v>
          </cell>
          <cell r="L1121">
            <v>3047</v>
          </cell>
          <cell r="M1121">
            <v>1445.6352378752899</v>
          </cell>
          <cell r="N1121">
            <v>616</v>
          </cell>
        </row>
        <row r="1122">
          <cell r="B1122" t="str">
            <v>DUNLAP 1103CB</v>
          </cell>
          <cell r="C1122">
            <v>254061103</v>
          </cell>
          <cell r="D1122" t="str">
            <v>DUNLAP 1103</v>
          </cell>
          <cell r="E1122" t="str">
            <v>CB</v>
          </cell>
          <cell r="F1122" t="b">
            <v>0</v>
          </cell>
          <cell r="G1122">
            <v>9029.3519976534099</v>
          </cell>
          <cell r="H1122">
            <v>9029.3519976534099</v>
          </cell>
          <cell r="I1122">
            <v>5.6117787431034243</v>
          </cell>
          <cell r="J1122">
            <v>38</v>
          </cell>
          <cell r="K1122">
            <v>3.4573650122478498E-5</v>
          </cell>
          <cell r="L1122">
            <v>3359</v>
          </cell>
          <cell r="M1122">
            <v>1447.0841996624999</v>
          </cell>
          <cell r="N1122">
            <v>615</v>
          </cell>
        </row>
        <row r="1123">
          <cell r="B1123" t="str">
            <v>MERCED FALLS 110285002</v>
          </cell>
          <cell r="C1123">
            <v>252811102</v>
          </cell>
          <cell r="D1123" t="str">
            <v>MERCED FALLS 1102</v>
          </cell>
          <cell r="E1123">
            <v>85002</v>
          </cell>
          <cell r="F1123" t="b">
            <v>0</v>
          </cell>
          <cell r="G1123">
            <v>57093.510418943901</v>
          </cell>
          <cell r="H1123">
            <v>57093.510418943901</v>
          </cell>
          <cell r="I1123">
            <v>35.48384737038154</v>
          </cell>
          <cell r="J1123">
            <v>394</v>
          </cell>
          <cell r="K1123">
            <v>7.62645740005748E-5</v>
          </cell>
          <cell r="L1123">
            <v>2302</v>
          </cell>
          <cell r="M1123">
            <v>729.16389222105897</v>
          </cell>
          <cell r="N1123">
            <v>992</v>
          </cell>
        </row>
        <row r="1124">
          <cell r="B1124" t="str">
            <v>FROGTOWN 170113412</v>
          </cell>
          <cell r="C1124">
            <v>163451701</v>
          </cell>
          <cell r="D1124" t="str">
            <v>FROGTOWN 1701</v>
          </cell>
          <cell r="E1124">
            <v>13412</v>
          </cell>
          <cell r="F1124" t="b">
            <v>0</v>
          </cell>
          <cell r="G1124">
            <v>62439.7254802803</v>
          </cell>
          <cell r="H1124">
            <v>62439.7254802803</v>
          </cell>
          <cell r="I1124">
            <v>38.806541628514793</v>
          </cell>
          <cell r="J1124">
            <v>333</v>
          </cell>
          <cell r="K1124">
            <v>1.1910702959893001E-4</v>
          </cell>
          <cell r="L1124">
            <v>1202</v>
          </cell>
          <cell r="M1124">
            <v>811.19054753134196</v>
          </cell>
          <cell r="N1124">
            <v>930</v>
          </cell>
        </row>
        <row r="1125">
          <cell r="B1125" t="str">
            <v>COTATI 110361736</v>
          </cell>
          <cell r="C1125">
            <v>42271103</v>
          </cell>
          <cell r="D1125" t="str">
            <v>COTATI 1103</v>
          </cell>
          <cell r="E1125">
            <v>61736</v>
          </cell>
          <cell r="F1125" t="b">
            <v>0</v>
          </cell>
          <cell r="G1125">
            <v>26875.646949956499</v>
          </cell>
          <cell r="H1125">
            <v>19558.6497830113</v>
          </cell>
          <cell r="I1125">
            <v>12.155779852710566</v>
          </cell>
          <cell r="J1125">
            <v>129</v>
          </cell>
          <cell r="K1125">
            <v>6.0018075735968001E-5</v>
          </cell>
          <cell r="L1125">
            <v>2773</v>
          </cell>
          <cell r="M1125">
            <v>726.42309532782895</v>
          </cell>
          <cell r="N1125">
            <v>994</v>
          </cell>
        </row>
        <row r="1126">
          <cell r="B1126" t="str">
            <v>WILDWOOD 11011576</v>
          </cell>
          <cell r="C1126">
            <v>103611101</v>
          </cell>
          <cell r="D1126" t="str">
            <v>WILDWOOD 1101</v>
          </cell>
          <cell r="E1126">
            <v>1576</v>
          </cell>
          <cell r="F1126" t="b">
            <v>0</v>
          </cell>
          <cell r="G1126">
            <v>12974.576980518401</v>
          </cell>
          <cell r="H1126">
            <v>12974.576980518401</v>
          </cell>
          <cell r="I1126">
            <v>8.063752007780236</v>
          </cell>
          <cell r="J1126">
            <v>51</v>
          </cell>
          <cell r="K1126">
            <v>7.9986595379773006E-5</v>
          </cell>
          <cell r="L1126">
            <v>2206</v>
          </cell>
          <cell r="M1126">
            <v>832.24054965004495</v>
          </cell>
          <cell r="N1126">
            <v>921</v>
          </cell>
        </row>
        <row r="1127">
          <cell r="B1127" t="str">
            <v>FITCH MOUNTAIN 1113352</v>
          </cell>
          <cell r="C1127">
            <v>42751113</v>
          </cell>
          <cell r="D1127" t="str">
            <v>FITCH MOUNTAIN 1113</v>
          </cell>
          <cell r="E1127">
            <v>352</v>
          </cell>
          <cell r="F1127" t="b">
            <v>0</v>
          </cell>
          <cell r="G1127">
            <v>19238.601865551798</v>
          </cell>
          <cell r="H1127">
            <v>9086.2434464900598</v>
          </cell>
          <cell r="I1127">
            <v>5.647137008384127</v>
          </cell>
          <cell r="J1127">
            <v>123</v>
          </cell>
          <cell r="K1127">
            <v>1.4867080442751201E-4</v>
          </cell>
          <cell r="L1127">
            <v>757</v>
          </cell>
          <cell r="M1127">
            <v>547.94397667510998</v>
          </cell>
          <cell r="N1127">
            <v>1149</v>
          </cell>
        </row>
        <row r="1128">
          <cell r="B1128" t="str">
            <v>IONE 1101CB</v>
          </cell>
          <cell r="C1128">
            <v>163881101</v>
          </cell>
          <cell r="D1128" t="str">
            <v>IONE 1101</v>
          </cell>
          <cell r="E1128" t="str">
            <v>CB</v>
          </cell>
          <cell r="F1128" t="b">
            <v>0</v>
          </cell>
          <cell r="G1128">
            <v>22613.991459067402</v>
          </cell>
          <cell r="H1128">
            <v>2970.8687432987399</v>
          </cell>
          <cell r="I1128">
            <v>1.8464069256051834</v>
          </cell>
          <cell r="J1128">
            <v>85</v>
          </cell>
          <cell r="K1128">
            <v>1.2529368039048699E-4</v>
          </cell>
          <cell r="L1128">
            <v>1093</v>
          </cell>
          <cell r="M1128">
            <v>646.64638111377599</v>
          </cell>
          <cell r="N1128">
            <v>1068</v>
          </cell>
        </row>
        <row r="1129">
          <cell r="B1129" t="str">
            <v>FROGTOWN 17016807</v>
          </cell>
          <cell r="C1129">
            <v>163451701</v>
          </cell>
          <cell r="D1129" t="str">
            <v>FROGTOWN 1701</v>
          </cell>
          <cell r="E1129">
            <v>6807</v>
          </cell>
          <cell r="F1129" t="b">
            <v>0</v>
          </cell>
          <cell r="G1129">
            <v>7894.5526843992102</v>
          </cell>
          <cell r="H1129">
            <v>7894.5526843992102</v>
          </cell>
          <cell r="I1129">
            <v>4.9064963855806152</v>
          </cell>
          <cell r="J1129">
            <v>49</v>
          </cell>
          <cell r="K1129">
            <v>1.48369101819354E-4</v>
          </cell>
          <cell r="L1129">
            <v>759</v>
          </cell>
          <cell r="M1129">
            <v>586.65233245309503</v>
          </cell>
          <cell r="N1129">
            <v>1116</v>
          </cell>
        </row>
        <row r="1130">
          <cell r="B1130" t="str">
            <v>HIGHLANDS 110275140</v>
          </cell>
          <cell r="C1130">
            <v>43361102</v>
          </cell>
          <cell r="D1130" t="str">
            <v>HIGHLANDS 1102</v>
          </cell>
          <cell r="E1130">
            <v>75140</v>
          </cell>
          <cell r="F1130" t="b">
            <v>0</v>
          </cell>
          <cell r="G1130">
            <v>32224.010464756298</v>
          </cell>
          <cell r="H1130">
            <v>13968.9875426574</v>
          </cell>
          <cell r="I1130">
            <v>8.6817821893458049</v>
          </cell>
          <cell r="J1130">
            <v>238</v>
          </cell>
          <cell r="K1130">
            <v>4.9487306145015503E-5</v>
          </cell>
          <cell r="L1130">
            <v>3050</v>
          </cell>
          <cell r="M1130">
            <v>824.06672218701203</v>
          </cell>
          <cell r="N1130">
            <v>924</v>
          </cell>
        </row>
        <row r="1131">
          <cell r="B1131" t="str">
            <v>CORRAL 1103831781</v>
          </cell>
          <cell r="C1131">
            <v>162991103</v>
          </cell>
          <cell r="D1131" t="str">
            <v>CORRAL 1103</v>
          </cell>
          <cell r="E1131">
            <v>831781</v>
          </cell>
          <cell r="F1131" t="b">
            <v>0</v>
          </cell>
          <cell r="G1131">
            <v>2564.8738137034302</v>
          </cell>
          <cell r="H1131">
            <v>1186.13962345451</v>
          </cell>
          <cell r="I1131">
            <v>0.73719056771566815</v>
          </cell>
          <cell r="J1131">
            <v>19</v>
          </cell>
          <cell r="K1131">
            <v>7.3781900267165697E-5</v>
          </cell>
          <cell r="L1131">
            <v>2367</v>
          </cell>
          <cell r="M1131">
            <v>806.93690638615499</v>
          </cell>
          <cell r="N1131">
            <v>932</v>
          </cell>
        </row>
        <row r="1132">
          <cell r="B1132" t="str">
            <v>APPLE HILL 21029722</v>
          </cell>
          <cell r="C1132">
            <v>153662102</v>
          </cell>
          <cell r="D1132" t="str">
            <v>APPLE HILL 2102</v>
          </cell>
          <cell r="E1132">
            <v>9722</v>
          </cell>
          <cell r="F1132" t="b">
            <v>0</v>
          </cell>
          <cell r="G1132">
            <v>62437.516451360199</v>
          </cell>
          <cell r="H1132">
            <v>62437.516451360199</v>
          </cell>
          <cell r="I1132">
            <v>38.805168708116966</v>
          </cell>
          <cell r="J1132">
            <v>359</v>
          </cell>
          <cell r="K1132">
            <v>1.01738953645259E-4</v>
          </cell>
          <cell r="L1132">
            <v>1610</v>
          </cell>
          <cell r="M1132">
            <v>529.22604725544898</v>
          </cell>
          <cell r="N1132">
            <v>1174</v>
          </cell>
        </row>
        <row r="1133">
          <cell r="B1133" t="str">
            <v>MORGAN HILL 2105XR152</v>
          </cell>
          <cell r="C1133">
            <v>83242105</v>
          </cell>
          <cell r="D1133" t="str">
            <v>MORGAN HILL 2105</v>
          </cell>
          <cell r="E1133" t="str">
            <v>XR152</v>
          </cell>
          <cell r="F1133" t="b">
            <v>0</v>
          </cell>
          <cell r="G1133">
            <v>20635.504793623601</v>
          </cell>
          <cell r="H1133">
            <v>14045.9027955235</v>
          </cell>
          <cell r="I1133">
            <v>8.7295853297224983</v>
          </cell>
          <cell r="J1133">
            <v>156</v>
          </cell>
          <cell r="K1133">
            <v>8.0844171407079503E-5</v>
          </cell>
          <cell r="L1133">
            <v>2185</v>
          </cell>
          <cell r="M1133">
            <v>646.20647548197405</v>
          </cell>
          <cell r="N1133">
            <v>1069</v>
          </cell>
        </row>
        <row r="1134">
          <cell r="B1134" t="str">
            <v>CLARKSVILLE 2106CB</v>
          </cell>
          <cell r="C1134">
            <v>153612106</v>
          </cell>
          <cell r="D1134" t="str">
            <v>CLARKSVILLE 2106</v>
          </cell>
          <cell r="E1134" t="str">
            <v>CB</v>
          </cell>
          <cell r="F1134" t="b">
            <v>1</v>
          </cell>
          <cell r="G1134">
            <v>830.41999873947304</v>
          </cell>
          <cell r="H1134">
            <v>224.61894002645801</v>
          </cell>
          <cell r="I1134">
            <v>0.13960157863670478</v>
          </cell>
          <cell r="J1134">
            <v>9</v>
          </cell>
          <cell r="K1134">
            <v>2.0912167221669899E-4</v>
          </cell>
          <cell r="L1134">
            <v>364</v>
          </cell>
          <cell r="M1134">
            <v>241.40350126238599</v>
          </cell>
          <cell r="N1134">
            <v>1563</v>
          </cell>
        </row>
        <row r="1135">
          <cell r="B1135" t="str">
            <v>RED BLUFF 1104135854</v>
          </cell>
          <cell r="C1135">
            <v>103541104</v>
          </cell>
          <cell r="D1135" t="str">
            <v>RED BLUFF 1104</v>
          </cell>
          <cell r="E1135">
            <v>135854</v>
          </cell>
          <cell r="F1135" t="b">
            <v>0</v>
          </cell>
          <cell r="G1135">
            <v>4250.0634286492404</v>
          </cell>
          <cell r="H1135">
            <v>2325.1243977168001</v>
          </cell>
          <cell r="I1135">
            <v>1.4450742061633313</v>
          </cell>
          <cell r="J1135">
            <v>34</v>
          </cell>
          <cell r="K1135">
            <v>6.0566395886245799E-5</v>
          </cell>
          <cell r="L1135">
            <v>2759</v>
          </cell>
          <cell r="M1135">
            <v>1134.6908165524301</v>
          </cell>
          <cell r="N1135">
            <v>761</v>
          </cell>
        </row>
        <row r="1136">
          <cell r="B1136" t="str">
            <v>KESWICK 11011588</v>
          </cell>
          <cell r="C1136">
            <v>103451101</v>
          </cell>
          <cell r="D1136" t="str">
            <v>KESWICK 1101</v>
          </cell>
          <cell r="E1136">
            <v>1588</v>
          </cell>
          <cell r="F1136" t="b">
            <v>0</v>
          </cell>
          <cell r="G1136">
            <v>13991.440067469801</v>
          </cell>
          <cell r="H1136">
            <v>13991.440067469801</v>
          </cell>
          <cell r="I1136">
            <v>8.695736524219889</v>
          </cell>
          <cell r="J1136">
            <v>33</v>
          </cell>
          <cell r="K1136">
            <v>1.81063351715927E-4</v>
          </cell>
          <cell r="L1136">
            <v>503</v>
          </cell>
          <cell r="M1136">
            <v>584.74004297922704</v>
          </cell>
          <cell r="N1136">
            <v>1118</v>
          </cell>
        </row>
        <row r="1137">
          <cell r="B1137" t="str">
            <v>OLETA 11022642</v>
          </cell>
          <cell r="C1137">
            <v>163541102</v>
          </cell>
          <cell r="D1137" t="str">
            <v>OLETA 1102</v>
          </cell>
          <cell r="E1137">
            <v>2642</v>
          </cell>
          <cell r="F1137" t="b">
            <v>0</v>
          </cell>
          <cell r="G1137">
            <v>7497.8567752036397</v>
          </cell>
          <cell r="H1137">
            <v>7497.8567752036397</v>
          </cell>
          <cell r="I1137">
            <v>4.6599482754528525</v>
          </cell>
          <cell r="J1137">
            <v>27</v>
          </cell>
          <cell r="K1137">
            <v>9.0400765017235502E-5</v>
          </cell>
          <cell r="L1137">
            <v>1902</v>
          </cell>
          <cell r="M1137">
            <v>716.24067124370004</v>
          </cell>
          <cell r="N1137">
            <v>1006</v>
          </cell>
        </row>
        <row r="1138">
          <cell r="B1138" t="str">
            <v>SYCAMORE CREEK 11112014</v>
          </cell>
          <cell r="C1138">
            <v>102971111</v>
          </cell>
          <cell r="D1138" t="str">
            <v>SYCAMORE CREEK 1111</v>
          </cell>
          <cell r="E1138">
            <v>2014</v>
          </cell>
          <cell r="F1138" t="b">
            <v>0</v>
          </cell>
          <cell r="G1138">
            <v>35984.1334924697</v>
          </cell>
          <cell r="H1138">
            <v>35984.1334924697</v>
          </cell>
          <cell r="I1138">
            <v>22.364284333418087</v>
          </cell>
          <cell r="J1138">
            <v>181</v>
          </cell>
          <cell r="K1138">
            <v>1.04182826109738E-4</v>
          </cell>
          <cell r="L1138">
            <v>1548</v>
          </cell>
          <cell r="M1138">
            <v>602.37668240606695</v>
          </cell>
          <cell r="N1138">
            <v>1097</v>
          </cell>
        </row>
        <row r="1139">
          <cell r="B1139" t="str">
            <v>EL DORADO PH 210163464</v>
          </cell>
          <cell r="C1139">
            <v>152762101</v>
          </cell>
          <cell r="D1139" t="str">
            <v>EL DORADO PH 2101</v>
          </cell>
          <cell r="E1139">
            <v>63464</v>
          </cell>
          <cell r="F1139" t="b">
            <v>0</v>
          </cell>
          <cell r="G1139">
            <v>21920.8691922451</v>
          </cell>
          <cell r="H1139">
            <v>21920.8691922451</v>
          </cell>
          <cell r="I1139">
            <v>13.623908758387259</v>
          </cell>
          <cell r="J1139">
            <v>70</v>
          </cell>
          <cell r="K1139">
            <v>1.21366408891027E-4</v>
          </cell>
          <cell r="L1139">
            <v>1160</v>
          </cell>
          <cell r="M1139">
            <v>659.62756839870497</v>
          </cell>
          <cell r="N1139">
            <v>1053</v>
          </cell>
        </row>
        <row r="1140">
          <cell r="B1140" t="str">
            <v>WILLOW CREEK 110347966</v>
          </cell>
          <cell r="C1140">
            <v>192171103</v>
          </cell>
          <cell r="D1140" t="str">
            <v>WILLOW CREEK 1103</v>
          </cell>
          <cell r="E1140">
            <v>47966</v>
          </cell>
          <cell r="F1140" t="b">
            <v>0</v>
          </cell>
          <cell r="G1140">
            <v>27271.322236129599</v>
          </cell>
          <cell r="H1140">
            <v>27271.322236129599</v>
          </cell>
          <cell r="I1140">
            <v>16.949236939794655</v>
          </cell>
          <cell r="J1140">
            <v>167</v>
          </cell>
          <cell r="K1140">
            <v>2.09883272448981E-4</v>
          </cell>
          <cell r="L1140">
            <v>360</v>
          </cell>
          <cell r="M1140">
            <v>215.80454594805701</v>
          </cell>
          <cell r="N1140">
            <v>1610</v>
          </cell>
        </row>
        <row r="1141">
          <cell r="B1141" t="str">
            <v>RED BLUFF 11051564</v>
          </cell>
          <cell r="C1141">
            <v>103541105</v>
          </cell>
          <cell r="D1141" t="str">
            <v>RED BLUFF 1105</v>
          </cell>
          <cell r="E1141">
            <v>1564</v>
          </cell>
          <cell r="F1141" t="b">
            <v>0</v>
          </cell>
          <cell r="G1141">
            <v>17092.583180027701</v>
          </cell>
          <cell r="H1141">
            <v>1891.6003111222001</v>
          </cell>
          <cell r="I1141">
            <v>1.1756372350044748</v>
          </cell>
          <cell r="J1141">
            <v>133</v>
          </cell>
          <cell r="K1141">
            <v>7.3289763184386004E-5</v>
          </cell>
          <cell r="L1141">
            <v>2387</v>
          </cell>
          <cell r="M1141">
            <v>869.30016236242295</v>
          </cell>
          <cell r="N1141">
            <v>900</v>
          </cell>
        </row>
        <row r="1142">
          <cell r="B1142" t="str">
            <v>MORGAN HILL 2110814616</v>
          </cell>
          <cell r="C1142">
            <v>83242110</v>
          </cell>
          <cell r="D1142" t="str">
            <v>MORGAN HILL 2110</v>
          </cell>
          <cell r="E1142">
            <v>814616</v>
          </cell>
          <cell r="F1142" t="b">
            <v>1</v>
          </cell>
          <cell r="G1142">
            <v>3902.69214436836</v>
          </cell>
          <cell r="H1142">
            <v>157.40148162527501</v>
          </cell>
          <cell r="I1142">
            <v>9.7825656696876956E-2</v>
          </cell>
          <cell r="J1142">
            <v>28</v>
          </cell>
          <cell r="K1142">
            <v>8.7257030145337894E-5</v>
          </cell>
          <cell r="L1142">
            <v>2006</v>
          </cell>
          <cell r="M1142">
            <v>602.33234869635498</v>
          </cell>
          <cell r="N1142">
            <v>1098</v>
          </cell>
        </row>
        <row r="1143">
          <cell r="B1143" t="str">
            <v>FROGTOWN 1702694042</v>
          </cell>
          <cell r="C1143">
            <v>163451702</v>
          </cell>
          <cell r="D1143" t="str">
            <v>FROGTOWN 1702</v>
          </cell>
          <cell r="E1143">
            <v>694042</v>
          </cell>
          <cell r="F1143" t="b">
            <v>1</v>
          </cell>
          <cell r="G1143">
            <v>972.04708386424295</v>
          </cell>
          <cell r="H1143">
            <v>972.04708386424295</v>
          </cell>
          <cell r="I1143">
            <v>0.60413118947435862</v>
          </cell>
          <cell r="J1143">
            <v>8</v>
          </cell>
          <cell r="K1143">
            <v>1.18831967938604E-4</v>
          </cell>
          <cell r="L1143">
            <v>1210</v>
          </cell>
          <cell r="M1143">
            <v>338.836259658448</v>
          </cell>
          <cell r="N1143">
            <v>1389</v>
          </cell>
        </row>
        <row r="1144">
          <cell r="B1144" t="str">
            <v>SHINGLE SPRINGS 21107742</v>
          </cell>
          <cell r="C1144">
            <v>153652110</v>
          </cell>
          <cell r="D1144" t="str">
            <v>SHINGLE SPRINGS 2110</v>
          </cell>
          <cell r="E1144">
            <v>7742</v>
          </cell>
          <cell r="F1144" t="b">
            <v>0</v>
          </cell>
          <cell r="G1144">
            <v>73623.591048286398</v>
          </cell>
          <cell r="H1144">
            <v>73535.667082782995</v>
          </cell>
          <cell r="I1144">
            <v>45.702714159591672</v>
          </cell>
          <cell r="J1144">
            <v>475</v>
          </cell>
          <cell r="K1144">
            <v>9.9170798348188001E-5</v>
          </cell>
          <cell r="L1144">
            <v>1663</v>
          </cell>
          <cell r="M1144">
            <v>595.56494635498098</v>
          </cell>
          <cell r="N1144">
            <v>1104</v>
          </cell>
        </row>
        <row r="1145">
          <cell r="B1145" t="str">
            <v>CURTIS 1704CB</v>
          </cell>
          <cell r="C1145">
            <v>163351704</v>
          </cell>
          <cell r="D1145" t="str">
            <v>CURTIS 1704</v>
          </cell>
          <cell r="E1145" t="str">
            <v>CB</v>
          </cell>
          <cell r="F1145" t="b">
            <v>0</v>
          </cell>
          <cell r="G1145">
            <v>22863.3141665568</v>
          </cell>
          <cell r="H1145">
            <v>22355.130445355298</v>
          </cell>
          <cell r="I1145">
            <v>13.893803881513549</v>
          </cell>
          <cell r="J1145">
            <v>170</v>
          </cell>
          <cell r="K1145">
            <v>1.0750236768045E-4</v>
          </cell>
          <cell r="L1145">
            <v>1464</v>
          </cell>
          <cell r="M1145">
            <v>527.786713641662</v>
          </cell>
          <cell r="N1145">
            <v>1176</v>
          </cell>
        </row>
        <row r="1146">
          <cell r="B1146" t="str">
            <v>WOODSIDE 11018974</v>
          </cell>
          <cell r="C1146">
            <v>24251101</v>
          </cell>
          <cell r="D1146" t="str">
            <v>WOODSIDE 1101</v>
          </cell>
          <cell r="E1146">
            <v>8974</v>
          </cell>
          <cell r="F1146" t="b">
            <v>0</v>
          </cell>
          <cell r="G1146">
            <v>21278.669062495501</v>
          </cell>
          <cell r="H1146">
            <v>21278.669062495501</v>
          </cell>
          <cell r="I1146">
            <v>13.224778783403046</v>
          </cell>
          <cell r="J1146">
            <v>149</v>
          </cell>
          <cell r="K1146">
            <v>2.0533573527874299E-4</v>
          </cell>
          <cell r="L1146">
            <v>378</v>
          </cell>
          <cell r="M1146">
            <v>324.74163876319699</v>
          </cell>
          <cell r="N1146">
            <v>1406</v>
          </cell>
        </row>
        <row r="1147">
          <cell r="B1147" t="str">
            <v>MOLINO 1101322</v>
          </cell>
          <cell r="C1147">
            <v>42571101</v>
          </cell>
          <cell r="D1147" t="str">
            <v>MOLINO 1101</v>
          </cell>
          <cell r="E1147">
            <v>322</v>
          </cell>
          <cell r="F1147" t="b">
            <v>0</v>
          </cell>
          <cell r="G1147">
            <v>23201.981262092198</v>
          </cell>
          <cell r="H1147">
            <v>22860.764564305198</v>
          </cell>
          <cell r="I1147">
            <v>14.20805752908962</v>
          </cell>
          <cell r="J1147">
            <v>167</v>
          </cell>
          <cell r="K1147">
            <v>1.3801866942252599E-4</v>
          </cell>
          <cell r="L1147">
            <v>893</v>
          </cell>
          <cell r="M1147">
            <v>458.14247865185303</v>
          </cell>
          <cell r="N1147">
            <v>1238</v>
          </cell>
        </row>
        <row r="1148">
          <cell r="B1148" t="str">
            <v>PALMER 1101M88</v>
          </cell>
          <cell r="C1148">
            <v>183031101</v>
          </cell>
          <cell r="D1148" t="str">
            <v>PALMER 1101</v>
          </cell>
          <cell r="E1148" t="str">
            <v>M88</v>
          </cell>
          <cell r="F1148" t="b">
            <v>0</v>
          </cell>
          <cell r="G1148">
            <v>24723.957713146199</v>
          </cell>
          <cell r="H1148">
            <v>4969.3509608545</v>
          </cell>
          <cell r="I1148">
            <v>3.0884716972371038</v>
          </cell>
          <cell r="J1148">
            <v>85</v>
          </cell>
          <cell r="K1148">
            <v>4.8500189267114703E-5</v>
          </cell>
          <cell r="L1148">
            <v>3076</v>
          </cell>
          <cell r="M1148">
            <v>599.81183106180504</v>
          </cell>
          <cell r="N1148">
            <v>1100</v>
          </cell>
        </row>
        <row r="1149">
          <cell r="B1149" t="str">
            <v>WOODSIDE 11018884</v>
          </cell>
          <cell r="C1149">
            <v>24251101</v>
          </cell>
          <cell r="D1149" t="str">
            <v>WOODSIDE 1101</v>
          </cell>
          <cell r="E1149">
            <v>8884</v>
          </cell>
          <cell r="F1149" t="b">
            <v>0</v>
          </cell>
          <cell r="G1149">
            <v>12033.5668557561</v>
          </cell>
          <cell r="H1149">
            <v>12033.5668557561</v>
          </cell>
          <cell r="I1149">
            <v>7.4789104137701061</v>
          </cell>
          <cell r="J1149">
            <v>74</v>
          </cell>
          <cell r="K1149">
            <v>1.7464210710337199E-4</v>
          </cell>
          <cell r="L1149">
            <v>530</v>
          </cell>
          <cell r="M1149">
            <v>305.57052126333099</v>
          </cell>
          <cell r="N1149">
            <v>1438</v>
          </cell>
        </row>
        <row r="1150">
          <cell r="B1150" t="str">
            <v>GARBERVILLE 11022500</v>
          </cell>
          <cell r="C1150">
            <v>192221102</v>
          </cell>
          <cell r="D1150" t="str">
            <v>GARBERVILLE 1102</v>
          </cell>
          <cell r="E1150">
            <v>2500</v>
          </cell>
          <cell r="F1150" t="b">
            <v>0</v>
          </cell>
          <cell r="G1150">
            <v>25777.188445160798</v>
          </cell>
          <cell r="H1150">
            <v>25777.188445160798</v>
          </cell>
          <cell r="I1150">
            <v>16.020626752741329</v>
          </cell>
          <cell r="J1150">
            <v>106</v>
          </cell>
          <cell r="K1150">
            <v>3.2433131869072899E-4</v>
          </cell>
          <cell r="L1150">
            <v>107</v>
          </cell>
          <cell r="M1150">
            <v>205.030811589081</v>
          </cell>
          <cell r="N1150">
            <v>1627</v>
          </cell>
        </row>
        <row r="1151">
          <cell r="B1151" t="str">
            <v>BEAR VALLEY 21014500</v>
          </cell>
          <cell r="C1151">
            <v>252192101</v>
          </cell>
          <cell r="D1151" t="str">
            <v>BEAR VALLEY 2101</v>
          </cell>
          <cell r="E1151">
            <v>4500</v>
          </cell>
          <cell r="F1151" t="b">
            <v>0</v>
          </cell>
          <cell r="G1151">
            <v>132540.174263986</v>
          </cell>
          <cell r="H1151">
            <v>38902.954409121099</v>
          </cell>
          <cell r="I1151">
            <v>24.178343324500371</v>
          </cell>
          <cell r="J1151">
            <v>516</v>
          </cell>
          <cell r="K1151">
            <v>4.63791833245259E-5</v>
          </cell>
          <cell r="L1151">
            <v>3128</v>
          </cell>
          <cell r="M1151">
            <v>1229.9776454079799</v>
          </cell>
          <cell r="N1151">
            <v>714</v>
          </cell>
        </row>
        <row r="1152">
          <cell r="B1152" t="str">
            <v>RED BLUFF 11041302</v>
          </cell>
          <cell r="C1152">
            <v>103541104</v>
          </cell>
          <cell r="D1152" t="str">
            <v>RED BLUFF 1104</v>
          </cell>
          <cell r="E1152">
            <v>1302</v>
          </cell>
          <cell r="F1152" t="b">
            <v>0</v>
          </cell>
          <cell r="G1152">
            <v>23388.516884949699</v>
          </cell>
          <cell r="H1152">
            <v>22389.971076691902</v>
          </cell>
          <cell r="I1152">
            <v>13.915457474637602</v>
          </cell>
          <cell r="J1152">
            <v>113</v>
          </cell>
          <cell r="K1152">
            <v>5.0169483410508597E-5</v>
          </cell>
          <cell r="L1152">
            <v>3034</v>
          </cell>
          <cell r="M1152">
            <v>1215.85323189832</v>
          </cell>
          <cell r="N1152">
            <v>721</v>
          </cell>
        </row>
        <row r="1153">
          <cell r="B1153" t="str">
            <v>BEAR VALLEY 2105CB</v>
          </cell>
          <cell r="C1153">
            <v>252192105</v>
          </cell>
          <cell r="D1153" t="str">
            <v>BEAR VALLEY 2105</v>
          </cell>
          <cell r="E1153" t="str">
            <v>CB</v>
          </cell>
          <cell r="F1153" t="b">
            <v>0</v>
          </cell>
          <cell r="G1153">
            <v>6175.40752796792</v>
          </cell>
          <cell r="H1153">
            <v>6175.40752796792</v>
          </cell>
          <cell r="I1153">
            <v>3.8380407258967808</v>
          </cell>
          <cell r="J1153">
            <v>9</v>
          </cell>
          <cell r="K1153">
            <v>9.2621606654574794E-5</v>
          </cell>
          <cell r="L1153">
            <v>1830</v>
          </cell>
          <cell r="M1153">
            <v>515.14742222428299</v>
          </cell>
          <cell r="N1153">
            <v>1184</v>
          </cell>
        </row>
        <row r="1154">
          <cell r="B1154" t="str">
            <v>BUTTE 1105244246</v>
          </cell>
          <cell r="C1154">
            <v>103081105</v>
          </cell>
          <cell r="D1154" t="str">
            <v>BUTTE 1105</v>
          </cell>
          <cell r="E1154">
            <v>244246</v>
          </cell>
          <cell r="F1154" t="b">
            <v>0</v>
          </cell>
          <cell r="G1154">
            <v>1936.2708655500101</v>
          </cell>
          <cell r="H1154">
            <v>1936.2708655500101</v>
          </cell>
          <cell r="I1154">
            <v>1.203400165040404</v>
          </cell>
          <cell r="J1154">
            <v>11</v>
          </cell>
          <cell r="K1154">
            <v>1.63131978214633E-4</v>
          </cell>
          <cell r="L1154">
            <v>610</v>
          </cell>
          <cell r="M1154">
            <v>330.853596097778</v>
          </cell>
          <cell r="N1154">
            <v>1396</v>
          </cell>
        </row>
        <row r="1155">
          <cell r="B1155" t="str">
            <v>BRUNSWICK 110651484</v>
          </cell>
          <cell r="C1155">
            <v>152481106</v>
          </cell>
          <cell r="D1155" t="str">
            <v>BRUNSWICK 1106</v>
          </cell>
          <cell r="E1155">
            <v>51484</v>
          </cell>
          <cell r="F1155" t="b">
            <v>0</v>
          </cell>
          <cell r="G1155">
            <v>26385.539346272701</v>
          </cell>
          <cell r="H1155">
            <v>24741.7274776798</v>
          </cell>
          <cell r="I1155">
            <v>15.377083578421257</v>
          </cell>
          <cell r="J1155">
            <v>195</v>
          </cell>
          <cell r="K1155">
            <v>1.4060395443289599E-4</v>
          </cell>
          <cell r="L1155">
            <v>862</v>
          </cell>
          <cell r="M1155">
            <v>372.49004942871801</v>
          </cell>
          <cell r="N1155">
            <v>1333</v>
          </cell>
        </row>
        <row r="1156">
          <cell r="B1156" t="str">
            <v>STONE CORRAL 1110975698</v>
          </cell>
          <cell r="C1156">
            <v>252921110</v>
          </cell>
          <cell r="D1156" t="str">
            <v>STONE CORRAL 1110</v>
          </cell>
          <cell r="E1156">
            <v>975698</v>
          </cell>
          <cell r="F1156" t="b">
            <v>0</v>
          </cell>
          <cell r="G1156">
            <v>7671.0517102185404</v>
          </cell>
          <cell r="H1156">
            <v>1441.79841003611</v>
          </cell>
          <cell r="I1156">
            <v>0.89608353638042881</v>
          </cell>
          <cell r="J1156">
            <v>44</v>
          </cell>
          <cell r="K1156">
            <v>4.35628827620927E-5</v>
          </cell>
          <cell r="L1156">
            <v>3200</v>
          </cell>
          <cell r="M1156">
            <v>962.18279633179895</v>
          </cell>
          <cell r="N1156">
            <v>852</v>
          </cell>
        </row>
        <row r="1157">
          <cell r="B1157" t="str">
            <v>MIDDLETOWN 1101612</v>
          </cell>
          <cell r="C1157">
            <v>43141101</v>
          </cell>
          <cell r="D1157" t="str">
            <v>MIDDLETOWN 1101</v>
          </cell>
          <cell r="E1157">
            <v>612</v>
          </cell>
          <cell r="F1157" t="b">
            <v>0</v>
          </cell>
          <cell r="G1157">
            <v>6362.70018506824</v>
          </cell>
          <cell r="H1157">
            <v>6362.70018506824</v>
          </cell>
          <cell r="I1157">
            <v>3.9544438689050589</v>
          </cell>
          <cell r="J1157">
            <v>25</v>
          </cell>
          <cell r="K1157">
            <v>8.4863320735166701E-5</v>
          </cell>
          <cell r="L1157">
            <v>2067</v>
          </cell>
          <cell r="M1157">
            <v>719.60483444546503</v>
          </cell>
          <cell r="N1157">
            <v>1000</v>
          </cell>
        </row>
        <row r="1158">
          <cell r="B1158" t="str">
            <v>PUEBLO 2103776244</v>
          </cell>
          <cell r="C1158">
            <v>43292103</v>
          </cell>
          <cell r="D1158" t="str">
            <v>PUEBLO 2103</v>
          </cell>
          <cell r="E1158">
            <v>776244</v>
          </cell>
          <cell r="F1158" t="b">
            <v>1</v>
          </cell>
          <cell r="G1158">
            <v>783.93852228517096</v>
          </cell>
          <cell r="H1158">
            <v>274.58020635571501</v>
          </cell>
          <cell r="I1158">
            <v>0.17065270749267558</v>
          </cell>
          <cell r="J1158">
            <v>5</v>
          </cell>
          <cell r="K1158">
            <v>5.5047699424903801E-5</v>
          </cell>
          <cell r="L1158">
            <v>2909</v>
          </cell>
          <cell r="M1158">
            <v>540.41173286586604</v>
          </cell>
          <cell r="N1158">
            <v>1158</v>
          </cell>
        </row>
        <row r="1159">
          <cell r="B1159" t="str">
            <v>FORT ROSS 11214947</v>
          </cell>
          <cell r="C1159">
            <v>42851121</v>
          </cell>
          <cell r="D1159" t="str">
            <v>FORT ROSS 1121</v>
          </cell>
          <cell r="E1159">
            <v>4947</v>
          </cell>
          <cell r="F1159" t="b">
            <v>0</v>
          </cell>
          <cell r="G1159">
            <v>16652.800930834499</v>
          </cell>
          <cell r="H1159">
            <v>16652.800930834499</v>
          </cell>
          <cell r="I1159">
            <v>10.349783052103479</v>
          </cell>
          <cell r="J1159">
            <v>56</v>
          </cell>
          <cell r="K1159">
            <v>1.6311836829255199E-4</v>
          </cell>
          <cell r="L1159">
            <v>611</v>
          </cell>
          <cell r="M1159">
            <v>298.29375152704398</v>
          </cell>
          <cell r="N1159">
            <v>1450</v>
          </cell>
        </row>
        <row r="1160">
          <cell r="B1160" t="str">
            <v>FROGTOWN 17027108</v>
          </cell>
          <cell r="C1160">
            <v>163451702</v>
          </cell>
          <cell r="D1160" t="str">
            <v>FROGTOWN 1702</v>
          </cell>
          <cell r="E1160">
            <v>7108</v>
          </cell>
          <cell r="F1160" t="b">
            <v>0</v>
          </cell>
          <cell r="G1160">
            <v>20715.9427325219</v>
          </cell>
          <cell r="H1160">
            <v>15478.9307431991</v>
          </cell>
          <cell r="I1160">
            <v>9.6202179883151651</v>
          </cell>
          <cell r="J1160">
            <v>99</v>
          </cell>
          <cell r="K1160">
            <v>5.1439698570057499E-5</v>
          </cell>
          <cell r="L1160">
            <v>3007</v>
          </cell>
          <cell r="M1160">
            <v>993.48871932244697</v>
          </cell>
          <cell r="N1160">
            <v>838</v>
          </cell>
        </row>
        <row r="1161">
          <cell r="B1161" t="str">
            <v>WEST POINT 110272036</v>
          </cell>
          <cell r="C1161">
            <v>163201102</v>
          </cell>
          <cell r="D1161" t="str">
            <v>WEST POINT 1102</v>
          </cell>
          <cell r="E1161">
            <v>72036</v>
          </cell>
          <cell r="F1161" t="b">
            <v>0</v>
          </cell>
          <cell r="G1161">
            <v>21135.824068993901</v>
          </cell>
          <cell r="H1161">
            <v>20864.461066818301</v>
          </cell>
          <cell r="I1161">
            <v>12.967346840782039</v>
          </cell>
          <cell r="J1161">
            <v>105</v>
          </cell>
          <cell r="K1161">
            <v>8.1485167313422499E-5</v>
          </cell>
          <cell r="L1161">
            <v>2168</v>
          </cell>
          <cell r="M1161">
            <v>844.15431794195194</v>
          </cell>
          <cell r="N1161">
            <v>916</v>
          </cell>
        </row>
        <row r="1162">
          <cell r="B1162" t="str">
            <v>WILLITS 110337506</v>
          </cell>
          <cell r="C1162">
            <v>42661103</v>
          </cell>
          <cell r="D1162" t="str">
            <v>WILLITS 1103</v>
          </cell>
          <cell r="E1162">
            <v>37506</v>
          </cell>
          <cell r="F1162" t="b">
            <v>0</v>
          </cell>
          <cell r="G1162">
            <v>18602.1389905713</v>
          </cell>
          <cell r="H1162">
            <v>18602.1389905713</v>
          </cell>
          <cell r="I1162">
            <v>11.561304531119516</v>
          </cell>
          <cell r="J1162">
            <v>77</v>
          </cell>
          <cell r="K1162">
            <v>1.5655391442123801E-4</v>
          </cell>
          <cell r="L1162">
            <v>678</v>
          </cell>
          <cell r="M1162">
            <v>345.76537134766699</v>
          </cell>
          <cell r="N1162">
            <v>1377</v>
          </cell>
        </row>
        <row r="1163">
          <cell r="B1163" t="str">
            <v>OTTER 1102CB</v>
          </cell>
          <cell r="C1163">
            <v>182941102</v>
          </cell>
          <cell r="D1163" t="str">
            <v>OTTER 1102</v>
          </cell>
          <cell r="E1163" t="str">
            <v>CB</v>
          </cell>
          <cell r="F1163" t="b">
            <v>0</v>
          </cell>
          <cell r="G1163">
            <v>10891.761972582801</v>
          </cell>
          <cell r="H1163">
            <v>10891.761972582801</v>
          </cell>
          <cell r="I1163">
            <v>6.7692740662416409</v>
          </cell>
          <cell r="J1163">
            <v>40</v>
          </cell>
          <cell r="K1163">
            <v>7.3648423541528195E-5</v>
          </cell>
          <cell r="L1163">
            <v>2374</v>
          </cell>
          <cell r="M1163">
            <v>760.243732969495</v>
          </cell>
          <cell r="N1163">
            <v>965</v>
          </cell>
        </row>
        <row r="1164">
          <cell r="B1164" t="str">
            <v>HARTLEY 1101CB</v>
          </cell>
          <cell r="C1164">
            <v>43211101</v>
          </cell>
          <cell r="D1164" t="str">
            <v>HARTLEY 1101</v>
          </cell>
          <cell r="E1164" t="str">
            <v>CB</v>
          </cell>
          <cell r="F1164" t="b">
            <v>0</v>
          </cell>
          <cell r="G1164">
            <v>4864.6418339259099</v>
          </cell>
          <cell r="H1164">
            <v>2361.7077997331298</v>
          </cell>
          <cell r="I1164">
            <v>1.4678109383052391</v>
          </cell>
          <cell r="J1164">
            <v>33</v>
          </cell>
          <cell r="K1164">
            <v>1.00621868279466E-4</v>
          </cell>
          <cell r="L1164">
            <v>1634</v>
          </cell>
          <cell r="M1164">
            <v>651.04672137074101</v>
          </cell>
          <cell r="N1164">
            <v>1063</v>
          </cell>
        </row>
        <row r="1165">
          <cell r="B1165" t="str">
            <v>HOPLAND 1101960</v>
          </cell>
          <cell r="C1165">
            <v>42251101</v>
          </cell>
          <cell r="D1165" t="str">
            <v>HOPLAND 1101</v>
          </cell>
          <cell r="E1165">
            <v>960</v>
          </cell>
          <cell r="F1165" t="b">
            <v>0</v>
          </cell>
          <cell r="G1165">
            <v>8826.9021463687204</v>
          </cell>
          <cell r="H1165">
            <v>6237.2834851931502</v>
          </cell>
          <cell r="I1165">
            <v>3.8764968832772841</v>
          </cell>
          <cell r="J1165">
            <v>33</v>
          </cell>
          <cell r="K1165">
            <v>1.0012689585892E-4</v>
          </cell>
          <cell r="L1165">
            <v>1642</v>
          </cell>
          <cell r="M1165">
            <v>470.84785367787202</v>
          </cell>
          <cell r="N1165">
            <v>1225</v>
          </cell>
        </row>
        <row r="1166">
          <cell r="B1166" t="str">
            <v>PENRYN 110790970</v>
          </cell>
          <cell r="C1166">
            <v>152561107</v>
          </cell>
          <cell r="D1166" t="str">
            <v>PENRYN 1107</v>
          </cell>
          <cell r="E1166">
            <v>90970</v>
          </cell>
          <cell r="F1166" t="b">
            <v>0</v>
          </cell>
          <cell r="G1166">
            <v>6924.4220872428104</v>
          </cell>
          <cell r="H1166">
            <v>2317.6471538289802</v>
          </cell>
          <cell r="I1166">
            <v>1.4404270688806589</v>
          </cell>
          <cell r="J1166">
            <v>45</v>
          </cell>
          <cell r="K1166">
            <v>1.47994294407412E-4</v>
          </cell>
          <cell r="L1166">
            <v>763</v>
          </cell>
          <cell r="M1166">
            <v>359.42995245310698</v>
          </cell>
          <cell r="N1166">
            <v>1356</v>
          </cell>
        </row>
        <row r="1167">
          <cell r="B1167" t="str">
            <v>CURTIS 1701CB</v>
          </cell>
          <cell r="C1167">
            <v>163351701</v>
          </cell>
          <cell r="D1167" t="str">
            <v>CURTIS 1701</v>
          </cell>
          <cell r="E1167" t="str">
            <v>CB</v>
          </cell>
          <cell r="F1167" t="b">
            <v>0</v>
          </cell>
          <cell r="G1167">
            <v>20034.287114252998</v>
          </cell>
          <cell r="H1167">
            <v>12973.536314331301</v>
          </cell>
          <cell r="I1167">
            <v>8.0631052295408949</v>
          </cell>
          <cell r="J1167">
            <v>159</v>
          </cell>
          <cell r="K1167">
            <v>1.2464156859477301E-4</v>
          </cell>
          <cell r="L1167">
            <v>1103</v>
          </cell>
          <cell r="M1167">
            <v>555.18237541742405</v>
          </cell>
          <cell r="N1167">
            <v>1140</v>
          </cell>
        </row>
        <row r="1168">
          <cell r="B1168" t="str">
            <v>CORRAL 1103569005</v>
          </cell>
          <cell r="C1168">
            <v>162991103</v>
          </cell>
          <cell r="D1168" t="str">
            <v>CORRAL 1103</v>
          </cell>
          <cell r="E1168">
            <v>569005</v>
          </cell>
          <cell r="F1168" t="b">
            <v>0</v>
          </cell>
          <cell r="G1168">
            <v>3858.1768694028401</v>
          </cell>
          <cell r="H1168">
            <v>1152.5977600697499</v>
          </cell>
          <cell r="I1168">
            <v>0.71634416412041635</v>
          </cell>
          <cell r="J1168">
            <v>38</v>
          </cell>
          <cell r="K1168">
            <v>7.7444938486567795E-5</v>
          </cell>
          <cell r="L1168">
            <v>2278</v>
          </cell>
          <cell r="M1168">
            <v>606.24793607190304</v>
          </cell>
          <cell r="N1168">
            <v>1095</v>
          </cell>
        </row>
        <row r="1169">
          <cell r="B1169" t="str">
            <v>PLACERVILLE 2106CB</v>
          </cell>
          <cell r="C1169">
            <v>153082106</v>
          </cell>
          <cell r="D1169" t="str">
            <v>PLACERVILLE 2106</v>
          </cell>
          <cell r="E1169" t="str">
            <v>CB</v>
          </cell>
          <cell r="F1169" t="b">
            <v>0</v>
          </cell>
          <cell r="G1169">
            <v>10545.3692547721</v>
          </cell>
          <cell r="H1169">
            <v>10545.3692547721</v>
          </cell>
          <cell r="I1169">
            <v>6.5539895927732132</v>
          </cell>
          <cell r="J1169">
            <v>31</v>
          </cell>
          <cell r="K1169">
            <v>3.1505802564487501E-4</v>
          </cell>
          <cell r="L1169">
            <v>112</v>
          </cell>
          <cell r="M1169">
            <v>137.298324062414</v>
          </cell>
          <cell r="N1169">
            <v>1822</v>
          </cell>
        </row>
        <row r="1170">
          <cell r="B1170" t="str">
            <v>MESA 1103737698</v>
          </cell>
          <cell r="C1170">
            <v>182821103</v>
          </cell>
          <cell r="D1170" t="str">
            <v>MESA 1103</v>
          </cell>
          <cell r="E1170">
            <v>737698</v>
          </cell>
          <cell r="F1170" t="b">
            <v>1</v>
          </cell>
          <cell r="G1170">
            <v>340.82510946684602</v>
          </cell>
          <cell r="H1170">
            <v>324.86188908057602</v>
          </cell>
          <cell r="I1170">
            <v>0.20190297643292482</v>
          </cell>
          <cell r="J1170">
            <v>3</v>
          </cell>
          <cell r="K1170">
            <v>4.54588177187057E-5</v>
          </cell>
          <cell r="L1170">
            <v>3153</v>
          </cell>
          <cell r="M1170">
            <v>1051.0501098632801</v>
          </cell>
          <cell r="N1170">
            <v>795</v>
          </cell>
        </row>
        <row r="1171">
          <cell r="B1171" t="str">
            <v>PENRYN 110550548</v>
          </cell>
          <cell r="C1171">
            <v>152561105</v>
          </cell>
          <cell r="D1171" t="str">
            <v>PENRYN 1105</v>
          </cell>
          <cell r="E1171">
            <v>50548</v>
          </cell>
          <cell r="F1171" t="b">
            <v>1</v>
          </cell>
          <cell r="G1171">
            <v>7824.3085430756701</v>
          </cell>
          <cell r="H1171">
            <v>154.22718172688801</v>
          </cell>
          <cell r="I1171">
            <v>9.5852816486568057E-2</v>
          </cell>
          <cell r="J1171">
            <v>58</v>
          </cell>
          <cell r="K1171">
            <v>1.40867404015493E-4</v>
          </cell>
          <cell r="L1171">
            <v>856</v>
          </cell>
          <cell r="M1171">
            <v>418.20263951951603</v>
          </cell>
          <cell r="N1171">
            <v>1274</v>
          </cell>
        </row>
        <row r="1172">
          <cell r="B1172" t="str">
            <v>CUYAMA 1103684566</v>
          </cell>
          <cell r="C1172">
            <v>253141103</v>
          </cell>
          <cell r="D1172" t="str">
            <v>CUYAMA 1103</v>
          </cell>
          <cell r="E1172">
            <v>684566</v>
          </cell>
          <cell r="F1172" t="b">
            <v>0</v>
          </cell>
          <cell r="G1172">
            <v>4872.6951382156803</v>
          </cell>
          <cell r="H1172">
            <v>4856.6929848447098</v>
          </cell>
          <cell r="I1172">
            <v>3.0184543100340022</v>
          </cell>
          <cell r="J1172">
            <v>4</v>
          </cell>
          <cell r="K1172">
            <v>3.3491880458313897E-5</v>
          </cell>
          <cell r="L1172">
            <v>3376</v>
          </cell>
          <cell r="M1172">
            <v>2480.1079494710398</v>
          </cell>
          <cell r="N1172">
            <v>347</v>
          </cell>
        </row>
        <row r="1173">
          <cell r="B1173" t="str">
            <v>GANSNER 11012424</v>
          </cell>
          <cell r="C1173">
            <v>103021101</v>
          </cell>
          <cell r="D1173" t="str">
            <v>GANSNER 1101</v>
          </cell>
          <cell r="E1173">
            <v>2424</v>
          </cell>
          <cell r="F1173" t="b">
            <v>0</v>
          </cell>
          <cell r="G1173">
            <v>30415.171786995099</v>
          </cell>
          <cell r="H1173">
            <v>30186.903071475801</v>
          </cell>
          <cell r="I1173">
            <v>18.761282207256556</v>
          </cell>
          <cell r="J1173">
            <v>141</v>
          </cell>
          <cell r="K1173">
            <v>6.6530742403936302E-5</v>
          </cell>
          <cell r="L1173">
            <v>2572</v>
          </cell>
          <cell r="M1173">
            <v>747.48087237862001</v>
          </cell>
          <cell r="N1173">
            <v>977</v>
          </cell>
        </row>
        <row r="1174">
          <cell r="B1174" t="str">
            <v>TEJON 1103286542</v>
          </cell>
          <cell r="C1174">
            <v>252931103</v>
          </cell>
          <cell r="D1174" t="str">
            <v>TEJON 1103</v>
          </cell>
          <cell r="E1174">
            <v>286542</v>
          </cell>
          <cell r="F1174" t="b">
            <v>0</v>
          </cell>
          <cell r="G1174">
            <v>9381.8687095197693</v>
          </cell>
          <cell r="H1174">
            <v>3501.85590580794</v>
          </cell>
          <cell r="I1174">
            <v>2.1764175921739839</v>
          </cell>
          <cell r="J1174">
            <v>25</v>
          </cell>
          <cell r="K1174">
            <v>2.36339617269247E-5</v>
          </cell>
          <cell r="L1174">
            <v>3508</v>
          </cell>
          <cell r="M1174">
            <v>2087.69421117298</v>
          </cell>
          <cell r="N1174">
            <v>432</v>
          </cell>
        </row>
        <row r="1175">
          <cell r="B1175" t="str">
            <v>COTATI 1103148</v>
          </cell>
          <cell r="C1175">
            <v>42271103</v>
          </cell>
          <cell r="D1175" t="str">
            <v>COTATI 1103</v>
          </cell>
          <cell r="E1175">
            <v>148</v>
          </cell>
          <cell r="F1175" t="b">
            <v>0</v>
          </cell>
          <cell r="G1175">
            <v>24974.201835460899</v>
          </cell>
          <cell r="H1175">
            <v>24850.347843821499</v>
          </cell>
          <cell r="I1175">
            <v>15.444591574780297</v>
          </cell>
          <cell r="J1175">
            <v>107</v>
          </cell>
          <cell r="K1175">
            <v>5.3404966089384902E-5</v>
          </cell>
          <cell r="L1175">
            <v>2952</v>
          </cell>
          <cell r="M1175">
            <v>932.29324977420197</v>
          </cell>
          <cell r="N1175">
            <v>869</v>
          </cell>
        </row>
        <row r="1176">
          <cell r="B1176" t="str">
            <v>MESA 1103M72</v>
          </cell>
          <cell r="C1176">
            <v>182821103</v>
          </cell>
          <cell r="D1176" t="str">
            <v>MESA 1103</v>
          </cell>
          <cell r="E1176" t="str">
            <v>M72</v>
          </cell>
          <cell r="F1176" t="b">
            <v>0</v>
          </cell>
          <cell r="G1176">
            <v>24045.3967650745</v>
          </cell>
          <cell r="H1176">
            <v>13551.8370891455</v>
          </cell>
          <cell r="I1176">
            <v>8.4225214972936602</v>
          </cell>
          <cell r="J1176">
            <v>180</v>
          </cell>
          <cell r="K1176">
            <v>5.9995680198231301E-5</v>
          </cell>
          <cell r="L1176">
            <v>2776</v>
          </cell>
          <cell r="M1176">
            <v>772.20650469966995</v>
          </cell>
          <cell r="N1176">
            <v>958</v>
          </cell>
        </row>
        <row r="1177">
          <cell r="B1177" t="str">
            <v>WYANDOTTE 11031508</v>
          </cell>
          <cell r="C1177">
            <v>102911103</v>
          </cell>
          <cell r="D1177" t="str">
            <v>WYANDOTTE 1103</v>
          </cell>
          <cell r="E1177">
            <v>1508</v>
          </cell>
          <cell r="F1177" t="b">
            <v>0</v>
          </cell>
          <cell r="G1177">
            <v>43792.573260232697</v>
          </cell>
          <cell r="H1177">
            <v>43792.573260232697</v>
          </cell>
          <cell r="I1177">
            <v>27.217261193432378</v>
          </cell>
          <cell r="J1177">
            <v>249</v>
          </cell>
          <cell r="K1177">
            <v>2.2480532392834101E-4</v>
          </cell>
          <cell r="L1177">
            <v>303</v>
          </cell>
          <cell r="M1177">
            <v>269.787159833896</v>
          </cell>
          <cell r="N1177">
            <v>1498</v>
          </cell>
        </row>
        <row r="1178">
          <cell r="B1178" t="str">
            <v>LUCERNE 1106664</v>
          </cell>
          <cell r="C1178">
            <v>43351106</v>
          </cell>
          <cell r="D1178" t="str">
            <v>LUCERNE 1106</v>
          </cell>
          <cell r="E1178">
            <v>664</v>
          </cell>
          <cell r="F1178" t="b">
            <v>0</v>
          </cell>
          <cell r="G1178">
            <v>17972.9054458092</v>
          </cell>
          <cell r="H1178">
            <v>15503.1918991689</v>
          </cell>
          <cell r="I1178">
            <v>9.6352963947600365</v>
          </cell>
          <cell r="J1178">
            <v>140</v>
          </cell>
          <cell r="K1178">
            <v>1.3278443907768E-4</v>
          </cell>
          <cell r="L1178">
            <v>964</v>
          </cell>
          <cell r="M1178">
            <v>291.18608758256698</v>
          </cell>
          <cell r="N1178">
            <v>1461</v>
          </cell>
        </row>
        <row r="1179">
          <cell r="B1179" t="str">
            <v>HIGGINS 110332120</v>
          </cell>
          <cell r="C1179">
            <v>152691103</v>
          </cell>
          <cell r="D1179" t="str">
            <v>HIGGINS 1103</v>
          </cell>
          <cell r="E1179">
            <v>32120</v>
          </cell>
          <cell r="F1179" t="b">
            <v>0</v>
          </cell>
          <cell r="G1179">
            <v>65924.487158275399</v>
          </cell>
          <cell r="H1179">
            <v>65394.326932946402</v>
          </cell>
          <cell r="I1179">
            <v>40.642838367275573</v>
          </cell>
          <cell r="J1179">
            <v>485</v>
          </cell>
          <cell r="K1179">
            <v>1.54948546546667E-4</v>
          </cell>
          <cell r="L1179">
            <v>695</v>
          </cell>
          <cell r="M1179">
            <v>454.72885398074101</v>
          </cell>
          <cell r="N1179">
            <v>1240</v>
          </cell>
        </row>
        <row r="1180">
          <cell r="B1180" t="str">
            <v>BELL 11082226</v>
          </cell>
          <cell r="C1180">
            <v>152701108</v>
          </cell>
          <cell r="D1180" t="str">
            <v>BELL 1108</v>
          </cell>
          <cell r="E1180">
            <v>2226</v>
          </cell>
          <cell r="F1180" t="b">
            <v>0</v>
          </cell>
          <cell r="G1180">
            <v>41003.119439949398</v>
          </cell>
          <cell r="H1180">
            <v>38762.648209492298</v>
          </cell>
          <cell r="I1180">
            <v>24.09114245462542</v>
          </cell>
          <cell r="J1180">
            <v>329</v>
          </cell>
          <cell r="K1180">
            <v>1.50856905123027E-4</v>
          </cell>
          <cell r="L1180">
            <v>729</v>
          </cell>
          <cell r="M1180">
            <v>321.45073632699098</v>
          </cell>
          <cell r="N1180">
            <v>1412</v>
          </cell>
        </row>
        <row r="1181">
          <cell r="B1181" t="str">
            <v>KANAKA 110183288</v>
          </cell>
          <cell r="C1181">
            <v>103221101</v>
          </cell>
          <cell r="D1181" t="str">
            <v>KANAKA 1101</v>
          </cell>
          <cell r="E1181">
            <v>83288</v>
          </cell>
          <cell r="F1181" t="b">
            <v>0</v>
          </cell>
          <cell r="G1181">
            <v>27936.750677870699</v>
          </cell>
          <cell r="H1181">
            <v>27936.750677870699</v>
          </cell>
          <cell r="I1181">
            <v>17.362803404518768</v>
          </cell>
          <cell r="J1181">
            <v>140</v>
          </cell>
          <cell r="K1181">
            <v>1.02185027558796E-4</v>
          </cell>
          <cell r="L1181">
            <v>1600</v>
          </cell>
          <cell r="M1181">
            <v>523.03359949813205</v>
          </cell>
          <cell r="N1181">
            <v>1179</v>
          </cell>
        </row>
        <row r="1182">
          <cell r="B1182" t="str">
            <v>MC ARTHUR 11011490</v>
          </cell>
          <cell r="C1182">
            <v>103491101</v>
          </cell>
          <cell r="D1182" t="str">
            <v>MC ARTHUR 1101</v>
          </cell>
          <cell r="E1182">
            <v>1490</v>
          </cell>
          <cell r="F1182" t="b">
            <v>0</v>
          </cell>
          <cell r="G1182">
            <v>24262.143012490302</v>
          </cell>
          <cell r="H1182">
            <v>16986.950312579</v>
          </cell>
          <cell r="I1182">
            <v>10.557458242746426</v>
          </cell>
          <cell r="J1182">
            <v>122</v>
          </cell>
          <cell r="K1182">
            <v>4.6732499860568599E-5</v>
          </cell>
          <cell r="L1182">
            <v>3120</v>
          </cell>
          <cell r="M1182">
            <v>1014.44441064132</v>
          </cell>
          <cell r="N1182">
            <v>820</v>
          </cell>
        </row>
        <row r="1183">
          <cell r="B1183" t="str">
            <v>PIERCY 2110XR258</v>
          </cell>
          <cell r="C1183">
            <v>83912110</v>
          </cell>
          <cell r="D1183" t="str">
            <v>PIERCY 2110</v>
          </cell>
          <cell r="E1183" t="str">
            <v>XR258</v>
          </cell>
          <cell r="F1183" t="b">
            <v>0</v>
          </cell>
          <cell r="G1183">
            <v>42613.402133923497</v>
          </cell>
          <cell r="H1183">
            <v>35307.703016128602</v>
          </cell>
          <cell r="I1183">
            <v>21.943880059744316</v>
          </cell>
          <cell r="J1183">
            <v>117</v>
          </cell>
          <cell r="K1183">
            <v>7.1285680498267402E-5</v>
          </cell>
          <cell r="L1183">
            <v>2438</v>
          </cell>
          <cell r="M1183">
            <v>813.09008137885803</v>
          </cell>
          <cell r="N1183">
            <v>929</v>
          </cell>
        </row>
        <row r="1184">
          <cell r="B1184" t="str">
            <v>BELLEVUE 2103552</v>
          </cell>
          <cell r="C1184">
            <v>43182103</v>
          </cell>
          <cell r="D1184" t="str">
            <v>BELLEVUE 2103</v>
          </cell>
          <cell r="E1184">
            <v>552</v>
          </cell>
          <cell r="F1184" t="b">
            <v>0</v>
          </cell>
          <cell r="G1184">
            <v>24092.9743775061</v>
          </cell>
          <cell r="H1184">
            <v>15233.615579933101</v>
          </cell>
          <cell r="I1184">
            <v>9.4677536233269741</v>
          </cell>
          <cell r="J1184">
            <v>172</v>
          </cell>
          <cell r="K1184">
            <v>1.3239303331808201E-4</v>
          </cell>
          <cell r="L1184">
            <v>975</v>
          </cell>
          <cell r="M1184">
            <v>420.61032437361598</v>
          </cell>
          <cell r="N1184">
            <v>1272</v>
          </cell>
        </row>
        <row r="1185">
          <cell r="B1185" t="str">
            <v>MORGAN HILL 2110654924</v>
          </cell>
          <cell r="C1185">
            <v>83242110</v>
          </cell>
          <cell r="D1185" t="str">
            <v>MORGAN HILL 2110</v>
          </cell>
          <cell r="E1185">
            <v>654924</v>
          </cell>
          <cell r="F1185" t="b">
            <v>0</v>
          </cell>
          <cell r="G1185">
            <v>8067.2123122864996</v>
          </cell>
          <cell r="H1185">
            <v>4423.0700685218098</v>
          </cell>
          <cell r="I1185">
            <v>2.7489559157997574</v>
          </cell>
          <cell r="J1185">
            <v>61</v>
          </cell>
          <cell r="K1185">
            <v>8.0216779261703402E-5</v>
          </cell>
          <cell r="L1185">
            <v>2200</v>
          </cell>
          <cell r="M1185">
            <v>663.830258507709</v>
          </cell>
          <cell r="N1185">
            <v>1048</v>
          </cell>
        </row>
        <row r="1186">
          <cell r="B1186" t="str">
            <v>SISQUOC 1102M52</v>
          </cell>
          <cell r="C1186">
            <v>182811102</v>
          </cell>
          <cell r="D1186" t="str">
            <v>SISQUOC 1102</v>
          </cell>
          <cell r="E1186" t="str">
            <v>M52</v>
          </cell>
          <cell r="F1186" t="b">
            <v>0</v>
          </cell>
          <cell r="G1186">
            <v>56469.3419621297</v>
          </cell>
          <cell r="H1186">
            <v>54530.2398734995</v>
          </cell>
          <cell r="I1186">
            <v>33.890764371348354</v>
          </cell>
          <cell r="J1186">
            <v>131</v>
          </cell>
          <cell r="K1186">
            <v>6.7690989035038395E-5</v>
          </cell>
          <cell r="L1186">
            <v>2540</v>
          </cell>
          <cell r="M1186">
            <v>719.271133287883</v>
          </cell>
          <cell r="N1186">
            <v>1001</v>
          </cell>
        </row>
        <row r="1187">
          <cell r="B1187" t="str">
            <v>RACETRACK 170455798</v>
          </cell>
          <cell r="C1187">
            <v>163761704</v>
          </cell>
          <cell r="D1187" t="str">
            <v>RACETRACK 1704</v>
          </cell>
          <cell r="E1187">
            <v>55798</v>
          </cell>
          <cell r="F1187" t="b">
            <v>0</v>
          </cell>
          <cell r="G1187">
            <v>37886.619609950802</v>
          </cell>
          <cell r="H1187">
            <v>37886.619609950802</v>
          </cell>
          <cell r="I1187">
            <v>23.546687141050839</v>
          </cell>
          <cell r="J1187">
            <v>246</v>
          </cell>
          <cell r="K1187">
            <v>1.1153651767904701E-4</v>
          </cell>
          <cell r="L1187">
            <v>1383</v>
          </cell>
          <cell r="M1187">
            <v>632.83823928757897</v>
          </cell>
          <cell r="N1187">
            <v>1075</v>
          </cell>
        </row>
        <row r="1188">
          <cell r="B1188" t="str">
            <v>STELLING 11102243</v>
          </cell>
          <cell r="C1188">
            <v>83481110</v>
          </cell>
          <cell r="D1188" t="str">
            <v>STELLING 1110</v>
          </cell>
          <cell r="E1188">
            <v>2243</v>
          </cell>
          <cell r="F1188" t="b">
            <v>0</v>
          </cell>
          <cell r="G1188">
            <v>3051.21751425617</v>
          </cell>
          <cell r="H1188">
            <v>3051.21751425617</v>
          </cell>
          <cell r="I1188">
            <v>1.8963440113462835</v>
          </cell>
          <cell r="J1188">
            <v>16</v>
          </cell>
          <cell r="K1188">
            <v>1.91879737485578E-4</v>
          </cell>
          <cell r="L1188">
            <v>434</v>
          </cell>
          <cell r="M1188">
            <v>257.11300527662002</v>
          </cell>
          <cell r="N1188">
            <v>1528</v>
          </cell>
        </row>
        <row r="1189">
          <cell r="B1189" t="str">
            <v>HIGGINS 11071070</v>
          </cell>
          <cell r="C1189">
            <v>152691107</v>
          </cell>
          <cell r="D1189" t="str">
            <v>HIGGINS 1107</v>
          </cell>
          <cell r="E1189">
            <v>1070</v>
          </cell>
          <cell r="F1189" t="b">
            <v>0</v>
          </cell>
          <cell r="G1189">
            <v>13188.313533311701</v>
          </cell>
          <cell r="H1189">
            <v>12735.664596652001</v>
          </cell>
          <cell r="I1189">
            <v>7.9152669960546929</v>
          </cell>
          <cell r="J1189">
            <v>100</v>
          </cell>
          <cell r="K1189">
            <v>8.3599862628034295E-5</v>
          </cell>
          <cell r="L1189">
            <v>2108</v>
          </cell>
          <cell r="M1189">
            <v>545.06955795659599</v>
          </cell>
          <cell r="N1189">
            <v>1153</v>
          </cell>
        </row>
        <row r="1190">
          <cell r="B1190" t="str">
            <v>SAN JUSTO 110136902</v>
          </cell>
          <cell r="C1190">
            <v>183181101</v>
          </cell>
          <cell r="D1190" t="str">
            <v>SAN JUSTO 1101</v>
          </cell>
          <cell r="E1190">
            <v>36902</v>
          </cell>
          <cell r="F1190" t="b">
            <v>0</v>
          </cell>
          <cell r="G1190">
            <v>23754.988493711699</v>
          </cell>
          <cell r="H1190">
            <v>19990.555744881</v>
          </cell>
          <cell r="I1190">
            <v>12.424211152816035</v>
          </cell>
          <cell r="J1190">
            <v>147</v>
          </cell>
          <cell r="K1190">
            <v>6.3720030782279605E-5</v>
          </cell>
          <cell r="L1190">
            <v>2656</v>
          </cell>
          <cell r="M1190">
            <v>753.81771880205702</v>
          </cell>
          <cell r="N1190">
            <v>971</v>
          </cell>
        </row>
        <row r="1191">
          <cell r="B1191" t="str">
            <v>TASSAJARA 2113MR276</v>
          </cell>
          <cell r="C1191">
            <v>14662113</v>
          </cell>
          <cell r="D1191" t="str">
            <v>TASSAJARA 2113</v>
          </cell>
          <cell r="E1191" t="str">
            <v>MR276</v>
          </cell>
          <cell r="F1191" t="b">
            <v>0</v>
          </cell>
          <cell r="G1191">
            <v>6265.9534949725303</v>
          </cell>
          <cell r="H1191">
            <v>6199.9698055271901</v>
          </cell>
          <cell r="I1191">
            <v>3.8533062806259726</v>
          </cell>
          <cell r="J1191">
            <v>42</v>
          </cell>
          <cell r="K1191">
            <v>1.1010813464054001E-4</v>
          </cell>
          <cell r="L1191">
            <v>1409</v>
          </cell>
          <cell r="M1191">
            <v>507.33873226768497</v>
          </cell>
          <cell r="N1191">
            <v>1193</v>
          </cell>
        </row>
        <row r="1192">
          <cell r="B1192" t="str">
            <v>PENRYN 110551676</v>
          </cell>
          <cell r="C1192">
            <v>152561105</v>
          </cell>
          <cell r="D1192" t="str">
            <v>PENRYN 1105</v>
          </cell>
          <cell r="E1192">
            <v>51676</v>
          </cell>
          <cell r="F1192" t="b">
            <v>0</v>
          </cell>
          <cell r="G1192">
            <v>18975.723221203501</v>
          </cell>
          <cell r="H1192">
            <v>12910.451563831301</v>
          </cell>
          <cell r="I1192">
            <v>8.0238978022568688</v>
          </cell>
          <cell r="J1192">
            <v>145</v>
          </cell>
          <cell r="K1192">
            <v>1.5332487402764801E-4</v>
          </cell>
          <cell r="L1192">
            <v>718</v>
          </cell>
          <cell r="M1192">
            <v>372.99736701979401</v>
          </cell>
          <cell r="N1192">
            <v>1332</v>
          </cell>
        </row>
        <row r="1193">
          <cell r="B1193" t="str">
            <v>STONE CORRAL 1110894956</v>
          </cell>
          <cell r="C1193">
            <v>252921110</v>
          </cell>
          <cell r="D1193" t="str">
            <v>STONE CORRAL 1110</v>
          </cell>
          <cell r="E1193">
            <v>894956</v>
          </cell>
          <cell r="F1193" t="b">
            <v>0</v>
          </cell>
          <cell r="G1193">
            <v>2635.3423689399501</v>
          </cell>
          <cell r="H1193">
            <v>1243.2231407905099</v>
          </cell>
          <cell r="I1193">
            <v>0.77266820434463013</v>
          </cell>
          <cell r="J1193">
            <v>16</v>
          </cell>
          <cell r="K1193">
            <v>4.1419928265895497E-5</v>
          </cell>
          <cell r="L1193">
            <v>3237</v>
          </cell>
          <cell r="M1193">
            <v>1280.1289371815501</v>
          </cell>
          <cell r="N1193">
            <v>689</v>
          </cell>
        </row>
        <row r="1194">
          <cell r="B1194" t="str">
            <v>DIVIDE 1103567884</v>
          </cell>
          <cell r="C1194">
            <v>182571103</v>
          </cell>
          <cell r="D1194" t="str">
            <v>DIVIDE 1103</v>
          </cell>
          <cell r="E1194">
            <v>567884</v>
          </cell>
          <cell r="F1194" t="b">
            <v>0</v>
          </cell>
          <cell r="G1194">
            <v>4535.2993371820203</v>
          </cell>
          <cell r="H1194">
            <v>4025.5628316662301</v>
          </cell>
          <cell r="I1194">
            <v>2.5019035622537165</v>
          </cell>
          <cell r="J1194">
            <v>27</v>
          </cell>
          <cell r="K1194">
            <v>5.6020569060750001E-5</v>
          </cell>
          <cell r="L1194">
            <v>2887</v>
          </cell>
          <cell r="M1194">
            <v>815.59041201461196</v>
          </cell>
          <cell r="N1194">
            <v>927</v>
          </cell>
        </row>
        <row r="1195">
          <cell r="B1195" t="str">
            <v>FORT SEWARD 11211602</v>
          </cell>
          <cell r="C1195">
            <v>192321121</v>
          </cell>
          <cell r="D1195" t="str">
            <v>FORT SEWARD 1121</v>
          </cell>
          <cell r="E1195">
            <v>1602</v>
          </cell>
          <cell r="F1195" t="b">
            <v>0</v>
          </cell>
          <cell r="G1195">
            <v>36538.7847621904</v>
          </cell>
          <cell r="H1195">
            <v>29307.754225452201</v>
          </cell>
          <cell r="I1195">
            <v>18.214887647888254</v>
          </cell>
          <cell r="J1195">
            <v>109</v>
          </cell>
          <cell r="K1195">
            <v>1.42138718145807E-4</v>
          </cell>
          <cell r="L1195">
            <v>837</v>
          </cell>
          <cell r="M1195">
            <v>344.24925428131297</v>
          </cell>
          <cell r="N1195">
            <v>1379</v>
          </cell>
        </row>
        <row r="1196">
          <cell r="B1196" t="str">
            <v>MONTE RIO 1111292</v>
          </cell>
          <cell r="C1196">
            <v>42811111</v>
          </cell>
          <cell r="D1196" t="str">
            <v>MONTE RIO 1111</v>
          </cell>
          <cell r="E1196">
            <v>292</v>
          </cell>
          <cell r="F1196" t="b">
            <v>0</v>
          </cell>
          <cell r="G1196">
            <v>31568.673870813898</v>
          </cell>
          <cell r="H1196">
            <v>25055.046538333099</v>
          </cell>
          <cell r="I1196">
            <v>15.571812640356184</v>
          </cell>
          <cell r="J1196">
            <v>165</v>
          </cell>
          <cell r="K1196">
            <v>1.1528283063438E-4</v>
          </cell>
          <cell r="L1196">
            <v>1294</v>
          </cell>
          <cell r="M1196">
            <v>534.96664509596098</v>
          </cell>
          <cell r="N1196">
            <v>1165</v>
          </cell>
        </row>
        <row r="1197">
          <cell r="B1197" t="str">
            <v>LAYTONVILLE 11011760</v>
          </cell>
          <cell r="C1197">
            <v>42681101</v>
          </cell>
          <cell r="D1197" t="str">
            <v>LAYTONVILLE 1101</v>
          </cell>
          <cell r="E1197">
            <v>1760</v>
          </cell>
          <cell r="F1197" t="b">
            <v>0</v>
          </cell>
          <cell r="G1197">
            <v>20336.588271321802</v>
          </cell>
          <cell r="H1197">
            <v>15610.272049368399</v>
          </cell>
          <cell r="I1197">
            <v>9.7018471406888747</v>
          </cell>
          <cell r="J1197">
            <v>73</v>
          </cell>
          <cell r="K1197">
            <v>2.6451989423818101E-4</v>
          </cell>
          <cell r="L1197">
            <v>183</v>
          </cell>
          <cell r="M1197">
            <v>220.07653521492199</v>
          </cell>
          <cell r="N1197">
            <v>1605</v>
          </cell>
        </row>
        <row r="1198">
          <cell r="B1198" t="str">
            <v>LOW GAP 11014160</v>
          </cell>
          <cell r="C1198">
            <v>192411101</v>
          </cell>
          <cell r="D1198" t="str">
            <v>LOW GAP 1101</v>
          </cell>
          <cell r="E1198">
            <v>4160</v>
          </cell>
          <cell r="F1198" t="b">
            <v>0</v>
          </cell>
          <cell r="G1198">
            <v>34990.355906935998</v>
          </cell>
          <cell r="H1198">
            <v>34990.355906935998</v>
          </cell>
          <cell r="I1198">
            <v>21.746647549369793</v>
          </cell>
          <cell r="J1198">
            <v>194</v>
          </cell>
          <cell r="K1198">
            <v>1.53670008194004E-4</v>
          </cell>
          <cell r="L1198">
            <v>716</v>
          </cell>
          <cell r="M1198">
            <v>332.52987425032899</v>
          </cell>
          <cell r="N1198">
            <v>1395</v>
          </cell>
        </row>
        <row r="1199">
          <cell r="B1199" t="str">
            <v>GARBERVILLE 1102CB</v>
          </cell>
          <cell r="C1199">
            <v>192221102</v>
          </cell>
          <cell r="D1199" t="str">
            <v>GARBERVILLE 1102</v>
          </cell>
          <cell r="E1199" t="str">
            <v>CB</v>
          </cell>
          <cell r="F1199" t="b">
            <v>0</v>
          </cell>
          <cell r="G1199">
            <v>26803.133546779201</v>
          </cell>
          <cell r="H1199">
            <v>19300.4618228125</v>
          </cell>
          <cell r="I1199">
            <v>11.995314992425419</v>
          </cell>
          <cell r="J1199">
            <v>191</v>
          </cell>
          <cell r="K1199">
            <v>4.3616857389376098E-4</v>
          </cell>
          <cell r="L1199">
            <v>57</v>
          </cell>
          <cell r="M1199">
            <v>153.19166227731</v>
          </cell>
          <cell r="N1199">
            <v>1768</v>
          </cell>
        </row>
        <row r="1200">
          <cell r="B1200" t="str">
            <v>SALT SPRINGS 21011216</v>
          </cell>
          <cell r="C1200">
            <v>163692101</v>
          </cell>
          <cell r="D1200" t="str">
            <v>SALT SPRINGS 2101</v>
          </cell>
          <cell r="E1200">
            <v>1216</v>
          </cell>
          <cell r="F1200" t="b">
            <v>0</v>
          </cell>
          <cell r="G1200">
            <v>8821.9490973187403</v>
          </cell>
          <cell r="H1200">
            <v>8821.9490973187403</v>
          </cell>
          <cell r="I1200">
            <v>5.4828770026841145</v>
          </cell>
          <cell r="J1200">
            <v>32</v>
          </cell>
          <cell r="K1200">
            <v>4.4432463783455302E-5</v>
          </cell>
          <cell r="L1200">
            <v>3178</v>
          </cell>
          <cell r="M1200">
            <v>673.26468219848596</v>
          </cell>
          <cell r="N1200">
            <v>1041</v>
          </cell>
        </row>
        <row r="1201">
          <cell r="B1201" t="str">
            <v>CAMBRIA 1101V76</v>
          </cell>
          <cell r="C1201">
            <v>182771101</v>
          </cell>
          <cell r="D1201" t="str">
            <v>CAMBRIA 1101</v>
          </cell>
          <cell r="E1201" t="str">
            <v>V76</v>
          </cell>
          <cell r="F1201" t="b">
            <v>0</v>
          </cell>
          <cell r="G1201">
            <v>30510.638771322301</v>
          </cell>
          <cell r="H1201">
            <v>30510.638771322301</v>
          </cell>
          <cell r="I1201">
            <v>18.96248525253095</v>
          </cell>
          <cell r="J1201">
            <v>59</v>
          </cell>
          <cell r="K1201">
            <v>6.8996648493608695E-5</v>
          </cell>
          <cell r="L1201">
            <v>2510</v>
          </cell>
          <cell r="M1201">
            <v>662.26352271507506</v>
          </cell>
          <cell r="N1201">
            <v>1050</v>
          </cell>
        </row>
        <row r="1202">
          <cell r="B1202" t="str">
            <v>KANAKA 110165606</v>
          </cell>
          <cell r="C1202">
            <v>103221101</v>
          </cell>
          <cell r="D1202" t="str">
            <v>KANAKA 1101</v>
          </cell>
          <cell r="E1202">
            <v>65606</v>
          </cell>
          <cell r="F1202" t="b">
            <v>0</v>
          </cell>
          <cell r="G1202">
            <v>20505.678951280999</v>
          </cell>
          <cell r="H1202">
            <v>20505.678951280999</v>
          </cell>
          <cell r="I1202">
            <v>12.744362306576134</v>
          </cell>
          <cell r="J1202">
            <v>145</v>
          </cell>
          <cell r="K1202">
            <v>1.3633765860908501E-4</v>
          </cell>
          <cell r="L1202">
            <v>916</v>
          </cell>
          <cell r="M1202">
            <v>329.10854875528702</v>
          </cell>
          <cell r="N1202">
            <v>1398</v>
          </cell>
        </row>
        <row r="1203">
          <cell r="B1203" t="str">
            <v>SAN LUIS OBISPO 1104753254</v>
          </cell>
          <cell r="C1203">
            <v>182631104</v>
          </cell>
          <cell r="D1203" t="str">
            <v>SAN LUIS OBISPO 1104</v>
          </cell>
          <cell r="E1203">
            <v>753254</v>
          </cell>
          <cell r="F1203" t="b">
            <v>1</v>
          </cell>
          <cell r="G1203">
            <v>576.08097827831295</v>
          </cell>
          <cell r="H1203">
            <v>561.14856821689398</v>
          </cell>
          <cell r="I1203">
            <v>0.34875610206146301</v>
          </cell>
          <cell r="J1203">
            <v>2</v>
          </cell>
          <cell r="K1203">
            <v>1.31601067550946E-4</v>
          </cell>
          <cell r="L1203">
            <v>988</v>
          </cell>
          <cell r="M1203">
            <v>1237.86330413818</v>
          </cell>
          <cell r="N1203">
            <v>707</v>
          </cell>
        </row>
        <row r="1204">
          <cell r="B1204" t="str">
            <v>PEORIA 170459596</v>
          </cell>
          <cell r="C1204">
            <v>163781704</v>
          </cell>
          <cell r="D1204" t="str">
            <v>PEORIA 1704</v>
          </cell>
          <cell r="E1204">
            <v>59596</v>
          </cell>
          <cell r="F1204" t="b">
            <v>0</v>
          </cell>
          <cell r="G1204">
            <v>58128.597258170703</v>
          </cell>
          <cell r="H1204">
            <v>33598.812961770498</v>
          </cell>
          <cell r="I1204">
            <v>20.881797987427284</v>
          </cell>
          <cell r="J1204">
            <v>294</v>
          </cell>
          <cell r="K1204">
            <v>6.8689289635075898E-5</v>
          </cell>
          <cell r="L1204">
            <v>2517</v>
          </cell>
          <cell r="M1204">
            <v>659.40107344619605</v>
          </cell>
          <cell r="N1204">
            <v>1054</v>
          </cell>
        </row>
        <row r="1205">
          <cell r="B1205" t="str">
            <v>CLEAR LAKE 1102991285</v>
          </cell>
          <cell r="C1205">
            <v>42141102</v>
          </cell>
          <cell r="D1205" t="str">
            <v>CLEAR LAKE 1102</v>
          </cell>
          <cell r="E1205">
            <v>991285</v>
          </cell>
          <cell r="F1205" t="b">
            <v>1</v>
          </cell>
          <cell r="G1205">
            <v>2786.1304004302401</v>
          </cell>
          <cell r="H1205">
            <v>525.90012162109997</v>
          </cell>
          <cell r="I1205">
            <v>0.3268490501063393</v>
          </cell>
          <cell r="J1205">
            <v>24</v>
          </cell>
          <cell r="K1205">
            <v>8.6607077126087505E-5</v>
          </cell>
          <cell r="L1205">
            <v>2019</v>
          </cell>
          <cell r="M1205">
            <v>543.93375298826004</v>
          </cell>
          <cell r="N1205">
            <v>1154</v>
          </cell>
        </row>
        <row r="1206">
          <cell r="B1206" t="str">
            <v>BURNEY 11012402</v>
          </cell>
          <cell r="C1206">
            <v>103311101</v>
          </cell>
          <cell r="D1206" t="str">
            <v>BURNEY 1101</v>
          </cell>
          <cell r="E1206">
            <v>2402</v>
          </cell>
          <cell r="F1206" t="b">
            <v>0</v>
          </cell>
          <cell r="G1206">
            <v>6035.4638913243798</v>
          </cell>
          <cell r="H1206">
            <v>2411.6802193677299</v>
          </cell>
          <cell r="I1206">
            <v>1.4988689989855375</v>
          </cell>
          <cell r="J1206">
            <v>18</v>
          </cell>
          <cell r="K1206">
            <v>6.5093363648176995E-5</v>
          </cell>
          <cell r="L1206">
            <v>2608</v>
          </cell>
          <cell r="M1206">
            <v>759.03842359633995</v>
          </cell>
          <cell r="N1206">
            <v>966</v>
          </cell>
        </row>
        <row r="1207">
          <cell r="B1207" t="str">
            <v>WEST POINT 11024788</v>
          </cell>
          <cell r="C1207">
            <v>163201102</v>
          </cell>
          <cell r="D1207" t="str">
            <v>WEST POINT 1102</v>
          </cell>
          <cell r="E1207">
            <v>4788</v>
          </cell>
          <cell r="F1207" t="b">
            <v>0</v>
          </cell>
          <cell r="G1207">
            <v>111874.95367822199</v>
          </cell>
          <cell r="H1207">
            <v>111874.95367822199</v>
          </cell>
          <cell r="I1207">
            <v>69.530735660796765</v>
          </cell>
          <cell r="J1207">
            <v>673</v>
          </cell>
          <cell r="K1207">
            <v>7.0255391960246402E-5</v>
          </cell>
          <cell r="L1207">
            <v>2460</v>
          </cell>
          <cell r="M1207">
            <v>791.32668448546201</v>
          </cell>
          <cell r="N1207">
            <v>951</v>
          </cell>
        </row>
        <row r="1208">
          <cell r="B1208" t="str">
            <v>MIWUK 170219772</v>
          </cell>
          <cell r="C1208">
            <v>163661702</v>
          </cell>
          <cell r="D1208" t="str">
            <v>MIWUK 1702</v>
          </cell>
          <cell r="E1208">
            <v>19772</v>
          </cell>
          <cell r="F1208" t="b">
            <v>0</v>
          </cell>
          <cell r="G1208">
            <v>6198.5937904535904</v>
          </cell>
          <cell r="H1208">
            <v>6198.5937904535904</v>
          </cell>
          <cell r="I1208">
            <v>3.8524510816989372</v>
          </cell>
          <cell r="J1208">
            <v>41</v>
          </cell>
          <cell r="K1208">
            <v>7.7179143994637693E-5</v>
          </cell>
          <cell r="L1208">
            <v>2283</v>
          </cell>
          <cell r="M1208">
            <v>525.95614002728905</v>
          </cell>
          <cell r="N1208">
            <v>1177</v>
          </cell>
        </row>
        <row r="1209">
          <cell r="B1209" t="str">
            <v>MOLINO 1102178</v>
          </cell>
          <cell r="C1209">
            <v>42571102</v>
          </cell>
          <cell r="D1209" t="str">
            <v>MOLINO 1102</v>
          </cell>
          <cell r="E1209">
            <v>178</v>
          </cell>
          <cell r="F1209" t="b">
            <v>0</v>
          </cell>
          <cell r="G1209">
            <v>21896.762977783001</v>
          </cell>
          <cell r="H1209">
            <v>19626.440967765</v>
          </cell>
          <cell r="I1209">
            <v>12.197912347896208</v>
          </cell>
          <cell r="J1209">
            <v>182</v>
          </cell>
          <cell r="K1209">
            <v>1.4980483681747501E-4</v>
          </cell>
          <cell r="L1209">
            <v>741</v>
          </cell>
          <cell r="M1209">
            <v>376.37719410308199</v>
          </cell>
          <cell r="N1209">
            <v>1328</v>
          </cell>
        </row>
        <row r="1210">
          <cell r="B1210" t="str">
            <v>AUBERRY 1101R2845</v>
          </cell>
          <cell r="C1210">
            <v>254151101</v>
          </cell>
          <cell r="D1210" t="str">
            <v>AUBERRY 1101</v>
          </cell>
          <cell r="E1210" t="str">
            <v>R2845</v>
          </cell>
          <cell r="F1210" t="b">
            <v>0</v>
          </cell>
          <cell r="G1210">
            <v>28680.0592660681</v>
          </cell>
          <cell r="H1210">
            <v>28680.0592660681</v>
          </cell>
          <cell r="I1210">
            <v>17.824772694883841</v>
          </cell>
          <cell r="J1210">
            <v>172</v>
          </cell>
          <cell r="K1210">
            <v>4.0940823900574898E-5</v>
          </cell>
          <cell r="L1210">
            <v>3246</v>
          </cell>
          <cell r="M1210">
            <v>1025.90074850531</v>
          </cell>
          <cell r="N1210">
            <v>811</v>
          </cell>
        </row>
        <row r="1211">
          <cell r="B1211" t="str">
            <v>JESSUP 110168362</v>
          </cell>
          <cell r="C1211">
            <v>103441101</v>
          </cell>
          <cell r="D1211" t="str">
            <v>JESSUP 1101</v>
          </cell>
          <cell r="E1211">
            <v>68362</v>
          </cell>
          <cell r="F1211" t="b">
            <v>0</v>
          </cell>
          <cell r="G1211">
            <v>11797.209513071</v>
          </cell>
          <cell r="H1211">
            <v>8312.3826577585405</v>
          </cell>
          <cell r="I1211">
            <v>5.1661794019630456</v>
          </cell>
          <cell r="J1211">
            <v>96</v>
          </cell>
          <cell r="K1211">
            <v>1.2656584704018301E-4</v>
          </cell>
          <cell r="L1211">
            <v>1070</v>
          </cell>
          <cell r="M1211">
            <v>343.90773450826498</v>
          </cell>
          <cell r="N1211">
            <v>1382</v>
          </cell>
        </row>
        <row r="1212">
          <cell r="B1212" t="str">
            <v>SAN BENITO 2104785888</v>
          </cell>
          <cell r="C1212">
            <v>182742104</v>
          </cell>
          <cell r="D1212" t="str">
            <v>SAN BENITO 2104</v>
          </cell>
          <cell r="E1212">
            <v>785888</v>
          </cell>
          <cell r="F1212" t="b">
            <v>0</v>
          </cell>
          <cell r="G1212">
            <v>11268.807767026199</v>
          </cell>
          <cell r="H1212">
            <v>7730.7085270638599</v>
          </cell>
          <cell r="I1212">
            <v>4.8046665799029586</v>
          </cell>
          <cell r="J1212">
            <v>49</v>
          </cell>
          <cell r="K1212">
            <v>7.8060152494193306E-5</v>
          </cell>
          <cell r="L1212">
            <v>2258</v>
          </cell>
          <cell r="M1212">
            <v>321.36727079445001</v>
          </cell>
          <cell r="N1212">
            <v>1413</v>
          </cell>
        </row>
        <row r="1213">
          <cell r="B1213" t="str">
            <v>MOUNTAIN QUARRIES 210192474</v>
          </cell>
          <cell r="C1213">
            <v>152282101</v>
          </cell>
          <cell r="D1213" t="str">
            <v>MOUNTAIN QUARRIES 2101</v>
          </cell>
          <cell r="E1213">
            <v>92474</v>
          </cell>
          <cell r="F1213" t="b">
            <v>0</v>
          </cell>
          <cell r="G1213">
            <v>25104.647719305001</v>
          </cell>
          <cell r="H1213">
            <v>24305.418103475102</v>
          </cell>
          <cell r="I1213">
            <v>15.105915539760785</v>
          </cell>
          <cell r="J1213">
            <v>173</v>
          </cell>
          <cell r="K1213">
            <v>1.3451540387042699E-4</v>
          </cell>
          <cell r="L1213">
            <v>934</v>
          </cell>
          <cell r="M1213">
            <v>428.27393616000597</v>
          </cell>
          <cell r="N1213">
            <v>1261</v>
          </cell>
        </row>
        <row r="1214">
          <cell r="B1214" t="str">
            <v>FREMONT 1104MR339</v>
          </cell>
          <cell r="C1214">
            <v>14351104</v>
          </cell>
          <cell r="D1214" t="str">
            <v>FREMONT 1104</v>
          </cell>
          <cell r="E1214" t="str">
            <v>MR339</v>
          </cell>
          <cell r="F1214" t="b">
            <v>0</v>
          </cell>
          <cell r="G1214">
            <v>11213.6735138576</v>
          </cell>
          <cell r="H1214">
            <v>1921.23308930384</v>
          </cell>
          <cell r="I1214">
            <v>1.1940541263541578</v>
          </cell>
          <cell r="J1214">
            <v>73</v>
          </cell>
          <cell r="K1214">
            <v>5.8955763575197497E-5</v>
          </cell>
          <cell r="L1214">
            <v>2809</v>
          </cell>
          <cell r="M1214">
            <v>692.78627477210796</v>
          </cell>
          <cell r="N1214">
            <v>1028</v>
          </cell>
        </row>
        <row r="1215">
          <cell r="B1215" t="str">
            <v>PEORIA 170488630</v>
          </cell>
          <cell r="C1215">
            <v>163781704</v>
          </cell>
          <cell r="D1215" t="str">
            <v>PEORIA 1704</v>
          </cell>
          <cell r="E1215">
            <v>88630</v>
          </cell>
          <cell r="F1215" t="b">
            <v>0</v>
          </cell>
          <cell r="G1215">
            <v>1252.5971018190201</v>
          </cell>
          <cell r="H1215">
            <v>1252.5971018190201</v>
          </cell>
          <cell r="I1215">
            <v>0.77849415899255436</v>
          </cell>
          <cell r="J1215">
            <v>6</v>
          </cell>
          <cell r="K1215">
            <v>6.5372232711524703E-5</v>
          </cell>
          <cell r="L1215">
            <v>2605</v>
          </cell>
          <cell r="M1215">
            <v>876.41348023712601</v>
          </cell>
          <cell r="N1215">
            <v>895</v>
          </cell>
        </row>
        <row r="1216">
          <cell r="B1216" t="str">
            <v>LLAGAS 2107XR178</v>
          </cell>
          <cell r="C1216">
            <v>83182107</v>
          </cell>
          <cell r="D1216" t="str">
            <v>LLAGAS 2107</v>
          </cell>
          <cell r="E1216" t="str">
            <v>XR178</v>
          </cell>
          <cell r="F1216" t="b">
            <v>0</v>
          </cell>
          <cell r="G1216">
            <v>20866.192793775699</v>
          </cell>
          <cell r="H1216">
            <v>9493.9491348677693</v>
          </cell>
          <cell r="I1216">
            <v>5.9005277407506336</v>
          </cell>
          <cell r="J1216">
            <v>138</v>
          </cell>
          <cell r="K1216">
            <v>8.7818442085810307E-5</v>
          </cell>
          <cell r="L1216">
            <v>1989</v>
          </cell>
          <cell r="M1216">
            <v>483.512814182086</v>
          </cell>
          <cell r="N1216">
            <v>1211</v>
          </cell>
        </row>
        <row r="1217">
          <cell r="B1217" t="str">
            <v>DUNLAP 110239190</v>
          </cell>
          <cell r="C1217">
            <v>254061102</v>
          </cell>
          <cell r="D1217" t="str">
            <v>DUNLAP 1102</v>
          </cell>
          <cell r="E1217">
            <v>39190</v>
          </cell>
          <cell r="F1217" t="b">
            <v>0</v>
          </cell>
          <cell r="G1217">
            <v>2877.2566003019101</v>
          </cell>
          <cell r="H1217">
            <v>2877.2566003019101</v>
          </cell>
          <cell r="I1217">
            <v>1.7882266005605407</v>
          </cell>
          <cell r="J1217">
            <v>17</v>
          </cell>
          <cell r="K1217">
            <v>6.3387743948089095E-5</v>
          </cell>
          <cell r="L1217">
            <v>2665</v>
          </cell>
          <cell r="M1217">
            <v>760.939796447753</v>
          </cell>
          <cell r="N1217">
            <v>964</v>
          </cell>
        </row>
        <row r="1218">
          <cell r="B1218" t="str">
            <v>GEYSERVILLE 1102180193</v>
          </cell>
          <cell r="C1218">
            <v>42891102</v>
          </cell>
          <cell r="D1218" t="str">
            <v>GEYSERVILLE 1102</v>
          </cell>
          <cell r="E1218">
            <v>180193</v>
          </cell>
          <cell r="F1218" t="b">
            <v>0</v>
          </cell>
          <cell r="G1218">
            <v>3981.7249650857202</v>
          </cell>
          <cell r="H1218">
            <v>3477.0858042421901</v>
          </cell>
          <cell r="I1218">
            <v>2.161022873985202</v>
          </cell>
          <cell r="J1218">
            <v>23</v>
          </cell>
          <cell r="K1218">
            <v>1.00669672737358E-4</v>
          </cell>
          <cell r="L1218">
            <v>1630</v>
          </cell>
          <cell r="M1218">
            <v>430.55449526055298</v>
          </cell>
          <cell r="N1218">
            <v>1259</v>
          </cell>
        </row>
        <row r="1219">
          <cell r="B1219" t="str">
            <v>BELL 1108467470</v>
          </cell>
          <cell r="C1219">
            <v>152701108</v>
          </cell>
          <cell r="D1219" t="str">
            <v>BELL 1108</v>
          </cell>
          <cell r="E1219">
            <v>467470</v>
          </cell>
          <cell r="F1219" t="b">
            <v>0</v>
          </cell>
          <cell r="G1219">
            <v>4805.9001738704201</v>
          </cell>
          <cell r="H1219">
            <v>2987.89998432528</v>
          </cell>
          <cell r="I1219">
            <v>1.856991910705581</v>
          </cell>
          <cell r="J1219">
            <v>40</v>
          </cell>
          <cell r="K1219">
            <v>2.32964204224117E-4</v>
          </cell>
          <cell r="L1219">
            <v>271</v>
          </cell>
          <cell r="M1219">
            <v>103.254027754638</v>
          </cell>
          <cell r="N1219">
            <v>1936</v>
          </cell>
        </row>
        <row r="1220">
          <cell r="B1220" t="str">
            <v>EDENVALE 1102XR064</v>
          </cell>
          <cell r="C1220">
            <v>82951102</v>
          </cell>
          <cell r="D1220" t="str">
            <v>EDENVALE 1102</v>
          </cell>
          <cell r="E1220" t="str">
            <v>XR064</v>
          </cell>
          <cell r="F1220" t="b">
            <v>0</v>
          </cell>
          <cell r="G1220">
            <v>6026.8923389172096</v>
          </cell>
          <cell r="H1220">
            <v>1175.60949428915</v>
          </cell>
          <cell r="I1220">
            <v>0.73064604990003112</v>
          </cell>
          <cell r="J1220">
            <v>35</v>
          </cell>
          <cell r="K1220">
            <v>8.4777079791820102E-5</v>
          </cell>
          <cell r="L1220">
            <v>2070</v>
          </cell>
          <cell r="M1220">
            <v>462.92771096968499</v>
          </cell>
          <cell r="N1220">
            <v>1232</v>
          </cell>
        </row>
        <row r="1221">
          <cell r="B1221" t="str">
            <v>MC ARTHUR 110137388</v>
          </cell>
          <cell r="C1221">
            <v>103491101</v>
          </cell>
          <cell r="D1221" t="str">
            <v>MC ARTHUR 1101</v>
          </cell>
          <cell r="E1221">
            <v>37388</v>
          </cell>
          <cell r="F1221" t="b">
            <v>0</v>
          </cell>
          <cell r="G1221">
            <v>20103.568219648601</v>
          </cell>
          <cell r="H1221">
            <v>13050.406685116201</v>
          </cell>
          <cell r="I1221">
            <v>8.1108804755228103</v>
          </cell>
          <cell r="J1221">
            <v>56</v>
          </cell>
          <cell r="K1221">
            <v>2.1125510270562802E-5</v>
          </cell>
          <cell r="L1221">
            <v>3533</v>
          </cell>
          <cell r="M1221">
            <v>2437.48804208815</v>
          </cell>
          <cell r="N1221">
            <v>352</v>
          </cell>
        </row>
        <row r="1222">
          <cell r="B1222" t="str">
            <v>PENRYN 1105817491</v>
          </cell>
          <cell r="C1222">
            <v>152561105</v>
          </cell>
          <cell r="D1222" t="str">
            <v>PENRYN 1105</v>
          </cell>
          <cell r="E1222">
            <v>817491</v>
          </cell>
          <cell r="F1222" t="b">
            <v>0</v>
          </cell>
          <cell r="G1222">
            <v>3153.3615679311201</v>
          </cell>
          <cell r="H1222">
            <v>2279.4584152092102</v>
          </cell>
          <cell r="I1222">
            <v>1.4166926135545121</v>
          </cell>
          <cell r="J1222">
            <v>24</v>
          </cell>
          <cell r="K1222">
            <v>1.05085648707851E-4</v>
          </cell>
          <cell r="L1222">
            <v>1523</v>
          </cell>
          <cell r="M1222">
            <v>532.84274623754595</v>
          </cell>
          <cell r="N1222">
            <v>1169</v>
          </cell>
        </row>
        <row r="1223">
          <cell r="B1223" t="str">
            <v>MILPITAS 1109XR082</v>
          </cell>
          <cell r="C1223">
            <v>82831109</v>
          </cell>
          <cell r="D1223" t="str">
            <v>MILPITAS 1109</v>
          </cell>
          <cell r="E1223" t="str">
            <v>XR082</v>
          </cell>
          <cell r="F1223" t="b">
            <v>0</v>
          </cell>
          <cell r="G1223">
            <v>32889.548416135403</v>
          </cell>
          <cell r="H1223">
            <v>31674.502543236398</v>
          </cell>
          <cell r="I1223">
            <v>19.685831288524795</v>
          </cell>
          <cell r="J1223">
            <v>186</v>
          </cell>
          <cell r="K1223">
            <v>6.2382694640320701E-5</v>
          </cell>
          <cell r="L1223">
            <v>2710</v>
          </cell>
          <cell r="M1223">
            <v>716.13952969594095</v>
          </cell>
          <cell r="N1223">
            <v>1007</v>
          </cell>
        </row>
        <row r="1224">
          <cell r="B1224" t="str">
            <v>JARVIS 1108767280</v>
          </cell>
          <cell r="C1224">
            <v>13501108</v>
          </cell>
          <cell r="D1224" t="str">
            <v>JARVIS 1108</v>
          </cell>
          <cell r="E1224">
            <v>767280</v>
          </cell>
          <cell r="F1224" t="b">
            <v>1</v>
          </cell>
          <cell r="G1224">
            <v>1164.5580402293599</v>
          </cell>
          <cell r="H1224">
            <v>816.40388671044605</v>
          </cell>
          <cell r="I1224">
            <v>0.5073983136795811</v>
          </cell>
          <cell r="J1224">
            <v>11</v>
          </cell>
          <cell r="K1224">
            <v>4.3875175296389799E-5</v>
          </cell>
          <cell r="L1224">
            <v>3191</v>
          </cell>
          <cell r="M1224">
            <v>579.64603987674798</v>
          </cell>
          <cell r="N1224">
            <v>1124</v>
          </cell>
        </row>
        <row r="1225">
          <cell r="B1225" t="str">
            <v>PUEBLO 2103678</v>
          </cell>
          <cell r="C1225">
            <v>43292103</v>
          </cell>
          <cell r="D1225" t="str">
            <v>PUEBLO 2103</v>
          </cell>
          <cell r="E1225">
            <v>678</v>
          </cell>
          <cell r="F1225" t="b">
            <v>0</v>
          </cell>
          <cell r="G1225">
            <v>57111.221051189503</v>
          </cell>
          <cell r="H1225">
            <v>56857.879527852303</v>
          </cell>
          <cell r="I1225">
            <v>35.337401819672031</v>
          </cell>
          <cell r="J1225">
            <v>325</v>
          </cell>
          <cell r="K1225">
            <v>1.1030697728922001E-4</v>
          </cell>
          <cell r="L1225">
            <v>1406</v>
          </cell>
          <cell r="M1225">
            <v>496.75617620399902</v>
          </cell>
          <cell r="N1225">
            <v>1204</v>
          </cell>
        </row>
        <row r="1226">
          <cell r="B1226" t="str">
            <v>MC ARTHUR 110138998</v>
          </cell>
          <cell r="C1226">
            <v>103491101</v>
          </cell>
          <cell r="D1226" t="str">
            <v>MC ARTHUR 1101</v>
          </cell>
          <cell r="E1226">
            <v>38998</v>
          </cell>
          <cell r="F1226" t="b">
            <v>1</v>
          </cell>
          <cell r="G1226">
            <v>9317.0359011738492</v>
          </cell>
          <cell r="H1226">
            <v>189.497607627695</v>
          </cell>
          <cell r="I1226">
            <v>0.11777352866854879</v>
          </cell>
          <cell r="J1226">
            <v>61</v>
          </cell>
          <cell r="K1226">
            <v>3.4999901538971902E-5</v>
          </cell>
          <cell r="L1226">
            <v>3353</v>
          </cell>
          <cell r="M1226">
            <v>912.91326529199398</v>
          </cell>
          <cell r="N1226">
            <v>879</v>
          </cell>
        </row>
        <row r="1227">
          <cell r="B1227" t="str">
            <v>MOLINO 1101600112</v>
          </cell>
          <cell r="C1227">
            <v>42571101</v>
          </cell>
          <cell r="D1227" t="str">
            <v>MOLINO 1101</v>
          </cell>
          <cell r="E1227">
            <v>600112</v>
          </cell>
          <cell r="F1227" t="b">
            <v>0</v>
          </cell>
          <cell r="G1227">
            <v>2016.20562478889</v>
          </cell>
          <cell r="H1227">
            <v>1283.9759044221601</v>
          </cell>
          <cell r="I1227">
            <v>0.79799621157374767</v>
          </cell>
          <cell r="J1227">
            <v>18</v>
          </cell>
          <cell r="K1227">
            <v>1.65693645006588E-4</v>
          </cell>
          <cell r="L1227">
            <v>586</v>
          </cell>
          <cell r="M1227">
            <v>185.27977262986099</v>
          </cell>
          <cell r="N1227">
            <v>1671</v>
          </cell>
        </row>
        <row r="1228">
          <cell r="B1228" t="str">
            <v>MONTICELLO 1101654</v>
          </cell>
          <cell r="C1228">
            <v>43051101</v>
          </cell>
          <cell r="D1228" t="str">
            <v>MONTICELLO 1101</v>
          </cell>
          <cell r="E1228">
            <v>654</v>
          </cell>
          <cell r="F1228" t="b">
            <v>0</v>
          </cell>
          <cell r="G1228">
            <v>14047.931410454599</v>
          </cell>
          <cell r="H1228">
            <v>13220.1574455218</v>
          </cell>
          <cell r="I1228">
            <v>8.2163812588699816</v>
          </cell>
          <cell r="J1228">
            <v>71</v>
          </cell>
          <cell r="K1228">
            <v>8.6927756263987594E-5</v>
          </cell>
          <cell r="L1228">
            <v>2013</v>
          </cell>
          <cell r="M1228">
            <v>576.64062868241297</v>
          </cell>
          <cell r="N1228">
            <v>1126</v>
          </cell>
        </row>
        <row r="1229">
          <cell r="B1229" t="str">
            <v>SWIFT 2110XR254</v>
          </cell>
          <cell r="C1229">
            <v>83392110</v>
          </cell>
          <cell r="D1229" t="str">
            <v>SWIFT 2110</v>
          </cell>
          <cell r="E1229" t="str">
            <v>XR254</v>
          </cell>
          <cell r="F1229" t="b">
            <v>0</v>
          </cell>
          <cell r="G1229">
            <v>40510.534373798902</v>
          </cell>
          <cell r="H1229">
            <v>40510.534373798902</v>
          </cell>
          <cell r="I1229">
            <v>25.177460766811002</v>
          </cell>
          <cell r="J1229">
            <v>134</v>
          </cell>
          <cell r="K1229">
            <v>6.9418144018647301E-5</v>
          </cell>
          <cell r="L1229">
            <v>2490</v>
          </cell>
          <cell r="M1229">
            <v>745.04318048661605</v>
          </cell>
          <cell r="N1229">
            <v>979</v>
          </cell>
        </row>
        <row r="1230">
          <cell r="B1230" t="str">
            <v>MOLINO 1102658</v>
          </cell>
          <cell r="C1230">
            <v>42571102</v>
          </cell>
          <cell r="D1230" t="str">
            <v>MOLINO 1102</v>
          </cell>
          <cell r="E1230">
            <v>658</v>
          </cell>
          <cell r="F1230" t="b">
            <v>0</v>
          </cell>
          <cell r="G1230">
            <v>17510.519957617002</v>
          </cell>
          <cell r="H1230">
            <v>17510.519957617002</v>
          </cell>
          <cell r="I1230">
            <v>10.882858892241766</v>
          </cell>
          <cell r="J1230">
            <v>107</v>
          </cell>
          <cell r="K1230">
            <v>1.43545810103298E-4</v>
          </cell>
          <cell r="L1230">
            <v>818</v>
          </cell>
          <cell r="M1230">
            <v>343.94346613491098</v>
          </cell>
          <cell r="N1230">
            <v>1381</v>
          </cell>
        </row>
        <row r="1231">
          <cell r="B1231" t="str">
            <v>CLAY 11037124</v>
          </cell>
          <cell r="C1231">
            <v>163341103</v>
          </cell>
          <cell r="D1231" t="str">
            <v>CLAY 1103</v>
          </cell>
          <cell r="E1231">
            <v>7124</v>
          </cell>
          <cell r="F1231" t="b">
            <v>0</v>
          </cell>
          <cell r="G1231">
            <v>51663.543113542197</v>
          </cell>
          <cell r="H1231">
            <v>17797.994415319299</v>
          </cell>
          <cell r="I1231">
            <v>11.061525429036234</v>
          </cell>
          <cell r="J1231">
            <v>286</v>
          </cell>
          <cell r="K1231">
            <v>6.2920853093268106E-5</v>
          </cell>
          <cell r="L1231">
            <v>2684</v>
          </cell>
          <cell r="M1231">
            <v>727.33075544236203</v>
          </cell>
          <cell r="N1231">
            <v>993</v>
          </cell>
        </row>
        <row r="1232">
          <cell r="B1232" t="str">
            <v>UKIAH 11143606</v>
          </cell>
          <cell r="C1232">
            <v>42771114</v>
          </cell>
          <cell r="D1232" t="str">
            <v>UKIAH 1114</v>
          </cell>
          <cell r="E1232">
            <v>3606</v>
          </cell>
          <cell r="F1232" t="b">
            <v>0</v>
          </cell>
          <cell r="G1232">
            <v>26641.175295291199</v>
          </cell>
          <cell r="H1232">
            <v>17219.5096299416</v>
          </cell>
          <cell r="I1232">
            <v>10.701994797974891</v>
          </cell>
          <cell r="J1232">
            <v>129</v>
          </cell>
          <cell r="K1232">
            <v>8.6418769129181701E-5</v>
          </cell>
          <cell r="L1232">
            <v>2025</v>
          </cell>
          <cell r="M1232">
            <v>738.46994170351104</v>
          </cell>
          <cell r="N1232">
            <v>985</v>
          </cell>
        </row>
        <row r="1233">
          <cell r="B1233" t="str">
            <v>GANSNER 110137550</v>
          </cell>
          <cell r="C1233">
            <v>103021101</v>
          </cell>
          <cell r="D1233" t="str">
            <v>GANSNER 1101</v>
          </cell>
          <cell r="E1233">
            <v>37550</v>
          </cell>
          <cell r="F1233" t="b">
            <v>1</v>
          </cell>
          <cell r="G1233">
            <v>5259.0815819219797</v>
          </cell>
          <cell r="H1233">
            <v>590.534978186844</v>
          </cell>
          <cell r="I1233">
            <v>0.36701987457230828</v>
          </cell>
          <cell r="J1233">
            <v>33</v>
          </cell>
          <cell r="K1233">
            <v>6.5837200798506999E-5</v>
          </cell>
          <cell r="L1233">
            <v>2592</v>
          </cell>
          <cell r="M1233">
            <v>741.25858610475098</v>
          </cell>
          <cell r="N1233">
            <v>983</v>
          </cell>
        </row>
        <row r="1234">
          <cell r="B1234" t="str">
            <v>LAKEVILLE 1102367100</v>
          </cell>
          <cell r="C1234">
            <v>43371102</v>
          </cell>
          <cell r="D1234" t="str">
            <v>LAKEVILLE 1102</v>
          </cell>
          <cell r="E1234">
            <v>367100</v>
          </cell>
          <cell r="F1234" t="b">
            <v>1</v>
          </cell>
          <cell r="G1234">
            <v>1041.07261950732</v>
          </cell>
          <cell r="H1234">
            <v>900.80362409590998</v>
          </cell>
          <cell r="I1234">
            <v>0.55985309142070228</v>
          </cell>
          <cell r="J1234">
            <v>6</v>
          </cell>
          <cell r="K1234">
            <v>8.1439756589437196E-5</v>
          </cell>
          <cell r="L1234">
            <v>2169</v>
          </cell>
          <cell r="M1234">
            <v>654.36930242430901</v>
          </cell>
          <cell r="N1234">
            <v>1059</v>
          </cell>
        </row>
        <row r="1235">
          <cell r="B1235" t="str">
            <v>CURTIS 17039330</v>
          </cell>
          <cell r="C1235">
            <v>163351703</v>
          </cell>
          <cell r="D1235" t="str">
            <v>CURTIS 1703</v>
          </cell>
          <cell r="E1235">
            <v>9330</v>
          </cell>
          <cell r="F1235" t="b">
            <v>0</v>
          </cell>
          <cell r="G1235">
            <v>66516.276596601601</v>
          </cell>
          <cell r="H1235">
            <v>66516.276596601601</v>
          </cell>
          <cell r="I1235">
            <v>41.340134615662897</v>
          </cell>
          <cell r="J1235">
            <v>345</v>
          </cell>
          <cell r="K1235">
            <v>4.8088526167052302E-5</v>
          </cell>
          <cell r="L1235">
            <v>3091</v>
          </cell>
          <cell r="M1235">
            <v>936.72260675412997</v>
          </cell>
          <cell r="N1235">
            <v>867</v>
          </cell>
        </row>
        <row r="1236">
          <cell r="B1236" t="str">
            <v>SILVERADO 210437632</v>
          </cell>
          <cell r="C1236">
            <v>43432104</v>
          </cell>
          <cell r="D1236" t="str">
            <v>SILVERADO 2104</v>
          </cell>
          <cell r="E1236">
            <v>37632</v>
          </cell>
          <cell r="F1236" t="b">
            <v>0</v>
          </cell>
          <cell r="G1236">
            <v>42770.294169256798</v>
          </cell>
          <cell r="H1236">
            <v>42770.294169256798</v>
          </cell>
          <cell r="I1236">
            <v>26.581910608612056</v>
          </cell>
          <cell r="J1236">
            <v>304</v>
          </cell>
          <cell r="K1236">
            <v>1.59100306351128E-4</v>
          </cell>
          <cell r="L1236">
            <v>651</v>
          </cell>
          <cell r="M1236">
            <v>314.35130292358798</v>
          </cell>
          <cell r="N1236">
            <v>1426</v>
          </cell>
        </row>
        <row r="1237">
          <cell r="B1237" t="str">
            <v>BELL 1107912460</v>
          </cell>
          <cell r="C1237">
            <v>152701107</v>
          </cell>
          <cell r="D1237" t="str">
            <v>BELL 1107</v>
          </cell>
          <cell r="E1237">
            <v>912460</v>
          </cell>
          <cell r="F1237" t="b">
            <v>1</v>
          </cell>
          <cell r="G1237">
            <v>716.94151427076099</v>
          </cell>
          <cell r="H1237">
            <v>226.21876146199301</v>
          </cell>
          <cell r="I1237">
            <v>0.14059587412181046</v>
          </cell>
          <cell r="J1237">
            <v>6</v>
          </cell>
          <cell r="K1237">
            <v>2.09403099385478E-4</v>
          </cell>
          <cell r="L1237">
            <v>362</v>
          </cell>
          <cell r="M1237">
            <v>319.30689818324697</v>
          </cell>
          <cell r="N1237">
            <v>1418</v>
          </cell>
        </row>
        <row r="1238">
          <cell r="B1238" t="str">
            <v>GARBERVILLE 110237054</v>
          </cell>
          <cell r="C1238">
            <v>192221102</v>
          </cell>
          <cell r="D1238" t="str">
            <v>GARBERVILLE 1102</v>
          </cell>
          <cell r="E1238">
            <v>37054</v>
          </cell>
          <cell r="F1238" t="b">
            <v>0</v>
          </cell>
          <cell r="G1238">
            <v>14849.4037857884</v>
          </cell>
          <cell r="H1238">
            <v>14394.2329584975</v>
          </cell>
          <cell r="I1238">
            <v>8.9460739331867618</v>
          </cell>
          <cell r="J1238">
            <v>76</v>
          </cell>
          <cell r="K1238">
            <v>4.5585057319840399E-4</v>
          </cell>
          <cell r="L1238">
            <v>46</v>
          </cell>
          <cell r="M1238">
            <v>99.760235879466606</v>
          </cell>
          <cell r="N1238">
            <v>1954</v>
          </cell>
        </row>
        <row r="1239">
          <cell r="B1239" t="str">
            <v>PLACERVILLE 210692012</v>
          </cell>
          <cell r="C1239">
            <v>153082106</v>
          </cell>
          <cell r="D1239" t="str">
            <v>PLACERVILLE 2106</v>
          </cell>
          <cell r="E1239">
            <v>92012</v>
          </cell>
          <cell r="F1239" t="b">
            <v>0</v>
          </cell>
          <cell r="G1239">
            <v>29794.636726126599</v>
          </cell>
          <cell r="H1239">
            <v>29794.636726126599</v>
          </cell>
          <cell r="I1239">
            <v>18.517487088953761</v>
          </cell>
          <cell r="J1239">
            <v>219</v>
          </cell>
          <cell r="K1239">
            <v>2.1006005510039799E-4</v>
          </cell>
          <cell r="L1239">
            <v>358</v>
          </cell>
          <cell r="M1239">
            <v>266.77436069622598</v>
          </cell>
          <cell r="N1239">
            <v>1505</v>
          </cell>
        </row>
        <row r="1240">
          <cell r="B1240" t="str">
            <v>PASO ROBLES 1103351084</v>
          </cell>
          <cell r="C1240">
            <v>182611103</v>
          </cell>
          <cell r="D1240" t="str">
            <v>PASO ROBLES 1103</v>
          </cell>
          <cell r="E1240">
            <v>351084</v>
          </cell>
          <cell r="F1240" t="b">
            <v>0</v>
          </cell>
          <cell r="G1240">
            <v>14339.9461343613</v>
          </cell>
          <cell r="H1240">
            <v>3813.7275079112301</v>
          </cell>
          <cell r="I1240">
            <v>2.3702470527726724</v>
          </cell>
          <cell r="J1240">
            <v>91</v>
          </cell>
          <cell r="K1240">
            <v>6.4148196381413203E-5</v>
          </cell>
          <cell r="L1240">
            <v>2639</v>
          </cell>
          <cell r="M1240">
            <v>844.84848601485601</v>
          </cell>
          <cell r="N1240">
            <v>915</v>
          </cell>
        </row>
        <row r="1241">
          <cell r="B1241" t="str">
            <v>SHINGLE SPRINGS 2109CB</v>
          </cell>
          <cell r="C1241">
            <v>153652109</v>
          </cell>
          <cell r="D1241" t="str">
            <v>SHINGLE SPRINGS 2109</v>
          </cell>
          <cell r="E1241" t="str">
            <v>CB</v>
          </cell>
          <cell r="F1241" t="b">
            <v>0</v>
          </cell>
          <cell r="G1241">
            <v>44653.753419463297</v>
          </cell>
          <cell r="H1241">
            <v>44000.0643115848</v>
          </cell>
          <cell r="I1241">
            <v>27.346217720065134</v>
          </cell>
          <cell r="J1241">
            <v>341</v>
          </cell>
          <cell r="K1241">
            <v>1.2377958513021801E-4</v>
          </cell>
          <cell r="L1241">
            <v>1124</v>
          </cell>
          <cell r="M1241">
            <v>546.85623856180905</v>
          </cell>
          <cell r="N1241">
            <v>1150</v>
          </cell>
        </row>
        <row r="1242">
          <cell r="B1242" t="str">
            <v>MC ARTHUR 11011544</v>
          </cell>
          <cell r="C1242">
            <v>103491101</v>
          </cell>
          <cell r="D1242" t="str">
            <v>MC ARTHUR 1101</v>
          </cell>
          <cell r="E1242">
            <v>1544</v>
          </cell>
          <cell r="F1242" t="b">
            <v>0</v>
          </cell>
          <cell r="G1242">
            <v>44972.286642991203</v>
          </cell>
          <cell r="H1242">
            <v>27291.008490904202</v>
          </cell>
          <cell r="I1242">
            <v>16.961472026665135</v>
          </cell>
          <cell r="J1242">
            <v>135</v>
          </cell>
          <cell r="K1242">
            <v>2.48638056333039E-5</v>
          </cell>
          <cell r="L1242">
            <v>3497</v>
          </cell>
          <cell r="M1242">
            <v>2130.6473731323599</v>
          </cell>
          <cell r="N1242">
            <v>417</v>
          </cell>
        </row>
        <row r="1243">
          <cell r="B1243" t="str">
            <v>STONE CORRAL 11087100</v>
          </cell>
          <cell r="C1243">
            <v>252921108</v>
          </cell>
          <cell r="D1243" t="str">
            <v>STONE CORRAL 1108</v>
          </cell>
          <cell r="E1243">
            <v>7100</v>
          </cell>
          <cell r="F1243" t="b">
            <v>0</v>
          </cell>
          <cell r="G1243">
            <v>29355.792254752701</v>
          </cell>
          <cell r="H1243">
            <v>3757.8694088447301</v>
          </cell>
          <cell r="I1243">
            <v>2.3355310185486204</v>
          </cell>
          <cell r="J1243">
            <v>130</v>
          </cell>
          <cell r="K1243">
            <v>3.91552898122427E-5</v>
          </cell>
          <cell r="L1243">
            <v>3282</v>
          </cell>
          <cell r="M1243">
            <v>1207.5405380423199</v>
          </cell>
          <cell r="N1243">
            <v>728</v>
          </cell>
        </row>
        <row r="1244">
          <cell r="B1244" t="str">
            <v>SUMMIT 11022302</v>
          </cell>
          <cell r="C1244">
            <v>152591102</v>
          </cell>
          <cell r="D1244" t="str">
            <v>SUMMIT 1102</v>
          </cell>
          <cell r="E1244">
            <v>2302</v>
          </cell>
          <cell r="F1244" t="b">
            <v>0</v>
          </cell>
          <cell r="G1244">
            <v>2152.93431759854</v>
          </cell>
          <cell r="H1244">
            <v>2152.93431759854</v>
          </cell>
          <cell r="I1244">
            <v>1.338057375760435</v>
          </cell>
          <cell r="J1244">
            <v>19</v>
          </cell>
          <cell r="K1244">
            <v>6.3222023048805701E-5</v>
          </cell>
          <cell r="L1244">
            <v>2671</v>
          </cell>
          <cell r="M1244">
            <v>648.13567615065494</v>
          </cell>
          <cell r="N1244">
            <v>1067</v>
          </cell>
        </row>
        <row r="1245">
          <cell r="B1245" t="str">
            <v>PENRYN 11051378</v>
          </cell>
          <cell r="C1245">
            <v>152561105</v>
          </cell>
          <cell r="D1245" t="str">
            <v>PENRYN 1105</v>
          </cell>
          <cell r="E1245">
            <v>1378</v>
          </cell>
          <cell r="F1245" t="b">
            <v>0</v>
          </cell>
          <cell r="G1245">
            <v>3084.1466976526799</v>
          </cell>
          <cell r="H1245">
            <v>1447.51889337836</v>
          </cell>
          <cell r="I1245">
            <v>0.89963883988711002</v>
          </cell>
          <cell r="J1245">
            <v>25</v>
          </cell>
          <cell r="K1245">
            <v>1.11314198729814E-4</v>
          </cell>
          <cell r="L1245">
            <v>1388</v>
          </cell>
          <cell r="M1245">
            <v>372.47276260923002</v>
          </cell>
          <cell r="N1245">
            <v>1334</v>
          </cell>
        </row>
        <row r="1246">
          <cell r="B1246" t="str">
            <v>GARBERVILLE 110139524</v>
          </cell>
          <cell r="C1246">
            <v>192221101</v>
          </cell>
          <cell r="D1246" t="str">
            <v>GARBERVILLE 1101</v>
          </cell>
          <cell r="E1246">
            <v>39524</v>
          </cell>
          <cell r="F1246" t="b">
            <v>0</v>
          </cell>
          <cell r="G1246">
            <v>24862.4082905416</v>
          </cell>
          <cell r="H1246">
            <v>8232.0088908395792</v>
          </cell>
          <cell r="I1246">
            <v>5.1162267811308757</v>
          </cell>
          <cell r="J1246">
            <v>138</v>
          </cell>
          <cell r="K1246">
            <v>3.8496943625432301E-4</v>
          </cell>
          <cell r="L1246">
            <v>72</v>
          </cell>
          <cell r="M1246">
            <v>130.56939708556999</v>
          </cell>
          <cell r="N1246">
            <v>1844</v>
          </cell>
        </row>
        <row r="1247">
          <cell r="B1247" t="str">
            <v>BIG BEND 1101180398</v>
          </cell>
          <cell r="C1247">
            <v>103751101</v>
          </cell>
          <cell r="D1247" t="str">
            <v>BIG BEND 1101</v>
          </cell>
          <cell r="E1247">
            <v>180398</v>
          </cell>
          <cell r="F1247" t="b">
            <v>0</v>
          </cell>
          <cell r="G1247">
            <v>8946.0191295261702</v>
          </cell>
          <cell r="H1247">
            <v>8946.0191295261702</v>
          </cell>
          <cell r="I1247">
            <v>5.5599870289162023</v>
          </cell>
          <cell r="J1247">
            <v>48</v>
          </cell>
          <cell r="K1247">
            <v>2.08204783120891E-4</v>
          </cell>
          <cell r="L1247">
            <v>371</v>
          </cell>
          <cell r="M1247">
            <v>244.78874077023499</v>
          </cell>
          <cell r="N1247">
            <v>1555</v>
          </cell>
        </row>
        <row r="1248">
          <cell r="B1248" t="str">
            <v>VACAVILLE 110847860</v>
          </cell>
          <cell r="C1248">
            <v>63601108</v>
          </cell>
          <cell r="D1248" t="str">
            <v>VACAVILLE 1108</v>
          </cell>
          <cell r="E1248">
            <v>47860</v>
          </cell>
          <cell r="F1248" t="b">
            <v>1</v>
          </cell>
          <cell r="G1248">
            <v>6236.9476472678098</v>
          </cell>
          <cell r="H1248">
            <v>466.01916296808201</v>
          </cell>
          <cell r="I1248">
            <v>0.28963279239781353</v>
          </cell>
          <cell r="J1248">
            <v>54</v>
          </cell>
          <cell r="K1248">
            <v>7.3661490799223594E-5</v>
          </cell>
          <cell r="L1248">
            <v>2372</v>
          </cell>
          <cell r="M1248">
            <v>319.76145141166597</v>
          </cell>
          <cell r="N1248">
            <v>1416</v>
          </cell>
        </row>
        <row r="1249">
          <cell r="B1249" t="str">
            <v>SAN LUIS OBISPO 1104982992</v>
          </cell>
          <cell r="C1249">
            <v>182631104</v>
          </cell>
          <cell r="D1249" t="str">
            <v>SAN LUIS OBISPO 1104</v>
          </cell>
          <cell r="E1249">
            <v>982992</v>
          </cell>
          <cell r="F1249" t="b">
            <v>0</v>
          </cell>
          <cell r="G1249">
            <v>14390.208612963401</v>
          </cell>
          <cell r="H1249">
            <v>14390.208612963401</v>
          </cell>
          <cell r="I1249">
            <v>8.943572786179864</v>
          </cell>
          <cell r="J1249">
            <v>52</v>
          </cell>
          <cell r="K1249">
            <v>4.6114632912612401E-5</v>
          </cell>
          <cell r="L1249">
            <v>3136</v>
          </cell>
          <cell r="M1249">
            <v>911.21885299115104</v>
          </cell>
          <cell r="N1249">
            <v>880</v>
          </cell>
        </row>
        <row r="1250">
          <cell r="B1250" t="str">
            <v>UKIAH 1113691436</v>
          </cell>
          <cell r="C1250">
            <v>42771113</v>
          </cell>
          <cell r="D1250" t="str">
            <v>UKIAH 1113</v>
          </cell>
          <cell r="E1250">
            <v>691436</v>
          </cell>
          <cell r="F1250" t="b">
            <v>0</v>
          </cell>
          <cell r="G1250">
            <v>3576.81472177772</v>
          </cell>
          <cell r="H1250">
            <v>1680.7069266471201</v>
          </cell>
          <cell r="I1250">
            <v>1.044566144591125</v>
          </cell>
          <cell r="J1250">
            <v>28</v>
          </cell>
          <cell r="K1250">
            <v>1.20892076016129E-4</v>
          </cell>
          <cell r="L1250">
            <v>1165</v>
          </cell>
          <cell r="M1250">
            <v>323.14637681924302</v>
          </cell>
          <cell r="N1250">
            <v>1409</v>
          </cell>
        </row>
        <row r="1251">
          <cell r="B1251" t="str">
            <v>COVELO 1101112804</v>
          </cell>
          <cell r="C1251">
            <v>43061101</v>
          </cell>
          <cell r="D1251" t="str">
            <v>COVELO 1101</v>
          </cell>
          <cell r="E1251">
            <v>112804</v>
          </cell>
          <cell r="F1251" t="b">
            <v>0</v>
          </cell>
          <cell r="G1251">
            <v>30691.366911407498</v>
          </cell>
          <cell r="H1251">
            <v>16512.5111405918</v>
          </cell>
          <cell r="I1251">
            <v>10.262592380728279</v>
          </cell>
          <cell r="J1251">
            <v>67</v>
          </cell>
          <cell r="K1251">
            <v>9.7484048751539295E-5</v>
          </cell>
          <cell r="L1251">
            <v>1701</v>
          </cell>
          <cell r="M1251">
            <v>651.03617305995397</v>
          </cell>
          <cell r="N1251">
            <v>1064</v>
          </cell>
        </row>
        <row r="1252">
          <cell r="B1252" t="str">
            <v>STILLWATER 11021466</v>
          </cell>
          <cell r="C1252">
            <v>103561102</v>
          </cell>
          <cell r="D1252" t="str">
            <v>STILLWATER 1102</v>
          </cell>
          <cell r="E1252">
            <v>1466</v>
          </cell>
          <cell r="F1252" t="b">
            <v>0</v>
          </cell>
          <cell r="G1252">
            <v>33154.334908593803</v>
          </cell>
          <cell r="H1252">
            <v>33039.704095297202</v>
          </cell>
          <cell r="I1252">
            <v>20.534309568239404</v>
          </cell>
          <cell r="J1252">
            <v>211</v>
          </cell>
          <cell r="K1252">
            <v>1.57203847089192E-4</v>
          </cell>
          <cell r="L1252">
            <v>672</v>
          </cell>
          <cell r="M1252">
            <v>705.51651240027604</v>
          </cell>
          <cell r="N1252">
            <v>1017</v>
          </cell>
        </row>
        <row r="1253">
          <cell r="B1253" t="str">
            <v>EEL RIVER 11024814</v>
          </cell>
          <cell r="C1253">
            <v>192381102</v>
          </cell>
          <cell r="D1253" t="str">
            <v>EEL RIVER 1102</v>
          </cell>
          <cell r="E1253">
            <v>4814</v>
          </cell>
          <cell r="F1253" t="b">
            <v>0</v>
          </cell>
          <cell r="G1253">
            <v>44262.901462294198</v>
          </cell>
          <cell r="H1253">
            <v>43433.149954116503</v>
          </cell>
          <cell r="I1253">
            <v>26.993878156691427</v>
          </cell>
          <cell r="J1253">
            <v>117</v>
          </cell>
          <cell r="K1253">
            <v>1.8022232942322601E-4</v>
          </cell>
          <cell r="L1253">
            <v>512</v>
          </cell>
          <cell r="M1253">
            <v>271.885792371744</v>
          </cell>
          <cell r="N1253">
            <v>1490</v>
          </cell>
        </row>
        <row r="1254">
          <cell r="B1254" t="str">
            <v>MENLO 11037902</v>
          </cell>
          <cell r="C1254">
            <v>24131103</v>
          </cell>
          <cell r="D1254" t="str">
            <v>MENLO 1103</v>
          </cell>
          <cell r="E1254">
            <v>7902</v>
          </cell>
          <cell r="F1254" t="b">
            <v>0</v>
          </cell>
          <cell r="G1254">
            <v>26218.9532384257</v>
          </cell>
          <cell r="H1254">
            <v>18823.955423847001</v>
          </cell>
          <cell r="I1254">
            <v>11.699164340489125</v>
          </cell>
          <cell r="J1254">
            <v>143</v>
          </cell>
          <cell r="K1254">
            <v>1.87040276341576E-4</v>
          </cell>
          <cell r="L1254">
            <v>461</v>
          </cell>
          <cell r="M1254">
            <v>146.56823344895301</v>
          </cell>
          <cell r="N1254">
            <v>1787</v>
          </cell>
        </row>
        <row r="1255">
          <cell r="B1255" t="str">
            <v>SILVERADO 210478268</v>
          </cell>
          <cell r="C1255">
            <v>43432104</v>
          </cell>
          <cell r="D1255" t="str">
            <v>SILVERADO 2104</v>
          </cell>
          <cell r="E1255">
            <v>78268</v>
          </cell>
          <cell r="F1255" t="b">
            <v>0</v>
          </cell>
          <cell r="G1255">
            <v>15647.320631880601</v>
          </cell>
          <cell r="H1255">
            <v>15647.320631880601</v>
          </cell>
          <cell r="I1255">
            <v>9.7248729843881918</v>
          </cell>
          <cell r="J1255">
            <v>114</v>
          </cell>
          <cell r="K1255">
            <v>1.6165334601649599E-4</v>
          </cell>
          <cell r="L1255">
            <v>623</v>
          </cell>
          <cell r="M1255">
            <v>303.71863143373099</v>
          </cell>
          <cell r="N1255">
            <v>1445</v>
          </cell>
        </row>
        <row r="1256">
          <cell r="B1256" t="str">
            <v>ALTO 11221212</v>
          </cell>
          <cell r="C1256">
            <v>42031122</v>
          </cell>
          <cell r="D1256" t="str">
            <v>ALTO 1122</v>
          </cell>
          <cell r="E1256">
            <v>1212</v>
          </cell>
          <cell r="F1256" t="b">
            <v>0</v>
          </cell>
          <cell r="G1256">
            <v>3797.01711902341</v>
          </cell>
          <cell r="H1256">
            <v>2977.1940924287101</v>
          </cell>
          <cell r="I1256">
            <v>1.850338155642455</v>
          </cell>
          <cell r="J1256">
            <v>25</v>
          </cell>
          <cell r="K1256">
            <v>1.0852753315703E-4</v>
          </cell>
          <cell r="L1256">
            <v>1436</v>
          </cell>
          <cell r="M1256">
            <v>197.82438996099299</v>
          </cell>
          <cell r="N1256">
            <v>1646</v>
          </cell>
        </row>
        <row r="1257">
          <cell r="B1257" t="str">
            <v>CALPELLA 1101CB</v>
          </cell>
          <cell r="C1257">
            <v>43411101</v>
          </cell>
          <cell r="D1257" t="str">
            <v>CALPELLA 1101</v>
          </cell>
          <cell r="E1257" t="str">
            <v>CB</v>
          </cell>
          <cell r="F1257" t="b">
            <v>0</v>
          </cell>
          <cell r="G1257">
            <v>32987.491349449403</v>
          </cell>
          <cell r="H1257">
            <v>18947.936226102302</v>
          </cell>
          <cell r="I1257">
            <v>11.776218909945495</v>
          </cell>
          <cell r="J1257">
            <v>226</v>
          </cell>
          <cell r="K1257">
            <v>1.2254578055742699E-4</v>
          </cell>
          <cell r="L1257">
            <v>1139</v>
          </cell>
          <cell r="M1257">
            <v>327.79453864918599</v>
          </cell>
          <cell r="N1257">
            <v>1401</v>
          </cell>
        </row>
        <row r="1258">
          <cell r="B1258" t="str">
            <v>OTTER 110298036</v>
          </cell>
          <cell r="C1258">
            <v>182941102</v>
          </cell>
          <cell r="D1258" t="str">
            <v>OTTER 1102</v>
          </cell>
          <cell r="E1258">
            <v>98036</v>
          </cell>
          <cell r="F1258" t="b">
            <v>0</v>
          </cell>
          <cell r="G1258">
            <v>14803.9565628152</v>
          </cell>
          <cell r="H1258">
            <v>14803.9565628152</v>
          </cell>
          <cell r="I1258">
            <v>9.200718808461902</v>
          </cell>
          <cell r="J1258">
            <v>64</v>
          </cell>
          <cell r="K1258">
            <v>1.2504488131526099E-4</v>
          </cell>
          <cell r="L1258">
            <v>1098</v>
          </cell>
          <cell r="M1258">
            <v>294.29097789963799</v>
          </cell>
          <cell r="N1258">
            <v>1456</v>
          </cell>
        </row>
        <row r="1259">
          <cell r="B1259" t="str">
            <v>HIGHLANDS 11034630</v>
          </cell>
          <cell r="C1259">
            <v>43361103</v>
          </cell>
          <cell r="D1259" t="str">
            <v>HIGHLANDS 1103</v>
          </cell>
          <cell r="E1259">
            <v>4630</v>
          </cell>
          <cell r="F1259" t="b">
            <v>0</v>
          </cell>
          <cell r="G1259">
            <v>5558.0772792913904</v>
          </cell>
          <cell r="H1259">
            <v>1729.1766994256</v>
          </cell>
          <cell r="I1259">
            <v>1.0746903041799876</v>
          </cell>
          <cell r="J1259">
            <v>42</v>
          </cell>
          <cell r="K1259">
            <v>7.7824188554673305E-5</v>
          </cell>
          <cell r="L1259">
            <v>2266</v>
          </cell>
          <cell r="M1259">
            <v>548.697533501615</v>
          </cell>
          <cell r="N1259">
            <v>1148</v>
          </cell>
        </row>
        <row r="1260">
          <cell r="B1260" t="str">
            <v>HIGGINS 1110166282</v>
          </cell>
          <cell r="C1260">
            <v>152691110</v>
          </cell>
          <cell r="D1260" t="str">
            <v>HIGGINS 1110</v>
          </cell>
          <cell r="E1260">
            <v>166282</v>
          </cell>
          <cell r="F1260" t="b">
            <v>0</v>
          </cell>
          <cell r="G1260">
            <v>38601.3639551792</v>
          </cell>
          <cell r="H1260">
            <v>38601.3639551792</v>
          </cell>
          <cell r="I1260">
            <v>23.990903639017528</v>
          </cell>
          <cell r="J1260">
            <v>256</v>
          </cell>
          <cell r="K1260">
            <v>1.2662033274324301E-4</v>
          </cell>
          <cell r="L1260">
            <v>1069</v>
          </cell>
          <cell r="M1260">
            <v>425.84591657266702</v>
          </cell>
          <cell r="N1260">
            <v>1266</v>
          </cell>
        </row>
        <row r="1261">
          <cell r="B1261" t="str">
            <v>GIRVAN 11021028</v>
          </cell>
          <cell r="C1261">
            <v>103401102</v>
          </cell>
          <cell r="D1261" t="str">
            <v>GIRVAN 1102</v>
          </cell>
          <cell r="E1261">
            <v>1028</v>
          </cell>
          <cell r="F1261" t="b">
            <v>0</v>
          </cell>
          <cell r="G1261">
            <v>28404.106336974699</v>
          </cell>
          <cell r="H1261">
            <v>28404.106336974699</v>
          </cell>
          <cell r="I1261">
            <v>17.653266834664201</v>
          </cell>
          <cell r="J1261">
            <v>208</v>
          </cell>
          <cell r="K1261">
            <v>1.2459104840584001E-4</v>
          </cell>
          <cell r="L1261">
            <v>1106</v>
          </cell>
          <cell r="M1261">
            <v>555.89212436361902</v>
          </cell>
          <cell r="N1261">
            <v>1139</v>
          </cell>
        </row>
        <row r="1262">
          <cell r="B1262" t="str">
            <v>OILFIELDS 1103370932</v>
          </cell>
          <cell r="C1262">
            <v>182391103</v>
          </cell>
          <cell r="D1262" t="str">
            <v>OILFIELDS 1103</v>
          </cell>
          <cell r="E1262">
            <v>370932</v>
          </cell>
          <cell r="F1262" t="b">
            <v>1</v>
          </cell>
          <cell r="G1262">
            <v>2172.95792225791</v>
          </cell>
          <cell r="H1262">
            <v>619.929615540638</v>
          </cell>
          <cell r="I1262">
            <v>0.38528876043544935</v>
          </cell>
          <cell r="J1262">
            <v>6</v>
          </cell>
          <cell r="K1262">
            <v>3.0450956880182801E-5</v>
          </cell>
          <cell r="L1262">
            <v>3423</v>
          </cell>
          <cell r="M1262">
            <v>729.29338421051705</v>
          </cell>
          <cell r="N1262">
            <v>991</v>
          </cell>
        </row>
        <row r="1263">
          <cell r="B1263" t="str">
            <v>GIRVAN 1101CB</v>
          </cell>
          <cell r="C1263">
            <v>103401101</v>
          </cell>
          <cell r="D1263" t="str">
            <v>GIRVAN 1101</v>
          </cell>
          <cell r="E1263" t="str">
            <v>CB</v>
          </cell>
          <cell r="F1263" t="b">
            <v>0</v>
          </cell>
          <cell r="G1263">
            <v>5303.1930477934302</v>
          </cell>
          <cell r="H1263">
            <v>2471.5391872801001</v>
          </cell>
          <cell r="I1263">
            <v>1.5360715893599131</v>
          </cell>
          <cell r="J1263">
            <v>31</v>
          </cell>
          <cell r="K1263">
            <v>1.6120337621091001E-4</v>
          </cell>
          <cell r="L1263">
            <v>628</v>
          </cell>
          <cell r="M1263">
            <v>200.44540111030801</v>
          </cell>
          <cell r="N1263">
            <v>1640</v>
          </cell>
        </row>
        <row r="1264">
          <cell r="B1264" t="str">
            <v>CRESCENT MILLS 21013113</v>
          </cell>
          <cell r="C1264">
            <v>103132101</v>
          </cell>
          <cell r="D1264" t="str">
            <v>CRESCENT MILLS 2101</v>
          </cell>
          <cell r="E1264">
            <v>3113</v>
          </cell>
          <cell r="F1264" t="b">
            <v>0</v>
          </cell>
          <cell r="G1264">
            <v>1919.7006533072399</v>
          </cell>
          <cell r="H1264">
            <v>1919.7006533072399</v>
          </cell>
          <cell r="I1264">
            <v>1.1931017111915723</v>
          </cell>
          <cell r="J1264">
            <v>9</v>
          </cell>
          <cell r="K1264">
            <v>5.17536069916483E-5</v>
          </cell>
          <cell r="L1264">
            <v>2999</v>
          </cell>
          <cell r="M1264">
            <v>970.93064691778795</v>
          </cell>
          <cell r="N1264">
            <v>849</v>
          </cell>
        </row>
        <row r="1265">
          <cell r="B1265" t="str">
            <v>WILLITS 1103968</v>
          </cell>
          <cell r="C1265">
            <v>42661103</v>
          </cell>
          <cell r="D1265" t="str">
            <v>WILLITS 1103</v>
          </cell>
          <cell r="E1265">
            <v>968</v>
          </cell>
          <cell r="F1265" t="b">
            <v>0</v>
          </cell>
          <cell r="G1265">
            <v>44551.664391689803</v>
          </cell>
          <cell r="H1265">
            <v>42969.090016761998</v>
          </cell>
          <cell r="I1265">
            <v>26.705463030927284</v>
          </cell>
          <cell r="J1265">
            <v>283</v>
          </cell>
          <cell r="K1265">
            <v>1.04811053071378E-4</v>
          </cell>
          <cell r="L1265">
            <v>1533</v>
          </cell>
          <cell r="M1265">
            <v>381.65760175104901</v>
          </cell>
          <cell r="N1265">
            <v>1318</v>
          </cell>
        </row>
        <row r="1266">
          <cell r="B1266" t="str">
            <v>MENDOCINO 110131322</v>
          </cell>
          <cell r="C1266">
            <v>42951101</v>
          </cell>
          <cell r="D1266" t="str">
            <v>MENDOCINO 1101</v>
          </cell>
          <cell r="E1266">
            <v>31322</v>
          </cell>
          <cell r="F1266" t="b">
            <v>0</v>
          </cell>
          <cell r="G1266">
            <v>46269.6304952141</v>
          </cell>
          <cell r="H1266">
            <v>9420.0140019199298</v>
          </cell>
          <cell r="I1266">
            <v>5.8545767569421567</v>
          </cell>
          <cell r="J1266">
            <v>310</v>
          </cell>
          <cell r="K1266">
            <v>1.1583489262369299E-4</v>
          </cell>
          <cell r="L1266">
            <v>1276</v>
          </cell>
          <cell r="M1266">
            <v>412.25829474327401</v>
          </cell>
          <cell r="N1266">
            <v>1282</v>
          </cell>
        </row>
        <row r="1267">
          <cell r="B1267" t="str">
            <v>MESA 1101CB</v>
          </cell>
          <cell r="C1267">
            <v>182821101</v>
          </cell>
          <cell r="D1267" t="str">
            <v>MESA 1101</v>
          </cell>
          <cell r="E1267" t="str">
            <v>CB</v>
          </cell>
          <cell r="F1267" t="b">
            <v>0</v>
          </cell>
          <cell r="G1267">
            <v>40952.416764574897</v>
          </cell>
          <cell r="H1267">
            <v>22299.683070791601</v>
          </cell>
          <cell r="I1267">
            <v>13.859343114227222</v>
          </cell>
          <cell r="J1267">
            <v>230</v>
          </cell>
          <cell r="K1267">
            <v>5.1221377316621703E-5</v>
          </cell>
          <cell r="L1267">
            <v>3009</v>
          </cell>
          <cell r="M1267">
            <v>603.25324546798402</v>
          </cell>
          <cell r="N1267">
            <v>1096</v>
          </cell>
        </row>
        <row r="1268">
          <cell r="B1268" t="str">
            <v>HORSESHOE 11011682</v>
          </cell>
          <cell r="C1268">
            <v>152571101</v>
          </cell>
          <cell r="D1268" t="str">
            <v>HORSESHOE 1101</v>
          </cell>
          <cell r="E1268">
            <v>1682</v>
          </cell>
          <cell r="F1268" t="b">
            <v>1</v>
          </cell>
          <cell r="G1268">
            <v>14763.826639394099</v>
          </cell>
          <cell r="H1268">
            <v>326.61316417793</v>
          </cell>
          <cell r="I1268">
            <v>0.20299140098068988</v>
          </cell>
          <cell r="J1268">
            <v>112</v>
          </cell>
          <cell r="K1268">
            <v>1.2356978107630701E-4</v>
          </cell>
          <cell r="L1268">
            <v>1130</v>
          </cell>
          <cell r="M1268">
            <v>359.46662431542899</v>
          </cell>
          <cell r="N1268">
            <v>1355</v>
          </cell>
        </row>
        <row r="1269">
          <cell r="B1269" t="str">
            <v>APPLE HILL 110412842</v>
          </cell>
          <cell r="C1269">
            <v>153661104</v>
          </cell>
          <cell r="D1269" t="str">
            <v>APPLE HILL 1104</v>
          </cell>
          <cell r="E1269">
            <v>12842</v>
          </cell>
          <cell r="F1269" t="b">
            <v>0</v>
          </cell>
          <cell r="G1269">
            <v>27066.259530622399</v>
          </cell>
          <cell r="H1269">
            <v>25454.140827929699</v>
          </cell>
          <cell r="I1269">
            <v>15.819851353592107</v>
          </cell>
          <cell r="J1269">
            <v>209</v>
          </cell>
          <cell r="K1269">
            <v>1.8752130531888301E-4</v>
          </cell>
          <cell r="L1269">
            <v>457</v>
          </cell>
          <cell r="M1269">
            <v>122.893287489122</v>
          </cell>
          <cell r="N1269">
            <v>1862</v>
          </cell>
        </row>
        <row r="1270">
          <cell r="B1270" t="str">
            <v>SUNOL 1101MR299</v>
          </cell>
          <cell r="C1270">
            <v>14241101</v>
          </cell>
          <cell r="D1270" t="str">
            <v>SUNOL 1101</v>
          </cell>
          <cell r="E1270" t="str">
            <v>MR299</v>
          </cell>
          <cell r="F1270" t="b">
            <v>0</v>
          </cell>
          <cell r="G1270">
            <v>7955.2461685553499</v>
          </cell>
          <cell r="H1270">
            <v>7955.2461685553499</v>
          </cell>
          <cell r="I1270">
            <v>4.9442176311717523</v>
          </cell>
          <cell r="J1270">
            <v>58</v>
          </cell>
          <cell r="K1270">
            <v>9.0049417786789896E-5</v>
          </cell>
          <cell r="L1270">
            <v>1910</v>
          </cell>
          <cell r="M1270">
            <v>452.82215152796903</v>
          </cell>
          <cell r="N1270">
            <v>1243</v>
          </cell>
        </row>
        <row r="1271">
          <cell r="B1271" t="str">
            <v>MESA 11016113</v>
          </cell>
          <cell r="C1271">
            <v>182821101</v>
          </cell>
          <cell r="D1271" t="str">
            <v>MESA 1101</v>
          </cell>
          <cell r="E1271">
            <v>6113</v>
          </cell>
          <cell r="F1271" t="b">
            <v>0</v>
          </cell>
          <cell r="G1271">
            <v>15649.5972152348</v>
          </cell>
          <cell r="H1271">
            <v>2800.3205330838</v>
          </cell>
          <cell r="I1271">
            <v>1.7404105239799876</v>
          </cell>
          <cell r="J1271">
            <v>100</v>
          </cell>
          <cell r="K1271">
            <v>5.0937450923811403E-5</v>
          </cell>
          <cell r="L1271">
            <v>3015</v>
          </cell>
          <cell r="M1271">
            <v>1017.98760115116</v>
          </cell>
          <cell r="N1271">
            <v>816</v>
          </cell>
        </row>
        <row r="1272">
          <cell r="B1272" t="str">
            <v>PINE GROVE 11026080</v>
          </cell>
          <cell r="C1272">
            <v>163751102</v>
          </cell>
          <cell r="D1272" t="str">
            <v>PINE GROVE 1102</v>
          </cell>
          <cell r="E1272">
            <v>6080</v>
          </cell>
          <cell r="F1272" t="b">
            <v>0</v>
          </cell>
          <cell r="G1272">
            <v>55307.762850594001</v>
          </cell>
          <cell r="H1272">
            <v>55307.762850594001</v>
          </cell>
          <cell r="I1272">
            <v>34.373998042631449</v>
          </cell>
          <cell r="J1272">
            <v>322</v>
          </cell>
          <cell r="K1272">
            <v>1.14974360700199E-4</v>
          </cell>
          <cell r="L1272">
            <v>1300</v>
          </cell>
          <cell r="M1272">
            <v>414.83361017443002</v>
          </cell>
          <cell r="N1272">
            <v>1277</v>
          </cell>
        </row>
        <row r="1273">
          <cell r="B1273" t="str">
            <v>RIO DELL 11027124</v>
          </cell>
          <cell r="C1273">
            <v>192251102</v>
          </cell>
          <cell r="D1273" t="str">
            <v>RIO DELL 1102</v>
          </cell>
          <cell r="E1273">
            <v>7124</v>
          </cell>
          <cell r="F1273" t="b">
            <v>0</v>
          </cell>
          <cell r="G1273">
            <v>1081.37433168949</v>
          </cell>
          <cell r="H1273">
            <v>1081.37433168949</v>
          </cell>
          <cell r="I1273">
            <v>0.6720785156553698</v>
          </cell>
          <cell r="J1273">
            <v>5</v>
          </cell>
          <cell r="K1273">
            <v>2.30799520795699E-4</v>
          </cell>
          <cell r="L1273">
            <v>283</v>
          </cell>
          <cell r="M1273">
            <v>190.38831898127299</v>
          </cell>
          <cell r="N1273">
            <v>1663</v>
          </cell>
        </row>
        <row r="1274">
          <cell r="B1274" t="str">
            <v>SAN BERNARD 1101641042</v>
          </cell>
          <cell r="C1274">
            <v>253191101</v>
          </cell>
          <cell r="D1274" t="str">
            <v>SAN BERNARD 1101</v>
          </cell>
          <cell r="E1274">
            <v>641042</v>
          </cell>
          <cell r="F1274" t="b">
            <v>0</v>
          </cell>
          <cell r="G1274">
            <v>10558.786051077101</v>
          </cell>
          <cell r="H1274">
            <v>2300.7683872256798</v>
          </cell>
          <cell r="I1274">
            <v>1.4299368472502672</v>
          </cell>
          <cell r="J1274">
            <v>22</v>
          </cell>
          <cell r="K1274">
            <v>2.7605435077150801E-5</v>
          </cell>
          <cell r="L1274">
            <v>3464</v>
          </cell>
          <cell r="M1274">
            <v>1880.7412716746301</v>
          </cell>
          <cell r="N1274">
            <v>480</v>
          </cell>
        </row>
        <row r="1275">
          <cell r="B1275" t="str">
            <v>OTTER 110237132</v>
          </cell>
          <cell r="C1275">
            <v>182941102</v>
          </cell>
          <cell r="D1275" t="str">
            <v>OTTER 1102</v>
          </cell>
          <cell r="E1275">
            <v>37132</v>
          </cell>
          <cell r="F1275" t="b">
            <v>0</v>
          </cell>
          <cell r="G1275">
            <v>9343.2123044509408</v>
          </cell>
          <cell r="H1275">
            <v>9343.2123044509408</v>
          </cell>
          <cell r="I1275">
            <v>5.8068441917035054</v>
          </cell>
          <cell r="J1275">
            <v>50</v>
          </cell>
          <cell r="K1275">
            <v>1.0209441320419399E-4</v>
          </cell>
          <cell r="L1275">
            <v>1601</v>
          </cell>
          <cell r="M1275">
            <v>598.71218487208</v>
          </cell>
          <cell r="N1275">
            <v>1102</v>
          </cell>
        </row>
        <row r="1276">
          <cell r="B1276" t="str">
            <v>FROGTOWN 1702204480</v>
          </cell>
          <cell r="C1276">
            <v>163451702</v>
          </cell>
          <cell r="D1276" t="str">
            <v>FROGTOWN 1702</v>
          </cell>
          <cell r="E1276">
            <v>204480</v>
          </cell>
          <cell r="F1276" t="b">
            <v>1</v>
          </cell>
          <cell r="G1276">
            <v>3182.9165346069099</v>
          </cell>
          <cell r="H1276">
            <v>807.67996370195601</v>
          </cell>
          <cell r="I1276">
            <v>0.50197636028710757</v>
          </cell>
          <cell r="J1276">
            <v>28</v>
          </cell>
          <cell r="K1276">
            <v>1.54591689611801E-4</v>
          </cell>
          <cell r="L1276">
            <v>699</v>
          </cell>
          <cell r="M1276">
            <v>296.13299789918301</v>
          </cell>
          <cell r="N1276">
            <v>1455</v>
          </cell>
        </row>
        <row r="1277">
          <cell r="B1277" t="str">
            <v>HOPLAND 110180620</v>
          </cell>
          <cell r="C1277">
            <v>42251101</v>
          </cell>
          <cell r="D1277" t="str">
            <v>HOPLAND 1101</v>
          </cell>
          <cell r="E1277">
            <v>80620</v>
          </cell>
          <cell r="F1277" t="b">
            <v>0</v>
          </cell>
          <cell r="G1277">
            <v>8949.8700456874503</v>
          </cell>
          <cell r="H1277">
            <v>1997.9251783336699</v>
          </cell>
          <cell r="I1277">
            <v>1.2417185695050776</v>
          </cell>
          <cell r="J1277">
            <v>51</v>
          </cell>
          <cell r="K1277">
            <v>7.4695151245881097E-5</v>
          </cell>
          <cell r="L1277">
            <v>2340</v>
          </cell>
          <cell r="M1277">
            <v>506.89902158734202</v>
          </cell>
          <cell r="N1277">
            <v>1194</v>
          </cell>
        </row>
        <row r="1278">
          <cell r="B1278" t="str">
            <v>MESA 1101M86</v>
          </cell>
          <cell r="C1278">
            <v>182821101</v>
          </cell>
          <cell r="D1278" t="str">
            <v>MESA 1101</v>
          </cell>
          <cell r="E1278" t="str">
            <v>M86</v>
          </cell>
          <cell r="F1278" t="b">
            <v>0</v>
          </cell>
          <cell r="G1278">
            <v>33517.8053813558</v>
          </cell>
          <cell r="H1278">
            <v>20500.871644145402</v>
          </cell>
          <cell r="I1278">
            <v>12.741374545770915</v>
          </cell>
          <cell r="J1278">
            <v>217</v>
          </cell>
          <cell r="K1278">
            <v>4.9333443198688798E-5</v>
          </cell>
          <cell r="L1278">
            <v>3053</v>
          </cell>
          <cell r="M1278">
            <v>762.68690934478502</v>
          </cell>
          <cell r="N1278">
            <v>961</v>
          </cell>
        </row>
        <row r="1279">
          <cell r="B1279" t="str">
            <v>CABRILLO 1103Y10</v>
          </cell>
          <cell r="C1279">
            <v>183101103</v>
          </cell>
          <cell r="D1279" t="str">
            <v>CABRILLO 1103</v>
          </cell>
          <cell r="E1279" t="str">
            <v>Y10</v>
          </cell>
          <cell r="F1279" t="b">
            <v>0</v>
          </cell>
          <cell r="G1279">
            <v>24460.413196194098</v>
          </cell>
          <cell r="H1279">
            <v>7788.8369309285399</v>
          </cell>
          <cell r="I1279">
            <v>4.8407936177306032</v>
          </cell>
          <cell r="J1279">
            <v>122</v>
          </cell>
          <cell r="K1279">
            <v>3.6551703218521198E-5</v>
          </cell>
          <cell r="L1279">
            <v>3322</v>
          </cell>
          <cell r="M1279">
            <v>632.67340904431501</v>
          </cell>
          <cell r="N1279">
            <v>1076</v>
          </cell>
        </row>
        <row r="1280">
          <cell r="B1280" t="str">
            <v>FITCH MOUNTAIN 11134566</v>
          </cell>
          <cell r="C1280">
            <v>42751113</v>
          </cell>
          <cell r="D1280" t="str">
            <v>FITCH MOUNTAIN 1113</v>
          </cell>
          <cell r="E1280">
            <v>4566</v>
          </cell>
          <cell r="F1280" t="b">
            <v>0</v>
          </cell>
          <cell r="G1280">
            <v>28160.2777887956</v>
          </cell>
          <cell r="H1280">
            <v>20128.086350319401</v>
          </cell>
          <cell r="I1280">
            <v>12.509686979688876</v>
          </cell>
          <cell r="J1280">
            <v>180</v>
          </cell>
          <cell r="K1280">
            <v>1.14060997566411E-4</v>
          </cell>
          <cell r="L1280">
            <v>1319</v>
          </cell>
          <cell r="M1280">
            <v>393.97655383715602</v>
          </cell>
          <cell r="N1280">
            <v>1301</v>
          </cell>
        </row>
        <row r="1281">
          <cell r="B1281" t="str">
            <v>PEORIA 17051834</v>
          </cell>
          <cell r="C1281">
            <v>163781705</v>
          </cell>
          <cell r="D1281" t="str">
            <v>PEORIA 1705</v>
          </cell>
          <cell r="E1281">
            <v>1834</v>
          </cell>
          <cell r="F1281" t="b">
            <v>0</v>
          </cell>
          <cell r="G1281">
            <v>38353.1383344645</v>
          </cell>
          <cell r="H1281">
            <v>37922.708426251498</v>
          </cell>
          <cell r="I1281">
            <v>23.569116486172465</v>
          </cell>
          <cell r="J1281">
            <v>217</v>
          </cell>
          <cell r="K1281">
            <v>8.1071463763120907E-5</v>
          </cell>
          <cell r="L1281">
            <v>2182</v>
          </cell>
          <cell r="M1281">
            <v>531.07575548553496</v>
          </cell>
          <cell r="N1281">
            <v>1172</v>
          </cell>
        </row>
        <row r="1282">
          <cell r="B1282" t="str">
            <v>CALAVERAS CEMENT 1101502</v>
          </cell>
          <cell r="C1282">
            <v>162211101</v>
          </cell>
          <cell r="D1282" t="str">
            <v>CALAVERAS CEMENT 1101</v>
          </cell>
          <cell r="E1282">
            <v>502</v>
          </cell>
          <cell r="F1282" t="b">
            <v>0</v>
          </cell>
          <cell r="G1282">
            <v>65884.611347709404</v>
          </cell>
          <cell r="H1282">
            <v>60591.034575025202</v>
          </cell>
          <cell r="I1282">
            <v>37.65757276260112</v>
          </cell>
          <cell r="J1282">
            <v>331</v>
          </cell>
          <cell r="K1282">
            <v>9.3364380820572704E-5</v>
          </cell>
          <cell r="L1282">
            <v>1812</v>
          </cell>
          <cell r="M1282">
            <v>435.99334607358799</v>
          </cell>
          <cell r="N1282">
            <v>1257</v>
          </cell>
        </row>
        <row r="1283">
          <cell r="B1283" t="str">
            <v>COTATI 1102282</v>
          </cell>
          <cell r="C1283">
            <v>42271102</v>
          </cell>
          <cell r="D1283" t="str">
            <v>COTATI 1102</v>
          </cell>
          <cell r="E1283">
            <v>282</v>
          </cell>
          <cell r="F1283" t="b">
            <v>0</v>
          </cell>
          <cell r="G1283">
            <v>8222.1188728715697</v>
          </cell>
          <cell r="H1283">
            <v>4475.08997081895</v>
          </cell>
          <cell r="I1283">
            <v>2.7812864952261962</v>
          </cell>
          <cell r="J1283">
            <v>62</v>
          </cell>
          <cell r="K1283">
            <v>8.3509015102237904E-5</v>
          </cell>
          <cell r="L1283">
            <v>2115</v>
          </cell>
          <cell r="M1283">
            <v>543.57046863104097</v>
          </cell>
          <cell r="N1283">
            <v>1155</v>
          </cell>
        </row>
        <row r="1284">
          <cell r="B1284" t="str">
            <v>WISE 1102CB</v>
          </cell>
          <cell r="C1284">
            <v>152271102</v>
          </cell>
          <cell r="D1284" t="str">
            <v>WISE 1102</v>
          </cell>
          <cell r="E1284" t="str">
            <v>CB</v>
          </cell>
          <cell r="F1284" t="b">
            <v>0</v>
          </cell>
          <cell r="G1284">
            <v>23260.434980873801</v>
          </cell>
          <cell r="H1284">
            <v>22633.240123227301</v>
          </cell>
          <cell r="I1284">
            <v>14.06665016981187</v>
          </cell>
          <cell r="J1284">
            <v>177</v>
          </cell>
          <cell r="K1284">
            <v>1.4208589981931199E-4</v>
          </cell>
          <cell r="L1284">
            <v>838</v>
          </cell>
          <cell r="M1284">
            <v>392.54660442641801</v>
          </cell>
          <cell r="N1284">
            <v>1305</v>
          </cell>
        </row>
        <row r="1285">
          <cell r="B1285" t="str">
            <v>APPLE HILL 110413512</v>
          </cell>
          <cell r="C1285">
            <v>153661104</v>
          </cell>
          <cell r="D1285" t="str">
            <v>APPLE HILL 1104</v>
          </cell>
          <cell r="E1285">
            <v>13512</v>
          </cell>
          <cell r="F1285" t="b">
            <v>0</v>
          </cell>
          <cell r="G1285">
            <v>49131.770457185499</v>
          </cell>
          <cell r="H1285">
            <v>45791.886861485102</v>
          </cell>
          <cell r="I1285">
            <v>28.459842673390369</v>
          </cell>
          <cell r="J1285">
            <v>345</v>
          </cell>
          <cell r="K1285">
            <v>1.9634341909862199E-4</v>
          </cell>
          <cell r="L1285">
            <v>412</v>
          </cell>
          <cell r="M1285">
            <v>199.59121707554101</v>
          </cell>
          <cell r="N1285">
            <v>1642</v>
          </cell>
        </row>
        <row r="1286">
          <cell r="B1286" t="str">
            <v>BIG MEADOWS 21012586</v>
          </cell>
          <cell r="C1286">
            <v>102812101</v>
          </cell>
          <cell r="D1286" t="str">
            <v>BIG MEADOWS 2101</v>
          </cell>
          <cell r="E1286">
            <v>2586</v>
          </cell>
          <cell r="F1286" t="b">
            <v>0</v>
          </cell>
          <cell r="G1286">
            <v>17615.516767710498</v>
          </cell>
          <cell r="H1286">
            <v>10070.6101047106</v>
          </cell>
          <cell r="I1286">
            <v>6.2589248630892484</v>
          </cell>
          <cell r="J1286">
            <v>91</v>
          </cell>
          <cell r="K1286">
            <v>4.8503121268533301E-5</v>
          </cell>
          <cell r="L1286">
            <v>3075</v>
          </cell>
          <cell r="M1286">
            <v>1089.57168847656</v>
          </cell>
          <cell r="N1286">
            <v>778</v>
          </cell>
        </row>
        <row r="1287">
          <cell r="B1287" t="str">
            <v>COPPERMINE 1104556430</v>
          </cell>
          <cell r="C1287">
            <v>252411104</v>
          </cell>
          <cell r="D1287" t="str">
            <v>COPPERMINE 1104</v>
          </cell>
          <cell r="E1287">
            <v>556430</v>
          </cell>
          <cell r="F1287" t="b">
            <v>0</v>
          </cell>
          <cell r="G1287">
            <v>26122.847008330798</v>
          </cell>
          <cell r="H1287">
            <v>7792.84408603271</v>
          </cell>
          <cell r="I1287">
            <v>4.8432840808158542</v>
          </cell>
          <cell r="J1287">
            <v>122</v>
          </cell>
          <cell r="K1287">
            <v>1.6369173998791899E-5</v>
          </cell>
          <cell r="L1287">
            <v>3574</v>
          </cell>
          <cell r="M1287">
            <v>2433.0685519327499</v>
          </cell>
          <cell r="N1287">
            <v>354</v>
          </cell>
        </row>
        <row r="1288">
          <cell r="B1288" t="str">
            <v>ORO FINO 11022236</v>
          </cell>
          <cell r="C1288">
            <v>103031102</v>
          </cell>
          <cell r="D1288" t="str">
            <v>ORO FINO 1102</v>
          </cell>
          <cell r="E1288">
            <v>2236</v>
          </cell>
          <cell r="F1288" t="b">
            <v>0</v>
          </cell>
          <cell r="G1288">
            <v>4120.4561312109799</v>
          </cell>
          <cell r="H1288">
            <v>4120.4561312109799</v>
          </cell>
          <cell r="I1288">
            <v>2.5608801312684775</v>
          </cell>
          <cell r="J1288">
            <v>11</v>
          </cell>
          <cell r="K1288">
            <v>2.79556816332677E-4</v>
          </cell>
          <cell r="L1288">
            <v>156</v>
          </cell>
          <cell r="M1288">
            <v>116.750776385488</v>
          </cell>
          <cell r="N1288">
            <v>1889</v>
          </cell>
        </row>
        <row r="1289">
          <cell r="B1289" t="str">
            <v>BIG BEND 11021972</v>
          </cell>
          <cell r="C1289">
            <v>103751102</v>
          </cell>
          <cell r="D1289" t="str">
            <v>BIG BEND 1102</v>
          </cell>
          <cell r="E1289">
            <v>1972</v>
          </cell>
          <cell r="F1289" t="b">
            <v>0</v>
          </cell>
          <cell r="G1289">
            <v>34265.982701558001</v>
          </cell>
          <cell r="H1289">
            <v>34265.982701558001</v>
          </cell>
          <cell r="I1289">
            <v>21.29644667592169</v>
          </cell>
          <cell r="J1289">
            <v>177</v>
          </cell>
          <cell r="K1289">
            <v>1.17109744187264E-4</v>
          </cell>
          <cell r="L1289">
            <v>1243</v>
          </cell>
          <cell r="M1289">
            <v>377.32463372428202</v>
          </cell>
          <cell r="N1289">
            <v>1326</v>
          </cell>
        </row>
        <row r="1290">
          <cell r="B1290" t="str">
            <v>MARTELL 110299214</v>
          </cell>
          <cell r="C1290">
            <v>163011102</v>
          </cell>
          <cell r="D1290" t="str">
            <v>MARTELL 1102</v>
          </cell>
          <cell r="E1290">
            <v>99214</v>
          </cell>
          <cell r="F1290" t="b">
            <v>0</v>
          </cell>
          <cell r="G1290">
            <v>3296.9506383551702</v>
          </cell>
          <cell r="H1290">
            <v>2953.53904855273</v>
          </cell>
          <cell r="I1290">
            <v>1.8356364503124487</v>
          </cell>
          <cell r="J1290">
            <v>21</v>
          </cell>
          <cell r="K1290">
            <v>1.4798126903769999E-4</v>
          </cell>
          <cell r="L1290">
            <v>764</v>
          </cell>
          <cell r="M1290">
            <v>541.67697068085204</v>
          </cell>
          <cell r="N1290">
            <v>1157</v>
          </cell>
        </row>
        <row r="1291">
          <cell r="B1291" t="str">
            <v>BUELLTON 1101Y36</v>
          </cell>
          <cell r="C1291">
            <v>183041101</v>
          </cell>
          <cell r="D1291" t="str">
            <v>BUELLTON 1101</v>
          </cell>
          <cell r="E1291" t="str">
            <v>Y36</v>
          </cell>
          <cell r="F1291" t="b">
            <v>0</v>
          </cell>
          <cell r="G1291">
            <v>73124.889559635296</v>
          </cell>
          <cell r="H1291">
            <v>60717.956072147099</v>
          </cell>
          <cell r="I1291">
            <v>37.736454985796833</v>
          </cell>
          <cell r="J1291">
            <v>283</v>
          </cell>
          <cell r="K1291">
            <v>4.3103652096043698E-5</v>
          </cell>
          <cell r="L1291">
            <v>3207</v>
          </cell>
          <cell r="M1291">
            <v>946.81146328519799</v>
          </cell>
          <cell r="N1291">
            <v>863</v>
          </cell>
        </row>
        <row r="1292">
          <cell r="B1292" t="str">
            <v>GEYSERVILLE 1101166</v>
          </cell>
          <cell r="C1292">
            <v>42891101</v>
          </cell>
          <cell r="D1292" t="str">
            <v>GEYSERVILLE 1101</v>
          </cell>
          <cell r="E1292">
            <v>166</v>
          </cell>
          <cell r="F1292" t="b">
            <v>0</v>
          </cell>
          <cell r="G1292">
            <v>15936.751710636299</v>
          </cell>
          <cell r="H1292">
            <v>9969.1209060369692</v>
          </cell>
          <cell r="I1292">
            <v>6.1958489161199308</v>
          </cell>
          <cell r="J1292">
            <v>110</v>
          </cell>
          <cell r="K1292">
            <v>1.2237721046053299E-4</v>
          </cell>
          <cell r="L1292">
            <v>1141</v>
          </cell>
          <cell r="M1292">
            <v>339.918734066448</v>
          </cell>
          <cell r="N1292">
            <v>1388</v>
          </cell>
        </row>
        <row r="1293">
          <cell r="B1293" t="str">
            <v>DIAMOND SPRINGS 11062100</v>
          </cell>
          <cell r="C1293">
            <v>152261106</v>
          </cell>
          <cell r="D1293" t="str">
            <v>DIAMOND SPRINGS 1106</v>
          </cell>
          <cell r="E1293">
            <v>2100</v>
          </cell>
          <cell r="F1293" t="b">
            <v>0</v>
          </cell>
          <cell r="G1293">
            <v>62879.076090365299</v>
          </cell>
          <cell r="H1293">
            <v>62879.076090365299</v>
          </cell>
          <cell r="I1293">
            <v>39.079599807560783</v>
          </cell>
          <cell r="J1293">
            <v>403</v>
          </cell>
          <cell r="K1293">
            <v>1.1682369576242E-4</v>
          </cell>
          <cell r="L1293">
            <v>1254</v>
          </cell>
          <cell r="M1293">
            <v>355.74482625733401</v>
          </cell>
          <cell r="N1293">
            <v>1364</v>
          </cell>
        </row>
        <row r="1294">
          <cell r="B1294" t="str">
            <v>LAYTONVILLE 1101402</v>
          </cell>
          <cell r="C1294">
            <v>42681101</v>
          </cell>
          <cell r="D1294" t="str">
            <v>LAYTONVILLE 1101</v>
          </cell>
          <cell r="E1294">
            <v>402</v>
          </cell>
          <cell r="F1294" t="b">
            <v>0</v>
          </cell>
          <cell r="G1294">
            <v>37926.292515010602</v>
          </cell>
          <cell r="H1294">
            <v>37584.613815686702</v>
          </cell>
          <cell r="I1294">
            <v>23.358989319879864</v>
          </cell>
          <cell r="J1294">
            <v>151</v>
          </cell>
          <cell r="K1294">
            <v>1.6620436376827899E-4</v>
          </cell>
          <cell r="L1294">
            <v>581</v>
          </cell>
          <cell r="M1294">
            <v>293.76918130058601</v>
          </cell>
          <cell r="N1294">
            <v>1458</v>
          </cell>
        </row>
        <row r="1295">
          <cell r="B1295" t="str">
            <v>ATASCADERO 1103440856</v>
          </cell>
          <cell r="C1295">
            <v>182541103</v>
          </cell>
          <cell r="D1295" t="str">
            <v>ATASCADERO 1103</v>
          </cell>
          <cell r="E1295">
            <v>440856</v>
          </cell>
          <cell r="F1295" t="b">
            <v>0</v>
          </cell>
          <cell r="G1295">
            <v>56881.410767057401</v>
          </cell>
          <cell r="H1295">
            <v>56011.612348494302</v>
          </cell>
          <cell r="I1295">
            <v>34.811443348970975</v>
          </cell>
          <cell r="J1295">
            <v>349</v>
          </cell>
          <cell r="K1295">
            <v>6.3247805500623802E-5</v>
          </cell>
          <cell r="L1295">
            <v>2669</v>
          </cell>
          <cell r="M1295">
            <v>673.53886400082001</v>
          </cell>
          <cell r="N1295">
            <v>1040</v>
          </cell>
        </row>
        <row r="1296">
          <cell r="B1296" t="str">
            <v>FRUITLAND 11426054</v>
          </cell>
          <cell r="C1296">
            <v>192311142</v>
          </cell>
          <cell r="D1296" t="str">
            <v>FRUITLAND 1142</v>
          </cell>
          <cell r="E1296">
            <v>6054</v>
          </cell>
          <cell r="F1296" t="b">
            <v>0</v>
          </cell>
          <cell r="G1296">
            <v>11579.671989251099</v>
          </cell>
          <cell r="H1296">
            <v>11579.671989251099</v>
          </cell>
          <cell r="I1296">
            <v>7.1968129206035423</v>
          </cell>
          <cell r="J1296">
            <v>58</v>
          </cell>
          <cell r="K1296">
            <v>2.9783962123348798E-4</v>
          </cell>
          <cell r="L1296">
            <v>132</v>
          </cell>
          <cell r="M1296">
            <v>184.003145070801</v>
          </cell>
          <cell r="N1296">
            <v>1677</v>
          </cell>
        </row>
        <row r="1297">
          <cell r="B1297" t="str">
            <v>CALPELLA 11011204</v>
          </cell>
          <cell r="C1297">
            <v>43411101</v>
          </cell>
          <cell r="D1297" t="str">
            <v>CALPELLA 1101</v>
          </cell>
          <cell r="E1297">
            <v>1204</v>
          </cell>
          <cell r="F1297" t="b">
            <v>0</v>
          </cell>
          <cell r="G1297">
            <v>18353.244461916001</v>
          </cell>
          <cell r="H1297">
            <v>15255.835623511301</v>
          </cell>
          <cell r="I1297">
            <v>9.4815634701748301</v>
          </cell>
          <cell r="J1297">
            <v>124</v>
          </cell>
          <cell r="K1297">
            <v>1.2563516673018901E-4</v>
          </cell>
          <cell r="L1297">
            <v>1084</v>
          </cell>
          <cell r="M1297">
            <v>378.76173056407498</v>
          </cell>
          <cell r="N1297">
            <v>1322</v>
          </cell>
        </row>
        <row r="1298">
          <cell r="B1298" t="str">
            <v>FULTON 1107214</v>
          </cell>
          <cell r="C1298">
            <v>42561107</v>
          </cell>
          <cell r="D1298" t="str">
            <v>FULTON 1107</v>
          </cell>
          <cell r="E1298">
            <v>214</v>
          </cell>
          <cell r="F1298" t="b">
            <v>0</v>
          </cell>
          <cell r="G1298">
            <v>18868.376842368602</v>
          </cell>
          <cell r="H1298">
            <v>18868.376842368602</v>
          </cell>
          <cell r="I1298">
            <v>11.726772431552892</v>
          </cell>
          <cell r="J1298">
            <v>142</v>
          </cell>
          <cell r="K1298">
            <v>1.5159753274929201E-4</v>
          </cell>
          <cell r="L1298">
            <v>725</v>
          </cell>
          <cell r="M1298">
            <v>205.066572407325</v>
          </cell>
          <cell r="N1298">
            <v>1626</v>
          </cell>
        </row>
        <row r="1299">
          <cell r="B1299" t="str">
            <v>PEORIA 170176030</v>
          </cell>
          <cell r="C1299">
            <v>163781701</v>
          </cell>
          <cell r="D1299" t="str">
            <v>PEORIA 1701</v>
          </cell>
          <cell r="E1299">
            <v>76030</v>
          </cell>
          <cell r="F1299" t="b">
            <v>0</v>
          </cell>
          <cell r="G1299">
            <v>10072.83551302</v>
          </cell>
          <cell r="H1299">
            <v>8222.4339479598402</v>
          </cell>
          <cell r="I1299">
            <v>5.1102759154504911</v>
          </cell>
          <cell r="J1299">
            <v>55</v>
          </cell>
          <cell r="K1299">
            <v>9.5569959309862199E-5</v>
          </cell>
          <cell r="L1299">
            <v>1739</v>
          </cell>
          <cell r="M1299">
            <v>498.73265173557098</v>
          </cell>
          <cell r="N1299">
            <v>1202</v>
          </cell>
        </row>
        <row r="1300">
          <cell r="B1300" t="str">
            <v>WYANDOTTE 11031976</v>
          </cell>
          <cell r="C1300">
            <v>102911103</v>
          </cell>
          <cell r="D1300" t="str">
            <v>WYANDOTTE 1103</v>
          </cell>
          <cell r="E1300">
            <v>1976</v>
          </cell>
          <cell r="F1300" t="b">
            <v>0</v>
          </cell>
          <cell r="G1300">
            <v>38264.427700231397</v>
          </cell>
          <cell r="H1300">
            <v>38264.427700231397</v>
          </cell>
          <cell r="I1300">
            <v>23.781496395420383</v>
          </cell>
          <cell r="J1300">
            <v>217</v>
          </cell>
          <cell r="K1300">
            <v>7.4462498279525598E-5</v>
          </cell>
          <cell r="L1300">
            <v>2346</v>
          </cell>
          <cell r="M1300">
            <v>572.727770889628</v>
          </cell>
          <cell r="N1300">
            <v>1128</v>
          </cell>
        </row>
        <row r="1301">
          <cell r="B1301" t="str">
            <v>CALAVERAS CEMENT 1101CB</v>
          </cell>
          <cell r="C1301">
            <v>162211101</v>
          </cell>
          <cell r="D1301" t="str">
            <v>CALAVERAS CEMENT 1101</v>
          </cell>
          <cell r="E1301" t="str">
            <v>CB</v>
          </cell>
          <cell r="F1301" t="b">
            <v>0</v>
          </cell>
          <cell r="G1301">
            <v>29408.719608024301</v>
          </cell>
          <cell r="H1301">
            <v>16846.519703791699</v>
          </cell>
          <cell r="I1301">
            <v>10.470180052076879</v>
          </cell>
          <cell r="J1301">
            <v>203</v>
          </cell>
          <cell r="K1301">
            <v>1.37979337088988E-4</v>
          </cell>
          <cell r="L1301">
            <v>894</v>
          </cell>
          <cell r="M1301">
            <v>318.58683168858698</v>
          </cell>
          <cell r="N1301">
            <v>1420</v>
          </cell>
        </row>
        <row r="1302">
          <cell r="B1302" t="str">
            <v>FORESTHILL 11022106</v>
          </cell>
          <cell r="C1302">
            <v>152181102</v>
          </cell>
          <cell r="D1302" t="str">
            <v>FORESTHILL 1102</v>
          </cell>
          <cell r="E1302">
            <v>2106</v>
          </cell>
          <cell r="F1302" t="b">
            <v>0</v>
          </cell>
          <cell r="G1302">
            <v>44861.554298871102</v>
          </cell>
          <cell r="H1302">
            <v>44861.554298871102</v>
          </cell>
          <cell r="I1302">
            <v>27.881637227390367</v>
          </cell>
          <cell r="J1302">
            <v>264</v>
          </cell>
          <cell r="K1302">
            <v>1.21152497671532E-4</v>
          </cell>
          <cell r="L1302">
            <v>1162</v>
          </cell>
          <cell r="M1302">
            <v>368.59696171882598</v>
          </cell>
          <cell r="N1302">
            <v>1341</v>
          </cell>
        </row>
        <row r="1303">
          <cell r="B1303" t="str">
            <v>AUBERRY 1101176050</v>
          </cell>
          <cell r="C1303">
            <v>254151101</v>
          </cell>
          <cell r="D1303" t="str">
            <v>AUBERRY 1101</v>
          </cell>
          <cell r="E1303">
            <v>176050</v>
          </cell>
          <cell r="F1303" t="b">
            <v>0</v>
          </cell>
          <cell r="G1303">
            <v>33994.9383950056</v>
          </cell>
          <cell r="H1303">
            <v>33994.9383950056</v>
          </cell>
          <cell r="I1303">
            <v>21.12799154444102</v>
          </cell>
          <cell r="J1303">
            <v>168</v>
          </cell>
          <cell r="K1303">
            <v>3.5007377721081299E-5</v>
          </cell>
          <cell r="L1303">
            <v>3352</v>
          </cell>
          <cell r="M1303">
            <v>1021.47339331265</v>
          </cell>
          <cell r="N1303">
            <v>814</v>
          </cell>
        </row>
        <row r="1304">
          <cell r="B1304" t="str">
            <v>SHINGLE SPRINGS 21092053</v>
          </cell>
          <cell r="C1304">
            <v>153652109</v>
          </cell>
          <cell r="D1304" t="str">
            <v>SHINGLE SPRINGS 2109</v>
          </cell>
          <cell r="E1304">
            <v>2053</v>
          </cell>
          <cell r="F1304" t="b">
            <v>0</v>
          </cell>
          <cell r="G1304">
            <v>9238.0471703995609</v>
          </cell>
          <cell r="H1304">
            <v>9238.0471703995609</v>
          </cell>
          <cell r="I1304">
            <v>5.7414836360469614</v>
          </cell>
          <cell r="J1304">
            <v>74</v>
          </cell>
          <cell r="K1304">
            <v>7.8294500461787401E-5</v>
          </cell>
          <cell r="L1304">
            <v>2252</v>
          </cell>
          <cell r="M1304">
            <v>578.95340930114401</v>
          </cell>
          <cell r="N1304">
            <v>1125</v>
          </cell>
        </row>
        <row r="1305">
          <cell r="B1305" t="str">
            <v>LAYTONVILLE 1101CB</v>
          </cell>
          <cell r="C1305">
            <v>42681101</v>
          </cell>
          <cell r="D1305" t="str">
            <v>LAYTONVILLE 1101</v>
          </cell>
          <cell r="E1305" t="str">
            <v>CB</v>
          </cell>
          <cell r="F1305" t="b">
            <v>0</v>
          </cell>
          <cell r="G1305">
            <v>14777.823993161501</v>
          </cell>
          <cell r="H1305">
            <v>9580.0030374171802</v>
          </cell>
          <cell r="I1305">
            <v>5.9540105888236052</v>
          </cell>
          <cell r="J1305">
            <v>90</v>
          </cell>
          <cell r="K1305">
            <v>1.9434197650601399E-4</v>
          </cell>
          <cell r="L1305">
            <v>422</v>
          </cell>
          <cell r="M1305">
            <v>250.18738116198699</v>
          </cell>
          <cell r="N1305">
            <v>1539</v>
          </cell>
        </row>
        <row r="1306">
          <cell r="B1306" t="str">
            <v>UKIAH 1111168892</v>
          </cell>
          <cell r="C1306">
            <v>42771111</v>
          </cell>
          <cell r="D1306" t="str">
            <v>UKIAH 1111</v>
          </cell>
          <cell r="E1306">
            <v>168892</v>
          </cell>
          <cell r="F1306" t="b">
            <v>1</v>
          </cell>
          <cell r="G1306">
            <v>1078.2209172952801</v>
          </cell>
          <cell r="H1306">
            <v>264.32074702938098</v>
          </cell>
          <cell r="I1306">
            <v>0.16427641207543878</v>
          </cell>
          <cell r="J1306">
            <v>8</v>
          </cell>
          <cell r="K1306">
            <v>7.0493959875810594E-5</v>
          </cell>
          <cell r="L1306">
            <v>2456</v>
          </cell>
          <cell r="M1306">
            <v>277.19760517988101</v>
          </cell>
          <cell r="N1306">
            <v>1478</v>
          </cell>
        </row>
        <row r="1307">
          <cell r="B1307" t="str">
            <v>SHINGLE SPRINGS 210981390</v>
          </cell>
          <cell r="C1307">
            <v>153652109</v>
          </cell>
          <cell r="D1307" t="str">
            <v>SHINGLE SPRINGS 2109</v>
          </cell>
          <cell r="E1307">
            <v>81390</v>
          </cell>
          <cell r="F1307" t="b">
            <v>0</v>
          </cell>
          <cell r="G1307">
            <v>29957.8136792716</v>
          </cell>
          <cell r="H1307">
            <v>29957.8136792716</v>
          </cell>
          <cell r="I1307">
            <v>18.618902224531759</v>
          </cell>
          <cell r="J1307">
            <v>208</v>
          </cell>
          <cell r="K1307">
            <v>1.4065261808145099E-4</v>
          </cell>
          <cell r="L1307">
            <v>861</v>
          </cell>
          <cell r="M1307">
            <v>348.47969383492801</v>
          </cell>
          <cell r="N1307">
            <v>1374</v>
          </cell>
        </row>
        <row r="1308">
          <cell r="B1308" t="str">
            <v>WILLITS 1104504</v>
          </cell>
          <cell r="C1308">
            <v>42661104</v>
          </cell>
          <cell r="D1308" t="str">
            <v>WILLITS 1104</v>
          </cell>
          <cell r="E1308">
            <v>504</v>
          </cell>
          <cell r="F1308" t="b">
            <v>0</v>
          </cell>
          <cell r="G1308">
            <v>36253.183214325101</v>
          </cell>
          <cell r="H1308">
            <v>36253.183214325101</v>
          </cell>
          <cell r="I1308">
            <v>22.531499822451895</v>
          </cell>
          <cell r="J1308">
            <v>205</v>
          </cell>
          <cell r="K1308">
            <v>1.05439939286997E-4</v>
          </cell>
          <cell r="L1308">
            <v>1509</v>
          </cell>
          <cell r="M1308">
            <v>471.811479394846</v>
          </cell>
          <cell r="N1308">
            <v>1221</v>
          </cell>
        </row>
        <row r="1309">
          <cell r="B1309" t="str">
            <v>PIKE CITY 1102CB</v>
          </cell>
          <cell r="C1309">
            <v>152201102</v>
          </cell>
          <cell r="D1309" t="str">
            <v>PIKE CITY 1102</v>
          </cell>
          <cell r="E1309" t="str">
            <v>CB</v>
          </cell>
          <cell r="F1309" t="b">
            <v>0</v>
          </cell>
          <cell r="G1309">
            <v>15315.8587397683</v>
          </cell>
          <cell r="H1309">
            <v>15315.8587397683</v>
          </cell>
          <cell r="I1309">
            <v>9.5188680794085148</v>
          </cell>
          <cell r="J1309">
            <v>44</v>
          </cell>
          <cell r="K1309">
            <v>1.08111061639316E-4</v>
          </cell>
          <cell r="L1309">
            <v>1449</v>
          </cell>
          <cell r="M1309">
            <v>444.75813410020402</v>
          </cell>
          <cell r="N1309">
            <v>1253</v>
          </cell>
        </row>
        <row r="1310">
          <cell r="B1310" t="str">
            <v>CASTRO VALLEY 1110MR748</v>
          </cell>
          <cell r="C1310">
            <v>14091110</v>
          </cell>
          <cell r="D1310" t="str">
            <v>CASTRO VALLEY 1110</v>
          </cell>
          <cell r="E1310" t="str">
            <v>MR748</v>
          </cell>
          <cell r="F1310" t="b">
            <v>0</v>
          </cell>
          <cell r="G1310">
            <v>10026.112526966301</v>
          </cell>
          <cell r="H1310">
            <v>10026.112526966301</v>
          </cell>
          <cell r="I1310">
            <v>6.2312694387609078</v>
          </cell>
          <cell r="J1310">
            <v>86</v>
          </cell>
          <cell r="K1310">
            <v>9.5898198302419606E-5</v>
          </cell>
          <cell r="L1310">
            <v>1731</v>
          </cell>
          <cell r="M1310">
            <v>353.76311780187802</v>
          </cell>
          <cell r="N1310">
            <v>1368</v>
          </cell>
        </row>
        <row r="1311">
          <cell r="B1311" t="str">
            <v>GABILAN 1101989608</v>
          </cell>
          <cell r="C1311">
            <v>182331101</v>
          </cell>
          <cell r="D1311" t="str">
            <v>GABILAN 1101</v>
          </cell>
          <cell r="E1311">
            <v>989608</v>
          </cell>
          <cell r="F1311" t="b">
            <v>0</v>
          </cell>
          <cell r="G1311">
            <v>3673.9458128987899</v>
          </cell>
          <cell r="H1311">
            <v>1209.6120327344299</v>
          </cell>
          <cell r="I1311">
            <v>0.75177876490642015</v>
          </cell>
          <cell r="J1311">
            <v>6</v>
          </cell>
          <cell r="K1311">
            <v>1.5502004680456499E-4</v>
          </cell>
          <cell r="L1311">
            <v>693</v>
          </cell>
          <cell r="M1311">
            <v>503.72585296630803</v>
          </cell>
          <cell r="N1311">
            <v>1195</v>
          </cell>
        </row>
        <row r="1312">
          <cell r="B1312" t="str">
            <v>OCEANO 1102V56</v>
          </cell>
          <cell r="C1312">
            <v>182601102</v>
          </cell>
          <cell r="D1312" t="str">
            <v>OCEANO 1102</v>
          </cell>
          <cell r="E1312" t="str">
            <v>V56</v>
          </cell>
          <cell r="F1312" t="b">
            <v>0</v>
          </cell>
          <cell r="G1312">
            <v>15985.6627094672</v>
          </cell>
          <cell r="H1312">
            <v>15022.826381958699</v>
          </cell>
          <cell r="I1312">
            <v>9.3367472852446856</v>
          </cell>
          <cell r="J1312">
            <v>115</v>
          </cell>
          <cell r="K1312">
            <v>6.4251877808166398E-5</v>
          </cell>
          <cell r="L1312">
            <v>2636</v>
          </cell>
          <cell r="M1312">
            <v>557.90246167843702</v>
          </cell>
          <cell r="N1312">
            <v>1137</v>
          </cell>
        </row>
        <row r="1313">
          <cell r="B1313" t="str">
            <v>MOLINO 1101891</v>
          </cell>
          <cell r="C1313">
            <v>42571101</v>
          </cell>
          <cell r="D1313" t="str">
            <v>MOLINO 1101</v>
          </cell>
          <cell r="E1313">
            <v>891</v>
          </cell>
          <cell r="F1313" t="b">
            <v>0</v>
          </cell>
          <cell r="G1313">
            <v>5070.4899216803897</v>
          </cell>
          <cell r="H1313">
            <v>5070.4899216803897</v>
          </cell>
          <cell r="I1313">
            <v>3.1513299699691668</v>
          </cell>
          <cell r="J1313">
            <v>41</v>
          </cell>
          <cell r="K1313">
            <v>1.24617175615418E-4</v>
          </cell>
          <cell r="L1313">
            <v>1104</v>
          </cell>
          <cell r="M1313">
            <v>268.56039882254601</v>
          </cell>
          <cell r="N1313">
            <v>1501</v>
          </cell>
        </row>
        <row r="1314">
          <cell r="B1314" t="str">
            <v>MIRABEL 1101116</v>
          </cell>
          <cell r="C1314">
            <v>42091101</v>
          </cell>
          <cell r="D1314" t="str">
            <v>MIRABEL 1101</v>
          </cell>
          <cell r="E1314">
            <v>116</v>
          </cell>
          <cell r="F1314" t="b">
            <v>0</v>
          </cell>
          <cell r="G1314">
            <v>17433.647693868199</v>
          </cell>
          <cell r="H1314">
            <v>16625.880847870099</v>
          </cell>
          <cell r="I1314">
            <v>10.333052111789993</v>
          </cell>
          <cell r="J1314">
            <v>112</v>
          </cell>
          <cell r="K1314">
            <v>1.78610825264718E-4</v>
          </cell>
          <cell r="L1314">
            <v>515</v>
          </cell>
          <cell r="M1314">
            <v>262.50158526772401</v>
          </cell>
          <cell r="N1314">
            <v>1515</v>
          </cell>
        </row>
        <row r="1315">
          <cell r="B1315" t="str">
            <v>MONTE RIO 1113539938</v>
          </cell>
          <cell r="C1315">
            <v>42811113</v>
          </cell>
          <cell r="D1315" t="str">
            <v>MONTE RIO 1113</v>
          </cell>
          <cell r="E1315">
            <v>539938</v>
          </cell>
          <cell r="F1315" t="b">
            <v>0</v>
          </cell>
          <cell r="G1315">
            <v>4460.2370364718299</v>
          </cell>
          <cell r="H1315">
            <v>4460.2370364718299</v>
          </cell>
          <cell r="I1315">
            <v>2.7720553365269298</v>
          </cell>
          <cell r="J1315">
            <v>26</v>
          </cell>
          <cell r="K1315">
            <v>2.1662700295564701E-4</v>
          </cell>
          <cell r="L1315">
            <v>334</v>
          </cell>
          <cell r="M1315">
            <v>141.76642977796001</v>
          </cell>
          <cell r="N1315">
            <v>1805</v>
          </cell>
        </row>
        <row r="1316">
          <cell r="B1316" t="str">
            <v>BRIDGEVILLE 110237486</v>
          </cell>
          <cell r="C1316">
            <v>192461102</v>
          </cell>
          <cell r="D1316" t="str">
            <v>BRIDGEVILLE 1102</v>
          </cell>
          <cell r="E1316">
            <v>37486</v>
          </cell>
          <cell r="F1316" t="b">
            <v>0</v>
          </cell>
          <cell r="G1316">
            <v>12199.508780791301</v>
          </cell>
          <cell r="H1316">
            <v>11162.2657847009</v>
          </cell>
          <cell r="I1316">
            <v>6.9373932782479173</v>
          </cell>
          <cell r="J1316">
            <v>85</v>
          </cell>
          <cell r="K1316">
            <v>1.88067483274304E-4</v>
          </cell>
          <cell r="L1316">
            <v>454</v>
          </cell>
          <cell r="M1316">
            <v>224.24695114255101</v>
          </cell>
          <cell r="N1316">
            <v>1597</v>
          </cell>
        </row>
        <row r="1317">
          <cell r="B1317" t="str">
            <v>FROGTOWN 1702CB</v>
          </cell>
          <cell r="C1317">
            <v>163451702</v>
          </cell>
          <cell r="D1317" t="str">
            <v>FROGTOWN 1702</v>
          </cell>
          <cell r="E1317" t="str">
            <v>CB</v>
          </cell>
          <cell r="F1317" t="b">
            <v>0</v>
          </cell>
          <cell r="G1317">
            <v>6932.7551306576797</v>
          </cell>
          <cell r="H1317">
            <v>2351.36135750518</v>
          </cell>
          <cell r="I1317">
            <v>1.4613805826632567</v>
          </cell>
          <cell r="J1317">
            <v>47</v>
          </cell>
          <cell r="K1317">
            <v>1.6197224613279099E-4</v>
          </cell>
          <cell r="L1317">
            <v>622</v>
          </cell>
          <cell r="M1317">
            <v>176.74452274451201</v>
          </cell>
          <cell r="N1317">
            <v>1692</v>
          </cell>
        </row>
        <row r="1318">
          <cell r="B1318" t="str">
            <v>SAN LUIS OBISPO 1107V02</v>
          </cell>
          <cell r="C1318">
            <v>182631107</v>
          </cell>
          <cell r="D1318" t="str">
            <v>SAN LUIS OBISPO 1107</v>
          </cell>
          <cell r="E1318" t="str">
            <v>V02</v>
          </cell>
          <cell r="F1318" t="b">
            <v>0</v>
          </cell>
          <cell r="G1318">
            <v>29266.156586970501</v>
          </cell>
          <cell r="H1318">
            <v>29266.156586970501</v>
          </cell>
          <cell r="I1318">
            <v>18.189034547526724</v>
          </cell>
          <cell r="J1318">
            <v>202</v>
          </cell>
          <cell r="K1318">
            <v>6.7471816343564001E-5</v>
          </cell>
          <cell r="L1318">
            <v>2550</v>
          </cell>
          <cell r="M1318">
            <v>602.23740163065497</v>
          </cell>
          <cell r="N1318">
            <v>1099</v>
          </cell>
        </row>
        <row r="1319">
          <cell r="B1319" t="str">
            <v>CEDAR CREEK 11011656</v>
          </cell>
          <cell r="C1319">
            <v>103321101</v>
          </cell>
          <cell r="D1319" t="str">
            <v>CEDAR CREEK 1101</v>
          </cell>
          <cell r="E1319">
            <v>1656</v>
          </cell>
          <cell r="F1319" t="b">
            <v>0</v>
          </cell>
          <cell r="G1319">
            <v>51859.327133335501</v>
          </cell>
          <cell r="H1319">
            <v>51859.327133335501</v>
          </cell>
          <cell r="I1319">
            <v>32.230781313446549</v>
          </cell>
          <cell r="J1319">
            <v>208</v>
          </cell>
          <cell r="K1319">
            <v>1.02058636947581E-4</v>
          </cell>
          <cell r="L1319">
            <v>1602</v>
          </cell>
          <cell r="M1319">
            <v>466.16115963586498</v>
          </cell>
          <cell r="N1319">
            <v>1228</v>
          </cell>
        </row>
        <row r="1320">
          <cell r="B1320" t="str">
            <v>NAPA 11121302</v>
          </cell>
          <cell r="C1320">
            <v>42021112</v>
          </cell>
          <cell r="D1320" t="str">
            <v>NAPA 1112</v>
          </cell>
          <cell r="E1320">
            <v>1302</v>
          </cell>
          <cell r="F1320" t="b">
            <v>0</v>
          </cell>
          <cell r="G1320">
            <v>55353.029929693599</v>
          </cell>
          <cell r="H1320">
            <v>32333.736900328498</v>
          </cell>
          <cell r="I1320">
            <v>20.095548104616842</v>
          </cell>
          <cell r="J1320">
            <v>317</v>
          </cell>
          <cell r="K1320">
            <v>6.34595850255145E-5</v>
          </cell>
          <cell r="L1320">
            <v>2662</v>
          </cell>
          <cell r="M1320">
            <v>792.52984579766496</v>
          </cell>
          <cell r="N1320">
            <v>949</v>
          </cell>
        </row>
        <row r="1321">
          <cell r="B1321" t="str">
            <v>HIGGINS 1107CB</v>
          </cell>
          <cell r="C1321">
            <v>152691107</v>
          </cell>
          <cell r="D1321" t="str">
            <v>HIGGINS 1107</v>
          </cell>
          <cell r="E1321" t="str">
            <v>CB</v>
          </cell>
          <cell r="F1321" t="b">
            <v>0</v>
          </cell>
          <cell r="G1321">
            <v>30614.892207973298</v>
          </cell>
          <cell r="H1321">
            <v>9216.7854029296905</v>
          </cell>
          <cell r="I1321">
            <v>5.7282693616716536</v>
          </cell>
          <cell r="J1321">
            <v>243</v>
          </cell>
          <cell r="K1321">
            <v>2.3354663850219001E-4</v>
          </cell>
          <cell r="L1321">
            <v>268</v>
          </cell>
          <cell r="M1321">
            <v>176.68707550809</v>
          </cell>
          <cell r="N1321">
            <v>1693</v>
          </cell>
        </row>
        <row r="1322">
          <cell r="B1322" t="str">
            <v>CLAYTON 2212158138</v>
          </cell>
          <cell r="C1322">
            <v>12022212</v>
          </cell>
          <cell r="D1322" t="str">
            <v>CLAYTON 2212</v>
          </cell>
          <cell r="E1322">
            <v>158138</v>
          </cell>
          <cell r="F1322" t="b">
            <v>1</v>
          </cell>
          <cell r="G1322">
            <v>1490.10486428634</v>
          </cell>
          <cell r="H1322">
            <v>829.43755752031404</v>
          </cell>
          <cell r="I1322">
            <v>0.51549879274102794</v>
          </cell>
          <cell r="J1322">
            <v>10</v>
          </cell>
          <cell r="K1322">
            <v>2.4840226842570701E-5</v>
          </cell>
          <cell r="L1322">
            <v>3499</v>
          </cell>
          <cell r="M1322">
            <v>1008.60509688459</v>
          </cell>
          <cell r="N1322">
            <v>829</v>
          </cell>
        </row>
        <row r="1323">
          <cell r="B1323" t="str">
            <v>SPANISH CREEK 4401CB</v>
          </cell>
          <cell r="C1323">
            <v>103104401</v>
          </cell>
          <cell r="D1323" t="str">
            <v>SPANISH CREEK 4401</v>
          </cell>
          <cell r="E1323" t="str">
            <v>CB</v>
          </cell>
          <cell r="F1323" t="b">
            <v>0</v>
          </cell>
          <cell r="G1323">
            <v>12760.249254783599</v>
          </cell>
          <cell r="H1323">
            <v>12447.753817831201</v>
          </cell>
          <cell r="I1323">
            <v>7.7363292839224371</v>
          </cell>
          <cell r="J1323">
            <v>22</v>
          </cell>
          <cell r="K1323">
            <v>1.2371454067761E-4</v>
          </cell>
          <cell r="L1323">
            <v>1125</v>
          </cell>
          <cell r="M1323">
            <v>391.27985403625701</v>
          </cell>
          <cell r="N1323">
            <v>1306</v>
          </cell>
        </row>
        <row r="1324">
          <cell r="B1324" t="str">
            <v>ALTO 11221260</v>
          </cell>
          <cell r="C1324">
            <v>42031122</v>
          </cell>
          <cell r="D1324" t="str">
            <v>ALTO 1122</v>
          </cell>
          <cell r="E1324">
            <v>1260</v>
          </cell>
          <cell r="F1324" t="b">
            <v>0</v>
          </cell>
          <cell r="G1324">
            <v>4901.8674250412996</v>
          </cell>
          <cell r="H1324">
            <v>4807.0968629156796</v>
          </cell>
          <cell r="I1324">
            <v>2.9876301198978741</v>
          </cell>
          <cell r="J1324">
            <v>36</v>
          </cell>
          <cell r="K1324">
            <v>2.3996172745278699E-4</v>
          </cell>
          <cell r="L1324">
            <v>246</v>
          </cell>
          <cell r="M1324">
            <v>168.43140960648</v>
          </cell>
          <cell r="N1324">
            <v>1724</v>
          </cell>
        </row>
        <row r="1325">
          <cell r="B1325" t="str">
            <v>PUEBLO 1104580658</v>
          </cell>
          <cell r="C1325">
            <v>43291104</v>
          </cell>
          <cell r="D1325" t="str">
            <v>PUEBLO 1104</v>
          </cell>
          <cell r="E1325">
            <v>580658</v>
          </cell>
          <cell r="F1325" t="b">
            <v>0</v>
          </cell>
          <cell r="G1325">
            <v>16767.5084529903</v>
          </cell>
          <cell r="H1325">
            <v>15111.3604405281</v>
          </cell>
          <cell r="I1325">
            <v>9.391771560303356</v>
          </cell>
          <cell r="J1325">
            <v>107</v>
          </cell>
          <cell r="K1325">
            <v>6.1348293101694902E-5</v>
          </cell>
          <cell r="L1325">
            <v>2739</v>
          </cell>
          <cell r="M1325">
            <v>693.00403194118803</v>
          </cell>
          <cell r="N1325">
            <v>1027</v>
          </cell>
        </row>
        <row r="1326">
          <cell r="B1326" t="str">
            <v>REDBUD 110191960</v>
          </cell>
          <cell r="C1326">
            <v>43191101</v>
          </cell>
          <cell r="D1326" t="str">
            <v>REDBUD 1101</v>
          </cell>
          <cell r="E1326">
            <v>91960</v>
          </cell>
          <cell r="F1326" t="b">
            <v>0</v>
          </cell>
          <cell r="G1326">
            <v>11326.1042061147</v>
          </cell>
          <cell r="H1326">
            <v>10487.688342673</v>
          </cell>
          <cell r="I1326">
            <v>6.518140672885643</v>
          </cell>
          <cell r="J1326">
            <v>90</v>
          </cell>
          <cell r="K1326">
            <v>7.98298437277683E-5</v>
          </cell>
          <cell r="L1326">
            <v>2210</v>
          </cell>
          <cell r="M1326">
            <v>850.93594873506697</v>
          </cell>
          <cell r="N1326">
            <v>913</v>
          </cell>
        </row>
        <row r="1327">
          <cell r="B1327" t="str">
            <v>WILLITS 11032506</v>
          </cell>
          <cell r="C1327">
            <v>42661103</v>
          </cell>
          <cell r="D1327" t="str">
            <v>WILLITS 1103</v>
          </cell>
          <cell r="E1327">
            <v>2506</v>
          </cell>
          <cell r="F1327" t="b">
            <v>0</v>
          </cell>
          <cell r="G1327">
            <v>20286.238548129899</v>
          </cell>
          <cell r="H1327">
            <v>20286.238548129899</v>
          </cell>
          <cell r="I1327">
            <v>12.607979209527594</v>
          </cell>
          <cell r="J1327">
            <v>89</v>
          </cell>
          <cell r="K1327">
            <v>1.11384554625617E-4</v>
          </cell>
          <cell r="L1327">
            <v>1386</v>
          </cell>
          <cell r="M1327">
            <v>409.66773865045297</v>
          </cell>
          <cell r="N1327">
            <v>1285</v>
          </cell>
        </row>
        <row r="1328">
          <cell r="B1328" t="str">
            <v>SANTA ROSA A 1104220</v>
          </cell>
          <cell r="C1328">
            <v>42151104</v>
          </cell>
          <cell r="D1328" t="str">
            <v>SANTA ROSA A 1104</v>
          </cell>
          <cell r="E1328">
            <v>220</v>
          </cell>
          <cell r="F1328" t="b">
            <v>0</v>
          </cell>
          <cell r="G1328">
            <v>15438.0154265499</v>
          </cell>
          <cell r="H1328">
            <v>15438.0154265499</v>
          </cell>
          <cell r="I1328">
            <v>9.5947889537289619</v>
          </cell>
          <cell r="J1328">
            <v>105</v>
          </cell>
          <cell r="K1328">
            <v>1.14410281336555E-4</v>
          </cell>
          <cell r="L1328">
            <v>1309</v>
          </cell>
          <cell r="M1328">
            <v>311.34317932323103</v>
          </cell>
          <cell r="N1328">
            <v>1429</v>
          </cell>
        </row>
        <row r="1329">
          <cell r="B1329" t="str">
            <v>TEMPLETON 2110R90</v>
          </cell>
          <cell r="C1329">
            <v>183052110</v>
          </cell>
          <cell r="D1329" t="str">
            <v>TEMPLETON 2110</v>
          </cell>
          <cell r="E1329" t="str">
            <v>R90</v>
          </cell>
          <cell r="F1329" t="b">
            <v>0</v>
          </cell>
          <cell r="G1329">
            <v>56951.178407305997</v>
          </cell>
          <cell r="H1329">
            <v>48580.678139080497</v>
          </cell>
          <cell r="I1329">
            <v>30.1930877185087</v>
          </cell>
          <cell r="J1329">
            <v>259</v>
          </cell>
          <cell r="K1329">
            <v>6.3209112682642606E-5</v>
          </cell>
          <cell r="L1329">
            <v>2672</v>
          </cell>
          <cell r="M1329">
            <v>705.45859061938097</v>
          </cell>
          <cell r="N1329">
            <v>1018</v>
          </cell>
        </row>
        <row r="1330">
          <cell r="B1330" t="str">
            <v>OCEANO 1104Q06</v>
          </cell>
          <cell r="C1330">
            <v>182601104</v>
          </cell>
          <cell r="D1330" t="str">
            <v>OCEANO 1104</v>
          </cell>
          <cell r="E1330" t="str">
            <v>Q06</v>
          </cell>
          <cell r="F1330" t="b">
            <v>0</v>
          </cell>
          <cell r="G1330">
            <v>20064.338486065</v>
          </cell>
          <cell r="H1330">
            <v>20064.338486065</v>
          </cell>
          <cell r="I1330">
            <v>12.470067424527658</v>
          </cell>
          <cell r="J1330">
            <v>154</v>
          </cell>
          <cell r="K1330">
            <v>5.9490980421086697E-5</v>
          </cell>
          <cell r="L1330">
            <v>2790</v>
          </cell>
          <cell r="M1330">
            <v>680.23007474530004</v>
          </cell>
          <cell r="N1330">
            <v>1036</v>
          </cell>
        </row>
        <row r="1331">
          <cell r="B1331" t="str">
            <v>MARTELL 110368192</v>
          </cell>
          <cell r="C1331">
            <v>163011103</v>
          </cell>
          <cell r="D1331" t="str">
            <v>MARTELL 1103</v>
          </cell>
          <cell r="E1331">
            <v>68192</v>
          </cell>
          <cell r="F1331" t="b">
            <v>0</v>
          </cell>
          <cell r="G1331">
            <v>10168.995794516501</v>
          </cell>
          <cell r="H1331">
            <v>4402.6894382823102</v>
          </cell>
          <cell r="I1331">
            <v>2.7362892717727223</v>
          </cell>
          <cell r="J1331">
            <v>72</v>
          </cell>
          <cell r="K1331">
            <v>1.2081417483184599E-4</v>
          </cell>
          <cell r="L1331">
            <v>1168</v>
          </cell>
          <cell r="M1331">
            <v>238.56355308633201</v>
          </cell>
          <cell r="N1331">
            <v>1570</v>
          </cell>
        </row>
        <row r="1332">
          <cell r="B1332" t="str">
            <v>MIRABEL 1102334</v>
          </cell>
          <cell r="C1332">
            <v>42091102</v>
          </cell>
          <cell r="D1332" t="str">
            <v>MIRABEL 1102</v>
          </cell>
          <cell r="E1332">
            <v>334</v>
          </cell>
          <cell r="F1332" t="b">
            <v>0</v>
          </cell>
          <cell r="G1332">
            <v>14855.851360787299</v>
          </cell>
          <cell r="H1332">
            <v>9584.4637133830493</v>
          </cell>
          <cell r="I1332">
            <v>5.9567829169565254</v>
          </cell>
          <cell r="J1332">
            <v>84</v>
          </cell>
          <cell r="K1332">
            <v>1.3014054583896799E-4</v>
          </cell>
          <cell r="L1332">
            <v>1009</v>
          </cell>
          <cell r="M1332">
            <v>232.814239331815</v>
          </cell>
          <cell r="N1332">
            <v>1581</v>
          </cell>
        </row>
        <row r="1333">
          <cell r="B1333" t="str">
            <v>GEYSERVILLE 110137454</v>
          </cell>
          <cell r="C1333">
            <v>42891101</v>
          </cell>
          <cell r="D1333" t="str">
            <v>GEYSERVILLE 1101</v>
          </cell>
          <cell r="E1333">
            <v>37454</v>
          </cell>
          <cell r="F1333" t="b">
            <v>0</v>
          </cell>
          <cell r="G1333">
            <v>19681.607431651399</v>
          </cell>
          <cell r="H1333">
            <v>10482.9728611152</v>
          </cell>
          <cell r="I1333">
            <v>6.5152099820479803</v>
          </cell>
          <cell r="J1333">
            <v>114</v>
          </cell>
          <cell r="K1333">
            <v>1.00143244437053E-4</v>
          </cell>
          <cell r="L1333">
            <v>1640</v>
          </cell>
          <cell r="M1333">
            <v>404.65746436071402</v>
          </cell>
          <cell r="N1333">
            <v>1292</v>
          </cell>
        </row>
        <row r="1334">
          <cell r="B1334" t="str">
            <v>SAN LUIS OBISPO 1107V62</v>
          </cell>
          <cell r="C1334">
            <v>182631107</v>
          </cell>
          <cell r="D1334" t="str">
            <v>SAN LUIS OBISPO 1107</v>
          </cell>
          <cell r="E1334" t="str">
            <v>V62</v>
          </cell>
          <cell r="F1334" t="b">
            <v>0</v>
          </cell>
          <cell r="G1334">
            <v>11154.8311372391</v>
          </cell>
          <cell r="H1334">
            <v>11108.5020750115</v>
          </cell>
          <cell r="I1334">
            <v>6.9039789154825977</v>
          </cell>
          <cell r="J1334">
            <v>50</v>
          </cell>
          <cell r="K1334">
            <v>5.5981047770895798E-5</v>
          </cell>
          <cell r="L1334">
            <v>2890</v>
          </cell>
          <cell r="M1334">
            <v>671.77106302663606</v>
          </cell>
          <cell r="N1334">
            <v>1042</v>
          </cell>
        </row>
        <row r="1335">
          <cell r="B1335" t="str">
            <v>SONOMA 110478372</v>
          </cell>
          <cell r="C1335">
            <v>42721104</v>
          </cell>
          <cell r="D1335" t="str">
            <v>SONOMA 1104</v>
          </cell>
          <cell r="E1335">
            <v>78372</v>
          </cell>
          <cell r="F1335" t="b">
            <v>0</v>
          </cell>
          <cell r="G1335">
            <v>27765.209618944202</v>
          </cell>
          <cell r="H1335">
            <v>26751.808393269999</v>
          </cell>
          <cell r="I1335">
            <v>16.626356987737726</v>
          </cell>
          <cell r="J1335">
            <v>198</v>
          </cell>
          <cell r="K1335">
            <v>9.6399929327272902E-5</v>
          </cell>
          <cell r="L1335">
            <v>1722</v>
          </cell>
          <cell r="M1335">
            <v>422.93186758474002</v>
          </cell>
          <cell r="N1335">
            <v>1270</v>
          </cell>
        </row>
        <row r="1336">
          <cell r="B1336" t="str">
            <v>TASSAJARA 2112D514R</v>
          </cell>
          <cell r="C1336">
            <v>14662112</v>
          </cell>
          <cell r="D1336" t="str">
            <v>TASSAJARA 2112</v>
          </cell>
          <cell r="E1336" t="str">
            <v>D514R</v>
          </cell>
          <cell r="F1336" t="b">
            <v>0</v>
          </cell>
          <cell r="G1336">
            <v>7698.3806844168002</v>
          </cell>
          <cell r="H1336">
            <v>5032.0091454953599</v>
          </cell>
          <cell r="I1336">
            <v>3.1274140121164451</v>
          </cell>
          <cell r="J1336">
            <v>73</v>
          </cell>
          <cell r="K1336">
            <v>1.12806557086041E-4</v>
          </cell>
          <cell r="L1336">
            <v>1348</v>
          </cell>
          <cell r="M1336">
            <v>304.64287096203799</v>
          </cell>
          <cell r="N1336">
            <v>1441</v>
          </cell>
        </row>
        <row r="1337">
          <cell r="B1337" t="str">
            <v>SWIFT 2107XR526</v>
          </cell>
          <cell r="C1337">
            <v>83392107</v>
          </cell>
          <cell r="D1337" t="str">
            <v>SWIFT 2107</v>
          </cell>
          <cell r="E1337" t="str">
            <v>XR526</v>
          </cell>
          <cell r="F1337" t="b">
            <v>0</v>
          </cell>
          <cell r="G1337">
            <v>8725.9017744535995</v>
          </cell>
          <cell r="H1337">
            <v>3365.6589223368301</v>
          </cell>
          <cell r="I1337">
            <v>2.0917706167413486</v>
          </cell>
          <cell r="J1337">
            <v>64</v>
          </cell>
          <cell r="K1337">
            <v>8.9522004572017896E-5</v>
          </cell>
          <cell r="L1337">
            <v>1929</v>
          </cell>
          <cell r="M1337">
            <v>366.77395344767302</v>
          </cell>
          <cell r="N1337">
            <v>1343</v>
          </cell>
        </row>
        <row r="1338">
          <cell r="B1338" t="str">
            <v>PURISIMA 1101Y42</v>
          </cell>
          <cell r="C1338">
            <v>182971101</v>
          </cell>
          <cell r="D1338" t="str">
            <v>PURISIMA 1101</v>
          </cell>
          <cell r="E1338" t="str">
            <v>Y42</v>
          </cell>
          <cell r="F1338" t="b">
            <v>0</v>
          </cell>
          <cell r="G1338">
            <v>26985.495576155601</v>
          </cell>
          <cell r="H1338">
            <v>5628.4598850861803</v>
          </cell>
          <cell r="I1338">
            <v>3.498110556299677</v>
          </cell>
          <cell r="J1338">
            <v>127</v>
          </cell>
          <cell r="K1338">
            <v>5.2152747616312897E-5</v>
          </cell>
          <cell r="L1338">
            <v>2990</v>
          </cell>
          <cell r="M1338">
            <v>480.935992991185</v>
          </cell>
          <cell r="N1338">
            <v>1215</v>
          </cell>
        </row>
        <row r="1339">
          <cell r="B1339" t="str">
            <v>PENRYN 1105168616</v>
          </cell>
          <cell r="C1339">
            <v>152561105</v>
          </cell>
          <cell r="D1339" t="str">
            <v>PENRYN 1105</v>
          </cell>
          <cell r="E1339">
            <v>168616</v>
          </cell>
          <cell r="F1339" t="b">
            <v>0</v>
          </cell>
          <cell r="G1339">
            <v>13634.7639359613</v>
          </cell>
          <cell r="H1339">
            <v>5078.9904590137603</v>
          </cell>
          <cell r="I1339">
            <v>3.1566130882621257</v>
          </cell>
          <cell r="J1339">
            <v>102</v>
          </cell>
          <cell r="K1339">
            <v>1.27033140861563E-4</v>
          </cell>
          <cell r="L1339">
            <v>1064</v>
          </cell>
          <cell r="M1339">
            <v>319.48145674497698</v>
          </cell>
          <cell r="N1339">
            <v>1417</v>
          </cell>
        </row>
        <row r="1340">
          <cell r="B1340" t="str">
            <v>OCEANO 1104104102</v>
          </cell>
          <cell r="C1340">
            <v>182601104</v>
          </cell>
          <cell r="D1340" t="str">
            <v>OCEANO 1104</v>
          </cell>
          <cell r="E1340">
            <v>104102</v>
          </cell>
          <cell r="F1340" t="b">
            <v>0</v>
          </cell>
          <cell r="G1340">
            <v>5954.6843392526598</v>
          </cell>
          <cell r="H1340">
            <v>5329.55837056778</v>
          </cell>
          <cell r="I1340">
            <v>3.3123420575312492</v>
          </cell>
          <cell r="J1340">
            <v>32</v>
          </cell>
          <cell r="K1340">
            <v>7.2705281853256598E-5</v>
          </cell>
          <cell r="L1340">
            <v>2398</v>
          </cell>
          <cell r="M1340">
            <v>458.19530711439398</v>
          </cell>
          <cell r="N1340">
            <v>1237</v>
          </cell>
        </row>
        <row r="1341">
          <cell r="B1341" t="str">
            <v>OILFIELDS 1103N46</v>
          </cell>
          <cell r="C1341">
            <v>182391103</v>
          </cell>
          <cell r="D1341" t="str">
            <v>OILFIELDS 1103</v>
          </cell>
          <cell r="E1341" t="str">
            <v>N46</v>
          </cell>
          <cell r="F1341" t="b">
            <v>0</v>
          </cell>
          <cell r="G1341">
            <v>9360.6261253155499</v>
          </cell>
          <cell r="H1341">
            <v>9360.6261253155499</v>
          </cell>
          <cell r="I1341">
            <v>5.8176669517188007</v>
          </cell>
          <cell r="J1341">
            <v>29</v>
          </cell>
          <cell r="K1341">
            <v>8.7945697876940697E-5</v>
          </cell>
          <cell r="L1341">
            <v>1983</v>
          </cell>
          <cell r="M1341">
            <v>551.95624680328899</v>
          </cell>
          <cell r="N1341">
            <v>1142</v>
          </cell>
        </row>
        <row r="1342">
          <cell r="B1342" t="str">
            <v>NARROWS 21052426</v>
          </cell>
          <cell r="C1342">
            <v>153132105</v>
          </cell>
          <cell r="D1342" t="str">
            <v>NARROWS 2105</v>
          </cell>
          <cell r="E1342">
            <v>2426</v>
          </cell>
          <cell r="F1342" t="b">
            <v>0</v>
          </cell>
          <cell r="G1342">
            <v>27934.498925169999</v>
          </cell>
          <cell r="H1342">
            <v>13782.7728152216</v>
          </cell>
          <cell r="I1342">
            <v>8.5660489839786198</v>
          </cell>
          <cell r="J1342">
            <v>226</v>
          </cell>
          <cell r="K1342">
            <v>1.7076075285097701E-4</v>
          </cell>
          <cell r="L1342">
            <v>559</v>
          </cell>
          <cell r="M1342">
            <v>240.37437462774</v>
          </cell>
          <cell r="N1342">
            <v>1566</v>
          </cell>
        </row>
        <row r="1343">
          <cell r="B1343" t="str">
            <v>RINCON 1103474</v>
          </cell>
          <cell r="C1343">
            <v>43321103</v>
          </cell>
          <cell r="D1343" t="str">
            <v>RINCON 1103</v>
          </cell>
          <cell r="E1343">
            <v>474</v>
          </cell>
          <cell r="F1343" t="b">
            <v>0</v>
          </cell>
          <cell r="G1343">
            <v>29501.144772830201</v>
          </cell>
          <cell r="H1343">
            <v>29501.144772830201</v>
          </cell>
          <cell r="I1343">
            <v>18.335080654338224</v>
          </cell>
          <cell r="J1343">
            <v>174</v>
          </cell>
          <cell r="K1343">
            <v>9.7852952536810995E-5</v>
          </cell>
          <cell r="L1343">
            <v>1695</v>
          </cell>
          <cell r="M1343">
            <v>328.92508386915898</v>
          </cell>
          <cell r="N1343">
            <v>1399</v>
          </cell>
        </row>
        <row r="1344">
          <cell r="B1344" t="str">
            <v>CRESCENT MILLS 21012230</v>
          </cell>
          <cell r="C1344">
            <v>103132101</v>
          </cell>
          <cell r="D1344" t="str">
            <v>CRESCENT MILLS 2101</v>
          </cell>
          <cell r="E1344">
            <v>2230</v>
          </cell>
          <cell r="F1344" t="b">
            <v>0</v>
          </cell>
          <cell r="G1344">
            <v>17863.158908401601</v>
          </cell>
          <cell r="H1344">
            <v>10972.6709174835</v>
          </cell>
          <cell r="I1344">
            <v>6.8195593023514602</v>
          </cell>
          <cell r="J1344">
            <v>112</v>
          </cell>
          <cell r="K1344">
            <v>5.68495667746016E-5</v>
          </cell>
          <cell r="L1344">
            <v>2866</v>
          </cell>
          <cell r="M1344">
            <v>738.50328922593701</v>
          </cell>
          <cell r="N1344">
            <v>984</v>
          </cell>
        </row>
        <row r="1345">
          <cell r="B1345" t="str">
            <v>HALF MOON BAY 11018902</v>
          </cell>
          <cell r="C1345">
            <v>24101101</v>
          </cell>
          <cell r="D1345" t="str">
            <v>HALF MOON BAY 1101</v>
          </cell>
          <cell r="E1345">
            <v>8902</v>
          </cell>
          <cell r="F1345" t="b">
            <v>0</v>
          </cell>
          <cell r="G1345">
            <v>29281.888641645899</v>
          </cell>
          <cell r="H1345">
            <v>22787.129566574102</v>
          </cell>
          <cell r="I1345">
            <v>14.162293080530828</v>
          </cell>
          <cell r="J1345">
            <v>145</v>
          </cell>
          <cell r="K1345">
            <v>9.4843324137667593E-5</v>
          </cell>
          <cell r="L1345">
            <v>1771</v>
          </cell>
          <cell r="M1345">
            <v>290.93811801820902</v>
          </cell>
          <cell r="N1345">
            <v>1462</v>
          </cell>
        </row>
        <row r="1346">
          <cell r="B1346" t="str">
            <v>PIT NO 5 11011606</v>
          </cell>
          <cell r="C1346">
            <v>101321101</v>
          </cell>
          <cell r="D1346" t="str">
            <v>PIT NO 5 1101</v>
          </cell>
          <cell r="E1346">
            <v>1606</v>
          </cell>
          <cell r="F1346" t="b">
            <v>0</v>
          </cell>
          <cell r="G1346">
            <v>8892.9458594664902</v>
          </cell>
          <cell r="H1346">
            <v>8892.9458594664902</v>
          </cell>
          <cell r="I1346">
            <v>5.5270017771699749</v>
          </cell>
          <cell r="J1346">
            <v>40</v>
          </cell>
          <cell r="K1346">
            <v>1.46778360704047E-4</v>
          </cell>
          <cell r="L1346">
            <v>776</v>
          </cell>
          <cell r="M1346">
            <v>232.850780396711</v>
          </cell>
          <cell r="N1346">
            <v>1580</v>
          </cell>
        </row>
        <row r="1347">
          <cell r="B1347" t="str">
            <v>ELECTRA 11011238</v>
          </cell>
          <cell r="C1347">
            <v>162161101</v>
          </cell>
          <cell r="D1347" t="str">
            <v>ELECTRA 1101</v>
          </cell>
          <cell r="E1347">
            <v>1238</v>
          </cell>
          <cell r="F1347" t="b">
            <v>0</v>
          </cell>
          <cell r="G1347">
            <v>11344.076722907001</v>
          </cell>
          <cell r="H1347">
            <v>5824.67401757876</v>
          </cell>
          <cell r="I1347">
            <v>3.6200584323050093</v>
          </cell>
          <cell r="J1347">
            <v>81</v>
          </cell>
          <cell r="K1347">
            <v>1.07727853182838E-4</v>
          </cell>
          <cell r="L1347">
            <v>1458</v>
          </cell>
          <cell r="M1347">
            <v>597.35496107403799</v>
          </cell>
          <cell r="N1347">
            <v>1103</v>
          </cell>
        </row>
        <row r="1348">
          <cell r="B1348" t="str">
            <v>FROGTOWN 1701CB</v>
          </cell>
          <cell r="C1348">
            <v>163451701</v>
          </cell>
          <cell r="D1348" t="str">
            <v>FROGTOWN 1701</v>
          </cell>
          <cell r="E1348" t="str">
            <v>CB</v>
          </cell>
          <cell r="F1348" t="b">
            <v>0</v>
          </cell>
          <cell r="G1348">
            <v>18045.047282006301</v>
          </cell>
          <cell r="H1348">
            <v>16189.788127576599</v>
          </cell>
          <cell r="I1348">
            <v>10.062018724410565</v>
          </cell>
          <cell r="J1348">
            <v>76</v>
          </cell>
          <cell r="K1348">
            <v>1.4572628103786301E-4</v>
          </cell>
          <cell r="L1348">
            <v>792</v>
          </cell>
          <cell r="M1348">
            <v>355.21752396823899</v>
          </cell>
          <cell r="N1348">
            <v>1365</v>
          </cell>
        </row>
        <row r="1349">
          <cell r="B1349" t="str">
            <v>POTTER VALLEY P H 110576498</v>
          </cell>
          <cell r="C1349">
            <v>42281105</v>
          </cell>
          <cell r="D1349" t="str">
            <v>POTTER VALLEY P H 1105</v>
          </cell>
          <cell r="E1349">
            <v>76498</v>
          </cell>
          <cell r="F1349" t="b">
            <v>0</v>
          </cell>
          <cell r="G1349">
            <v>23942.952852311901</v>
          </cell>
          <cell r="H1349">
            <v>23942.952852311901</v>
          </cell>
          <cell r="I1349">
            <v>14.880641921884338</v>
          </cell>
          <cell r="J1349">
            <v>119</v>
          </cell>
          <cell r="K1349">
            <v>1.4996111266776701E-4</v>
          </cell>
          <cell r="L1349">
            <v>736</v>
          </cell>
          <cell r="M1349">
            <v>219.48323180832799</v>
          </cell>
          <cell r="N1349">
            <v>1606</v>
          </cell>
        </row>
        <row r="1350">
          <cell r="B1350" t="str">
            <v>LLAGAS 2107870396</v>
          </cell>
          <cell r="C1350">
            <v>83182107</v>
          </cell>
          <cell r="D1350" t="str">
            <v>LLAGAS 2107</v>
          </cell>
          <cell r="E1350">
            <v>870396</v>
          </cell>
          <cell r="F1350" t="b">
            <v>0</v>
          </cell>
          <cell r="G1350">
            <v>4752.0973164587003</v>
          </cell>
          <cell r="H1350">
            <v>1326.4883659424099</v>
          </cell>
          <cell r="I1350">
            <v>0.82441787814941569</v>
          </cell>
          <cell r="J1350">
            <v>40</v>
          </cell>
          <cell r="K1350">
            <v>7.7997246853556102E-5</v>
          </cell>
          <cell r="L1350">
            <v>2259</v>
          </cell>
          <cell r="M1350">
            <v>529.87354465126896</v>
          </cell>
          <cell r="N1350">
            <v>1173</v>
          </cell>
        </row>
        <row r="1351">
          <cell r="B1351" t="str">
            <v>LAYTONVILLE 110189606</v>
          </cell>
          <cell r="C1351">
            <v>42681101</v>
          </cell>
          <cell r="D1351" t="str">
            <v>LAYTONVILLE 1101</v>
          </cell>
          <cell r="E1351">
            <v>89606</v>
          </cell>
          <cell r="F1351" t="b">
            <v>0</v>
          </cell>
          <cell r="G1351">
            <v>19260.546763338902</v>
          </cell>
          <cell r="H1351">
            <v>18716.194579631101</v>
          </cell>
          <cell r="I1351">
            <v>11.632190540479243</v>
          </cell>
          <cell r="J1351">
            <v>100</v>
          </cell>
          <cell r="K1351">
            <v>1.8081721052057E-4</v>
          </cell>
          <cell r="L1351">
            <v>506</v>
          </cell>
          <cell r="M1351">
            <v>280.30085486924798</v>
          </cell>
          <cell r="N1351">
            <v>1471</v>
          </cell>
        </row>
        <row r="1352">
          <cell r="B1352" t="str">
            <v>CURTIS 1702CB</v>
          </cell>
          <cell r="C1352">
            <v>163351702</v>
          </cell>
          <cell r="D1352" t="str">
            <v>CURTIS 1702</v>
          </cell>
          <cell r="E1352" t="str">
            <v>CB</v>
          </cell>
          <cell r="F1352" t="b">
            <v>0</v>
          </cell>
          <cell r="G1352">
            <v>36887.026547249901</v>
          </cell>
          <cell r="H1352">
            <v>35506.515177699002</v>
          </cell>
          <cell r="I1352">
            <v>22.067442621316967</v>
          </cell>
          <cell r="J1352">
            <v>293</v>
          </cell>
          <cell r="K1352">
            <v>1.32839607418919E-4</v>
          </cell>
          <cell r="L1352">
            <v>960</v>
          </cell>
          <cell r="M1352">
            <v>388.03466662995902</v>
          </cell>
          <cell r="N1352">
            <v>1309</v>
          </cell>
        </row>
        <row r="1353">
          <cell r="B1353" t="str">
            <v>SALMON CREEK 1101194</v>
          </cell>
          <cell r="C1353">
            <v>43161101</v>
          </cell>
          <cell r="D1353" t="str">
            <v>SALMON CREEK 1101</v>
          </cell>
          <cell r="E1353">
            <v>194</v>
          </cell>
          <cell r="F1353" t="b">
            <v>0</v>
          </cell>
          <cell r="G1353">
            <v>13676.5570077304</v>
          </cell>
          <cell r="H1353">
            <v>10907.743852498899</v>
          </cell>
          <cell r="I1353">
            <v>6.7792068691727154</v>
          </cell>
          <cell r="J1353">
            <v>62</v>
          </cell>
          <cell r="K1353">
            <v>5.7736872353505802E-5</v>
          </cell>
          <cell r="L1353">
            <v>2843</v>
          </cell>
          <cell r="M1353">
            <v>536.06604140155696</v>
          </cell>
          <cell r="N1353">
            <v>1162</v>
          </cell>
        </row>
        <row r="1354">
          <cell r="B1354" t="str">
            <v>MORGAN HILL 2111XR186</v>
          </cell>
          <cell r="C1354">
            <v>83242111</v>
          </cell>
          <cell r="D1354" t="str">
            <v>MORGAN HILL 2111</v>
          </cell>
          <cell r="E1354" t="str">
            <v>XR186</v>
          </cell>
          <cell r="F1354" t="b">
            <v>0</v>
          </cell>
          <cell r="G1354">
            <v>25721.350486205902</v>
          </cell>
          <cell r="H1354">
            <v>4651.2538387840104</v>
          </cell>
          <cell r="I1354">
            <v>2.8907730508290927</v>
          </cell>
          <cell r="J1354">
            <v>191</v>
          </cell>
          <cell r="K1354">
            <v>7.0622677800840007E-5</v>
          </cell>
          <cell r="L1354">
            <v>2453</v>
          </cell>
          <cell r="M1354">
            <v>451.67261844861702</v>
          </cell>
          <cell r="N1354">
            <v>1246</v>
          </cell>
        </row>
        <row r="1355">
          <cell r="B1355" t="str">
            <v>BRUNSWICK 11062392</v>
          </cell>
          <cell r="C1355">
            <v>152481106</v>
          </cell>
          <cell r="D1355" t="str">
            <v>BRUNSWICK 1106</v>
          </cell>
          <cell r="E1355">
            <v>2392</v>
          </cell>
          <cell r="F1355" t="b">
            <v>0</v>
          </cell>
          <cell r="G1355">
            <v>14284.080953279599</v>
          </cell>
          <cell r="H1355">
            <v>9811.70739828757</v>
          </cell>
          <cell r="I1355">
            <v>6.0980157851383279</v>
          </cell>
          <cell r="J1355">
            <v>111</v>
          </cell>
          <cell r="K1355">
            <v>1.8979778340852399E-4</v>
          </cell>
          <cell r="L1355">
            <v>442</v>
          </cell>
          <cell r="M1355">
            <v>159.92425550000399</v>
          </cell>
          <cell r="N1355">
            <v>1747</v>
          </cell>
        </row>
        <row r="1356">
          <cell r="B1356" t="str">
            <v>TEMPLETON 2110R94</v>
          </cell>
          <cell r="C1356">
            <v>183052110</v>
          </cell>
          <cell r="D1356" t="str">
            <v>TEMPLETON 2110</v>
          </cell>
          <cell r="E1356" t="str">
            <v>R94</v>
          </cell>
          <cell r="F1356" t="b">
            <v>0</v>
          </cell>
          <cell r="G1356">
            <v>33827.900910598</v>
          </cell>
          <cell r="H1356">
            <v>22380.658579505998</v>
          </cell>
          <cell r="I1356">
            <v>13.909669720016158</v>
          </cell>
          <cell r="J1356">
            <v>179</v>
          </cell>
          <cell r="K1356">
            <v>5.5341369065823703E-5</v>
          </cell>
          <cell r="L1356">
            <v>2903</v>
          </cell>
          <cell r="M1356">
            <v>687.19500046985104</v>
          </cell>
          <cell r="N1356">
            <v>1033</v>
          </cell>
        </row>
        <row r="1357">
          <cell r="B1357" t="str">
            <v>CAYUCOS 11014701</v>
          </cell>
          <cell r="C1357">
            <v>182551101</v>
          </cell>
          <cell r="D1357" t="str">
            <v>CAYUCOS 1101</v>
          </cell>
          <cell r="E1357">
            <v>4701</v>
          </cell>
          <cell r="F1357" t="b">
            <v>0</v>
          </cell>
          <cell r="G1357">
            <v>14095.959872609599</v>
          </cell>
          <cell r="H1357">
            <v>3388.7478391806699</v>
          </cell>
          <cell r="I1357">
            <v>2.1061204718338531</v>
          </cell>
          <cell r="J1357">
            <v>65</v>
          </cell>
          <cell r="K1357">
            <v>6.2737255319689198E-5</v>
          </cell>
          <cell r="L1357">
            <v>2693</v>
          </cell>
          <cell r="M1357">
            <v>533.92170406992602</v>
          </cell>
          <cell r="N1357">
            <v>1166</v>
          </cell>
        </row>
        <row r="1358">
          <cell r="B1358" t="str">
            <v>MOUNTAIN QUARRIES 21011346</v>
          </cell>
          <cell r="C1358">
            <v>152282101</v>
          </cell>
          <cell r="D1358" t="str">
            <v>MOUNTAIN QUARRIES 2101</v>
          </cell>
          <cell r="E1358">
            <v>1346</v>
          </cell>
          <cell r="F1358" t="b">
            <v>0</v>
          </cell>
          <cell r="G1358">
            <v>49591.662236873897</v>
          </cell>
          <cell r="H1358">
            <v>49591.662236873897</v>
          </cell>
          <cell r="I1358">
            <v>30.821418419436853</v>
          </cell>
          <cell r="J1358">
            <v>410</v>
          </cell>
          <cell r="K1358">
            <v>1.21990328328293E-4</v>
          </cell>
          <cell r="L1358">
            <v>1148</v>
          </cell>
          <cell r="M1358">
            <v>241.28512134109701</v>
          </cell>
          <cell r="N1358">
            <v>1564</v>
          </cell>
        </row>
        <row r="1359">
          <cell r="B1359" t="str">
            <v>SAN MIGUEL 1104R58</v>
          </cell>
          <cell r="C1359">
            <v>182661104</v>
          </cell>
          <cell r="D1359" t="str">
            <v>SAN MIGUEL 1104</v>
          </cell>
          <cell r="E1359" t="str">
            <v>R58</v>
          </cell>
          <cell r="F1359" t="b">
            <v>1</v>
          </cell>
          <cell r="G1359">
            <v>19359.874452390901</v>
          </cell>
          <cell r="H1359">
            <v>870.49725351443794</v>
          </cell>
          <cell r="I1359">
            <v>0.54101755967336107</v>
          </cell>
          <cell r="J1359">
            <v>130</v>
          </cell>
          <cell r="K1359">
            <v>8.6052891342588397E-5</v>
          </cell>
          <cell r="L1359">
            <v>2033</v>
          </cell>
          <cell r="M1359">
            <v>466.19103315592901</v>
          </cell>
          <cell r="N1359">
            <v>1227</v>
          </cell>
        </row>
        <row r="1360">
          <cell r="B1360" t="str">
            <v>LOS OSITOS 21037062</v>
          </cell>
          <cell r="C1360">
            <v>182082103</v>
          </cell>
          <cell r="D1360" t="str">
            <v>LOS OSITOS 2103</v>
          </cell>
          <cell r="E1360">
            <v>7062</v>
          </cell>
          <cell r="F1360" t="b">
            <v>0</v>
          </cell>
          <cell r="G1360">
            <v>19664.1429371593</v>
          </cell>
          <cell r="H1360">
            <v>19664.1429371593</v>
          </cell>
          <cell r="I1360">
            <v>12.221344274182288</v>
          </cell>
          <cell r="J1360">
            <v>53</v>
          </cell>
          <cell r="K1360">
            <v>5.2216118092474001E-5</v>
          </cell>
          <cell r="L1360">
            <v>2986</v>
          </cell>
          <cell r="M1360">
            <v>685.29036540764798</v>
          </cell>
          <cell r="N1360">
            <v>1034</v>
          </cell>
        </row>
        <row r="1361">
          <cell r="B1361" t="str">
            <v>OAKLAND K 110217430</v>
          </cell>
          <cell r="C1361">
            <v>12101102</v>
          </cell>
          <cell r="D1361" t="str">
            <v>OAKLAND K 1102</v>
          </cell>
          <cell r="E1361">
            <v>17430</v>
          </cell>
          <cell r="F1361" t="b">
            <v>0</v>
          </cell>
          <cell r="G1361">
            <v>2364.8216832334201</v>
          </cell>
          <cell r="H1361">
            <v>2364.8216832334201</v>
          </cell>
          <cell r="I1361">
            <v>1.4697462294800623</v>
          </cell>
          <cell r="J1361">
            <v>15</v>
          </cell>
          <cell r="K1361">
            <v>1.19511518520691E-4</v>
          </cell>
          <cell r="L1361">
            <v>1195</v>
          </cell>
          <cell r="M1361">
            <v>247.44367202108501</v>
          </cell>
          <cell r="N1361">
            <v>1547</v>
          </cell>
        </row>
        <row r="1362">
          <cell r="B1362" t="str">
            <v>SILVERADO 2105658898</v>
          </cell>
          <cell r="C1362">
            <v>43432105</v>
          </cell>
          <cell r="D1362" t="str">
            <v>SILVERADO 2105</v>
          </cell>
          <cell r="E1362">
            <v>658898</v>
          </cell>
          <cell r="F1362" t="b">
            <v>0</v>
          </cell>
          <cell r="G1362">
            <v>27632.457934801401</v>
          </cell>
          <cell r="H1362">
            <v>27632.457934801401</v>
          </cell>
          <cell r="I1362">
            <v>17.173684235426602</v>
          </cell>
          <cell r="J1362">
            <v>151</v>
          </cell>
          <cell r="K1362">
            <v>1.5549230140701699E-4</v>
          </cell>
          <cell r="L1362">
            <v>689</v>
          </cell>
          <cell r="M1362">
            <v>248.30899848545701</v>
          </cell>
          <cell r="N1362">
            <v>1546</v>
          </cell>
        </row>
        <row r="1363">
          <cell r="B1363" t="str">
            <v>BURNEY 11011358</v>
          </cell>
          <cell r="C1363">
            <v>103311101</v>
          </cell>
          <cell r="D1363" t="str">
            <v>BURNEY 1101</v>
          </cell>
          <cell r="E1363">
            <v>1358</v>
          </cell>
          <cell r="F1363" t="b">
            <v>0</v>
          </cell>
          <cell r="G1363">
            <v>15167.578469292401</v>
          </cell>
          <cell r="H1363">
            <v>13566.124121778599</v>
          </cell>
          <cell r="I1363">
            <v>8.4314009457915464</v>
          </cell>
          <cell r="J1363">
            <v>51</v>
          </cell>
          <cell r="K1363">
            <v>5.9055399674434698E-5</v>
          </cell>
          <cell r="L1363">
            <v>2804</v>
          </cell>
          <cell r="M1363">
            <v>689.22888415311695</v>
          </cell>
          <cell r="N1363">
            <v>1031</v>
          </cell>
        </row>
        <row r="1364">
          <cell r="B1364" t="str">
            <v>PLACERVILLE 21067522</v>
          </cell>
          <cell r="C1364">
            <v>153082106</v>
          </cell>
          <cell r="D1364" t="str">
            <v>PLACERVILLE 2106</v>
          </cell>
          <cell r="E1364">
            <v>7522</v>
          </cell>
          <cell r="F1364" t="b">
            <v>0</v>
          </cell>
          <cell r="G1364">
            <v>108391.330132396</v>
          </cell>
          <cell r="H1364">
            <v>108391.330132396</v>
          </cell>
          <cell r="I1364">
            <v>67.365649554006211</v>
          </cell>
          <cell r="J1364">
            <v>745</v>
          </cell>
          <cell r="K1364">
            <v>1.2077371309337E-4</v>
          </cell>
          <cell r="L1364">
            <v>1170</v>
          </cell>
          <cell r="M1364">
            <v>356.607261557404</v>
          </cell>
          <cell r="N1364">
            <v>1360</v>
          </cell>
        </row>
        <row r="1365">
          <cell r="B1365" t="str">
            <v>GARBERVILLE 110197300</v>
          </cell>
          <cell r="C1365">
            <v>192221101</v>
          </cell>
          <cell r="D1365" t="str">
            <v>GARBERVILLE 1101</v>
          </cell>
          <cell r="E1365">
            <v>97300</v>
          </cell>
          <cell r="F1365" t="b">
            <v>0</v>
          </cell>
          <cell r="G1365">
            <v>5161.3801702711098</v>
          </cell>
          <cell r="H1365">
            <v>5161.3801702711098</v>
          </cell>
          <cell r="I1365">
            <v>3.2078186266445678</v>
          </cell>
          <cell r="J1365">
            <v>32</v>
          </cell>
          <cell r="K1365">
            <v>5.2612556942222E-4</v>
          </cell>
          <cell r="L1365">
            <v>28</v>
          </cell>
          <cell r="M1365">
            <v>106.246647687117</v>
          </cell>
          <cell r="N1365">
            <v>1924</v>
          </cell>
        </row>
        <row r="1366">
          <cell r="B1366" t="str">
            <v>SAN RAMON 2107MR284</v>
          </cell>
          <cell r="C1366">
            <v>14232107</v>
          </cell>
          <cell r="D1366" t="str">
            <v>SAN RAMON 2107</v>
          </cell>
          <cell r="E1366" t="str">
            <v>MR284</v>
          </cell>
          <cell r="F1366" t="b">
            <v>0</v>
          </cell>
          <cell r="G1366">
            <v>24162.973995975801</v>
          </cell>
          <cell r="H1366">
            <v>23633.887452135201</v>
          </cell>
          <cell r="I1366">
            <v>14.688556527119454</v>
          </cell>
          <cell r="J1366">
            <v>134</v>
          </cell>
          <cell r="K1366">
            <v>7.4599338807828603E-5</v>
          </cell>
          <cell r="L1366">
            <v>2342</v>
          </cell>
          <cell r="M1366">
            <v>581.06639139779702</v>
          </cell>
          <cell r="N1366">
            <v>1123</v>
          </cell>
        </row>
        <row r="1367">
          <cell r="B1367" t="str">
            <v>FORT ROSS 112170288</v>
          </cell>
          <cell r="C1367">
            <v>42851121</v>
          </cell>
          <cell r="D1367" t="str">
            <v>FORT ROSS 1121</v>
          </cell>
          <cell r="E1367">
            <v>70288</v>
          </cell>
          <cell r="F1367" t="b">
            <v>0</v>
          </cell>
          <cell r="G1367">
            <v>18879.798378548199</v>
          </cell>
          <cell r="H1367">
            <v>18879.798378548199</v>
          </cell>
          <cell r="I1367">
            <v>11.733870962428961</v>
          </cell>
          <cell r="J1367">
            <v>94</v>
          </cell>
          <cell r="K1367">
            <v>1.9388465551200599E-4</v>
          </cell>
          <cell r="L1367">
            <v>426</v>
          </cell>
          <cell r="M1367">
            <v>228.600710111187</v>
          </cell>
          <cell r="N1367">
            <v>1590</v>
          </cell>
        </row>
        <row r="1368">
          <cell r="B1368" t="str">
            <v>CLAYTON 2213CB</v>
          </cell>
          <cell r="C1368">
            <v>12022213</v>
          </cell>
          <cell r="D1368" t="str">
            <v>CLAYTON 2213</v>
          </cell>
          <cell r="E1368" t="str">
            <v>CB</v>
          </cell>
          <cell r="F1368" t="b">
            <v>0</v>
          </cell>
          <cell r="G1368">
            <v>9981.7319606757792</v>
          </cell>
          <cell r="H1368">
            <v>6230.9216437658097</v>
          </cell>
          <cell r="I1368">
            <v>3.872542973129776</v>
          </cell>
          <cell r="J1368">
            <v>51</v>
          </cell>
          <cell r="K1368">
            <v>2.7369375867568699E-5</v>
          </cell>
          <cell r="L1368">
            <v>3466</v>
          </cell>
          <cell r="M1368">
            <v>650.85539955011495</v>
          </cell>
          <cell r="N1368">
            <v>1065</v>
          </cell>
        </row>
        <row r="1369">
          <cell r="B1369" t="str">
            <v>GARCIA 0401666</v>
          </cell>
          <cell r="C1369">
            <v>43040401</v>
          </cell>
          <cell r="D1369" t="str">
            <v>GARCIA 0401</v>
          </cell>
          <cell r="E1369">
            <v>666</v>
          </cell>
          <cell r="F1369" t="b">
            <v>0</v>
          </cell>
          <cell r="G1369">
            <v>3872.5577473593198</v>
          </cell>
          <cell r="H1369">
            <v>3872.5577473593198</v>
          </cell>
          <cell r="I1369">
            <v>2.4068102842506649</v>
          </cell>
          <cell r="J1369">
            <v>12</v>
          </cell>
          <cell r="K1369">
            <v>9.2942803762112306E-5</v>
          </cell>
          <cell r="L1369">
            <v>1825</v>
          </cell>
          <cell r="M1369">
            <v>378.24192100565301</v>
          </cell>
          <cell r="N1369">
            <v>1323</v>
          </cell>
        </row>
        <row r="1370">
          <cell r="B1370" t="str">
            <v>UKIAH 1113548420</v>
          </cell>
          <cell r="C1370">
            <v>42771113</v>
          </cell>
          <cell r="D1370" t="str">
            <v>UKIAH 1113</v>
          </cell>
          <cell r="E1370">
            <v>548420</v>
          </cell>
          <cell r="F1370" t="b">
            <v>0</v>
          </cell>
          <cell r="G1370">
            <v>8380.7958162259092</v>
          </cell>
          <cell r="H1370">
            <v>8369.7684400997896</v>
          </cell>
          <cell r="I1370">
            <v>5.2018448975138529</v>
          </cell>
          <cell r="J1370">
            <v>54</v>
          </cell>
          <cell r="K1370">
            <v>8.6035006259205799E-5</v>
          </cell>
          <cell r="L1370">
            <v>2034</v>
          </cell>
          <cell r="M1370">
            <v>589.62176122463495</v>
          </cell>
          <cell r="N1370">
            <v>1114</v>
          </cell>
        </row>
        <row r="1371">
          <cell r="B1371" t="str">
            <v>NOVATO 110455398</v>
          </cell>
          <cell r="C1371">
            <v>42211104</v>
          </cell>
          <cell r="D1371" t="str">
            <v>NOVATO 1104</v>
          </cell>
          <cell r="E1371">
            <v>55398</v>
          </cell>
          <cell r="F1371" t="b">
            <v>0</v>
          </cell>
          <cell r="G1371">
            <v>18355.850085463499</v>
          </cell>
          <cell r="H1371">
            <v>5879.4418289755204</v>
          </cell>
          <cell r="I1371">
            <v>3.6540968483378</v>
          </cell>
          <cell r="J1371">
            <v>82</v>
          </cell>
          <cell r="K1371">
            <v>9.92953529378069E-5</v>
          </cell>
          <cell r="L1371">
            <v>1661</v>
          </cell>
          <cell r="M1371">
            <v>371.66066189000401</v>
          </cell>
          <cell r="N1371">
            <v>1336</v>
          </cell>
        </row>
        <row r="1372">
          <cell r="B1372" t="str">
            <v>PETALUMA C 110948000</v>
          </cell>
          <cell r="C1372">
            <v>42631109</v>
          </cell>
          <cell r="D1372" t="str">
            <v>PETALUMA C 1109</v>
          </cell>
          <cell r="E1372">
            <v>48000</v>
          </cell>
          <cell r="F1372" t="b">
            <v>0</v>
          </cell>
          <cell r="G1372">
            <v>21345.649579788598</v>
          </cell>
          <cell r="H1372">
            <v>15284.014480240199</v>
          </cell>
          <cell r="I1372">
            <v>9.499076743468116</v>
          </cell>
          <cell r="J1372">
            <v>115</v>
          </cell>
          <cell r="K1372">
            <v>8.6886554216011701E-5</v>
          </cell>
          <cell r="L1372">
            <v>2015</v>
          </cell>
          <cell r="M1372">
            <v>388.27409444239402</v>
          </cell>
          <cell r="N1372">
            <v>1308</v>
          </cell>
        </row>
        <row r="1373">
          <cell r="B1373" t="str">
            <v>PENRYN 1105CB</v>
          </cell>
          <cell r="C1373">
            <v>152561105</v>
          </cell>
          <cell r="D1373" t="str">
            <v>PENRYN 1105</v>
          </cell>
          <cell r="E1373" t="str">
            <v>CB</v>
          </cell>
          <cell r="F1373" t="b">
            <v>1</v>
          </cell>
          <cell r="G1373">
            <v>1663.8055887795899</v>
          </cell>
          <cell r="H1373">
            <v>978.50434872483902</v>
          </cell>
          <cell r="I1373">
            <v>0.60814440567112427</v>
          </cell>
          <cell r="J1373">
            <v>7</v>
          </cell>
          <cell r="K1373">
            <v>2.9336276929825501E-4</v>
          </cell>
          <cell r="L1373">
            <v>136</v>
          </cell>
          <cell r="M1373">
            <v>117.597533397831</v>
          </cell>
          <cell r="N1373">
            <v>1884</v>
          </cell>
        </row>
        <row r="1374">
          <cell r="B1374" t="str">
            <v>WYANDOTTE 110641650</v>
          </cell>
          <cell r="C1374">
            <v>102911106</v>
          </cell>
          <cell r="D1374" t="str">
            <v>WYANDOTTE 1106</v>
          </cell>
          <cell r="E1374">
            <v>41650</v>
          </cell>
          <cell r="F1374" t="b">
            <v>0</v>
          </cell>
          <cell r="G1374">
            <v>26091.684591327401</v>
          </cell>
          <cell r="H1374">
            <v>1862.3815614326199</v>
          </cell>
          <cell r="I1374">
            <v>1.1574776640351896</v>
          </cell>
          <cell r="J1374">
            <v>152</v>
          </cell>
          <cell r="K1374">
            <v>9.0143032139167095E-5</v>
          </cell>
          <cell r="L1374">
            <v>1906</v>
          </cell>
          <cell r="M1374">
            <v>368.66516466887703</v>
          </cell>
          <cell r="N1374">
            <v>1340</v>
          </cell>
        </row>
        <row r="1375">
          <cell r="B1375" t="str">
            <v>OTTER 11012052</v>
          </cell>
          <cell r="C1375">
            <v>182941101</v>
          </cell>
          <cell r="D1375" t="str">
            <v>OTTER 1101</v>
          </cell>
          <cell r="E1375">
            <v>2052</v>
          </cell>
          <cell r="F1375" t="b">
            <v>0</v>
          </cell>
          <cell r="G1375">
            <v>7781.6966941974997</v>
          </cell>
          <cell r="H1375">
            <v>7781.6966941974997</v>
          </cell>
          <cell r="I1375">
            <v>4.8363559317573026</v>
          </cell>
          <cell r="J1375">
            <v>53</v>
          </cell>
          <cell r="K1375">
            <v>1.0974639536591E-4</v>
          </cell>
          <cell r="L1375">
            <v>1416</v>
          </cell>
          <cell r="M1375">
            <v>342.21385633617098</v>
          </cell>
          <cell r="N1375">
            <v>1385</v>
          </cell>
        </row>
        <row r="1376">
          <cell r="B1376" t="str">
            <v>REDBUD 1102510</v>
          </cell>
          <cell r="C1376">
            <v>43191102</v>
          </cell>
          <cell r="D1376" t="str">
            <v>REDBUD 1102</v>
          </cell>
          <cell r="E1376">
            <v>510</v>
          </cell>
          <cell r="F1376" t="b">
            <v>0</v>
          </cell>
          <cell r="G1376">
            <v>13083.2787915771</v>
          </cell>
          <cell r="H1376">
            <v>6767.6988572622704</v>
          </cell>
          <cell r="I1376">
            <v>4.2061521797776695</v>
          </cell>
          <cell r="J1376">
            <v>101</v>
          </cell>
          <cell r="K1376">
            <v>7.5460551229435997E-5</v>
          </cell>
          <cell r="L1376">
            <v>2323</v>
          </cell>
          <cell r="M1376">
            <v>619.50244796069296</v>
          </cell>
          <cell r="N1376">
            <v>1082</v>
          </cell>
        </row>
        <row r="1377">
          <cell r="B1377" t="str">
            <v>WOODSIDE 11018972</v>
          </cell>
          <cell r="C1377">
            <v>24251101</v>
          </cell>
          <cell r="D1377" t="str">
            <v>WOODSIDE 1101</v>
          </cell>
          <cell r="E1377">
            <v>8972</v>
          </cell>
          <cell r="F1377" t="b">
            <v>0</v>
          </cell>
          <cell r="G1377">
            <v>10000.1576712857</v>
          </cell>
          <cell r="H1377">
            <v>10000.1576712857</v>
          </cell>
          <cell r="I1377">
            <v>6.2151383911036051</v>
          </cell>
          <cell r="J1377">
            <v>60</v>
          </cell>
          <cell r="K1377">
            <v>1.5146455765109999E-4</v>
          </cell>
          <cell r="L1377">
            <v>726</v>
          </cell>
          <cell r="M1377">
            <v>262.39516896613799</v>
          </cell>
          <cell r="N1377">
            <v>1516</v>
          </cell>
        </row>
        <row r="1378">
          <cell r="B1378" t="str">
            <v>JAMESON 11028842</v>
          </cell>
          <cell r="C1378">
            <v>63801102</v>
          </cell>
          <cell r="D1378" t="str">
            <v>JAMESON 1102</v>
          </cell>
          <cell r="E1378">
            <v>8842</v>
          </cell>
          <cell r="F1378" t="b">
            <v>1</v>
          </cell>
          <cell r="G1378">
            <v>4786.8365262069501</v>
          </cell>
          <cell r="H1378">
            <v>241.11147555941301</v>
          </cell>
          <cell r="I1378">
            <v>0.14985175609658982</v>
          </cell>
          <cell r="J1378">
            <v>42</v>
          </cell>
          <cell r="K1378">
            <v>6.98892613067206E-5</v>
          </cell>
          <cell r="L1378">
            <v>2476</v>
          </cell>
          <cell r="M1378">
            <v>340.03171721977799</v>
          </cell>
          <cell r="N1378">
            <v>1387</v>
          </cell>
        </row>
        <row r="1379">
          <cell r="B1379" t="str">
            <v>SHADY GLEN 110248894</v>
          </cell>
          <cell r="C1379">
            <v>152431102</v>
          </cell>
          <cell r="D1379" t="str">
            <v>SHADY GLEN 1102</v>
          </cell>
          <cell r="E1379">
            <v>48894</v>
          </cell>
          <cell r="F1379" t="b">
            <v>0</v>
          </cell>
          <cell r="G1379">
            <v>16156.759100084601</v>
          </cell>
          <cell r="H1379">
            <v>14293.1802786968</v>
          </cell>
          <cell r="I1379">
            <v>8.8832692844604111</v>
          </cell>
          <cell r="J1379">
            <v>119</v>
          </cell>
          <cell r="K1379">
            <v>1.8241519424240499E-4</v>
          </cell>
          <cell r="L1379">
            <v>493</v>
          </cell>
          <cell r="M1379">
            <v>147.05507485175301</v>
          </cell>
          <cell r="N1379">
            <v>1786</v>
          </cell>
        </row>
        <row r="1380">
          <cell r="B1380" t="str">
            <v>WEIMAR 11012058</v>
          </cell>
          <cell r="C1380">
            <v>152491101</v>
          </cell>
          <cell r="D1380" t="str">
            <v>WEIMAR 1101</v>
          </cell>
          <cell r="E1380">
            <v>2058</v>
          </cell>
          <cell r="F1380" t="b">
            <v>0</v>
          </cell>
          <cell r="G1380">
            <v>34315.206505780698</v>
          </cell>
          <cell r="H1380">
            <v>34315.206505780698</v>
          </cell>
          <cell r="I1380">
            <v>21.327039469099251</v>
          </cell>
          <cell r="J1380">
            <v>256</v>
          </cell>
          <cell r="K1380">
            <v>1.65883816996082E-4</v>
          </cell>
          <cell r="L1380">
            <v>583</v>
          </cell>
          <cell r="M1380">
            <v>212.305430050632</v>
          </cell>
          <cell r="N1380">
            <v>1613</v>
          </cell>
        </row>
        <row r="1381">
          <cell r="B1381" t="str">
            <v>CLAYTON 2212523764</v>
          </cell>
          <cell r="C1381">
            <v>12022212</v>
          </cell>
          <cell r="D1381" t="str">
            <v>CLAYTON 2212</v>
          </cell>
          <cell r="E1381">
            <v>523764</v>
          </cell>
          <cell r="F1381" t="b">
            <v>1</v>
          </cell>
          <cell r="G1381">
            <v>581.21328573035601</v>
          </cell>
          <cell r="H1381">
            <v>177.57454311109001</v>
          </cell>
          <cell r="I1381">
            <v>0.11036329590496582</v>
          </cell>
          <cell r="J1381">
            <v>5</v>
          </cell>
          <cell r="K1381">
            <v>5.3526270858128497E-5</v>
          </cell>
          <cell r="L1381">
            <v>2949</v>
          </cell>
          <cell r="M1381">
            <v>454.56135438163801</v>
          </cell>
          <cell r="N1381">
            <v>1241</v>
          </cell>
        </row>
        <row r="1382">
          <cell r="B1382" t="str">
            <v>SUNOL 1101MR196</v>
          </cell>
          <cell r="C1382">
            <v>14241101</v>
          </cell>
          <cell r="D1382" t="str">
            <v>SUNOL 1101</v>
          </cell>
          <cell r="E1382" t="str">
            <v>MR196</v>
          </cell>
          <cell r="F1382" t="b">
            <v>0</v>
          </cell>
          <cell r="G1382">
            <v>21187.467811600702</v>
          </cell>
          <cell r="H1382">
            <v>6333.1478211991698</v>
          </cell>
          <cell r="I1382">
            <v>3.9360769553754942</v>
          </cell>
          <cell r="J1382">
            <v>96</v>
          </cell>
          <cell r="K1382">
            <v>5.26121258925296E-5</v>
          </cell>
          <cell r="L1382">
            <v>2979</v>
          </cell>
          <cell r="M1382">
            <v>626.97533097097403</v>
          </cell>
          <cell r="N1382">
            <v>1078</v>
          </cell>
        </row>
        <row r="1383">
          <cell r="B1383" t="str">
            <v>MIWUK 170193062</v>
          </cell>
          <cell r="C1383">
            <v>163661701</v>
          </cell>
          <cell r="D1383" t="str">
            <v>MIWUK 1701</v>
          </cell>
          <cell r="E1383">
            <v>93062</v>
          </cell>
          <cell r="F1383" t="b">
            <v>0</v>
          </cell>
          <cell r="G1383">
            <v>13326.255928608</v>
          </cell>
          <cell r="H1383">
            <v>13326.255928608</v>
          </cell>
          <cell r="I1383">
            <v>8.2823218947221875</v>
          </cell>
          <cell r="J1383">
            <v>84</v>
          </cell>
          <cell r="K1383">
            <v>5.3764468057237E-5</v>
          </cell>
          <cell r="L1383">
            <v>2946</v>
          </cell>
          <cell r="M1383">
            <v>519.65338028726705</v>
          </cell>
          <cell r="N1383">
            <v>1183</v>
          </cell>
        </row>
        <row r="1384">
          <cell r="B1384" t="str">
            <v>SAN ARDO 1101650772</v>
          </cell>
          <cell r="C1384">
            <v>182191101</v>
          </cell>
          <cell r="D1384" t="str">
            <v>SAN ARDO 1101</v>
          </cell>
          <cell r="E1384">
            <v>650772</v>
          </cell>
          <cell r="F1384" t="b">
            <v>0</v>
          </cell>
          <cell r="G1384">
            <v>4368.3364145277001</v>
          </cell>
          <cell r="H1384">
            <v>1261.37019362716</v>
          </cell>
          <cell r="I1384">
            <v>0.78394667099264137</v>
          </cell>
          <cell r="J1384">
            <v>10</v>
          </cell>
          <cell r="K1384">
            <v>8.4256240976780306E-5</v>
          </cell>
          <cell r="L1384">
            <v>2083</v>
          </cell>
          <cell r="M1384">
            <v>361.866431263089</v>
          </cell>
          <cell r="N1384">
            <v>1350</v>
          </cell>
        </row>
        <row r="1385">
          <cell r="B1385" t="str">
            <v>APPLE HILL 1103CB</v>
          </cell>
          <cell r="C1385">
            <v>153661103</v>
          </cell>
          <cell r="D1385" t="str">
            <v>APPLE HILL 1103</v>
          </cell>
          <cell r="E1385" t="str">
            <v>CB</v>
          </cell>
          <cell r="F1385" t="b">
            <v>0</v>
          </cell>
          <cell r="G1385">
            <v>36721.924205454801</v>
          </cell>
          <cell r="H1385">
            <v>31128.549041220002</v>
          </cell>
          <cell r="I1385">
            <v>19.346518981491609</v>
          </cell>
          <cell r="J1385">
            <v>268</v>
          </cell>
          <cell r="K1385">
            <v>2.5192103607980901E-4</v>
          </cell>
          <cell r="L1385">
            <v>213</v>
          </cell>
          <cell r="M1385">
            <v>162.089461769606</v>
          </cell>
          <cell r="N1385">
            <v>1742</v>
          </cell>
        </row>
        <row r="1386">
          <cell r="B1386" t="str">
            <v>LOW GAP 1101CB</v>
          </cell>
          <cell r="C1386">
            <v>192411101</v>
          </cell>
          <cell r="D1386" t="str">
            <v>LOW GAP 1101</v>
          </cell>
          <cell r="E1386" t="str">
            <v>CB</v>
          </cell>
          <cell r="F1386" t="b">
            <v>0</v>
          </cell>
          <cell r="G1386">
            <v>3490.25088628921</v>
          </cell>
          <cell r="H1386">
            <v>3490.25088628921</v>
          </cell>
          <cell r="I1386">
            <v>2.169205025661411</v>
          </cell>
          <cell r="J1386">
            <v>23</v>
          </cell>
          <cell r="K1386">
            <v>2.0947474315661201E-4</v>
          </cell>
          <cell r="L1386">
            <v>361</v>
          </cell>
          <cell r="M1386">
            <v>222.197033142344</v>
          </cell>
          <cell r="N1386">
            <v>1600</v>
          </cell>
        </row>
        <row r="1387">
          <cell r="B1387" t="str">
            <v>JESSUP 110194468</v>
          </cell>
          <cell r="C1387">
            <v>103441101</v>
          </cell>
          <cell r="D1387" t="str">
            <v>JESSUP 1101</v>
          </cell>
          <cell r="E1387">
            <v>94468</v>
          </cell>
          <cell r="F1387" t="b">
            <v>0</v>
          </cell>
          <cell r="G1387">
            <v>2757.0603688033598</v>
          </cell>
          <cell r="H1387">
            <v>2757.0603688033598</v>
          </cell>
          <cell r="I1387">
            <v>1.7135241571183093</v>
          </cell>
          <cell r="J1387">
            <v>21</v>
          </cell>
          <cell r="K1387">
            <v>6.66156796623476E-5</v>
          </cell>
          <cell r="L1387">
            <v>2567</v>
          </cell>
          <cell r="M1387">
            <v>514.92325099555705</v>
          </cell>
          <cell r="N1387">
            <v>1187</v>
          </cell>
        </row>
        <row r="1388">
          <cell r="B1388" t="str">
            <v>PIT NO 1 11011552</v>
          </cell>
          <cell r="C1388">
            <v>103721101</v>
          </cell>
          <cell r="D1388" t="str">
            <v>PIT NO 1 1101</v>
          </cell>
          <cell r="E1388">
            <v>1552</v>
          </cell>
          <cell r="F1388" t="b">
            <v>0</v>
          </cell>
          <cell r="G1388">
            <v>42573.193911050199</v>
          </cell>
          <cell r="H1388">
            <v>23841.599243658999</v>
          </cell>
          <cell r="I1388">
            <v>14.817650244660658</v>
          </cell>
          <cell r="J1388">
            <v>221</v>
          </cell>
          <cell r="K1388">
            <v>3.5304468197557099E-5</v>
          </cell>
          <cell r="L1388">
            <v>3346</v>
          </cell>
          <cell r="M1388">
            <v>839.44519716399395</v>
          </cell>
          <cell r="N1388">
            <v>917</v>
          </cell>
        </row>
        <row r="1389">
          <cell r="B1389" t="str">
            <v>SAN LUIS OBISPO 1104CB</v>
          </cell>
          <cell r="C1389">
            <v>182631104</v>
          </cell>
          <cell r="D1389" t="str">
            <v>SAN LUIS OBISPO 1104</v>
          </cell>
          <cell r="E1389" t="str">
            <v>CB</v>
          </cell>
          <cell r="F1389" t="b">
            <v>1</v>
          </cell>
          <cell r="G1389">
            <v>10585.951034932399</v>
          </cell>
          <cell r="H1389">
            <v>124.24879688679999</v>
          </cell>
          <cell r="I1389">
            <v>7.7221129202486014E-2</v>
          </cell>
          <cell r="J1389">
            <v>65</v>
          </cell>
          <cell r="K1389">
            <v>1.1176802783552299E-4</v>
          </cell>
          <cell r="L1389">
            <v>1373</v>
          </cell>
          <cell r="M1389">
            <v>315.25755772865699</v>
          </cell>
          <cell r="N1389">
            <v>1425</v>
          </cell>
        </row>
        <row r="1390">
          <cell r="B1390" t="str">
            <v>REEDLEY 1112477952</v>
          </cell>
          <cell r="C1390">
            <v>252341112</v>
          </cell>
          <cell r="D1390" t="str">
            <v>REEDLEY 1112</v>
          </cell>
          <cell r="E1390">
            <v>477952</v>
          </cell>
          <cell r="F1390" t="b">
            <v>1</v>
          </cell>
          <cell r="G1390">
            <v>2593.1423127703601</v>
          </cell>
          <cell r="H1390">
            <v>282.84654111422498</v>
          </cell>
          <cell r="I1390">
            <v>0.17579026793923241</v>
          </cell>
          <cell r="J1390">
            <v>14</v>
          </cell>
          <cell r="K1390">
            <v>3.3616093917641701E-5</v>
          </cell>
          <cell r="L1390">
            <v>3374</v>
          </cell>
          <cell r="M1390">
            <v>2064.1112620388799</v>
          </cell>
          <cell r="N1390">
            <v>439</v>
          </cell>
        </row>
        <row r="1391">
          <cell r="B1391" t="str">
            <v>JESSUP 11019752</v>
          </cell>
          <cell r="C1391">
            <v>103441101</v>
          </cell>
          <cell r="D1391" t="str">
            <v>JESSUP 1101</v>
          </cell>
          <cell r="E1391">
            <v>9752</v>
          </cell>
          <cell r="F1391" t="b">
            <v>0</v>
          </cell>
          <cell r="G1391">
            <v>6185.1827743763197</v>
          </cell>
          <cell r="H1391">
            <v>6137.4535543343</v>
          </cell>
          <cell r="I1391">
            <v>3.8144521779579241</v>
          </cell>
          <cell r="J1391">
            <v>41</v>
          </cell>
          <cell r="K1391">
            <v>8.5186968091165399E-5</v>
          </cell>
          <cell r="L1391">
            <v>2053</v>
          </cell>
          <cell r="M1391">
            <v>359.37684913527499</v>
          </cell>
          <cell r="N1391">
            <v>1357</v>
          </cell>
        </row>
        <row r="1392">
          <cell r="B1392" t="str">
            <v>RACETRACK 17036014</v>
          </cell>
          <cell r="C1392">
            <v>163761703</v>
          </cell>
          <cell r="D1392" t="str">
            <v>RACETRACK 1703</v>
          </cell>
          <cell r="E1392">
            <v>6014</v>
          </cell>
          <cell r="F1392" t="b">
            <v>0</v>
          </cell>
          <cell r="G1392">
            <v>11167.253152073899</v>
          </cell>
          <cell r="H1392">
            <v>11167.253152073899</v>
          </cell>
          <cell r="I1392">
            <v>6.9404929472180852</v>
          </cell>
          <cell r="J1392">
            <v>73</v>
          </cell>
          <cell r="K1392">
            <v>1.2644597687814301E-4</v>
          </cell>
          <cell r="L1392">
            <v>1075</v>
          </cell>
          <cell r="M1392">
            <v>322.17450330110398</v>
          </cell>
          <cell r="N1392">
            <v>1410</v>
          </cell>
        </row>
        <row r="1393">
          <cell r="B1393" t="str">
            <v>LLAGAS 21011451</v>
          </cell>
          <cell r="C1393">
            <v>83182101</v>
          </cell>
          <cell r="D1393" t="str">
            <v>LLAGAS 2101</v>
          </cell>
          <cell r="E1393">
            <v>1451</v>
          </cell>
          <cell r="F1393" t="b">
            <v>0</v>
          </cell>
          <cell r="G1393">
            <v>14799.055146381799</v>
          </cell>
          <cell r="H1393">
            <v>9963.2756971690596</v>
          </cell>
          <cell r="I1393">
            <v>6.1922160951951897</v>
          </cell>
          <cell r="J1393">
            <v>61</v>
          </cell>
          <cell r="K1393">
            <v>7.7841420291709505E-5</v>
          </cell>
          <cell r="L1393">
            <v>2264</v>
          </cell>
          <cell r="M1393">
            <v>590.71092606847503</v>
          </cell>
          <cell r="N1393">
            <v>1112</v>
          </cell>
        </row>
        <row r="1394">
          <cell r="B1394" t="str">
            <v>POINT MORETTI 11015076</v>
          </cell>
          <cell r="C1394">
            <v>82931101</v>
          </cell>
          <cell r="D1394" t="str">
            <v>POINT MORETTI 1101</v>
          </cell>
          <cell r="E1394">
            <v>5076</v>
          </cell>
          <cell r="F1394" t="b">
            <v>0</v>
          </cell>
          <cell r="G1394">
            <v>14477.3636515707</v>
          </cell>
          <cell r="H1394">
            <v>12059.146825259701</v>
          </cell>
          <cell r="I1394">
            <v>7.4948084681539466</v>
          </cell>
          <cell r="J1394">
            <v>67</v>
          </cell>
          <cell r="K1394">
            <v>1.07713530409315E-4</v>
          </cell>
          <cell r="L1394">
            <v>1459</v>
          </cell>
          <cell r="M1394">
            <v>265.79703959511198</v>
          </cell>
          <cell r="N1394">
            <v>1508</v>
          </cell>
        </row>
        <row r="1395">
          <cell r="B1395" t="str">
            <v>CLARKSVILLE 2109102734</v>
          </cell>
          <cell r="C1395">
            <v>153612109</v>
          </cell>
          <cell r="D1395" t="str">
            <v>CLARKSVILLE 2109</v>
          </cell>
          <cell r="E1395">
            <v>102734</v>
          </cell>
          <cell r="F1395" t="b">
            <v>1</v>
          </cell>
          <cell r="G1395">
            <v>954.13744587230303</v>
          </cell>
          <cell r="H1395">
            <v>954.13744587230303</v>
          </cell>
          <cell r="I1395">
            <v>0.59300027711143755</v>
          </cell>
          <cell r="J1395">
            <v>7</v>
          </cell>
          <cell r="K1395">
            <v>8.97730725617813E-5</v>
          </cell>
          <cell r="L1395">
            <v>1919</v>
          </cell>
          <cell r="M1395">
            <v>197.08751106086001</v>
          </cell>
          <cell r="N1395">
            <v>1650</v>
          </cell>
        </row>
        <row r="1396">
          <cell r="B1396" t="str">
            <v>CURTIS 170511790</v>
          </cell>
          <cell r="C1396">
            <v>163351705</v>
          </cell>
          <cell r="D1396" t="str">
            <v>CURTIS 1705</v>
          </cell>
          <cell r="E1396">
            <v>11790</v>
          </cell>
          <cell r="F1396" t="b">
            <v>1</v>
          </cell>
          <cell r="G1396">
            <v>22.898750428107402</v>
          </cell>
          <cell r="H1396">
            <v>22.898750428107402</v>
          </cell>
          <cell r="I1396">
            <v>1.423166589689708E-2</v>
          </cell>
          <cell r="J1396">
            <v>1</v>
          </cell>
          <cell r="K1396">
            <v>7.0891773793846304E-4</v>
          </cell>
          <cell r="L1396">
            <v>7</v>
          </cell>
          <cell r="M1396">
            <v>47.582763671875</v>
          </cell>
          <cell r="N1396">
            <v>2227</v>
          </cell>
        </row>
        <row r="1397">
          <cell r="B1397" t="str">
            <v>MILPITAS 1108342498</v>
          </cell>
          <cell r="C1397">
            <v>82831108</v>
          </cell>
          <cell r="D1397" t="str">
            <v>MILPITAS 1108</v>
          </cell>
          <cell r="E1397">
            <v>342498</v>
          </cell>
          <cell r="F1397" t="b">
            <v>1</v>
          </cell>
          <cell r="G1397">
            <v>1151.7335859049499</v>
          </cell>
          <cell r="H1397">
            <v>49.007247501488997</v>
          </cell>
          <cell r="I1397">
            <v>3.0458202300490365E-2</v>
          </cell>
          <cell r="J1397">
            <v>9</v>
          </cell>
          <cell r="K1397">
            <v>7.9908285745962802E-5</v>
          </cell>
          <cell r="L1397">
            <v>2207</v>
          </cell>
          <cell r="M1397">
            <v>500.27619541172601</v>
          </cell>
          <cell r="N1397">
            <v>1198</v>
          </cell>
        </row>
        <row r="1398">
          <cell r="B1398" t="str">
            <v>MADISON 1105495270</v>
          </cell>
          <cell r="C1398">
            <v>63171105</v>
          </cell>
          <cell r="D1398" t="str">
            <v>MADISON 1105</v>
          </cell>
          <cell r="E1398">
            <v>495270</v>
          </cell>
          <cell r="F1398" t="b">
            <v>1</v>
          </cell>
          <cell r="G1398">
            <v>13307.702097826101</v>
          </cell>
          <cell r="H1398">
            <v>863.31943726035399</v>
          </cell>
          <cell r="I1398">
            <v>0.53655651787467618</v>
          </cell>
          <cell r="J1398">
            <v>50</v>
          </cell>
          <cell r="K1398">
            <v>9.0841423952952002E-5</v>
          </cell>
          <cell r="L1398">
            <v>1888</v>
          </cell>
          <cell r="M1398">
            <v>589.96672976952004</v>
          </cell>
          <cell r="N1398">
            <v>1113</v>
          </cell>
        </row>
        <row r="1399">
          <cell r="B1399" t="str">
            <v>PETALUMA C 1108600</v>
          </cell>
          <cell r="C1399">
            <v>42631108</v>
          </cell>
          <cell r="D1399" t="str">
            <v>PETALUMA C 1108</v>
          </cell>
          <cell r="E1399">
            <v>600</v>
          </cell>
          <cell r="F1399" t="b">
            <v>0</v>
          </cell>
          <cell r="G1399">
            <v>11716.5391015721</v>
          </cell>
          <cell r="H1399">
            <v>5966.5275794604504</v>
          </cell>
          <cell r="I1399">
            <v>3.7082209940711315</v>
          </cell>
          <cell r="J1399">
            <v>107</v>
          </cell>
          <cell r="K1399">
            <v>8.5491369875290605E-5</v>
          </cell>
          <cell r="L1399">
            <v>2040</v>
          </cell>
          <cell r="M1399">
            <v>380.66004504884</v>
          </cell>
          <cell r="N1399">
            <v>1319</v>
          </cell>
        </row>
        <row r="1400">
          <cell r="B1400" t="str">
            <v>HALSEY 11012414</v>
          </cell>
          <cell r="C1400">
            <v>152241101</v>
          </cell>
          <cell r="D1400" t="str">
            <v>HALSEY 1101</v>
          </cell>
          <cell r="E1400">
            <v>2414</v>
          </cell>
          <cell r="F1400" t="b">
            <v>0</v>
          </cell>
          <cell r="G1400">
            <v>23793.414969799102</v>
          </cell>
          <cell r="H1400">
            <v>23793.414969799102</v>
          </cell>
          <cell r="I1400">
            <v>14.787703523803046</v>
          </cell>
          <cell r="J1400">
            <v>168</v>
          </cell>
          <cell r="K1400">
            <v>1.45667863892283E-4</v>
          </cell>
          <cell r="L1400">
            <v>794</v>
          </cell>
          <cell r="M1400">
            <v>312.36285922510302</v>
          </cell>
          <cell r="N1400">
            <v>1427</v>
          </cell>
        </row>
        <row r="1401">
          <cell r="B1401" t="str">
            <v>PIKE CITY 11011730</v>
          </cell>
          <cell r="C1401">
            <v>152201101</v>
          </cell>
          <cell r="D1401" t="str">
            <v>PIKE CITY 1101</v>
          </cell>
          <cell r="E1401">
            <v>1730</v>
          </cell>
          <cell r="F1401" t="b">
            <v>0</v>
          </cell>
          <cell r="G1401">
            <v>13645.475866172101</v>
          </cell>
          <cell r="H1401">
            <v>13645.475866172101</v>
          </cell>
          <cell r="I1401">
            <v>8.4807183754954014</v>
          </cell>
          <cell r="J1401">
            <v>73</v>
          </cell>
          <cell r="K1401">
            <v>1.40652770761795E-4</v>
          </cell>
          <cell r="L1401">
            <v>860</v>
          </cell>
          <cell r="M1401">
            <v>278.46102733042198</v>
          </cell>
          <cell r="N1401">
            <v>1475</v>
          </cell>
        </row>
        <row r="1402">
          <cell r="B1402" t="str">
            <v>RED BLUFF 11011334</v>
          </cell>
          <cell r="C1402">
            <v>103541101</v>
          </cell>
          <cell r="D1402" t="str">
            <v>RED BLUFF 1101</v>
          </cell>
          <cell r="E1402">
            <v>1334</v>
          </cell>
          <cell r="F1402" t="b">
            <v>0</v>
          </cell>
          <cell r="G1402">
            <v>25612.991156906301</v>
          </cell>
          <cell r="H1402">
            <v>2886.1164532345601</v>
          </cell>
          <cell r="I1402">
            <v>1.7937330349500062</v>
          </cell>
          <cell r="J1402">
            <v>155</v>
          </cell>
          <cell r="K1402">
            <v>6.0866647285556998E-5</v>
          </cell>
          <cell r="L1402">
            <v>2753</v>
          </cell>
          <cell r="M1402">
            <v>682.70983951346898</v>
          </cell>
          <cell r="N1402">
            <v>1035</v>
          </cell>
        </row>
        <row r="1403">
          <cell r="B1403" t="str">
            <v>HALF MOON BAY 1103H82</v>
          </cell>
          <cell r="C1403">
            <v>24101103</v>
          </cell>
          <cell r="D1403" t="str">
            <v>HALF MOON BAY 1103</v>
          </cell>
          <cell r="E1403" t="str">
            <v>H82</v>
          </cell>
          <cell r="F1403" t="b">
            <v>0</v>
          </cell>
          <cell r="G1403">
            <v>58651.475497125102</v>
          </cell>
          <cell r="H1403">
            <v>52489.340150189499</v>
          </cell>
          <cell r="I1403">
            <v>32.62233694853294</v>
          </cell>
          <cell r="J1403">
            <v>262</v>
          </cell>
          <cell r="K1403">
            <v>9.3414280053994898E-5</v>
          </cell>
          <cell r="L1403">
            <v>1811</v>
          </cell>
          <cell r="M1403">
            <v>388.90880828456301</v>
          </cell>
          <cell r="N1403">
            <v>1307</v>
          </cell>
        </row>
        <row r="1404">
          <cell r="B1404" t="str">
            <v>GIRVAN 11029012</v>
          </cell>
          <cell r="C1404">
            <v>103401102</v>
          </cell>
          <cell r="D1404" t="str">
            <v>GIRVAN 1102</v>
          </cell>
          <cell r="E1404">
            <v>9012</v>
          </cell>
          <cell r="F1404" t="b">
            <v>0</v>
          </cell>
          <cell r="G1404">
            <v>25166.214179096802</v>
          </cell>
          <cell r="H1404">
            <v>25166.214179096802</v>
          </cell>
          <cell r="I1404">
            <v>15.640903778183221</v>
          </cell>
          <cell r="J1404">
            <v>176</v>
          </cell>
          <cell r="K1404">
            <v>1.3266991981130199E-4</v>
          </cell>
          <cell r="L1404">
            <v>966</v>
          </cell>
          <cell r="M1404">
            <v>372.36506611684001</v>
          </cell>
          <cell r="N1404">
            <v>1335</v>
          </cell>
        </row>
        <row r="1405">
          <cell r="B1405" t="str">
            <v>GONZALES 1104807000</v>
          </cell>
          <cell r="C1405">
            <v>182131104</v>
          </cell>
          <cell r="D1405" t="str">
            <v>GONZALES 1104</v>
          </cell>
          <cell r="E1405">
            <v>807000</v>
          </cell>
          <cell r="F1405" t="b">
            <v>0</v>
          </cell>
          <cell r="G1405">
            <v>1709.8583957199201</v>
          </cell>
          <cell r="H1405">
            <v>1354.2940863408101</v>
          </cell>
          <cell r="I1405">
            <v>0.84169924570591048</v>
          </cell>
          <cell r="J1405">
            <v>7</v>
          </cell>
          <cell r="K1405">
            <v>3.23495487464242E-5</v>
          </cell>
          <cell r="L1405">
            <v>3394</v>
          </cell>
          <cell r="M1405">
            <v>880.40353278709301</v>
          </cell>
          <cell r="N1405">
            <v>891</v>
          </cell>
        </row>
        <row r="1406">
          <cell r="B1406" t="str">
            <v>CORRAL 110214028</v>
          </cell>
          <cell r="C1406">
            <v>162991102</v>
          </cell>
          <cell r="D1406" t="str">
            <v>CORRAL 1102</v>
          </cell>
          <cell r="E1406">
            <v>14028</v>
          </cell>
          <cell r="F1406" t="b">
            <v>0</v>
          </cell>
          <cell r="G1406">
            <v>12751.8037269467</v>
          </cell>
          <cell r="H1406">
            <v>6133.5416878384103</v>
          </cell>
          <cell r="I1406">
            <v>3.8120209371276634</v>
          </cell>
          <cell r="J1406">
            <v>103</v>
          </cell>
          <cell r="K1406">
            <v>1.08220030332393E-4</v>
          </cell>
          <cell r="L1406">
            <v>1447</v>
          </cell>
          <cell r="M1406">
            <v>214.14057508422999</v>
          </cell>
          <cell r="N1406">
            <v>1611</v>
          </cell>
        </row>
        <row r="1407">
          <cell r="B1407" t="str">
            <v>KANAKA 11011044</v>
          </cell>
          <cell r="C1407">
            <v>103221101</v>
          </cell>
          <cell r="D1407" t="str">
            <v>KANAKA 1101</v>
          </cell>
          <cell r="E1407">
            <v>1044</v>
          </cell>
          <cell r="F1407" t="b">
            <v>0</v>
          </cell>
          <cell r="G1407">
            <v>9889.8429620446896</v>
          </cell>
          <cell r="H1407">
            <v>9889.8429620446896</v>
          </cell>
          <cell r="I1407">
            <v>6.1465773536635737</v>
          </cell>
          <cell r="J1407">
            <v>17</v>
          </cell>
          <cell r="K1407">
            <v>1.0747854003057E-4</v>
          </cell>
          <cell r="L1407">
            <v>1465</v>
          </cell>
          <cell r="M1407">
            <v>324.50367259099897</v>
          </cell>
          <cell r="N1407">
            <v>1407</v>
          </cell>
        </row>
        <row r="1408">
          <cell r="B1408" t="str">
            <v>WYANDOTTE 11091040</v>
          </cell>
          <cell r="C1408">
            <v>102911109</v>
          </cell>
          <cell r="D1408" t="str">
            <v>WYANDOTTE 1109</v>
          </cell>
          <cell r="E1408">
            <v>1040</v>
          </cell>
          <cell r="F1408" t="b">
            <v>0</v>
          </cell>
          <cell r="G1408">
            <v>9753.1063230476593</v>
          </cell>
          <cell r="H1408">
            <v>1682.9824131580899</v>
          </cell>
          <cell r="I1408">
            <v>1.0459803686501492</v>
          </cell>
          <cell r="J1408">
            <v>62</v>
          </cell>
          <cell r="K1408">
            <v>1.1564125523990199E-4</v>
          </cell>
          <cell r="L1408">
            <v>1281</v>
          </cell>
          <cell r="M1408">
            <v>448.39694814757701</v>
          </cell>
          <cell r="N1408">
            <v>1250</v>
          </cell>
        </row>
        <row r="1409">
          <cell r="B1409" t="str">
            <v>LINCOLN 11012310</v>
          </cell>
          <cell r="C1409">
            <v>153701101</v>
          </cell>
          <cell r="D1409" t="str">
            <v>LINCOLN 1101</v>
          </cell>
          <cell r="E1409">
            <v>2310</v>
          </cell>
          <cell r="F1409" t="b">
            <v>0</v>
          </cell>
          <cell r="G1409">
            <v>4180.4549808744696</v>
          </cell>
          <cell r="H1409">
            <v>1304.6994282321</v>
          </cell>
          <cell r="I1409">
            <v>0.81087596534002482</v>
          </cell>
          <cell r="J1409">
            <v>34</v>
          </cell>
          <cell r="K1409">
            <v>1.3670607201193499E-4</v>
          </cell>
          <cell r="L1409">
            <v>911</v>
          </cell>
          <cell r="M1409">
            <v>509.33319093242301</v>
          </cell>
          <cell r="N1409">
            <v>1192</v>
          </cell>
        </row>
        <row r="1410">
          <cell r="B1410" t="str">
            <v>BEAR VALLEY 2101CB</v>
          </cell>
          <cell r="C1410">
            <v>252192101</v>
          </cell>
          <cell r="D1410" t="str">
            <v>BEAR VALLEY 2101</v>
          </cell>
          <cell r="E1410" t="str">
            <v>CB</v>
          </cell>
          <cell r="F1410" t="b">
            <v>0</v>
          </cell>
          <cell r="G1410">
            <v>30214.0129507528</v>
          </cell>
          <cell r="H1410">
            <v>30214.0129507528</v>
          </cell>
          <cell r="I1410">
            <v>18.778131106745057</v>
          </cell>
          <cell r="J1410">
            <v>154</v>
          </cell>
          <cell r="K1410">
            <v>1.32141547486777E-4</v>
          </cell>
          <cell r="L1410">
            <v>980</v>
          </cell>
          <cell r="M1410">
            <v>326.61349617622102</v>
          </cell>
          <cell r="N1410">
            <v>1403</v>
          </cell>
        </row>
        <row r="1411">
          <cell r="B1411" t="str">
            <v>APPLE HILL 110412832</v>
          </cell>
          <cell r="C1411">
            <v>153661104</v>
          </cell>
          <cell r="D1411" t="str">
            <v>APPLE HILL 1104</v>
          </cell>
          <cell r="E1411">
            <v>12832</v>
          </cell>
          <cell r="F1411" t="b">
            <v>0</v>
          </cell>
          <cell r="G1411">
            <v>24421.2649126129</v>
          </cell>
          <cell r="H1411">
            <v>23234.360373644398</v>
          </cell>
          <cell r="I1411">
            <v>14.440248833837414</v>
          </cell>
          <cell r="J1411">
            <v>166</v>
          </cell>
          <cell r="K1411">
            <v>1.7092783013775899E-4</v>
          </cell>
          <cell r="L1411">
            <v>557</v>
          </cell>
          <cell r="M1411">
            <v>211.863451625105</v>
          </cell>
          <cell r="N1411">
            <v>1615</v>
          </cell>
        </row>
        <row r="1412">
          <cell r="B1412" t="str">
            <v>TIVY VALLEY 1107599142</v>
          </cell>
          <cell r="C1412">
            <v>252941107</v>
          </cell>
          <cell r="D1412" t="str">
            <v>TIVY VALLEY 1107</v>
          </cell>
          <cell r="E1412">
            <v>599142</v>
          </cell>
          <cell r="F1412" t="b">
            <v>1</v>
          </cell>
          <cell r="G1412">
            <v>3668.63376483715</v>
          </cell>
          <cell r="H1412">
            <v>573.31047687403998</v>
          </cell>
          <cell r="I1412">
            <v>0.35631477742326911</v>
          </cell>
          <cell r="J1412">
            <v>19</v>
          </cell>
          <cell r="K1412">
            <v>2.2881071775995398E-5</v>
          </cell>
          <cell r="L1412">
            <v>3512</v>
          </cell>
          <cell r="M1412">
            <v>2022.5530779267599</v>
          </cell>
          <cell r="N1412">
            <v>452</v>
          </cell>
        </row>
        <row r="1413">
          <cell r="B1413" t="str">
            <v>STANISLAUS 17011812</v>
          </cell>
          <cell r="C1413">
            <v>162821701</v>
          </cell>
          <cell r="D1413" t="str">
            <v>STANISLAUS 1701</v>
          </cell>
          <cell r="E1413">
            <v>1812</v>
          </cell>
          <cell r="F1413" t="b">
            <v>0</v>
          </cell>
          <cell r="G1413">
            <v>30912.674474753701</v>
          </cell>
          <cell r="H1413">
            <v>30912.674474753701</v>
          </cell>
          <cell r="I1413">
            <v>19.212352066347858</v>
          </cell>
          <cell r="J1413">
            <v>234</v>
          </cell>
          <cell r="K1413">
            <v>1.3960195101934199E-4</v>
          </cell>
          <cell r="L1413">
            <v>878</v>
          </cell>
          <cell r="M1413">
            <v>157.21168113744801</v>
          </cell>
          <cell r="N1413">
            <v>1758</v>
          </cell>
        </row>
        <row r="1414">
          <cell r="B1414" t="str">
            <v>HOLLISTER 2102113634</v>
          </cell>
          <cell r="C1414">
            <v>182492102</v>
          </cell>
          <cell r="D1414" t="str">
            <v>HOLLISTER 2102</v>
          </cell>
          <cell r="E1414">
            <v>113634</v>
          </cell>
          <cell r="F1414" t="b">
            <v>0</v>
          </cell>
          <cell r="G1414">
            <v>13932.9880045789</v>
          </cell>
          <cell r="H1414">
            <v>2941.0752148031702</v>
          </cell>
          <cell r="I1414">
            <v>1.8278901272859975</v>
          </cell>
          <cell r="J1414">
            <v>76</v>
          </cell>
          <cell r="K1414">
            <v>7.4758975424629094E-5</v>
          </cell>
          <cell r="L1414">
            <v>2338</v>
          </cell>
          <cell r="M1414">
            <v>364.12141626796699</v>
          </cell>
          <cell r="N1414">
            <v>1346</v>
          </cell>
        </row>
        <row r="1415">
          <cell r="B1415" t="str">
            <v>ELECTRA 1102CB</v>
          </cell>
          <cell r="C1415">
            <v>162161102</v>
          </cell>
          <cell r="D1415" t="str">
            <v>ELECTRA 1102</v>
          </cell>
          <cell r="E1415" t="str">
            <v>CB</v>
          </cell>
          <cell r="F1415" t="b">
            <v>0</v>
          </cell>
          <cell r="G1415">
            <v>4270.3268167115802</v>
          </cell>
          <cell r="H1415">
            <v>4270.3268167115802</v>
          </cell>
          <cell r="I1415">
            <v>2.6540253677511374</v>
          </cell>
          <cell r="J1415">
            <v>7</v>
          </cell>
          <cell r="K1415">
            <v>2.38996746096139E-4</v>
          </cell>
          <cell r="L1415">
            <v>249</v>
          </cell>
          <cell r="M1415">
            <v>194.588124544903</v>
          </cell>
          <cell r="N1415">
            <v>1655</v>
          </cell>
        </row>
        <row r="1416">
          <cell r="B1416" t="str">
            <v>PLACERVILLE 21062224</v>
          </cell>
          <cell r="C1416">
            <v>153082106</v>
          </cell>
          <cell r="D1416" t="str">
            <v>PLACERVILLE 2106</v>
          </cell>
          <cell r="E1416">
            <v>2224</v>
          </cell>
          <cell r="F1416" t="b">
            <v>0</v>
          </cell>
          <cell r="G1416">
            <v>16910.651910111399</v>
          </cell>
          <cell r="H1416">
            <v>16910.651910111399</v>
          </cell>
          <cell r="I1416">
            <v>10.510038477384338</v>
          </cell>
          <cell r="J1416">
            <v>123</v>
          </cell>
          <cell r="K1416">
            <v>2.2231072726731799E-4</v>
          </cell>
          <cell r="L1416">
            <v>310</v>
          </cell>
          <cell r="M1416">
            <v>204.30668857787799</v>
          </cell>
          <cell r="N1416">
            <v>1631</v>
          </cell>
        </row>
        <row r="1417">
          <cell r="B1417" t="str">
            <v>MENDOCINO 110137462</v>
          </cell>
          <cell r="C1417">
            <v>42951101</v>
          </cell>
          <cell r="D1417" t="str">
            <v>MENDOCINO 1101</v>
          </cell>
          <cell r="E1417">
            <v>37462</v>
          </cell>
          <cell r="F1417" t="b">
            <v>0</v>
          </cell>
          <cell r="G1417">
            <v>7845.6326248414398</v>
          </cell>
          <cell r="H1417">
            <v>3795.8029514321602</v>
          </cell>
          <cell r="I1417">
            <v>2.3591068685097327</v>
          </cell>
          <cell r="J1417">
            <v>63</v>
          </cell>
          <cell r="K1417">
            <v>1.4082727965802701E-4</v>
          </cell>
          <cell r="L1417">
            <v>857</v>
          </cell>
          <cell r="M1417">
            <v>230.025162647001</v>
          </cell>
          <cell r="N1417">
            <v>1586</v>
          </cell>
        </row>
        <row r="1418">
          <cell r="B1418" t="str">
            <v>OLETA 1101894006</v>
          </cell>
          <cell r="C1418">
            <v>163541101</v>
          </cell>
          <cell r="D1418" t="str">
            <v>OLETA 1101</v>
          </cell>
          <cell r="E1418">
            <v>894006</v>
          </cell>
          <cell r="F1418" t="b">
            <v>1</v>
          </cell>
          <cell r="G1418">
            <v>1042.8450839811401</v>
          </cell>
          <cell r="H1418">
            <v>627.95452130340595</v>
          </cell>
          <cell r="I1418">
            <v>0.39027627178583341</v>
          </cell>
          <cell r="J1418">
            <v>8</v>
          </cell>
          <cell r="K1418">
            <v>7.1493753694085104E-5</v>
          </cell>
          <cell r="L1418">
            <v>2432</v>
          </cell>
          <cell r="M1418">
            <v>670.40081094437505</v>
          </cell>
          <cell r="N1418">
            <v>1043</v>
          </cell>
        </row>
        <row r="1419">
          <cell r="B1419" t="str">
            <v>SAN LUIS OBISPO 1104V14</v>
          </cell>
          <cell r="C1419">
            <v>182631104</v>
          </cell>
          <cell r="D1419" t="str">
            <v>SAN LUIS OBISPO 1104</v>
          </cell>
          <cell r="E1419" t="str">
            <v>V14</v>
          </cell>
          <cell r="F1419" t="b">
            <v>0</v>
          </cell>
          <cell r="G1419">
            <v>13117.1277411098</v>
          </cell>
          <cell r="H1419">
            <v>13103.4116980774</v>
          </cell>
          <cell r="I1419">
            <v>8.1438233052065883</v>
          </cell>
          <cell r="J1419">
            <v>69</v>
          </cell>
          <cell r="K1419">
            <v>5.31613182315397E-5</v>
          </cell>
          <cell r="L1419">
            <v>2961</v>
          </cell>
          <cell r="M1419">
            <v>462.60180858025899</v>
          </cell>
          <cell r="N1419">
            <v>1233</v>
          </cell>
        </row>
        <row r="1420">
          <cell r="B1420" t="str">
            <v>APPLE HILL 11038412</v>
          </cell>
          <cell r="C1420">
            <v>153661103</v>
          </cell>
          <cell r="D1420" t="str">
            <v>APPLE HILL 1103</v>
          </cell>
          <cell r="E1420">
            <v>8412</v>
          </cell>
          <cell r="F1420" t="b">
            <v>0</v>
          </cell>
          <cell r="G1420">
            <v>31508.675110967601</v>
          </cell>
          <cell r="H1420">
            <v>31508.675110967601</v>
          </cell>
          <cell r="I1420">
            <v>19.582768869464015</v>
          </cell>
          <cell r="J1420">
            <v>201</v>
          </cell>
          <cell r="K1420">
            <v>1.2405901137753901E-4</v>
          </cell>
          <cell r="L1420">
            <v>1118</v>
          </cell>
          <cell r="M1420">
            <v>308.20822952011201</v>
          </cell>
          <cell r="N1420">
            <v>1435</v>
          </cell>
        </row>
        <row r="1421">
          <cell r="B1421" t="str">
            <v>JOLON 11027002</v>
          </cell>
          <cell r="C1421">
            <v>182981102</v>
          </cell>
          <cell r="D1421" t="str">
            <v>JOLON 1102</v>
          </cell>
          <cell r="E1421">
            <v>7002</v>
          </cell>
          <cell r="F1421" t="b">
            <v>0</v>
          </cell>
          <cell r="G1421">
            <v>29669.713280148801</v>
          </cell>
          <cell r="H1421">
            <v>13447.6997231356</v>
          </cell>
          <cell r="I1421">
            <v>8.3577997036268492</v>
          </cell>
          <cell r="J1421">
            <v>117</v>
          </cell>
          <cell r="K1421">
            <v>6.5838375580163706E-5</v>
          </cell>
          <cell r="L1421">
            <v>2591</v>
          </cell>
          <cell r="M1421">
            <v>548.85060583981203</v>
          </cell>
          <cell r="N1421">
            <v>1147</v>
          </cell>
        </row>
        <row r="1422">
          <cell r="B1422" t="str">
            <v>BIG BASIN 110210254</v>
          </cell>
          <cell r="C1422">
            <v>82841102</v>
          </cell>
          <cell r="D1422" t="str">
            <v>BIG BASIN 1102</v>
          </cell>
          <cell r="E1422">
            <v>10254</v>
          </cell>
          <cell r="F1422" t="b">
            <v>0</v>
          </cell>
          <cell r="G1422">
            <v>3449.8350903844798</v>
          </cell>
          <cell r="H1422">
            <v>3449.8350903844798</v>
          </cell>
          <cell r="I1422">
            <v>2.1440864452358483</v>
          </cell>
          <cell r="J1422">
            <v>11</v>
          </cell>
          <cell r="K1422">
            <v>2.5218463755057502E-4</v>
          </cell>
          <cell r="L1422">
            <v>212</v>
          </cell>
          <cell r="M1422">
            <v>138.39786035940801</v>
          </cell>
          <cell r="N1422">
            <v>1814</v>
          </cell>
        </row>
        <row r="1423">
          <cell r="B1423" t="str">
            <v>APPLE HILL 1104CB</v>
          </cell>
          <cell r="C1423">
            <v>153661104</v>
          </cell>
          <cell r="D1423" t="str">
            <v>APPLE HILL 1104</v>
          </cell>
          <cell r="E1423" t="str">
            <v>CB</v>
          </cell>
          <cell r="F1423" t="b">
            <v>0</v>
          </cell>
          <cell r="G1423">
            <v>6578.3972286028702</v>
          </cell>
          <cell r="H1423">
            <v>6578.3972286028702</v>
          </cell>
          <cell r="I1423">
            <v>4.0885004528296269</v>
          </cell>
          <cell r="J1423">
            <v>51</v>
          </cell>
          <cell r="K1423">
            <v>3.50587752858272E-4</v>
          </cell>
          <cell r="L1423">
            <v>89</v>
          </cell>
          <cell r="M1423">
            <v>89.076653100569004</v>
          </cell>
          <cell r="N1423">
            <v>2007</v>
          </cell>
        </row>
        <row r="1424">
          <cell r="B1424" t="str">
            <v>JARVIS 1111907698</v>
          </cell>
          <cell r="C1424">
            <v>13501111</v>
          </cell>
          <cell r="D1424" t="str">
            <v>JARVIS 1111</v>
          </cell>
          <cell r="E1424">
            <v>907698</v>
          </cell>
          <cell r="F1424" t="b">
            <v>0</v>
          </cell>
          <cell r="G1424">
            <v>3034.3116551047801</v>
          </cell>
          <cell r="H1424">
            <v>2466.4182498045998</v>
          </cell>
          <cell r="I1424">
            <v>1.5328889060314479</v>
          </cell>
          <cell r="J1424">
            <v>14</v>
          </cell>
          <cell r="K1424">
            <v>1.2445002253765999E-4</v>
          </cell>
          <cell r="L1424">
            <v>1111</v>
          </cell>
          <cell r="M1424">
            <v>261.45368071931898</v>
          </cell>
          <cell r="N1424">
            <v>1520</v>
          </cell>
        </row>
        <row r="1425">
          <cell r="B1425" t="str">
            <v>HALF MOON BAY 11012500</v>
          </cell>
          <cell r="C1425">
            <v>24101101</v>
          </cell>
          <cell r="D1425" t="str">
            <v>HALF MOON BAY 1101</v>
          </cell>
          <cell r="E1425">
            <v>2500</v>
          </cell>
          <cell r="F1425" t="b">
            <v>0</v>
          </cell>
          <cell r="G1425">
            <v>11167.091115703201</v>
          </cell>
          <cell r="H1425">
            <v>10490.7768335361</v>
          </cell>
          <cell r="I1425">
            <v>6.5200601824338715</v>
          </cell>
          <cell r="J1425">
            <v>74</v>
          </cell>
          <cell r="K1425">
            <v>1.5128083583003401E-4</v>
          </cell>
          <cell r="L1425">
            <v>727</v>
          </cell>
          <cell r="M1425">
            <v>218.79891655826501</v>
          </cell>
          <cell r="N1425">
            <v>1608</v>
          </cell>
        </row>
        <row r="1426">
          <cell r="B1426" t="str">
            <v>BRUNSWICK 11041020</v>
          </cell>
          <cell r="C1426">
            <v>152481104</v>
          </cell>
          <cell r="D1426" t="str">
            <v>BRUNSWICK 1104</v>
          </cell>
          <cell r="E1426">
            <v>1020</v>
          </cell>
          <cell r="F1426" t="b">
            <v>0</v>
          </cell>
          <cell r="G1426">
            <v>46299.321043612697</v>
          </cell>
          <cell r="H1426">
            <v>46299.321043612697</v>
          </cell>
          <cell r="I1426">
            <v>28.775215067503229</v>
          </cell>
          <cell r="J1426">
            <v>311</v>
          </cell>
          <cell r="K1426">
            <v>9.6344189599329995E-5</v>
          </cell>
          <cell r="L1426">
            <v>1725</v>
          </cell>
          <cell r="M1426">
            <v>368.88695649336</v>
          </cell>
          <cell r="N1426">
            <v>1339</v>
          </cell>
        </row>
        <row r="1427">
          <cell r="B1427" t="str">
            <v>FRUITLAND 11422006</v>
          </cell>
          <cell r="C1427">
            <v>192311142</v>
          </cell>
          <cell r="D1427" t="str">
            <v>FRUITLAND 1142</v>
          </cell>
          <cell r="E1427">
            <v>2006</v>
          </cell>
          <cell r="F1427" t="b">
            <v>0</v>
          </cell>
          <cell r="G1427">
            <v>14941.7424484158</v>
          </cell>
          <cell r="H1427">
            <v>13398.0901850557</v>
          </cell>
          <cell r="I1427">
            <v>8.3269671752987566</v>
          </cell>
          <cell r="J1427">
            <v>75</v>
          </cell>
          <cell r="K1427">
            <v>3.4661141832960601E-4</v>
          </cell>
          <cell r="L1427">
            <v>94</v>
          </cell>
          <cell r="M1427">
            <v>97.989118078028298</v>
          </cell>
          <cell r="N1427">
            <v>1968</v>
          </cell>
        </row>
        <row r="1428">
          <cell r="B1428" t="str">
            <v>MADISON 2101760730</v>
          </cell>
          <cell r="C1428">
            <v>63172101</v>
          </cell>
          <cell r="D1428" t="str">
            <v>MADISON 2101</v>
          </cell>
          <cell r="E1428">
            <v>760730</v>
          </cell>
          <cell r="F1428" t="b">
            <v>1</v>
          </cell>
          <cell r="G1428">
            <v>4317.2274677728401</v>
          </cell>
          <cell r="H1428">
            <v>964.21002100415899</v>
          </cell>
          <cell r="I1428">
            <v>0.59926042324683593</v>
          </cell>
          <cell r="J1428">
            <v>17</v>
          </cell>
          <cell r="K1428">
            <v>7.5659913016031202E-5</v>
          </cell>
          <cell r="L1428">
            <v>2318</v>
          </cell>
          <cell r="M1428">
            <v>407.70925563037798</v>
          </cell>
          <cell r="N1428">
            <v>1289</v>
          </cell>
        </row>
        <row r="1429">
          <cell r="B1429" t="str">
            <v>CHALLENGE 11025462</v>
          </cell>
          <cell r="C1429">
            <v>103201102</v>
          </cell>
          <cell r="D1429" t="str">
            <v>CHALLENGE 1102</v>
          </cell>
          <cell r="E1429">
            <v>5462</v>
          </cell>
          <cell r="F1429" t="b">
            <v>0</v>
          </cell>
          <cell r="G1429">
            <v>37447.090528612702</v>
          </cell>
          <cell r="H1429">
            <v>37447.090528612702</v>
          </cell>
          <cell r="I1429">
            <v>23.273518041400063</v>
          </cell>
          <cell r="J1429">
            <v>248</v>
          </cell>
          <cell r="K1429">
            <v>1.63835848585951E-4</v>
          </cell>
          <cell r="L1429">
            <v>602</v>
          </cell>
          <cell r="M1429">
            <v>227.118646820983</v>
          </cell>
          <cell r="N1429">
            <v>1593</v>
          </cell>
        </row>
        <row r="1430">
          <cell r="B1430" t="str">
            <v>FRUITLAND 114263170</v>
          </cell>
          <cell r="C1430">
            <v>192311142</v>
          </cell>
          <cell r="D1430" t="str">
            <v>FRUITLAND 1142</v>
          </cell>
          <cell r="E1430">
            <v>63170</v>
          </cell>
          <cell r="F1430" t="b">
            <v>0</v>
          </cell>
          <cell r="G1430">
            <v>21717.278406156001</v>
          </cell>
          <cell r="H1430">
            <v>20031.3405882958</v>
          </cell>
          <cell r="I1430">
            <v>12.449559097759975</v>
          </cell>
          <cell r="J1430">
            <v>86</v>
          </cell>
          <cell r="K1430">
            <v>3.2557765405813498E-4</v>
          </cell>
          <cell r="L1430">
            <v>106</v>
          </cell>
          <cell r="M1430">
            <v>126.72810523474401</v>
          </cell>
          <cell r="N1430">
            <v>1853</v>
          </cell>
        </row>
        <row r="1431">
          <cell r="B1431" t="str">
            <v>MOLINO 11026917</v>
          </cell>
          <cell r="C1431">
            <v>42571102</v>
          </cell>
          <cell r="D1431" t="str">
            <v>MOLINO 1102</v>
          </cell>
          <cell r="E1431">
            <v>6917</v>
          </cell>
          <cell r="F1431" t="b">
            <v>0</v>
          </cell>
          <cell r="G1431">
            <v>11229.1016576438</v>
          </cell>
          <cell r="H1431">
            <v>11229.1016576438</v>
          </cell>
          <cell r="I1431">
            <v>6.978932043283903</v>
          </cell>
          <cell r="J1431">
            <v>58</v>
          </cell>
          <cell r="K1431">
            <v>1.1704993059018799E-4</v>
          </cell>
          <cell r="L1431">
            <v>1246</v>
          </cell>
          <cell r="M1431">
            <v>334.96737483608399</v>
          </cell>
          <cell r="N1431">
            <v>1393</v>
          </cell>
        </row>
        <row r="1432">
          <cell r="B1432" t="str">
            <v>REEDLEY 1104887932</v>
          </cell>
          <cell r="C1432">
            <v>252341104</v>
          </cell>
          <cell r="D1432" t="str">
            <v>REEDLEY 1104</v>
          </cell>
          <cell r="E1432">
            <v>887932</v>
          </cell>
          <cell r="F1432" t="b">
            <v>0</v>
          </cell>
          <cell r="G1432">
            <v>7830.5819764661901</v>
          </cell>
          <cell r="H1432">
            <v>2732.0867832816898</v>
          </cell>
          <cell r="I1432">
            <v>1.6980029728288937</v>
          </cell>
          <cell r="J1432">
            <v>34</v>
          </cell>
          <cell r="K1432">
            <v>3.80494788342647E-5</v>
          </cell>
          <cell r="L1432">
            <v>3299</v>
          </cell>
          <cell r="M1432">
            <v>1172.27740383476</v>
          </cell>
          <cell r="N1432">
            <v>745</v>
          </cell>
        </row>
        <row r="1433">
          <cell r="B1433" t="str">
            <v>CALPELLA 1101619542</v>
          </cell>
          <cell r="C1433">
            <v>43411101</v>
          </cell>
          <cell r="D1433" t="str">
            <v>CALPELLA 1101</v>
          </cell>
          <cell r="E1433">
            <v>619542</v>
          </cell>
          <cell r="F1433" t="b">
            <v>0</v>
          </cell>
          <cell r="G1433">
            <v>2424.2590373691</v>
          </cell>
          <cell r="H1433">
            <v>2408.2569475561299</v>
          </cell>
          <cell r="I1433">
            <v>1.4967414217253761</v>
          </cell>
          <cell r="J1433">
            <v>21</v>
          </cell>
          <cell r="K1433">
            <v>1.3243942573483601E-4</v>
          </cell>
          <cell r="L1433">
            <v>972</v>
          </cell>
          <cell r="M1433">
            <v>252.79446481520199</v>
          </cell>
          <cell r="N1433">
            <v>1536</v>
          </cell>
        </row>
        <row r="1434">
          <cell r="B1434" t="str">
            <v>MOUNTAIN QUARRIES 21011130</v>
          </cell>
          <cell r="C1434">
            <v>152282101</v>
          </cell>
          <cell r="D1434" t="str">
            <v>MOUNTAIN QUARRIES 2101</v>
          </cell>
          <cell r="E1434">
            <v>1130</v>
          </cell>
          <cell r="F1434" t="b">
            <v>0</v>
          </cell>
          <cell r="G1434">
            <v>32234.929431376699</v>
          </cell>
          <cell r="H1434">
            <v>32234.929431376699</v>
          </cell>
          <cell r="I1434">
            <v>20.03413886350323</v>
          </cell>
          <cell r="J1434">
            <v>231</v>
          </cell>
          <cell r="K1434">
            <v>8.1216734487616496E-5</v>
          </cell>
          <cell r="L1434">
            <v>2177</v>
          </cell>
          <cell r="M1434">
            <v>401.38280332018701</v>
          </cell>
          <cell r="N1434">
            <v>1295</v>
          </cell>
        </row>
        <row r="1435">
          <cell r="B1435" t="str">
            <v>FORESTHILL 110137238</v>
          </cell>
          <cell r="C1435">
            <v>152181101</v>
          </cell>
          <cell r="D1435" t="str">
            <v>FORESTHILL 1101</v>
          </cell>
          <cell r="E1435">
            <v>37238</v>
          </cell>
          <cell r="F1435" t="b">
            <v>0</v>
          </cell>
          <cell r="G1435">
            <v>18384.281288983399</v>
          </cell>
          <cell r="H1435">
            <v>18384.281288983399</v>
          </cell>
          <cell r="I1435">
            <v>11.425905089486264</v>
          </cell>
          <cell r="J1435">
            <v>79</v>
          </cell>
          <cell r="K1435">
            <v>9.0760121374363405E-5</v>
          </cell>
          <cell r="L1435">
            <v>1890</v>
          </cell>
          <cell r="M1435">
            <v>274.181672758893</v>
          </cell>
          <cell r="N1435">
            <v>1485</v>
          </cell>
        </row>
        <row r="1436">
          <cell r="B1436" t="str">
            <v>COARSEGOLD 210210610</v>
          </cell>
          <cell r="C1436">
            <v>254432102</v>
          </cell>
          <cell r="D1436" t="str">
            <v>COARSEGOLD 2102</v>
          </cell>
          <cell r="E1436">
            <v>10610</v>
          </cell>
          <cell r="F1436" t="b">
            <v>0</v>
          </cell>
          <cell r="G1436">
            <v>2196.7776952946801</v>
          </cell>
          <cell r="H1436">
            <v>2196.7776952946801</v>
          </cell>
          <cell r="I1436">
            <v>1.3653062121160224</v>
          </cell>
          <cell r="J1436">
            <v>22</v>
          </cell>
          <cell r="K1436">
            <v>7.4106349943163299E-5</v>
          </cell>
          <cell r="L1436">
            <v>2354</v>
          </cell>
          <cell r="M1436">
            <v>439.59574496803401</v>
          </cell>
          <cell r="N1436">
            <v>1256</v>
          </cell>
        </row>
        <row r="1437">
          <cell r="B1437" t="str">
            <v>PERRY 110185870</v>
          </cell>
          <cell r="C1437">
            <v>183071101</v>
          </cell>
          <cell r="D1437" t="str">
            <v>PERRY 1101</v>
          </cell>
          <cell r="E1437">
            <v>85870</v>
          </cell>
          <cell r="F1437" t="b">
            <v>0</v>
          </cell>
          <cell r="G1437">
            <v>27055.957072463199</v>
          </cell>
          <cell r="H1437">
            <v>18409.116918920299</v>
          </cell>
          <cell r="I1437">
            <v>11.441340533822435</v>
          </cell>
          <cell r="J1437">
            <v>109</v>
          </cell>
          <cell r="K1437">
            <v>5.89696109077564E-5</v>
          </cell>
          <cell r="L1437">
            <v>2807</v>
          </cell>
          <cell r="M1437">
            <v>581.24081131221203</v>
          </cell>
          <cell r="N1437">
            <v>1122</v>
          </cell>
        </row>
        <row r="1438">
          <cell r="B1438" t="str">
            <v>BELLEVUE 2103478</v>
          </cell>
          <cell r="C1438">
            <v>43182103</v>
          </cell>
          <cell r="D1438" t="str">
            <v>BELLEVUE 2103</v>
          </cell>
          <cell r="E1438">
            <v>478</v>
          </cell>
          <cell r="F1438" t="b">
            <v>0</v>
          </cell>
          <cell r="G1438">
            <v>32233.02864158</v>
          </cell>
          <cell r="H1438">
            <v>13396.685919580499</v>
          </cell>
          <cell r="I1438">
            <v>8.3260944186330015</v>
          </cell>
          <cell r="J1438">
            <v>213</v>
          </cell>
          <cell r="K1438">
            <v>9.7956961593662398E-5</v>
          </cell>
          <cell r="L1438">
            <v>1693</v>
          </cell>
          <cell r="M1438">
            <v>387.65115523462799</v>
          </cell>
          <cell r="N1438">
            <v>1310</v>
          </cell>
        </row>
        <row r="1439">
          <cell r="B1439" t="str">
            <v>UKIAH 1113CB</v>
          </cell>
          <cell r="C1439">
            <v>42771113</v>
          </cell>
          <cell r="D1439" t="str">
            <v>UKIAH 1113</v>
          </cell>
          <cell r="E1439" t="str">
            <v>CB</v>
          </cell>
          <cell r="F1439" t="b">
            <v>1</v>
          </cell>
          <cell r="G1439">
            <v>9680.9790191117809</v>
          </cell>
          <cell r="H1439">
            <v>75.437934213857602</v>
          </cell>
          <cell r="I1439">
            <v>4.6884980866288131E-2</v>
          </cell>
          <cell r="J1439">
            <v>69</v>
          </cell>
          <cell r="K1439">
            <v>8.4474251172436804E-5</v>
          </cell>
          <cell r="L1439">
            <v>2078</v>
          </cell>
          <cell r="M1439">
            <v>195.86326942942699</v>
          </cell>
          <cell r="N1439">
            <v>1653</v>
          </cell>
        </row>
        <row r="1440">
          <cell r="B1440" t="str">
            <v>GEYSERVILLE 1101463260</v>
          </cell>
          <cell r="C1440">
            <v>42891101</v>
          </cell>
          <cell r="D1440" t="str">
            <v>GEYSERVILLE 1101</v>
          </cell>
          <cell r="E1440">
            <v>463260</v>
          </cell>
          <cell r="F1440" t="b">
            <v>1</v>
          </cell>
          <cell r="G1440">
            <v>886.16902461542895</v>
          </cell>
          <cell r="H1440">
            <v>873.71318660484098</v>
          </cell>
          <cell r="I1440">
            <v>0.54301627508069672</v>
          </cell>
          <cell r="J1440">
            <v>6</v>
          </cell>
          <cell r="K1440">
            <v>9.5910594003119798E-5</v>
          </cell>
          <cell r="L1440">
            <v>1730</v>
          </cell>
          <cell r="M1440">
            <v>333.13324166834798</v>
          </cell>
          <cell r="N1440">
            <v>1394</v>
          </cell>
        </row>
        <row r="1441">
          <cell r="B1441" t="str">
            <v>CURTIS 1703CB</v>
          </cell>
          <cell r="C1441">
            <v>163351703</v>
          </cell>
          <cell r="D1441" t="str">
            <v>CURTIS 1703</v>
          </cell>
          <cell r="E1441" t="str">
            <v>CB</v>
          </cell>
          <cell r="F1441" t="b">
            <v>0</v>
          </cell>
          <cell r="G1441">
            <v>17669.241172665199</v>
          </cell>
          <cell r="H1441">
            <v>14555.921290608199</v>
          </cell>
          <cell r="I1441">
            <v>9.0465638847782461</v>
          </cell>
          <cell r="J1441">
            <v>119</v>
          </cell>
          <cell r="K1441">
            <v>1.3142726815419599E-4</v>
          </cell>
          <cell r="L1441">
            <v>990</v>
          </cell>
          <cell r="M1441">
            <v>316.50502218694203</v>
          </cell>
          <cell r="N1441">
            <v>1422</v>
          </cell>
        </row>
        <row r="1442">
          <cell r="B1442" t="str">
            <v>ORO FINO 11022556</v>
          </cell>
          <cell r="C1442">
            <v>103031102</v>
          </cell>
          <cell r="D1442" t="str">
            <v>ORO FINO 1102</v>
          </cell>
          <cell r="E1442">
            <v>2556</v>
          </cell>
          <cell r="F1442" t="b">
            <v>0</v>
          </cell>
          <cell r="G1442">
            <v>10719.4796785656</v>
          </cell>
          <cell r="H1442">
            <v>10719.4796785656</v>
          </cell>
          <cell r="I1442">
            <v>6.6621999245280294</v>
          </cell>
          <cell r="J1442">
            <v>41</v>
          </cell>
          <cell r="K1442">
            <v>2.20172209174052E-4</v>
          </cell>
          <cell r="L1442">
            <v>320</v>
          </cell>
          <cell r="M1442">
            <v>170.52734783560999</v>
          </cell>
          <cell r="N1442">
            <v>1713</v>
          </cell>
        </row>
        <row r="1443">
          <cell r="B1443" t="str">
            <v>OCEANO 1106CB</v>
          </cell>
          <cell r="C1443">
            <v>182601106</v>
          </cell>
          <cell r="D1443" t="str">
            <v>OCEANO 1106</v>
          </cell>
          <cell r="E1443" t="str">
            <v>CB</v>
          </cell>
          <cell r="F1443" t="b">
            <v>0</v>
          </cell>
          <cell r="G1443">
            <v>7207.9496787144699</v>
          </cell>
          <cell r="H1443">
            <v>1811.92335111236</v>
          </cell>
          <cell r="I1443">
            <v>1.126117682481268</v>
          </cell>
          <cell r="J1443">
            <v>57</v>
          </cell>
          <cell r="K1443">
            <v>3.6174099308151501E-5</v>
          </cell>
          <cell r="L1443">
            <v>3330</v>
          </cell>
          <cell r="M1443">
            <v>275.70356103150402</v>
          </cell>
          <cell r="N1443">
            <v>1484</v>
          </cell>
        </row>
        <row r="1444">
          <cell r="B1444" t="str">
            <v>SISQUOC 1103M98</v>
          </cell>
          <cell r="C1444">
            <v>182811103</v>
          </cell>
          <cell r="D1444" t="str">
            <v>SISQUOC 1103</v>
          </cell>
          <cell r="E1444" t="str">
            <v>M98</v>
          </cell>
          <cell r="F1444" t="b">
            <v>0</v>
          </cell>
          <cell r="G1444">
            <v>15843.020409045501</v>
          </cell>
          <cell r="H1444">
            <v>12614.666402668399</v>
          </cell>
          <cell r="I1444">
            <v>7.8400661296882532</v>
          </cell>
          <cell r="J1444">
            <v>56</v>
          </cell>
          <cell r="K1444">
            <v>2.6578736075017699E-5</v>
          </cell>
          <cell r="L1444">
            <v>3477</v>
          </cell>
          <cell r="M1444">
            <v>870.092627374269</v>
          </cell>
          <cell r="N1444">
            <v>898</v>
          </cell>
        </row>
        <row r="1445">
          <cell r="B1445" t="str">
            <v>STELLING 11109265</v>
          </cell>
          <cell r="C1445">
            <v>83481110</v>
          </cell>
          <cell r="D1445" t="str">
            <v>STELLING 1110</v>
          </cell>
          <cell r="E1445">
            <v>9265</v>
          </cell>
          <cell r="F1445" t="b">
            <v>0</v>
          </cell>
          <cell r="G1445">
            <v>8915.6719687058194</v>
          </cell>
          <cell r="H1445">
            <v>8915.6719687058194</v>
          </cell>
          <cell r="I1445">
            <v>5.5411261458706145</v>
          </cell>
          <cell r="J1445">
            <v>45</v>
          </cell>
          <cell r="K1445">
            <v>9.8000061229362804E-5</v>
          </cell>
          <cell r="L1445">
            <v>1691</v>
          </cell>
          <cell r="M1445">
            <v>342.46293314403101</v>
          </cell>
          <cell r="N1445">
            <v>1384</v>
          </cell>
        </row>
        <row r="1446">
          <cell r="B1446" t="str">
            <v>MIRABEL 1102524356</v>
          </cell>
          <cell r="C1446">
            <v>42091102</v>
          </cell>
          <cell r="D1446" t="str">
            <v>MIRABEL 1102</v>
          </cell>
          <cell r="E1446">
            <v>524356</v>
          </cell>
          <cell r="F1446" t="b">
            <v>0</v>
          </cell>
          <cell r="G1446">
            <v>4107.6805226397501</v>
          </cell>
          <cell r="H1446">
            <v>2088.1165687395301</v>
          </cell>
          <cell r="I1446">
            <v>1.2977728829953574</v>
          </cell>
          <cell r="J1446">
            <v>29</v>
          </cell>
          <cell r="K1446">
            <v>1.0420752927341799E-4</v>
          </cell>
          <cell r="L1446">
            <v>1547</v>
          </cell>
          <cell r="M1446">
            <v>511.08457907684101</v>
          </cell>
          <cell r="N1446">
            <v>1190</v>
          </cell>
        </row>
        <row r="1447">
          <cell r="B1447" t="str">
            <v>ALLEGHANY 1101806</v>
          </cell>
          <cell r="C1447">
            <v>152101101</v>
          </cell>
          <cell r="D1447" t="str">
            <v>ALLEGHANY 1101</v>
          </cell>
          <cell r="E1447">
            <v>806</v>
          </cell>
          <cell r="F1447" t="b">
            <v>0</v>
          </cell>
          <cell r="G1447">
            <v>18143.391548773201</v>
          </cell>
          <cell r="H1447">
            <v>18143.391548773201</v>
          </cell>
          <cell r="I1447">
            <v>11.276191142804972</v>
          </cell>
          <cell r="J1447">
            <v>65</v>
          </cell>
          <cell r="K1447">
            <v>1.21681741092061E-4</v>
          </cell>
          <cell r="L1447">
            <v>1154</v>
          </cell>
          <cell r="M1447">
            <v>338.72736778467402</v>
          </cell>
          <cell r="N1447">
            <v>1390</v>
          </cell>
        </row>
        <row r="1448">
          <cell r="B1448" t="str">
            <v>GARBERVILLE 11011750</v>
          </cell>
          <cell r="C1448">
            <v>192221101</v>
          </cell>
          <cell r="D1448" t="str">
            <v>GARBERVILLE 1101</v>
          </cell>
          <cell r="E1448">
            <v>1750</v>
          </cell>
          <cell r="F1448" t="b">
            <v>0</v>
          </cell>
          <cell r="G1448">
            <v>13589.0424201025</v>
          </cell>
          <cell r="H1448">
            <v>13584.4703983503</v>
          </cell>
          <cell r="I1448">
            <v>8.442803230795711</v>
          </cell>
          <cell r="J1448">
            <v>62</v>
          </cell>
          <cell r="K1448">
            <v>3.24043357735111E-4</v>
          </cell>
          <cell r="L1448">
            <v>108</v>
          </cell>
          <cell r="M1448">
            <v>98.886796580346001</v>
          </cell>
          <cell r="N1448">
            <v>1959</v>
          </cell>
        </row>
        <row r="1449">
          <cell r="B1449" t="str">
            <v>COARSEGOLD 21025380</v>
          </cell>
          <cell r="C1449">
            <v>254432102</v>
          </cell>
          <cell r="D1449" t="str">
            <v>COARSEGOLD 2102</v>
          </cell>
          <cell r="E1449">
            <v>5380</v>
          </cell>
          <cell r="F1449" t="b">
            <v>0</v>
          </cell>
          <cell r="G1449">
            <v>22971.0373915456</v>
          </cell>
          <cell r="H1449">
            <v>22971.0373915456</v>
          </cell>
          <cell r="I1449">
            <v>14.276592536697079</v>
          </cell>
          <cell r="J1449">
            <v>143</v>
          </cell>
          <cell r="K1449">
            <v>7.8303963625369006E-5</v>
          </cell>
          <cell r="L1449">
            <v>2250</v>
          </cell>
          <cell r="M1449">
            <v>414.59033834254899</v>
          </cell>
          <cell r="N1449">
            <v>1278</v>
          </cell>
        </row>
        <row r="1450">
          <cell r="B1450" t="str">
            <v>RINCON 1101578</v>
          </cell>
          <cell r="C1450">
            <v>43321101</v>
          </cell>
          <cell r="D1450" t="str">
            <v>RINCON 1101</v>
          </cell>
          <cell r="E1450">
            <v>578</v>
          </cell>
          <cell r="F1450" t="b">
            <v>0</v>
          </cell>
          <cell r="G1450">
            <v>29556.667602150199</v>
          </cell>
          <cell r="H1450">
            <v>27517.497748217302</v>
          </cell>
          <cell r="I1450">
            <v>17.102236015051151</v>
          </cell>
          <cell r="J1450">
            <v>170</v>
          </cell>
          <cell r="K1450">
            <v>8.7603748397668796E-5</v>
          </cell>
          <cell r="L1450">
            <v>1997</v>
          </cell>
          <cell r="M1450">
            <v>393.46597886891902</v>
          </cell>
          <cell r="N1450">
            <v>1303</v>
          </cell>
        </row>
        <row r="1451">
          <cell r="B1451" t="str">
            <v>BOLINAS 1101806</v>
          </cell>
          <cell r="C1451">
            <v>42261101</v>
          </cell>
          <cell r="D1451" t="str">
            <v>BOLINAS 1101</v>
          </cell>
          <cell r="E1451">
            <v>806</v>
          </cell>
          <cell r="F1451" t="b">
            <v>0</v>
          </cell>
          <cell r="G1451">
            <v>4898.4532963849397</v>
          </cell>
          <cell r="H1451">
            <v>4898.4532963849397</v>
          </cell>
          <cell r="I1451">
            <v>3.0444085123585705</v>
          </cell>
          <cell r="J1451">
            <v>17</v>
          </cell>
          <cell r="K1451">
            <v>2.7974191834800801E-4</v>
          </cell>
          <cell r="L1451">
            <v>154</v>
          </cell>
          <cell r="M1451">
            <v>135.787716523098</v>
          </cell>
          <cell r="N1451">
            <v>1828</v>
          </cell>
        </row>
        <row r="1452">
          <cell r="B1452" t="str">
            <v>BASALT 1106657038</v>
          </cell>
          <cell r="C1452">
            <v>42461106</v>
          </cell>
          <cell r="D1452" t="str">
            <v>BASALT 1106</v>
          </cell>
          <cell r="E1452">
            <v>657038</v>
          </cell>
          <cell r="F1452" t="b">
            <v>0</v>
          </cell>
          <cell r="G1452">
            <v>16275.5331377947</v>
          </cell>
          <cell r="H1452">
            <v>4182.6167424154</v>
          </cell>
          <cell r="I1452">
            <v>2.5995132022469858</v>
          </cell>
          <cell r="J1452">
            <v>72</v>
          </cell>
          <cell r="K1452">
            <v>4.9064294463126601E-5</v>
          </cell>
          <cell r="L1452">
            <v>3062</v>
          </cell>
          <cell r="M1452">
            <v>415.56817905651002</v>
          </cell>
          <cell r="N1452">
            <v>1276</v>
          </cell>
        </row>
        <row r="1453">
          <cell r="B1453" t="str">
            <v>DIAMOND SPRINGS 1103467046</v>
          </cell>
          <cell r="C1453">
            <v>152261103</v>
          </cell>
          <cell r="D1453" t="str">
            <v>DIAMOND SPRINGS 1103</v>
          </cell>
          <cell r="E1453">
            <v>467046</v>
          </cell>
          <cell r="F1453" t="b">
            <v>0</v>
          </cell>
          <cell r="G1453">
            <v>34550.746683238198</v>
          </cell>
          <cell r="H1453">
            <v>24654.327974527401</v>
          </cell>
          <cell r="I1453">
            <v>15.322764434137602</v>
          </cell>
          <cell r="J1453">
            <v>266</v>
          </cell>
          <cell r="K1453">
            <v>1.8345185818824901E-4</v>
          </cell>
          <cell r="L1453">
            <v>482</v>
          </cell>
          <cell r="M1453">
            <v>166.800467650992</v>
          </cell>
          <cell r="N1453">
            <v>1729</v>
          </cell>
        </row>
        <row r="1454">
          <cell r="B1454" t="str">
            <v>WISE 1101CB</v>
          </cell>
          <cell r="C1454">
            <v>152271101</v>
          </cell>
          <cell r="D1454" t="str">
            <v>WISE 1101</v>
          </cell>
          <cell r="E1454" t="str">
            <v>CB</v>
          </cell>
          <cell r="F1454" t="b">
            <v>0</v>
          </cell>
          <cell r="G1454">
            <v>14435.552605156199</v>
          </cell>
          <cell r="H1454">
            <v>7662.7202365815801</v>
          </cell>
          <cell r="I1454">
            <v>4.7624115827107394</v>
          </cell>
          <cell r="J1454">
            <v>112</v>
          </cell>
          <cell r="K1454">
            <v>1.5887398659028101E-4</v>
          </cell>
          <cell r="L1454">
            <v>652</v>
          </cell>
          <cell r="M1454">
            <v>243.32210254699999</v>
          </cell>
          <cell r="N1454">
            <v>1558</v>
          </cell>
        </row>
        <row r="1455">
          <cell r="B1455" t="str">
            <v>DUNBAR 11033127</v>
          </cell>
          <cell r="C1455">
            <v>43071103</v>
          </cell>
          <cell r="D1455" t="str">
            <v>DUNBAR 1103</v>
          </cell>
          <cell r="E1455">
            <v>3127</v>
          </cell>
          <cell r="F1455" t="b">
            <v>0</v>
          </cell>
          <cell r="G1455">
            <v>15418.413130479799</v>
          </cell>
          <cell r="H1455">
            <v>15054.580650973799</v>
          </cell>
          <cell r="I1455">
            <v>9.3564826917177122</v>
          </cell>
          <cell r="J1455">
            <v>78</v>
          </cell>
          <cell r="K1455">
            <v>1.06910095985165E-4</v>
          </cell>
          <cell r="L1455">
            <v>1479</v>
          </cell>
          <cell r="M1455">
            <v>266.082961502226</v>
          </cell>
          <cell r="N1455">
            <v>1507</v>
          </cell>
        </row>
        <row r="1456">
          <cell r="B1456" t="str">
            <v>VOLTA 11021646</v>
          </cell>
          <cell r="C1456">
            <v>102541102</v>
          </cell>
          <cell r="D1456" t="str">
            <v>VOLTA 1102</v>
          </cell>
          <cell r="E1456">
            <v>1646</v>
          </cell>
          <cell r="F1456" t="b">
            <v>0</v>
          </cell>
          <cell r="G1456">
            <v>38843.319144330497</v>
          </cell>
          <cell r="H1456">
            <v>38535.026511176598</v>
          </cell>
          <cell r="I1456">
            <v>23.949674649581478</v>
          </cell>
          <cell r="J1456">
            <v>215</v>
          </cell>
          <cell r="K1456">
            <v>6.2042802786993104E-5</v>
          </cell>
          <cell r="L1456">
            <v>2718</v>
          </cell>
          <cell r="M1456">
            <v>560.45414680967701</v>
          </cell>
          <cell r="N1456">
            <v>1133</v>
          </cell>
        </row>
        <row r="1457">
          <cell r="B1457" t="str">
            <v>WILDWOOD 1101CB</v>
          </cell>
          <cell r="C1457">
            <v>103611101</v>
          </cell>
          <cell r="D1457" t="str">
            <v>WILDWOOD 1101</v>
          </cell>
          <cell r="E1457" t="str">
            <v>CB</v>
          </cell>
          <cell r="F1457" t="b">
            <v>1</v>
          </cell>
          <cell r="G1457">
            <v>200.86179926501799</v>
          </cell>
          <cell r="H1457">
            <v>200.86179926501799</v>
          </cell>
          <cell r="I1457">
            <v>0.1248364196799366</v>
          </cell>
          <cell r="J1457">
            <v>2</v>
          </cell>
          <cell r="K1457">
            <v>9.0416015154914903E-5</v>
          </cell>
          <cell r="L1457">
            <v>1899</v>
          </cell>
          <cell r="M1457">
            <v>309.10423752135199</v>
          </cell>
          <cell r="N1457">
            <v>1433</v>
          </cell>
        </row>
        <row r="1458">
          <cell r="B1458" t="str">
            <v>FROGTOWN 170211212</v>
          </cell>
          <cell r="C1458">
            <v>163451702</v>
          </cell>
          <cell r="D1458" t="str">
            <v>FROGTOWN 1702</v>
          </cell>
          <cell r="E1458">
            <v>11212</v>
          </cell>
          <cell r="F1458" t="b">
            <v>0</v>
          </cell>
          <cell r="G1458">
            <v>35943.995417502403</v>
          </cell>
          <cell r="H1458">
            <v>35943.995417502403</v>
          </cell>
          <cell r="I1458">
            <v>22.339338357677068</v>
          </cell>
          <cell r="J1458">
            <v>155</v>
          </cell>
          <cell r="K1458">
            <v>8.8499808712625804E-5</v>
          </cell>
          <cell r="L1458">
            <v>1974</v>
          </cell>
          <cell r="M1458">
            <v>349.31345308403797</v>
          </cell>
          <cell r="N1458">
            <v>1372</v>
          </cell>
        </row>
        <row r="1459">
          <cell r="B1459" t="str">
            <v>ATASCADERO 1101A02</v>
          </cell>
          <cell r="C1459">
            <v>182541101</v>
          </cell>
          <cell r="D1459" t="str">
            <v>ATASCADERO 1101</v>
          </cell>
          <cell r="E1459" t="str">
            <v>A02</v>
          </cell>
          <cell r="F1459" t="b">
            <v>0</v>
          </cell>
          <cell r="G1459">
            <v>41006.574185768601</v>
          </cell>
          <cell r="H1459">
            <v>41006.574185768601</v>
          </cell>
          <cell r="I1459">
            <v>25.485751513840025</v>
          </cell>
          <cell r="J1459">
            <v>253</v>
          </cell>
          <cell r="K1459">
            <v>5.8640192772840999E-5</v>
          </cell>
          <cell r="L1459">
            <v>2818</v>
          </cell>
          <cell r="M1459">
            <v>542.88180315326599</v>
          </cell>
          <cell r="N1459">
            <v>1156</v>
          </cell>
        </row>
        <row r="1460">
          <cell r="B1460" t="str">
            <v>STELLING 111060090</v>
          </cell>
          <cell r="C1460">
            <v>83481110</v>
          </cell>
          <cell r="D1460" t="str">
            <v>STELLING 1110</v>
          </cell>
          <cell r="E1460">
            <v>60090</v>
          </cell>
          <cell r="F1460" t="b">
            <v>0</v>
          </cell>
          <cell r="G1460">
            <v>10545.448845000899</v>
          </cell>
          <cell r="H1460">
            <v>10545.448845000899</v>
          </cell>
          <cell r="I1460">
            <v>6.5540390584219388</v>
          </cell>
          <cell r="J1460">
            <v>62</v>
          </cell>
          <cell r="K1460">
            <v>1.6362380346600101E-4</v>
          </cell>
          <cell r="L1460">
            <v>604</v>
          </cell>
          <cell r="M1460">
            <v>206.01015522773301</v>
          </cell>
          <cell r="N1460">
            <v>1623</v>
          </cell>
        </row>
        <row r="1461">
          <cell r="B1461" t="str">
            <v>PANORAMA 1101713592</v>
          </cell>
          <cell r="C1461">
            <v>103461101</v>
          </cell>
          <cell r="D1461" t="str">
            <v>PANORAMA 1101</v>
          </cell>
          <cell r="E1461">
            <v>713592</v>
          </cell>
          <cell r="F1461" t="b">
            <v>0</v>
          </cell>
          <cell r="G1461">
            <v>16948.279230915199</v>
          </cell>
          <cell r="H1461">
            <v>16715.240517533399</v>
          </cell>
          <cell r="I1461">
            <v>10.388589507478805</v>
          </cell>
          <cell r="J1461">
            <v>152</v>
          </cell>
          <cell r="K1461">
            <v>6.2494318716457294E-5</v>
          </cell>
          <cell r="L1461">
            <v>2704</v>
          </cell>
          <cell r="M1461">
            <v>490.92007641823301</v>
          </cell>
          <cell r="N1461">
            <v>1208</v>
          </cell>
        </row>
        <row r="1462">
          <cell r="B1462" t="str">
            <v>CRESCENT MILLS 2101CB</v>
          </cell>
          <cell r="C1462">
            <v>103132101</v>
          </cell>
          <cell r="D1462" t="str">
            <v>CRESCENT MILLS 2101</v>
          </cell>
          <cell r="E1462" t="str">
            <v>CB</v>
          </cell>
          <cell r="F1462" t="b">
            <v>0</v>
          </cell>
          <cell r="G1462">
            <v>9227.3447465889694</v>
          </cell>
          <cell r="H1462">
            <v>4545.92640716592</v>
          </cell>
          <cell r="I1462">
            <v>2.8253116265791922</v>
          </cell>
          <cell r="J1462">
            <v>60</v>
          </cell>
          <cell r="K1462">
            <v>7.4811760441662005E-5</v>
          </cell>
          <cell r="L1462">
            <v>2336</v>
          </cell>
          <cell r="M1462">
            <v>409.63871036148703</v>
          </cell>
          <cell r="N1462">
            <v>1286</v>
          </cell>
        </row>
        <row r="1463">
          <cell r="B1463" t="str">
            <v>PLACERVILLE 210619552</v>
          </cell>
          <cell r="C1463">
            <v>153082106</v>
          </cell>
          <cell r="D1463" t="str">
            <v>PLACERVILLE 2106</v>
          </cell>
          <cell r="E1463">
            <v>19552</v>
          </cell>
          <cell r="F1463" t="b">
            <v>0</v>
          </cell>
          <cell r="G1463">
            <v>34339.9089454485</v>
          </cell>
          <cell r="H1463">
            <v>34339.9089454485</v>
          </cell>
          <cell r="I1463">
            <v>21.342392135145122</v>
          </cell>
          <cell r="J1463">
            <v>238</v>
          </cell>
          <cell r="K1463">
            <v>1.7680128054480999E-4</v>
          </cell>
          <cell r="L1463">
            <v>520</v>
          </cell>
          <cell r="M1463">
            <v>361.06338051094701</v>
          </cell>
          <cell r="N1463">
            <v>1351</v>
          </cell>
        </row>
        <row r="1464">
          <cell r="B1464" t="str">
            <v>LLAGAS 2105534019</v>
          </cell>
          <cell r="C1464">
            <v>83182105</v>
          </cell>
          <cell r="D1464" t="str">
            <v>LLAGAS 2105</v>
          </cell>
          <cell r="E1464">
            <v>534019</v>
          </cell>
          <cell r="F1464" t="b">
            <v>0</v>
          </cell>
          <cell r="G1464">
            <v>1193.5001127508001</v>
          </cell>
          <cell r="H1464">
            <v>1147.9573166791499</v>
          </cell>
          <cell r="I1464">
            <v>0.71346010980680541</v>
          </cell>
          <cell r="J1464">
            <v>5</v>
          </cell>
          <cell r="K1464">
            <v>1.11097613989841E-4</v>
          </cell>
          <cell r="L1464">
            <v>1391</v>
          </cell>
          <cell r="M1464">
            <v>269.54944409429999</v>
          </cell>
          <cell r="N1464">
            <v>1499</v>
          </cell>
        </row>
        <row r="1465">
          <cell r="B1465" t="str">
            <v>HOOPA 11013174</v>
          </cell>
          <cell r="C1465">
            <v>192401101</v>
          </cell>
          <cell r="D1465" t="str">
            <v>HOOPA 1101</v>
          </cell>
          <cell r="E1465">
            <v>3174</v>
          </cell>
          <cell r="F1465" t="b">
            <v>0</v>
          </cell>
          <cell r="G1465">
            <v>35498.749422319503</v>
          </cell>
          <cell r="H1465">
            <v>29750.1977758385</v>
          </cell>
          <cell r="I1465">
            <v>18.489868101826289</v>
          </cell>
          <cell r="J1465">
            <v>162</v>
          </cell>
          <cell r="K1465">
            <v>3.5837782566594799E-4</v>
          </cell>
          <cell r="L1465">
            <v>83</v>
          </cell>
          <cell r="M1465">
            <v>115.24540614799299</v>
          </cell>
          <cell r="N1465">
            <v>1894</v>
          </cell>
        </row>
        <row r="1466">
          <cell r="B1466" t="str">
            <v>PEORIA 17048040</v>
          </cell>
          <cell r="C1466">
            <v>163781704</v>
          </cell>
          <cell r="D1466" t="str">
            <v>PEORIA 1704</v>
          </cell>
          <cell r="E1466">
            <v>8040</v>
          </cell>
          <cell r="F1466" t="b">
            <v>0</v>
          </cell>
          <cell r="G1466">
            <v>41434.284877965998</v>
          </cell>
          <cell r="H1466">
            <v>11785.984708100599</v>
          </cell>
          <cell r="I1466">
            <v>7.3250371088257298</v>
          </cell>
          <cell r="J1466">
            <v>145</v>
          </cell>
          <cell r="K1466">
            <v>5.9130706399405602E-5</v>
          </cell>
          <cell r="L1466">
            <v>2803</v>
          </cell>
          <cell r="M1466">
            <v>495.05597585812399</v>
          </cell>
          <cell r="N1466">
            <v>1206</v>
          </cell>
        </row>
        <row r="1467">
          <cell r="B1467" t="str">
            <v>CASTRO VALLEY 11088971</v>
          </cell>
          <cell r="C1467">
            <v>14091108</v>
          </cell>
          <cell r="D1467" t="str">
            <v>CASTRO VALLEY 1108</v>
          </cell>
          <cell r="E1467">
            <v>8971</v>
          </cell>
          <cell r="F1467" t="b">
            <v>0</v>
          </cell>
          <cell r="G1467">
            <v>12716.2407461038</v>
          </cell>
          <cell r="H1467">
            <v>12716.2407461038</v>
          </cell>
          <cell r="I1467">
            <v>7.9031949944709758</v>
          </cell>
          <cell r="J1467">
            <v>72</v>
          </cell>
          <cell r="K1467">
            <v>1.0597460287742801E-4</v>
          </cell>
          <cell r="L1467">
            <v>1496</v>
          </cell>
          <cell r="M1467">
            <v>268.18369621035703</v>
          </cell>
          <cell r="N1467">
            <v>1504</v>
          </cell>
        </row>
        <row r="1468">
          <cell r="B1468" t="str">
            <v>CORRAL 1103936674</v>
          </cell>
          <cell r="C1468">
            <v>162991103</v>
          </cell>
          <cell r="D1468" t="str">
            <v>CORRAL 1103</v>
          </cell>
          <cell r="E1468">
            <v>936674</v>
          </cell>
          <cell r="F1468" t="b">
            <v>0</v>
          </cell>
          <cell r="G1468">
            <v>6354.8382405093298</v>
          </cell>
          <cell r="H1468">
            <v>1063.5847719526901</v>
          </cell>
          <cell r="I1468">
            <v>0.66102223241310754</v>
          </cell>
          <cell r="J1468">
            <v>56</v>
          </cell>
          <cell r="K1468">
            <v>8.2564567427263099E-5</v>
          </cell>
          <cell r="L1468">
            <v>2141</v>
          </cell>
          <cell r="M1468">
            <v>408.40697997018498</v>
          </cell>
          <cell r="N1468">
            <v>1288</v>
          </cell>
        </row>
        <row r="1469">
          <cell r="B1469" t="str">
            <v>MOLINO 110241392</v>
          </cell>
          <cell r="C1469">
            <v>42571102</v>
          </cell>
          <cell r="D1469" t="str">
            <v>MOLINO 1102</v>
          </cell>
          <cell r="E1469">
            <v>41392</v>
          </cell>
          <cell r="F1469" t="b">
            <v>0</v>
          </cell>
          <cell r="G1469">
            <v>23588.4350344331</v>
          </cell>
          <cell r="H1469">
            <v>7062.7077113742198</v>
          </cell>
          <cell r="I1469">
            <v>4.3895013743780114</v>
          </cell>
          <cell r="J1469">
            <v>171</v>
          </cell>
          <cell r="K1469">
            <v>1.1368243017200501E-4</v>
          </cell>
          <cell r="L1469">
            <v>1327</v>
          </cell>
          <cell r="M1469">
            <v>289.74068118619402</v>
          </cell>
          <cell r="N1469">
            <v>1465</v>
          </cell>
        </row>
        <row r="1470">
          <cell r="B1470" t="str">
            <v>PUTAH CREEK 11033783</v>
          </cell>
          <cell r="C1470">
            <v>63681103</v>
          </cell>
          <cell r="D1470" t="str">
            <v>PUTAH CREEK 1103</v>
          </cell>
          <cell r="E1470">
            <v>3783</v>
          </cell>
          <cell r="F1470" t="b">
            <v>1</v>
          </cell>
          <cell r="G1470">
            <v>16200.7400749925</v>
          </cell>
          <cell r="H1470">
            <v>142.51093589679201</v>
          </cell>
          <cell r="I1470">
            <v>8.8571122372151645E-2</v>
          </cell>
          <cell r="J1470">
            <v>96</v>
          </cell>
          <cell r="K1470">
            <v>9.2314451829148895E-5</v>
          </cell>
          <cell r="L1470">
            <v>1834</v>
          </cell>
          <cell r="M1470">
            <v>351.51016162190001</v>
          </cell>
          <cell r="N1470">
            <v>1370</v>
          </cell>
        </row>
        <row r="1471">
          <cell r="B1471" t="str">
            <v>OREGON TRAIL 110346860</v>
          </cell>
          <cell r="C1471">
            <v>103521103</v>
          </cell>
          <cell r="D1471" t="str">
            <v>OREGON TRAIL 1103</v>
          </cell>
          <cell r="E1471">
            <v>46860</v>
          </cell>
          <cell r="F1471" t="b">
            <v>0</v>
          </cell>
          <cell r="G1471">
            <v>5362.8484389867299</v>
          </cell>
          <cell r="H1471">
            <v>1149.59795650768</v>
          </cell>
          <cell r="I1471">
            <v>0.71447977408805474</v>
          </cell>
          <cell r="J1471">
            <v>15</v>
          </cell>
          <cell r="K1471">
            <v>1.3669781661259801E-4</v>
          </cell>
          <cell r="L1471">
            <v>912</v>
          </cell>
          <cell r="M1471">
            <v>145.85307887072801</v>
          </cell>
          <cell r="N1471">
            <v>1790</v>
          </cell>
        </row>
        <row r="1472">
          <cell r="B1472" t="str">
            <v>CURTIS 17036064</v>
          </cell>
          <cell r="C1472">
            <v>163351703</v>
          </cell>
          <cell r="D1472" t="str">
            <v>CURTIS 1703</v>
          </cell>
          <cell r="E1472">
            <v>6064</v>
          </cell>
          <cell r="F1472" t="b">
            <v>0</v>
          </cell>
          <cell r="G1472">
            <v>31643.7207388979</v>
          </cell>
          <cell r="H1472">
            <v>30550.9365525393</v>
          </cell>
          <cell r="I1472">
            <v>18.987530486351336</v>
          </cell>
          <cell r="J1472">
            <v>199</v>
          </cell>
          <cell r="K1472">
            <v>7.5695883278236494E-5</v>
          </cell>
          <cell r="L1472">
            <v>2315</v>
          </cell>
          <cell r="M1472">
            <v>471.66611570037401</v>
          </cell>
          <cell r="N1472">
            <v>1222</v>
          </cell>
        </row>
        <row r="1473">
          <cell r="B1473" t="str">
            <v>SANTA YNEZ 1102Y18</v>
          </cell>
          <cell r="C1473">
            <v>182721102</v>
          </cell>
          <cell r="D1473" t="str">
            <v>SANTA YNEZ 1102</v>
          </cell>
          <cell r="E1473" t="str">
            <v>Y18</v>
          </cell>
          <cell r="F1473" t="b">
            <v>0</v>
          </cell>
          <cell r="G1473">
            <v>12113.6185033528</v>
          </cell>
          <cell r="H1473">
            <v>7856.8971217285998</v>
          </cell>
          <cell r="I1473">
            <v>4.8830933012607831</v>
          </cell>
          <cell r="J1473">
            <v>60</v>
          </cell>
          <cell r="K1473">
            <v>4.1779017226224903E-5</v>
          </cell>
          <cell r="L1473">
            <v>3229</v>
          </cell>
          <cell r="M1473">
            <v>658.07631281316196</v>
          </cell>
          <cell r="N1473">
            <v>1056</v>
          </cell>
        </row>
        <row r="1474">
          <cell r="B1474" t="str">
            <v>CLAY 110113450</v>
          </cell>
          <cell r="C1474">
            <v>163341101</v>
          </cell>
          <cell r="D1474" t="str">
            <v>CLAY 1101</v>
          </cell>
          <cell r="E1474">
            <v>13450</v>
          </cell>
          <cell r="F1474" t="b">
            <v>0</v>
          </cell>
          <cell r="G1474">
            <v>7994.7686071521603</v>
          </cell>
          <cell r="H1474">
            <v>1509.2840278075</v>
          </cell>
          <cell r="I1474">
            <v>0.93802612045214417</v>
          </cell>
          <cell r="J1474">
            <v>42</v>
          </cell>
          <cell r="K1474">
            <v>7.6415215117754602E-5</v>
          </cell>
          <cell r="L1474">
            <v>2295</v>
          </cell>
          <cell r="M1474">
            <v>360.80665265482401</v>
          </cell>
          <cell r="N1474">
            <v>1352</v>
          </cell>
        </row>
        <row r="1475">
          <cell r="B1475" t="str">
            <v>WILLOW CREEK 11032936</v>
          </cell>
          <cell r="C1475">
            <v>192171103</v>
          </cell>
          <cell r="D1475" t="str">
            <v>WILLOW CREEK 1103</v>
          </cell>
          <cell r="E1475">
            <v>2936</v>
          </cell>
          <cell r="F1475" t="b">
            <v>0</v>
          </cell>
          <cell r="G1475">
            <v>53378.682928048198</v>
          </cell>
          <cell r="H1475">
            <v>53378.682928048198</v>
          </cell>
          <cell r="I1475">
            <v>33.175067077717962</v>
          </cell>
          <cell r="J1475">
            <v>249</v>
          </cell>
          <cell r="K1475">
            <v>1.4373004049382201E-4</v>
          </cell>
          <cell r="L1475">
            <v>817</v>
          </cell>
          <cell r="M1475">
            <v>191.38203881365499</v>
          </cell>
          <cell r="N1475">
            <v>1659</v>
          </cell>
        </row>
        <row r="1476">
          <cell r="B1476" t="str">
            <v>MIRABEL 1101688780</v>
          </cell>
          <cell r="C1476">
            <v>42091101</v>
          </cell>
          <cell r="D1476" t="str">
            <v>MIRABEL 1101</v>
          </cell>
          <cell r="E1476">
            <v>688780</v>
          </cell>
          <cell r="F1476" t="b">
            <v>1</v>
          </cell>
          <cell r="G1476">
            <v>2079.7156381126802</v>
          </cell>
          <cell r="H1476">
            <v>922.89584729636897</v>
          </cell>
          <cell r="I1476">
            <v>0.57358349738742631</v>
          </cell>
          <cell r="J1476">
            <v>14</v>
          </cell>
          <cell r="K1476">
            <v>1.92745610028006E-4</v>
          </cell>
          <cell r="L1476">
            <v>430</v>
          </cell>
          <cell r="M1476">
            <v>228.66648564928499</v>
          </cell>
          <cell r="N1476">
            <v>1589</v>
          </cell>
        </row>
        <row r="1477">
          <cell r="B1477" t="str">
            <v>GARBERVILLE 11021510</v>
          </cell>
          <cell r="C1477">
            <v>192221102</v>
          </cell>
          <cell r="D1477" t="str">
            <v>GARBERVILLE 1102</v>
          </cell>
          <cell r="E1477">
            <v>1510</v>
          </cell>
          <cell r="F1477" t="b">
            <v>0</v>
          </cell>
          <cell r="G1477">
            <v>21171.828541335999</v>
          </cell>
          <cell r="H1477">
            <v>21171.828541335999</v>
          </cell>
          <cell r="I1477">
            <v>13.158376967890614</v>
          </cell>
          <cell r="J1477">
            <v>107</v>
          </cell>
          <cell r="K1477">
            <v>4.6286281001465802E-4</v>
          </cell>
          <cell r="L1477">
            <v>44</v>
          </cell>
          <cell r="M1477">
            <v>80.260044253748703</v>
          </cell>
          <cell r="N1477">
            <v>2047</v>
          </cell>
        </row>
        <row r="1478">
          <cell r="B1478" t="str">
            <v>CALISTOGA 1102634</v>
          </cell>
          <cell r="C1478">
            <v>42711102</v>
          </cell>
          <cell r="D1478" t="str">
            <v>CALISTOGA 1102</v>
          </cell>
          <cell r="E1478">
            <v>634</v>
          </cell>
          <cell r="F1478" t="b">
            <v>0</v>
          </cell>
          <cell r="G1478">
            <v>27022.941423493299</v>
          </cell>
          <cell r="H1478">
            <v>18046.545854622</v>
          </cell>
          <cell r="I1478">
            <v>11.216001152655066</v>
          </cell>
          <cell r="J1478">
            <v>178</v>
          </cell>
          <cell r="K1478">
            <v>1.2722333193461601E-4</v>
          </cell>
          <cell r="L1478">
            <v>1060</v>
          </cell>
          <cell r="M1478">
            <v>223.108983443754</v>
          </cell>
          <cell r="N1478">
            <v>1599</v>
          </cell>
        </row>
        <row r="1479">
          <cell r="B1479" t="str">
            <v>GEYSERVILLE 1102522</v>
          </cell>
          <cell r="C1479">
            <v>42891102</v>
          </cell>
          <cell r="D1479" t="str">
            <v>GEYSERVILLE 1102</v>
          </cell>
          <cell r="E1479">
            <v>522</v>
          </cell>
          <cell r="F1479" t="b">
            <v>0</v>
          </cell>
          <cell r="G1479">
            <v>17218.243502067398</v>
          </cell>
          <cell r="H1479">
            <v>12875.779166410999</v>
          </cell>
          <cell r="I1479">
            <v>8.0023487671914229</v>
          </cell>
          <cell r="J1479">
            <v>109</v>
          </cell>
          <cell r="K1479">
            <v>8.4103091425007394E-5</v>
          </cell>
          <cell r="L1479">
            <v>2091</v>
          </cell>
          <cell r="M1479">
            <v>350.07586834374598</v>
          </cell>
          <cell r="N1479">
            <v>1371</v>
          </cell>
        </row>
        <row r="1480">
          <cell r="B1480" t="str">
            <v>OLEMA 110175686</v>
          </cell>
          <cell r="C1480">
            <v>42291101</v>
          </cell>
          <cell r="D1480" t="str">
            <v>OLEMA 1101</v>
          </cell>
          <cell r="E1480">
            <v>75686</v>
          </cell>
          <cell r="F1480" t="b">
            <v>0</v>
          </cell>
          <cell r="G1480">
            <v>8282.1233047601509</v>
          </cell>
          <cell r="H1480">
            <v>7450.40213425613</v>
          </cell>
          <cell r="I1480">
            <v>4.6304550243978433</v>
          </cell>
          <cell r="J1480">
            <v>31</v>
          </cell>
          <cell r="K1480">
            <v>1.16987238288857E-4</v>
          </cell>
          <cell r="L1480">
            <v>1250</v>
          </cell>
          <cell r="M1480">
            <v>264.13326272432602</v>
          </cell>
          <cell r="N1480">
            <v>1511</v>
          </cell>
        </row>
        <row r="1481">
          <cell r="B1481" t="str">
            <v>KANAKA 1101CB</v>
          </cell>
          <cell r="C1481">
            <v>103221101</v>
          </cell>
          <cell r="D1481" t="str">
            <v>KANAKA 1101</v>
          </cell>
          <cell r="E1481" t="str">
            <v>CB</v>
          </cell>
          <cell r="F1481" t="b">
            <v>0</v>
          </cell>
          <cell r="G1481">
            <v>7605.9802983441396</v>
          </cell>
          <cell r="H1481">
            <v>7605.9802983441396</v>
          </cell>
          <cell r="I1481">
            <v>4.7271474818795154</v>
          </cell>
          <cell r="J1481">
            <v>37</v>
          </cell>
          <cell r="K1481">
            <v>1.11142443013188E-4</v>
          </cell>
          <cell r="L1481">
            <v>1390</v>
          </cell>
          <cell r="M1481">
            <v>255.794656689775</v>
          </cell>
          <cell r="N1481">
            <v>1533</v>
          </cell>
        </row>
        <row r="1482">
          <cell r="B1482" t="str">
            <v>WHITMORE 1101CB</v>
          </cell>
          <cell r="C1482">
            <v>103601101</v>
          </cell>
          <cell r="D1482" t="str">
            <v>WHITMORE 1101</v>
          </cell>
          <cell r="E1482" t="str">
            <v>CB</v>
          </cell>
          <cell r="F1482" t="b">
            <v>0</v>
          </cell>
          <cell r="G1482">
            <v>9497.7631053222194</v>
          </cell>
          <cell r="H1482">
            <v>9497.7631053222194</v>
          </cell>
          <cell r="I1482">
            <v>5.9028981387956616</v>
          </cell>
          <cell r="J1482">
            <v>69</v>
          </cell>
          <cell r="K1482">
            <v>2.1207688379049099E-4</v>
          </cell>
          <cell r="L1482">
            <v>351</v>
          </cell>
          <cell r="M1482">
            <v>141.73215259243301</v>
          </cell>
          <cell r="N1482">
            <v>1806</v>
          </cell>
        </row>
        <row r="1483">
          <cell r="B1483" t="str">
            <v>WILLITS 110391810</v>
          </cell>
          <cell r="C1483">
            <v>42661103</v>
          </cell>
          <cell r="D1483" t="str">
            <v>WILLITS 1103</v>
          </cell>
          <cell r="E1483">
            <v>91810</v>
          </cell>
          <cell r="F1483" t="b">
            <v>0</v>
          </cell>
          <cell r="G1483">
            <v>47379.4323523243</v>
          </cell>
          <cell r="H1483">
            <v>47379.4323523243</v>
          </cell>
          <cell r="I1483">
            <v>29.446508609275512</v>
          </cell>
          <cell r="J1483">
            <v>296</v>
          </cell>
          <cell r="K1483">
            <v>1.0547744236769299E-4</v>
          </cell>
          <cell r="L1483">
            <v>1507</v>
          </cell>
          <cell r="M1483">
            <v>312.07043798661101</v>
          </cell>
          <cell r="N1483">
            <v>1428</v>
          </cell>
        </row>
        <row r="1484">
          <cell r="B1484" t="str">
            <v>GEYSERVILLE 1102331444</v>
          </cell>
          <cell r="C1484">
            <v>42891102</v>
          </cell>
          <cell r="D1484" t="str">
            <v>GEYSERVILLE 1102</v>
          </cell>
          <cell r="E1484">
            <v>331444</v>
          </cell>
          <cell r="F1484" t="b">
            <v>0</v>
          </cell>
          <cell r="G1484">
            <v>7051.4008155337197</v>
          </cell>
          <cell r="H1484">
            <v>3579.9473912838898</v>
          </cell>
          <cell r="I1484">
            <v>2.2249517658694158</v>
          </cell>
          <cell r="J1484">
            <v>44</v>
          </cell>
          <cell r="K1484">
            <v>1.07269131996707E-4</v>
          </cell>
          <cell r="L1484">
            <v>1466</v>
          </cell>
          <cell r="M1484">
            <v>260.374475083623</v>
          </cell>
          <cell r="N1484">
            <v>1523</v>
          </cell>
        </row>
        <row r="1485">
          <cell r="B1485" t="str">
            <v>PIKE CITY 1101CB</v>
          </cell>
          <cell r="C1485">
            <v>152201101</v>
          </cell>
          <cell r="D1485" t="str">
            <v>PIKE CITY 1101</v>
          </cell>
          <cell r="E1485" t="str">
            <v>CB</v>
          </cell>
          <cell r="F1485" t="b">
            <v>0</v>
          </cell>
          <cell r="G1485">
            <v>31622.6383629048</v>
          </cell>
          <cell r="H1485">
            <v>31622.6383629048</v>
          </cell>
          <cell r="I1485">
            <v>19.653597490929023</v>
          </cell>
          <cell r="J1485">
            <v>162</v>
          </cell>
          <cell r="K1485">
            <v>1.1093319750934899E-4</v>
          </cell>
          <cell r="L1485">
            <v>1392</v>
          </cell>
          <cell r="M1485">
            <v>299.41159229915598</v>
          </cell>
          <cell r="N1485">
            <v>1448</v>
          </cell>
        </row>
        <row r="1486">
          <cell r="B1486" t="str">
            <v>FRUITLAND 1142899734</v>
          </cell>
          <cell r="C1486">
            <v>192311142</v>
          </cell>
          <cell r="D1486" t="str">
            <v>FRUITLAND 1142</v>
          </cell>
          <cell r="E1486">
            <v>899734</v>
          </cell>
          <cell r="F1486" t="b">
            <v>0</v>
          </cell>
          <cell r="G1486">
            <v>5471.5337457960904</v>
          </cell>
          <cell r="H1486">
            <v>5471.5337457960904</v>
          </cell>
          <cell r="I1486">
            <v>3.4005803267843944</v>
          </cell>
          <cell r="J1486">
            <v>36</v>
          </cell>
          <cell r="K1486">
            <v>4.84348571869001E-4</v>
          </cell>
          <cell r="L1486">
            <v>35</v>
          </cell>
          <cell r="M1486">
            <v>103.68731878926</v>
          </cell>
          <cell r="N1486">
            <v>1931</v>
          </cell>
        </row>
        <row r="1487">
          <cell r="B1487" t="str">
            <v>SAN LUIS OBISPO 1101CB</v>
          </cell>
          <cell r="C1487">
            <v>182631101</v>
          </cell>
          <cell r="D1487" t="str">
            <v>SAN LUIS OBISPO 1101</v>
          </cell>
          <cell r="E1487" t="str">
            <v>CB</v>
          </cell>
          <cell r="F1487" t="b">
            <v>0</v>
          </cell>
          <cell r="G1487">
            <v>10872.403182972999</v>
          </cell>
          <cell r="H1487">
            <v>5779.9667359589002</v>
          </cell>
          <cell r="I1487">
            <v>3.5922726761708517</v>
          </cell>
          <cell r="J1487">
            <v>75</v>
          </cell>
          <cell r="K1487">
            <v>4.95670451712342E-5</v>
          </cell>
          <cell r="L1487">
            <v>3048</v>
          </cell>
          <cell r="M1487">
            <v>502.09651451915499</v>
          </cell>
          <cell r="N1487">
            <v>1196</v>
          </cell>
        </row>
        <row r="1488">
          <cell r="B1488" t="str">
            <v>PUEBLO 1105684564</v>
          </cell>
          <cell r="C1488">
            <v>43291105</v>
          </cell>
          <cell r="D1488" t="str">
            <v>PUEBLO 1105</v>
          </cell>
          <cell r="E1488">
            <v>684564</v>
          </cell>
          <cell r="F1488" t="b">
            <v>1</v>
          </cell>
          <cell r="G1488">
            <v>4176.2924161133096</v>
          </cell>
          <cell r="H1488">
            <v>443.39056627306701</v>
          </cell>
          <cell r="I1488">
            <v>0.27556902813739403</v>
          </cell>
          <cell r="J1488">
            <v>28</v>
          </cell>
          <cell r="K1488">
            <v>6.6649962166463506E-5</v>
          </cell>
          <cell r="L1488">
            <v>2566</v>
          </cell>
          <cell r="M1488">
            <v>311.008268876991</v>
          </cell>
          <cell r="N1488">
            <v>1430</v>
          </cell>
        </row>
        <row r="1489">
          <cell r="B1489" t="str">
            <v>VINEYARD 2107978364</v>
          </cell>
          <cell r="C1489">
            <v>14502107</v>
          </cell>
          <cell r="D1489" t="str">
            <v>VINEYARD 2107</v>
          </cell>
          <cell r="E1489">
            <v>978364</v>
          </cell>
          <cell r="F1489" t="b">
            <v>0</v>
          </cell>
          <cell r="G1489">
            <v>4026.4295255571801</v>
          </cell>
          <cell r="H1489">
            <v>1557.65726742437</v>
          </cell>
          <cell r="I1489">
            <v>0.96809028429109389</v>
          </cell>
          <cell r="J1489">
            <v>36</v>
          </cell>
          <cell r="K1489">
            <v>4.89226070183374E-5</v>
          </cell>
          <cell r="L1489">
            <v>3067</v>
          </cell>
          <cell r="M1489">
            <v>319.12063954125898</v>
          </cell>
          <cell r="N1489">
            <v>1419</v>
          </cell>
        </row>
        <row r="1490">
          <cell r="B1490" t="str">
            <v>TEMPLETON 2113CB</v>
          </cell>
          <cell r="C1490">
            <v>183052113</v>
          </cell>
          <cell r="D1490" t="str">
            <v>TEMPLETON 2113</v>
          </cell>
          <cell r="E1490" t="str">
            <v>CB</v>
          </cell>
          <cell r="F1490" t="b">
            <v>0</v>
          </cell>
          <cell r="G1490">
            <v>41366.512127152499</v>
          </cell>
          <cell r="H1490">
            <v>1446.4902917504201</v>
          </cell>
          <cell r="I1490">
            <v>0.89899955982002488</v>
          </cell>
          <cell r="J1490">
            <v>288</v>
          </cell>
          <cell r="K1490">
            <v>7.2635250595519296E-5</v>
          </cell>
          <cell r="L1490">
            <v>2400</v>
          </cell>
          <cell r="M1490">
            <v>424.91704977942697</v>
          </cell>
          <cell r="N1490">
            <v>1268</v>
          </cell>
        </row>
        <row r="1491">
          <cell r="B1491" t="str">
            <v>POINT ARENA 11013702</v>
          </cell>
          <cell r="C1491">
            <v>43381101</v>
          </cell>
          <cell r="D1491" t="str">
            <v>POINT ARENA 1101</v>
          </cell>
          <cell r="E1491">
            <v>3702</v>
          </cell>
          <cell r="F1491" t="b">
            <v>0</v>
          </cell>
          <cell r="G1491">
            <v>7962.9537622543703</v>
          </cell>
          <cell r="H1491">
            <v>7864.1374645975402</v>
          </cell>
          <cell r="I1491">
            <v>4.8875932036031946</v>
          </cell>
          <cell r="J1491">
            <v>35</v>
          </cell>
          <cell r="K1491">
            <v>5.5766790735235903E-5</v>
          </cell>
          <cell r="L1491">
            <v>2896</v>
          </cell>
          <cell r="M1491">
            <v>546.47491307533596</v>
          </cell>
          <cell r="N1491">
            <v>1152</v>
          </cell>
        </row>
        <row r="1492">
          <cell r="B1492" t="str">
            <v>TEMPLETON 2111R86</v>
          </cell>
          <cell r="C1492">
            <v>183052111</v>
          </cell>
          <cell r="D1492" t="str">
            <v>TEMPLETON 2111</v>
          </cell>
          <cell r="E1492" t="str">
            <v>R86</v>
          </cell>
          <cell r="F1492" t="b">
            <v>0</v>
          </cell>
          <cell r="G1492">
            <v>23197.454736549302</v>
          </cell>
          <cell r="H1492">
            <v>17574.2947040039</v>
          </cell>
          <cell r="I1492">
            <v>10.92249515475693</v>
          </cell>
          <cell r="J1492">
            <v>160</v>
          </cell>
          <cell r="K1492">
            <v>5.7552895462854299E-5</v>
          </cell>
          <cell r="L1492">
            <v>2847</v>
          </cell>
          <cell r="M1492">
            <v>490.649588243989</v>
          </cell>
          <cell r="N1492">
            <v>1209</v>
          </cell>
        </row>
        <row r="1493">
          <cell r="B1493" t="str">
            <v>MC KEE 1111711900</v>
          </cell>
          <cell r="C1493">
            <v>83531111</v>
          </cell>
          <cell r="D1493" t="str">
            <v>MC KEE 1111</v>
          </cell>
          <cell r="E1493">
            <v>711900</v>
          </cell>
          <cell r="F1493" t="b">
            <v>0</v>
          </cell>
          <cell r="G1493">
            <v>20250.2666518312</v>
          </cell>
          <cell r="H1493">
            <v>14456.159394127901</v>
          </cell>
          <cell r="I1493">
            <v>8.9845614631000004</v>
          </cell>
          <cell r="J1493">
            <v>116</v>
          </cell>
          <cell r="K1493">
            <v>7.6946009927383898E-5</v>
          </cell>
          <cell r="L1493">
            <v>2288</v>
          </cell>
          <cell r="M1493">
            <v>301.110956156295</v>
          </cell>
          <cell r="N1493">
            <v>1446</v>
          </cell>
        </row>
        <row r="1494">
          <cell r="B1494" t="str">
            <v>JARVIS 1108289662</v>
          </cell>
          <cell r="C1494">
            <v>13501108</v>
          </cell>
          <cell r="D1494" t="str">
            <v>JARVIS 1108</v>
          </cell>
          <cell r="E1494">
            <v>289662</v>
          </cell>
          <cell r="F1494" t="b">
            <v>1</v>
          </cell>
          <cell r="G1494">
            <v>1302.8840230882299</v>
          </cell>
          <cell r="H1494">
            <v>533.35525654848902</v>
          </cell>
          <cell r="I1494">
            <v>0.33148244658078868</v>
          </cell>
          <cell r="J1494">
            <v>11</v>
          </cell>
          <cell r="K1494">
            <v>2.7821518911382102E-5</v>
          </cell>
          <cell r="L1494">
            <v>3461</v>
          </cell>
          <cell r="M1494">
            <v>483.48462579534799</v>
          </cell>
          <cell r="N1494">
            <v>1212</v>
          </cell>
        </row>
        <row r="1495">
          <cell r="B1495" t="str">
            <v>BELLEVUE 2103648</v>
          </cell>
          <cell r="C1495">
            <v>43182103</v>
          </cell>
          <cell r="D1495" t="str">
            <v>BELLEVUE 2103</v>
          </cell>
          <cell r="E1495">
            <v>648</v>
          </cell>
          <cell r="F1495" t="b">
            <v>0</v>
          </cell>
          <cell r="G1495">
            <v>26216.5178756924</v>
          </cell>
          <cell r="H1495">
            <v>6117.4964595584797</v>
          </cell>
          <cell r="I1495">
            <v>3.8020487629325541</v>
          </cell>
          <cell r="J1495">
            <v>187</v>
          </cell>
          <cell r="K1495">
            <v>9.6900637892398893E-5</v>
          </cell>
          <cell r="L1495">
            <v>1716</v>
          </cell>
          <cell r="M1495">
            <v>305.01254819582903</v>
          </cell>
          <cell r="N1495">
            <v>1439</v>
          </cell>
        </row>
        <row r="1496">
          <cell r="B1496" t="str">
            <v>PIT NO 5 11011618</v>
          </cell>
          <cell r="C1496">
            <v>101321101</v>
          </cell>
          <cell r="D1496" t="str">
            <v>PIT NO 5 1101</v>
          </cell>
          <cell r="E1496">
            <v>1618</v>
          </cell>
          <cell r="F1496" t="b">
            <v>0</v>
          </cell>
          <cell r="G1496">
            <v>9746.1597558651392</v>
          </cell>
          <cell r="H1496">
            <v>9746.1597558651392</v>
          </cell>
          <cell r="I1496">
            <v>6.0572776605749779</v>
          </cell>
          <cell r="J1496">
            <v>15</v>
          </cell>
          <cell r="K1496">
            <v>1.08391776545128E-4</v>
          </cell>
          <cell r="L1496">
            <v>1441</v>
          </cell>
          <cell r="M1496">
            <v>237.78951197677301</v>
          </cell>
          <cell r="N1496">
            <v>1574</v>
          </cell>
        </row>
        <row r="1497">
          <cell r="B1497" t="str">
            <v>TASSAJARA 2104CB</v>
          </cell>
          <cell r="C1497">
            <v>14662104</v>
          </cell>
          <cell r="D1497" t="str">
            <v>TASSAJARA 2104</v>
          </cell>
          <cell r="E1497" t="str">
            <v>CB</v>
          </cell>
          <cell r="F1497" t="b">
            <v>1</v>
          </cell>
          <cell r="G1497">
            <v>1951.9603396610901</v>
          </cell>
          <cell r="H1497">
            <v>159.164466792496</v>
          </cell>
          <cell r="I1497">
            <v>9.8921359100370421E-2</v>
          </cell>
          <cell r="J1497">
            <v>22</v>
          </cell>
          <cell r="K1497">
            <v>5.9141161944439902E-5</v>
          </cell>
          <cell r="L1497">
            <v>2802</v>
          </cell>
          <cell r="M1497">
            <v>153.24380286913799</v>
          </cell>
          <cell r="N1497">
            <v>1767</v>
          </cell>
        </row>
        <row r="1498">
          <cell r="B1498" t="str">
            <v>ELECTRA 11026014</v>
          </cell>
          <cell r="C1498">
            <v>162161102</v>
          </cell>
          <cell r="D1498" t="str">
            <v>ELECTRA 1102</v>
          </cell>
          <cell r="E1498">
            <v>6014</v>
          </cell>
          <cell r="F1498" t="b">
            <v>0</v>
          </cell>
          <cell r="G1498">
            <v>8043.0217833489796</v>
          </cell>
          <cell r="H1498">
            <v>8043.0217833489796</v>
          </cell>
          <cell r="I1498">
            <v>4.9987705303598382</v>
          </cell>
          <cell r="J1498">
            <v>50</v>
          </cell>
          <cell r="K1498">
            <v>1.2399926854413901E-4</v>
          </cell>
          <cell r="L1498">
            <v>1120</v>
          </cell>
          <cell r="M1498">
            <v>242.055397700573</v>
          </cell>
          <cell r="N1498">
            <v>1562</v>
          </cell>
        </row>
        <row r="1499">
          <cell r="B1499" t="str">
            <v>SUNOL 1101MR298</v>
          </cell>
          <cell r="C1499">
            <v>14241101</v>
          </cell>
          <cell r="D1499" t="str">
            <v>SUNOL 1101</v>
          </cell>
          <cell r="E1499" t="str">
            <v>MR298</v>
          </cell>
          <cell r="F1499" t="b">
            <v>0</v>
          </cell>
          <cell r="G1499">
            <v>8473.8005573158098</v>
          </cell>
          <cell r="H1499">
            <v>8244.1822055817993</v>
          </cell>
          <cell r="I1499">
            <v>5.1237925454206339</v>
          </cell>
          <cell r="J1499">
            <v>39</v>
          </cell>
          <cell r="K1499">
            <v>7.0693522059464596E-5</v>
          </cell>
          <cell r="L1499">
            <v>2452</v>
          </cell>
          <cell r="M1499">
            <v>586.02731090409497</v>
          </cell>
          <cell r="N1499">
            <v>1117</v>
          </cell>
        </row>
        <row r="1500">
          <cell r="B1500" t="str">
            <v>COTATI 1105CB</v>
          </cell>
          <cell r="C1500">
            <v>42271105</v>
          </cell>
          <cell r="D1500" t="str">
            <v>COTATI 1105</v>
          </cell>
          <cell r="E1500" t="str">
            <v>CB</v>
          </cell>
          <cell r="F1500" t="b">
            <v>0</v>
          </cell>
          <cell r="G1500">
            <v>4309.0759004320598</v>
          </cell>
          <cell r="H1500">
            <v>4309.0759004320598</v>
          </cell>
          <cell r="I1500">
            <v>2.6781080798210439</v>
          </cell>
          <cell r="J1500">
            <v>35</v>
          </cell>
          <cell r="K1500">
            <v>1.1325988296968099E-4</v>
          </cell>
          <cell r="L1500">
            <v>1338</v>
          </cell>
          <cell r="M1500">
            <v>266.27997252667001</v>
          </cell>
          <cell r="N1500">
            <v>1506</v>
          </cell>
        </row>
        <row r="1501">
          <cell r="B1501" t="str">
            <v>CABRILLO 1104Y22</v>
          </cell>
          <cell r="C1501">
            <v>183101104</v>
          </cell>
          <cell r="D1501" t="str">
            <v>CABRILLO 1104</v>
          </cell>
          <cell r="E1501" t="str">
            <v>Y22</v>
          </cell>
          <cell r="F1501" t="b">
            <v>0</v>
          </cell>
          <cell r="G1501">
            <v>40867.328580589303</v>
          </cell>
          <cell r="H1501">
            <v>16721.659989542899</v>
          </cell>
          <cell r="I1501">
            <v>10.392579235265941</v>
          </cell>
          <cell r="J1501">
            <v>178</v>
          </cell>
          <cell r="K1501">
            <v>4.3833081101847601E-5</v>
          </cell>
          <cell r="L1501">
            <v>3193</v>
          </cell>
          <cell r="M1501">
            <v>413.69222963731102</v>
          </cell>
          <cell r="N1501">
            <v>1281</v>
          </cell>
        </row>
        <row r="1502">
          <cell r="B1502" t="str">
            <v>ANNAPOLIS 110176842</v>
          </cell>
          <cell r="C1502">
            <v>42861101</v>
          </cell>
          <cell r="D1502" t="str">
            <v>ANNAPOLIS 1101</v>
          </cell>
          <cell r="E1502">
            <v>76842</v>
          </cell>
          <cell r="F1502" t="b">
            <v>0</v>
          </cell>
          <cell r="G1502">
            <v>9156.7063989070903</v>
          </cell>
          <cell r="H1502">
            <v>9156.7063989070903</v>
          </cell>
          <cell r="I1502">
            <v>5.6909300179658731</v>
          </cell>
          <cell r="J1502">
            <v>33</v>
          </cell>
          <cell r="K1502">
            <v>1.2447615494414499E-4</v>
          </cell>
          <cell r="L1502">
            <v>1109</v>
          </cell>
          <cell r="M1502">
            <v>276.91839111649801</v>
          </cell>
          <cell r="N1502">
            <v>1479</v>
          </cell>
        </row>
        <row r="1503">
          <cell r="B1503" t="str">
            <v>TEMPLETON 2111A66</v>
          </cell>
          <cell r="C1503">
            <v>183052111</v>
          </cell>
          <cell r="D1503" t="str">
            <v>TEMPLETON 2111</v>
          </cell>
          <cell r="E1503" t="str">
            <v>A66</v>
          </cell>
          <cell r="F1503" t="b">
            <v>0</v>
          </cell>
          <cell r="G1503">
            <v>54313.838061549097</v>
          </cell>
          <cell r="H1503">
            <v>54313.838061549097</v>
          </cell>
          <cell r="I1503">
            <v>33.756269771006274</v>
          </cell>
          <cell r="J1503">
            <v>429</v>
          </cell>
          <cell r="K1503">
            <v>6.1473753771308106E-5</v>
          </cell>
          <cell r="L1503">
            <v>2734</v>
          </cell>
          <cell r="M1503">
            <v>473.967858020606</v>
          </cell>
          <cell r="N1503">
            <v>1218</v>
          </cell>
        </row>
        <row r="1504">
          <cell r="B1504" t="str">
            <v>SAN LUIS OBISPO 1103CB</v>
          </cell>
          <cell r="C1504">
            <v>182631103</v>
          </cell>
          <cell r="D1504" t="str">
            <v>SAN LUIS OBISPO 1103</v>
          </cell>
          <cell r="E1504" t="str">
            <v>CB</v>
          </cell>
          <cell r="F1504" t="b">
            <v>1</v>
          </cell>
          <cell r="G1504">
            <v>10934.081097644799</v>
          </cell>
          <cell r="H1504">
            <v>0</v>
          </cell>
          <cell r="I1504">
            <v>0</v>
          </cell>
          <cell r="J1504">
            <v>68</v>
          </cell>
          <cell r="K1504">
            <v>1.11278548776199E-4</v>
          </cell>
          <cell r="L1504">
            <v>1389</v>
          </cell>
          <cell r="M1504">
            <v>204.948924482416</v>
          </cell>
          <cell r="N1504">
            <v>1629</v>
          </cell>
        </row>
        <row r="1505">
          <cell r="B1505" t="str">
            <v>SAN LUIS OBISPO 1103V82</v>
          </cell>
          <cell r="C1505">
            <v>182631103</v>
          </cell>
          <cell r="D1505" t="str">
            <v>SAN LUIS OBISPO 1103</v>
          </cell>
          <cell r="E1505" t="str">
            <v>V82</v>
          </cell>
          <cell r="F1505" t="b">
            <v>0</v>
          </cell>
          <cell r="G1505">
            <v>22558.980061681199</v>
          </cell>
          <cell r="H1505">
            <v>14130.1147487546</v>
          </cell>
          <cell r="I1505">
            <v>8.7819233988530776</v>
          </cell>
          <cell r="J1505">
            <v>174</v>
          </cell>
          <cell r="K1505">
            <v>7.4918483116415705E-5</v>
          </cell>
          <cell r="L1505">
            <v>2332</v>
          </cell>
          <cell r="M1505">
            <v>326.04953077795102</v>
          </cell>
          <cell r="N1505">
            <v>1404</v>
          </cell>
        </row>
        <row r="1506">
          <cell r="B1506" t="str">
            <v>APPLE HILL 21027502</v>
          </cell>
          <cell r="C1506">
            <v>153662102</v>
          </cell>
          <cell r="D1506" t="str">
            <v>APPLE HILL 2102</v>
          </cell>
          <cell r="E1506">
            <v>7502</v>
          </cell>
          <cell r="F1506" t="b">
            <v>0</v>
          </cell>
          <cell r="G1506">
            <v>36933.345375395496</v>
          </cell>
          <cell r="H1506">
            <v>36933.345375395496</v>
          </cell>
          <cell r="I1506">
            <v>22.954223353260097</v>
          </cell>
          <cell r="J1506">
            <v>267</v>
          </cell>
          <cell r="K1506">
            <v>1.13806412710096E-4</v>
          </cell>
          <cell r="L1506">
            <v>1324</v>
          </cell>
          <cell r="M1506">
            <v>264.26752893305502</v>
          </cell>
          <cell r="N1506">
            <v>1509</v>
          </cell>
        </row>
        <row r="1507">
          <cell r="B1507" t="str">
            <v>SAN LUIS OBISPO 1101V12</v>
          </cell>
          <cell r="C1507">
            <v>182631101</v>
          </cell>
          <cell r="D1507" t="str">
            <v>SAN LUIS OBISPO 1101</v>
          </cell>
          <cell r="E1507" t="str">
            <v>V12</v>
          </cell>
          <cell r="F1507" t="b">
            <v>0</v>
          </cell>
          <cell r="G1507">
            <v>33868.169422813298</v>
          </cell>
          <cell r="H1507">
            <v>33868.169422813298</v>
          </cell>
          <cell r="I1507">
            <v>21.049204116105219</v>
          </cell>
          <cell r="J1507">
            <v>127</v>
          </cell>
          <cell r="K1507">
            <v>8.4110257099382493E-5</v>
          </cell>
          <cell r="L1507">
            <v>2090</v>
          </cell>
          <cell r="M1507">
            <v>399.92299638864398</v>
          </cell>
          <cell r="N1507">
            <v>1297</v>
          </cell>
        </row>
        <row r="1508">
          <cell r="B1508" t="str">
            <v>PAUL SWEET 210710986</v>
          </cell>
          <cell r="C1508">
            <v>83252107</v>
          </cell>
          <cell r="D1508" t="str">
            <v>PAUL SWEET 2107</v>
          </cell>
          <cell r="E1508">
            <v>10986</v>
          </cell>
          <cell r="F1508" t="b">
            <v>0</v>
          </cell>
          <cell r="G1508">
            <v>31785.025478259799</v>
          </cell>
          <cell r="H1508">
            <v>14988.5932922342</v>
          </cell>
          <cell r="I1508">
            <v>9.3154712816868859</v>
          </cell>
          <cell r="J1508">
            <v>180</v>
          </cell>
          <cell r="K1508">
            <v>9.4350616748228202E-5</v>
          </cell>
          <cell r="L1508">
            <v>1785</v>
          </cell>
          <cell r="M1508">
            <v>282.18212837966701</v>
          </cell>
          <cell r="N1508">
            <v>1470</v>
          </cell>
        </row>
        <row r="1509">
          <cell r="B1509" t="str">
            <v>LAYTONVILLE 1102682</v>
          </cell>
          <cell r="C1509">
            <v>42681102</v>
          </cell>
          <cell r="D1509" t="str">
            <v>LAYTONVILLE 1102</v>
          </cell>
          <cell r="E1509">
            <v>682</v>
          </cell>
          <cell r="F1509" t="b">
            <v>0</v>
          </cell>
          <cell r="G1509">
            <v>23844.534928167701</v>
          </cell>
          <cell r="H1509">
            <v>23844.534928167701</v>
          </cell>
          <cell r="I1509">
            <v>14.819474784442326</v>
          </cell>
          <cell r="J1509">
            <v>97</v>
          </cell>
          <cell r="K1509">
            <v>1.6348755663401701E-4</v>
          </cell>
          <cell r="L1509">
            <v>605</v>
          </cell>
          <cell r="M1509">
            <v>167.41242317928101</v>
          </cell>
          <cell r="N1509">
            <v>1727</v>
          </cell>
        </row>
        <row r="1510">
          <cell r="B1510" t="str">
            <v>LOS OSITOS 21033010</v>
          </cell>
          <cell r="C1510">
            <v>182082103</v>
          </cell>
          <cell r="D1510" t="str">
            <v>LOS OSITOS 2103</v>
          </cell>
          <cell r="E1510">
            <v>3010</v>
          </cell>
          <cell r="F1510" t="b">
            <v>0</v>
          </cell>
          <cell r="G1510">
            <v>50085.859830204303</v>
          </cell>
          <cell r="H1510">
            <v>50061.440041186397</v>
          </cell>
          <cell r="I1510">
            <v>31.113387222614293</v>
          </cell>
          <cell r="J1510">
            <v>229</v>
          </cell>
          <cell r="K1510">
            <v>6.2602156753506505E-5</v>
          </cell>
          <cell r="L1510">
            <v>2699</v>
          </cell>
          <cell r="M1510">
            <v>457.26914975654398</v>
          </cell>
          <cell r="N1510">
            <v>1239</v>
          </cell>
        </row>
        <row r="1511">
          <cell r="B1511" t="str">
            <v>HIGHLANDS 1102556</v>
          </cell>
          <cell r="C1511">
            <v>43361102</v>
          </cell>
          <cell r="D1511" t="str">
            <v>HIGHLANDS 1102</v>
          </cell>
          <cell r="E1511">
            <v>556</v>
          </cell>
          <cell r="F1511" t="b">
            <v>1</v>
          </cell>
          <cell r="G1511">
            <v>12171.5187416013</v>
          </cell>
          <cell r="H1511">
            <v>285.91310554896199</v>
          </cell>
          <cell r="I1511">
            <v>0.17769615012365569</v>
          </cell>
          <cell r="J1511">
            <v>90</v>
          </cell>
          <cell r="K1511">
            <v>6.0968595274365102E-5</v>
          </cell>
          <cell r="L1511">
            <v>2748</v>
          </cell>
          <cell r="M1511">
            <v>422.95868475091498</v>
          </cell>
          <cell r="N1511">
            <v>1269</v>
          </cell>
        </row>
        <row r="1512">
          <cell r="B1512" t="str">
            <v>MARTELL 11016074</v>
          </cell>
          <cell r="C1512">
            <v>163011101</v>
          </cell>
          <cell r="D1512" t="str">
            <v>MARTELL 1101</v>
          </cell>
          <cell r="E1512">
            <v>6074</v>
          </cell>
          <cell r="F1512" t="b">
            <v>0</v>
          </cell>
          <cell r="G1512">
            <v>5923.6574163270097</v>
          </cell>
          <cell r="H1512">
            <v>5923.6574163270097</v>
          </cell>
          <cell r="I1512">
            <v>3.6815770144978308</v>
          </cell>
          <cell r="J1512">
            <v>34</v>
          </cell>
          <cell r="K1512">
            <v>1.3034245089596901E-4</v>
          </cell>
          <cell r="L1512">
            <v>1003</v>
          </cell>
          <cell r="M1512">
            <v>156.78669678395099</v>
          </cell>
          <cell r="N1512">
            <v>1759</v>
          </cell>
        </row>
        <row r="1513">
          <cell r="B1513" t="str">
            <v>HALF MOON BAY 1101818874</v>
          </cell>
          <cell r="C1513">
            <v>24101101</v>
          </cell>
          <cell r="D1513" t="str">
            <v>HALF MOON BAY 1101</v>
          </cell>
          <cell r="E1513">
            <v>818874</v>
          </cell>
          <cell r="F1513" t="b">
            <v>0</v>
          </cell>
          <cell r="G1513">
            <v>10865.8424054098</v>
          </cell>
          <cell r="H1513">
            <v>9148.5424977758994</v>
          </cell>
          <cell r="I1513">
            <v>5.6858561204325042</v>
          </cell>
          <cell r="J1513">
            <v>42</v>
          </cell>
          <cell r="K1513">
            <v>8.8075034671505995E-5</v>
          </cell>
          <cell r="L1513">
            <v>1981</v>
          </cell>
          <cell r="M1513">
            <v>323.26055084789698</v>
          </cell>
          <cell r="N1513">
            <v>1408</v>
          </cell>
        </row>
        <row r="1514">
          <cell r="B1514" t="str">
            <v>HIGGINS 1110869408</v>
          </cell>
          <cell r="C1514">
            <v>152691110</v>
          </cell>
          <cell r="D1514" t="str">
            <v>HIGGINS 1110</v>
          </cell>
          <cell r="E1514">
            <v>869408</v>
          </cell>
          <cell r="F1514" t="b">
            <v>1</v>
          </cell>
          <cell r="G1514">
            <v>710.71028545776403</v>
          </cell>
          <cell r="H1514">
            <v>710.71028545776403</v>
          </cell>
          <cell r="I1514">
            <v>0.44170931352253823</v>
          </cell>
          <cell r="J1514">
            <v>6</v>
          </cell>
          <cell r="K1514">
            <v>1.6423106717411399E-4</v>
          </cell>
          <cell r="L1514">
            <v>597</v>
          </cell>
          <cell r="M1514">
            <v>150.59668736239001</v>
          </cell>
          <cell r="N1514">
            <v>1775</v>
          </cell>
        </row>
        <row r="1515">
          <cell r="B1515" t="str">
            <v>OILFIELDS 11037006</v>
          </cell>
          <cell r="C1515">
            <v>182391103</v>
          </cell>
          <cell r="D1515" t="str">
            <v>OILFIELDS 1103</v>
          </cell>
          <cell r="E1515">
            <v>7006</v>
          </cell>
          <cell r="F1515" t="b">
            <v>1</v>
          </cell>
          <cell r="G1515">
            <v>11204.5058252569</v>
          </cell>
          <cell r="H1515">
            <v>0</v>
          </cell>
          <cell r="I1515">
            <v>0</v>
          </cell>
          <cell r="J1515">
            <v>42</v>
          </cell>
          <cell r="K1515">
            <v>6.1931207666220402E-5</v>
          </cell>
          <cell r="L1515">
            <v>2722</v>
          </cell>
          <cell r="M1515">
            <v>240.17526297892101</v>
          </cell>
          <cell r="N1515">
            <v>1567</v>
          </cell>
        </row>
        <row r="1516">
          <cell r="B1516" t="str">
            <v>SWIFT 2102889948</v>
          </cell>
          <cell r="C1516">
            <v>83392102</v>
          </cell>
          <cell r="D1516" t="str">
            <v>SWIFT 2102</v>
          </cell>
          <cell r="E1516">
            <v>889948</v>
          </cell>
          <cell r="F1516" t="b">
            <v>1</v>
          </cell>
          <cell r="G1516">
            <v>2120.3673046100898</v>
          </cell>
          <cell r="H1516">
            <v>706.88773917304002</v>
          </cell>
          <cell r="I1516">
            <v>0.43933358556435054</v>
          </cell>
          <cell r="J1516">
            <v>8</v>
          </cell>
          <cell r="K1516">
            <v>7.9649166374500503E-5</v>
          </cell>
          <cell r="L1516">
            <v>2217</v>
          </cell>
          <cell r="M1516">
            <v>479.81829310014098</v>
          </cell>
          <cell r="N1516">
            <v>1216</v>
          </cell>
        </row>
        <row r="1517">
          <cell r="B1517" t="str">
            <v>SAN MIGUEL 1106N34</v>
          </cell>
          <cell r="C1517">
            <v>182661106</v>
          </cell>
          <cell r="D1517" t="str">
            <v>SAN MIGUEL 1106</v>
          </cell>
          <cell r="E1517" t="str">
            <v>N34</v>
          </cell>
          <cell r="F1517" t="b">
            <v>0</v>
          </cell>
          <cell r="G1517">
            <v>22008.970241011099</v>
          </cell>
          <cell r="H1517">
            <v>6041.6355984597103</v>
          </cell>
          <cell r="I1517">
            <v>3.7549009312987636</v>
          </cell>
          <cell r="J1517">
            <v>62</v>
          </cell>
          <cell r="K1517">
            <v>9.4539406976980203E-5</v>
          </cell>
          <cell r="L1517">
            <v>1778</v>
          </cell>
          <cell r="M1517">
            <v>242.68163663208901</v>
          </cell>
          <cell r="N1517">
            <v>1560</v>
          </cell>
        </row>
        <row r="1518">
          <cell r="B1518" t="str">
            <v>MONTE RIO 1112120</v>
          </cell>
          <cell r="C1518">
            <v>42811112</v>
          </cell>
          <cell r="D1518" t="str">
            <v>MONTE RIO 1112</v>
          </cell>
          <cell r="E1518">
            <v>120</v>
          </cell>
          <cell r="F1518" t="b">
            <v>0</v>
          </cell>
          <cell r="G1518">
            <v>10326.186835992899</v>
          </cell>
          <cell r="H1518">
            <v>10326.186835992899</v>
          </cell>
          <cell r="I1518">
            <v>6.4177668340540084</v>
          </cell>
          <cell r="J1518">
            <v>67</v>
          </cell>
          <cell r="K1518">
            <v>2.1508602250507199E-4</v>
          </cell>
          <cell r="L1518">
            <v>341</v>
          </cell>
          <cell r="M1518">
            <v>93.788047800415399</v>
          </cell>
          <cell r="N1518">
            <v>1989</v>
          </cell>
        </row>
        <row r="1519">
          <cell r="B1519" t="str">
            <v>HIGHLANDS 1102CB</v>
          </cell>
          <cell r="C1519">
            <v>43361102</v>
          </cell>
          <cell r="D1519" t="str">
            <v>HIGHLANDS 1102</v>
          </cell>
          <cell r="E1519" t="str">
            <v>CB</v>
          </cell>
          <cell r="F1519" t="b">
            <v>0</v>
          </cell>
          <cell r="G1519">
            <v>11922.4207020824</v>
          </cell>
          <cell r="H1519">
            <v>11922.4207020824</v>
          </cell>
          <cell r="I1519">
            <v>7.4098326302563082</v>
          </cell>
          <cell r="J1519">
            <v>78</v>
          </cell>
          <cell r="K1519">
            <v>6.4644018097262702E-5</v>
          </cell>
          <cell r="L1519">
            <v>2617</v>
          </cell>
          <cell r="M1519">
            <v>270.23378364916198</v>
          </cell>
          <cell r="N1519">
            <v>1497</v>
          </cell>
        </row>
        <row r="1520">
          <cell r="B1520" t="str">
            <v>HOOPA 110182542</v>
          </cell>
          <cell r="C1520">
            <v>192401101</v>
          </cell>
          <cell r="D1520" t="str">
            <v>HOOPA 1101</v>
          </cell>
          <cell r="E1520">
            <v>82542</v>
          </cell>
          <cell r="F1520" t="b">
            <v>0</v>
          </cell>
          <cell r="G1520">
            <v>24330.957941661101</v>
          </cell>
          <cell r="H1520">
            <v>19513.0606149181</v>
          </cell>
          <cell r="I1520">
            <v>12.127446000570602</v>
          </cell>
          <cell r="J1520">
            <v>150</v>
          </cell>
          <cell r="K1520">
            <v>2.46890524251923E-4</v>
          </cell>
          <cell r="L1520">
            <v>227</v>
          </cell>
          <cell r="M1520">
            <v>125.88061895037499</v>
          </cell>
          <cell r="N1520">
            <v>1856</v>
          </cell>
        </row>
        <row r="1521">
          <cell r="B1521" t="str">
            <v>BRUNSWICK 1103904574</v>
          </cell>
          <cell r="C1521">
            <v>152481103</v>
          </cell>
          <cell r="D1521" t="str">
            <v>BRUNSWICK 1103</v>
          </cell>
          <cell r="E1521">
            <v>904574</v>
          </cell>
          <cell r="F1521" t="b">
            <v>0</v>
          </cell>
          <cell r="G1521">
            <v>2518.7659002786299</v>
          </cell>
          <cell r="H1521">
            <v>2518.7659002786299</v>
          </cell>
          <cell r="I1521">
            <v>1.5654231822738534</v>
          </cell>
          <cell r="J1521">
            <v>25</v>
          </cell>
          <cell r="K1521">
            <v>2.2179975145263499E-4</v>
          </cell>
          <cell r="L1521">
            <v>312</v>
          </cell>
          <cell r="M1521">
            <v>119.846702166763</v>
          </cell>
          <cell r="N1521">
            <v>1870</v>
          </cell>
        </row>
        <row r="1522">
          <cell r="B1522" t="str">
            <v>WILLOW PASS 1101CB</v>
          </cell>
          <cell r="C1522">
            <v>13911101</v>
          </cell>
          <cell r="D1522" t="str">
            <v>WILLOW PASS 1101</v>
          </cell>
          <cell r="E1522" t="str">
            <v>CB</v>
          </cell>
          <cell r="F1522" t="b">
            <v>0</v>
          </cell>
          <cell r="G1522">
            <v>10055.421901236399</v>
          </cell>
          <cell r="H1522">
            <v>1899.3732814973901</v>
          </cell>
          <cell r="I1522">
            <v>1.1804681674937165</v>
          </cell>
          <cell r="J1522">
            <v>75</v>
          </cell>
          <cell r="K1522">
            <v>5.0220213906601E-5</v>
          </cell>
          <cell r="L1522">
            <v>3033</v>
          </cell>
          <cell r="M1522">
            <v>198.63670515986701</v>
          </cell>
          <cell r="N1522">
            <v>1643</v>
          </cell>
        </row>
        <row r="1523">
          <cell r="B1523" t="str">
            <v>WYANDOTTE 11095973</v>
          </cell>
          <cell r="C1523">
            <v>102911109</v>
          </cell>
          <cell r="D1523" t="str">
            <v>WYANDOTTE 1109</v>
          </cell>
          <cell r="E1523">
            <v>5973</v>
          </cell>
          <cell r="F1523" t="b">
            <v>1</v>
          </cell>
          <cell r="G1523">
            <v>3972.7876068419</v>
          </cell>
          <cell r="H1523">
            <v>138.23537260265499</v>
          </cell>
          <cell r="I1523">
            <v>8.5913842512526414E-2</v>
          </cell>
          <cell r="J1523">
            <v>35</v>
          </cell>
          <cell r="K1523">
            <v>1.12586444343573E-4</v>
          </cell>
          <cell r="L1523">
            <v>1351</v>
          </cell>
          <cell r="M1523">
            <v>248.99594667997599</v>
          </cell>
          <cell r="N1523">
            <v>1541</v>
          </cell>
        </row>
        <row r="1524">
          <cell r="B1524" t="str">
            <v>PUEBLO 2102773926</v>
          </cell>
          <cell r="C1524">
            <v>43292102</v>
          </cell>
          <cell r="D1524" t="str">
            <v>PUEBLO 2102</v>
          </cell>
          <cell r="E1524">
            <v>773926</v>
          </cell>
          <cell r="F1524" t="b">
            <v>1</v>
          </cell>
          <cell r="G1524">
            <v>3395.21457290224</v>
          </cell>
          <cell r="H1524">
            <v>706.74170553338297</v>
          </cell>
          <cell r="I1524">
            <v>0.43924282506736045</v>
          </cell>
          <cell r="J1524">
            <v>25</v>
          </cell>
          <cell r="K1524">
            <v>7.9068663770461402E-5</v>
          </cell>
          <cell r="L1524">
            <v>2232</v>
          </cell>
          <cell r="M1524">
            <v>668.62592992453199</v>
          </cell>
          <cell r="N1524">
            <v>1044</v>
          </cell>
        </row>
        <row r="1525">
          <cell r="B1525" t="str">
            <v>WINDSOR 1103CB</v>
          </cell>
          <cell r="C1525">
            <v>43501103</v>
          </cell>
          <cell r="D1525" t="str">
            <v>WINDSOR 1103</v>
          </cell>
          <cell r="E1525" t="str">
            <v>CB</v>
          </cell>
          <cell r="F1525" t="b">
            <v>1</v>
          </cell>
          <cell r="G1525">
            <v>8832.9668055536895</v>
          </cell>
          <cell r="H1525">
            <v>0</v>
          </cell>
          <cell r="I1525">
            <v>0</v>
          </cell>
          <cell r="J1525">
            <v>64</v>
          </cell>
          <cell r="K1525">
            <v>1.11516202513672E-4</v>
          </cell>
          <cell r="L1525">
            <v>1384</v>
          </cell>
          <cell r="M1525">
            <v>254.86856436233899</v>
          </cell>
          <cell r="N1525">
            <v>1534</v>
          </cell>
        </row>
        <row r="1526">
          <cell r="B1526" t="str">
            <v>PEABODY 2113CB</v>
          </cell>
          <cell r="C1526">
            <v>63642113</v>
          </cell>
          <cell r="D1526" t="str">
            <v>PEABODY 2113</v>
          </cell>
          <cell r="E1526" t="str">
            <v>CB</v>
          </cell>
          <cell r="F1526" t="b">
            <v>1</v>
          </cell>
          <cell r="G1526">
            <v>8317.4056920511994</v>
          </cell>
          <cell r="H1526">
            <v>587.38809161527399</v>
          </cell>
          <cell r="I1526">
            <v>0.36506407185535983</v>
          </cell>
          <cell r="J1526">
            <v>40</v>
          </cell>
          <cell r="K1526">
            <v>7.0186421350714893E-5</v>
          </cell>
          <cell r="L1526">
            <v>2464</v>
          </cell>
          <cell r="M1526">
            <v>270.69889016822799</v>
          </cell>
          <cell r="N1526">
            <v>1494</v>
          </cell>
        </row>
        <row r="1527">
          <cell r="B1527" t="str">
            <v>BONNIE NOOK 1101CB</v>
          </cell>
          <cell r="C1527">
            <v>152301101</v>
          </cell>
          <cell r="D1527" t="str">
            <v>BONNIE NOOK 1101</v>
          </cell>
          <cell r="E1527" t="str">
            <v>CB</v>
          </cell>
          <cell r="F1527" t="b">
            <v>0</v>
          </cell>
          <cell r="G1527">
            <v>23251.1044123233</v>
          </cell>
          <cell r="H1527">
            <v>23251.1044123233</v>
          </cell>
          <cell r="I1527">
            <v>14.450655321518521</v>
          </cell>
          <cell r="J1527">
            <v>153</v>
          </cell>
          <cell r="K1527">
            <v>1.9229340300865399E-4</v>
          </cell>
          <cell r="L1527">
            <v>432</v>
          </cell>
          <cell r="M1527">
            <v>98.724372973423101</v>
          </cell>
          <cell r="N1527">
            <v>1962</v>
          </cell>
        </row>
        <row r="1528">
          <cell r="B1528" t="str">
            <v>NEWBURG 11313446</v>
          </cell>
          <cell r="C1528">
            <v>192151131</v>
          </cell>
          <cell r="D1528" t="str">
            <v>NEWBURG 1131</v>
          </cell>
          <cell r="E1528">
            <v>3446</v>
          </cell>
          <cell r="F1528" t="b">
            <v>1</v>
          </cell>
          <cell r="G1528">
            <v>13148.5405296032</v>
          </cell>
          <cell r="H1528">
            <v>475.01262233861399</v>
          </cell>
          <cell r="I1528">
            <v>0.29522226372816285</v>
          </cell>
          <cell r="J1528">
            <v>87</v>
          </cell>
          <cell r="K1528">
            <v>1.4693115681015901E-4</v>
          </cell>
          <cell r="L1528">
            <v>773</v>
          </cell>
          <cell r="M1528">
            <v>117.90704178386601</v>
          </cell>
          <cell r="N1528">
            <v>1882</v>
          </cell>
        </row>
        <row r="1529">
          <cell r="B1529" t="str">
            <v>FORT ROSS 112137326</v>
          </cell>
          <cell r="C1529">
            <v>42851121</v>
          </cell>
          <cell r="D1529" t="str">
            <v>FORT ROSS 1121</v>
          </cell>
          <cell r="E1529">
            <v>37326</v>
          </cell>
          <cell r="F1529" t="b">
            <v>0</v>
          </cell>
          <cell r="G1529">
            <v>8213.2529929817701</v>
          </cell>
          <cell r="H1529">
            <v>8213.2529929817701</v>
          </cell>
          <cell r="I1529">
            <v>5.1045699148426165</v>
          </cell>
          <cell r="J1529">
            <v>31</v>
          </cell>
          <cell r="K1529">
            <v>5.9994149523845401E-5</v>
          </cell>
          <cell r="L1529">
            <v>2777</v>
          </cell>
          <cell r="M1529">
            <v>369.11629256798301</v>
          </cell>
          <cell r="N1529">
            <v>1338</v>
          </cell>
        </row>
        <row r="1530">
          <cell r="B1530" t="str">
            <v>SUMMIT 110148632</v>
          </cell>
          <cell r="C1530">
            <v>152591101</v>
          </cell>
          <cell r="D1530" t="str">
            <v>SUMMIT 1101</v>
          </cell>
          <cell r="E1530">
            <v>48632</v>
          </cell>
          <cell r="F1530" t="b">
            <v>0</v>
          </cell>
          <cell r="G1530">
            <v>4391.6286261974901</v>
          </cell>
          <cell r="H1530">
            <v>4391.6286261974901</v>
          </cell>
          <cell r="I1530">
            <v>2.7294149323788006</v>
          </cell>
          <cell r="J1530">
            <v>38</v>
          </cell>
          <cell r="K1530">
            <v>1.06806303416593E-4</v>
          </cell>
          <cell r="L1530">
            <v>1483</v>
          </cell>
          <cell r="M1530">
            <v>115.166105213454</v>
          </cell>
          <cell r="N1530">
            <v>1895</v>
          </cell>
        </row>
        <row r="1531">
          <cell r="B1531" t="str">
            <v>WEST POINT 110236676</v>
          </cell>
          <cell r="C1531">
            <v>163201102</v>
          </cell>
          <cell r="D1531" t="str">
            <v>WEST POINT 1102</v>
          </cell>
          <cell r="E1531">
            <v>36676</v>
          </cell>
          <cell r="F1531" t="b">
            <v>0</v>
          </cell>
          <cell r="G1531">
            <v>27305.8876967996</v>
          </cell>
          <cell r="H1531">
            <v>27305.8876967996</v>
          </cell>
          <cell r="I1531">
            <v>16.970719513237789</v>
          </cell>
          <cell r="J1531">
            <v>173</v>
          </cell>
          <cell r="K1531">
            <v>8.12581369287948E-5</v>
          </cell>
          <cell r="L1531">
            <v>2175</v>
          </cell>
          <cell r="M1531">
            <v>346.196829313298</v>
          </cell>
          <cell r="N1531">
            <v>1376</v>
          </cell>
        </row>
        <row r="1532">
          <cell r="B1532" t="str">
            <v>CHALLENGE 11021902</v>
          </cell>
          <cell r="C1532">
            <v>103201102</v>
          </cell>
          <cell r="D1532" t="str">
            <v>CHALLENGE 1102</v>
          </cell>
          <cell r="E1532">
            <v>1902</v>
          </cell>
          <cell r="F1532" t="b">
            <v>0</v>
          </cell>
          <cell r="G1532">
            <v>7840.3137636362299</v>
          </cell>
          <cell r="H1532">
            <v>7840.3137636362299</v>
          </cell>
          <cell r="I1532">
            <v>4.8727866772133188</v>
          </cell>
          <cell r="J1532">
            <v>44</v>
          </cell>
          <cell r="K1532">
            <v>1.3678512484396099E-4</v>
          </cell>
          <cell r="L1532">
            <v>909</v>
          </cell>
          <cell r="M1532">
            <v>253.46991337399601</v>
          </cell>
          <cell r="N1532">
            <v>1535</v>
          </cell>
        </row>
        <row r="1533">
          <cell r="B1533" t="str">
            <v>HOPLAND 11011100</v>
          </cell>
          <cell r="C1533">
            <v>42251101</v>
          </cell>
          <cell r="D1533" t="str">
            <v>HOPLAND 1101</v>
          </cell>
          <cell r="E1533">
            <v>1100</v>
          </cell>
          <cell r="F1533" t="b">
            <v>0</v>
          </cell>
          <cell r="G1533">
            <v>10937.728762553201</v>
          </cell>
          <cell r="H1533">
            <v>5979.9349972835298</v>
          </cell>
          <cell r="I1533">
            <v>3.7165537584111434</v>
          </cell>
          <cell r="J1533">
            <v>68</v>
          </cell>
          <cell r="K1533">
            <v>8.9766085299892604E-5</v>
          </cell>
          <cell r="L1533">
            <v>1920</v>
          </cell>
          <cell r="M1533">
            <v>293.796228726793</v>
          </cell>
          <cell r="N1533">
            <v>1457</v>
          </cell>
        </row>
        <row r="1534">
          <cell r="B1534" t="str">
            <v>NOVATO 1104676060</v>
          </cell>
          <cell r="C1534">
            <v>42211104</v>
          </cell>
          <cell r="D1534" t="str">
            <v>NOVATO 1104</v>
          </cell>
          <cell r="E1534">
            <v>676060</v>
          </cell>
          <cell r="F1534" t="b">
            <v>1</v>
          </cell>
          <cell r="G1534">
            <v>1407.16202532289</v>
          </cell>
          <cell r="H1534">
            <v>722.77707429730197</v>
          </cell>
          <cell r="I1534">
            <v>0.44920887153343814</v>
          </cell>
          <cell r="J1534">
            <v>9</v>
          </cell>
          <cell r="K1534">
            <v>2.5905260877657799E-4</v>
          </cell>
          <cell r="L1534">
            <v>197</v>
          </cell>
          <cell r="M1534">
            <v>109.100031369577</v>
          </cell>
          <cell r="N1534">
            <v>1913</v>
          </cell>
        </row>
        <row r="1535">
          <cell r="B1535" t="str">
            <v>CALAVERAS CEMENT 110111188</v>
          </cell>
          <cell r="C1535">
            <v>162211101</v>
          </cell>
          <cell r="D1535" t="str">
            <v>CALAVERAS CEMENT 1101</v>
          </cell>
          <cell r="E1535">
            <v>11188</v>
          </cell>
          <cell r="F1535" t="b">
            <v>0</v>
          </cell>
          <cell r="G1535">
            <v>48202.521666031498</v>
          </cell>
          <cell r="H1535">
            <v>48202.521666031498</v>
          </cell>
          <cell r="I1535">
            <v>29.958061942841205</v>
          </cell>
          <cell r="J1535">
            <v>294</v>
          </cell>
          <cell r="K1535">
            <v>1.28455677338362E-4</v>
          </cell>
          <cell r="L1535">
            <v>1041</v>
          </cell>
          <cell r="M1535">
            <v>211.28913562872799</v>
          </cell>
          <cell r="N1535">
            <v>1617</v>
          </cell>
        </row>
        <row r="1536">
          <cell r="B1536" t="str">
            <v>CLARK ROAD 110247006</v>
          </cell>
          <cell r="C1536">
            <v>103091102</v>
          </cell>
          <cell r="D1536" t="str">
            <v>CLARK ROAD 1102</v>
          </cell>
          <cell r="E1536">
            <v>47006</v>
          </cell>
          <cell r="F1536" t="b">
            <v>0</v>
          </cell>
          <cell r="G1536">
            <v>7194.66401549681</v>
          </cell>
          <cell r="H1536">
            <v>7194.66401549681</v>
          </cell>
          <cell r="I1536">
            <v>4.4715127504641456</v>
          </cell>
          <cell r="J1536">
            <v>51</v>
          </cell>
          <cell r="K1536">
            <v>4.1525644846842599E-4</v>
          </cell>
          <cell r="L1536">
            <v>65</v>
          </cell>
          <cell r="M1536">
            <v>106.836187180672</v>
          </cell>
          <cell r="N1536">
            <v>1923</v>
          </cell>
        </row>
        <row r="1537">
          <cell r="B1537" t="str">
            <v>MARTELL 1103CB</v>
          </cell>
          <cell r="C1537">
            <v>163011103</v>
          </cell>
          <cell r="D1537" t="str">
            <v>MARTELL 1103</v>
          </cell>
          <cell r="E1537" t="str">
            <v>CB</v>
          </cell>
          <cell r="F1537" t="b">
            <v>0</v>
          </cell>
          <cell r="G1537">
            <v>10088.664938024</v>
          </cell>
          <cell r="H1537">
            <v>2844.86606138056</v>
          </cell>
          <cell r="I1537">
            <v>1.7680957497703915</v>
          </cell>
          <cell r="J1537">
            <v>76</v>
          </cell>
          <cell r="K1537">
            <v>1.18616325284835E-4</v>
          </cell>
          <cell r="L1537">
            <v>1213</v>
          </cell>
          <cell r="M1537">
            <v>152.453672765768</v>
          </cell>
          <cell r="N1537">
            <v>1770</v>
          </cell>
        </row>
        <row r="1538">
          <cell r="B1538" t="str">
            <v>PARADISE 11042034</v>
          </cell>
          <cell r="C1538">
            <v>102831104</v>
          </cell>
          <cell r="D1538" t="str">
            <v>PARADISE 1104</v>
          </cell>
          <cell r="E1538">
            <v>2034</v>
          </cell>
          <cell r="F1538" t="b">
            <v>0</v>
          </cell>
          <cell r="G1538">
            <v>17672.004694946099</v>
          </cell>
          <cell r="H1538">
            <v>17659.708717323902</v>
          </cell>
          <cell r="I1538">
            <v>10.975580309088814</v>
          </cell>
          <cell r="J1538">
            <v>99</v>
          </cell>
          <cell r="K1538">
            <v>2.36193782646816E-4</v>
          </cell>
          <cell r="L1538">
            <v>258</v>
          </cell>
          <cell r="M1538">
            <v>172.914119737905</v>
          </cell>
          <cell r="N1538">
            <v>1707</v>
          </cell>
        </row>
        <row r="1539">
          <cell r="B1539" t="str">
            <v>PENRYN 1107346</v>
          </cell>
          <cell r="C1539">
            <v>152561107</v>
          </cell>
          <cell r="D1539" t="str">
            <v>PENRYN 1107</v>
          </cell>
          <cell r="E1539">
            <v>346</v>
          </cell>
          <cell r="F1539" t="b">
            <v>0</v>
          </cell>
          <cell r="G1539">
            <v>40386.109901262898</v>
          </cell>
          <cell r="H1539">
            <v>22629.4943912177</v>
          </cell>
          <cell r="I1539">
            <v>14.064322182235985</v>
          </cell>
          <cell r="J1539">
            <v>309</v>
          </cell>
          <cell r="K1539">
            <v>1.39853573973802E-4</v>
          </cell>
          <cell r="L1539">
            <v>869</v>
          </cell>
          <cell r="M1539">
            <v>232.580000252291</v>
          </cell>
          <cell r="N1539">
            <v>1582</v>
          </cell>
        </row>
        <row r="1540">
          <cell r="B1540" t="str">
            <v>JESSUP 11012839</v>
          </cell>
          <cell r="C1540">
            <v>103441101</v>
          </cell>
          <cell r="D1540" t="str">
            <v>JESSUP 1101</v>
          </cell>
          <cell r="E1540">
            <v>2839</v>
          </cell>
          <cell r="F1540" t="b">
            <v>0</v>
          </cell>
          <cell r="G1540">
            <v>2358.3859254579302</v>
          </cell>
          <cell r="H1540">
            <v>2358.3859254579302</v>
          </cell>
          <cell r="I1540">
            <v>1.4657463800235737</v>
          </cell>
          <cell r="J1540">
            <v>20</v>
          </cell>
          <cell r="K1540">
            <v>1.18357761675724E-4</v>
          </cell>
          <cell r="L1540">
            <v>1220</v>
          </cell>
          <cell r="M1540">
            <v>279.52943619463099</v>
          </cell>
          <cell r="N1540">
            <v>1473</v>
          </cell>
        </row>
        <row r="1541">
          <cell r="B1541" t="str">
            <v>GOLDTREE 1108CB</v>
          </cell>
          <cell r="C1541">
            <v>182581108</v>
          </cell>
          <cell r="D1541" t="str">
            <v>GOLDTREE 1108</v>
          </cell>
          <cell r="E1541" t="str">
            <v>CB</v>
          </cell>
          <cell r="F1541" t="b">
            <v>0</v>
          </cell>
          <cell r="G1541">
            <v>7803.12322267128</v>
          </cell>
          <cell r="H1541">
            <v>3646.1026205334301</v>
          </cell>
          <cell r="I1541">
            <v>2.2660675081003294</v>
          </cell>
          <cell r="J1541">
            <v>50</v>
          </cell>
          <cell r="K1541">
            <v>6.1558393275733996E-5</v>
          </cell>
          <cell r="L1541">
            <v>2731</v>
          </cell>
          <cell r="M1541">
            <v>249.96765884175801</v>
          </cell>
          <cell r="N1541">
            <v>1540</v>
          </cell>
        </row>
        <row r="1542">
          <cell r="B1542" t="str">
            <v>COVELO 1101430286</v>
          </cell>
          <cell r="C1542">
            <v>43061101</v>
          </cell>
          <cell r="D1542" t="str">
            <v>COVELO 1101</v>
          </cell>
          <cell r="E1542">
            <v>430286</v>
          </cell>
          <cell r="F1542" t="b">
            <v>0</v>
          </cell>
          <cell r="G1542">
            <v>8696.3654847051494</v>
          </cell>
          <cell r="H1542">
            <v>5942.5050586570796</v>
          </cell>
          <cell r="I1542">
            <v>3.6932909003462271</v>
          </cell>
          <cell r="J1542">
            <v>13</v>
          </cell>
          <cell r="K1542">
            <v>7.0158643514635799E-5</v>
          </cell>
          <cell r="L1542">
            <v>2468</v>
          </cell>
          <cell r="M1542">
            <v>482.81799869057699</v>
          </cell>
          <cell r="N1542">
            <v>1213</v>
          </cell>
        </row>
        <row r="1543">
          <cell r="B1543" t="str">
            <v>BRENTWOOD 2105502672</v>
          </cell>
          <cell r="C1543">
            <v>14592105</v>
          </cell>
          <cell r="D1543" t="str">
            <v>BRENTWOOD 2105</v>
          </cell>
          <cell r="E1543">
            <v>502672</v>
          </cell>
          <cell r="F1543" t="b">
            <v>0</v>
          </cell>
          <cell r="G1543">
            <v>30486.2559509233</v>
          </cell>
          <cell r="H1543">
            <v>2285.3290666573698</v>
          </cell>
          <cell r="I1543">
            <v>1.4203412471456618</v>
          </cell>
          <cell r="J1543">
            <v>127</v>
          </cell>
          <cell r="K1543">
            <v>5.97450711534146E-5</v>
          </cell>
          <cell r="L1543">
            <v>2781</v>
          </cell>
          <cell r="M1543">
            <v>641.496701053317</v>
          </cell>
          <cell r="N1543">
            <v>1071</v>
          </cell>
        </row>
        <row r="1544">
          <cell r="B1544" t="str">
            <v>GREEN VALLEY 210111054</v>
          </cell>
          <cell r="C1544">
            <v>83192101</v>
          </cell>
          <cell r="D1544" t="str">
            <v>GREEN VALLEY 2101</v>
          </cell>
          <cell r="E1544">
            <v>11054</v>
          </cell>
          <cell r="F1544" t="b">
            <v>0</v>
          </cell>
          <cell r="G1544">
            <v>41601.4757269939</v>
          </cell>
          <cell r="H1544">
            <v>39167.002108635701</v>
          </cell>
          <cell r="I1544">
            <v>24.342450036442326</v>
          </cell>
          <cell r="J1544">
            <v>272</v>
          </cell>
          <cell r="K1544">
            <v>1.5628876770492999E-4</v>
          </cell>
          <cell r="L1544">
            <v>682</v>
          </cell>
          <cell r="M1544">
            <v>157.98403840142799</v>
          </cell>
          <cell r="N1544">
            <v>1754</v>
          </cell>
        </row>
        <row r="1545">
          <cell r="B1545" t="str">
            <v>LLAGAS 2107XR188</v>
          </cell>
          <cell r="C1545">
            <v>83182107</v>
          </cell>
          <cell r="D1545" t="str">
            <v>LLAGAS 2107</v>
          </cell>
          <cell r="E1545" t="str">
            <v>XR188</v>
          </cell>
          <cell r="F1545" t="b">
            <v>1</v>
          </cell>
          <cell r="G1545">
            <v>5000.7033946846404</v>
          </cell>
          <cell r="H1545">
            <v>608.15104624218202</v>
          </cell>
          <cell r="I1545">
            <v>0.37796833203367436</v>
          </cell>
          <cell r="J1545">
            <v>43</v>
          </cell>
          <cell r="K1545">
            <v>1.02658514195008E-4</v>
          </cell>
          <cell r="L1545">
            <v>1579</v>
          </cell>
          <cell r="M1545">
            <v>145.353106584833</v>
          </cell>
          <cell r="N1545">
            <v>1791</v>
          </cell>
        </row>
        <row r="1546">
          <cell r="B1546" t="str">
            <v>COTATI 1105616</v>
          </cell>
          <cell r="C1546">
            <v>42271105</v>
          </cell>
          <cell r="D1546" t="str">
            <v>COTATI 1105</v>
          </cell>
          <cell r="E1546">
            <v>616</v>
          </cell>
          <cell r="F1546" t="b">
            <v>0</v>
          </cell>
          <cell r="G1546">
            <v>49320.744993425098</v>
          </cell>
          <cell r="H1546">
            <v>4247.5230005170497</v>
          </cell>
          <cell r="I1546">
            <v>2.6398527038639217</v>
          </cell>
          <cell r="J1546">
            <v>198</v>
          </cell>
          <cell r="K1546">
            <v>8.1800432505068295E-5</v>
          </cell>
          <cell r="L1546">
            <v>2160</v>
          </cell>
          <cell r="M1546">
            <v>268.43998087563199</v>
          </cell>
          <cell r="N1546">
            <v>1503</v>
          </cell>
        </row>
        <row r="1547">
          <cell r="B1547" t="str">
            <v>CLARKSVILLE 2109781566</v>
          </cell>
          <cell r="C1547">
            <v>153612109</v>
          </cell>
          <cell r="D1547" t="str">
            <v>CLARKSVILLE 2109</v>
          </cell>
          <cell r="E1547">
            <v>781566</v>
          </cell>
          <cell r="F1547" t="b">
            <v>0</v>
          </cell>
          <cell r="G1547">
            <v>1246.34020343781</v>
          </cell>
          <cell r="H1547">
            <v>1113.5138890184201</v>
          </cell>
          <cell r="I1547">
            <v>0.69205338037192043</v>
          </cell>
          <cell r="J1547">
            <v>11</v>
          </cell>
          <cell r="K1547">
            <v>1.4318181902953301E-4</v>
          </cell>
          <cell r="L1547">
            <v>824</v>
          </cell>
          <cell r="M1547">
            <v>155.62639813313501</v>
          </cell>
          <cell r="N1547">
            <v>1762</v>
          </cell>
        </row>
        <row r="1548">
          <cell r="B1548" t="str">
            <v>BEAR VALLEY 21059560</v>
          </cell>
          <cell r="C1548">
            <v>252192105</v>
          </cell>
          <cell r="D1548" t="str">
            <v>BEAR VALLEY 2105</v>
          </cell>
          <cell r="E1548">
            <v>9560</v>
          </cell>
          <cell r="F1548" t="b">
            <v>0</v>
          </cell>
          <cell r="G1548">
            <v>35435.963001746597</v>
          </cell>
          <cell r="H1548">
            <v>35435.963001746597</v>
          </cell>
          <cell r="I1548">
            <v>22.023594158947542</v>
          </cell>
          <cell r="J1548">
            <v>226</v>
          </cell>
          <cell r="K1548">
            <v>5.2820498523134197E-5</v>
          </cell>
          <cell r="L1548">
            <v>2976</v>
          </cell>
          <cell r="M1548">
            <v>582.97701915254595</v>
          </cell>
          <cell r="N1548">
            <v>1120</v>
          </cell>
        </row>
        <row r="1549">
          <cell r="B1549" t="str">
            <v>ELECTRA 11017104</v>
          </cell>
          <cell r="C1549">
            <v>162161101</v>
          </cell>
          <cell r="D1549" t="str">
            <v>ELECTRA 1101</v>
          </cell>
          <cell r="E1549">
            <v>7104</v>
          </cell>
          <cell r="F1549" t="b">
            <v>0</v>
          </cell>
          <cell r="G1549">
            <v>19430.665182778299</v>
          </cell>
          <cell r="H1549">
            <v>19430.665182778299</v>
          </cell>
          <cell r="I1549">
            <v>12.076236906636606</v>
          </cell>
          <cell r="J1549">
            <v>148</v>
          </cell>
          <cell r="K1549">
            <v>1.15100556359794E-4</v>
          </cell>
          <cell r="L1549">
            <v>1296</v>
          </cell>
          <cell r="M1549">
            <v>163.53798770214999</v>
          </cell>
          <cell r="N1549">
            <v>1738</v>
          </cell>
        </row>
        <row r="1550">
          <cell r="B1550" t="str">
            <v>JESSUP 11019002</v>
          </cell>
          <cell r="C1550">
            <v>103441101</v>
          </cell>
          <cell r="D1550" t="str">
            <v>JESSUP 1101</v>
          </cell>
          <cell r="E1550">
            <v>9002</v>
          </cell>
          <cell r="F1550" t="b">
            <v>0</v>
          </cell>
          <cell r="G1550">
            <v>9863.4451492375902</v>
          </cell>
          <cell r="H1550">
            <v>1568.49193248043</v>
          </cell>
          <cell r="I1550">
            <v>0.97482407239305779</v>
          </cell>
          <cell r="J1550">
            <v>74</v>
          </cell>
          <cell r="K1550">
            <v>1.0720259624203201E-4</v>
          </cell>
          <cell r="L1550">
            <v>1468</v>
          </cell>
          <cell r="M1550">
            <v>178.95999101394301</v>
          </cell>
          <cell r="N1550">
            <v>1685</v>
          </cell>
        </row>
        <row r="1551">
          <cell r="B1551" t="str">
            <v>SILVERADO 2102636</v>
          </cell>
          <cell r="C1551">
            <v>43432102</v>
          </cell>
          <cell r="D1551" t="str">
            <v>SILVERADO 2102</v>
          </cell>
          <cell r="E1551">
            <v>636</v>
          </cell>
          <cell r="F1551" t="b">
            <v>0</v>
          </cell>
          <cell r="G1551">
            <v>10208.663515722201</v>
          </cell>
          <cell r="H1551">
            <v>8793.247445989</v>
          </cell>
          <cell r="I1551">
            <v>5.4650388104344314</v>
          </cell>
          <cell r="J1551">
            <v>81</v>
          </cell>
          <cell r="K1551">
            <v>1.23693879765068E-4</v>
          </cell>
          <cell r="L1551">
            <v>1126</v>
          </cell>
          <cell r="M1551">
            <v>135.92783646420301</v>
          </cell>
          <cell r="N1551">
            <v>1827</v>
          </cell>
        </row>
        <row r="1552">
          <cell r="B1552" t="str">
            <v>BRIDGEVILLE 110137484</v>
          </cell>
          <cell r="C1552">
            <v>192461101</v>
          </cell>
          <cell r="D1552" t="str">
            <v>BRIDGEVILLE 1101</v>
          </cell>
          <cell r="E1552">
            <v>37484</v>
          </cell>
          <cell r="F1552" t="b">
            <v>0</v>
          </cell>
          <cell r="G1552">
            <v>15938.075587789899</v>
          </cell>
          <cell r="H1552">
            <v>12688.695842360699</v>
          </cell>
          <cell r="I1552">
            <v>7.8860757255193903</v>
          </cell>
          <cell r="J1552">
            <v>74</v>
          </cell>
          <cell r="K1552">
            <v>1.9490129346416501E-4</v>
          </cell>
          <cell r="L1552">
            <v>416</v>
          </cell>
          <cell r="M1552">
            <v>197.63905676917801</v>
          </cell>
          <cell r="N1552">
            <v>1647</v>
          </cell>
        </row>
        <row r="1553">
          <cell r="B1553" t="str">
            <v>UKIAH 1114844294</v>
          </cell>
          <cell r="C1553">
            <v>42771114</v>
          </cell>
          <cell r="D1553" t="str">
            <v>UKIAH 1114</v>
          </cell>
          <cell r="E1553">
            <v>844294</v>
          </cell>
          <cell r="F1553" t="b">
            <v>0</v>
          </cell>
          <cell r="G1553">
            <v>9847.8884282323797</v>
          </cell>
          <cell r="H1553">
            <v>3879.7840072761401</v>
          </cell>
          <cell r="I1553">
            <v>2.4113014339814418</v>
          </cell>
          <cell r="J1553">
            <v>55</v>
          </cell>
          <cell r="K1553">
            <v>1.06695528908555E-4</v>
          </cell>
          <cell r="L1553">
            <v>1485</v>
          </cell>
          <cell r="M1553">
            <v>276.80565797011297</v>
          </cell>
          <cell r="N1553">
            <v>1480</v>
          </cell>
        </row>
        <row r="1554">
          <cell r="B1554" t="str">
            <v>TIVY VALLEY 110737522</v>
          </cell>
          <cell r="C1554">
            <v>252941107</v>
          </cell>
          <cell r="D1554" t="str">
            <v>TIVY VALLEY 1107</v>
          </cell>
          <cell r="E1554">
            <v>37522</v>
          </cell>
          <cell r="F1554" t="b">
            <v>1</v>
          </cell>
          <cell r="G1554">
            <v>4999.56715901395</v>
          </cell>
          <cell r="H1554">
            <v>833.62965746589896</v>
          </cell>
          <cell r="I1554">
            <v>0.51810419979235489</v>
          </cell>
          <cell r="J1554">
            <v>43</v>
          </cell>
          <cell r="K1554">
            <v>3.7338892514864797E-5</v>
          </cell>
          <cell r="L1554">
            <v>3307</v>
          </cell>
          <cell r="M1554">
            <v>997.94638258825205</v>
          </cell>
          <cell r="N1554">
            <v>835</v>
          </cell>
        </row>
        <row r="1555">
          <cell r="B1555" t="str">
            <v>REDBUD 1102922</v>
          </cell>
          <cell r="C1555">
            <v>43191102</v>
          </cell>
          <cell r="D1555" t="str">
            <v>REDBUD 1102</v>
          </cell>
          <cell r="E1555">
            <v>922</v>
          </cell>
          <cell r="F1555" t="b">
            <v>0</v>
          </cell>
          <cell r="G1555">
            <v>12634.840691877</v>
          </cell>
          <cell r="H1555">
            <v>12589.4257558847</v>
          </cell>
          <cell r="I1555">
            <v>7.8243789657456189</v>
          </cell>
          <cell r="J1555">
            <v>84</v>
          </cell>
          <cell r="K1555">
            <v>5.9230910735025698E-5</v>
          </cell>
          <cell r="L1555">
            <v>2798</v>
          </cell>
          <cell r="M1555">
            <v>352.28836730413701</v>
          </cell>
          <cell r="N1555">
            <v>1369</v>
          </cell>
        </row>
        <row r="1556">
          <cell r="B1556" t="str">
            <v>SAN LUIS OBISPO 1104V46</v>
          </cell>
          <cell r="C1556">
            <v>182631104</v>
          </cell>
          <cell r="D1556" t="str">
            <v>SAN LUIS OBISPO 1104</v>
          </cell>
          <cell r="E1556" t="str">
            <v>V46</v>
          </cell>
          <cell r="F1556" t="b">
            <v>0</v>
          </cell>
          <cell r="G1556">
            <v>33477.449844269897</v>
          </cell>
          <cell r="H1556">
            <v>32077.396421663401</v>
          </cell>
          <cell r="I1556">
            <v>19.936231461568305</v>
          </cell>
          <cell r="J1556">
            <v>206</v>
          </cell>
          <cell r="K1556">
            <v>6.5384522638008198E-5</v>
          </cell>
          <cell r="L1556">
            <v>2604</v>
          </cell>
          <cell r="M1556">
            <v>359.608621901714</v>
          </cell>
          <cell r="N1556">
            <v>1354</v>
          </cell>
        </row>
        <row r="1557">
          <cell r="B1557" t="str">
            <v>DUNLAP 1102CB</v>
          </cell>
          <cell r="C1557">
            <v>254061102</v>
          </cell>
          <cell r="D1557" t="str">
            <v>DUNLAP 1102</v>
          </cell>
          <cell r="E1557" t="str">
            <v>CB</v>
          </cell>
          <cell r="F1557" t="b">
            <v>0</v>
          </cell>
          <cell r="G1557">
            <v>10840.095588059199</v>
          </cell>
          <cell r="H1557">
            <v>10840.095588059199</v>
          </cell>
          <cell r="I1557">
            <v>6.7371631995395891</v>
          </cell>
          <cell r="J1557">
            <v>79</v>
          </cell>
          <cell r="K1557">
            <v>5.5221046563812497E-5</v>
          </cell>
          <cell r="L1557">
            <v>2906</v>
          </cell>
          <cell r="M1557">
            <v>463.40301271023799</v>
          </cell>
          <cell r="N1557">
            <v>1231</v>
          </cell>
        </row>
        <row r="1558">
          <cell r="B1558" t="str">
            <v>ANNAPOLIS 1101608</v>
          </cell>
          <cell r="C1558">
            <v>42861101</v>
          </cell>
          <cell r="D1558" t="str">
            <v>ANNAPOLIS 1101</v>
          </cell>
          <cell r="E1558">
            <v>608</v>
          </cell>
          <cell r="F1558" t="b">
            <v>0</v>
          </cell>
          <cell r="G1558">
            <v>28658.117485426501</v>
          </cell>
          <cell r="H1558">
            <v>28658.117485426501</v>
          </cell>
          <cell r="I1558">
            <v>17.811135789575204</v>
          </cell>
          <cell r="J1558">
            <v>74</v>
          </cell>
          <cell r="K1558">
            <v>9.5295248840037404E-5</v>
          </cell>
          <cell r="L1558">
            <v>1755</v>
          </cell>
          <cell r="M1558">
            <v>248.481612196009</v>
          </cell>
          <cell r="N1558">
            <v>1545</v>
          </cell>
        </row>
        <row r="1559">
          <cell r="B1559" t="str">
            <v>FRUITLAND 114293234</v>
          </cell>
          <cell r="C1559">
            <v>192311142</v>
          </cell>
          <cell r="D1559" t="str">
            <v>FRUITLAND 1142</v>
          </cell>
          <cell r="E1559">
            <v>93234</v>
          </cell>
          <cell r="F1559" t="b">
            <v>0</v>
          </cell>
          <cell r="G1559">
            <v>18471.727271874199</v>
          </cell>
          <cell r="H1559">
            <v>18471.727271874199</v>
          </cell>
          <cell r="I1559">
            <v>11.480253121115101</v>
          </cell>
          <cell r="J1559">
            <v>96</v>
          </cell>
          <cell r="K1559">
            <v>2.4810265684512402E-4</v>
          </cell>
          <cell r="L1559">
            <v>222</v>
          </cell>
          <cell r="M1559">
            <v>135.70355770715301</v>
          </cell>
          <cell r="N1559">
            <v>1830</v>
          </cell>
        </row>
        <row r="1560">
          <cell r="B1560" t="str">
            <v>FULTON 1102CB</v>
          </cell>
          <cell r="C1560">
            <v>42561102</v>
          </cell>
          <cell r="D1560" t="str">
            <v>FULTON 1102</v>
          </cell>
          <cell r="E1560" t="str">
            <v>CB</v>
          </cell>
          <cell r="F1560" t="b">
            <v>1</v>
          </cell>
          <cell r="G1560">
            <v>6358.3504087920701</v>
          </cell>
          <cell r="H1560">
            <v>326.859210592419</v>
          </cell>
          <cell r="I1560">
            <v>0.20314431982126724</v>
          </cell>
          <cell r="J1560">
            <v>48</v>
          </cell>
          <cell r="K1560">
            <v>1.01278023006064E-4</v>
          </cell>
          <cell r="L1560">
            <v>1621</v>
          </cell>
          <cell r="M1560">
            <v>121.847425623851</v>
          </cell>
          <cell r="N1560">
            <v>1865</v>
          </cell>
        </row>
        <row r="1561">
          <cell r="B1561" t="str">
            <v>GIRVAN 11019732</v>
          </cell>
          <cell r="C1561">
            <v>103401101</v>
          </cell>
          <cell r="D1561" t="str">
            <v>GIRVAN 1101</v>
          </cell>
          <cell r="E1561">
            <v>9732</v>
          </cell>
          <cell r="F1561" t="b">
            <v>0</v>
          </cell>
          <cell r="G1561">
            <v>33758.890753389598</v>
          </cell>
          <cell r="H1561">
            <v>33758.890753389598</v>
          </cell>
          <cell r="I1561">
            <v>20.981286981597016</v>
          </cell>
          <cell r="J1561">
            <v>267</v>
          </cell>
          <cell r="K1561">
            <v>1.0166890285873199E-4</v>
          </cell>
          <cell r="L1561">
            <v>1613</v>
          </cell>
          <cell r="M1561">
            <v>282.87051263261702</v>
          </cell>
          <cell r="N1561">
            <v>1469</v>
          </cell>
        </row>
        <row r="1562">
          <cell r="B1562" t="str">
            <v>STAFFORD 1102524</v>
          </cell>
          <cell r="C1562">
            <v>43201102</v>
          </cell>
          <cell r="D1562" t="str">
            <v>STAFFORD 1102</v>
          </cell>
          <cell r="E1562">
            <v>524</v>
          </cell>
          <cell r="F1562" t="b">
            <v>0</v>
          </cell>
          <cell r="G1562">
            <v>20718.9245163825</v>
          </cell>
          <cell r="H1562">
            <v>9871.5042064332993</v>
          </cell>
          <cell r="I1562">
            <v>6.135179742966625</v>
          </cell>
          <cell r="J1562">
            <v>162</v>
          </cell>
          <cell r="K1562">
            <v>9.4892363642884399E-5</v>
          </cell>
          <cell r="L1562">
            <v>1769</v>
          </cell>
          <cell r="M1562">
            <v>289.83402880727903</v>
          </cell>
          <cell r="N1562">
            <v>1464</v>
          </cell>
        </row>
        <row r="1563">
          <cell r="B1563" t="str">
            <v>OTTER 110263868</v>
          </cell>
          <cell r="C1563">
            <v>182941102</v>
          </cell>
          <cell r="D1563" t="str">
            <v>OTTER 1102</v>
          </cell>
          <cell r="E1563">
            <v>63868</v>
          </cell>
          <cell r="F1563" t="b">
            <v>0</v>
          </cell>
          <cell r="G1563">
            <v>25546.240581268801</v>
          </cell>
          <cell r="H1563">
            <v>25546.240581268801</v>
          </cell>
          <cell r="I1563">
            <v>15.877091722354756</v>
          </cell>
          <cell r="J1563">
            <v>171</v>
          </cell>
          <cell r="K1563">
            <v>8.8625901293273995E-5</v>
          </cell>
          <cell r="L1563">
            <v>1968</v>
          </cell>
          <cell r="M1563">
            <v>190.808236656426</v>
          </cell>
          <cell r="N1563">
            <v>1660</v>
          </cell>
        </row>
        <row r="1564">
          <cell r="B1564" t="str">
            <v>SPAULDING 1101578852</v>
          </cell>
          <cell r="C1564">
            <v>152251101</v>
          </cell>
          <cell r="D1564" t="str">
            <v>SPAULDING 1101</v>
          </cell>
          <cell r="E1564">
            <v>578852</v>
          </cell>
          <cell r="F1564" t="b">
            <v>0</v>
          </cell>
          <cell r="G1564">
            <v>38890.7673399501</v>
          </cell>
          <cell r="H1564">
            <v>33210.686654629397</v>
          </cell>
          <cell r="I1564">
            <v>20.640575919595648</v>
          </cell>
          <cell r="J1564">
            <v>173</v>
          </cell>
          <cell r="K1564">
            <v>9.1712497183006007E-5</v>
          </cell>
          <cell r="L1564">
            <v>1853</v>
          </cell>
          <cell r="M1564">
            <v>190.74662260472601</v>
          </cell>
          <cell r="N1564">
            <v>1661</v>
          </cell>
        </row>
        <row r="1565">
          <cell r="B1565" t="str">
            <v>COAST RD 04015134</v>
          </cell>
          <cell r="C1565">
            <v>88820401</v>
          </cell>
          <cell r="D1565" t="str">
            <v>COAST RD 0401</v>
          </cell>
          <cell r="E1565">
            <v>5134</v>
          </cell>
          <cell r="F1565" t="b">
            <v>0</v>
          </cell>
          <cell r="G1565">
            <v>4886.1695063641801</v>
          </cell>
          <cell r="H1565">
            <v>1018.61975966355</v>
          </cell>
          <cell r="I1565">
            <v>0.63307629562681789</v>
          </cell>
          <cell r="J1565">
            <v>23</v>
          </cell>
          <cell r="K1565">
            <v>6.0193945046194097E-5</v>
          </cell>
          <cell r="L1565">
            <v>2767</v>
          </cell>
          <cell r="M1565">
            <v>173.14789980455501</v>
          </cell>
          <cell r="N1565">
            <v>1703</v>
          </cell>
        </row>
        <row r="1566">
          <cell r="B1566" t="str">
            <v>BRIDGEVILLE 1102384530</v>
          </cell>
          <cell r="C1566">
            <v>192461102</v>
          </cell>
          <cell r="D1566" t="str">
            <v>BRIDGEVILLE 1102</v>
          </cell>
          <cell r="E1566">
            <v>384530</v>
          </cell>
          <cell r="F1566" t="b">
            <v>0</v>
          </cell>
          <cell r="G1566">
            <v>6144.6716129315</v>
          </cell>
          <cell r="H1566">
            <v>6144.6716129315</v>
          </cell>
          <cell r="I1566">
            <v>3.8189382305354256</v>
          </cell>
          <cell r="J1566">
            <v>12</v>
          </cell>
          <cell r="K1566">
            <v>1.16608459145275E-4</v>
          </cell>
          <cell r="L1566">
            <v>1259</v>
          </cell>
          <cell r="M1566">
            <v>223.804825335906</v>
          </cell>
          <cell r="N1566">
            <v>1598</v>
          </cell>
        </row>
        <row r="1567">
          <cell r="B1567" t="str">
            <v>KANAKA 11011034</v>
          </cell>
          <cell r="C1567">
            <v>103221101</v>
          </cell>
          <cell r="D1567" t="str">
            <v>KANAKA 1101</v>
          </cell>
          <cell r="E1567">
            <v>1034</v>
          </cell>
          <cell r="F1567" t="b">
            <v>0</v>
          </cell>
          <cell r="G1567">
            <v>17942.046337071999</v>
          </cell>
          <cell r="H1567">
            <v>17942.046337071999</v>
          </cell>
          <cell r="I1567">
            <v>11.15105428034307</v>
          </cell>
          <cell r="J1567">
            <v>80</v>
          </cell>
          <cell r="K1567">
            <v>8.31040881765355E-5</v>
          </cell>
          <cell r="L1567">
            <v>2129</v>
          </cell>
          <cell r="M1567">
            <v>308.87817958627301</v>
          </cell>
          <cell r="N1567">
            <v>1434</v>
          </cell>
        </row>
        <row r="1568">
          <cell r="B1568" t="str">
            <v>BANGOR 11011806</v>
          </cell>
          <cell r="C1568">
            <v>103191101</v>
          </cell>
          <cell r="D1568" t="str">
            <v>BANGOR 1101</v>
          </cell>
          <cell r="E1568">
            <v>1806</v>
          </cell>
          <cell r="F1568" t="b">
            <v>0</v>
          </cell>
          <cell r="G1568">
            <v>6482.8364848872498</v>
          </cell>
          <cell r="H1568">
            <v>6482.8364848872498</v>
          </cell>
          <cell r="I1568">
            <v>4.0291090645663452</v>
          </cell>
          <cell r="J1568">
            <v>17</v>
          </cell>
          <cell r="K1568">
            <v>1.5564179642858601E-4</v>
          </cell>
          <cell r="L1568">
            <v>687</v>
          </cell>
          <cell r="M1568">
            <v>310.69810745187101</v>
          </cell>
          <cell r="N1568">
            <v>1431</v>
          </cell>
        </row>
        <row r="1569">
          <cell r="B1569" t="str">
            <v>JOLON 11027040</v>
          </cell>
          <cell r="C1569">
            <v>182981102</v>
          </cell>
          <cell r="D1569" t="str">
            <v>JOLON 1102</v>
          </cell>
          <cell r="E1569">
            <v>7040</v>
          </cell>
          <cell r="F1569" t="b">
            <v>0</v>
          </cell>
          <cell r="G1569">
            <v>36891.879456241499</v>
          </cell>
          <cell r="H1569">
            <v>33515.890711687098</v>
          </cell>
          <cell r="I1569">
            <v>20.830261474013113</v>
          </cell>
          <cell r="J1569">
            <v>119</v>
          </cell>
          <cell r="K1569">
            <v>1.00083824335066E-4</v>
          </cell>
          <cell r="L1569">
            <v>1645</v>
          </cell>
          <cell r="M1569">
            <v>276.79495556278601</v>
          </cell>
          <cell r="N1569">
            <v>1481</v>
          </cell>
        </row>
        <row r="1570">
          <cell r="B1570" t="str">
            <v>MIWUK 17018050</v>
          </cell>
          <cell r="C1570">
            <v>163661701</v>
          </cell>
          <cell r="D1570" t="str">
            <v>MIWUK 1701</v>
          </cell>
          <cell r="E1570">
            <v>8050</v>
          </cell>
          <cell r="F1570" t="b">
            <v>0</v>
          </cell>
          <cell r="G1570">
            <v>19488.304518601701</v>
          </cell>
          <cell r="H1570">
            <v>19488.304518601701</v>
          </cell>
          <cell r="I1570">
            <v>12.112059986700871</v>
          </cell>
          <cell r="J1570">
            <v>137</v>
          </cell>
          <cell r="K1570">
            <v>6.4562167177016299E-5</v>
          </cell>
          <cell r="L1570">
            <v>2624</v>
          </cell>
          <cell r="M1570">
            <v>296.26602579352999</v>
          </cell>
          <cell r="N1570">
            <v>1454</v>
          </cell>
        </row>
        <row r="1571">
          <cell r="B1571" t="str">
            <v>KERN OIL 1106397902</v>
          </cell>
          <cell r="C1571">
            <v>252721106</v>
          </cell>
          <cell r="D1571" t="str">
            <v>KERN OIL 1106</v>
          </cell>
          <cell r="E1571">
            <v>397902</v>
          </cell>
          <cell r="F1571" t="b">
            <v>1</v>
          </cell>
          <cell r="G1571">
            <v>2608.3235822515398</v>
          </cell>
          <cell r="H1571">
            <v>717.53262065004503</v>
          </cell>
          <cell r="I1571">
            <v>0.4459494224052486</v>
          </cell>
          <cell r="J1571">
            <v>9</v>
          </cell>
          <cell r="K1571">
            <v>1.8966542282012298E-5</v>
          </cell>
          <cell r="L1571">
            <v>3553</v>
          </cell>
          <cell r="M1571">
            <v>1301.63527246481</v>
          </cell>
          <cell r="N1571">
            <v>682</v>
          </cell>
        </row>
        <row r="1572">
          <cell r="B1572" t="str">
            <v>ELECTRA 110161816</v>
          </cell>
          <cell r="C1572">
            <v>162161101</v>
          </cell>
          <cell r="D1572" t="str">
            <v>ELECTRA 1101</v>
          </cell>
          <cell r="E1572">
            <v>61816</v>
          </cell>
          <cell r="F1572" t="b">
            <v>0</v>
          </cell>
          <cell r="G1572">
            <v>37826.987442954502</v>
          </cell>
          <cell r="H1572">
            <v>37826.987442954502</v>
          </cell>
          <cell r="I1572">
            <v>23.509625508362028</v>
          </cell>
          <cell r="J1572">
            <v>228</v>
          </cell>
          <cell r="K1572">
            <v>9.0780587257074005E-5</v>
          </cell>
          <cell r="L1572">
            <v>1889</v>
          </cell>
          <cell r="M1572">
            <v>261.07620770841697</v>
          </cell>
          <cell r="N1572">
            <v>1521</v>
          </cell>
        </row>
        <row r="1573">
          <cell r="B1573" t="str">
            <v>OCEANO 1102CB</v>
          </cell>
          <cell r="C1573">
            <v>182601102</v>
          </cell>
          <cell r="D1573" t="str">
            <v>OCEANO 1102</v>
          </cell>
          <cell r="E1573" t="str">
            <v>CB</v>
          </cell>
          <cell r="F1573" t="b">
            <v>0</v>
          </cell>
          <cell r="G1573">
            <v>26239.507899301399</v>
          </cell>
          <cell r="H1573">
            <v>25449.771613651399</v>
          </cell>
          <cell r="I1573">
            <v>15.817135869267494</v>
          </cell>
          <cell r="J1573">
            <v>183</v>
          </cell>
          <cell r="K1573">
            <v>5.9388563611039602E-5</v>
          </cell>
          <cell r="L1573">
            <v>2793</v>
          </cell>
          <cell r="M1573">
            <v>407.26103915909198</v>
          </cell>
          <cell r="N1573">
            <v>1290</v>
          </cell>
        </row>
        <row r="1574">
          <cell r="B1574" t="str">
            <v>MOLINO 1101472660</v>
          </cell>
          <cell r="C1574">
            <v>42571101</v>
          </cell>
          <cell r="D1574" t="str">
            <v>MOLINO 1101</v>
          </cell>
          <cell r="E1574">
            <v>472660</v>
          </cell>
          <cell r="F1574" t="b">
            <v>0</v>
          </cell>
          <cell r="G1574">
            <v>2333.6936893674801</v>
          </cell>
          <cell r="H1574">
            <v>2333.6936893674801</v>
          </cell>
          <cell r="I1574">
            <v>1.45040005554225</v>
          </cell>
          <cell r="J1574">
            <v>18</v>
          </cell>
          <cell r="K1574">
            <v>1.1188647173791299E-4</v>
          </cell>
          <cell r="L1574">
            <v>1371</v>
          </cell>
          <cell r="M1574">
            <v>307.89949030979301</v>
          </cell>
          <cell r="N1574">
            <v>1436</v>
          </cell>
        </row>
        <row r="1575">
          <cell r="B1575" t="str">
            <v>BRUNSWICK 1104CB</v>
          </cell>
          <cell r="C1575">
            <v>152481104</v>
          </cell>
          <cell r="D1575" t="str">
            <v>BRUNSWICK 1104</v>
          </cell>
          <cell r="E1575" t="str">
            <v>CB</v>
          </cell>
          <cell r="F1575" t="b">
            <v>1</v>
          </cell>
          <cell r="G1575">
            <v>2139.8632912615999</v>
          </cell>
          <cell r="H1575">
            <v>621.73868892079599</v>
          </cell>
          <cell r="I1575">
            <v>0.38641310684946922</v>
          </cell>
          <cell r="J1575">
            <v>28</v>
          </cell>
          <cell r="K1575">
            <v>2.59027026524043E-4</v>
          </cell>
          <cell r="L1575">
            <v>198</v>
          </cell>
          <cell r="M1575">
            <v>63.383032546520901</v>
          </cell>
          <cell r="N1575">
            <v>2133</v>
          </cell>
        </row>
        <row r="1576">
          <cell r="B1576" t="str">
            <v>SPENCE 1102321000</v>
          </cell>
          <cell r="C1576">
            <v>182201102</v>
          </cell>
          <cell r="D1576" t="str">
            <v>SPENCE 1102</v>
          </cell>
          <cell r="E1576">
            <v>321000</v>
          </cell>
          <cell r="F1576" t="b">
            <v>0</v>
          </cell>
          <cell r="G1576">
            <v>4053.5113498651399</v>
          </cell>
          <cell r="H1576">
            <v>2330.3265786586699</v>
          </cell>
          <cell r="I1576">
            <v>1.4483073826343504</v>
          </cell>
          <cell r="J1576">
            <v>13</v>
          </cell>
          <cell r="K1576">
            <v>3.5424900838384301E-5</v>
          </cell>
          <cell r="L1576">
            <v>3341</v>
          </cell>
          <cell r="M1576">
            <v>465.551627336786</v>
          </cell>
          <cell r="N1576">
            <v>1229</v>
          </cell>
        </row>
        <row r="1577">
          <cell r="B1577" t="str">
            <v>COTATI 1105734248</v>
          </cell>
          <cell r="C1577">
            <v>42271105</v>
          </cell>
          <cell r="D1577" t="str">
            <v>COTATI 1105</v>
          </cell>
          <cell r="E1577">
            <v>734248</v>
          </cell>
          <cell r="F1577" t="b">
            <v>1</v>
          </cell>
          <cell r="G1577">
            <v>774.65816892611394</v>
          </cell>
          <cell r="H1577">
            <v>774.65816892611394</v>
          </cell>
          <cell r="I1577">
            <v>0.48145318143325916</v>
          </cell>
          <cell r="J1577">
            <v>9</v>
          </cell>
          <cell r="K1577">
            <v>9.73007675687161E-5</v>
          </cell>
          <cell r="L1577">
            <v>1706</v>
          </cell>
          <cell r="M1577">
            <v>238.399464381592</v>
          </cell>
          <cell r="N1577">
            <v>1571</v>
          </cell>
        </row>
        <row r="1578">
          <cell r="B1578" t="str">
            <v>WYANDOTTE 110942650</v>
          </cell>
          <cell r="C1578">
            <v>102911109</v>
          </cell>
          <cell r="D1578" t="str">
            <v>WYANDOTTE 1109</v>
          </cell>
          <cell r="E1578">
            <v>42650</v>
          </cell>
          <cell r="F1578" t="b">
            <v>0</v>
          </cell>
          <cell r="G1578">
            <v>4322.5082899601703</v>
          </cell>
          <cell r="H1578">
            <v>1459.62135208173</v>
          </cell>
          <cell r="I1578">
            <v>0.90716056686247981</v>
          </cell>
          <cell r="J1578">
            <v>37</v>
          </cell>
          <cell r="K1578">
            <v>1.81069796412516E-4</v>
          </cell>
          <cell r="L1578">
            <v>502</v>
          </cell>
          <cell r="M1578">
            <v>100.767599721232</v>
          </cell>
          <cell r="N1578">
            <v>1951</v>
          </cell>
        </row>
        <row r="1579">
          <cell r="B1579" t="str">
            <v>CLARK ROAD 110290548</v>
          </cell>
          <cell r="C1579">
            <v>103091102</v>
          </cell>
          <cell r="D1579" t="str">
            <v>CLARK ROAD 1102</v>
          </cell>
          <cell r="E1579">
            <v>90548</v>
          </cell>
          <cell r="F1579" t="b">
            <v>0</v>
          </cell>
          <cell r="G1579">
            <v>28870.492497245799</v>
          </cell>
          <cell r="H1579">
            <v>28870.492497245799</v>
          </cell>
          <cell r="I1579">
            <v>17.943127717368426</v>
          </cell>
          <cell r="J1579">
            <v>168</v>
          </cell>
          <cell r="K1579">
            <v>1.39729352700801E-4</v>
          </cell>
          <cell r="L1579">
            <v>872</v>
          </cell>
          <cell r="M1579">
            <v>196.93342356027901</v>
          </cell>
          <cell r="N1579">
            <v>1651</v>
          </cell>
        </row>
        <row r="1580">
          <cell r="B1580" t="str">
            <v>FROGTOWN 1702224708</v>
          </cell>
          <cell r="C1580">
            <v>163451702</v>
          </cell>
          <cell r="D1580" t="str">
            <v>FROGTOWN 1702</v>
          </cell>
          <cell r="E1580">
            <v>224708</v>
          </cell>
          <cell r="F1580" t="b">
            <v>0</v>
          </cell>
          <cell r="G1580">
            <v>1049.16034875531</v>
          </cell>
          <cell r="H1580">
            <v>1033.1582411289</v>
          </cell>
          <cell r="I1580">
            <v>0.64211202058974526</v>
          </cell>
          <cell r="J1580">
            <v>9</v>
          </cell>
          <cell r="K1580">
            <v>1.5635804609498999E-4</v>
          </cell>
          <cell r="L1580">
            <v>681</v>
          </cell>
          <cell r="M1580">
            <v>235.019444882041</v>
          </cell>
          <cell r="N1580">
            <v>1578</v>
          </cell>
        </row>
        <row r="1581">
          <cell r="B1581" t="str">
            <v>COLUMBIA HILL 110135424</v>
          </cell>
          <cell r="C1581">
            <v>152471101</v>
          </cell>
          <cell r="D1581" t="str">
            <v>COLUMBIA HILL 1101</v>
          </cell>
          <cell r="E1581">
            <v>35424</v>
          </cell>
          <cell r="F1581" t="b">
            <v>0</v>
          </cell>
          <cell r="G1581">
            <v>22308.071878385399</v>
          </cell>
          <cell r="H1581">
            <v>22308.071878385399</v>
          </cell>
          <cell r="I1581">
            <v>13.864556792035673</v>
          </cell>
          <cell r="J1581">
            <v>147</v>
          </cell>
          <cell r="K1581">
            <v>2.0735602789054701E-4</v>
          </cell>
          <cell r="L1581">
            <v>374</v>
          </cell>
          <cell r="M1581">
            <v>171.139190777555</v>
          </cell>
          <cell r="N1581">
            <v>1711</v>
          </cell>
        </row>
        <row r="1582">
          <cell r="B1582" t="str">
            <v>SHADY GLEN 110151696</v>
          </cell>
          <cell r="C1582">
            <v>152431101</v>
          </cell>
          <cell r="D1582" t="str">
            <v>SHADY GLEN 1101</v>
          </cell>
          <cell r="E1582">
            <v>51696</v>
          </cell>
          <cell r="F1582" t="b">
            <v>0</v>
          </cell>
          <cell r="G1582">
            <v>32551.258386437101</v>
          </cell>
          <cell r="H1582">
            <v>28077.263481665999</v>
          </cell>
          <cell r="I1582">
            <v>17.450132679717836</v>
          </cell>
          <cell r="J1582">
            <v>238</v>
          </cell>
          <cell r="K1582">
            <v>1.7871381486223199E-4</v>
          </cell>
          <cell r="L1582">
            <v>514</v>
          </cell>
          <cell r="M1582">
            <v>165.42973805134801</v>
          </cell>
          <cell r="N1582">
            <v>1734</v>
          </cell>
        </row>
        <row r="1583">
          <cell r="B1583" t="str">
            <v>PETALUMA C 1109738866</v>
          </cell>
          <cell r="C1583">
            <v>42631109</v>
          </cell>
          <cell r="D1583" t="str">
            <v>PETALUMA C 1109</v>
          </cell>
          <cell r="E1583">
            <v>738866</v>
          </cell>
          <cell r="F1583" t="b">
            <v>0</v>
          </cell>
          <cell r="G1583">
            <v>4335.7411942445497</v>
          </cell>
          <cell r="H1583">
            <v>3280.2516148375198</v>
          </cell>
          <cell r="I1583">
            <v>2.0386896301041144</v>
          </cell>
          <cell r="J1583">
            <v>28</v>
          </cell>
          <cell r="K1583">
            <v>6.3795188810088002E-5</v>
          </cell>
          <cell r="L1583">
            <v>2653</v>
          </cell>
          <cell r="M1583">
            <v>268.48443096141898</v>
          </cell>
          <cell r="N1583">
            <v>1502</v>
          </cell>
        </row>
        <row r="1584">
          <cell r="B1584" t="str">
            <v>MORGAN HILL 2111940112</v>
          </cell>
          <cell r="C1584">
            <v>83242111</v>
          </cell>
          <cell r="D1584" t="str">
            <v>MORGAN HILL 2111</v>
          </cell>
          <cell r="E1584">
            <v>940112</v>
          </cell>
          <cell r="F1584" t="b">
            <v>1</v>
          </cell>
          <cell r="G1584">
            <v>489.73850478630402</v>
          </cell>
          <cell r="H1584">
            <v>455.02529330985999</v>
          </cell>
          <cell r="I1584">
            <v>0.28280005799245495</v>
          </cell>
          <cell r="J1584">
            <v>2</v>
          </cell>
          <cell r="K1584">
            <v>5.8766807342180901E-5</v>
          </cell>
          <cell r="L1584">
            <v>2813</v>
          </cell>
          <cell r="M1584">
            <v>268.94892481341901</v>
          </cell>
          <cell r="N1584">
            <v>1500</v>
          </cell>
        </row>
        <row r="1585">
          <cell r="B1585" t="str">
            <v>SAN BERNARD 1101438074</v>
          </cell>
          <cell r="C1585">
            <v>253191101</v>
          </cell>
          <cell r="D1585" t="str">
            <v>SAN BERNARD 1101</v>
          </cell>
          <cell r="E1585">
            <v>438074</v>
          </cell>
          <cell r="F1585" t="b">
            <v>1</v>
          </cell>
          <cell r="G1585">
            <v>2039.2275196667999</v>
          </cell>
          <cell r="H1585">
            <v>516.24784820195998</v>
          </cell>
          <cell r="I1585">
            <v>0.32085012318331885</v>
          </cell>
          <cell r="J1585">
            <v>6</v>
          </cell>
          <cell r="K1585">
            <v>3.2276452505660303E-5</v>
          </cell>
          <cell r="L1585">
            <v>3397</v>
          </cell>
          <cell r="M1585">
            <v>1470.0727282017399</v>
          </cell>
          <cell r="N1585">
            <v>606</v>
          </cell>
        </row>
        <row r="1586">
          <cell r="B1586" t="str">
            <v>GEYSERVILLE 1102350</v>
          </cell>
          <cell r="C1586">
            <v>42891102</v>
          </cell>
          <cell r="D1586" t="str">
            <v>GEYSERVILLE 1102</v>
          </cell>
          <cell r="E1586">
            <v>350</v>
          </cell>
          <cell r="F1586" t="b">
            <v>0</v>
          </cell>
          <cell r="G1586">
            <v>31334.245964508402</v>
          </cell>
          <cell r="H1586">
            <v>8365.2365488941305</v>
          </cell>
          <cell r="I1586">
            <v>5.1990283088217097</v>
          </cell>
          <cell r="J1586">
            <v>194</v>
          </cell>
          <cell r="K1586">
            <v>8.9261631259920297E-5</v>
          </cell>
          <cell r="L1586">
            <v>1940</v>
          </cell>
          <cell r="M1586">
            <v>270.31345844173097</v>
          </cell>
          <cell r="N1586">
            <v>1496</v>
          </cell>
        </row>
        <row r="1587">
          <cell r="B1587" t="str">
            <v>FOOTHILL 1102CB</v>
          </cell>
          <cell r="C1587">
            <v>182951102</v>
          </cell>
          <cell r="D1587" t="str">
            <v>FOOTHILL 1102</v>
          </cell>
          <cell r="E1587" t="str">
            <v>CB</v>
          </cell>
          <cell r="F1587" t="b">
            <v>0</v>
          </cell>
          <cell r="G1587">
            <v>15763.111397566699</v>
          </cell>
          <cell r="H1587">
            <v>12699.3510232959</v>
          </cell>
          <cell r="I1587">
            <v>7.8926979635151646</v>
          </cell>
          <cell r="J1587">
            <v>97</v>
          </cell>
          <cell r="K1587">
            <v>5.9508645893767602E-5</v>
          </cell>
          <cell r="L1587">
            <v>2789</v>
          </cell>
          <cell r="M1587">
            <v>274.142828966769</v>
          </cell>
          <cell r="N1587">
            <v>1486</v>
          </cell>
        </row>
        <row r="1588">
          <cell r="B1588" t="str">
            <v>FROGTOWN 1701L3361</v>
          </cell>
          <cell r="C1588">
            <v>163451701</v>
          </cell>
          <cell r="D1588" t="str">
            <v>FROGTOWN 1701</v>
          </cell>
          <cell r="E1588" t="str">
            <v>L3361</v>
          </cell>
          <cell r="F1588" t="b">
            <v>0</v>
          </cell>
          <cell r="G1588">
            <v>3015.68381330498</v>
          </cell>
          <cell r="H1588">
            <v>3015.68381330498</v>
          </cell>
          <cell r="I1588">
            <v>1.8742596726569174</v>
          </cell>
          <cell r="J1588">
            <v>21</v>
          </cell>
          <cell r="K1588">
            <v>6.3649228104622999E-5</v>
          </cell>
          <cell r="L1588">
            <v>2658</v>
          </cell>
          <cell r="M1588">
            <v>377.93438641230199</v>
          </cell>
          <cell r="N1588">
            <v>1325</v>
          </cell>
        </row>
        <row r="1589">
          <cell r="B1589" t="str">
            <v>GEYSERVILLE 1101122</v>
          </cell>
          <cell r="C1589">
            <v>42891101</v>
          </cell>
          <cell r="D1589" t="str">
            <v>GEYSERVILLE 1101</v>
          </cell>
          <cell r="E1589">
            <v>122</v>
          </cell>
          <cell r="F1589" t="b">
            <v>0</v>
          </cell>
          <cell r="G1589">
            <v>11125.6879818038</v>
          </cell>
          <cell r="H1589">
            <v>2112.7276339826199</v>
          </cell>
          <cell r="I1589">
            <v>1.3130687594671349</v>
          </cell>
          <cell r="J1589">
            <v>54</v>
          </cell>
          <cell r="K1589">
            <v>6.2796457005222104E-5</v>
          </cell>
          <cell r="L1589">
            <v>2689</v>
          </cell>
          <cell r="M1589">
            <v>203.63653097624501</v>
          </cell>
          <cell r="N1589">
            <v>1635</v>
          </cell>
        </row>
        <row r="1590">
          <cell r="B1590" t="str">
            <v>FORT BRAGG A 110195294</v>
          </cell>
          <cell r="C1590">
            <v>42761101</v>
          </cell>
          <cell r="D1590" t="str">
            <v>FORT BRAGG A 1101</v>
          </cell>
          <cell r="E1590">
            <v>95294</v>
          </cell>
          <cell r="F1590" t="b">
            <v>0</v>
          </cell>
          <cell r="G1590">
            <v>43494.719356383401</v>
          </cell>
          <cell r="H1590">
            <v>43494.719356383401</v>
          </cell>
          <cell r="I1590">
            <v>27.032143788926913</v>
          </cell>
          <cell r="J1590">
            <v>186</v>
          </cell>
          <cell r="K1590">
            <v>1.2236573470698599E-4</v>
          </cell>
          <cell r="L1590">
            <v>1142</v>
          </cell>
          <cell r="M1590">
            <v>194.725632911536</v>
          </cell>
          <cell r="N1590">
            <v>1654</v>
          </cell>
        </row>
        <row r="1591">
          <cell r="B1591" t="str">
            <v>COLUMBIA HILL 1101764</v>
          </cell>
          <cell r="C1591">
            <v>152471101</v>
          </cell>
          <cell r="D1591" t="str">
            <v>COLUMBIA HILL 1101</v>
          </cell>
          <cell r="E1591">
            <v>764</v>
          </cell>
          <cell r="F1591" t="b">
            <v>0</v>
          </cell>
          <cell r="G1591">
            <v>23643.468018417199</v>
          </cell>
          <cell r="H1591">
            <v>23643.468018417199</v>
          </cell>
          <cell r="I1591">
            <v>14.694510887767059</v>
          </cell>
          <cell r="J1591">
            <v>146</v>
          </cell>
          <cell r="K1591">
            <v>1.2365795977028199E-4</v>
          </cell>
          <cell r="L1591">
            <v>1128</v>
          </cell>
          <cell r="M1591">
            <v>171.50320498521</v>
          </cell>
          <cell r="N1591">
            <v>1710</v>
          </cell>
        </row>
        <row r="1592">
          <cell r="B1592" t="str">
            <v>COVELO 1101516510</v>
          </cell>
          <cell r="C1592">
            <v>43061101</v>
          </cell>
          <cell r="D1592" t="str">
            <v>COVELO 1101</v>
          </cell>
          <cell r="E1592">
            <v>516510</v>
          </cell>
          <cell r="F1592" t="b">
            <v>0</v>
          </cell>
          <cell r="G1592">
            <v>13673.072508744899</v>
          </cell>
          <cell r="H1592">
            <v>6073.34786684763</v>
          </cell>
          <cell r="I1592">
            <v>3.7746102342123242</v>
          </cell>
          <cell r="J1592">
            <v>73</v>
          </cell>
          <cell r="K1592">
            <v>9.30605548463473E-5</v>
          </cell>
          <cell r="L1592">
            <v>1818</v>
          </cell>
          <cell r="M1592">
            <v>270.87096389248501</v>
          </cell>
          <cell r="N1592">
            <v>1493</v>
          </cell>
        </row>
        <row r="1593">
          <cell r="B1593" t="str">
            <v>PINE GROVE 11023172</v>
          </cell>
          <cell r="C1593">
            <v>163751102</v>
          </cell>
          <cell r="D1593" t="str">
            <v>PINE GROVE 1102</v>
          </cell>
          <cell r="E1593">
            <v>3172</v>
          </cell>
          <cell r="F1593" t="b">
            <v>0</v>
          </cell>
          <cell r="G1593">
            <v>60635.990525064502</v>
          </cell>
          <cell r="H1593">
            <v>60635.990525064502</v>
          </cell>
          <cell r="I1593">
            <v>37.685513067162525</v>
          </cell>
          <cell r="J1593">
            <v>448</v>
          </cell>
          <cell r="K1593">
            <v>2.03117605469864E-4</v>
          </cell>
          <cell r="L1593">
            <v>385</v>
          </cell>
          <cell r="M1593">
            <v>59.059414764585199</v>
          </cell>
          <cell r="N1593">
            <v>2161</v>
          </cell>
        </row>
        <row r="1594">
          <cell r="B1594" t="str">
            <v>LLAGAS 2105154256</v>
          </cell>
          <cell r="C1594">
            <v>83182105</v>
          </cell>
          <cell r="D1594" t="str">
            <v>LLAGAS 2105</v>
          </cell>
          <cell r="E1594">
            <v>154256</v>
          </cell>
          <cell r="F1594" t="b">
            <v>1</v>
          </cell>
          <cell r="G1594">
            <v>446.52284890189202</v>
          </cell>
          <cell r="H1594">
            <v>430.60881949166702</v>
          </cell>
          <cell r="I1594">
            <v>0.26762512087735674</v>
          </cell>
          <cell r="J1594">
            <v>2</v>
          </cell>
          <cell r="K1594">
            <v>1.17048199172131E-4</v>
          </cell>
          <cell r="L1594">
            <v>1248</v>
          </cell>
          <cell r="M1594">
            <v>293.42396640777503</v>
          </cell>
          <cell r="N1594">
            <v>1459</v>
          </cell>
        </row>
        <row r="1595">
          <cell r="B1595" t="str">
            <v>FROGTOWN 1702307998</v>
          </cell>
          <cell r="C1595">
            <v>163451702</v>
          </cell>
          <cell r="D1595" t="str">
            <v>FROGTOWN 1702</v>
          </cell>
          <cell r="E1595">
            <v>307998</v>
          </cell>
          <cell r="F1595" t="b">
            <v>1</v>
          </cell>
          <cell r="G1595">
            <v>911.47745479687399</v>
          </cell>
          <cell r="H1595">
            <v>895.40258705329404</v>
          </cell>
          <cell r="I1595">
            <v>0.55649632507973523</v>
          </cell>
          <cell r="J1595">
            <v>6</v>
          </cell>
          <cell r="K1595">
            <v>1.025071554371E-4</v>
          </cell>
          <cell r="L1595">
            <v>1588</v>
          </cell>
          <cell r="M1595">
            <v>237.84284693126801</v>
          </cell>
          <cell r="N1595">
            <v>1573</v>
          </cell>
        </row>
        <row r="1596">
          <cell r="B1596" t="str">
            <v>PENNGROVE 1101170</v>
          </cell>
          <cell r="C1596">
            <v>43471101</v>
          </cell>
          <cell r="D1596" t="str">
            <v>PENNGROVE 1101</v>
          </cell>
          <cell r="E1596">
            <v>170</v>
          </cell>
          <cell r="F1596" t="b">
            <v>0</v>
          </cell>
          <cell r="G1596">
            <v>33470.215787803099</v>
          </cell>
          <cell r="H1596">
            <v>28905.2433416694</v>
          </cell>
          <cell r="I1596">
            <v>17.96472550756333</v>
          </cell>
          <cell r="J1596">
            <v>223</v>
          </cell>
          <cell r="K1596">
            <v>9.0997057508074606E-5</v>
          </cell>
          <cell r="L1596">
            <v>1881</v>
          </cell>
          <cell r="M1596">
            <v>278.37016722157301</v>
          </cell>
          <cell r="N1596">
            <v>1476</v>
          </cell>
        </row>
        <row r="1597">
          <cell r="B1597" t="str">
            <v>LAKEVILLE 1102347280</v>
          </cell>
          <cell r="C1597">
            <v>43371102</v>
          </cell>
          <cell r="D1597" t="str">
            <v>LAKEVILLE 1102</v>
          </cell>
          <cell r="E1597">
            <v>347280</v>
          </cell>
          <cell r="F1597" t="b">
            <v>0</v>
          </cell>
          <cell r="G1597">
            <v>20187.703704301199</v>
          </cell>
          <cell r="H1597">
            <v>12761.9341118915</v>
          </cell>
          <cell r="I1597">
            <v>7.931593605899006</v>
          </cell>
          <cell r="J1597">
            <v>99</v>
          </cell>
          <cell r="K1597">
            <v>7.6036094228305797E-5</v>
          </cell>
          <cell r="L1597">
            <v>2307</v>
          </cell>
          <cell r="M1597">
            <v>290.50405605196698</v>
          </cell>
          <cell r="N1597">
            <v>1463</v>
          </cell>
        </row>
        <row r="1598">
          <cell r="B1598" t="str">
            <v>ALHAMBRA 11058302</v>
          </cell>
          <cell r="C1598">
            <v>14101105</v>
          </cell>
          <cell r="D1598" t="str">
            <v>ALHAMBRA 1105</v>
          </cell>
          <cell r="E1598">
            <v>8302</v>
          </cell>
          <cell r="F1598" t="b">
            <v>0</v>
          </cell>
          <cell r="G1598">
            <v>13154.222431211499</v>
          </cell>
          <cell r="H1598">
            <v>13154.222431211499</v>
          </cell>
          <cell r="I1598">
            <v>8.1754023811134235</v>
          </cell>
          <cell r="J1598">
            <v>83</v>
          </cell>
          <cell r="K1598">
            <v>9.5232177666663796E-5</v>
          </cell>
          <cell r="L1598">
            <v>1760</v>
          </cell>
          <cell r="M1598">
            <v>244.77943168254799</v>
          </cell>
          <cell r="N1598">
            <v>1556</v>
          </cell>
        </row>
        <row r="1599">
          <cell r="B1599" t="str">
            <v>WILLOW CREEK 11033090</v>
          </cell>
          <cell r="C1599">
            <v>192171103</v>
          </cell>
          <cell r="D1599" t="str">
            <v>WILLOW CREEK 1103</v>
          </cell>
          <cell r="E1599">
            <v>3090</v>
          </cell>
          <cell r="F1599" t="b">
            <v>0</v>
          </cell>
          <cell r="G1599">
            <v>17393.653092428602</v>
          </cell>
          <cell r="H1599">
            <v>17393.653092428602</v>
          </cell>
          <cell r="I1599">
            <v>10.810225663411188</v>
          </cell>
          <cell r="J1599">
            <v>58</v>
          </cell>
          <cell r="K1599">
            <v>1.8901057176533E-4</v>
          </cell>
          <cell r="L1599">
            <v>447</v>
          </cell>
          <cell r="M1599">
            <v>142.64369961291499</v>
          </cell>
          <cell r="N1599">
            <v>1798</v>
          </cell>
        </row>
        <row r="1600">
          <cell r="B1600" t="str">
            <v>ORO FINO 11022040</v>
          </cell>
          <cell r="C1600">
            <v>103031102</v>
          </cell>
          <cell r="D1600" t="str">
            <v>ORO FINO 1102</v>
          </cell>
          <cell r="E1600">
            <v>2040</v>
          </cell>
          <cell r="F1600" t="b">
            <v>0</v>
          </cell>
          <cell r="G1600">
            <v>14724.866201737501</v>
          </cell>
          <cell r="H1600">
            <v>14724.866201737501</v>
          </cell>
          <cell r="I1600">
            <v>9.1515638295447488</v>
          </cell>
          <cell r="J1600">
            <v>21</v>
          </cell>
          <cell r="K1600">
            <v>1.56546877192073E-4</v>
          </cell>
          <cell r="L1600">
            <v>679</v>
          </cell>
          <cell r="M1600">
            <v>141.55319655071199</v>
          </cell>
          <cell r="N1600">
            <v>1807</v>
          </cell>
        </row>
        <row r="1601">
          <cell r="B1601" t="str">
            <v>HICKS 2101XR548</v>
          </cell>
          <cell r="C1601">
            <v>83432101</v>
          </cell>
          <cell r="D1601" t="str">
            <v>HICKS 2101</v>
          </cell>
          <cell r="E1601" t="str">
            <v>XR548</v>
          </cell>
          <cell r="F1601" t="b">
            <v>0</v>
          </cell>
          <cell r="G1601">
            <v>14288.883881473799</v>
          </cell>
          <cell r="H1601">
            <v>2708.1629102576298</v>
          </cell>
          <cell r="I1601">
            <v>1.6831341890973461</v>
          </cell>
          <cell r="J1601">
            <v>95</v>
          </cell>
          <cell r="K1601">
            <v>8.7871127557024702E-5</v>
          </cell>
          <cell r="L1601">
            <v>1987</v>
          </cell>
          <cell r="M1601">
            <v>271.265151939215</v>
          </cell>
          <cell r="N1601">
            <v>1492</v>
          </cell>
        </row>
        <row r="1602">
          <cell r="B1602" t="str">
            <v>RACETRACK 170310870</v>
          </cell>
          <cell r="C1602">
            <v>163761703</v>
          </cell>
          <cell r="D1602" t="str">
            <v>RACETRACK 1703</v>
          </cell>
          <cell r="E1602">
            <v>10870</v>
          </cell>
          <cell r="F1602" t="b">
            <v>0</v>
          </cell>
          <cell r="G1602">
            <v>4188.8092118730001</v>
          </cell>
          <cell r="H1602">
            <v>3071.5505164811698</v>
          </cell>
          <cell r="I1602">
            <v>1.9089810543699004</v>
          </cell>
          <cell r="J1602">
            <v>28</v>
          </cell>
          <cell r="K1602">
            <v>1.01266271160836E-4</v>
          </cell>
          <cell r="L1602">
            <v>1622</v>
          </cell>
          <cell r="M1602">
            <v>246.13271977353301</v>
          </cell>
          <cell r="N1602">
            <v>1549</v>
          </cell>
        </row>
        <row r="1603">
          <cell r="B1603" t="str">
            <v>PINE GROVE 11023168</v>
          </cell>
          <cell r="C1603">
            <v>163751102</v>
          </cell>
          <cell r="D1603" t="str">
            <v>PINE GROVE 1102</v>
          </cell>
          <cell r="E1603">
            <v>3168</v>
          </cell>
          <cell r="F1603" t="b">
            <v>0</v>
          </cell>
          <cell r="G1603">
            <v>48228.396067026202</v>
          </cell>
          <cell r="H1603">
            <v>48228.396067026202</v>
          </cell>
          <cell r="I1603">
            <v>29.974142987586205</v>
          </cell>
          <cell r="J1603">
            <v>285</v>
          </cell>
          <cell r="K1603">
            <v>1.5582673817713801E-4</v>
          </cell>
          <cell r="L1603">
            <v>684</v>
          </cell>
          <cell r="M1603">
            <v>176.21329963893899</v>
          </cell>
          <cell r="N1603">
            <v>1695</v>
          </cell>
        </row>
        <row r="1604">
          <cell r="B1604" t="str">
            <v>HALF MOON BAY 1103531594</v>
          </cell>
          <cell r="C1604">
            <v>24101103</v>
          </cell>
          <cell r="D1604" t="str">
            <v>HALF MOON BAY 1103</v>
          </cell>
          <cell r="E1604">
            <v>531594</v>
          </cell>
          <cell r="F1604" t="b">
            <v>0</v>
          </cell>
          <cell r="G1604">
            <v>4284.54991967156</v>
          </cell>
          <cell r="H1604">
            <v>3998.7287430163101</v>
          </cell>
          <cell r="I1604">
            <v>2.485226067754077</v>
          </cell>
          <cell r="J1604">
            <v>25</v>
          </cell>
          <cell r="K1604">
            <v>5.9727221341745401E-5</v>
          </cell>
          <cell r="L1604">
            <v>2782</v>
          </cell>
          <cell r="M1604">
            <v>338.54342318415598</v>
          </cell>
          <cell r="N1604">
            <v>1391</v>
          </cell>
        </row>
        <row r="1605">
          <cell r="B1605" t="str">
            <v>CURTIS 17048140</v>
          </cell>
          <cell r="C1605">
            <v>163351704</v>
          </cell>
          <cell r="D1605" t="str">
            <v>CURTIS 1704</v>
          </cell>
          <cell r="E1605">
            <v>8140</v>
          </cell>
          <cell r="F1605" t="b">
            <v>0</v>
          </cell>
          <cell r="G1605">
            <v>42456.903948786698</v>
          </cell>
          <cell r="H1605">
            <v>42456.903948786698</v>
          </cell>
          <cell r="I1605">
            <v>26.387137320563514</v>
          </cell>
          <cell r="J1605">
            <v>260</v>
          </cell>
          <cell r="K1605">
            <v>8.2014476898747399E-5</v>
          </cell>
          <cell r="L1605">
            <v>2153</v>
          </cell>
          <cell r="M1605">
            <v>273.28858756388598</v>
          </cell>
          <cell r="N1605">
            <v>1487</v>
          </cell>
        </row>
        <row r="1606">
          <cell r="B1606" t="str">
            <v>ATASCADERO 1101A22</v>
          </cell>
          <cell r="C1606">
            <v>182541101</v>
          </cell>
          <cell r="D1606" t="str">
            <v>ATASCADERO 1101</v>
          </cell>
          <cell r="E1606" t="str">
            <v>A22</v>
          </cell>
          <cell r="F1606" t="b">
            <v>1</v>
          </cell>
          <cell r="G1606">
            <v>21048.173709311799</v>
          </cell>
          <cell r="H1606">
            <v>0</v>
          </cell>
          <cell r="I1606">
            <v>0</v>
          </cell>
          <cell r="J1606">
            <v>167</v>
          </cell>
          <cell r="K1606">
            <v>6.0116612141297299E-5</v>
          </cell>
          <cell r="L1606">
            <v>2769</v>
          </cell>
          <cell r="M1606">
            <v>362.80625481310102</v>
          </cell>
          <cell r="N1606">
            <v>1349</v>
          </cell>
        </row>
        <row r="1607">
          <cell r="B1607" t="str">
            <v>TASSAJARA 2103557000</v>
          </cell>
          <cell r="C1607">
            <v>14662103</v>
          </cell>
          <cell r="D1607" t="str">
            <v>TASSAJARA 2103</v>
          </cell>
          <cell r="E1607">
            <v>557000</v>
          </cell>
          <cell r="F1607" t="b">
            <v>1</v>
          </cell>
          <cell r="G1607">
            <v>398.693333899452</v>
          </cell>
          <cell r="H1607">
            <v>335.03165975799402</v>
          </cell>
          <cell r="I1607">
            <v>0.20822352999253824</v>
          </cell>
          <cell r="J1607">
            <v>3</v>
          </cell>
          <cell r="K1607">
            <v>1.29585767960331E-4</v>
          </cell>
          <cell r="L1607">
            <v>1015</v>
          </cell>
          <cell r="M1607">
            <v>348.937463637012</v>
          </cell>
          <cell r="N1607">
            <v>1373</v>
          </cell>
        </row>
        <row r="1608">
          <cell r="B1608" t="str">
            <v>GANSNER 11012006</v>
          </cell>
          <cell r="C1608">
            <v>103021101</v>
          </cell>
          <cell r="D1608" t="str">
            <v>GANSNER 1101</v>
          </cell>
          <cell r="E1608">
            <v>2006</v>
          </cell>
          <cell r="F1608" t="b">
            <v>0</v>
          </cell>
          <cell r="G1608">
            <v>27571.188278797399</v>
          </cell>
          <cell r="H1608">
            <v>27571.188278797399</v>
          </cell>
          <cell r="I1608">
            <v>17.135604896704411</v>
          </cell>
          <cell r="J1608">
            <v>151</v>
          </cell>
          <cell r="K1608">
            <v>6.0917857175858403E-5</v>
          </cell>
          <cell r="L1608">
            <v>2751</v>
          </cell>
          <cell r="M1608">
            <v>384.50235839955201</v>
          </cell>
          <cell r="N1608">
            <v>1313</v>
          </cell>
        </row>
        <row r="1609">
          <cell r="B1609" t="str">
            <v>BIG BEND 1101641808</v>
          </cell>
          <cell r="C1609">
            <v>103751101</v>
          </cell>
          <cell r="D1609" t="str">
            <v>BIG BEND 1101</v>
          </cell>
          <cell r="E1609">
            <v>641808</v>
          </cell>
          <cell r="F1609" t="b">
            <v>0</v>
          </cell>
          <cell r="G1609">
            <v>41435.702901771903</v>
          </cell>
          <cell r="H1609">
            <v>41435.702901771903</v>
          </cell>
          <cell r="I1609">
            <v>25.752456744420076</v>
          </cell>
          <cell r="J1609">
            <v>234</v>
          </cell>
          <cell r="K1609">
            <v>1.4734821117945901E-4</v>
          </cell>
          <cell r="L1609">
            <v>768</v>
          </cell>
          <cell r="M1609">
            <v>181.27885692705701</v>
          </cell>
          <cell r="N1609">
            <v>1681</v>
          </cell>
        </row>
        <row r="1610">
          <cell r="B1610" t="str">
            <v>CLAY 11037142</v>
          </cell>
          <cell r="C1610">
            <v>163341103</v>
          </cell>
          <cell r="D1610" t="str">
            <v>CLAY 1103</v>
          </cell>
          <cell r="E1610">
            <v>7142</v>
          </cell>
          <cell r="F1610" t="b">
            <v>0</v>
          </cell>
          <cell r="G1610">
            <v>24816.412058705599</v>
          </cell>
          <cell r="H1610">
            <v>6275.5412762590804</v>
          </cell>
          <cell r="I1610">
            <v>3.9002742549776759</v>
          </cell>
          <cell r="J1610">
            <v>100</v>
          </cell>
          <cell r="K1610">
            <v>7.7236851138877603E-5</v>
          </cell>
          <cell r="L1610">
            <v>2282</v>
          </cell>
          <cell r="M1610">
            <v>356.23749460457799</v>
          </cell>
          <cell r="N1610">
            <v>1361</v>
          </cell>
        </row>
        <row r="1611">
          <cell r="B1611" t="str">
            <v>HALF MOON BAY 110258448</v>
          </cell>
          <cell r="C1611">
            <v>24101102</v>
          </cell>
          <cell r="D1611" t="str">
            <v>HALF MOON BAY 1102</v>
          </cell>
          <cell r="E1611">
            <v>58448</v>
          </cell>
          <cell r="F1611" t="b">
            <v>0</v>
          </cell>
          <cell r="G1611">
            <v>7774.1255986209298</v>
          </cell>
          <cell r="H1611">
            <v>7141.1011897930703</v>
          </cell>
          <cell r="I1611">
            <v>4.4382232379074393</v>
          </cell>
          <cell r="J1611">
            <v>22</v>
          </cell>
          <cell r="K1611">
            <v>8.8642644641367897E-5</v>
          </cell>
          <cell r="L1611">
            <v>1966</v>
          </cell>
          <cell r="M1611">
            <v>261.63093465295702</v>
          </cell>
          <cell r="N1611">
            <v>1519</v>
          </cell>
        </row>
        <row r="1612">
          <cell r="B1612" t="str">
            <v>EEL RIVER 1102630456</v>
          </cell>
          <cell r="C1612">
            <v>192381102</v>
          </cell>
          <cell r="D1612" t="str">
            <v>EEL RIVER 1102</v>
          </cell>
          <cell r="E1612">
            <v>630456</v>
          </cell>
          <cell r="F1612" t="b">
            <v>0</v>
          </cell>
          <cell r="G1612">
            <v>8616.6169000517093</v>
          </cell>
          <cell r="H1612">
            <v>8616.6169000517093</v>
          </cell>
          <cell r="I1612">
            <v>5.3552622125865188</v>
          </cell>
          <cell r="J1612">
            <v>37</v>
          </cell>
          <cell r="K1612">
            <v>2.3208462981629999E-4</v>
          </cell>
          <cell r="L1612">
            <v>277</v>
          </cell>
          <cell r="M1612">
            <v>84.916404803209502</v>
          </cell>
          <cell r="N1612">
            <v>2030</v>
          </cell>
        </row>
        <row r="1613">
          <cell r="B1613" t="str">
            <v>SAUSALITO 110284278</v>
          </cell>
          <cell r="C1613">
            <v>42491102</v>
          </cell>
          <cell r="D1613" t="str">
            <v>SAUSALITO 1102</v>
          </cell>
          <cell r="E1613">
            <v>84278</v>
          </cell>
          <cell r="F1613" t="b">
            <v>0</v>
          </cell>
          <cell r="G1613">
            <v>2506.16920202348</v>
          </cell>
          <cell r="H1613">
            <v>2490.16714123062</v>
          </cell>
          <cell r="I1613">
            <v>1.5476489379929272</v>
          </cell>
          <cell r="J1613">
            <v>18</v>
          </cell>
          <cell r="K1613">
            <v>7.3083247823685894E-5</v>
          </cell>
          <cell r="L1613">
            <v>2392</v>
          </cell>
          <cell r="M1613">
            <v>245.610420448084</v>
          </cell>
          <cell r="N1613">
            <v>1553</v>
          </cell>
        </row>
        <row r="1614">
          <cell r="B1614" t="str">
            <v>ELK 11011300</v>
          </cell>
          <cell r="C1614">
            <v>42981101</v>
          </cell>
          <cell r="D1614" t="str">
            <v>ELK 1101</v>
          </cell>
          <cell r="E1614">
            <v>1300</v>
          </cell>
          <cell r="F1614" t="b">
            <v>0</v>
          </cell>
          <cell r="G1614">
            <v>15995.4515815123</v>
          </cell>
          <cell r="H1614">
            <v>5711.2619129888499</v>
          </cell>
          <cell r="I1614">
            <v>3.5495723511428525</v>
          </cell>
          <cell r="J1614">
            <v>64</v>
          </cell>
          <cell r="K1614">
            <v>8.5201414197311499E-5</v>
          </cell>
          <cell r="L1614">
            <v>2052</v>
          </cell>
          <cell r="M1614">
            <v>259.45239058342997</v>
          </cell>
          <cell r="N1614">
            <v>1525</v>
          </cell>
        </row>
        <row r="1615">
          <cell r="B1615" t="str">
            <v>KESWICK 11019712</v>
          </cell>
          <cell r="C1615">
            <v>103451101</v>
          </cell>
          <cell r="D1615" t="str">
            <v>KESWICK 1101</v>
          </cell>
          <cell r="E1615">
            <v>9712</v>
          </cell>
          <cell r="F1615" t="b">
            <v>0</v>
          </cell>
          <cell r="G1615">
            <v>29909.732639945199</v>
          </cell>
          <cell r="H1615">
            <v>29909.732639945199</v>
          </cell>
          <cell r="I1615">
            <v>18.58901966435376</v>
          </cell>
          <cell r="J1615">
            <v>214</v>
          </cell>
          <cell r="K1615">
            <v>1.72512595709293E-4</v>
          </cell>
          <cell r="L1615">
            <v>547</v>
          </cell>
          <cell r="M1615">
            <v>156.17205086038399</v>
          </cell>
          <cell r="N1615">
            <v>1761</v>
          </cell>
        </row>
        <row r="1616">
          <cell r="B1616" t="str">
            <v>EEL RIVER 11021902</v>
          </cell>
          <cell r="C1616">
            <v>192381102</v>
          </cell>
          <cell r="D1616" t="str">
            <v>EEL RIVER 1102</v>
          </cell>
          <cell r="E1616">
            <v>1902</v>
          </cell>
          <cell r="F1616" t="b">
            <v>0</v>
          </cell>
          <cell r="G1616">
            <v>11685.3749516932</v>
          </cell>
          <cell r="H1616">
            <v>10562.739090531701</v>
          </cell>
          <cell r="I1616">
            <v>6.564785015868055</v>
          </cell>
          <cell r="J1616">
            <v>43</v>
          </cell>
          <cell r="K1616">
            <v>1.49277167893583E-4</v>
          </cell>
          <cell r="L1616">
            <v>746</v>
          </cell>
          <cell r="M1616">
            <v>134.194016969746</v>
          </cell>
          <cell r="N1616">
            <v>1834</v>
          </cell>
        </row>
        <row r="1617">
          <cell r="B1617" t="str">
            <v>PUEBLO 2102895310</v>
          </cell>
          <cell r="C1617">
            <v>43292102</v>
          </cell>
          <cell r="D1617" t="str">
            <v>PUEBLO 2102</v>
          </cell>
          <cell r="E1617">
            <v>895310</v>
          </cell>
          <cell r="F1617" t="b">
            <v>1</v>
          </cell>
          <cell r="G1617">
            <v>4366.1321175448002</v>
          </cell>
          <cell r="H1617">
            <v>592.95916457244005</v>
          </cell>
          <cell r="I1617">
            <v>0.3685265162041268</v>
          </cell>
          <cell r="J1617">
            <v>31</v>
          </cell>
          <cell r="K1617">
            <v>6.4236493486649995E-5</v>
          </cell>
          <cell r="L1617">
            <v>2637</v>
          </cell>
          <cell r="M1617">
            <v>241.12400382430999</v>
          </cell>
          <cell r="N1617">
            <v>1565</v>
          </cell>
        </row>
        <row r="1618">
          <cell r="B1618" t="str">
            <v>VASCO 1102MR178</v>
          </cell>
          <cell r="C1618">
            <v>13751102</v>
          </cell>
          <cell r="D1618" t="str">
            <v>VASCO 1102</v>
          </cell>
          <cell r="E1618" t="str">
            <v>MR178</v>
          </cell>
          <cell r="F1618" t="b">
            <v>0</v>
          </cell>
          <cell r="G1618">
            <v>21546.685867093602</v>
          </cell>
          <cell r="H1618">
            <v>2579.6297244223201</v>
          </cell>
          <cell r="I1618">
            <v>1.6032502948553886</v>
          </cell>
          <cell r="J1618">
            <v>117</v>
          </cell>
          <cell r="K1618">
            <v>6.7557350105388301E-5</v>
          </cell>
          <cell r="L1618">
            <v>2547</v>
          </cell>
          <cell r="M1618">
            <v>427.85998828532001</v>
          </cell>
          <cell r="N1618">
            <v>1263</v>
          </cell>
        </row>
        <row r="1619">
          <cell r="B1619" t="str">
            <v>RINCON 1103198</v>
          </cell>
          <cell r="C1619">
            <v>43321103</v>
          </cell>
          <cell r="D1619" t="str">
            <v>RINCON 1103</v>
          </cell>
          <cell r="E1619">
            <v>198</v>
          </cell>
          <cell r="F1619" t="b">
            <v>0</v>
          </cell>
          <cell r="G1619">
            <v>10335.817910175199</v>
          </cell>
          <cell r="H1619">
            <v>10335.817910175199</v>
          </cell>
          <cell r="I1619">
            <v>6.4237525855656923</v>
          </cell>
          <cell r="J1619">
            <v>62</v>
          </cell>
          <cell r="K1619">
            <v>1.18299670600296E-4</v>
          </cell>
          <cell r="L1619">
            <v>1224</v>
          </cell>
          <cell r="M1619">
            <v>193.00035267634701</v>
          </cell>
          <cell r="N1619">
            <v>1658</v>
          </cell>
        </row>
        <row r="1620">
          <cell r="B1620" t="str">
            <v>FOOTHILL 1101251688</v>
          </cell>
          <cell r="C1620">
            <v>182951101</v>
          </cell>
          <cell r="D1620" t="str">
            <v>FOOTHILL 1101</v>
          </cell>
          <cell r="E1620">
            <v>251688</v>
          </cell>
          <cell r="F1620" t="b">
            <v>0</v>
          </cell>
          <cell r="G1620">
            <v>12475.4445231101</v>
          </cell>
          <cell r="H1620">
            <v>11233.710142788401</v>
          </cell>
          <cell r="I1620">
            <v>6.9817962354185212</v>
          </cell>
          <cell r="J1620">
            <v>68</v>
          </cell>
          <cell r="K1620">
            <v>7.4100689877976697E-5</v>
          </cell>
          <cell r="L1620">
            <v>2355</v>
          </cell>
          <cell r="M1620">
            <v>394.40348199678198</v>
          </cell>
          <cell r="N1620">
            <v>1300</v>
          </cell>
        </row>
        <row r="1621">
          <cell r="B1621" t="str">
            <v>CAMBRIA 1101858200</v>
          </cell>
          <cell r="C1621">
            <v>182771101</v>
          </cell>
          <cell r="D1621" t="str">
            <v>CAMBRIA 1101</v>
          </cell>
          <cell r="E1621">
            <v>858200</v>
          </cell>
          <cell r="F1621" t="b">
            <v>0</v>
          </cell>
          <cell r="G1621">
            <v>9571.0307876368606</v>
          </cell>
          <cell r="H1621">
            <v>9200.2096421640199</v>
          </cell>
          <cell r="I1621">
            <v>5.7179674593934244</v>
          </cell>
          <cell r="J1621">
            <v>31</v>
          </cell>
          <cell r="K1621">
            <v>6.6010259494456996E-5</v>
          </cell>
          <cell r="L1621">
            <v>2588</v>
          </cell>
          <cell r="M1621">
            <v>330.12435480591699</v>
          </cell>
          <cell r="N1621">
            <v>1397</v>
          </cell>
        </row>
        <row r="1622">
          <cell r="B1622" t="str">
            <v>COTTONWOOD 110359128</v>
          </cell>
          <cell r="C1622">
            <v>102931103</v>
          </cell>
          <cell r="D1622" t="str">
            <v>COTTONWOOD 1103</v>
          </cell>
          <cell r="E1622">
            <v>59128</v>
          </cell>
          <cell r="F1622" t="b">
            <v>0</v>
          </cell>
          <cell r="G1622">
            <v>11301.2737082236</v>
          </cell>
          <cell r="H1622">
            <v>1201.9481748017199</v>
          </cell>
          <cell r="I1622">
            <v>0.7470156462409695</v>
          </cell>
          <cell r="J1622">
            <v>65</v>
          </cell>
          <cell r="K1622">
            <v>1.0016627253669801E-4</v>
          </cell>
          <cell r="L1622">
            <v>1639</v>
          </cell>
          <cell r="M1622">
            <v>414.13676303016598</v>
          </cell>
          <cell r="N1622">
            <v>1279</v>
          </cell>
        </row>
        <row r="1623">
          <cell r="B1623" t="str">
            <v>WILDWOOD 110185112</v>
          </cell>
          <cell r="C1623">
            <v>103611101</v>
          </cell>
          <cell r="D1623" t="str">
            <v>WILDWOOD 1101</v>
          </cell>
          <cell r="E1623">
            <v>85112</v>
          </cell>
          <cell r="F1623" t="b">
            <v>0</v>
          </cell>
          <cell r="G1623">
            <v>10932.250323120301</v>
          </cell>
          <cell r="H1623">
            <v>10932.250323120301</v>
          </cell>
          <cell r="I1623">
            <v>6.7944377396645752</v>
          </cell>
          <cell r="J1623">
            <v>54</v>
          </cell>
          <cell r="K1623">
            <v>7.2026934537495395E-5</v>
          </cell>
          <cell r="L1623">
            <v>2417</v>
          </cell>
          <cell r="M1623">
            <v>306.466168067929</v>
          </cell>
          <cell r="N1623">
            <v>1437</v>
          </cell>
        </row>
        <row r="1624">
          <cell r="B1624" t="str">
            <v>LAYTONVILLE 1101518</v>
          </cell>
          <cell r="C1624">
            <v>42681101</v>
          </cell>
          <cell r="D1624" t="str">
            <v>LAYTONVILLE 1101</v>
          </cell>
          <cell r="E1624">
            <v>518</v>
          </cell>
          <cell r="F1624" t="b">
            <v>0</v>
          </cell>
          <cell r="G1624">
            <v>36303.823811783201</v>
          </cell>
          <cell r="H1624">
            <v>4840.0159230157096</v>
          </cell>
          <cell r="I1624">
            <v>3.0080894487356802</v>
          </cell>
          <cell r="J1624">
            <v>165</v>
          </cell>
          <cell r="K1624">
            <v>1.5639894432175201E-4</v>
          </cell>
          <cell r="L1624">
            <v>680</v>
          </cell>
          <cell r="M1624">
            <v>133.42318815479399</v>
          </cell>
          <cell r="N1624">
            <v>1837</v>
          </cell>
        </row>
        <row r="1625">
          <cell r="B1625" t="str">
            <v>CALISTOGA 1102769230</v>
          </cell>
          <cell r="C1625">
            <v>42711102</v>
          </cell>
          <cell r="D1625" t="str">
            <v>CALISTOGA 1102</v>
          </cell>
          <cell r="E1625">
            <v>769230</v>
          </cell>
          <cell r="F1625" t="b">
            <v>0</v>
          </cell>
          <cell r="G1625">
            <v>27505.729327580299</v>
          </cell>
          <cell r="H1625">
            <v>17732.851983922901</v>
          </cell>
          <cell r="I1625">
            <v>11.021039144762524</v>
          </cell>
          <cell r="J1625">
            <v>160</v>
          </cell>
          <cell r="K1625">
            <v>1.1178747294025E-4</v>
          </cell>
          <cell r="L1625">
            <v>1372</v>
          </cell>
          <cell r="M1625">
            <v>159.03225715766399</v>
          </cell>
          <cell r="N1625">
            <v>1749</v>
          </cell>
        </row>
        <row r="1626">
          <cell r="B1626" t="str">
            <v>VOLTA 110237350</v>
          </cell>
          <cell r="C1626">
            <v>102541102</v>
          </cell>
          <cell r="D1626" t="str">
            <v>VOLTA 1102</v>
          </cell>
          <cell r="E1626">
            <v>37350</v>
          </cell>
          <cell r="F1626" t="b">
            <v>0</v>
          </cell>
          <cell r="G1626">
            <v>39069.900620662302</v>
          </cell>
          <cell r="H1626">
            <v>39069.900620662302</v>
          </cell>
          <cell r="I1626">
            <v>24.282101069398571</v>
          </cell>
          <cell r="J1626">
            <v>255</v>
          </cell>
          <cell r="K1626">
            <v>7.6955674907652495E-5</v>
          </cell>
          <cell r="L1626">
            <v>2287</v>
          </cell>
          <cell r="M1626">
            <v>360.20309757896598</v>
          </cell>
          <cell r="N1626">
            <v>1353</v>
          </cell>
        </row>
        <row r="1627">
          <cell r="B1627" t="str">
            <v>MC ARTHUR 1101648698</v>
          </cell>
          <cell r="C1627">
            <v>103491101</v>
          </cell>
          <cell r="D1627" t="str">
            <v>MC ARTHUR 1101</v>
          </cell>
          <cell r="E1627">
            <v>648698</v>
          </cell>
          <cell r="F1627" t="b">
            <v>0</v>
          </cell>
          <cell r="G1627">
            <v>30462.369938331802</v>
          </cell>
          <cell r="H1627">
            <v>17135.045425837201</v>
          </cell>
          <cell r="I1627">
            <v>10.649499953907521</v>
          </cell>
          <cell r="J1627">
            <v>173</v>
          </cell>
          <cell r="K1627">
            <v>2.2209327874859001E-5</v>
          </cell>
          <cell r="L1627">
            <v>3516</v>
          </cell>
          <cell r="M1627">
            <v>1031.0161263944301</v>
          </cell>
          <cell r="N1627">
            <v>807</v>
          </cell>
        </row>
        <row r="1628">
          <cell r="B1628" t="str">
            <v>HALSEY 1102CB</v>
          </cell>
          <cell r="C1628">
            <v>152241102</v>
          </cell>
          <cell r="D1628" t="str">
            <v>HALSEY 1102</v>
          </cell>
          <cell r="E1628" t="str">
            <v>CB</v>
          </cell>
          <cell r="F1628" t="b">
            <v>0</v>
          </cell>
          <cell r="G1628">
            <v>12882.1278240397</v>
          </cell>
          <cell r="H1628">
            <v>12682.5012973722</v>
          </cell>
          <cell r="I1628">
            <v>7.8822257907844628</v>
          </cell>
          <cell r="J1628">
            <v>86</v>
          </cell>
          <cell r="K1628">
            <v>2.8931582820341801E-4</v>
          </cell>
          <cell r="L1628">
            <v>141</v>
          </cell>
          <cell r="M1628">
            <v>75.417730429529797</v>
          </cell>
          <cell r="N1628">
            <v>2064</v>
          </cell>
        </row>
        <row r="1629">
          <cell r="B1629" t="str">
            <v>GARBERVILLE 11011514</v>
          </cell>
          <cell r="C1629">
            <v>192221101</v>
          </cell>
          <cell r="D1629" t="str">
            <v>GARBERVILLE 1101</v>
          </cell>
          <cell r="E1629">
            <v>1514</v>
          </cell>
          <cell r="F1629" t="b">
            <v>0</v>
          </cell>
          <cell r="G1629">
            <v>23767.6371966517</v>
          </cell>
          <cell r="H1629">
            <v>23767.6371966517</v>
          </cell>
          <cell r="I1629">
            <v>14.7716825336555</v>
          </cell>
          <cell r="J1629">
            <v>123</v>
          </cell>
          <cell r="K1629">
            <v>5.6069938847165296E-4</v>
          </cell>
          <cell r="L1629">
            <v>23</v>
          </cell>
          <cell r="M1629">
            <v>46.041553488260703</v>
          </cell>
          <cell r="N1629">
            <v>2239</v>
          </cell>
        </row>
        <row r="1630">
          <cell r="B1630" t="str">
            <v>SAN LUIS OBISPO 1105512313</v>
          </cell>
          <cell r="C1630">
            <v>182631105</v>
          </cell>
          <cell r="D1630" t="str">
            <v>SAN LUIS OBISPO 1105</v>
          </cell>
          <cell r="E1630">
            <v>512313</v>
          </cell>
          <cell r="F1630" t="b">
            <v>1</v>
          </cell>
          <cell r="G1630">
            <v>1333.0798628570401</v>
          </cell>
          <cell r="H1630">
            <v>785.91247700355598</v>
          </cell>
          <cell r="I1630">
            <v>0.48844777936827594</v>
          </cell>
          <cell r="J1630">
            <v>10</v>
          </cell>
          <cell r="K1630">
            <v>3.7022503965999899E-5</v>
          </cell>
          <cell r="L1630">
            <v>3314</v>
          </cell>
          <cell r="M1630">
            <v>418.91406954824902</v>
          </cell>
          <cell r="N1630">
            <v>1273</v>
          </cell>
        </row>
        <row r="1631">
          <cell r="B1631" t="str">
            <v>PUEBLO 2103895784</v>
          </cell>
          <cell r="C1631">
            <v>43292103</v>
          </cell>
          <cell r="D1631" t="str">
            <v>PUEBLO 2103</v>
          </cell>
          <cell r="E1631">
            <v>895784</v>
          </cell>
          <cell r="F1631" t="b">
            <v>0</v>
          </cell>
          <cell r="G1631">
            <v>16727.216340644602</v>
          </cell>
          <cell r="H1631">
            <v>12538.9099748403</v>
          </cell>
          <cell r="I1631">
            <v>7.7929832037540709</v>
          </cell>
          <cell r="J1631">
            <v>110</v>
          </cell>
          <cell r="K1631">
            <v>8.3742796108377896E-5</v>
          </cell>
          <cell r="L1631">
            <v>2101</v>
          </cell>
          <cell r="M1631">
            <v>275.88684488956602</v>
          </cell>
          <cell r="N1631">
            <v>1483</v>
          </cell>
        </row>
        <row r="1632">
          <cell r="B1632" t="str">
            <v>CORRAL 110175204</v>
          </cell>
          <cell r="C1632">
            <v>162991101</v>
          </cell>
          <cell r="D1632" t="str">
            <v>CORRAL 1101</v>
          </cell>
          <cell r="E1632">
            <v>75204</v>
          </cell>
          <cell r="F1632" t="b">
            <v>0</v>
          </cell>
          <cell r="G1632">
            <v>29879.1855154199</v>
          </cell>
          <cell r="H1632">
            <v>1376.4737900088701</v>
          </cell>
          <cell r="I1632">
            <v>0.85548402113665012</v>
          </cell>
          <cell r="J1632">
            <v>130</v>
          </cell>
          <cell r="K1632">
            <v>8.0747004282128706E-5</v>
          </cell>
          <cell r="L1632">
            <v>2187</v>
          </cell>
          <cell r="M1632">
            <v>212.02919459509701</v>
          </cell>
          <cell r="N1632">
            <v>1614</v>
          </cell>
        </row>
        <row r="1633">
          <cell r="B1633" t="str">
            <v>MONROE 2103848530</v>
          </cell>
          <cell r="C1633">
            <v>43302103</v>
          </cell>
          <cell r="D1633" t="str">
            <v>MONROE 2103</v>
          </cell>
          <cell r="E1633">
            <v>848530</v>
          </cell>
          <cell r="F1633" t="b">
            <v>1</v>
          </cell>
          <cell r="G1633">
            <v>2567.2359441398298</v>
          </cell>
          <cell r="H1633">
            <v>715.37060884592302</v>
          </cell>
          <cell r="I1633">
            <v>0.4446057233349428</v>
          </cell>
          <cell r="J1633">
            <v>17</v>
          </cell>
          <cell r="K1633">
            <v>9.0059025858542602E-5</v>
          </cell>
          <cell r="L1633">
            <v>1909</v>
          </cell>
          <cell r="M1633">
            <v>263.70593163872701</v>
          </cell>
          <cell r="N1633">
            <v>1513</v>
          </cell>
        </row>
        <row r="1634">
          <cell r="B1634" t="str">
            <v>WEST POINT 110234416</v>
          </cell>
          <cell r="C1634">
            <v>163201102</v>
          </cell>
          <cell r="D1634" t="str">
            <v>WEST POINT 1102</v>
          </cell>
          <cell r="E1634">
            <v>34416</v>
          </cell>
          <cell r="F1634" t="b">
            <v>0</v>
          </cell>
          <cell r="G1634">
            <v>16821.512674276601</v>
          </cell>
          <cell r="H1634">
            <v>16821.512674276601</v>
          </cell>
          <cell r="I1634">
            <v>10.454638082210442</v>
          </cell>
          <cell r="J1634">
            <v>113</v>
          </cell>
          <cell r="K1634">
            <v>8.8541664567413298E-5</v>
          </cell>
          <cell r="L1634">
            <v>1971</v>
          </cell>
          <cell r="M1634">
            <v>264.20592015116802</v>
          </cell>
          <cell r="N1634">
            <v>1510</v>
          </cell>
        </row>
        <row r="1635">
          <cell r="B1635" t="str">
            <v>WEST POINT 1102CB</v>
          </cell>
          <cell r="C1635">
            <v>163201102</v>
          </cell>
          <cell r="D1635" t="str">
            <v>WEST POINT 1102</v>
          </cell>
          <cell r="E1635" t="str">
            <v>CB</v>
          </cell>
          <cell r="F1635" t="b">
            <v>0</v>
          </cell>
          <cell r="G1635">
            <v>28620.470982721399</v>
          </cell>
          <cell r="H1635">
            <v>28620.470982721399</v>
          </cell>
          <cell r="I1635">
            <v>17.787738336060535</v>
          </cell>
          <cell r="J1635">
            <v>195</v>
          </cell>
          <cell r="K1635">
            <v>2.0845170996229399E-4</v>
          </cell>
          <cell r="L1635">
            <v>368</v>
          </cell>
          <cell r="M1635">
            <v>153.87683889965101</v>
          </cell>
          <cell r="N1635">
            <v>1765</v>
          </cell>
        </row>
        <row r="1636">
          <cell r="B1636" t="str">
            <v>WYANDOTTE 1110144140</v>
          </cell>
          <cell r="C1636">
            <v>102911110</v>
          </cell>
          <cell r="D1636" t="str">
            <v>WYANDOTTE 1110</v>
          </cell>
          <cell r="E1636">
            <v>144140</v>
          </cell>
          <cell r="F1636" t="b">
            <v>1</v>
          </cell>
          <cell r="G1636">
            <v>2469.4128944344402</v>
          </cell>
          <cell r="H1636">
            <v>417.01107389353399</v>
          </cell>
          <cell r="I1636">
            <v>0.25917406705626722</v>
          </cell>
          <cell r="J1636">
            <v>20</v>
          </cell>
          <cell r="K1636">
            <v>1.53731078362876E-4</v>
          </cell>
          <cell r="L1636">
            <v>713</v>
          </cell>
          <cell r="M1636">
            <v>178.870132711975</v>
          </cell>
          <cell r="N1636">
            <v>1686</v>
          </cell>
        </row>
        <row r="1637">
          <cell r="B1637" t="str">
            <v>ELK 1101311906</v>
          </cell>
          <cell r="C1637">
            <v>42981101</v>
          </cell>
          <cell r="D1637" t="str">
            <v>ELK 1101</v>
          </cell>
          <cell r="E1637">
            <v>311906</v>
          </cell>
          <cell r="F1637" t="b">
            <v>0</v>
          </cell>
          <cell r="G1637">
            <v>1528.1122311007</v>
          </cell>
          <cell r="H1637">
            <v>1112.44585186974</v>
          </cell>
          <cell r="I1637">
            <v>0.69138959096938468</v>
          </cell>
          <cell r="J1637">
            <v>12</v>
          </cell>
          <cell r="K1637">
            <v>1.0711955383158001E-4</v>
          </cell>
          <cell r="L1637">
            <v>1471</v>
          </cell>
          <cell r="M1637">
            <v>200.11049394442199</v>
          </cell>
          <cell r="N1637">
            <v>1641</v>
          </cell>
        </row>
        <row r="1638">
          <cell r="B1638" t="str">
            <v>GARBERVILLE 11028652</v>
          </cell>
          <cell r="C1638">
            <v>192221102</v>
          </cell>
          <cell r="D1638" t="str">
            <v>GARBERVILLE 1102</v>
          </cell>
          <cell r="E1638">
            <v>8652</v>
          </cell>
          <cell r="F1638" t="b">
            <v>0</v>
          </cell>
          <cell r="G1638">
            <v>21158.904563084299</v>
          </cell>
          <cell r="H1638">
            <v>21158.904563084299</v>
          </cell>
          <cell r="I1638">
            <v>13.150344663197203</v>
          </cell>
          <cell r="J1638">
            <v>114</v>
          </cell>
          <cell r="K1638">
            <v>3.1419683032334099E-4</v>
          </cell>
          <cell r="L1638">
            <v>113</v>
          </cell>
          <cell r="M1638">
            <v>77.600707138217302</v>
          </cell>
          <cell r="N1638">
            <v>2059</v>
          </cell>
        </row>
        <row r="1639">
          <cell r="B1639" t="str">
            <v>BRUNSWICK 11062416</v>
          </cell>
          <cell r="C1639">
            <v>152481106</v>
          </cell>
          <cell r="D1639" t="str">
            <v>BRUNSWICK 1106</v>
          </cell>
          <cell r="E1639">
            <v>2416</v>
          </cell>
          <cell r="F1639" t="b">
            <v>0</v>
          </cell>
          <cell r="G1639">
            <v>50020.107411938698</v>
          </cell>
          <cell r="H1639">
            <v>46563.032789263198</v>
          </cell>
          <cell r="I1639">
            <v>28.939112982761465</v>
          </cell>
          <cell r="J1639">
            <v>360</v>
          </cell>
          <cell r="K1639">
            <v>1.6423057323488799E-4</v>
          </cell>
          <cell r="L1639">
            <v>598</v>
          </cell>
          <cell r="M1639">
            <v>156.20164015706601</v>
          </cell>
          <cell r="N1639">
            <v>1760</v>
          </cell>
        </row>
        <row r="1640">
          <cell r="B1640" t="str">
            <v>LUCERNE 1103630</v>
          </cell>
          <cell r="C1640">
            <v>43351103</v>
          </cell>
          <cell r="D1640" t="str">
            <v>LUCERNE 1103</v>
          </cell>
          <cell r="E1640">
            <v>630</v>
          </cell>
          <cell r="F1640" t="b">
            <v>0</v>
          </cell>
          <cell r="G1640">
            <v>21891.424363185</v>
          </cell>
          <cell r="H1640">
            <v>20012.261541782402</v>
          </cell>
          <cell r="I1640">
            <v>12.43770139327682</v>
          </cell>
          <cell r="J1640">
            <v>154</v>
          </cell>
          <cell r="K1640">
            <v>9.5266120879862495E-5</v>
          </cell>
          <cell r="L1640">
            <v>1756</v>
          </cell>
          <cell r="M1640">
            <v>292.79218216712002</v>
          </cell>
          <cell r="N1640">
            <v>1460</v>
          </cell>
        </row>
        <row r="1641">
          <cell r="B1641" t="str">
            <v>HALF MOON BAY 1101771258</v>
          </cell>
          <cell r="C1641">
            <v>24101101</v>
          </cell>
          <cell r="D1641" t="str">
            <v>HALF MOON BAY 1101</v>
          </cell>
          <cell r="E1641">
            <v>771258</v>
          </cell>
          <cell r="F1641" t="b">
            <v>1</v>
          </cell>
          <cell r="G1641">
            <v>308.35784023979897</v>
          </cell>
          <cell r="H1641">
            <v>308.35784023979897</v>
          </cell>
          <cell r="I1641">
            <v>0.19164564340571719</v>
          </cell>
          <cell r="J1641">
            <v>4</v>
          </cell>
          <cell r="K1641">
            <v>6.8099421241640798E-5</v>
          </cell>
          <cell r="L1641">
            <v>2532</v>
          </cell>
          <cell r="M1641">
            <v>427.98940918594599</v>
          </cell>
          <cell r="N1641">
            <v>1262</v>
          </cell>
        </row>
        <row r="1642">
          <cell r="B1642" t="str">
            <v>FRUITLAND 11413902</v>
          </cell>
          <cell r="C1642">
            <v>192311141</v>
          </cell>
          <cell r="D1642" t="str">
            <v>FRUITLAND 1141</v>
          </cell>
          <cell r="E1642">
            <v>3902</v>
          </cell>
          <cell r="F1642" t="b">
            <v>0</v>
          </cell>
          <cell r="G1642">
            <v>8223.63442610737</v>
          </cell>
          <cell r="H1642">
            <v>8223.63442610737</v>
          </cell>
          <cell r="I1642">
            <v>5.1110220174688443</v>
          </cell>
          <cell r="J1642">
            <v>9</v>
          </cell>
          <cell r="K1642">
            <v>1.8187660316471E-4</v>
          </cell>
          <cell r="L1642">
            <v>498</v>
          </cell>
          <cell r="M1642">
            <v>110.94496449821099</v>
          </cell>
          <cell r="N1642">
            <v>1907</v>
          </cell>
        </row>
        <row r="1643">
          <cell r="B1643" t="str">
            <v>CURTIS 1705CB</v>
          </cell>
          <cell r="C1643">
            <v>163351705</v>
          </cell>
          <cell r="D1643" t="str">
            <v>CURTIS 1705</v>
          </cell>
          <cell r="E1643" t="str">
            <v>CB</v>
          </cell>
          <cell r="F1643" t="b">
            <v>0</v>
          </cell>
          <cell r="G1643">
            <v>22023.402628433301</v>
          </cell>
          <cell r="H1643">
            <v>21461.2320128098</v>
          </cell>
          <cell r="I1643">
            <v>13.338242394536856</v>
          </cell>
          <cell r="J1643">
            <v>163</v>
          </cell>
          <cell r="K1643">
            <v>1.3265450591315499E-4</v>
          </cell>
          <cell r="L1643">
            <v>967</v>
          </cell>
          <cell r="M1643">
            <v>170.23626487281601</v>
          </cell>
          <cell r="N1643">
            <v>1715</v>
          </cell>
        </row>
        <row r="1644">
          <cell r="B1644" t="str">
            <v>VINEYARD 2108609690</v>
          </cell>
          <cell r="C1644">
            <v>14502108</v>
          </cell>
          <cell r="D1644" t="str">
            <v>VINEYARD 2108</v>
          </cell>
          <cell r="E1644">
            <v>609690</v>
          </cell>
          <cell r="F1644" t="b">
            <v>0</v>
          </cell>
          <cell r="G1644">
            <v>12043.450966549201</v>
          </cell>
          <cell r="H1644">
            <v>7774.3070942342301</v>
          </cell>
          <cell r="I1644">
            <v>4.8317632655278002</v>
          </cell>
          <cell r="J1644">
            <v>72</v>
          </cell>
          <cell r="K1644">
            <v>7.5587135335142703E-5</v>
          </cell>
          <cell r="L1644">
            <v>2321</v>
          </cell>
          <cell r="M1644">
            <v>321.87909189734199</v>
          </cell>
          <cell r="N1644">
            <v>1411</v>
          </cell>
        </row>
        <row r="1645">
          <cell r="B1645" t="str">
            <v>CLARKSVILLE 21096502</v>
          </cell>
          <cell r="C1645">
            <v>153612109</v>
          </cell>
          <cell r="D1645" t="str">
            <v>CLARKSVILLE 2109</v>
          </cell>
          <cell r="E1645">
            <v>6502</v>
          </cell>
          <cell r="F1645" t="b">
            <v>0</v>
          </cell>
          <cell r="G1645">
            <v>6145.0425456326302</v>
          </cell>
          <cell r="H1645">
            <v>1500.68195888123</v>
          </cell>
          <cell r="I1645">
            <v>0.93267989986403355</v>
          </cell>
          <cell r="J1645">
            <v>52</v>
          </cell>
          <cell r="K1645">
            <v>1.7024943036421199E-4</v>
          </cell>
          <cell r="L1645">
            <v>561</v>
          </cell>
          <cell r="M1645">
            <v>88.419225669478607</v>
          </cell>
          <cell r="N1645">
            <v>2012</v>
          </cell>
        </row>
        <row r="1646">
          <cell r="B1646" t="str">
            <v>MONTE RIO 111159046</v>
          </cell>
          <cell r="C1646">
            <v>42811111</v>
          </cell>
          <cell r="D1646" t="str">
            <v>MONTE RIO 1111</v>
          </cell>
          <cell r="E1646">
            <v>59046</v>
          </cell>
          <cell r="F1646" t="b">
            <v>0</v>
          </cell>
          <cell r="G1646">
            <v>6015.5461654661103</v>
          </cell>
          <cell r="H1646">
            <v>5641.1575523382198</v>
          </cell>
          <cell r="I1646">
            <v>3.5060022077925543</v>
          </cell>
          <cell r="J1646">
            <v>15</v>
          </cell>
          <cell r="K1646">
            <v>1.0508853010833199E-4</v>
          </cell>
          <cell r="L1646">
            <v>1522</v>
          </cell>
          <cell r="M1646">
            <v>101.90455116331501</v>
          </cell>
          <cell r="N1646">
            <v>1945</v>
          </cell>
        </row>
        <row r="1647">
          <cell r="B1647" t="str">
            <v>PLACERVILLE 21069712</v>
          </cell>
          <cell r="C1647">
            <v>153082106</v>
          </cell>
          <cell r="D1647" t="str">
            <v>PLACERVILLE 2106</v>
          </cell>
          <cell r="E1647">
            <v>9712</v>
          </cell>
          <cell r="F1647" t="b">
            <v>0</v>
          </cell>
          <cell r="G1647">
            <v>39765.957940601598</v>
          </cell>
          <cell r="H1647">
            <v>39765.957940601598</v>
          </cell>
          <cell r="I1647">
            <v>24.714703505656679</v>
          </cell>
          <cell r="J1647">
            <v>226</v>
          </cell>
          <cell r="K1647">
            <v>1.49080703526528E-4</v>
          </cell>
          <cell r="L1647">
            <v>750</v>
          </cell>
          <cell r="M1647">
            <v>116.69600293032801</v>
          </cell>
          <cell r="N1647">
            <v>1890</v>
          </cell>
        </row>
        <row r="1648">
          <cell r="B1648" t="str">
            <v>LINCOLN 11042072</v>
          </cell>
          <cell r="C1648">
            <v>153701104</v>
          </cell>
          <cell r="D1648" t="str">
            <v>LINCOLN 1104</v>
          </cell>
          <cell r="E1648">
            <v>2072</v>
          </cell>
          <cell r="F1648" t="b">
            <v>1</v>
          </cell>
          <cell r="G1648">
            <v>27455.566449314501</v>
          </cell>
          <cell r="H1648">
            <v>501.46682916237199</v>
          </cell>
          <cell r="I1648">
            <v>0.31166366013820507</v>
          </cell>
          <cell r="J1648">
            <v>193</v>
          </cell>
          <cell r="K1648">
            <v>9.36991161885617E-5</v>
          </cell>
          <cell r="L1648">
            <v>1804</v>
          </cell>
          <cell r="M1648">
            <v>181.657477716199</v>
          </cell>
          <cell r="N1648">
            <v>1679</v>
          </cell>
        </row>
        <row r="1649">
          <cell r="B1649" t="str">
            <v>SILVERADO 2104708</v>
          </cell>
          <cell r="C1649">
            <v>43432104</v>
          </cell>
          <cell r="D1649" t="str">
            <v>SILVERADO 2104</v>
          </cell>
          <cell r="E1649">
            <v>708</v>
          </cell>
          <cell r="F1649" t="b">
            <v>0</v>
          </cell>
          <cell r="G1649">
            <v>7904.2269367747003</v>
          </cell>
          <cell r="H1649">
            <v>6040.8567695149904</v>
          </cell>
          <cell r="I1649">
            <v>3.7544168859633253</v>
          </cell>
          <cell r="J1649">
            <v>61</v>
          </cell>
          <cell r="K1649">
            <v>1.3285098152738899E-4</v>
          </cell>
          <cell r="L1649">
            <v>959</v>
          </cell>
          <cell r="M1649">
            <v>152.294804287293</v>
          </cell>
          <cell r="N1649">
            <v>1771</v>
          </cell>
        </row>
        <row r="1650">
          <cell r="B1650" t="str">
            <v>BRUNSWICK 11021010</v>
          </cell>
          <cell r="C1650">
            <v>152481102</v>
          </cell>
          <cell r="D1650" t="str">
            <v>BRUNSWICK 1102</v>
          </cell>
          <cell r="E1650">
            <v>1010</v>
          </cell>
          <cell r="F1650" t="b">
            <v>0</v>
          </cell>
          <cell r="G1650">
            <v>71394.2707333336</v>
          </cell>
          <cell r="H1650">
            <v>71394.2707333336</v>
          </cell>
          <cell r="I1650">
            <v>44.371827677646735</v>
          </cell>
          <cell r="J1650">
            <v>479</v>
          </cell>
          <cell r="K1650">
            <v>1.10013935862975E-4</v>
          </cell>
          <cell r="L1650">
            <v>1412</v>
          </cell>
          <cell r="M1650">
            <v>172.58051315895199</v>
          </cell>
          <cell r="N1650">
            <v>1708</v>
          </cell>
        </row>
        <row r="1651">
          <cell r="B1651" t="str">
            <v>CHALLENGE 11015460</v>
          </cell>
          <cell r="C1651">
            <v>103201101</v>
          </cell>
          <cell r="D1651" t="str">
            <v>CHALLENGE 1101</v>
          </cell>
          <cell r="E1651">
            <v>5460</v>
          </cell>
          <cell r="F1651" t="b">
            <v>0</v>
          </cell>
          <cell r="G1651">
            <v>18980.33721596</v>
          </cell>
          <cell r="H1651">
            <v>18980.33721596</v>
          </cell>
          <cell r="I1651">
            <v>11.796356256034805</v>
          </cell>
          <cell r="J1651">
            <v>91</v>
          </cell>
          <cell r="K1651">
            <v>1.14002212083303E-4</v>
          </cell>
          <cell r="L1651">
            <v>1322</v>
          </cell>
          <cell r="M1651">
            <v>193.36633335923</v>
          </cell>
          <cell r="N1651">
            <v>1657</v>
          </cell>
        </row>
        <row r="1652">
          <cell r="B1652" t="str">
            <v>BELL 110880680</v>
          </cell>
          <cell r="C1652">
            <v>152701108</v>
          </cell>
          <cell r="D1652" t="str">
            <v>BELL 1108</v>
          </cell>
          <cell r="E1652">
            <v>80680</v>
          </cell>
          <cell r="F1652" t="b">
            <v>0</v>
          </cell>
          <cell r="G1652">
            <v>2866.51848473061</v>
          </cell>
          <cell r="H1652">
            <v>1030.5857349164</v>
          </cell>
          <cell r="I1652">
            <v>0.64051319758632697</v>
          </cell>
          <cell r="J1652">
            <v>24</v>
          </cell>
          <cell r="K1652">
            <v>2.33957190327297E-4</v>
          </cell>
          <cell r="L1652">
            <v>265</v>
          </cell>
          <cell r="M1652">
            <v>175.01911877262299</v>
          </cell>
          <cell r="N1652">
            <v>1697</v>
          </cell>
        </row>
        <row r="1653">
          <cell r="B1653" t="str">
            <v>CALAVERAS CEMENT 110180930</v>
          </cell>
          <cell r="C1653">
            <v>162211101</v>
          </cell>
          <cell r="D1653" t="str">
            <v>CALAVERAS CEMENT 1101</v>
          </cell>
          <cell r="E1653">
            <v>80930</v>
          </cell>
          <cell r="F1653" t="b">
            <v>0</v>
          </cell>
          <cell r="G1653">
            <v>29528.488812537002</v>
          </cell>
          <cell r="H1653">
            <v>29528.488812537002</v>
          </cell>
          <cell r="I1653">
            <v>18.352075085479804</v>
          </cell>
          <cell r="J1653">
            <v>180</v>
          </cell>
          <cell r="K1653">
            <v>6.8218228079786004E-5</v>
          </cell>
          <cell r="L1653">
            <v>2529</v>
          </cell>
          <cell r="M1653">
            <v>304.513853819254</v>
          </cell>
          <cell r="N1653">
            <v>1442</v>
          </cell>
        </row>
        <row r="1654">
          <cell r="B1654" t="str">
            <v>WYANDOTTE 1103CB</v>
          </cell>
          <cell r="C1654">
            <v>102911103</v>
          </cell>
          <cell r="D1654" t="str">
            <v>WYANDOTTE 1103</v>
          </cell>
          <cell r="E1654" t="str">
            <v>CB</v>
          </cell>
          <cell r="F1654" t="b">
            <v>1</v>
          </cell>
          <cell r="G1654">
            <v>11751.513616156701</v>
          </cell>
          <cell r="H1654">
            <v>394.00471869871302</v>
          </cell>
          <cell r="I1654">
            <v>0.24487552436215851</v>
          </cell>
          <cell r="J1654">
            <v>100</v>
          </cell>
          <cell r="K1654">
            <v>1.65943426654021E-4</v>
          </cell>
          <cell r="L1654">
            <v>582</v>
          </cell>
          <cell r="M1654">
            <v>73.184427502496206</v>
          </cell>
          <cell r="N1654">
            <v>2079</v>
          </cell>
        </row>
        <row r="1655">
          <cell r="B1655" t="str">
            <v>ALTO 1125902</v>
          </cell>
          <cell r="C1655">
            <v>42031125</v>
          </cell>
          <cell r="D1655" t="str">
            <v>ALTO 1125</v>
          </cell>
          <cell r="E1655">
            <v>902</v>
          </cell>
          <cell r="F1655" t="b">
            <v>0</v>
          </cell>
          <cell r="G1655">
            <v>19453.8935345707</v>
          </cell>
          <cell r="H1655">
            <v>19453.8935345707</v>
          </cell>
          <cell r="I1655">
            <v>12.090673421112927</v>
          </cell>
          <cell r="J1655">
            <v>83</v>
          </cell>
          <cell r="K1655">
            <v>9.1472917119972394E-5</v>
          </cell>
          <cell r="L1655">
            <v>1858</v>
          </cell>
          <cell r="M1655">
            <v>227.24397469458199</v>
          </cell>
          <cell r="N1655">
            <v>1592</v>
          </cell>
        </row>
        <row r="1656">
          <cell r="B1656" t="str">
            <v>LLAGAS 2101783467</v>
          </cell>
          <cell r="C1656">
            <v>83182101</v>
          </cell>
          <cell r="D1656" t="str">
            <v>LLAGAS 2101</v>
          </cell>
          <cell r="E1656">
            <v>783467</v>
          </cell>
          <cell r="F1656" t="b">
            <v>0</v>
          </cell>
          <cell r="G1656">
            <v>16521.495708397299</v>
          </cell>
          <cell r="H1656">
            <v>16448.609645800901</v>
          </cell>
          <cell r="I1656">
            <v>10.222877343567994</v>
          </cell>
          <cell r="J1656">
            <v>61</v>
          </cell>
          <cell r="K1656">
            <v>8.0180227580397407E-5</v>
          </cell>
          <cell r="L1656">
            <v>2201</v>
          </cell>
          <cell r="M1656">
            <v>245.17824532778599</v>
          </cell>
          <cell r="N1656">
            <v>1554</v>
          </cell>
        </row>
        <row r="1657">
          <cell r="B1657" t="str">
            <v>MOUNTAIN QUARRIES 21011180</v>
          </cell>
          <cell r="C1657">
            <v>152282101</v>
          </cell>
          <cell r="D1657" t="str">
            <v>MOUNTAIN QUARRIES 2101</v>
          </cell>
          <cell r="E1657">
            <v>1180</v>
          </cell>
          <cell r="F1657" t="b">
            <v>0</v>
          </cell>
          <cell r="G1657">
            <v>20847.2085962899</v>
          </cell>
          <cell r="H1657">
            <v>20847.2085962899</v>
          </cell>
          <cell r="I1657">
            <v>12.956624360652517</v>
          </cell>
          <cell r="J1657">
            <v>141</v>
          </cell>
          <cell r="K1657">
            <v>1.25249293352087E-4</v>
          </cell>
          <cell r="L1657">
            <v>1094</v>
          </cell>
          <cell r="M1657">
            <v>118.904544140453</v>
          </cell>
          <cell r="N1657">
            <v>1874</v>
          </cell>
        </row>
        <row r="1658">
          <cell r="B1658" t="str">
            <v>APPLE HILL 1104814656</v>
          </cell>
          <cell r="C1658">
            <v>153661104</v>
          </cell>
          <cell r="D1658" t="str">
            <v>APPLE HILL 1104</v>
          </cell>
          <cell r="E1658">
            <v>814656</v>
          </cell>
          <cell r="F1658" t="b">
            <v>1</v>
          </cell>
          <cell r="G1658">
            <v>28.125195390711301</v>
          </cell>
          <cell r="H1658">
            <v>28.125195390711301</v>
          </cell>
          <cell r="I1658">
            <v>1.7479922554823678E-2</v>
          </cell>
          <cell r="J1658">
            <v>1</v>
          </cell>
          <cell r="K1658">
            <v>8.6570793064311103E-4</v>
          </cell>
          <cell r="L1658">
            <v>4</v>
          </cell>
          <cell r="M1658">
            <v>23.8450755794311</v>
          </cell>
          <cell r="N1658">
            <v>2401</v>
          </cell>
        </row>
        <row r="1659">
          <cell r="B1659" t="str">
            <v>BUCKS CREEK 1103CB</v>
          </cell>
          <cell r="C1659">
            <v>102211103</v>
          </cell>
          <cell r="D1659" t="str">
            <v>BUCKS CREEK 1103</v>
          </cell>
          <cell r="E1659" t="str">
            <v>CB</v>
          </cell>
          <cell r="F1659" t="b">
            <v>0</v>
          </cell>
          <cell r="G1659">
            <v>3707.9332212619402</v>
          </cell>
          <cell r="H1659">
            <v>3707.9332212619402</v>
          </cell>
          <cell r="I1659">
            <v>2.3044954762348913</v>
          </cell>
          <cell r="J1659">
            <v>31</v>
          </cell>
          <cell r="K1659">
            <v>9.4014829041303203E-5</v>
          </cell>
          <cell r="L1659">
            <v>1792</v>
          </cell>
          <cell r="M1659">
            <v>320.488638301327</v>
          </cell>
          <cell r="N1659">
            <v>1415</v>
          </cell>
        </row>
        <row r="1660">
          <cell r="B1660" t="str">
            <v>FROGTOWN 1702812366</v>
          </cell>
          <cell r="C1660">
            <v>163451702</v>
          </cell>
          <cell r="D1660" t="str">
            <v>FROGTOWN 1702</v>
          </cell>
          <cell r="E1660">
            <v>812366</v>
          </cell>
          <cell r="F1660" t="b">
            <v>0</v>
          </cell>
          <cell r="G1660">
            <v>4450.8968701917101</v>
          </cell>
          <cell r="H1660">
            <v>4421.1037804670104</v>
          </cell>
          <cell r="I1660">
            <v>2.747733859830336</v>
          </cell>
          <cell r="J1660">
            <v>28</v>
          </cell>
          <cell r="K1660">
            <v>8.5129293698368405E-5</v>
          </cell>
          <cell r="L1660">
            <v>2055</v>
          </cell>
          <cell r="M1660">
            <v>149.74365591497201</v>
          </cell>
          <cell r="N1660">
            <v>1778</v>
          </cell>
        </row>
        <row r="1661">
          <cell r="B1661" t="str">
            <v>DUNBAR 1102694641</v>
          </cell>
          <cell r="C1661">
            <v>43071102</v>
          </cell>
          <cell r="D1661" t="str">
            <v>DUNBAR 1102</v>
          </cell>
          <cell r="E1661">
            <v>694641</v>
          </cell>
          <cell r="F1661" t="b">
            <v>0</v>
          </cell>
          <cell r="G1661">
            <v>6527.85195780905</v>
          </cell>
          <cell r="H1661">
            <v>6527.85195780905</v>
          </cell>
          <cell r="I1661">
            <v>4.0570863628396827</v>
          </cell>
          <cell r="J1661">
            <v>49</v>
          </cell>
          <cell r="K1661">
            <v>7.3208829959110804E-5</v>
          </cell>
          <cell r="L1661">
            <v>2390</v>
          </cell>
          <cell r="M1661">
            <v>257.84163501175601</v>
          </cell>
          <cell r="N1661">
            <v>1526</v>
          </cell>
        </row>
        <row r="1662">
          <cell r="B1662" t="str">
            <v>STANISLAUS 17017144</v>
          </cell>
          <cell r="C1662">
            <v>162821701</v>
          </cell>
          <cell r="D1662" t="str">
            <v>STANISLAUS 1701</v>
          </cell>
          <cell r="E1662">
            <v>7144</v>
          </cell>
          <cell r="F1662" t="b">
            <v>0</v>
          </cell>
          <cell r="G1662">
            <v>7491.0055229566697</v>
          </cell>
          <cell r="H1662">
            <v>7491.0055229566697</v>
          </cell>
          <cell r="I1662">
            <v>4.6556901945038343</v>
          </cell>
          <cell r="J1662">
            <v>52</v>
          </cell>
          <cell r="K1662">
            <v>8.7334699856000898E-5</v>
          </cell>
          <cell r="L1662">
            <v>2005</v>
          </cell>
          <cell r="M1662">
            <v>376.541964062131</v>
          </cell>
          <cell r="N1662">
            <v>1327</v>
          </cell>
        </row>
        <row r="1663">
          <cell r="B1663" t="str">
            <v>FITCH MOUNTAIN 1111752596</v>
          </cell>
          <cell r="C1663">
            <v>42751111</v>
          </cell>
          <cell r="D1663" t="str">
            <v>FITCH MOUNTAIN 1111</v>
          </cell>
          <cell r="E1663">
            <v>752596</v>
          </cell>
          <cell r="F1663" t="b">
            <v>1</v>
          </cell>
          <cell r="G1663">
            <v>1041.1395795902599</v>
          </cell>
          <cell r="H1663">
            <v>395.13337876298499</v>
          </cell>
          <cell r="I1663">
            <v>0.24557699115163767</v>
          </cell>
          <cell r="J1663">
            <v>6</v>
          </cell>
          <cell r="K1663">
            <v>1.09627509421746E-4</v>
          </cell>
          <cell r="L1663">
            <v>1418</v>
          </cell>
          <cell r="M1663">
            <v>256.56382841290502</v>
          </cell>
          <cell r="N1663">
            <v>1530</v>
          </cell>
        </row>
        <row r="1664">
          <cell r="B1664" t="str">
            <v>WOODACRE 1102851</v>
          </cell>
          <cell r="C1664">
            <v>43021102</v>
          </cell>
          <cell r="D1664" t="str">
            <v>WOODACRE 1102</v>
          </cell>
          <cell r="E1664">
            <v>851</v>
          </cell>
          <cell r="F1664" t="b">
            <v>0</v>
          </cell>
          <cell r="G1664">
            <v>2029.0983527403901</v>
          </cell>
          <cell r="H1664">
            <v>2029.0983527403901</v>
          </cell>
          <cell r="I1664">
            <v>1.261092823331504</v>
          </cell>
          <cell r="J1664">
            <v>14</v>
          </cell>
          <cell r="K1664">
            <v>1.41462833718313E-4</v>
          </cell>
          <cell r="L1664">
            <v>845</v>
          </cell>
          <cell r="M1664">
            <v>190.42285540709099</v>
          </cell>
          <cell r="N1664">
            <v>1662</v>
          </cell>
        </row>
        <row r="1665">
          <cell r="B1665" t="str">
            <v>WEST POINT 11024790</v>
          </cell>
          <cell r="C1665">
            <v>163201102</v>
          </cell>
          <cell r="D1665" t="str">
            <v>WEST POINT 1102</v>
          </cell>
          <cell r="E1665">
            <v>4790</v>
          </cell>
          <cell r="F1665" t="b">
            <v>0</v>
          </cell>
          <cell r="G1665">
            <v>52731.038321812703</v>
          </cell>
          <cell r="H1665">
            <v>52731.038321812703</v>
          </cell>
          <cell r="I1665">
            <v>32.772553338603295</v>
          </cell>
          <cell r="J1665">
            <v>305</v>
          </cell>
          <cell r="K1665">
            <v>1.13744709746075E-4</v>
          </cell>
          <cell r="L1665">
            <v>1325</v>
          </cell>
          <cell r="M1665">
            <v>232.208293193309</v>
          </cell>
          <cell r="N1665">
            <v>1584</v>
          </cell>
        </row>
        <row r="1666">
          <cell r="B1666" t="str">
            <v>STELLING 111060080</v>
          </cell>
          <cell r="C1666">
            <v>83481110</v>
          </cell>
          <cell r="D1666" t="str">
            <v>STELLING 1110</v>
          </cell>
          <cell r="E1666">
            <v>60080</v>
          </cell>
          <cell r="F1666" t="b">
            <v>0</v>
          </cell>
          <cell r="G1666">
            <v>16285.3102500116</v>
          </cell>
          <cell r="H1666">
            <v>15418.9406892673</v>
          </cell>
          <cell r="I1666">
            <v>9.5829339274501546</v>
          </cell>
          <cell r="J1666">
            <v>64</v>
          </cell>
          <cell r="K1666">
            <v>1.4043593188352299E-4</v>
          </cell>
          <cell r="L1666">
            <v>864</v>
          </cell>
          <cell r="M1666">
            <v>185.08925441385199</v>
          </cell>
          <cell r="N1666">
            <v>1672</v>
          </cell>
        </row>
        <row r="1667">
          <cell r="B1667" t="str">
            <v>PLACERVILLE 210611132</v>
          </cell>
          <cell r="C1667">
            <v>153082106</v>
          </cell>
          <cell r="D1667" t="str">
            <v>PLACERVILLE 2106</v>
          </cell>
          <cell r="E1667">
            <v>11132</v>
          </cell>
          <cell r="F1667" t="b">
            <v>0</v>
          </cell>
          <cell r="G1667">
            <v>69633.695824392504</v>
          </cell>
          <cell r="H1667">
            <v>69633.695824392504</v>
          </cell>
          <cell r="I1667">
            <v>43.277623259411129</v>
          </cell>
          <cell r="J1667">
            <v>420</v>
          </cell>
          <cell r="K1667">
            <v>1.2773615934890201E-4</v>
          </cell>
          <cell r="L1667">
            <v>1054</v>
          </cell>
          <cell r="M1667">
            <v>197.27482856550901</v>
          </cell>
          <cell r="N1667">
            <v>1649</v>
          </cell>
        </row>
        <row r="1668">
          <cell r="B1668" t="str">
            <v>ORO FINO 110265932</v>
          </cell>
          <cell r="C1668">
            <v>103031102</v>
          </cell>
          <cell r="D1668" t="str">
            <v>ORO FINO 1102</v>
          </cell>
          <cell r="E1668">
            <v>65932</v>
          </cell>
          <cell r="F1668" t="b">
            <v>0</v>
          </cell>
          <cell r="G1668">
            <v>7276.7194319277496</v>
          </cell>
          <cell r="H1668">
            <v>7276.7194319277496</v>
          </cell>
          <cell r="I1668">
            <v>4.5225105232614977</v>
          </cell>
          <cell r="J1668">
            <v>48</v>
          </cell>
          <cell r="K1668">
            <v>1.2508849924112501E-4</v>
          </cell>
          <cell r="L1668">
            <v>1096</v>
          </cell>
          <cell r="M1668">
            <v>211.51523276735301</v>
          </cell>
          <cell r="N1668">
            <v>1616</v>
          </cell>
        </row>
        <row r="1669">
          <cell r="B1669" t="str">
            <v>PINE GROVE 110283098</v>
          </cell>
          <cell r="C1669">
            <v>163751102</v>
          </cell>
          <cell r="D1669" t="str">
            <v>PINE GROVE 1102</v>
          </cell>
          <cell r="E1669">
            <v>83098</v>
          </cell>
          <cell r="F1669" t="b">
            <v>0</v>
          </cell>
          <cell r="G1669">
            <v>12739.0076906493</v>
          </cell>
          <cell r="H1669">
            <v>12739.0076906493</v>
          </cell>
          <cell r="I1669">
            <v>7.9173447424793659</v>
          </cell>
          <cell r="J1669">
            <v>104</v>
          </cell>
          <cell r="K1669">
            <v>7.5775125354154505E-5</v>
          </cell>
          <cell r="L1669">
            <v>2312</v>
          </cell>
          <cell r="M1669">
            <v>344.47457063270502</v>
          </cell>
          <cell r="N1669">
            <v>1378</v>
          </cell>
        </row>
        <row r="1670">
          <cell r="B1670" t="str">
            <v>MOLINO 1102318</v>
          </cell>
          <cell r="C1670">
            <v>42571102</v>
          </cell>
          <cell r="D1670" t="str">
            <v>MOLINO 1102</v>
          </cell>
          <cell r="E1670">
            <v>318</v>
          </cell>
          <cell r="F1670" t="b">
            <v>0</v>
          </cell>
          <cell r="G1670">
            <v>31114.0365262017</v>
          </cell>
          <cell r="H1670">
            <v>31114.0365262017</v>
          </cell>
          <cell r="I1670">
            <v>19.337499394780423</v>
          </cell>
          <cell r="J1670">
            <v>228</v>
          </cell>
          <cell r="K1670">
            <v>1.16686132442785E-4</v>
          </cell>
          <cell r="L1670">
            <v>1256</v>
          </cell>
          <cell r="M1670">
            <v>178.67421266067501</v>
          </cell>
          <cell r="N1670">
            <v>1688</v>
          </cell>
        </row>
        <row r="1671">
          <cell r="B1671" t="str">
            <v>JOLON 11027068</v>
          </cell>
          <cell r="C1671">
            <v>182981102</v>
          </cell>
          <cell r="D1671" t="str">
            <v>JOLON 1102</v>
          </cell>
          <cell r="E1671">
            <v>7068</v>
          </cell>
          <cell r="F1671" t="b">
            <v>0</v>
          </cell>
          <cell r="G1671">
            <v>6155.1451192659297</v>
          </cell>
          <cell r="H1671">
            <v>6139.1206664170504</v>
          </cell>
          <cell r="I1671">
            <v>3.8154882948521132</v>
          </cell>
          <cell r="J1671">
            <v>12</v>
          </cell>
          <cell r="K1671">
            <v>7.0709636202082E-5</v>
          </cell>
          <cell r="L1671">
            <v>2451</v>
          </cell>
          <cell r="M1671">
            <v>336.23640786451801</v>
          </cell>
          <cell r="N1671">
            <v>1392</v>
          </cell>
        </row>
        <row r="1672">
          <cell r="B1672" t="str">
            <v>UKIAH 1115CB</v>
          </cell>
          <cell r="C1672">
            <v>42771115</v>
          </cell>
          <cell r="D1672" t="str">
            <v>UKIAH 1115</v>
          </cell>
          <cell r="E1672" t="str">
            <v>CB</v>
          </cell>
          <cell r="F1672" t="b">
            <v>0</v>
          </cell>
          <cell r="G1672">
            <v>10025.157719950899</v>
          </cell>
          <cell r="H1672">
            <v>6936.1203193497904</v>
          </cell>
          <cell r="I1672">
            <v>4.310826798850087</v>
          </cell>
          <cell r="J1672">
            <v>73</v>
          </cell>
          <cell r="K1672">
            <v>1.31268359098981E-4</v>
          </cell>
          <cell r="L1672">
            <v>993</v>
          </cell>
          <cell r="M1672">
            <v>100.61911479912099</v>
          </cell>
          <cell r="N1672">
            <v>1952</v>
          </cell>
        </row>
        <row r="1673">
          <cell r="B1673" t="str">
            <v>SAN LUIS OBISPO 1107V60</v>
          </cell>
          <cell r="C1673">
            <v>182631107</v>
          </cell>
          <cell r="D1673" t="str">
            <v>SAN LUIS OBISPO 1107</v>
          </cell>
          <cell r="E1673" t="str">
            <v>V60</v>
          </cell>
          <cell r="F1673" t="b">
            <v>0</v>
          </cell>
          <cell r="G1673">
            <v>25811.558263426799</v>
          </cell>
          <cell r="H1673">
            <v>25811.558263426799</v>
          </cell>
          <cell r="I1673">
            <v>16.041987733640024</v>
          </cell>
          <cell r="J1673">
            <v>142</v>
          </cell>
          <cell r="K1673">
            <v>6.43346211677937E-5</v>
          </cell>
          <cell r="L1673">
            <v>2632</v>
          </cell>
          <cell r="M1673">
            <v>354.02377147311398</v>
          </cell>
          <cell r="N1673">
            <v>1367</v>
          </cell>
        </row>
        <row r="1674">
          <cell r="B1674" t="str">
            <v>MOLINO 1104368158</v>
          </cell>
          <cell r="C1674">
            <v>42571104</v>
          </cell>
          <cell r="D1674" t="str">
            <v>MOLINO 1104</v>
          </cell>
          <cell r="E1674">
            <v>368158</v>
          </cell>
          <cell r="F1674" t="b">
            <v>0</v>
          </cell>
          <cell r="G1674">
            <v>14121.5306774169</v>
          </cell>
          <cell r="H1674">
            <v>4484.8757935759904</v>
          </cell>
          <cell r="I1674">
            <v>2.7873684236022314</v>
          </cell>
          <cell r="J1674">
            <v>105</v>
          </cell>
          <cell r="K1674">
            <v>1.00101973526551E-4</v>
          </cell>
          <cell r="L1674">
            <v>1644</v>
          </cell>
          <cell r="M1674">
            <v>219.11436776219</v>
          </cell>
          <cell r="N1674">
            <v>1607</v>
          </cell>
        </row>
        <row r="1675">
          <cell r="B1675" t="str">
            <v>ANTLER 11011376</v>
          </cell>
          <cell r="C1675">
            <v>103271101</v>
          </cell>
          <cell r="D1675" t="str">
            <v>ANTLER 1101</v>
          </cell>
          <cell r="E1675">
            <v>1376</v>
          </cell>
          <cell r="F1675" t="b">
            <v>0</v>
          </cell>
          <cell r="G1675">
            <v>14477.8455235852</v>
          </cell>
          <cell r="H1675">
            <v>14477.8455235852</v>
          </cell>
          <cell r="I1675">
            <v>8.998039480164822</v>
          </cell>
          <cell r="J1675">
            <v>70</v>
          </cell>
          <cell r="K1675">
            <v>1.32050721204259E-4</v>
          </cell>
          <cell r="L1675">
            <v>982</v>
          </cell>
          <cell r="M1675">
            <v>179.728412138403</v>
          </cell>
          <cell r="N1675">
            <v>1683</v>
          </cell>
        </row>
        <row r="1676">
          <cell r="B1676" t="str">
            <v>SILVERADO 2102714</v>
          </cell>
          <cell r="C1676">
            <v>43432102</v>
          </cell>
          <cell r="D1676" t="str">
            <v>SILVERADO 2102</v>
          </cell>
          <cell r="E1676">
            <v>714</v>
          </cell>
          <cell r="F1676" t="b">
            <v>0</v>
          </cell>
          <cell r="G1676">
            <v>17594.582330188499</v>
          </cell>
          <cell r="H1676">
            <v>5568.6627093780198</v>
          </cell>
          <cell r="I1676">
            <v>3.4609463700298444</v>
          </cell>
          <cell r="J1676">
            <v>121</v>
          </cell>
          <cell r="K1676">
            <v>1.2880114965719999E-4</v>
          </cell>
          <cell r="L1676">
            <v>1033</v>
          </cell>
          <cell r="M1676">
            <v>138.083235819435</v>
          </cell>
          <cell r="N1676">
            <v>1817</v>
          </cell>
        </row>
        <row r="1677">
          <cell r="B1677" t="str">
            <v>FORESTHILL 110175340</v>
          </cell>
          <cell r="C1677">
            <v>152181101</v>
          </cell>
          <cell r="D1677" t="str">
            <v>FORESTHILL 1101</v>
          </cell>
          <cell r="E1677">
            <v>75340</v>
          </cell>
          <cell r="F1677" t="b">
            <v>0</v>
          </cell>
          <cell r="G1677">
            <v>7696.0179108012399</v>
          </cell>
          <cell r="H1677">
            <v>7696.0179108012399</v>
          </cell>
          <cell r="I1677">
            <v>4.7831062217534122</v>
          </cell>
          <cell r="J1677">
            <v>62</v>
          </cell>
          <cell r="K1677">
            <v>2.21109668399871E-4</v>
          </cell>
          <cell r="L1677">
            <v>314</v>
          </cell>
          <cell r="M1677">
            <v>112.785285067861</v>
          </cell>
          <cell r="N1677">
            <v>1902</v>
          </cell>
        </row>
        <row r="1678">
          <cell r="B1678" t="str">
            <v>DUNBAR 11014817</v>
          </cell>
          <cell r="C1678">
            <v>43071101</v>
          </cell>
          <cell r="D1678" t="str">
            <v>DUNBAR 1101</v>
          </cell>
          <cell r="E1678">
            <v>4817</v>
          </cell>
          <cell r="F1678" t="b">
            <v>0</v>
          </cell>
          <cell r="G1678">
            <v>5079.2963702379502</v>
          </cell>
          <cell r="H1678">
            <v>5079.2963702379502</v>
          </cell>
          <cell r="I1678">
            <v>3.1568032133237725</v>
          </cell>
          <cell r="J1678">
            <v>42</v>
          </cell>
          <cell r="K1678">
            <v>1.12153050005352E-4</v>
          </cell>
          <cell r="L1678">
            <v>1364</v>
          </cell>
          <cell r="M1678">
            <v>172.25604644819299</v>
          </cell>
          <cell r="N1678">
            <v>1709</v>
          </cell>
        </row>
        <row r="1679">
          <cell r="B1679" t="str">
            <v>EAST QUINCY 1101951424</v>
          </cell>
          <cell r="C1679">
            <v>102551101</v>
          </cell>
          <cell r="D1679" t="str">
            <v>EAST QUINCY 1101</v>
          </cell>
          <cell r="E1679">
            <v>951424</v>
          </cell>
          <cell r="F1679" t="b">
            <v>0</v>
          </cell>
          <cell r="G1679">
            <v>5857.3043099335</v>
          </cell>
          <cell r="H1679">
            <v>1124.2370708145399</v>
          </cell>
          <cell r="I1679">
            <v>0.69871788117746425</v>
          </cell>
          <cell r="J1679">
            <v>49</v>
          </cell>
          <cell r="K1679">
            <v>6.6605808797248701E-5</v>
          </cell>
          <cell r="L1679">
            <v>2568</v>
          </cell>
          <cell r="M1679">
            <v>260.89685024100498</v>
          </cell>
          <cell r="N1679">
            <v>1522</v>
          </cell>
        </row>
        <row r="1680">
          <cell r="B1680" t="str">
            <v>HOOPA 11013304</v>
          </cell>
          <cell r="C1680">
            <v>192401101</v>
          </cell>
          <cell r="D1680" t="str">
            <v>HOOPA 1101</v>
          </cell>
          <cell r="E1680">
            <v>3304</v>
          </cell>
          <cell r="F1680" t="b">
            <v>0</v>
          </cell>
          <cell r="G1680">
            <v>27901.641595304998</v>
          </cell>
          <cell r="H1680">
            <v>27901.641595304998</v>
          </cell>
          <cell r="I1680">
            <v>17.340982967871348</v>
          </cell>
          <cell r="J1680">
            <v>88</v>
          </cell>
          <cell r="K1680">
            <v>3.0683559624081002E-4</v>
          </cell>
          <cell r="L1680">
            <v>123</v>
          </cell>
          <cell r="M1680">
            <v>72.430797376018702</v>
          </cell>
          <cell r="N1680">
            <v>2081</v>
          </cell>
        </row>
        <row r="1681">
          <cell r="B1681" t="str">
            <v>SAN JOAQUIN #3 110210342</v>
          </cell>
          <cell r="C1681">
            <v>252531102</v>
          </cell>
          <cell r="D1681" t="str">
            <v>SAN JOAQUIN #3 1102</v>
          </cell>
          <cell r="E1681">
            <v>10342</v>
          </cell>
          <cell r="F1681" t="b">
            <v>0</v>
          </cell>
          <cell r="G1681">
            <v>2930.8819003119002</v>
          </cell>
          <cell r="H1681">
            <v>2930.8819003119002</v>
          </cell>
          <cell r="I1681">
            <v>1.8215549411509635</v>
          </cell>
          <cell r="J1681">
            <v>23</v>
          </cell>
          <cell r="K1681">
            <v>1.2224973366043999E-4</v>
          </cell>
          <cell r="L1681">
            <v>1143</v>
          </cell>
          <cell r="M1681">
            <v>225.31441087877599</v>
          </cell>
          <cell r="N1681">
            <v>1595</v>
          </cell>
        </row>
        <row r="1682">
          <cell r="B1682" t="str">
            <v>LUCERNE 110638436</v>
          </cell>
          <cell r="C1682">
            <v>43351106</v>
          </cell>
          <cell r="D1682" t="str">
            <v>LUCERNE 1106</v>
          </cell>
          <cell r="E1682">
            <v>38436</v>
          </cell>
          <cell r="F1682" t="b">
            <v>0</v>
          </cell>
          <cell r="G1682">
            <v>7699.8875662748696</v>
          </cell>
          <cell r="H1682">
            <v>7253.5317755015503</v>
          </cell>
          <cell r="I1682">
            <v>4.5080993011196711</v>
          </cell>
          <cell r="J1682">
            <v>62</v>
          </cell>
          <cell r="K1682">
            <v>1.13036624996663E-4</v>
          </cell>
          <cell r="L1682">
            <v>1342</v>
          </cell>
          <cell r="M1682">
            <v>129.16733031051999</v>
          </cell>
          <cell r="N1682">
            <v>1847</v>
          </cell>
        </row>
        <row r="1683">
          <cell r="B1683" t="str">
            <v>HALF MOON BAY 1103540991</v>
          </cell>
          <cell r="C1683">
            <v>24101103</v>
          </cell>
          <cell r="D1683" t="str">
            <v>HALF MOON BAY 1103</v>
          </cell>
          <cell r="E1683">
            <v>540991</v>
          </cell>
          <cell r="F1683" t="b">
            <v>0</v>
          </cell>
          <cell r="G1683">
            <v>2594.67406260395</v>
          </cell>
          <cell r="H1683">
            <v>2544.5262105287002</v>
          </cell>
          <cell r="I1683">
            <v>1.5814333191601617</v>
          </cell>
          <cell r="J1683">
            <v>16</v>
          </cell>
          <cell r="K1683">
            <v>6.9858701923900901E-5</v>
          </cell>
          <cell r="L1683">
            <v>2477</v>
          </cell>
          <cell r="M1683">
            <v>260.164993711747</v>
          </cell>
          <cell r="N1683">
            <v>1524</v>
          </cell>
        </row>
        <row r="1684">
          <cell r="B1684" t="str">
            <v>RIO DELL 11021504</v>
          </cell>
          <cell r="C1684">
            <v>192251102</v>
          </cell>
          <cell r="D1684" t="str">
            <v>RIO DELL 1102</v>
          </cell>
          <cell r="E1684">
            <v>1504</v>
          </cell>
          <cell r="F1684" t="b">
            <v>0</v>
          </cell>
          <cell r="G1684">
            <v>19432.047451965002</v>
          </cell>
          <cell r="H1684">
            <v>17454.8051120829</v>
          </cell>
          <cell r="I1684">
            <v>10.848231890666812</v>
          </cell>
          <cell r="J1684">
            <v>64</v>
          </cell>
          <cell r="K1684">
            <v>2.7686072934233401E-4</v>
          </cell>
          <cell r="L1684">
            <v>165</v>
          </cell>
          <cell r="M1684">
            <v>148.50883445980301</v>
          </cell>
          <cell r="N1684">
            <v>1782</v>
          </cell>
        </row>
        <row r="1685">
          <cell r="B1685" t="str">
            <v>DUNBAR 1101416</v>
          </cell>
          <cell r="C1685">
            <v>43071101</v>
          </cell>
          <cell r="D1685" t="str">
            <v>DUNBAR 1101</v>
          </cell>
          <cell r="E1685">
            <v>416</v>
          </cell>
          <cell r="F1685" t="b">
            <v>0</v>
          </cell>
          <cell r="G1685">
            <v>5187.8358192543601</v>
          </cell>
          <cell r="H1685">
            <v>4249.9860304807298</v>
          </cell>
          <cell r="I1685">
            <v>2.6413834869364385</v>
          </cell>
          <cell r="J1685">
            <v>28</v>
          </cell>
          <cell r="K1685">
            <v>1.2383611195858701E-4</v>
          </cell>
          <cell r="L1685">
            <v>1122</v>
          </cell>
          <cell r="M1685">
            <v>177.64306314216799</v>
          </cell>
          <cell r="N1685">
            <v>1689</v>
          </cell>
        </row>
        <row r="1686">
          <cell r="B1686" t="str">
            <v>MC ARTHUR 11011546</v>
          </cell>
          <cell r="C1686">
            <v>103491101</v>
          </cell>
          <cell r="D1686" t="str">
            <v>MC ARTHUR 1101</v>
          </cell>
          <cell r="E1686">
            <v>1546</v>
          </cell>
          <cell r="F1686" t="b">
            <v>0</v>
          </cell>
          <cell r="G1686">
            <v>37312.908730346702</v>
          </cell>
          <cell r="H1686">
            <v>22193.9329072209</v>
          </cell>
          <cell r="I1686">
            <v>13.793618960361032</v>
          </cell>
          <cell r="J1686">
            <v>102</v>
          </cell>
          <cell r="K1686">
            <v>2.0489175925348999E-5</v>
          </cell>
          <cell r="L1686">
            <v>3539</v>
          </cell>
          <cell r="M1686">
            <v>794.38749503001497</v>
          </cell>
          <cell r="N1686">
            <v>945</v>
          </cell>
        </row>
        <row r="1687">
          <cell r="B1687" t="str">
            <v>HALF MOON BAY 11036018</v>
          </cell>
          <cell r="C1687">
            <v>24101103</v>
          </cell>
          <cell r="D1687" t="str">
            <v>HALF MOON BAY 1103</v>
          </cell>
          <cell r="E1687">
            <v>6018</v>
          </cell>
          <cell r="F1687" t="b">
            <v>0</v>
          </cell>
          <cell r="G1687">
            <v>30239.533881482999</v>
          </cell>
          <cell r="H1687">
            <v>25219.552473106101</v>
          </cell>
          <cell r="I1687">
            <v>15.674053743384775</v>
          </cell>
          <cell r="J1687">
            <v>160</v>
          </cell>
          <cell r="K1687">
            <v>8.5245406447732893E-5</v>
          </cell>
          <cell r="L1687">
            <v>2048</v>
          </cell>
          <cell r="M1687">
            <v>248.645911749291</v>
          </cell>
          <cell r="N1687">
            <v>1544</v>
          </cell>
        </row>
        <row r="1688">
          <cell r="B1688" t="str">
            <v>CLOVERDALE 1101807953</v>
          </cell>
          <cell r="C1688">
            <v>42821101</v>
          </cell>
          <cell r="D1688" t="str">
            <v>CLOVERDALE 1101</v>
          </cell>
          <cell r="E1688">
            <v>807953</v>
          </cell>
          <cell r="F1688" t="b">
            <v>1</v>
          </cell>
          <cell r="G1688">
            <v>1013.15168916261</v>
          </cell>
          <cell r="H1688">
            <v>745.82149823206498</v>
          </cell>
          <cell r="I1688">
            <v>0.46353107410321004</v>
          </cell>
          <cell r="J1688">
            <v>11</v>
          </cell>
          <cell r="K1688">
            <v>1.21286553621757E-4</v>
          </cell>
          <cell r="L1688">
            <v>1161</v>
          </cell>
          <cell r="M1688">
            <v>149.93352579037099</v>
          </cell>
          <cell r="N1688">
            <v>1777</v>
          </cell>
        </row>
        <row r="1689">
          <cell r="B1689" t="str">
            <v>CLEAR LAKE 1102223792</v>
          </cell>
          <cell r="C1689">
            <v>42141102</v>
          </cell>
          <cell r="D1689" t="str">
            <v>CLEAR LAKE 1102</v>
          </cell>
          <cell r="E1689">
            <v>223792</v>
          </cell>
          <cell r="F1689" t="b">
            <v>0</v>
          </cell>
          <cell r="G1689">
            <v>1426.5673143024001</v>
          </cell>
          <cell r="H1689">
            <v>1262.3470151087099</v>
          </cell>
          <cell r="I1689">
            <v>0.7845537694895649</v>
          </cell>
          <cell r="J1689">
            <v>10</v>
          </cell>
          <cell r="K1689">
            <v>7.6536999485041498E-5</v>
          </cell>
          <cell r="L1689">
            <v>2293</v>
          </cell>
          <cell r="M1689">
            <v>237.96030547470301</v>
          </cell>
          <cell r="N1689">
            <v>1572</v>
          </cell>
        </row>
        <row r="1690">
          <cell r="B1690" t="str">
            <v>KONOCTI 1108CB</v>
          </cell>
          <cell r="C1690">
            <v>43311108</v>
          </cell>
          <cell r="D1690" t="str">
            <v>KONOCTI 1108</v>
          </cell>
          <cell r="E1690" t="str">
            <v>CB</v>
          </cell>
          <cell r="F1690" t="b">
            <v>0</v>
          </cell>
          <cell r="G1690">
            <v>14256.092734543599</v>
          </cell>
          <cell r="H1690">
            <v>10229.332258579299</v>
          </cell>
          <cell r="I1690">
            <v>6.3575713229206334</v>
          </cell>
          <cell r="J1690">
            <v>98</v>
          </cell>
          <cell r="K1690">
            <v>1.06734270846164E-4</v>
          </cell>
          <cell r="L1690">
            <v>1484</v>
          </cell>
          <cell r="M1690">
            <v>150.89001901051799</v>
          </cell>
          <cell r="N1690">
            <v>1774</v>
          </cell>
        </row>
        <row r="1691">
          <cell r="B1691" t="str">
            <v>MADISON 21017702</v>
          </cell>
          <cell r="C1691">
            <v>63172101</v>
          </cell>
          <cell r="D1691" t="str">
            <v>MADISON 2101</v>
          </cell>
          <cell r="E1691">
            <v>7702</v>
          </cell>
          <cell r="F1691" t="b">
            <v>1</v>
          </cell>
          <cell r="G1691">
            <v>30606.570833648198</v>
          </cell>
          <cell r="H1691">
            <v>0</v>
          </cell>
          <cell r="I1691">
            <v>0</v>
          </cell>
          <cell r="J1691">
            <v>168</v>
          </cell>
          <cell r="K1691">
            <v>8.5205772815111596E-5</v>
          </cell>
          <cell r="L1691">
            <v>2051</v>
          </cell>
          <cell r="M1691">
            <v>328.439662204461</v>
          </cell>
          <cell r="N1691">
            <v>1400</v>
          </cell>
        </row>
        <row r="1692">
          <cell r="B1692" t="str">
            <v>RIO DELL 110270960</v>
          </cell>
          <cell r="C1692">
            <v>192251102</v>
          </cell>
          <cell r="D1692" t="str">
            <v>RIO DELL 1102</v>
          </cell>
          <cell r="E1692">
            <v>70960</v>
          </cell>
          <cell r="F1692" t="b">
            <v>0</v>
          </cell>
          <cell r="G1692">
            <v>18837.827846555701</v>
          </cell>
          <cell r="H1692">
            <v>9297.8122467411395</v>
          </cell>
          <cell r="I1692">
            <v>5.7786278724307891</v>
          </cell>
          <cell r="J1692">
            <v>103</v>
          </cell>
          <cell r="K1692">
            <v>2.3998042774573799E-4</v>
          </cell>
          <cell r="L1692">
            <v>245</v>
          </cell>
          <cell r="M1692">
            <v>91.502926349187604</v>
          </cell>
          <cell r="N1692">
            <v>1995</v>
          </cell>
        </row>
        <row r="1693">
          <cell r="B1693" t="str">
            <v>FORT ROSS 11212987</v>
          </cell>
          <cell r="C1693">
            <v>42851121</v>
          </cell>
          <cell r="D1693" t="str">
            <v>FORT ROSS 1121</v>
          </cell>
          <cell r="E1693">
            <v>2987</v>
          </cell>
          <cell r="F1693" t="b">
            <v>0</v>
          </cell>
          <cell r="G1693">
            <v>3171.95830516155</v>
          </cell>
          <cell r="H1693">
            <v>3171.95830516155</v>
          </cell>
          <cell r="I1693">
            <v>1.9713849006597577</v>
          </cell>
          <cell r="J1693">
            <v>18</v>
          </cell>
          <cell r="K1693">
            <v>2.6359993434097199E-4</v>
          </cell>
          <cell r="L1693">
            <v>186</v>
          </cell>
          <cell r="M1693">
            <v>74.106997191986395</v>
          </cell>
          <cell r="N1693">
            <v>2072</v>
          </cell>
        </row>
        <row r="1694">
          <cell r="B1694" t="str">
            <v>CHALLENGE 1102CB</v>
          </cell>
          <cell r="C1694">
            <v>103201102</v>
          </cell>
          <cell r="D1694" t="str">
            <v>CHALLENGE 1102</v>
          </cell>
          <cell r="E1694" t="str">
            <v>CB</v>
          </cell>
          <cell r="F1694" t="b">
            <v>0</v>
          </cell>
          <cell r="G1694">
            <v>24644.898030650402</v>
          </cell>
          <cell r="H1694">
            <v>24644.898030650402</v>
          </cell>
          <cell r="I1694">
            <v>15.316903685923183</v>
          </cell>
          <cell r="J1694">
            <v>123</v>
          </cell>
          <cell r="K1694">
            <v>1.47221213144182E-4</v>
          </cell>
          <cell r="L1694">
            <v>772</v>
          </cell>
          <cell r="M1694">
            <v>162.39121621910201</v>
          </cell>
          <cell r="N1694">
            <v>1740</v>
          </cell>
        </row>
        <row r="1695">
          <cell r="B1695" t="str">
            <v>PHILO 1102928</v>
          </cell>
          <cell r="C1695">
            <v>42601102</v>
          </cell>
          <cell r="D1695" t="str">
            <v>PHILO 1102</v>
          </cell>
          <cell r="E1695">
            <v>928</v>
          </cell>
          <cell r="F1695" t="b">
            <v>0</v>
          </cell>
          <cell r="G1695">
            <v>24779.274006871601</v>
          </cell>
          <cell r="H1695">
            <v>22468.3871195307</v>
          </cell>
          <cell r="I1695">
            <v>13.964193362045183</v>
          </cell>
          <cell r="J1695">
            <v>125</v>
          </cell>
          <cell r="K1695">
            <v>9.5050074033649904E-5</v>
          </cell>
          <cell r="L1695">
            <v>1765</v>
          </cell>
          <cell r="M1695">
            <v>208.593217391103</v>
          </cell>
          <cell r="N1695">
            <v>1622</v>
          </cell>
        </row>
        <row r="1696">
          <cell r="B1696" t="str">
            <v>MENDOCINO 1101CB</v>
          </cell>
          <cell r="C1696">
            <v>42951101</v>
          </cell>
          <cell r="D1696" t="str">
            <v>MENDOCINO 1101</v>
          </cell>
          <cell r="E1696" t="str">
            <v>CB</v>
          </cell>
          <cell r="F1696" t="b">
            <v>0</v>
          </cell>
          <cell r="G1696">
            <v>6642.1904315137299</v>
          </cell>
          <cell r="H1696">
            <v>4240.0547690289304</v>
          </cell>
          <cell r="I1696">
            <v>2.6352111678240711</v>
          </cell>
          <cell r="J1696">
            <v>54</v>
          </cell>
          <cell r="K1696">
            <v>1.2015920016822799E-4</v>
          </cell>
          <cell r="L1696">
            <v>1183</v>
          </cell>
          <cell r="M1696">
            <v>144.23080367426601</v>
          </cell>
          <cell r="N1696">
            <v>1793</v>
          </cell>
        </row>
        <row r="1697">
          <cell r="B1697" t="str">
            <v>WEST POINT 11021305</v>
          </cell>
          <cell r="C1697">
            <v>163201102</v>
          </cell>
          <cell r="D1697" t="str">
            <v>WEST POINT 1102</v>
          </cell>
          <cell r="E1697">
            <v>1305</v>
          </cell>
          <cell r="F1697" t="b">
            <v>0</v>
          </cell>
          <cell r="G1697">
            <v>18201.370804647198</v>
          </cell>
          <cell r="H1697">
            <v>18201.370804647198</v>
          </cell>
          <cell r="I1697">
            <v>11.312225484553883</v>
          </cell>
          <cell r="J1697">
            <v>105</v>
          </cell>
          <cell r="K1697">
            <v>1.08380479390949E-4</v>
          </cell>
          <cell r="L1697">
            <v>1442</v>
          </cell>
          <cell r="M1697">
            <v>197.49173718034299</v>
          </cell>
          <cell r="N1697">
            <v>1648</v>
          </cell>
        </row>
        <row r="1698">
          <cell r="B1698" t="str">
            <v>SONOMA 1105575872</v>
          </cell>
          <cell r="C1698">
            <v>42721105</v>
          </cell>
          <cell r="D1698" t="str">
            <v>SONOMA 1105</v>
          </cell>
          <cell r="E1698">
            <v>575872</v>
          </cell>
          <cell r="F1698" t="b">
            <v>0</v>
          </cell>
          <cell r="G1698">
            <v>2328.1768159552098</v>
          </cell>
          <cell r="H1698">
            <v>1906.8569528037899</v>
          </cell>
          <cell r="I1698">
            <v>1.1851192994430018</v>
          </cell>
          <cell r="J1698">
            <v>12</v>
          </cell>
          <cell r="K1698">
            <v>1.05938612402193E-4</v>
          </cell>
          <cell r="L1698">
            <v>1497</v>
          </cell>
          <cell r="M1698">
            <v>157.66363923687101</v>
          </cell>
          <cell r="N1698">
            <v>1757</v>
          </cell>
        </row>
        <row r="1699">
          <cell r="B1699" t="str">
            <v>HALF MOON BAY 1103H80</v>
          </cell>
          <cell r="C1699">
            <v>24101103</v>
          </cell>
          <cell r="D1699" t="str">
            <v>HALF MOON BAY 1103</v>
          </cell>
          <cell r="E1699" t="str">
            <v>H80</v>
          </cell>
          <cell r="F1699" t="b">
            <v>0</v>
          </cell>
          <cell r="G1699">
            <v>31889.193957833799</v>
          </cell>
          <cell r="H1699">
            <v>31889.193957833799</v>
          </cell>
          <cell r="I1699">
            <v>19.819262870002362</v>
          </cell>
          <cell r="J1699">
            <v>164</v>
          </cell>
          <cell r="K1699">
            <v>9.8879976723301901E-5</v>
          </cell>
          <cell r="L1699">
            <v>1673</v>
          </cell>
          <cell r="M1699">
            <v>213.265659560275</v>
          </cell>
          <cell r="N1699">
            <v>1612</v>
          </cell>
        </row>
        <row r="1700">
          <cell r="B1700" t="str">
            <v>DIAMOND SPRINGS 11039432</v>
          </cell>
          <cell r="C1700">
            <v>152261103</v>
          </cell>
          <cell r="D1700" t="str">
            <v>DIAMOND SPRINGS 1103</v>
          </cell>
          <cell r="E1700">
            <v>9432</v>
          </cell>
          <cell r="F1700" t="b">
            <v>0</v>
          </cell>
          <cell r="G1700">
            <v>32768.2312398957</v>
          </cell>
          <cell r="H1700">
            <v>28100.434887024901</v>
          </cell>
          <cell r="I1700">
            <v>17.464533801755689</v>
          </cell>
          <cell r="J1700">
            <v>251</v>
          </cell>
          <cell r="K1700">
            <v>1.4729685944006899E-4</v>
          </cell>
          <cell r="L1700">
            <v>771</v>
          </cell>
          <cell r="M1700">
            <v>86.134943084471502</v>
          </cell>
          <cell r="N1700">
            <v>2022</v>
          </cell>
        </row>
        <row r="1701">
          <cell r="B1701" t="str">
            <v>ALLEGHANY 1102CB</v>
          </cell>
          <cell r="C1701">
            <v>152101102</v>
          </cell>
          <cell r="D1701" t="str">
            <v>ALLEGHANY 1102</v>
          </cell>
          <cell r="E1701" t="str">
            <v>CB</v>
          </cell>
          <cell r="F1701" t="b">
            <v>0</v>
          </cell>
          <cell r="G1701">
            <v>28981.299213656501</v>
          </cell>
          <cell r="H1701">
            <v>28981.299213656501</v>
          </cell>
          <cell r="I1701">
            <v>18.011994539252019</v>
          </cell>
          <cell r="J1701">
            <v>104</v>
          </cell>
          <cell r="K1701">
            <v>1.2952794226618001E-4</v>
          </cell>
          <cell r="L1701">
            <v>1019</v>
          </cell>
          <cell r="M1701">
            <v>141.791463766665</v>
          </cell>
          <cell r="N1701">
            <v>1804</v>
          </cell>
        </row>
        <row r="1702">
          <cell r="B1702" t="str">
            <v>DUNBAR 110179086</v>
          </cell>
          <cell r="C1702">
            <v>43071101</v>
          </cell>
          <cell r="D1702" t="str">
            <v>DUNBAR 1101</v>
          </cell>
          <cell r="E1702">
            <v>79086</v>
          </cell>
          <cell r="F1702" t="b">
            <v>0</v>
          </cell>
          <cell r="G1702">
            <v>11075.7433894405</v>
          </cell>
          <cell r="H1702">
            <v>10954.5940437145</v>
          </cell>
          <cell r="I1702">
            <v>6.8083244522775015</v>
          </cell>
          <cell r="J1702">
            <v>82</v>
          </cell>
          <cell r="K1702">
            <v>1.1014613008272799E-4</v>
          </cell>
          <cell r="L1702">
            <v>1408</v>
          </cell>
          <cell r="M1702">
            <v>169.84239579022301</v>
          </cell>
          <cell r="N1702">
            <v>1717</v>
          </cell>
        </row>
        <row r="1703">
          <cell r="B1703" t="str">
            <v>FROGTOWN 170232556</v>
          </cell>
          <cell r="C1703">
            <v>163451702</v>
          </cell>
          <cell r="D1703" t="str">
            <v>FROGTOWN 1702</v>
          </cell>
          <cell r="E1703">
            <v>32556</v>
          </cell>
          <cell r="F1703" t="b">
            <v>1</v>
          </cell>
          <cell r="G1703">
            <v>2113.2756278430002</v>
          </cell>
          <cell r="H1703">
            <v>188.099904915108</v>
          </cell>
          <cell r="I1703">
            <v>0.11690485078626973</v>
          </cell>
          <cell r="J1703">
            <v>19</v>
          </cell>
          <cell r="K1703">
            <v>1.73125426954356E-4</v>
          </cell>
          <cell r="L1703">
            <v>540</v>
          </cell>
          <cell r="M1703">
            <v>58.909795004286202</v>
          </cell>
          <cell r="N1703">
            <v>2162</v>
          </cell>
        </row>
        <row r="1704">
          <cell r="B1704" t="str">
            <v>CLARK ROAD 11022094</v>
          </cell>
          <cell r="C1704">
            <v>103091102</v>
          </cell>
          <cell r="D1704" t="str">
            <v>CLARK ROAD 1102</v>
          </cell>
          <cell r="E1704">
            <v>2094</v>
          </cell>
          <cell r="F1704" t="b">
            <v>0</v>
          </cell>
          <cell r="G1704">
            <v>5517.0419437955097</v>
          </cell>
          <cell r="H1704">
            <v>5517.0419437955097</v>
          </cell>
          <cell r="I1704">
            <v>3.4288638556839715</v>
          </cell>
          <cell r="J1704">
            <v>11</v>
          </cell>
          <cell r="K1704">
            <v>2.1984590166539399E-4</v>
          </cell>
          <cell r="L1704">
            <v>323</v>
          </cell>
          <cell r="M1704">
            <v>101.823136956247</v>
          </cell>
          <cell r="N1704">
            <v>1947</v>
          </cell>
        </row>
        <row r="1705">
          <cell r="B1705" t="str">
            <v>SAN JOAQUIN #3 1101CB</v>
          </cell>
          <cell r="C1705">
            <v>252531101</v>
          </cell>
          <cell r="D1705" t="str">
            <v>SAN JOAQUIN #3 1101</v>
          </cell>
          <cell r="E1705" t="str">
            <v>CB</v>
          </cell>
          <cell r="F1705" t="b">
            <v>0</v>
          </cell>
          <cell r="G1705">
            <v>19055.286615081699</v>
          </cell>
          <cell r="H1705">
            <v>19055.286615081699</v>
          </cell>
          <cell r="I1705">
            <v>11.842937610367743</v>
          </cell>
          <cell r="J1705">
            <v>80</v>
          </cell>
          <cell r="K1705">
            <v>8.7940358705389707E-5</v>
          </cell>
          <cell r="L1705">
            <v>1984</v>
          </cell>
          <cell r="M1705">
            <v>356.77735567240597</v>
          </cell>
          <cell r="N1705">
            <v>1359</v>
          </cell>
        </row>
        <row r="1706">
          <cell r="B1706" t="str">
            <v>MERCED FALLS 1102482838</v>
          </cell>
          <cell r="C1706">
            <v>252811102</v>
          </cell>
          <cell r="D1706" t="str">
            <v>MERCED FALLS 1102</v>
          </cell>
          <cell r="E1706">
            <v>482838</v>
          </cell>
          <cell r="F1706" t="b">
            <v>0</v>
          </cell>
          <cell r="G1706">
            <v>17714.344979880199</v>
          </cell>
          <cell r="H1706">
            <v>14284.2610402924</v>
          </cell>
          <cell r="I1706">
            <v>8.8777259417603478</v>
          </cell>
          <cell r="J1706">
            <v>52</v>
          </cell>
          <cell r="K1706">
            <v>6.1568716300826004E-5</v>
          </cell>
          <cell r="L1706">
            <v>2730</v>
          </cell>
          <cell r="M1706">
            <v>318.00886443945001</v>
          </cell>
          <cell r="N1706">
            <v>1421</v>
          </cell>
        </row>
        <row r="1707">
          <cell r="B1707" t="str">
            <v>MOUNTAIN QUARRIES 21012422</v>
          </cell>
          <cell r="C1707">
            <v>152282101</v>
          </cell>
          <cell r="D1707" t="str">
            <v>MOUNTAIN QUARRIES 2101</v>
          </cell>
          <cell r="E1707">
            <v>2422</v>
          </cell>
          <cell r="F1707" t="b">
            <v>0</v>
          </cell>
          <cell r="G1707">
            <v>13951.5772444876</v>
          </cell>
          <cell r="H1707">
            <v>13951.5772444876</v>
          </cell>
          <cell r="I1707">
            <v>8.6709616186995646</v>
          </cell>
          <cell r="J1707">
            <v>81</v>
          </cell>
          <cell r="K1707">
            <v>1.21991171772606E-4</v>
          </cell>
          <cell r="L1707">
            <v>1147</v>
          </cell>
          <cell r="M1707">
            <v>229.804514584967</v>
          </cell>
          <cell r="N1707">
            <v>1587</v>
          </cell>
        </row>
        <row r="1708">
          <cell r="B1708" t="str">
            <v>SILVERADO 2102437194</v>
          </cell>
          <cell r="C1708">
            <v>43432102</v>
          </cell>
          <cell r="D1708" t="str">
            <v>SILVERADO 2102</v>
          </cell>
          <cell r="E1708">
            <v>437194</v>
          </cell>
          <cell r="F1708" t="b">
            <v>0</v>
          </cell>
          <cell r="G1708">
            <v>1741.91286585534</v>
          </cell>
          <cell r="H1708">
            <v>1702.97918673052</v>
          </cell>
          <cell r="I1708">
            <v>1.0584084442079056</v>
          </cell>
          <cell r="J1708">
            <v>17</v>
          </cell>
          <cell r="K1708">
            <v>9.4479498169247906E-5</v>
          </cell>
          <cell r="L1708">
            <v>1781</v>
          </cell>
          <cell r="M1708">
            <v>148.27325497037901</v>
          </cell>
          <cell r="N1708">
            <v>1783</v>
          </cell>
        </row>
        <row r="1709">
          <cell r="B1709" t="str">
            <v>HARTLEY 110186876</v>
          </cell>
          <cell r="C1709">
            <v>43211101</v>
          </cell>
          <cell r="D1709" t="str">
            <v>HARTLEY 1101</v>
          </cell>
          <cell r="E1709">
            <v>86876</v>
          </cell>
          <cell r="F1709" t="b">
            <v>0</v>
          </cell>
          <cell r="G1709">
            <v>13761.5335200794</v>
          </cell>
          <cell r="H1709">
            <v>3945.93512312143</v>
          </cell>
          <cell r="I1709">
            <v>2.4524146197149967</v>
          </cell>
          <cell r="J1709">
            <v>110</v>
          </cell>
          <cell r="K1709">
            <v>6.2134254221746205E-5</v>
          </cell>
          <cell r="L1709">
            <v>2715</v>
          </cell>
          <cell r="M1709">
            <v>110.516008994302</v>
          </cell>
          <cell r="N1709">
            <v>1909</v>
          </cell>
        </row>
        <row r="1710">
          <cell r="B1710" t="str">
            <v>GEYSERVILLE 1101711966</v>
          </cell>
          <cell r="C1710">
            <v>42891101</v>
          </cell>
          <cell r="D1710" t="str">
            <v>GEYSERVILLE 1101</v>
          </cell>
          <cell r="E1710">
            <v>711966</v>
          </cell>
          <cell r="F1710" t="b">
            <v>0</v>
          </cell>
          <cell r="G1710">
            <v>19227.292381982799</v>
          </cell>
          <cell r="H1710">
            <v>6326.0450462302297</v>
          </cell>
          <cell r="I1710">
            <v>3.9316625520386759</v>
          </cell>
          <cell r="J1710">
            <v>122</v>
          </cell>
          <cell r="K1710">
            <v>9.0078018416295602E-5</v>
          </cell>
          <cell r="L1710">
            <v>1907</v>
          </cell>
          <cell r="M1710">
            <v>205.40770269159</v>
          </cell>
          <cell r="N1710">
            <v>1625</v>
          </cell>
        </row>
        <row r="1711">
          <cell r="B1711" t="str">
            <v>PIKE CITY 11011720</v>
          </cell>
          <cell r="C1711">
            <v>152201101</v>
          </cell>
          <cell r="D1711" t="str">
            <v>PIKE CITY 1101</v>
          </cell>
          <cell r="E1711">
            <v>1720</v>
          </cell>
          <cell r="F1711" t="b">
            <v>0</v>
          </cell>
          <cell r="G1711">
            <v>9489.08484912323</v>
          </cell>
          <cell r="H1711">
            <v>9489.08484912323</v>
          </cell>
          <cell r="I1711">
            <v>5.8975045675097766</v>
          </cell>
          <cell r="J1711">
            <v>34</v>
          </cell>
          <cell r="K1711">
            <v>6.9471359358216998E-5</v>
          </cell>
          <cell r="L1711">
            <v>2488</v>
          </cell>
          <cell r="M1711">
            <v>304.93498359875298</v>
          </cell>
          <cell r="N1711">
            <v>1440</v>
          </cell>
        </row>
        <row r="1712">
          <cell r="B1712" t="str">
            <v>GRASS VALLEY 11012766</v>
          </cell>
          <cell r="C1712">
            <v>152031101</v>
          </cell>
          <cell r="D1712" t="str">
            <v>GRASS VALLEY 1101</v>
          </cell>
          <cell r="E1712">
            <v>2766</v>
          </cell>
          <cell r="F1712" t="b">
            <v>0</v>
          </cell>
          <cell r="G1712">
            <v>5300.5619894729298</v>
          </cell>
          <cell r="H1712">
            <v>5300.5619894729298</v>
          </cell>
          <cell r="I1712">
            <v>3.2943206895419079</v>
          </cell>
          <cell r="J1712">
            <v>31</v>
          </cell>
          <cell r="K1712">
            <v>1.8320788184346E-4</v>
          </cell>
          <cell r="L1712">
            <v>487</v>
          </cell>
          <cell r="M1712">
            <v>59.865347896310602</v>
          </cell>
          <cell r="N1712">
            <v>2154</v>
          </cell>
        </row>
        <row r="1713">
          <cell r="B1713" t="str">
            <v>DUNBAR 1102261774</v>
          </cell>
          <cell r="C1713">
            <v>43071102</v>
          </cell>
          <cell r="D1713" t="str">
            <v>DUNBAR 1102</v>
          </cell>
          <cell r="E1713">
            <v>261774</v>
          </cell>
          <cell r="F1713" t="b">
            <v>0</v>
          </cell>
          <cell r="G1713">
            <v>21761.071777631001</v>
          </cell>
          <cell r="H1713">
            <v>21761.071777631001</v>
          </cell>
          <cell r="I1713">
            <v>13.524594019658794</v>
          </cell>
          <cell r="J1713">
            <v>142</v>
          </cell>
          <cell r="K1713">
            <v>9.99160374510424E-5</v>
          </cell>
          <cell r="L1713">
            <v>1650</v>
          </cell>
          <cell r="M1713">
            <v>183.82392933010101</v>
          </cell>
          <cell r="N1713">
            <v>1678</v>
          </cell>
        </row>
        <row r="1714">
          <cell r="B1714" t="str">
            <v>TEMPLETON 2111CB</v>
          </cell>
          <cell r="C1714">
            <v>183052111</v>
          </cell>
          <cell r="D1714" t="str">
            <v>TEMPLETON 2111</v>
          </cell>
          <cell r="E1714" t="str">
            <v>CB</v>
          </cell>
          <cell r="F1714" t="b">
            <v>0</v>
          </cell>
          <cell r="G1714">
            <v>17908.511816465299</v>
          </cell>
          <cell r="H1714">
            <v>3627.2584493637301</v>
          </cell>
          <cell r="I1714">
            <v>2.2543557795921254</v>
          </cell>
          <cell r="J1714">
            <v>118</v>
          </cell>
          <cell r="K1714">
            <v>9.0617941479540897E-5</v>
          </cell>
          <cell r="L1714">
            <v>1894</v>
          </cell>
          <cell r="M1714">
            <v>263.19566813508999</v>
          </cell>
          <cell r="N1714">
            <v>1514</v>
          </cell>
        </row>
        <row r="1715">
          <cell r="B1715" t="str">
            <v>ALTO 1124432</v>
          </cell>
          <cell r="C1715">
            <v>42031124</v>
          </cell>
          <cell r="D1715" t="str">
            <v>ALTO 1124</v>
          </cell>
          <cell r="E1715">
            <v>432</v>
          </cell>
          <cell r="F1715" t="b">
            <v>0</v>
          </cell>
          <cell r="G1715">
            <v>12624.335090630701</v>
          </cell>
          <cell r="H1715">
            <v>12624.335090630701</v>
          </cell>
          <cell r="I1715">
            <v>7.8460752583161595</v>
          </cell>
          <cell r="J1715">
            <v>72</v>
          </cell>
          <cell r="K1715">
            <v>1.7278435279877101E-4</v>
          </cell>
          <cell r="L1715">
            <v>544</v>
          </cell>
          <cell r="M1715">
            <v>132.451097102028</v>
          </cell>
          <cell r="N1715">
            <v>1841</v>
          </cell>
        </row>
        <row r="1716">
          <cell r="B1716" t="str">
            <v>PUEBLO 2102850102</v>
          </cell>
          <cell r="C1716">
            <v>43292102</v>
          </cell>
          <cell r="D1716" t="str">
            <v>PUEBLO 2102</v>
          </cell>
          <cell r="E1716">
            <v>850102</v>
          </cell>
          <cell r="F1716" t="b">
            <v>1</v>
          </cell>
          <cell r="G1716">
            <v>3948.9066566699698</v>
          </cell>
          <cell r="H1716">
            <v>287.44042612219602</v>
          </cell>
          <cell r="I1716">
            <v>0.17864538602995403</v>
          </cell>
          <cell r="J1716">
            <v>23</v>
          </cell>
          <cell r="K1716">
            <v>4.4231796395747902E-5</v>
          </cell>
          <cell r="L1716">
            <v>3186</v>
          </cell>
          <cell r="M1716">
            <v>279.88823095203497</v>
          </cell>
          <cell r="N1716">
            <v>1472</v>
          </cell>
        </row>
        <row r="1717">
          <cell r="B1717" t="str">
            <v>CURTIS 170390320</v>
          </cell>
          <cell r="C1717">
            <v>163351703</v>
          </cell>
          <cell r="D1717" t="str">
            <v>CURTIS 1703</v>
          </cell>
          <cell r="E1717">
            <v>90320</v>
          </cell>
          <cell r="F1717" t="b">
            <v>0</v>
          </cell>
          <cell r="G1717">
            <v>44849.663970165297</v>
          </cell>
          <cell r="H1717">
            <v>44849.663970165297</v>
          </cell>
          <cell r="I1717">
            <v>27.874247340065441</v>
          </cell>
          <cell r="J1717">
            <v>282</v>
          </cell>
          <cell r="K1717">
            <v>7.4078876002537495E-5</v>
          </cell>
          <cell r="L1717">
            <v>2356</v>
          </cell>
          <cell r="M1717">
            <v>382.57493156342599</v>
          </cell>
          <cell r="N1717">
            <v>1315</v>
          </cell>
        </row>
        <row r="1718">
          <cell r="B1718" t="str">
            <v>CRESCENT MILLS 21012232</v>
          </cell>
          <cell r="C1718">
            <v>103132101</v>
          </cell>
          <cell r="D1718" t="str">
            <v>CRESCENT MILLS 2101</v>
          </cell>
          <cell r="E1718">
            <v>2232</v>
          </cell>
          <cell r="F1718" t="b">
            <v>0</v>
          </cell>
          <cell r="G1718">
            <v>32508.1294245512</v>
          </cell>
          <cell r="H1718">
            <v>25513.6467533785</v>
          </cell>
          <cell r="I1718">
            <v>15.856834526649161</v>
          </cell>
          <cell r="J1718">
            <v>128</v>
          </cell>
          <cell r="K1718">
            <v>4.4844275466821797E-5</v>
          </cell>
          <cell r="L1718">
            <v>3165</v>
          </cell>
          <cell r="M1718">
            <v>539.03616517979299</v>
          </cell>
          <cell r="N1718">
            <v>1160</v>
          </cell>
        </row>
        <row r="1719">
          <cell r="B1719" t="str">
            <v>GRASS VALLEY 1101750804</v>
          </cell>
          <cell r="C1719">
            <v>152031101</v>
          </cell>
          <cell r="D1719" t="str">
            <v>GRASS VALLEY 1101</v>
          </cell>
          <cell r="E1719">
            <v>750804</v>
          </cell>
          <cell r="F1719" t="b">
            <v>1</v>
          </cell>
          <cell r="G1719">
            <v>449.41601802685602</v>
          </cell>
          <cell r="H1719">
            <v>390.06764939154999</v>
          </cell>
          <cell r="I1719">
            <v>0.24242861988287756</v>
          </cell>
          <cell r="J1719">
            <v>5</v>
          </cell>
          <cell r="K1719">
            <v>1.6489176778122699E-4</v>
          </cell>
          <cell r="L1719">
            <v>588</v>
          </cell>
          <cell r="M1719">
            <v>71.366497701433602</v>
          </cell>
          <cell r="N1719">
            <v>2087</v>
          </cell>
        </row>
        <row r="1720">
          <cell r="B1720" t="str">
            <v>MONTICELLO 11011589</v>
          </cell>
          <cell r="C1720">
            <v>43051101</v>
          </cell>
          <cell r="D1720" t="str">
            <v>MONTICELLO 1101</v>
          </cell>
          <cell r="E1720">
            <v>1589</v>
          </cell>
          <cell r="F1720" t="b">
            <v>0</v>
          </cell>
          <cell r="G1720">
            <v>6873.0950661316701</v>
          </cell>
          <cell r="H1720">
            <v>6873.0950661316701</v>
          </cell>
          <cell r="I1720">
            <v>4.2716563493671043</v>
          </cell>
          <cell r="J1720">
            <v>52</v>
          </cell>
          <cell r="K1720">
            <v>8.5040669826132398E-5</v>
          </cell>
          <cell r="L1720">
            <v>2058</v>
          </cell>
          <cell r="M1720">
            <v>184.959553659758</v>
          </cell>
          <cell r="N1720">
            <v>1673</v>
          </cell>
        </row>
        <row r="1721">
          <cell r="B1721" t="str">
            <v>ELECTRA 110136816</v>
          </cell>
          <cell r="C1721">
            <v>162161101</v>
          </cell>
          <cell r="D1721" t="str">
            <v>ELECTRA 1101</v>
          </cell>
          <cell r="E1721">
            <v>36816</v>
          </cell>
          <cell r="F1721" t="b">
            <v>0</v>
          </cell>
          <cell r="G1721">
            <v>8023.9265819890497</v>
          </cell>
          <cell r="H1721">
            <v>8023.9265819890497</v>
          </cell>
          <cell r="I1721">
            <v>4.9869027855743004</v>
          </cell>
          <cell r="J1721">
            <v>60</v>
          </cell>
          <cell r="K1721">
            <v>1.24752255396742E-4</v>
          </cell>
          <cell r="L1721">
            <v>1102</v>
          </cell>
          <cell r="M1721">
            <v>139.95415920609099</v>
          </cell>
          <cell r="N1721">
            <v>1810</v>
          </cell>
        </row>
        <row r="1722">
          <cell r="B1722" t="str">
            <v>WILLOW CREEK 1102CB</v>
          </cell>
          <cell r="C1722">
            <v>192171102</v>
          </cell>
          <cell r="D1722" t="str">
            <v>WILLOW CREEK 1102</v>
          </cell>
          <cell r="E1722" t="str">
            <v>CB</v>
          </cell>
          <cell r="F1722" t="b">
            <v>0</v>
          </cell>
          <cell r="G1722">
            <v>11789.423616055299</v>
          </cell>
          <cell r="H1722">
            <v>11789.423616055299</v>
          </cell>
          <cell r="I1722">
            <v>7.3271744040119948</v>
          </cell>
          <cell r="J1722">
            <v>71</v>
          </cell>
          <cell r="K1722">
            <v>2.9553554496731101E-4</v>
          </cell>
          <cell r="L1722">
            <v>134</v>
          </cell>
          <cell r="M1722">
            <v>73.697019747223095</v>
          </cell>
          <cell r="N1722">
            <v>2075</v>
          </cell>
        </row>
        <row r="1723">
          <cell r="B1723" t="str">
            <v>ANTLER 11011378</v>
          </cell>
          <cell r="C1723">
            <v>103271101</v>
          </cell>
          <cell r="D1723" t="str">
            <v>ANTLER 1101</v>
          </cell>
          <cell r="E1723">
            <v>1378</v>
          </cell>
          <cell r="F1723" t="b">
            <v>0</v>
          </cell>
          <cell r="G1723">
            <v>40111.582920883498</v>
          </cell>
          <cell r="H1723">
            <v>39490.714860357402</v>
          </cell>
          <cell r="I1723">
            <v>24.54363881936445</v>
          </cell>
          <cell r="J1723">
            <v>201</v>
          </cell>
          <cell r="K1723">
            <v>1.33792706399626E-4</v>
          </cell>
          <cell r="L1723">
            <v>948</v>
          </cell>
          <cell r="M1723">
            <v>148.57551914406699</v>
          </cell>
          <cell r="N1723">
            <v>1780</v>
          </cell>
        </row>
        <row r="1724">
          <cell r="B1724" t="str">
            <v>HOLLISTER 2104117328</v>
          </cell>
          <cell r="C1724">
            <v>182492104</v>
          </cell>
          <cell r="D1724" t="str">
            <v>HOLLISTER 2104</v>
          </cell>
          <cell r="E1724">
            <v>117328</v>
          </cell>
          <cell r="F1724" t="b">
            <v>0</v>
          </cell>
          <cell r="G1724">
            <v>23158.473189384698</v>
          </cell>
          <cell r="H1724">
            <v>9894.6539219304304</v>
          </cell>
          <cell r="I1724">
            <v>6.1495673846677628</v>
          </cell>
          <cell r="J1724">
            <v>44</v>
          </cell>
          <cell r="K1724">
            <v>4.0861319531558799E-5</v>
          </cell>
          <cell r="L1724">
            <v>3248</v>
          </cell>
          <cell r="M1724">
            <v>400.677035154436</v>
          </cell>
          <cell r="N1724">
            <v>1296</v>
          </cell>
        </row>
        <row r="1725">
          <cell r="B1725" t="str">
            <v>WYANDOTTE 11101954</v>
          </cell>
          <cell r="C1725">
            <v>102911110</v>
          </cell>
          <cell r="D1725" t="str">
            <v>WYANDOTTE 1110</v>
          </cell>
          <cell r="E1725">
            <v>1954</v>
          </cell>
          <cell r="F1725" t="b">
            <v>0</v>
          </cell>
          <cell r="G1725">
            <v>17187.784010775202</v>
          </cell>
          <cell r="H1725">
            <v>4223.5590517310702</v>
          </cell>
          <cell r="I1725">
            <v>2.6249590128844438</v>
          </cell>
          <cell r="J1725">
            <v>132</v>
          </cell>
          <cell r="K1725">
            <v>1.6112061580665399E-4</v>
          </cell>
          <cell r="L1725">
            <v>630</v>
          </cell>
          <cell r="M1725">
            <v>102.56875510429199</v>
          </cell>
          <cell r="N1725">
            <v>1939</v>
          </cell>
        </row>
        <row r="1726">
          <cell r="B1726" t="str">
            <v>CURTIS 17046060</v>
          </cell>
          <cell r="C1726">
            <v>163351704</v>
          </cell>
          <cell r="D1726" t="str">
            <v>CURTIS 1704</v>
          </cell>
          <cell r="E1726">
            <v>6060</v>
          </cell>
          <cell r="F1726" t="b">
            <v>0</v>
          </cell>
          <cell r="G1726">
            <v>6540.8970606407702</v>
          </cell>
          <cell r="H1726">
            <v>6540.8970606407702</v>
          </cell>
          <cell r="I1726">
            <v>4.0651939469488942</v>
          </cell>
          <cell r="J1726">
            <v>50</v>
          </cell>
          <cell r="K1726">
            <v>1.4093855126702599E-4</v>
          </cell>
          <cell r="L1726">
            <v>855</v>
          </cell>
          <cell r="M1726">
            <v>178.767488976717</v>
          </cell>
          <cell r="N1726">
            <v>1687</v>
          </cell>
        </row>
        <row r="1727">
          <cell r="B1727" t="str">
            <v>MOLINO 11015042</v>
          </cell>
          <cell r="C1727">
            <v>42571101</v>
          </cell>
          <cell r="D1727" t="str">
            <v>MOLINO 1101</v>
          </cell>
          <cell r="E1727">
            <v>5042</v>
          </cell>
          <cell r="F1727" t="b">
            <v>0</v>
          </cell>
          <cell r="G1727">
            <v>11222.6237120937</v>
          </cell>
          <cell r="H1727">
            <v>9737.3632988090994</v>
          </cell>
          <cell r="I1727">
            <v>6.0518106269789307</v>
          </cell>
          <cell r="J1727">
            <v>90</v>
          </cell>
          <cell r="K1727">
            <v>1.2420447257884199E-4</v>
          </cell>
          <cell r="L1727">
            <v>1114</v>
          </cell>
          <cell r="M1727">
            <v>141.91933987008301</v>
          </cell>
          <cell r="N1727">
            <v>1803</v>
          </cell>
        </row>
        <row r="1728">
          <cell r="B1728" t="str">
            <v>FROGTOWN 1702739858</v>
          </cell>
          <cell r="C1728">
            <v>163451702</v>
          </cell>
          <cell r="D1728" t="str">
            <v>FROGTOWN 1702</v>
          </cell>
          <cell r="E1728">
            <v>739858</v>
          </cell>
          <cell r="F1728" t="b">
            <v>0</v>
          </cell>
          <cell r="G1728">
            <v>8002.90284433541</v>
          </cell>
          <cell r="H1728">
            <v>7850.7224524457697</v>
          </cell>
          <cell r="I1728">
            <v>4.8792557193572215</v>
          </cell>
          <cell r="J1728">
            <v>46</v>
          </cell>
          <cell r="K1728">
            <v>1.03686823018102E-4</v>
          </cell>
          <cell r="L1728">
            <v>1557</v>
          </cell>
          <cell r="M1728">
            <v>204.17003359451201</v>
          </cell>
          <cell r="N1728">
            <v>1632</v>
          </cell>
        </row>
        <row r="1729">
          <cell r="B1729" t="str">
            <v>KANAKA 11011406</v>
          </cell>
          <cell r="C1729">
            <v>103221101</v>
          </cell>
          <cell r="D1729" t="str">
            <v>KANAKA 1101</v>
          </cell>
          <cell r="E1729">
            <v>1406</v>
          </cell>
          <cell r="F1729" t="b">
            <v>0</v>
          </cell>
          <cell r="G1729">
            <v>43882.361900661803</v>
          </cell>
          <cell r="H1729">
            <v>43882.361900661803</v>
          </cell>
          <cell r="I1729">
            <v>27.273065196185087</v>
          </cell>
          <cell r="J1729">
            <v>204</v>
          </cell>
          <cell r="K1729">
            <v>9.5492394601802202E-5</v>
          </cell>
          <cell r="L1729">
            <v>1742</v>
          </cell>
          <cell r="M1729">
            <v>157.715282263679</v>
          </cell>
          <cell r="N1729">
            <v>1755</v>
          </cell>
        </row>
        <row r="1730">
          <cell r="B1730" t="str">
            <v>MORGAN HILL 2111477914</v>
          </cell>
          <cell r="C1730">
            <v>83242111</v>
          </cell>
          <cell r="D1730" t="str">
            <v>MORGAN HILL 2111</v>
          </cell>
          <cell r="E1730">
            <v>477914</v>
          </cell>
          <cell r="F1730" t="b">
            <v>1</v>
          </cell>
          <cell r="G1730">
            <v>388.28831929898001</v>
          </cell>
          <cell r="H1730">
            <v>307.82905798506499</v>
          </cell>
          <cell r="I1730">
            <v>0.19131700309823804</v>
          </cell>
          <cell r="J1730">
            <v>3</v>
          </cell>
          <cell r="K1730">
            <v>1.2284508435792899E-4</v>
          </cell>
          <cell r="L1730">
            <v>1135</v>
          </cell>
          <cell r="M1730">
            <v>285.163976820806</v>
          </cell>
          <cell r="N1730">
            <v>1467</v>
          </cell>
        </row>
        <row r="1731">
          <cell r="B1731" t="str">
            <v>SAN LUIS OBISPO 1105796050</v>
          </cell>
          <cell r="C1731">
            <v>182631105</v>
          </cell>
          <cell r="D1731" t="str">
            <v>SAN LUIS OBISPO 1105</v>
          </cell>
          <cell r="E1731">
            <v>796050</v>
          </cell>
          <cell r="F1731" t="b">
            <v>1</v>
          </cell>
          <cell r="G1731">
            <v>5067.2793660192901</v>
          </cell>
          <cell r="H1731">
            <v>383.748425528577</v>
          </cell>
          <cell r="I1731">
            <v>0.2385011967237893</v>
          </cell>
          <cell r="J1731">
            <v>45</v>
          </cell>
          <cell r="K1731">
            <v>4.1549489489827602E-5</v>
          </cell>
          <cell r="L1731">
            <v>3233</v>
          </cell>
          <cell r="M1731">
            <v>109.40219911452699</v>
          </cell>
          <cell r="N1731">
            <v>1911</v>
          </cell>
        </row>
        <row r="1732">
          <cell r="B1732" t="str">
            <v>MENLO 11031721</v>
          </cell>
          <cell r="C1732">
            <v>24131103</v>
          </cell>
          <cell r="D1732" t="str">
            <v>MENLO 1103</v>
          </cell>
          <cell r="E1732">
            <v>1721</v>
          </cell>
          <cell r="F1732" t="b">
            <v>0</v>
          </cell>
          <cell r="G1732">
            <v>10927.297294342899</v>
          </cell>
          <cell r="H1732">
            <v>10927.297294342899</v>
          </cell>
          <cell r="I1732">
            <v>6.7913594122702916</v>
          </cell>
          <cell r="J1732">
            <v>52</v>
          </cell>
          <cell r="K1732">
            <v>1.63395238487282E-4</v>
          </cell>
          <cell r="L1732">
            <v>607</v>
          </cell>
          <cell r="M1732">
            <v>107.97688518465201</v>
          </cell>
          <cell r="N1732">
            <v>1918</v>
          </cell>
        </row>
        <row r="1733">
          <cell r="B1733" t="str">
            <v>MIRABEL 1101298</v>
          </cell>
          <cell r="C1733">
            <v>42091101</v>
          </cell>
          <cell r="D1733" t="str">
            <v>MIRABEL 1101</v>
          </cell>
          <cell r="E1733">
            <v>298</v>
          </cell>
          <cell r="F1733" t="b">
            <v>0</v>
          </cell>
          <cell r="G1733">
            <v>20337.804110658799</v>
          </cell>
          <cell r="H1733">
            <v>20253.832314351799</v>
          </cell>
          <cell r="I1733">
            <v>12.587838604320572</v>
          </cell>
          <cell r="J1733">
            <v>123</v>
          </cell>
          <cell r="K1733">
            <v>1.6851549800066501E-4</v>
          </cell>
          <cell r="L1733">
            <v>572</v>
          </cell>
          <cell r="M1733">
            <v>115.627972910591</v>
          </cell>
          <cell r="N1733">
            <v>1892</v>
          </cell>
        </row>
        <row r="1734">
          <cell r="B1734" t="str">
            <v>CLEAR LAKE 110192870</v>
          </cell>
          <cell r="C1734">
            <v>42141101</v>
          </cell>
          <cell r="D1734" t="str">
            <v>CLEAR LAKE 1101</v>
          </cell>
          <cell r="E1734">
            <v>92870</v>
          </cell>
          <cell r="F1734" t="b">
            <v>1</v>
          </cell>
          <cell r="G1734">
            <v>25931.816903831201</v>
          </cell>
          <cell r="H1734">
            <v>185.947516829666</v>
          </cell>
          <cell r="I1734">
            <v>0.11556713289600125</v>
          </cell>
          <cell r="J1734">
            <v>187</v>
          </cell>
          <cell r="K1734">
            <v>6.3919224287243098E-5</v>
          </cell>
          <cell r="L1734">
            <v>2649</v>
          </cell>
          <cell r="M1734">
            <v>163.11615182363801</v>
          </cell>
          <cell r="N1734">
            <v>1739</v>
          </cell>
        </row>
        <row r="1735">
          <cell r="B1735" t="str">
            <v>SAN LUIS OBISPO 1102597518</v>
          </cell>
          <cell r="C1735">
            <v>182631102</v>
          </cell>
          <cell r="D1735" t="str">
            <v>SAN LUIS OBISPO 1102</v>
          </cell>
          <cell r="E1735">
            <v>597518</v>
          </cell>
          <cell r="F1735" t="b">
            <v>1</v>
          </cell>
          <cell r="G1735">
            <v>2581.1499633312201</v>
          </cell>
          <cell r="H1735">
            <v>65.164728518160899</v>
          </cell>
          <cell r="I1735">
            <v>4.0500142024960162E-2</v>
          </cell>
          <cell r="J1735">
            <v>30</v>
          </cell>
          <cell r="K1735">
            <v>4.6337042931554599E-5</v>
          </cell>
          <cell r="L1735">
            <v>3129</v>
          </cell>
          <cell r="M1735">
            <v>233.21796360264199</v>
          </cell>
          <cell r="N1735">
            <v>1579</v>
          </cell>
        </row>
        <row r="1736">
          <cell r="B1736" t="str">
            <v>PIT NO 1 11013312</v>
          </cell>
          <cell r="C1736">
            <v>103721101</v>
          </cell>
          <cell r="D1736" t="str">
            <v>PIT NO 1 1101</v>
          </cell>
          <cell r="E1736">
            <v>3312</v>
          </cell>
          <cell r="F1736" t="b">
            <v>0</v>
          </cell>
          <cell r="G1736">
            <v>14682.625250262399</v>
          </cell>
          <cell r="H1736">
            <v>12944.3528992356</v>
          </cell>
          <cell r="I1736">
            <v>8.044967619164451</v>
          </cell>
          <cell r="J1736">
            <v>82</v>
          </cell>
          <cell r="K1736">
            <v>3.1897138151292397E-5</v>
          </cell>
          <cell r="L1736">
            <v>3403</v>
          </cell>
          <cell r="M1736">
            <v>501.34844151957998</v>
          </cell>
          <cell r="N1736">
            <v>1197</v>
          </cell>
        </row>
        <row r="1737">
          <cell r="B1737" t="str">
            <v>MC ARTHUR 11011488</v>
          </cell>
          <cell r="C1737">
            <v>103491101</v>
          </cell>
          <cell r="D1737" t="str">
            <v>MC ARTHUR 1101</v>
          </cell>
          <cell r="E1737">
            <v>1488</v>
          </cell>
          <cell r="F1737" t="b">
            <v>0</v>
          </cell>
          <cell r="G1737">
            <v>53867.327990170903</v>
          </cell>
          <cell r="H1737">
            <v>3970.6556881143702</v>
          </cell>
          <cell r="I1737">
            <v>2.4677785507236609</v>
          </cell>
          <cell r="J1737">
            <v>217</v>
          </cell>
          <cell r="K1737">
            <v>3.78967193964421E-5</v>
          </cell>
          <cell r="L1737">
            <v>3301</v>
          </cell>
          <cell r="M1737">
            <v>226.84466454545199</v>
          </cell>
          <cell r="N1737">
            <v>1594</v>
          </cell>
        </row>
        <row r="1738">
          <cell r="B1738" t="str">
            <v>STILLWATER 1101CB</v>
          </cell>
          <cell r="C1738">
            <v>103561101</v>
          </cell>
          <cell r="D1738" t="str">
            <v>STILLWATER 1101</v>
          </cell>
          <cell r="E1738" t="str">
            <v>CB</v>
          </cell>
          <cell r="F1738" t="b">
            <v>0</v>
          </cell>
          <cell r="G1738">
            <v>6895.2449411302096</v>
          </cell>
          <cell r="H1738">
            <v>6754.54129552832</v>
          </cell>
          <cell r="I1738">
            <v>4.1979747020064142</v>
          </cell>
          <cell r="J1738">
            <v>47</v>
          </cell>
          <cell r="K1738">
            <v>2.1083560460148E-4</v>
          </cell>
          <cell r="L1738">
            <v>355</v>
          </cell>
          <cell r="M1738">
            <v>102.457466907455</v>
          </cell>
          <cell r="N1738">
            <v>1940</v>
          </cell>
        </row>
        <row r="1739">
          <cell r="B1739" t="str">
            <v>LOS GATOS 110760114</v>
          </cell>
          <cell r="C1739">
            <v>82021107</v>
          </cell>
          <cell r="D1739" t="str">
            <v>LOS GATOS 1107</v>
          </cell>
          <cell r="E1739">
            <v>60114</v>
          </cell>
          <cell r="F1739" t="b">
            <v>0</v>
          </cell>
          <cell r="G1739">
            <v>39130.988185018898</v>
          </cell>
          <cell r="H1739">
            <v>39130.988185018898</v>
          </cell>
          <cell r="I1739">
            <v>24.320067237426287</v>
          </cell>
          <cell r="J1739">
            <v>220</v>
          </cell>
          <cell r="K1739">
            <v>1.4614363455670799E-4</v>
          </cell>
          <cell r="L1739">
            <v>787</v>
          </cell>
          <cell r="M1739">
            <v>173.29355695288299</v>
          </cell>
          <cell r="N1739">
            <v>1702</v>
          </cell>
        </row>
        <row r="1740">
          <cell r="B1740" t="str">
            <v>CLAYTON 2215184604</v>
          </cell>
          <cell r="C1740">
            <v>12022215</v>
          </cell>
          <cell r="D1740" t="str">
            <v>CLAYTON 2215</v>
          </cell>
          <cell r="E1740">
            <v>184604</v>
          </cell>
          <cell r="F1740" t="b">
            <v>0</v>
          </cell>
          <cell r="G1740">
            <v>16467.237612305202</v>
          </cell>
          <cell r="H1740">
            <v>3361.2921869030101</v>
          </cell>
          <cell r="I1740">
            <v>2.0890566730285953</v>
          </cell>
          <cell r="J1740">
            <v>106</v>
          </cell>
          <cell r="K1740">
            <v>3.7122801704943698E-5</v>
          </cell>
          <cell r="L1740">
            <v>3311</v>
          </cell>
          <cell r="M1740">
            <v>169.94574136242099</v>
          </cell>
          <cell r="N1740">
            <v>1716</v>
          </cell>
        </row>
        <row r="1741">
          <cell r="B1741" t="str">
            <v>BURNEY 1101CB</v>
          </cell>
          <cell r="C1741">
            <v>103311101</v>
          </cell>
          <cell r="D1741" t="str">
            <v>BURNEY 1101</v>
          </cell>
          <cell r="E1741" t="str">
            <v>CB</v>
          </cell>
          <cell r="F1741" t="b">
            <v>0</v>
          </cell>
          <cell r="G1741">
            <v>3204.00088145674</v>
          </cell>
          <cell r="H1741">
            <v>1997.95687157916</v>
          </cell>
          <cell r="I1741">
            <v>1.2417382669851833</v>
          </cell>
          <cell r="J1741">
            <v>29</v>
          </cell>
          <cell r="K1741">
            <v>5.2976526697828603E-5</v>
          </cell>
          <cell r="L1741">
            <v>2969</v>
          </cell>
          <cell r="M1741">
            <v>262.07242229849601</v>
          </cell>
          <cell r="N1741">
            <v>1517</v>
          </cell>
        </row>
        <row r="1742">
          <cell r="B1742" t="str">
            <v>ALTO 11243121</v>
          </cell>
          <cell r="C1742">
            <v>42031124</v>
          </cell>
          <cell r="D1742" t="str">
            <v>ALTO 1124</v>
          </cell>
          <cell r="E1742">
            <v>3121</v>
          </cell>
          <cell r="F1742" t="b">
            <v>0</v>
          </cell>
          <cell r="G1742">
            <v>4501.3903878763003</v>
          </cell>
          <cell r="H1742">
            <v>4501.3903878763003</v>
          </cell>
          <cell r="I1742">
            <v>2.79763231067514</v>
          </cell>
          <cell r="J1742">
            <v>36</v>
          </cell>
          <cell r="K1742">
            <v>1.37795315216256E-4</v>
          </cell>
          <cell r="L1742">
            <v>897</v>
          </cell>
          <cell r="M1742">
            <v>129.41678146722001</v>
          </cell>
          <cell r="N1742">
            <v>1846</v>
          </cell>
        </row>
        <row r="1743">
          <cell r="B1743" t="str">
            <v>FRUITLAND 11418860</v>
          </cell>
          <cell r="C1743">
            <v>192311141</v>
          </cell>
          <cell r="D1743" t="str">
            <v>FRUITLAND 1141</v>
          </cell>
          <cell r="E1743">
            <v>8860</v>
          </cell>
          <cell r="F1743" t="b">
            <v>0</v>
          </cell>
          <cell r="G1743">
            <v>6108.7784632743096</v>
          </cell>
          <cell r="H1743">
            <v>3211.9110028661598</v>
          </cell>
          <cell r="I1743">
            <v>1.9962156636831323</v>
          </cell>
          <cell r="J1743">
            <v>34</v>
          </cell>
          <cell r="K1743">
            <v>1.5020146234104699E-4</v>
          </cell>
          <cell r="L1743">
            <v>733</v>
          </cell>
          <cell r="M1743">
            <v>173.11289280675399</v>
          </cell>
          <cell r="N1743">
            <v>1705</v>
          </cell>
        </row>
        <row r="1744">
          <cell r="B1744" t="str">
            <v>FRENCH GULCH 11011464</v>
          </cell>
          <cell r="C1744">
            <v>103381101</v>
          </cell>
          <cell r="D1744" t="str">
            <v>FRENCH GULCH 1101</v>
          </cell>
          <cell r="E1744">
            <v>1464</v>
          </cell>
          <cell r="F1744" t="b">
            <v>0</v>
          </cell>
          <cell r="G1744">
            <v>1371.4853570642299</v>
          </cell>
          <cell r="H1744">
            <v>1371.4853570642299</v>
          </cell>
          <cell r="I1744">
            <v>0.85238368990940327</v>
          </cell>
          <cell r="J1744">
            <v>10</v>
          </cell>
          <cell r="K1744">
            <v>1.1205288355995401E-4</v>
          </cell>
          <cell r="L1744">
            <v>1368</v>
          </cell>
          <cell r="M1744">
            <v>126.581405558886</v>
          </cell>
          <cell r="N1744">
            <v>1854</v>
          </cell>
        </row>
        <row r="1745">
          <cell r="B1745" t="str">
            <v>TIGER CREEK 0201CB</v>
          </cell>
          <cell r="C1745">
            <v>161380201</v>
          </cell>
          <cell r="D1745" t="str">
            <v>TIGER CREEK 0201</v>
          </cell>
          <cell r="E1745" t="str">
            <v>CB</v>
          </cell>
          <cell r="F1745" t="b">
            <v>0</v>
          </cell>
          <cell r="G1745">
            <v>6022.6717613153896</v>
          </cell>
          <cell r="H1745">
            <v>6022.6717613153896</v>
          </cell>
          <cell r="I1745">
            <v>3.743114829903909</v>
          </cell>
          <cell r="J1745">
            <v>20</v>
          </cell>
          <cell r="K1745">
            <v>1.11377906202841E-4</v>
          </cell>
          <cell r="L1745">
            <v>1387</v>
          </cell>
          <cell r="M1745">
            <v>174.789778911296</v>
          </cell>
          <cell r="N1745">
            <v>1698</v>
          </cell>
        </row>
        <row r="1746">
          <cell r="B1746" t="str">
            <v>TEMPLETON 2110N32</v>
          </cell>
          <cell r="C1746">
            <v>183052110</v>
          </cell>
          <cell r="D1746" t="str">
            <v>TEMPLETON 2110</v>
          </cell>
          <cell r="E1746" t="str">
            <v>N32</v>
          </cell>
          <cell r="F1746" t="b">
            <v>0</v>
          </cell>
          <cell r="G1746">
            <v>47644.410489400201</v>
          </cell>
          <cell r="H1746">
            <v>47470.959716091202</v>
          </cell>
          <cell r="I1746">
            <v>29.503393235606712</v>
          </cell>
          <cell r="J1746">
            <v>251</v>
          </cell>
          <cell r="K1746">
            <v>5.7033655055084199E-5</v>
          </cell>
          <cell r="L1746">
            <v>2860</v>
          </cell>
          <cell r="M1746">
            <v>298.19927598633899</v>
          </cell>
          <cell r="N1746">
            <v>1451</v>
          </cell>
        </row>
        <row r="1747">
          <cell r="B1747" t="str">
            <v>PLACERVILLE 111019582</v>
          </cell>
          <cell r="C1747">
            <v>153081110</v>
          </cell>
          <cell r="D1747" t="str">
            <v>PLACERVILLE 1110</v>
          </cell>
          <cell r="E1747">
            <v>19582</v>
          </cell>
          <cell r="F1747" t="b">
            <v>0</v>
          </cell>
          <cell r="G1747">
            <v>11698.5343735979</v>
          </cell>
          <cell r="H1747">
            <v>11698.5343735979</v>
          </cell>
          <cell r="I1747">
            <v>7.2706863726525173</v>
          </cell>
          <cell r="J1747">
            <v>80</v>
          </cell>
          <cell r="K1747">
            <v>1.7310122711933199E-4</v>
          </cell>
          <cell r="L1747">
            <v>541</v>
          </cell>
          <cell r="M1747">
            <v>110.89906744176901</v>
          </cell>
          <cell r="N1747">
            <v>1908</v>
          </cell>
        </row>
        <row r="1748">
          <cell r="B1748" t="str">
            <v>OTTER 11022166</v>
          </cell>
          <cell r="C1748">
            <v>182941102</v>
          </cell>
          <cell r="D1748" t="str">
            <v>OTTER 1102</v>
          </cell>
          <cell r="E1748">
            <v>2166</v>
          </cell>
          <cell r="F1748" t="b">
            <v>0</v>
          </cell>
          <cell r="G1748">
            <v>6559.0005809120403</v>
          </cell>
          <cell r="H1748">
            <v>6559.0005809120403</v>
          </cell>
          <cell r="I1748">
            <v>4.07644535793166</v>
          </cell>
          <cell r="J1748">
            <v>41</v>
          </cell>
          <cell r="K1748">
            <v>1.27868276538764E-4</v>
          </cell>
          <cell r="L1748">
            <v>1051</v>
          </cell>
          <cell r="M1748">
            <v>196.183129242972</v>
          </cell>
          <cell r="N1748">
            <v>1652</v>
          </cell>
        </row>
        <row r="1749">
          <cell r="B1749" t="str">
            <v>GRAYS FLAT 0401CB</v>
          </cell>
          <cell r="C1749">
            <v>102530401</v>
          </cell>
          <cell r="D1749" t="str">
            <v>GRAYS FLAT 0401</v>
          </cell>
          <cell r="E1749" t="str">
            <v>CB</v>
          </cell>
          <cell r="F1749" t="b">
            <v>0</v>
          </cell>
          <cell r="G1749">
            <v>17261.1138051669</v>
          </cell>
          <cell r="H1749">
            <v>17261.1138051669</v>
          </cell>
          <cell r="I1749">
            <v>10.727851960948975</v>
          </cell>
          <cell r="J1749">
            <v>77</v>
          </cell>
          <cell r="K1749">
            <v>6.6356782917864599E-5</v>
          </cell>
          <cell r="L1749">
            <v>2581</v>
          </cell>
          <cell r="M1749">
            <v>354.46822559531</v>
          </cell>
          <cell r="N1749">
            <v>1366</v>
          </cell>
        </row>
        <row r="1750">
          <cell r="B1750" t="str">
            <v>FRUITLAND 114195324</v>
          </cell>
          <cell r="C1750">
            <v>192311141</v>
          </cell>
          <cell r="D1750" t="str">
            <v>FRUITLAND 1141</v>
          </cell>
          <cell r="E1750">
            <v>95324</v>
          </cell>
          <cell r="F1750" t="b">
            <v>0</v>
          </cell>
          <cell r="G1750">
            <v>10430.4829869229</v>
          </cell>
          <cell r="H1750">
            <v>10430.4829869229</v>
          </cell>
          <cell r="I1750">
            <v>6.4825873131901179</v>
          </cell>
          <cell r="J1750">
            <v>40</v>
          </cell>
          <cell r="K1750">
            <v>2.4710734291339098E-4</v>
          </cell>
          <cell r="L1750">
            <v>226</v>
          </cell>
          <cell r="M1750">
            <v>97.481590991920896</v>
          </cell>
          <cell r="N1750">
            <v>1970</v>
          </cell>
        </row>
        <row r="1751">
          <cell r="B1751" t="str">
            <v>GARBERVILLE 1101323694</v>
          </cell>
          <cell r="C1751">
            <v>192221101</v>
          </cell>
          <cell r="D1751" t="str">
            <v>GARBERVILLE 1101</v>
          </cell>
          <cell r="E1751">
            <v>323694</v>
          </cell>
          <cell r="F1751" t="b">
            <v>0</v>
          </cell>
          <cell r="G1751">
            <v>10298.186892686401</v>
          </cell>
          <cell r="H1751">
            <v>10298.186892686401</v>
          </cell>
          <cell r="I1751">
            <v>6.400364756175513</v>
          </cell>
          <cell r="J1751">
            <v>17</v>
          </cell>
          <cell r="K1751">
            <v>2.38916285646458E-4</v>
          </cell>
          <cell r="L1751">
            <v>250</v>
          </cell>
          <cell r="M1751">
            <v>89.514780218033394</v>
          </cell>
          <cell r="N1751">
            <v>2002</v>
          </cell>
        </row>
        <row r="1752">
          <cell r="B1752" t="str">
            <v>GARBERVILLE 1101438596</v>
          </cell>
          <cell r="C1752">
            <v>192221101</v>
          </cell>
          <cell r="D1752" t="str">
            <v>GARBERVILLE 1101</v>
          </cell>
          <cell r="E1752">
            <v>438596</v>
          </cell>
          <cell r="F1752" t="b">
            <v>0</v>
          </cell>
          <cell r="G1752">
            <v>17736.271587683099</v>
          </cell>
          <cell r="H1752">
            <v>17736.271587683099</v>
          </cell>
          <cell r="I1752">
            <v>11.023164442313922</v>
          </cell>
          <cell r="J1752">
            <v>69</v>
          </cell>
          <cell r="K1752">
            <v>2.8910887220860498E-4</v>
          </cell>
          <cell r="L1752">
            <v>142</v>
          </cell>
          <cell r="M1752">
            <v>66.184508997487498</v>
          </cell>
          <cell r="N1752">
            <v>2114</v>
          </cell>
        </row>
        <row r="1753">
          <cell r="B1753" t="str">
            <v>OTTER 11022002</v>
          </cell>
          <cell r="C1753">
            <v>182941102</v>
          </cell>
          <cell r="D1753" t="str">
            <v>OTTER 1102</v>
          </cell>
          <cell r="E1753">
            <v>2002</v>
          </cell>
          <cell r="F1753" t="b">
            <v>0</v>
          </cell>
          <cell r="G1753">
            <v>4546.6103265481597</v>
          </cell>
          <cell r="H1753">
            <v>4546.6103265481597</v>
          </cell>
          <cell r="I1753">
            <v>2.8257366852381351</v>
          </cell>
          <cell r="J1753">
            <v>27</v>
          </cell>
          <cell r="K1753">
            <v>9.9359713338479305E-5</v>
          </cell>
          <cell r="L1753">
            <v>1659</v>
          </cell>
          <cell r="M1753">
            <v>177.03359843718201</v>
          </cell>
          <cell r="N1753">
            <v>1690</v>
          </cell>
        </row>
        <row r="1754">
          <cell r="B1754" t="str">
            <v>ALLEGHANY 1101804</v>
          </cell>
          <cell r="C1754">
            <v>152101101</v>
          </cell>
          <cell r="D1754" t="str">
            <v>ALLEGHANY 1101</v>
          </cell>
          <cell r="E1754">
            <v>804</v>
          </cell>
          <cell r="F1754" t="b">
            <v>0</v>
          </cell>
          <cell r="G1754">
            <v>35223.487763612</v>
          </cell>
          <cell r="H1754">
            <v>35223.487763612</v>
          </cell>
          <cell r="I1754">
            <v>21.891539940094468</v>
          </cell>
          <cell r="J1754">
            <v>163</v>
          </cell>
          <cell r="K1754">
            <v>9.1105501418061995E-5</v>
          </cell>
          <cell r="L1754">
            <v>1878</v>
          </cell>
          <cell r="M1754">
            <v>209.493325088527</v>
          </cell>
          <cell r="N1754">
            <v>1620</v>
          </cell>
        </row>
        <row r="1755">
          <cell r="B1755" t="str">
            <v>NORTH BRANCH 110113496</v>
          </cell>
          <cell r="C1755">
            <v>163231101</v>
          </cell>
          <cell r="D1755" t="str">
            <v>NORTH BRANCH 1101</v>
          </cell>
          <cell r="E1755">
            <v>13496</v>
          </cell>
          <cell r="F1755" t="b">
            <v>0</v>
          </cell>
          <cell r="G1755">
            <v>8111.7844879552704</v>
          </cell>
          <cell r="H1755">
            <v>3211.8845450173299</v>
          </cell>
          <cell r="I1755">
            <v>1.9961992200232006</v>
          </cell>
          <cell r="J1755">
            <v>58</v>
          </cell>
          <cell r="K1755">
            <v>8.2906585232884596E-5</v>
          </cell>
          <cell r="L1755">
            <v>2132</v>
          </cell>
          <cell r="M1755">
            <v>168.116884738377</v>
          </cell>
          <cell r="N1755">
            <v>1725</v>
          </cell>
        </row>
        <row r="1756">
          <cell r="B1756" t="str">
            <v>RINCON 1103CB</v>
          </cell>
          <cell r="C1756">
            <v>43321103</v>
          </cell>
          <cell r="D1756" t="str">
            <v>RINCON 1103</v>
          </cell>
          <cell r="E1756" t="str">
            <v>CB</v>
          </cell>
          <cell r="F1756" t="b">
            <v>0</v>
          </cell>
          <cell r="G1756">
            <v>6066.7415075839799</v>
          </cell>
          <cell r="H1756">
            <v>3931.2505188917398</v>
          </cell>
          <cell r="I1756">
            <v>2.4432880788637288</v>
          </cell>
          <cell r="J1756">
            <v>41</v>
          </cell>
          <cell r="K1756">
            <v>1.6438336306237001E-4</v>
          </cell>
          <cell r="L1756">
            <v>593</v>
          </cell>
          <cell r="M1756">
            <v>84.769527215539</v>
          </cell>
          <cell r="N1756">
            <v>2033</v>
          </cell>
        </row>
        <row r="1757">
          <cell r="B1757" t="str">
            <v>MARIPOSA 2101439030</v>
          </cell>
          <cell r="C1757">
            <v>254452101</v>
          </cell>
          <cell r="D1757" t="str">
            <v>MARIPOSA 2101</v>
          </cell>
          <cell r="E1757">
            <v>439030</v>
          </cell>
          <cell r="F1757" t="b">
            <v>0</v>
          </cell>
          <cell r="G1757">
            <v>31570.111522435702</v>
          </cell>
          <cell r="H1757">
            <v>31570.111522435702</v>
          </cell>
          <cell r="I1757">
            <v>19.620951847380798</v>
          </cell>
          <cell r="J1757">
            <v>200</v>
          </cell>
          <cell r="K1757">
            <v>4.68128871098731E-5</v>
          </cell>
          <cell r="L1757">
            <v>3117</v>
          </cell>
          <cell r="M1757">
            <v>247.390812432697</v>
          </cell>
          <cell r="N1757">
            <v>1548</v>
          </cell>
        </row>
        <row r="1758">
          <cell r="B1758" t="str">
            <v>GLENN 11012012</v>
          </cell>
          <cell r="C1758">
            <v>102601101</v>
          </cell>
          <cell r="D1758" t="str">
            <v>GLENN 1101</v>
          </cell>
          <cell r="E1758">
            <v>2012</v>
          </cell>
          <cell r="F1758" t="b">
            <v>0</v>
          </cell>
          <cell r="G1758">
            <v>48303.695181347503</v>
          </cell>
          <cell r="H1758">
            <v>3708.2990738992899</v>
          </cell>
          <cell r="I1758">
            <v>2.304722855126967</v>
          </cell>
          <cell r="J1758">
            <v>73</v>
          </cell>
          <cell r="K1758">
            <v>4.24902820299578E-5</v>
          </cell>
          <cell r="L1758">
            <v>3218</v>
          </cell>
          <cell r="M1758">
            <v>610.74323614452305</v>
          </cell>
          <cell r="N1758">
            <v>1094</v>
          </cell>
        </row>
        <row r="1759">
          <cell r="B1759" t="str">
            <v>CALPINE 1144962</v>
          </cell>
          <cell r="C1759">
            <v>48011144</v>
          </cell>
          <cell r="D1759" t="str">
            <v>CALPINE 1144</v>
          </cell>
          <cell r="E1759">
            <v>962</v>
          </cell>
          <cell r="F1759" t="b">
            <v>0</v>
          </cell>
          <cell r="G1759">
            <v>6465.1164894958602</v>
          </cell>
          <cell r="H1759">
            <v>6465.1164894958602</v>
          </cell>
          <cell r="I1759">
            <v>4.0180960158457797</v>
          </cell>
          <cell r="J1759">
            <v>13</v>
          </cell>
          <cell r="K1759">
            <v>1.02767834202192E-4</v>
          </cell>
          <cell r="L1759">
            <v>1576</v>
          </cell>
          <cell r="M1759">
            <v>122.922738366818</v>
          </cell>
          <cell r="N1759">
            <v>1861</v>
          </cell>
        </row>
        <row r="1760">
          <cell r="B1760" t="str">
            <v>ALTO 1124430</v>
          </cell>
          <cell r="C1760">
            <v>42031124</v>
          </cell>
          <cell r="D1760" t="str">
            <v>ALTO 1124</v>
          </cell>
          <cell r="E1760">
            <v>430</v>
          </cell>
          <cell r="F1760" t="b">
            <v>0</v>
          </cell>
          <cell r="G1760">
            <v>11355.597944986301</v>
          </cell>
          <cell r="H1760">
            <v>11355.597944986301</v>
          </cell>
          <cell r="I1760">
            <v>7.0575499968839654</v>
          </cell>
          <cell r="J1760">
            <v>92</v>
          </cell>
          <cell r="K1760">
            <v>1.37843809457278E-4</v>
          </cell>
          <cell r="L1760">
            <v>896</v>
          </cell>
          <cell r="M1760">
            <v>143.44768672535099</v>
          </cell>
          <cell r="N1760">
            <v>1796</v>
          </cell>
        </row>
        <row r="1761">
          <cell r="B1761" t="str">
            <v>MONTE RIO 11131067</v>
          </cell>
          <cell r="C1761">
            <v>42811113</v>
          </cell>
          <cell r="D1761" t="str">
            <v>MONTE RIO 1113</v>
          </cell>
          <cell r="E1761">
            <v>1067</v>
          </cell>
          <cell r="F1761" t="b">
            <v>0</v>
          </cell>
          <cell r="G1761">
            <v>1306.3843330064001</v>
          </cell>
          <cell r="H1761">
            <v>1306.3843330064001</v>
          </cell>
          <cell r="I1761">
            <v>0.81192314046389069</v>
          </cell>
          <cell r="J1761">
            <v>11</v>
          </cell>
          <cell r="K1761">
            <v>3.7762184563854798E-4</v>
          </cell>
          <cell r="L1761">
            <v>75</v>
          </cell>
          <cell r="M1761">
            <v>25.996283067256201</v>
          </cell>
          <cell r="N1761">
            <v>2377</v>
          </cell>
        </row>
        <row r="1762">
          <cell r="B1762" t="str">
            <v>PLACERVILLE 1109CB</v>
          </cell>
          <cell r="C1762">
            <v>153081109</v>
          </cell>
          <cell r="D1762" t="str">
            <v>PLACERVILLE 1109</v>
          </cell>
          <cell r="E1762" t="str">
            <v>CB</v>
          </cell>
          <cell r="F1762" t="b">
            <v>0</v>
          </cell>
          <cell r="G1762">
            <v>17781.886327346499</v>
          </cell>
          <cell r="H1762">
            <v>17449.874245935302</v>
          </cell>
          <cell r="I1762">
            <v>10.845167337436484</v>
          </cell>
          <cell r="J1762">
            <v>133</v>
          </cell>
          <cell r="K1762">
            <v>2.8585432270954002E-4</v>
          </cell>
          <cell r="L1762">
            <v>146</v>
          </cell>
          <cell r="M1762">
            <v>98.883776300909304</v>
          </cell>
          <cell r="N1762">
            <v>1960</v>
          </cell>
        </row>
        <row r="1763">
          <cell r="B1763" t="str">
            <v>BEAR VALLEY 210513430</v>
          </cell>
          <cell r="C1763">
            <v>252192105</v>
          </cell>
          <cell r="D1763" t="str">
            <v>BEAR VALLEY 2105</v>
          </cell>
          <cell r="E1763">
            <v>13430</v>
          </cell>
          <cell r="F1763" t="b">
            <v>0</v>
          </cell>
          <cell r="G1763">
            <v>21106.603636269399</v>
          </cell>
          <cell r="H1763">
            <v>21106.603636269399</v>
          </cell>
          <cell r="I1763">
            <v>13.117839425897699</v>
          </cell>
          <cell r="J1763">
            <v>129</v>
          </cell>
          <cell r="K1763">
            <v>3.9031632329078299E-5</v>
          </cell>
          <cell r="L1763">
            <v>3286</v>
          </cell>
          <cell r="M1763">
            <v>375.436591023044</v>
          </cell>
          <cell r="N1763">
            <v>1329</v>
          </cell>
        </row>
        <row r="1764">
          <cell r="B1764" t="str">
            <v>MORAGA 1101772781</v>
          </cell>
          <cell r="C1764">
            <v>13801101</v>
          </cell>
          <cell r="D1764" t="str">
            <v>MORAGA 1101</v>
          </cell>
          <cell r="E1764">
            <v>772781</v>
          </cell>
          <cell r="F1764" t="b">
            <v>0</v>
          </cell>
          <cell r="G1764">
            <v>2316.7744683083502</v>
          </cell>
          <cell r="H1764">
            <v>2316.7744683083502</v>
          </cell>
          <cell r="I1764">
            <v>1.439884691304133</v>
          </cell>
          <cell r="J1764">
            <v>12</v>
          </cell>
          <cell r="K1764">
            <v>1.7200913377261401E-4</v>
          </cell>
          <cell r="L1764">
            <v>551</v>
          </cell>
          <cell r="M1764">
            <v>85.343445228269701</v>
          </cell>
          <cell r="N1764">
            <v>2027</v>
          </cell>
        </row>
        <row r="1765">
          <cell r="B1765" t="str">
            <v>PINE GROVE 11013166</v>
          </cell>
          <cell r="C1765">
            <v>163751101</v>
          </cell>
          <cell r="D1765" t="str">
            <v>PINE GROVE 1101</v>
          </cell>
          <cell r="E1765">
            <v>3166</v>
          </cell>
          <cell r="F1765" t="b">
            <v>0</v>
          </cell>
          <cell r="G1765">
            <v>19778.1528035023</v>
          </cell>
          <cell r="H1765">
            <v>19778.1528035023</v>
          </cell>
          <cell r="I1765">
            <v>12.292201866688814</v>
          </cell>
          <cell r="J1765">
            <v>147</v>
          </cell>
          <cell r="K1765">
            <v>1.41381420615623E-4</v>
          </cell>
          <cell r="L1765">
            <v>848</v>
          </cell>
          <cell r="M1765">
            <v>96.747304379055294</v>
          </cell>
          <cell r="N1765">
            <v>1974</v>
          </cell>
        </row>
        <row r="1766">
          <cell r="B1766" t="str">
            <v>WEST POINT 1101CB</v>
          </cell>
          <cell r="C1766">
            <v>163201101</v>
          </cell>
          <cell r="D1766" t="str">
            <v>WEST POINT 1101</v>
          </cell>
          <cell r="E1766" t="str">
            <v>CB</v>
          </cell>
          <cell r="F1766" t="b">
            <v>0</v>
          </cell>
          <cell r="G1766">
            <v>7713.2868776241903</v>
          </cell>
          <cell r="H1766">
            <v>7713.2868776241903</v>
          </cell>
          <cell r="I1766">
            <v>4.7938389543966382</v>
          </cell>
          <cell r="J1766">
            <v>20</v>
          </cell>
          <cell r="K1766">
            <v>2.16900550892912E-4</v>
          </cell>
          <cell r="L1766">
            <v>332</v>
          </cell>
          <cell r="M1766">
            <v>123.69345829241099</v>
          </cell>
          <cell r="N1766">
            <v>1859</v>
          </cell>
        </row>
        <row r="1767">
          <cell r="B1767" t="str">
            <v>BONNIE NOOK 110186696</v>
          </cell>
          <cell r="C1767">
            <v>152301101</v>
          </cell>
          <cell r="D1767" t="str">
            <v>BONNIE NOOK 1101</v>
          </cell>
          <cell r="E1767">
            <v>86696</v>
          </cell>
          <cell r="F1767" t="b">
            <v>0</v>
          </cell>
          <cell r="G1767">
            <v>15512.388617143401</v>
          </cell>
          <cell r="H1767">
            <v>15512.388617143401</v>
          </cell>
          <cell r="I1767">
            <v>9.6410121921338732</v>
          </cell>
          <cell r="J1767">
            <v>86</v>
          </cell>
          <cell r="K1767">
            <v>2.27530657232205E-4</v>
          </cell>
          <cell r="L1767">
            <v>293</v>
          </cell>
          <cell r="M1767">
            <v>118.10334377936501</v>
          </cell>
          <cell r="N1767">
            <v>1879</v>
          </cell>
        </row>
        <row r="1768">
          <cell r="B1768" t="str">
            <v>OLEMA 1101416</v>
          </cell>
          <cell r="C1768">
            <v>42291101</v>
          </cell>
          <cell r="D1768" t="str">
            <v>OLEMA 1101</v>
          </cell>
          <cell r="E1768">
            <v>416</v>
          </cell>
          <cell r="F1768" t="b">
            <v>0</v>
          </cell>
          <cell r="G1768">
            <v>26082.6278572189</v>
          </cell>
          <cell r="H1768">
            <v>26031.4486221476</v>
          </cell>
          <cell r="I1768">
            <v>16.178650479892852</v>
          </cell>
          <cell r="J1768">
            <v>79</v>
          </cell>
          <cell r="K1768">
            <v>1.6776633501882599E-4</v>
          </cell>
          <cell r="L1768">
            <v>576</v>
          </cell>
          <cell r="M1768">
            <v>81.287825224547703</v>
          </cell>
          <cell r="N1768">
            <v>2042</v>
          </cell>
        </row>
        <row r="1769">
          <cell r="B1769" t="str">
            <v>PINE GROVE 11013170</v>
          </cell>
          <cell r="C1769">
            <v>163751101</v>
          </cell>
          <cell r="D1769" t="str">
            <v>PINE GROVE 1101</v>
          </cell>
          <cell r="E1769">
            <v>3170</v>
          </cell>
          <cell r="F1769" t="b">
            <v>0</v>
          </cell>
          <cell r="G1769">
            <v>64049.8846020684</v>
          </cell>
          <cell r="H1769">
            <v>64049.8846020684</v>
          </cell>
          <cell r="I1769">
            <v>39.807262027388688</v>
          </cell>
          <cell r="J1769">
            <v>445</v>
          </cell>
          <cell r="K1769">
            <v>1.4643778762070899E-4</v>
          </cell>
          <cell r="L1769">
            <v>781</v>
          </cell>
          <cell r="M1769">
            <v>151.35681679402501</v>
          </cell>
          <cell r="N1769">
            <v>1773</v>
          </cell>
        </row>
        <row r="1770">
          <cell r="B1770" t="str">
            <v>SWIFT 2110XR332</v>
          </cell>
          <cell r="C1770">
            <v>83392110</v>
          </cell>
          <cell r="D1770" t="str">
            <v>SWIFT 2110</v>
          </cell>
          <cell r="E1770" t="str">
            <v>XR332</v>
          </cell>
          <cell r="F1770" t="b">
            <v>0</v>
          </cell>
          <cell r="G1770">
            <v>29699.192182154198</v>
          </cell>
          <cell r="H1770">
            <v>29699.192182154198</v>
          </cell>
          <cell r="I1770">
            <v>18.458167919300308</v>
          </cell>
          <cell r="J1770">
            <v>83</v>
          </cell>
          <cell r="K1770">
            <v>7.3780354659902495E-5</v>
          </cell>
          <cell r="L1770">
            <v>2368</v>
          </cell>
          <cell r="M1770">
            <v>296.62387650228999</v>
          </cell>
          <cell r="N1770">
            <v>1452</v>
          </cell>
        </row>
        <row r="1771">
          <cell r="B1771" t="str">
            <v>CURTIS 17058170</v>
          </cell>
          <cell r="C1771">
            <v>163351705</v>
          </cell>
          <cell r="D1771" t="str">
            <v>CURTIS 1705</v>
          </cell>
          <cell r="E1771">
            <v>8170</v>
          </cell>
          <cell r="F1771" t="b">
            <v>0</v>
          </cell>
          <cell r="G1771">
            <v>12697.6373431266</v>
          </cell>
          <cell r="H1771">
            <v>12388.5528244749</v>
          </cell>
          <cell r="I1771">
            <v>7.6995356273927289</v>
          </cell>
          <cell r="J1771">
            <v>109</v>
          </cell>
          <cell r="K1771">
            <v>1.2036071641828799E-4</v>
          </cell>
          <cell r="L1771">
            <v>1178</v>
          </cell>
          <cell r="M1771">
            <v>138.039509899845</v>
          </cell>
          <cell r="N1771">
            <v>1818</v>
          </cell>
        </row>
        <row r="1772">
          <cell r="B1772" t="str">
            <v>SPRING GAP 1702CB</v>
          </cell>
          <cell r="C1772">
            <v>162831702</v>
          </cell>
          <cell r="D1772" t="str">
            <v>SPRING GAP 1702</v>
          </cell>
          <cell r="E1772" t="str">
            <v>CB</v>
          </cell>
          <cell r="F1772" t="b">
            <v>0</v>
          </cell>
          <cell r="G1772">
            <v>11971.740123837501</v>
          </cell>
          <cell r="H1772">
            <v>11971.740123837501</v>
          </cell>
          <cell r="I1772">
            <v>7.4404848501165324</v>
          </cell>
          <cell r="J1772">
            <v>18</v>
          </cell>
          <cell r="K1772">
            <v>8.5096652128413498E-5</v>
          </cell>
          <cell r="L1772">
            <v>2056</v>
          </cell>
          <cell r="M1772">
            <v>173.08536321615401</v>
          </cell>
          <cell r="N1772">
            <v>1706</v>
          </cell>
        </row>
        <row r="1773">
          <cell r="B1773" t="str">
            <v>BUCKS CREEK 1103338520</v>
          </cell>
          <cell r="C1773">
            <v>102211103</v>
          </cell>
          <cell r="D1773" t="str">
            <v>BUCKS CREEK 1103</v>
          </cell>
          <cell r="E1773">
            <v>338520</v>
          </cell>
          <cell r="F1773" t="b">
            <v>0</v>
          </cell>
          <cell r="G1773">
            <v>12890.8329059482</v>
          </cell>
          <cell r="H1773">
            <v>12653.363107884799</v>
          </cell>
          <cell r="I1773">
            <v>7.8641162883062767</v>
          </cell>
          <cell r="J1773">
            <v>87</v>
          </cell>
          <cell r="K1773">
            <v>1.12057097940959E-4</v>
          </cell>
          <cell r="L1773">
            <v>1367</v>
          </cell>
          <cell r="M1773">
            <v>151.46617542273401</v>
          </cell>
          <cell r="N1773">
            <v>1772</v>
          </cell>
        </row>
        <row r="1774">
          <cell r="B1774" t="str">
            <v>OREGON TRAIL 11021584</v>
          </cell>
          <cell r="C1774">
            <v>103521102</v>
          </cell>
          <cell r="D1774" t="str">
            <v>OREGON TRAIL 1102</v>
          </cell>
          <cell r="E1774">
            <v>1584</v>
          </cell>
          <cell r="F1774" t="b">
            <v>0</v>
          </cell>
          <cell r="G1774">
            <v>20998.6152533934</v>
          </cell>
          <cell r="H1774">
            <v>20998.6152533934</v>
          </cell>
          <cell r="I1774">
            <v>13.050724209691362</v>
          </cell>
          <cell r="J1774">
            <v>136</v>
          </cell>
          <cell r="K1774">
            <v>1.53853063426033E-4</v>
          </cell>
          <cell r="L1774">
            <v>710</v>
          </cell>
          <cell r="M1774">
            <v>117.418942284125</v>
          </cell>
          <cell r="N1774">
            <v>1885</v>
          </cell>
        </row>
        <row r="1775">
          <cell r="B1775" t="str">
            <v>MOLINO 1101152</v>
          </cell>
          <cell r="C1775">
            <v>42571101</v>
          </cell>
          <cell r="D1775" t="str">
            <v>MOLINO 1101</v>
          </cell>
          <cell r="E1775">
            <v>152</v>
          </cell>
          <cell r="F1775" t="b">
            <v>0</v>
          </cell>
          <cell r="G1775">
            <v>16493.229782154202</v>
          </cell>
          <cell r="H1775">
            <v>2668.6976984247599</v>
          </cell>
          <cell r="I1775">
            <v>1.6586064005125916</v>
          </cell>
          <cell r="J1775">
            <v>125</v>
          </cell>
          <cell r="K1775">
            <v>1.19600274516532E-4</v>
          </cell>
          <cell r="L1775">
            <v>1193</v>
          </cell>
          <cell r="M1775">
            <v>103.04882576966401</v>
          </cell>
          <cell r="N1775">
            <v>1937</v>
          </cell>
        </row>
        <row r="1776">
          <cell r="B1776" t="str">
            <v>PEORIA 170413494</v>
          </cell>
          <cell r="C1776">
            <v>163781704</v>
          </cell>
          <cell r="D1776" t="str">
            <v>PEORIA 1704</v>
          </cell>
          <cell r="E1776">
            <v>13494</v>
          </cell>
          <cell r="F1776" t="b">
            <v>0</v>
          </cell>
          <cell r="G1776">
            <v>12093.2449289913</v>
          </cell>
          <cell r="H1776">
            <v>4454.7349886901202</v>
          </cell>
          <cell r="I1776">
            <v>2.7686357916035553</v>
          </cell>
          <cell r="J1776">
            <v>93</v>
          </cell>
          <cell r="K1776">
            <v>8.9665479277090294E-5</v>
          </cell>
          <cell r="L1776">
            <v>1924</v>
          </cell>
          <cell r="M1776">
            <v>170.620158660513</v>
          </cell>
          <cell r="N1776">
            <v>1712</v>
          </cell>
        </row>
        <row r="1777">
          <cell r="B1777" t="str">
            <v>VINEYARD 2108383748</v>
          </cell>
          <cell r="C1777">
            <v>14502108</v>
          </cell>
          <cell r="D1777" t="str">
            <v>VINEYARD 2108</v>
          </cell>
          <cell r="E1777">
            <v>383748</v>
          </cell>
          <cell r="F1777" t="b">
            <v>1</v>
          </cell>
          <cell r="G1777">
            <v>582.31803847741696</v>
          </cell>
          <cell r="H1777">
            <v>582.31803847741696</v>
          </cell>
          <cell r="I1777">
            <v>0.36191301334830139</v>
          </cell>
          <cell r="J1777">
            <v>4</v>
          </cell>
          <cell r="K1777">
            <v>1.1476496911200201E-4</v>
          </cell>
          <cell r="L1777">
            <v>1303</v>
          </cell>
          <cell r="M1777">
            <v>237.756444561595</v>
          </cell>
          <cell r="N1777">
            <v>1575</v>
          </cell>
        </row>
        <row r="1778">
          <cell r="B1778" t="str">
            <v>GARBERVILLE 11026084</v>
          </cell>
          <cell r="C1778">
            <v>192221102</v>
          </cell>
          <cell r="D1778" t="str">
            <v>GARBERVILLE 1102</v>
          </cell>
          <cell r="E1778">
            <v>6084</v>
          </cell>
          <cell r="F1778" t="b">
            <v>0</v>
          </cell>
          <cell r="G1778">
            <v>24635.353523770598</v>
          </cell>
          <cell r="H1778">
            <v>24635.353523770598</v>
          </cell>
          <cell r="I1778">
            <v>15.310971736339713</v>
          </cell>
          <cell r="J1778">
            <v>120</v>
          </cell>
          <cell r="K1778">
            <v>2.7674703487718901E-4</v>
          </cell>
          <cell r="L1778">
            <v>166</v>
          </cell>
          <cell r="M1778">
            <v>46.992615334263</v>
          </cell>
          <cell r="N1778">
            <v>2233</v>
          </cell>
        </row>
        <row r="1779">
          <cell r="B1779" t="str">
            <v>COTATI 1102462</v>
          </cell>
          <cell r="C1779">
            <v>42271102</v>
          </cell>
          <cell r="D1779" t="str">
            <v>COTATI 1102</v>
          </cell>
          <cell r="E1779">
            <v>462</v>
          </cell>
          <cell r="F1779" t="b">
            <v>0</v>
          </cell>
          <cell r="G1779">
            <v>6310.2369327981996</v>
          </cell>
          <cell r="H1779">
            <v>4550.7014025272401</v>
          </cell>
          <cell r="I1779">
            <v>2.8282793054861655</v>
          </cell>
          <cell r="J1779">
            <v>40</v>
          </cell>
          <cell r="K1779">
            <v>9.8300598764557701E-5</v>
          </cell>
          <cell r="L1779">
            <v>1683</v>
          </cell>
          <cell r="M1779">
            <v>125.299217678524</v>
          </cell>
          <cell r="N1779">
            <v>1858</v>
          </cell>
        </row>
        <row r="1780">
          <cell r="B1780" t="str">
            <v>SOLEDAD 21027048</v>
          </cell>
          <cell r="C1780">
            <v>182052102</v>
          </cell>
          <cell r="D1780" t="str">
            <v>SOLEDAD 2102</v>
          </cell>
          <cell r="E1780">
            <v>7048</v>
          </cell>
          <cell r="F1780" t="b">
            <v>0</v>
          </cell>
          <cell r="G1780">
            <v>47036.8755283598</v>
          </cell>
          <cell r="H1780">
            <v>18663.287687447501</v>
          </cell>
          <cell r="I1780">
            <v>11.599308693255129</v>
          </cell>
          <cell r="J1780">
            <v>173</v>
          </cell>
          <cell r="K1780">
            <v>4.4640598600701999E-5</v>
          </cell>
          <cell r="L1780">
            <v>3172</v>
          </cell>
          <cell r="M1780">
            <v>271.614663779821</v>
          </cell>
          <cell r="N1780">
            <v>1491</v>
          </cell>
        </row>
        <row r="1781">
          <cell r="B1781" t="str">
            <v>BRIDGEVILLE 1102CB</v>
          </cell>
          <cell r="C1781">
            <v>192461102</v>
          </cell>
          <cell r="D1781" t="str">
            <v>BRIDGEVILLE 1102</v>
          </cell>
          <cell r="E1781" t="str">
            <v>CB</v>
          </cell>
          <cell r="F1781" t="b">
            <v>0</v>
          </cell>
          <cell r="G1781">
            <v>19625.35361826</v>
          </cell>
          <cell r="H1781">
            <v>4723.1827147056902</v>
          </cell>
          <cell r="I1781">
            <v>2.9354771377909823</v>
          </cell>
          <cell r="J1781">
            <v>52</v>
          </cell>
          <cell r="K1781">
            <v>1.8739408536324199E-4</v>
          </cell>
          <cell r="L1781">
            <v>458</v>
          </cell>
          <cell r="M1781">
            <v>86.472864501863697</v>
          </cell>
          <cell r="N1781">
            <v>2019</v>
          </cell>
        </row>
        <row r="1782">
          <cell r="B1782" t="str">
            <v>CMC 1101CB</v>
          </cell>
          <cell r="C1782">
            <v>183111101</v>
          </cell>
          <cell r="D1782" t="str">
            <v>CMC 1101</v>
          </cell>
          <cell r="E1782" t="str">
            <v>CB</v>
          </cell>
          <cell r="F1782" t="b">
            <v>0</v>
          </cell>
          <cell r="G1782">
            <v>3286.0632632596898</v>
          </cell>
          <cell r="H1782">
            <v>3286.0632632596898</v>
          </cell>
          <cell r="I1782">
            <v>2.0423015930762523</v>
          </cell>
          <cell r="J1782">
            <v>16</v>
          </cell>
          <cell r="K1782">
            <v>7.4109741399297496E-5</v>
          </cell>
          <cell r="L1782">
            <v>2353</v>
          </cell>
          <cell r="M1782">
            <v>272.325488427653</v>
          </cell>
          <cell r="N1782">
            <v>1488</v>
          </cell>
        </row>
        <row r="1783">
          <cell r="B1783" t="str">
            <v>FRENCH GULCH 11021462</v>
          </cell>
          <cell r="C1783">
            <v>103381102</v>
          </cell>
          <cell r="D1783" t="str">
            <v>FRENCH GULCH 1102</v>
          </cell>
          <cell r="E1783">
            <v>1462</v>
          </cell>
          <cell r="F1783" t="b">
            <v>0</v>
          </cell>
          <cell r="G1783">
            <v>16147.087422115599</v>
          </cell>
          <cell r="H1783">
            <v>16116.067594088299</v>
          </cell>
          <cell r="I1783">
            <v>10.016201115033125</v>
          </cell>
          <cell r="J1783">
            <v>51</v>
          </cell>
          <cell r="K1783">
            <v>1.91514385126841E-4</v>
          </cell>
          <cell r="L1783">
            <v>435</v>
          </cell>
          <cell r="M1783">
            <v>137.321377639925</v>
          </cell>
          <cell r="N1783">
            <v>1821</v>
          </cell>
        </row>
        <row r="1784">
          <cell r="B1784" t="str">
            <v>GRASS VALLEY 110358498</v>
          </cell>
          <cell r="C1784">
            <v>152031103</v>
          </cell>
          <cell r="D1784" t="str">
            <v>GRASS VALLEY 1103</v>
          </cell>
          <cell r="E1784">
            <v>58498</v>
          </cell>
          <cell r="F1784" t="b">
            <v>0</v>
          </cell>
          <cell r="G1784">
            <v>3648.0776778553</v>
          </cell>
          <cell r="H1784">
            <v>1920.6561495634501</v>
          </cell>
          <cell r="I1784">
            <v>1.1936955559747982</v>
          </cell>
          <cell r="J1784">
            <v>34</v>
          </cell>
          <cell r="K1784">
            <v>2.5664911620825598E-4</v>
          </cell>
          <cell r="L1784">
            <v>200</v>
          </cell>
          <cell r="M1784">
            <v>43.134028425522899</v>
          </cell>
          <cell r="N1784">
            <v>2259</v>
          </cell>
        </row>
        <row r="1785">
          <cell r="B1785" t="str">
            <v>TIDEWATER 210665866</v>
          </cell>
          <cell r="C1785">
            <v>14652106</v>
          </cell>
          <cell r="D1785" t="str">
            <v>TIDEWATER 2106</v>
          </cell>
          <cell r="E1785">
            <v>65866</v>
          </cell>
          <cell r="F1785" t="b">
            <v>0</v>
          </cell>
          <cell r="G1785">
            <v>13028.5461495703</v>
          </cell>
          <cell r="H1785">
            <v>5501.1432040187201</v>
          </cell>
          <cell r="I1785">
            <v>3.4189827246853448</v>
          </cell>
          <cell r="J1785">
            <v>65</v>
          </cell>
          <cell r="K1785">
            <v>4.66215265153853E-5</v>
          </cell>
          <cell r="L1785">
            <v>3122</v>
          </cell>
          <cell r="M1785">
            <v>158.51628225082399</v>
          </cell>
          <cell r="N1785">
            <v>1752</v>
          </cell>
        </row>
        <row r="1786">
          <cell r="B1786" t="str">
            <v>FOOTHILL 1101549904</v>
          </cell>
          <cell r="C1786">
            <v>182951101</v>
          </cell>
          <cell r="D1786" t="str">
            <v>FOOTHILL 1101</v>
          </cell>
          <cell r="E1786">
            <v>549904</v>
          </cell>
          <cell r="F1786" t="b">
            <v>1</v>
          </cell>
          <cell r="G1786">
            <v>8119.1518723900199</v>
          </cell>
          <cell r="H1786">
            <v>250.443387946396</v>
          </cell>
          <cell r="I1786">
            <v>0.15565157734393786</v>
          </cell>
          <cell r="J1786">
            <v>54</v>
          </cell>
          <cell r="K1786">
            <v>6.4657008099149797E-5</v>
          </cell>
          <cell r="L1786">
            <v>2616</v>
          </cell>
          <cell r="M1786">
            <v>224.28200395129301</v>
          </cell>
          <cell r="N1786">
            <v>1596</v>
          </cell>
        </row>
        <row r="1787">
          <cell r="B1787" t="str">
            <v>ANDERSON 1101909424</v>
          </cell>
          <cell r="C1787">
            <v>103261101</v>
          </cell>
          <cell r="D1787" t="str">
            <v>ANDERSON 1101</v>
          </cell>
          <cell r="E1787">
            <v>909424</v>
          </cell>
          <cell r="F1787" t="b">
            <v>1</v>
          </cell>
          <cell r="G1787">
            <v>642.31557812182905</v>
          </cell>
          <cell r="H1787">
            <v>642.31557812182905</v>
          </cell>
          <cell r="I1787">
            <v>0.39920172661393977</v>
          </cell>
          <cell r="J1787">
            <v>8</v>
          </cell>
          <cell r="K1787">
            <v>1.0292367869624201E-4</v>
          </cell>
          <cell r="L1787">
            <v>1571</v>
          </cell>
          <cell r="M1787">
            <v>136.92045526198601</v>
          </cell>
          <cell r="N1787">
            <v>1825</v>
          </cell>
        </row>
        <row r="1788">
          <cell r="B1788" t="str">
            <v>OCEANO 1102749231</v>
          </cell>
          <cell r="C1788">
            <v>182601102</v>
          </cell>
          <cell r="D1788" t="str">
            <v>OCEANO 1102</v>
          </cell>
          <cell r="E1788">
            <v>749231</v>
          </cell>
          <cell r="F1788" t="b">
            <v>0</v>
          </cell>
          <cell r="G1788">
            <v>18200.1936038725</v>
          </cell>
          <cell r="H1788">
            <v>8940.1081110319501</v>
          </cell>
          <cell r="I1788">
            <v>5.5563133070428528</v>
          </cell>
          <cell r="J1788">
            <v>141</v>
          </cell>
          <cell r="K1788">
            <v>6.0255634694580501E-5</v>
          </cell>
          <cell r="L1788">
            <v>2765</v>
          </cell>
          <cell r="M1788">
            <v>210.57265191017899</v>
          </cell>
          <cell r="N1788">
            <v>1619</v>
          </cell>
        </row>
        <row r="1789">
          <cell r="B1789" t="str">
            <v>BRUNSWICK 110651486</v>
          </cell>
          <cell r="C1789">
            <v>152481106</v>
          </cell>
          <cell r="D1789" t="str">
            <v>BRUNSWICK 1106</v>
          </cell>
          <cell r="E1789">
            <v>51486</v>
          </cell>
          <cell r="F1789" t="b">
            <v>0</v>
          </cell>
          <cell r="G1789">
            <v>91205.754856550993</v>
          </cell>
          <cell r="H1789">
            <v>91205.754856550993</v>
          </cell>
          <cell r="I1789">
            <v>56.684745094189552</v>
          </cell>
          <cell r="J1789">
            <v>656</v>
          </cell>
          <cell r="K1789">
            <v>1.1964868160779601E-4</v>
          </cell>
          <cell r="L1789">
            <v>1191</v>
          </cell>
          <cell r="M1789">
            <v>123.461971979659</v>
          </cell>
          <cell r="N1789">
            <v>1860</v>
          </cell>
        </row>
        <row r="1790">
          <cell r="B1790" t="str">
            <v>BRUNSWICK 110765574</v>
          </cell>
          <cell r="C1790">
            <v>152481107</v>
          </cell>
          <cell r="D1790" t="str">
            <v>BRUNSWICK 1107</v>
          </cell>
          <cell r="E1790">
            <v>65574</v>
          </cell>
          <cell r="F1790" t="b">
            <v>1</v>
          </cell>
          <cell r="G1790">
            <v>2814.0897243282302</v>
          </cell>
          <cell r="H1790">
            <v>939.52679536915002</v>
          </cell>
          <cell r="I1790">
            <v>0.58391969879996897</v>
          </cell>
          <cell r="J1790">
            <v>23</v>
          </cell>
          <cell r="K1790">
            <v>3.0901372773097001E-4</v>
          </cell>
          <cell r="L1790">
            <v>119</v>
          </cell>
          <cell r="M1790">
            <v>33.130955462690999</v>
          </cell>
          <cell r="N1790">
            <v>2321</v>
          </cell>
        </row>
        <row r="1791">
          <cell r="B1791" t="str">
            <v>MC ARTHUR 110137344</v>
          </cell>
          <cell r="C1791">
            <v>103491101</v>
          </cell>
          <cell r="D1791" t="str">
            <v>MC ARTHUR 1101</v>
          </cell>
          <cell r="E1791">
            <v>37344</v>
          </cell>
          <cell r="F1791" t="b">
            <v>1</v>
          </cell>
          <cell r="G1791">
            <v>14261.5059134897</v>
          </cell>
          <cell r="H1791">
            <v>181.34057466707699</v>
          </cell>
          <cell r="I1791">
            <v>0.1127038997309366</v>
          </cell>
          <cell r="J1791">
            <v>75</v>
          </cell>
          <cell r="K1791">
            <v>2.2098377949327099E-5</v>
          </cell>
          <cell r="L1791">
            <v>3519</v>
          </cell>
          <cell r="M1791">
            <v>310.27375517573199</v>
          </cell>
          <cell r="N1791">
            <v>1432</v>
          </cell>
        </row>
        <row r="1792">
          <cell r="B1792" t="str">
            <v>ANTLER 11011612</v>
          </cell>
          <cell r="C1792">
            <v>103271101</v>
          </cell>
          <cell r="D1792" t="str">
            <v>ANTLER 1101</v>
          </cell>
          <cell r="E1792">
            <v>1612</v>
          </cell>
          <cell r="F1792" t="b">
            <v>0</v>
          </cell>
          <cell r="G1792">
            <v>14766.297060204901</v>
          </cell>
          <cell r="H1792">
            <v>14766.297060204901</v>
          </cell>
          <cell r="I1792">
            <v>9.1773132754536366</v>
          </cell>
          <cell r="J1792">
            <v>86</v>
          </cell>
          <cell r="K1792">
            <v>1.27148914755305E-4</v>
          </cell>
          <cell r="L1792">
            <v>1062</v>
          </cell>
          <cell r="M1792">
            <v>147.12241122443999</v>
          </cell>
          <cell r="N1792">
            <v>1785</v>
          </cell>
        </row>
        <row r="1793">
          <cell r="B1793" t="str">
            <v>NEWBURG 1132665674</v>
          </cell>
          <cell r="C1793">
            <v>192151132</v>
          </cell>
          <cell r="D1793" t="str">
            <v>NEWBURG 1132</v>
          </cell>
          <cell r="E1793">
            <v>665674</v>
          </cell>
          <cell r="F1793" t="b">
            <v>1</v>
          </cell>
          <cell r="G1793">
            <v>2469.7606202855</v>
          </cell>
          <cell r="H1793">
            <v>698.79825229523203</v>
          </cell>
          <cell r="I1793">
            <v>0.43430593679007584</v>
          </cell>
          <cell r="J1793">
            <v>20</v>
          </cell>
          <cell r="K1793">
            <v>1.6815260423754799E-4</v>
          </cell>
          <cell r="L1793">
            <v>574</v>
          </cell>
          <cell r="M1793">
            <v>82.792879244836101</v>
          </cell>
          <cell r="N1793">
            <v>2037</v>
          </cell>
        </row>
        <row r="1794">
          <cell r="B1794" t="str">
            <v>PIT NO 1 110170952</v>
          </cell>
          <cell r="C1794">
            <v>103721101</v>
          </cell>
          <cell r="D1794" t="str">
            <v>PIT NO 1 1101</v>
          </cell>
          <cell r="E1794">
            <v>70952</v>
          </cell>
          <cell r="F1794" t="b">
            <v>0</v>
          </cell>
          <cell r="G1794">
            <v>2749.7948757733102</v>
          </cell>
          <cell r="H1794">
            <v>2724.6488159811502</v>
          </cell>
          <cell r="I1794">
            <v>1.6933802461038845</v>
          </cell>
          <cell r="J1794">
            <v>29</v>
          </cell>
          <cell r="K1794">
            <v>3.9879679583275899E-5</v>
          </cell>
          <cell r="L1794">
            <v>3272</v>
          </cell>
          <cell r="M1794">
            <v>320.78551742242303</v>
          </cell>
          <cell r="N1794">
            <v>1414</v>
          </cell>
        </row>
        <row r="1795">
          <cell r="B1795" t="str">
            <v>DUNBAR 110147964</v>
          </cell>
          <cell r="C1795">
            <v>43071101</v>
          </cell>
          <cell r="D1795" t="str">
            <v>DUNBAR 1101</v>
          </cell>
          <cell r="E1795">
            <v>47964</v>
          </cell>
          <cell r="F1795" t="b">
            <v>0</v>
          </cell>
          <cell r="G1795">
            <v>12397.035414828</v>
          </cell>
          <cell r="H1795">
            <v>10475.640804599099</v>
          </cell>
          <cell r="I1795">
            <v>6.5106530793033555</v>
          </cell>
          <cell r="J1795">
            <v>68</v>
          </cell>
          <cell r="K1795">
            <v>1.10354525184126E-4</v>
          </cell>
          <cell r="L1795">
            <v>1405</v>
          </cell>
          <cell r="M1795">
            <v>129.57484416363599</v>
          </cell>
          <cell r="N1795">
            <v>1845</v>
          </cell>
        </row>
        <row r="1796">
          <cell r="B1796" t="str">
            <v>POINT ARENA 110198224</v>
          </cell>
          <cell r="C1796">
            <v>43381101</v>
          </cell>
          <cell r="D1796" t="str">
            <v>POINT ARENA 1101</v>
          </cell>
          <cell r="E1796">
            <v>98224</v>
          </cell>
          <cell r="F1796" t="b">
            <v>0</v>
          </cell>
          <cell r="G1796">
            <v>3847.8761984732701</v>
          </cell>
          <cell r="H1796">
            <v>3847.8761984732701</v>
          </cell>
          <cell r="I1796">
            <v>2.3914706019100498</v>
          </cell>
          <cell r="J1796">
            <v>23</v>
          </cell>
          <cell r="K1796">
            <v>7.8884804363200503E-5</v>
          </cell>
          <cell r="L1796">
            <v>2238</v>
          </cell>
          <cell r="M1796">
            <v>166.55308237743401</v>
          </cell>
          <cell r="N1796">
            <v>1730</v>
          </cell>
        </row>
        <row r="1797">
          <cell r="B1797" t="str">
            <v>BRUNSWICK 111061602</v>
          </cell>
          <cell r="C1797">
            <v>152481110</v>
          </cell>
          <cell r="D1797" t="str">
            <v>BRUNSWICK 1110</v>
          </cell>
          <cell r="E1797">
            <v>61602</v>
          </cell>
          <cell r="F1797" t="b">
            <v>0</v>
          </cell>
          <cell r="G1797">
            <v>17974.447003036101</v>
          </cell>
          <cell r="H1797">
            <v>15796.3436292729</v>
          </cell>
          <cell r="I1797">
            <v>9.8174913792870733</v>
          </cell>
          <cell r="J1797">
            <v>137</v>
          </cell>
          <cell r="K1797">
            <v>2.77321262616089E-4</v>
          </cell>
          <cell r="L1797">
            <v>164</v>
          </cell>
          <cell r="M1797">
            <v>142.02100699983501</v>
          </cell>
          <cell r="N1797">
            <v>1802</v>
          </cell>
        </row>
        <row r="1798">
          <cell r="B1798" t="str">
            <v>FRENCH GULCH 11012905</v>
          </cell>
          <cell r="C1798">
            <v>103381101</v>
          </cell>
          <cell r="D1798" t="str">
            <v>FRENCH GULCH 1101</v>
          </cell>
          <cell r="E1798">
            <v>2905</v>
          </cell>
          <cell r="F1798" t="b">
            <v>0</v>
          </cell>
          <cell r="G1798">
            <v>15594.3492084682</v>
          </cell>
          <cell r="H1798">
            <v>15594.3492084682</v>
          </cell>
          <cell r="I1798">
            <v>9.6919510307446863</v>
          </cell>
          <cell r="J1798">
            <v>83</v>
          </cell>
          <cell r="K1798">
            <v>1.13236121606172E-4</v>
          </cell>
          <cell r="L1798">
            <v>1339</v>
          </cell>
          <cell r="M1798">
            <v>142.342099399939</v>
          </cell>
          <cell r="N1798">
            <v>1801</v>
          </cell>
        </row>
        <row r="1799">
          <cell r="B1799" t="str">
            <v>HIGGINS 11041006</v>
          </cell>
          <cell r="C1799">
            <v>152691104</v>
          </cell>
          <cell r="D1799" t="str">
            <v>HIGGINS 1104</v>
          </cell>
          <cell r="E1799">
            <v>1006</v>
          </cell>
          <cell r="F1799" t="b">
            <v>0</v>
          </cell>
          <cell r="G1799">
            <v>32324.699246511002</v>
          </cell>
          <cell r="H1799">
            <v>17529.482635058299</v>
          </cell>
          <cell r="I1799">
            <v>10.894644272876507</v>
          </cell>
          <cell r="J1799">
            <v>266</v>
          </cell>
          <cell r="K1799">
            <v>1.7104886322165399E-4</v>
          </cell>
          <cell r="L1799">
            <v>556</v>
          </cell>
          <cell r="M1799">
            <v>184.06522658939201</v>
          </cell>
          <cell r="N1799">
            <v>1676</v>
          </cell>
        </row>
        <row r="1800">
          <cell r="B1800" t="str">
            <v>CARLOTTA 11214045</v>
          </cell>
          <cell r="C1800">
            <v>192291121</v>
          </cell>
          <cell r="D1800" t="str">
            <v>CARLOTTA 1121</v>
          </cell>
          <cell r="E1800">
            <v>4045</v>
          </cell>
          <cell r="F1800" t="b">
            <v>1</v>
          </cell>
          <cell r="G1800">
            <v>3179.9108424569599</v>
          </cell>
          <cell r="H1800">
            <v>576.10802287594697</v>
          </cell>
          <cell r="I1800">
            <v>0.35805346356491419</v>
          </cell>
          <cell r="J1800">
            <v>18</v>
          </cell>
          <cell r="K1800">
            <v>1.32154276292971E-4</v>
          </cell>
          <cell r="L1800">
            <v>979</v>
          </cell>
          <cell r="M1800">
            <v>114.530486568794</v>
          </cell>
          <cell r="N1800">
            <v>1897</v>
          </cell>
        </row>
        <row r="1801">
          <cell r="B1801" t="str">
            <v>SILVERADO 2105861266</v>
          </cell>
          <cell r="C1801">
            <v>43432105</v>
          </cell>
          <cell r="D1801" t="str">
            <v>SILVERADO 2105</v>
          </cell>
          <cell r="E1801">
            <v>861266</v>
          </cell>
          <cell r="F1801" t="b">
            <v>0</v>
          </cell>
          <cell r="G1801">
            <v>3852.0147926764398</v>
          </cell>
          <cell r="H1801">
            <v>2503.8940089755602</v>
          </cell>
          <cell r="I1801">
            <v>1.556180241749882</v>
          </cell>
          <cell r="J1801">
            <v>31</v>
          </cell>
          <cell r="K1801">
            <v>1.8468349862227801E-4</v>
          </cell>
          <cell r="L1801">
            <v>477</v>
          </cell>
          <cell r="M1801">
            <v>101.282622633024</v>
          </cell>
          <cell r="N1801">
            <v>1949</v>
          </cell>
        </row>
        <row r="1802">
          <cell r="B1802" t="str">
            <v>WEIMAR 11012084</v>
          </cell>
          <cell r="C1802">
            <v>152491101</v>
          </cell>
          <cell r="D1802" t="str">
            <v>WEIMAR 1101</v>
          </cell>
          <cell r="E1802">
            <v>2084</v>
          </cell>
          <cell r="F1802" t="b">
            <v>0</v>
          </cell>
          <cell r="G1802">
            <v>29723.3402621471</v>
          </cell>
          <cell r="H1802">
            <v>29723.3402621471</v>
          </cell>
          <cell r="I1802">
            <v>18.473176048568739</v>
          </cell>
          <cell r="J1802">
            <v>219</v>
          </cell>
          <cell r="K1802">
            <v>1.2877465605674599E-4</v>
          </cell>
          <cell r="L1802">
            <v>1034</v>
          </cell>
          <cell r="M1802">
            <v>131.39825629733701</v>
          </cell>
          <cell r="N1802">
            <v>1843</v>
          </cell>
        </row>
        <row r="1803">
          <cell r="B1803" t="str">
            <v>WILLOW CREEK 11014904</v>
          </cell>
          <cell r="C1803">
            <v>192171101</v>
          </cell>
          <cell r="D1803" t="str">
            <v>WILLOW CREEK 1101</v>
          </cell>
          <cell r="E1803">
            <v>4904</v>
          </cell>
          <cell r="F1803" t="b">
            <v>0</v>
          </cell>
          <cell r="G1803">
            <v>29337.063114857199</v>
          </cell>
          <cell r="H1803">
            <v>29337.063114857199</v>
          </cell>
          <cell r="I1803">
            <v>18.233103241054817</v>
          </cell>
          <cell r="J1803">
            <v>121</v>
          </cell>
          <cell r="K1803">
            <v>2.3864955657715401E-4</v>
          </cell>
          <cell r="L1803">
            <v>252</v>
          </cell>
          <cell r="M1803">
            <v>61.143411728501903</v>
          </cell>
          <cell r="N1803">
            <v>2146</v>
          </cell>
        </row>
        <row r="1804">
          <cell r="B1804" t="str">
            <v>KONOCTI 1102714370</v>
          </cell>
          <cell r="C1804">
            <v>43311102</v>
          </cell>
          <cell r="D1804" t="str">
            <v>KONOCTI 1102</v>
          </cell>
          <cell r="E1804">
            <v>714370</v>
          </cell>
          <cell r="F1804" t="b">
            <v>0</v>
          </cell>
          <cell r="G1804">
            <v>4274.3031172171204</v>
          </cell>
          <cell r="H1804">
            <v>3423.0114847077598</v>
          </cell>
          <cell r="I1804">
            <v>2.1274154659464015</v>
          </cell>
          <cell r="J1804">
            <v>28</v>
          </cell>
          <cell r="K1804">
            <v>8.0252438492607299E-5</v>
          </cell>
          <cell r="L1804">
            <v>2198</v>
          </cell>
          <cell r="M1804">
            <v>368.38668172685999</v>
          </cell>
          <cell r="N1804">
            <v>1342</v>
          </cell>
        </row>
        <row r="1805">
          <cell r="B1805" t="str">
            <v>MC KEE 1107XR010</v>
          </cell>
          <cell r="C1805">
            <v>83531107</v>
          </cell>
          <cell r="D1805" t="str">
            <v>MC KEE 1107</v>
          </cell>
          <cell r="E1805" t="str">
            <v>XR010</v>
          </cell>
          <cell r="F1805" t="b">
            <v>0</v>
          </cell>
          <cell r="G1805">
            <v>22011.392448809798</v>
          </cell>
          <cell r="H1805">
            <v>4483.0278297479699</v>
          </cell>
          <cell r="I1805">
            <v>2.7862199066177564</v>
          </cell>
          <cell r="J1805">
            <v>160</v>
          </cell>
          <cell r="K1805">
            <v>7.8728864312474397E-5</v>
          </cell>
          <cell r="L1805">
            <v>2242</v>
          </cell>
          <cell r="M1805">
            <v>168.06526505937899</v>
          </cell>
          <cell r="N1805">
            <v>1726</v>
          </cell>
        </row>
        <row r="1806">
          <cell r="B1806" t="str">
            <v>SOLEDAD 2102823854</v>
          </cell>
          <cell r="C1806">
            <v>182052102</v>
          </cell>
          <cell r="D1806" t="str">
            <v>SOLEDAD 2102</v>
          </cell>
          <cell r="E1806">
            <v>823854</v>
          </cell>
          <cell r="F1806" t="b">
            <v>0</v>
          </cell>
          <cell r="G1806">
            <v>6899.0553230761097</v>
          </cell>
          <cell r="H1806">
            <v>3307.42066646076</v>
          </cell>
          <cell r="I1806">
            <v>2.0555753054448478</v>
          </cell>
          <cell r="J1806">
            <v>33</v>
          </cell>
          <cell r="K1806">
            <v>3.9519365615095903E-5</v>
          </cell>
          <cell r="L1806">
            <v>3276</v>
          </cell>
          <cell r="M1806">
            <v>363.60413074561097</v>
          </cell>
          <cell r="N1806">
            <v>1348</v>
          </cell>
        </row>
        <row r="1807">
          <cell r="B1807" t="str">
            <v>SAN BENITO 210488772</v>
          </cell>
          <cell r="C1807">
            <v>182742104</v>
          </cell>
          <cell r="D1807" t="str">
            <v>SAN BENITO 2104</v>
          </cell>
          <cell r="E1807">
            <v>88772</v>
          </cell>
          <cell r="F1807" t="b">
            <v>0</v>
          </cell>
          <cell r="G1807">
            <v>69339.292824065094</v>
          </cell>
          <cell r="H1807">
            <v>39135.7755638491</v>
          </cell>
          <cell r="I1807">
            <v>24.323042612709198</v>
          </cell>
          <cell r="J1807">
            <v>474</v>
          </cell>
          <cell r="K1807">
            <v>6.1067421142497804E-5</v>
          </cell>
          <cell r="L1807">
            <v>2746</v>
          </cell>
          <cell r="M1807">
            <v>187.018797510279</v>
          </cell>
          <cell r="N1807">
            <v>1668</v>
          </cell>
        </row>
        <row r="1808">
          <cell r="B1808" t="str">
            <v>RIO DELL 11028852</v>
          </cell>
          <cell r="C1808">
            <v>192251102</v>
          </cell>
          <cell r="D1808" t="str">
            <v>RIO DELL 1102</v>
          </cell>
          <cell r="E1808">
            <v>8852</v>
          </cell>
          <cell r="F1808" t="b">
            <v>0</v>
          </cell>
          <cell r="G1808">
            <v>7650.5093589870203</v>
          </cell>
          <cell r="H1808">
            <v>7473.98989687219</v>
          </cell>
          <cell r="I1808">
            <v>4.6451149141530079</v>
          </cell>
          <cell r="J1808">
            <v>46</v>
          </cell>
          <cell r="K1808">
            <v>2.8420991071945298E-4</v>
          </cell>
          <cell r="L1808">
            <v>148</v>
          </cell>
          <cell r="M1808">
            <v>54.469968049713103</v>
          </cell>
          <cell r="N1808">
            <v>2184</v>
          </cell>
        </row>
        <row r="1809">
          <cell r="B1809" t="str">
            <v>PIT NO 3 21011386</v>
          </cell>
          <cell r="C1809">
            <v>103732101</v>
          </cell>
          <cell r="D1809" t="str">
            <v>PIT NO 3 2101</v>
          </cell>
          <cell r="E1809">
            <v>1386</v>
          </cell>
          <cell r="F1809" t="b">
            <v>0</v>
          </cell>
          <cell r="G1809">
            <v>11052.9537052453</v>
          </cell>
          <cell r="H1809">
            <v>11052.9537052453</v>
          </cell>
          <cell r="I1809">
            <v>6.8694553792699189</v>
          </cell>
          <cell r="J1809">
            <v>47</v>
          </cell>
          <cell r="K1809">
            <v>6.3474488818180604E-5</v>
          </cell>
          <cell r="L1809">
            <v>2661</v>
          </cell>
          <cell r="M1809">
            <v>296.34058106749001</v>
          </cell>
          <cell r="N1809">
            <v>1453</v>
          </cell>
        </row>
        <row r="1810">
          <cell r="B1810" t="str">
            <v>MARIPOSA 210110170</v>
          </cell>
          <cell r="C1810">
            <v>254452101</v>
          </cell>
          <cell r="D1810" t="str">
            <v>MARIPOSA 2101</v>
          </cell>
          <cell r="E1810">
            <v>10170</v>
          </cell>
          <cell r="F1810" t="b">
            <v>0</v>
          </cell>
          <cell r="G1810">
            <v>26253.322100518999</v>
          </cell>
          <cell r="H1810">
            <v>26253.322100518999</v>
          </cell>
          <cell r="I1810">
            <v>16.316545743019887</v>
          </cell>
          <cell r="J1810">
            <v>149</v>
          </cell>
          <cell r="K1810">
            <v>4.82158595880482E-5</v>
          </cell>
          <cell r="L1810">
            <v>3089</v>
          </cell>
          <cell r="M1810">
            <v>256.17731011113801</v>
          </cell>
          <cell r="N1810">
            <v>1532</v>
          </cell>
        </row>
        <row r="1811">
          <cell r="B1811" t="str">
            <v>SONOMA 11045661</v>
          </cell>
          <cell r="C1811">
            <v>42721104</v>
          </cell>
          <cell r="D1811" t="str">
            <v>SONOMA 1104</v>
          </cell>
          <cell r="E1811">
            <v>5661</v>
          </cell>
          <cell r="F1811" t="b">
            <v>0</v>
          </cell>
          <cell r="G1811">
            <v>8173.4896822601404</v>
          </cell>
          <cell r="H1811">
            <v>4658.2662705762204</v>
          </cell>
          <cell r="I1811">
            <v>2.8951313055166068</v>
          </cell>
          <cell r="J1811">
            <v>66</v>
          </cell>
          <cell r="K1811">
            <v>8.6363966740023103E-5</v>
          </cell>
          <cell r="L1811">
            <v>2026</v>
          </cell>
          <cell r="M1811">
            <v>169.04651952645699</v>
          </cell>
          <cell r="N1811">
            <v>1721</v>
          </cell>
        </row>
        <row r="1812">
          <cell r="B1812" t="str">
            <v>DUNBAR 1102903030</v>
          </cell>
          <cell r="C1812">
            <v>43071102</v>
          </cell>
          <cell r="D1812" t="str">
            <v>DUNBAR 1102</v>
          </cell>
          <cell r="E1812">
            <v>903030</v>
          </cell>
          <cell r="F1812" t="b">
            <v>0</v>
          </cell>
          <cell r="G1812">
            <v>2341.44078981748</v>
          </cell>
          <cell r="H1812">
            <v>2341.44078981748</v>
          </cell>
          <cell r="I1812">
            <v>1.4552149097684772</v>
          </cell>
          <cell r="J1812">
            <v>17</v>
          </cell>
          <cell r="K1812">
            <v>1.14681329946239E-4</v>
          </cell>
          <cell r="L1812">
            <v>1304</v>
          </cell>
          <cell r="M1812">
            <v>137.295583829207</v>
          </cell>
          <cell r="N1812">
            <v>1823</v>
          </cell>
        </row>
        <row r="1813">
          <cell r="B1813" t="str">
            <v>NARROWS 21022718</v>
          </cell>
          <cell r="C1813">
            <v>153132102</v>
          </cell>
          <cell r="D1813" t="str">
            <v>NARROWS 2102</v>
          </cell>
          <cell r="E1813">
            <v>2718</v>
          </cell>
          <cell r="F1813" t="b">
            <v>1</v>
          </cell>
          <cell r="G1813">
            <v>11657.4654013248</v>
          </cell>
          <cell r="H1813">
            <v>495.64222847970501</v>
          </cell>
          <cell r="I1813">
            <v>0.30804364728384404</v>
          </cell>
          <cell r="J1813">
            <v>114</v>
          </cell>
          <cell r="K1813">
            <v>2.27278604755062E-4</v>
          </cell>
          <cell r="L1813">
            <v>295</v>
          </cell>
          <cell r="M1813">
            <v>102.617789101913</v>
          </cell>
          <cell r="N1813">
            <v>1938</v>
          </cell>
        </row>
        <row r="1814">
          <cell r="B1814" t="str">
            <v>SAN LUIS OBISPO 1107V18</v>
          </cell>
          <cell r="C1814">
            <v>182631107</v>
          </cell>
          <cell r="D1814" t="str">
            <v>SAN LUIS OBISPO 1107</v>
          </cell>
          <cell r="E1814" t="str">
            <v>V18</v>
          </cell>
          <cell r="F1814" t="b">
            <v>0</v>
          </cell>
          <cell r="G1814">
            <v>6444.7052238042997</v>
          </cell>
          <cell r="H1814">
            <v>4344.0921813673904</v>
          </cell>
          <cell r="I1814">
            <v>2.6998708398802922</v>
          </cell>
          <cell r="J1814">
            <v>41</v>
          </cell>
          <cell r="K1814">
            <v>3.6107328221591201E-5</v>
          </cell>
          <cell r="L1814">
            <v>3335</v>
          </cell>
          <cell r="M1814">
            <v>204.057926029512</v>
          </cell>
          <cell r="N1814">
            <v>1633</v>
          </cell>
        </row>
        <row r="1815">
          <cell r="B1815" t="str">
            <v>KING CITY 11037038</v>
          </cell>
          <cell r="C1815">
            <v>182031103</v>
          </cell>
          <cell r="D1815" t="str">
            <v>KING CITY 1103</v>
          </cell>
          <cell r="E1815">
            <v>7038</v>
          </cell>
          <cell r="F1815" t="b">
            <v>0</v>
          </cell>
          <cell r="G1815">
            <v>35749.370748385503</v>
          </cell>
          <cell r="H1815">
            <v>29491.461489965099</v>
          </cell>
          <cell r="I1815">
            <v>18.329062454919267</v>
          </cell>
          <cell r="J1815">
            <v>186</v>
          </cell>
          <cell r="K1815">
            <v>5.6518234659223798E-5</v>
          </cell>
          <cell r="L1815">
            <v>2873</v>
          </cell>
          <cell r="M1815">
            <v>250.58796414604001</v>
          </cell>
          <cell r="N1815">
            <v>1538</v>
          </cell>
        </row>
        <row r="1816">
          <cell r="B1816" t="str">
            <v>WEST POINT 110277204</v>
          </cell>
          <cell r="C1816">
            <v>163201102</v>
          </cell>
          <cell r="D1816" t="str">
            <v>WEST POINT 1102</v>
          </cell>
          <cell r="E1816">
            <v>77204</v>
          </cell>
          <cell r="F1816" t="b">
            <v>0</v>
          </cell>
          <cell r="G1816">
            <v>11918.3859720652</v>
          </cell>
          <cell r="H1816">
            <v>11918.3859720652</v>
          </cell>
          <cell r="I1816">
            <v>7.4073250292512123</v>
          </cell>
          <cell r="J1816">
            <v>68</v>
          </cell>
          <cell r="K1816">
            <v>1.18173006889427E-4</v>
          </cell>
          <cell r="L1816">
            <v>1226</v>
          </cell>
          <cell r="M1816">
            <v>128.41944611410099</v>
          </cell>
          <cell r="N1816">
            <v>1848</v>
          </cell>
        </row>
        <row r="1817">
          <cell r="B1817" t="str">
            <v>PIT NO 3 2101CB</v>
          </cell>
          <cell r="C1817">
            <v>103732101</v>
          </cell>
          <cell r="D1817" t="str">
            <v>PIT NO 3 2101</v>
          </cell>
          <cell r="E1817" t="str">
            <v>CB</v>
          </cell>
          <cell r="F1817" t="b">
            <v>0</v>
          </cell>
          <cell r="G1817">
            <v>7292.0294117795402</v>
          </cell>
          <cell r="H1817">
            <v>7292.0294117795402</v>
          </cell>
          <cell r="I1817">
            <v>4.5320257375882784</v>
          </cell>
          <cell r="J1817">
            <v>7</v>
          </cell>
          <cell r="K1817">
            <v>1.04210757126566E-4</v>
          </cell>
          <cell r="L1817">
            <v>1546</v>
          </cell>
          <cell r="M1817">
            <v>1059.62636893592</v>
          </cell>
          <cell r="N1817">
            <v>793</v>
          </cell>
        </row>
        <row r="1818">
          <cell r="B1818" t="str">
            <v>ALLEGHANY 1101CB</v>
          </cell>
          <cell r="C1818">
            <v>152101101</v>
          </cell>
          <cell r="D1818" t="str">
            <v>ALLEGHANY 1101</v>
          </cell>
          <cell r="E1818" t="str">
            <v>CB</v>
          </cell>
          <cell r="F1818" t="b">
            <v>0</v>
          </cell>
          <cell r="G1818">
            <v>7034.6563030327598</v>
          </cell>
          <cell r="H1818">
            <v>7034.6563030327598</v>
          </cell>
          <cell r="I1818">
            <v>4.3720673107723806</v>
          </cell>
          <cell r="J1818">
            <v>40</v>
          </cell>
          <cell r="K1818">
            <v>1.2823654060412001E-4</v>
          </cell>
          <cell r="L1818">
            <v>1044</v>
          </cell>
          <cell r="M1818">
            <v>93.966919526177406</v>
          </cell>
          <cell r="N1818">
            <v>1986</v>
          </cell>
        </row>
        <row r="1819">
          <cell r="B1819" t="str">
            <v>STELLING 111060094</v>
          </cell>
          <cell r="C1819">
            <v>83481110</v>
          </cell>
          <cell r="D1819" t="str">
            <v>STELLING 1110</v>
          </cell>
          <cell r="E1819">
            <v>60094</v>
          </cell>
          <cell r="F1819" t="b">
            <v>0</v>
          </cell>
          <cell r="G1819">
            <v>15867.841349163</v>
          </cell>
          <cell r="H1819">
            <v>15867.841349163</v>
          </cell>
          <cell r="I1819">
            <v>9.861927501033561</v>
          </cell>
          <cell r="J1819">
            <v>95</v>
          </cell>
          <cell r="K1819">
            <v>1.68754805475289E-4</v>
          </cell>
          <cell r="L1819">
            <v>569</v>
          </cell>
          <cell r="M1819">
            <v>93.904890633699594</v>
          </cell>
          <cell r="N1819">
            <v>1987</v>
          </cell>
        </row>
        <row r="1820">
          <cell r="B1820" t="str">
            <v>PEORIA 170567898</v>
          </cell>
          <cell r="C1820">
            <v>163781705</v>
          </cell>
          <cell r="D1820" t="str">
            <v>PEORIA 1705</v>
          </cell>
          <cell r="E1820">
            <v>67898</v>
          </cell>
          <cell r="F1820" t="b">
            <v>0</v>
          </cell>
          <cell r="G1820">
            <v>9738.63441129292</v>
          </cell>
          <cell r="H1820">
            <v>6917.4776681823096</v>
          </cell>
          <cell r="I1820">
            <v>4.2992403158373582</v>
          </cell>
          <cell r="J1820">
            <v>70</v>
          </cell>
          <cell r="K1820">
            <v>1.02257856841398E-4</v>
          </cell>
          <cell r="L1820">
            <v>1597</v>
          </cell>
          <cell r="M1820">
            <v>138.196953634811</v>
          </cell>
          <cell r="N1820">
            <v>1816</v>
          </cell>
        </row>
        <row r="1821">
          <cell r="B1821" t="str">
            <v>CAYUCOS 1102613456</v>
          </cell>
          <cell r="C1821">
            <v>182551102</v>
          </cell>
          <cell r="D1821" t="str">
            <v>CAYUCOS 1102</v>
          </cell>
          <cell r="E1821">
            <v>613456</v>
          </cell>
          <cell r="F1821" t="b">
            <v>0</v>
          </cell>
          <cell r="G1821">
            <v>38029.461120465603</v>
          </cell>
          <cell r="H1821">
            <v>21637.064411255</v>
          </cell>
          <cell r="I1821">
            <v>13.447522940494096</v>
          </cell>
          <cell r="J1821">
            <v>145</v>
          </cell>
          <cell r="K1821">
            <v>5.8725184342418003E-5</v>
          </cell>
          <cell r="L1821">
            <v>2815</v>
          </cell>
          <cell r="M1821">
            <v>256.25736705604299</v>
          </cell>
          <cell r="N1821">
            <v>1531</v>
          </cell>
        </row>
        <row r="1822">
          <cell r="B1822" t="str">
            <v>WILLOW CREEK 11035012</v>
          </cell>
          <cell r="C1822">
            <v>192171103</v>
          </cell>
          <cell r="D1822" t="str">
            <v>WILLOW CREEK 1103</v>
          </cell>
          <cell r="E1822">
            <v>5012</v>
          </cell>
          <cell r="F1822" t="b">
            <v>0</v>
          </cell>
          <cell r="G1822">
            <v>17904.062361657499</v>
          </cell>
          <cell r="H1822">
            <v>17904.062361657499</v>
          </cell>
          <cell r="I1822">
            <v>11.127447086176195</v>
          </cell>
          <cell r="J1822">
            <v>131</v>
          </cell>
          <cell r="K1822">
            <v>2.1566643043535299E-4</v>
          </cell>
          <cell r="L1822">
            <v>337</v>
          </cell>
          <cell r="M1822">
            <v>62.8252072974377</v>
          </cell>
          <cell r="N1822">
            <v>2137</v>
          </cell>
        </row>
        <row r="1823">
          <cell r="B1823" t="str">
            <v>MARTELL 110111244</v>
          </cell>
          <cell r="C1823">
            <v>163011101</v>
          </cell>
          <cell r="D1823" t="str">
            <v>MARTELL 1101</v>
          </cell>
          <cell r="E1823">
            <v>11244</v>
          </cell>
          <cell r="F1823" t="b">
            <v>0</v>
          </cell>
          <cell r="G1823">
            <v>34513.287772076103</v>
          </cell>
          <cell r="H1823">
            <v>33294.145655909699</v>
          </cell>
          <cell r="I1823">
            <v>20.692446026047048</v>
          </cell>
          <cell r="J1823">
            <v>202</v>
          </cell>
          <cell r="K1823">
            <v>1.44163409999291E-4</v>
          </cell>
          <cell r="L1823">
            <v>812</v>
          </cell>
          <cell r="M1823">
            <v>70.275515396863895</v>
          </cell>
          <cell r="N1823">
            <v>2093</v>
          </cell>
        </row>
        <row r="1824">
          <cell r="B1824" t="str">
            <v>DUNBAR 1102528</v>
          </cell>
          <cell r="C1824">
            <v>43071102</v>
          </cell>
          <cell r="D1824" t="str">
            <v>DUNBAR 1102</v>
          </cell>
          <cell r="E1824">
            <v>528</v>
          </cell>
          <cell r="F1824" t="b">
            <v>0</v>
          </cell>
          <cell r="G1824">
            <v>6520.0630958874499</v>
          </cell>
          <cell r="H1824">
            <v>5521.1420052662597</v>
          </cell>
          <cell r="I1824">
            <v>3.4314120604513731</v>
          </cell>
          <cell r="J1824">
            <v>50</v>
          </cell>
          <cell r="K1824">
            <v>8.1341666809748794E-5</v>
          </cell>
          <cell r="L1824">
            <v>2172</v>
          </cell>
          <cell r="M1824">
            <v>173.338972257884</v>
          </cell>
          <cell r="N1824">
            <v>1701</v>
          </cell>
        </row>
        <row r="1825">
          <cell r="B1825" t="str">
            <v>SAN LUIS OBISPO 1108337126</v>
          </cell>
          <cell r="C1825">
            <v>182631108</v>
          </cell>
          <cell r="D1825" t="str">
            <v>SAN LUIS OBISPO 1108</v>
          </cell>
          <cell r="E1825">
            <v>337126</v>
          </cell>
          <cell r="F1825" t="b">
            <v>0</v>
          </cell>
          <cell r="G1825">
            <v>3227.6651129990501</v>
          </cell>
          <cell r="H1825">
            <v>1128.52104332161</v>
          </cell>
          <cell r="I1825">
            <v>0.70138038739689867</v>
          </cell>
          <cell r="J1825">
            <v>28</v>
          </cell>
          <cell r="K1825">
            <v>3.3026650872411E-5</v>
          </cell>
          <cell r="L1825">
            <v>3386</v>
          </cell>
          <cell r="M1825">
            <v>257.51157690371701</v>
          </cell>
          <cell r="N1825">
            <v>1527</v>
          </cell>
        </row>
        <row r="1826">
          <cell r="B1826" t="str">
            <v>LAKEVILLE 1102280</v>
          </cell>
          <cell r="C1826">
            <v>43371102</v>
          </cell>
          <cell r="D1826" t="str">
            <v>LAKEVILLE 1102</v>
          </cell>
          <cell r="E1826">
            <v>280</v>
          </cell>
          <cell r="F1826" t="b">
            <v>0</v>
          </cell>
          <cell r="G1826">
            <v>10907.076867526999</v>
          </cell>
          <cell r="H1826">
            <v>1106.4060249656</v>
          </cell>
          <cell r="I1826">
            <v>0.68763581414891239</v>
          </cell>
          <cell r="J1826">
            <v>52</v>
          </cell>
          <cell r="K1826">
            <v>6.7218029453572006E-5</v>
          </cell>
          <cell r="L1826">
            <v>2553</v>
          </cell>
          <cell r="M1826">
            <v>180.74859644894201</v>
          </cell>
          <cell r="N1826">
            <v>1682</v>
          </cell>
        </row>
        <row r="1827">
          <cell r="B1827" t="str">
            <v>DUNBAR 1101302</v>
          </cell>
          <cell r="C1827">
            <v>43071101</v>
          </cell>
          <cell r="D1827" t="str">
            <v>DUNBAR 1101</v>
          </cell>
          <cell r="E1827">
            <v>302</v>
          </cell>
          <cell r="F1827" t="b">
            <v>0</v>
          </cell>
          <cell r="G1827">
            <v>16561.552714490099</v>
          </cell>
          <cell r="H1827">
            <v>14104.3324248316</v>
          </cell>
          <cell r="I1827">
            <v>8.7658995803801112</v>
          </cell>
          <cell r="J1827">
            <v>123</v>
          </cell>
          <cell r="K1827">
            <v>1.13411339590698E-4</v>
          </cell>
          <cell r="L1827">
            <v>1335</v>
          </cell>
          <cell r="M1827">
            <v>134.86669848950399</v>
          </cell>
          <cell r="N1827">
            <v>1832</v>
          </cell>
        </row>
        <row r="1828">
          <cell r="B1828" t="str">
            <v>DUNBAR 1103534</v>
          </cell>
          <cell r="C1828">
            <v>43071103</v>
          </cell>
          <cell r="D1828" t="str">
            <v>DUNBAR 1103</v>
          </cell>
          <cell r="E1828">
            <v>534</v>
          </cell>
          <cell r="F1828" t="b">
            <v>0</v>
          </cell>
          <cell r="G1828">
            <v>27841.2407343224</v>
          </cell>
          <cell r="H1828">
            <v>25519.088923833198</v>
          </cell>
          <cell r="I1828">
            <v>15.860216857571906</v>
          </cell>
          <cell r="J1828">
            <v>162</v>
          </cell>
          <cell r="K1828">
            <v>9.6935809038027496E-5</v>
          </cell>
          <cell r="L1828">
            <v>1715</v>
          </cell>
          <cell r="M1828">
            <v>161.068562698672</v>
          </cell>
          <cell r="N1828">
            <v>1743</v>
          </cell>
        </row>
        <row r="1829">
          <cell r="B1829" t="str">
            <v>STILLWATER 11011320</v>
          </cell>
          <cell r="C1829">
            <v>103561101</v>
          </cell>
          <cell r="D1829" t="str">
            <v>STILLWATER 1101</v>
          </cell>
          <cell r="E1829">
            <v>1320</v>
          </cell>
          <cell r="F1829" t="b">
            <v>0</v>
          </cell>
          <cell r="G1829">
            <v>32275.323934470802</v>
          </cell>
          <cell r="H1829">
            <v>31878.237642681099</v>
          </cell>
          <cell r="I1829">
            <v>19.812453475873895</v>
          </cell>
          <cell r="J1829">
            <v>179</v>
          </cell>
          <cell r="K1829">
            <v>3.3315745204572002E-4</v>
          </cell>
          <cell r="L1829">
            <v>101</v>
          </cell>
          <cell r="M1829">
            <v>41.144257407310597</v>
          </cell>
          <cell r="N1829">
            <v>2271</v>
          </cell>
        </row>
        <row r="1830">
          <cell r="B1830" t="str">
            <v>SHADY GLEN 1102CB</v>
          </cell>
          <cell r="C1830">
            <v>152431102</v>
          </cell>
          <cell r="D1830" t="str">
            <v>SHADY GLEN 1102</v>
          </cell>
          <cell r="E1830" t="str">
            <v>CB</v>
          </cell>
          <cell r="F1830" t="b">
            <v>0</v>
          </cell>
          <cell r="G1830">
            <v>34051.813365459697</v>
          </cell>
          <cell r="H1830">
            <v>34051.813365459697</v>
          </cell>
          <cell r="I1830">
            <v>21.163339568340398</v>
          </cell>
          <cell r="J1830">
            <v>240</v>
          </cell>
          <cell r="K1830">
            <v>1.9472269866105101E-4</v>
          </cell>
          <cell r="L1830">
            <v>419</v>
          </cell>
          <cell r="M1830">
            <v>88.903221874478504</v>
          </cell>
          <cell r="N1830">
            <v>2008</v>
          </cell>
        </row>
        <row r="1831">
          <cell r="B1831" t="str">
            <v>GREEN VALLEY 2101135762</v>
          </cell>
          <cell r="C1831">
            <v>83192101</v>
          </cell>
          <cell r="D1831" t="str">
            <v>GREEN VALLEY 2101</v>
          </cell>
          <cell r="E1831">
            <v>135762</v>
          </cell>
          <cell r="F1831" t="b">
            <v>0</v>
          </cell>
          <cell r="G1831">
            <v>4515.3768243167597</v>
          </cell>
          <cell r="H1831">
            <v>1189.52855819404</v>
          </cell>
          <cell r="I1831">
            <v>0.7392968043468241</v>
          </cell>
          <cell r="J1831">
            <v>28</v>
          </cell>
          <cell r="K1831">
            <v>9.6391111128468697E-5</v>
          </cell>
          <cell r="L1831">
            <v>1723</v>
          </cell>
          <cell r="M1831">
            <v>173.12186069334101</v>
          </cell>
          <cell r="N1831">
            <v>1704</v>
          </cell>
        </row>
        <row r="1832">
          <cell r="B1832" t="str">
            <v>BURNEY 11011322</v>
          </cell>
          <cell r="C1832">
            <v>103311101</v>
          </cell>
          <cell r="D1832" t="str">
            <v>BURNEY 1101</v>
          </cell>
          <cell r="E1832">
            <v>1322</v>
          </cell>
          <cell r="F1832" t="b">
            <v>0</v>
          </cell>
          <cell r="G1832">
            <v>30035.9016724785</v>
          </cell>
          <cell r="H1832">
            <v>25851.068836346702</v>
          </cell>
          <cell r="I1832">
            <v>16.066543714323618</v>
          </cell>
          <cell r="J1832">
            <v>81</v>
          </cell>
          <cell r="K1832">
            <v>4.4701509924887801E-5</v>
          </cell>
          <cell r="L1832">
            <v>3169</v>
          </cell>
          <cell r="M1832">
            <v>378.03608951931898</v>
          </cell>
          <cell r="N1832">
            <v>1324</v>
          </cell>
        </row>
        <row r="1833">
          <cell r="B1833" t="str">
            <v>PENRYN 1103CB</v>
          </cell>
          <cell r="C1833">
            <v>152561103</v>
          </cell>
          <cell r="D1833" t="str">
            <v>PENRYN 1103</v>
          </cell>
          <cell r="E1833" t="str">
            <v>CB</v>
          </cell>
          <cell r="F1833" t="b">
            <v>0</v>
          </cell>
          <cell r="G1833">
            <v>5107.0559254795198</v>
          </cell>
          <cell r="H1833">
            <v>3866.6598767503701</v>
          </cell>
          <cell r="I1833">
            <v>2.4031447338411249</v>
          </cell>
          <cell r="J1833">
            <v>37</v>
          </cell>
          <cell r="K1833">
            <v>1.3282875502104401E-4</v>
          </cell>
          <cell r="L1833">
            <v>961</v>
          </cell>
          <cell r="M1833">
            <v>86.715019443914102</v>
          </cell>
          <cell r="N1833">
            <v>2017</v>
          </cell>
        </row>
        <row r="1834">
          <cell r="B1834" t="str">
            <v>DUNBAR 1102861496</v>
          </cell>
          <cell r="C1834">
            <v>43071102</v>
          </cell>
          <cell r="D1834" t="str">
            <v>DUNBAR 1102</v>
          </cell>
          <cell r="E1834">
            <v>861496</v>
          </cell>
          <cell r="F1834" t="b">
            <v>0</v>
          </cell>
          <cell r="G1834">
            <v>7188.8160238876799</v>
          </cell>
          <cell r="H1834">
            <v>7188.8160238876799</v>
          </cell>
          <cell r="I1834">
            <v>4.4678782000544937</v>
          </cell>
          <cell r="J1834">
            <v>51</v>
          </cell>
          <cell r="K1834">
            <v>8.7716892463218993E-5</v>
          </cell>
          <cell r="L1834">
            <v>1993</v>
          </cell>
          <cell r="M1834">
            <v>163.80051928047499</v>
          </cell>
          <cell r="N1834">
            <v>1737</v>
          </cell>
        </row>
        <row r="1835">
          <cell r="B1835" t="str">
            <v>ALTO 1125510</v>
          </cell>
          <cell r="C1835">
            <v>42031125</v>
          </cell>
          <cell r="D1835" t="str">
            <v>ALTO 1125</v>
          </cell>
          <cell r="E1835">
            <v>510</v>
          </cell>
          <cell r="F1835" t="b">
            <v>0</v>
          </cell>
          <cell r="G1835">
            <v>11861.6385071605</v>
          </cell>
          <cell r="H1835">
            <v>11861.6385071605</v>
          </cell>
          <cell r="I1835">
            <v>7.3720562505658798</v>
          </cell>
          <cell r="J1835">
            <v>77</v>
          </cell>
          <cell r="K1835">
            <v>1.75493804435015E-4</v>
          </cell>
          <cell r="L1835">
            <v>525</v>
          </cell>
          <cell r="M1835">
            <v>112.752502739817</v>
          </cell>
          <cell r="N1835">
            <v>1903</v>
          </cell>
        </row>
        <row r="1836">
          <cell r="B1836" t="str">
            <v>PHILO 1102920</v>
          </cell>
          <cell r="C1836">
            <v>42601102</v>
          </cell>
          <cell r="D1836" t="str">
            <v>PHILO 1102</v>
          </cell>
          <cell r="E1836">
            <v>920</v>
          </cell>
          <cell r="F1836" t="b">
            <v>0</v>
          </cell>
          <cell r="G1836">
            <v>42024.2659074072</v>
          </cell>
          <cell r="H1836">
            <v>28596.0081571474</v>
          </cell>
          <cell r="I1836">
            <v>17.772534591141952</v>
          </cell>
          <cell r="J1836">
            <v>258</v>
          </cell>
          <cell r="K1836">
            <v>8.9647981329500303E-5</v>
          </cell>
          <cell r="L1836">
            <v>1925</v>
          </cell>
          <cell r="M1836">
            <v>168.98271303919199</v>
          </cell>
          <cell r="N1836">
            <v>1722</v>
          </cell>
        </row>
        <row r="1837">
          <cell r="B1837" t="str">
            <v>LUCERNE 11034624</v>
          </cell>
          <cell r="C1837">
            <v>43351103</v>
          </cell>
          <cell r="D1837" t="str">
            <v>LUCERNE 1103</v>
          </cell>
          <cell r="E1837">
            <v>4624</v>
          </cell>
          <cell r="F1837" t="b">
            <v>1</v>
          </cell>
          <cell r="G1837">
            <v>6101.7646760166299</v>
          </cell>
          <cell r="H1837">
            <v>50.672441555326699</v>
          </cell>
          <cell r="I1837">
            <v>3.1493127131961902E-2</v>
          </cell>
          <cell r="J1837">
            <v>42</v>
          </cell>
          <cell r="K1837">
            <v>1.25479405423469E-4</v>
          </cell>
          <cell r="L1837">
            <v>1090</v>
          </cell>
          <cell r="M1837">
            <v>117.197484710734</v>
          </cell>
          <cell r="N1837">
            <v>1886</v>
          </cell>
        </row>
        <row r="1838">
          <cell r="B1838" t="str">
            <v>SAN RAFAEL 1108516</v>
          </cell>
          <cell r="C1838">
            <v>42011108</v>
          </cell>
          <cell r="D1838" t="str">
            <v>SAN RAFAEL 1108</v>
          </cell>
          <cell r="E1838">
            <v>516</v>
          </cell>
          <cell r="F1838" t="b">
            <v>0</v>
          </cell>
          <cell r="G1838">
            <v>17602.575944067401</v>
          </cell>
          <cell r="H1838">
            <v>17602.575944067401</v>
          </cell>
          <cell r="I1838">
            <v>10.940072059706278</v>
          </cell>
          <cell r="J1838">
            <v>135</v>
          </cell>
          <cell r="K1838">
            <v>1.9441323910777299E-4</v>
          </cell>
          <cell r="L1838">
            <v>420</v>
          </cell>
          <cell r="M1838">
            <v>70.144266064761894</v>
          </cell>
          <cell r="N1838">
            <v>2094</v>
          </cell>
        </row>
        <row r="1839">
          <cell r="B1839" t="str">
            <v>GREEN VALLEY 2101942143</v>
          </cell>
          <cell r="C1839">
            <v>83192101</v>
          </cell>
          <cell r="D1839" t="str">
            <v>GREEN VALLEY 2101</v>
          </cell>
          <cell r="E1839">
            <v>942143</v>
          </cell>
          <cell r="F1839" t="b">
            <v>0</v>
          </cell>
          <cell r="G1839">
            <v>13604.562519913001</v>
          </cell>
          <cell r="H1839">
            <v>8138.45914851624</v>
          </cell>
          <cell r="I1839">
            <v>5.0580852383568926</v>
          </cell>
          <cell r="J1839">
            <v>74</v>
          </cell>
          <cell r="K1839">
            <v>1.12365665226618E-4</v>
          </cell>
          <cell r="L1839">
            <v>1358</v>
          </cell>
          <cell r="M1839">
            <v>105.080506046933</v>
          </cell>
          <cell r="N1839">
            <v>1928</v>
          </cell>
        </row>
        <row r="1840">
          <cell r="B1840" t="str">
            <v>POINT ARENA 110183354</v>
          </cell>
          <cell r="C1840">
            <v>43381101</v>
          </cell>
          <cell r="D1840" t="str">
            <v>POINT ARENA 1101</v>
          </cell>
          <cell r="E1840">
            <v>83354</v>
          </cell>
          <cell r="F1840" t="b">
            <v>0</v>
          </cell>
          <cell r="G1840">
            <v>8260.8146547679098</v>
          </cell>
          <cell r="H1840">
            <v>8260.8146547679098</v>
          </cell>
          <cell r="I1840">
            <v>5.1341296797811742</v>
          </cell>
          <cell r="J1840">
            <v>36</v>
          </cell>
          <cell r="K1840">
            <v>5.4312887267074297E-5</v>
          </cell>
          <cell r="L1840">
            <v>2936</v>
          </cell>
          <cell r="M1840">
            <v>210.67901218825301</v>
          </cell>
          <cell r="N1840">
            <v>1618</v>
          </cell>
        </row>
        <row r="1841">
          <cell r="B1841" t="str">
            <v>TASSAJARA 211238868</v>
          </cell>
          <cell r="C1841">
            <v>14662112</v>
          </cell>
          <cell r="D1841" t="str">
            <v>TASSAJARA 2112</v>
          </cell>
          <cell r="E1841">
            <v>38868</v>
          </cell>
          <cell r="F1841" t="b">
            <v>0</v>
          </cell>
          <cell r="G1841">
            <v>6917.0796500685301</v>
          </cell>
          <cell r="H1841">
            <v>3119.12756395421</v>
          </cell>
          <cell r="I1841">
            <v>1.9385503815750218</v>
          </cell>
          <cell r="J1841">
            <v>61</v>
          </cell>
          <cell r="K1841">
            <v>1.03710954499547E-4</v>
          </cell>
          <cell r="L1841">
            <v>1555</v>
          </cell>
          <cell r="M1841">
            <v>103.484643190564</v>
          </cell>
          <cell r="N1841">
            <v>1934</v>
          </cell>
        </row>
        <row r="1842">
          <cell r="B1842" t="str">
            <v>TOCALOMA 0241CB</v>
          </cell>
          <cell r="C1842">
            <v>43150241</v>
          </cell>
          <cell r="D1842" t="str">
            <v>TOCALOMA 0241</v>
          </cell>
          <cell r="E1842" t="str">
            <v>CB</v>
          </cell>
          <cell r="F1842" t="b">
            <v>1</v>
          </cell>
          <cell r="G1842">
            <v>26.5151306552813</v>
          </cell>
          <cell r="H1842">
            <v>26.5151306552813</v>
          </cell>
          <cell r="I1842">
            <v>1.6479260817452643E-2</v>
          </cell>
          <cell r="J1842">
            <v>1</v>
          </cell>
          <cell r="K1842">
            <v>7.8863224189262797E-5</v>
          </cell>
          <cell r="L1842">
            <v>2240</v>
          </cell>
          <cell r="M1842">
            <v>166.41172790527301</v>
          </cell>
          <cell r="N1842">
            <v>1731</v>
          </cell>
        </row>
        <row r="1843">
          <cell r="B1843" t="str">
            <v>ANDERSON 1101CB</v>
          </cell>
          <cell r="C1843">
            <v>103261101</v>
          </cell>
          <cell r="D1843" t="str">
            <v>ANDERSON 1101</v>
          </cell>
          <cell r="E1843" t="str">
            <v>CB</v>
          </cell>
          <cell r="F1843" t="b">
            <v>0</v>
          </cell>
          <cell r="G1843">
            <v>10780.8576647564</v>
          </cell>
          <cell r="H1843">
            <v>1904.2008550826899</v>
          </cell>
          <cell r="I1843">
            <v>1.1834685239792977</v>
          </cell>
          <cell r="J1843">
            <v>85</v>
          </cell>
          <cell r="K1843">
            <v>9.0040656720736506E-5</v>
          </cell>
          <cell r="L1843">
            <v>1911</v>
          </cell>
          <cell r="M1843">
            <v>158.10868562849899</v>
          </cell>
          <cell r="N1843">
            <v>1753</v>
          </cell>
        </row>
        <row r="1844">
          <cell r="B1844" t="str">
            <v>BRUNSWICK 1105CB</v>
          </cell>
          <cell r="C1844">
            <v>152481105</v>
          </cell>
          <cell r="D1844" t="str">
            <v>BRUNSWICK 1105</v>
          </cell>
          <cell r="E1844" t="str">
            <v>CB</v>
          </cell>
          <cell r="F1844" t="b">
            <v>0</v>
          </cell>
          <cell r="G1844">
            <v>2138.4100736036698</v>
          </cell>
          <cell r="H1844">
            <v>1870.88261007766</v>
          </cell>
          <cell r="I1844">
            <v>1.1627611001104163</v>
          </cell>
          <cell r="J1844">
            <v>21</v>
          </cell>
          <cell r="K1844">
            <v>3.8644599917461101E-4</v>
          </cell>
          <cell r="L1844">
            <v>70</v>
          </cell>
          <cell r="M1844">
            <v>21.568571405949399</v>
          </cell>
          <cell r="N1844">
            <v>2432</v>
          </cell>
        </row>
        <row r="1845">
          <cell r="B1845" t="str">
            <v>SONOMA 1106296492</v>
          </cell>
          <cell r="C1845">
            <v>42721106</v>
          </cell>
          <cell r="D1845" t="str">
            <v>SONOMA 1106</v>
          </cell>
          <cell r="E1845">
            <v>296492</v>
          </cell>
          <cell r="F1845" t="b">
            <v>0</v>
          </cell>
          <cell r="G1845">
            <v>3708.9492055881101</v>
          </cell>
          <cell r="H1845">
            <v>1270.5979224438499</v>
          </cell>
          <cell r="I1845">
            <v>0.78968174173017402</v>
          </cell>
          <cell r="J1845">
            <v>29</v>
          </cell>
          <cell r="K1845">
            <v>7.4531538606000398E-5</v>
          </cell>
          <cell r="L1845">
            <v>2344</v>
          </cell>
          <cell r="M1845">
            <v>198.518111131719</v>
          </cell>
          <cell r="N1845">
            <v>1644</v>
          </cell>
        </row>
        <row r="1846">
          <cell r="B1846" t="str">
            <v>SOLEDAD 2102858388</v>
          </cell>
          <cell r="C1846">
            <v>182052102</v>
          </cell>
          <cell r="D1846" t="str">
            <v>SOLEDAD 2102</v>
          </cell>
          <cell r="E1846">
            <v>858388</v>
          </cell>
          <cell r="F1846" t="b">
            <v>0</v>
          </cell>
          <cell r="G1846">
            <v>13234.651858499001</v>
          </cell>
          <cell r="H1846">
            <v>7717.2674916271599</v>
          </cell>
          <cell r="I1846">
            <v>4.7963129220802738</v>
          </cell>
          <cell r="J1846">
            <v>72</v>
          </cell>
          <cell r="K1846">
            <v>2.6749375170048701E-5</v>
          </cell>
          <cell r="L1846">
            <v>3476</v>
          </cell>
          <cell r="M1846">
            <v>315.52062379591399</v>
          </cell>
          <cell r="N1846">
            <v>1423</v>
          </cell>
        </row>
        <row r="1847">
          <cell r="B1847" t="str">
            <v>JESSUP 11013383</v>
          </cell>
          <cell r="C1847">
            <v>103441101</v>
          </cell>
          <cell r="D1847" t="str">
            <v>JESSUP 1101</v>
          </cell>
          <cell r="E1847">
            <v>3383</v>
          </cell>
          <cell r="F1847" t="b">
            <v>0</v>
          </cell>
          <cell r="G1847">
            <v>3031.9375901066901</v>
          </cell>
          <cell r="H1847">
            <v>2267.9132809326302</v>
          </cell>
          <cell r="I1847">
            <v>1.4095172659618584</v>
          </cell>
          <cell r="J1847">
            <v>24</v>
          </cell>
          <cell r="K1847">
            <v>1.0952189480424999E-4</v>
          </cell>
          <cell r="L1847">
            <v>1421</v>
          </cell>
          <cell r="M1847">
            <v>99.072357348319201</v>
          </cell>
          <cell r="N1847">
            <v>1957</v>
          </cell>
        </row>
        <row r="1848">
          <cell r="B1848" t="str">
            <v>APPLE HILL 210297982</v>
          </cell>
          <cell r="C1848">
            <v>153662102</v>
          </cell>
          <cell r="D1848" t="str">
            <v>APPLE HILL 2102</v>
          </cell>
          <cell r="E1848">
            <v>97982</v>
          </cell>
          <cell r="F1848" t="b">
            <v>0</v>
          </cell>
          <cell r="G1848">
            <v>15545.7353675986</v>
          </cell>
          <cell r="H1848">
            <v>15545.7353675986</v>
          </cell>
          <cell r="I1848">
            <v>9.6617373322551892</v>
          </cell>
          <cell r="J1848">
            <v>104</v>
          </cell>
          <cell r="K1848">
            <v>8.3073483023044206E-5</v>
          </cell>
          <cell r="L1848">
            <v>2130</v>
          </cell>
          <cell r="M1848">
            <v>187.93263000534799</v>
          </cell>
          <cell r="N1848">
            <v>1666</v>
          </cell>
        </row>
        <row r="1849">
          <cell r="B1849" t="str">
            <v>JAMESON 1105371694</v>
          </cell>
          <cell r="C1849">
            <v>63801105</v>
          </cell>
          <cell r="D1849" t="str">
            <v>JAMESON 1105</v>
          </cell>
          <cell r="E1849">
            <v>371694</v>
          </cell>
          <cell r="F1849" t="b">
            <v>1</v>
          </cell>
          <cell r="G1849">
            <v>6199.8124522729504</v>
          </cell>
          <cell r="H1849">
            <v>365.73105673070199</v>
          </cell>
          <cell r="I1849">
            <v>0.22730332922977128</v>
          </cell>
          <cell r="J1849">
            <v>40</v>
          </cell>
          <cell r="K1849">
            <v>6.8585378835450594E-5</v>
          </cell>
          <cell r="L1849">
            <v>2519</v>
          </cell>
          <cell r="M1849">
            <v>205.02847143027901</v>
          </cell>
          <cell r="N1849">
            <v>1628</v>
          </cell>
        </row>
        <row r="1850">
          <cell r="B1850" t="str">
            <v>WYANDOTTE 11031974</v>
          </cell>
          <cell r="C1850">
            <v>102911103</v>
          </cell>
          <cell r="D1850" t="str">
            <v>WYANDOTTE 1103</v>
          </cell>
          <cell r="E1850">
            <v>1974</v>
          </cell>
          <cell r="F1850" t="b">
            <v>0</v>
          </cell>
          <cell r="G1850">
            <v>36068.635275047702</v>
          </cell>
          <cell r="H1850">
            <v>36068.635275047702</v>
          </cell>
          <cell r="I1850">
            <v>22.416802532658608</v>
          </cell>
          <cell r="J1850">
            <v>259</v>
          </cell>
          <cell r="K1850">
            <v>8.2004927623860805E-5</v>
          </cell>
          <cell r="L1850">
            <v>2154</v>
          </cell>
          <cell r="M1850">
            <v>157.702024301574</v>
          </cell>
          <cell r="N1850">
            <v>1756</v>
          </cell>
        </row>
        <row r="1851">
          <cell r="B1851" t="str">
            <v>SONOMA 11033052</v>
          </cell>
          <cell r="C1851">
            <v>42721103</v>
          </cell>
          <cell r="D1851" t="str">
            <v>SONOMA 1103</v>
          </cell>
          <cell r="E1851">
            <v>3052</v>
          </cell>
          <cell r="F1851" t="b">
            <v>0</v>
          </cell>
          <cell r="G1851">
            <v>25170.0534067812</v>
          </cell>
          <cell r="H1851">
            <v>20257.093017704101</v>
          </cell>
          <cell r="I1851">
            <v>12.589865144626538</v>
          </cell>
          <cell r="J1851">
            <v>163</v>
          </cell>
          <cell r="K1851">
            <v>9.5442510778496496E-5</v>
          </cell>
          <cell r="L1851">
            <v>1745</v>
          </cell>
          <cell r="M1851">
            <v>138.267816532712</v>
          </cell>
          <cell r="N1851">
            <v>1815</v>
          </cell>
        </row>
        <row r="1852">
          <cell r="B1852" t="str">
            <v>LOS GATOS 1106LB48</v>
          </cell>
          <cell r="C1852">
            <v>82021106</v>
          </cell>
          <cell r="D1852" t="str">
            <v>LOS GATOS 1106</v>
          </cell>
          <cell r="E1852" t="str">
            <v>LB48</v>
          </cell>
          <cell r="F1852" t="b">
            <v>0</v>
          </cell>
          <cell r="G1852">
            <v>23668.374035717501</v>
          </cell>
          <cell r="H1852">
            <v>23668.374035717501</v>
          </cell>
          <cell r="I1852">
            <v>14.709990078133934</v>
          </cell>
          <cell r="J1852">
            <v>142</v>
          </cell>
          <cell r="K1852">
            <v>1.4120265673932001E-4</v>
          </cell>
          <cell r="L1852">
            <v>849</v>
          </cell>
          <cell r="M1852">
            <v>89.797969889126094</v>
          </cell>
          <cell r="N1852">
            <v>2000</v>
          </cell>
        </row>
        <row r="1853">
          <cell r="B1853" t="str">
            <v>LAS POSITAS 2108MR190</v>
          </cell>
          <cell r="C1853">
            <v>14402108</v>
          </cell>
          <cell r="D1853" t="str">
            <v>LAS POSITAS 2108</v>
          </cell>
          <cell r="E1853" t="str">
            <v>MR190</v>
          </cell>
          <cell r="F1853" t="b">
            <v>0</v>
          </cell>
          <cell r="G1853">
            <v>18265.303045668501</v>
          </cell>
          <cell r="H1853">
            <v>1336.9263983640701</v>
          </cell>
          <cell r="I1853">
            <v>0.83090515746679305</v>
          </cell>
          <cell r="J1853">
            <v>130</v>
          </cell>
          <cell r="K1853">
            <v>5.6319889146775901E-5</v>
          </cell>
          <cell r="L1853">
            <v>2880</v>
          </cell>
          <cell r="M1853">
            <v>303.84426507710799</v>
          </cell>
          <cell r="N1853">
            <v>1444</v>
          </cell>
        </row>
        <row r="1854">
          <cell r="B1854" t="str">
            <v>HICKS 2101CB</v>
          </cell>
          <cell r="C1854">
            <v>83432101</v>
          </cell>
          <cell r="D1854" t="str">
            <v>HICKS 2101</v>
          </cell>
          <cell r="E1854" t="str">
            <v>CB</v>
          </cell>
          <cell r="F1854" t="b">
            <v>0</v>
          </cell>
          <cell r="G1854">
            <v>17493.694873956301</v>
          </cell>
          <cell r="H1854">
            <v>8660.4867047795997</v>
          </cell>
          <cell r="I1854">
            <v>5.3825274734490982</v>
          </cell>
          <cell r="J1854">
            <v>20</v>
          </cell>
          <cell r="K1854">
            <v>9.4687344723129894E-5</v>
          </cell>
          <cell r="L1854">
            <v>1773</v>
          </cell>
          <cell r="M1854">
            <v>120.743132252246</v>
          </cell>
          <cell r="N1854">
            <v>1868</v>
          </cell>
        </row>
        <row r="1855">
          <cell r="B1855" t="str">
            <v>OAKHURST 110310140</v>
          </cell>
          <cell r="C1855">
            <v>254421103</v>
          </cell>
          <cell r="D1855" t="str">
            <v>OAKHURST 1103</v>
          </cell>
          <cell r="E1855">
            <v>10140</v>
          </cell>
          <cell r="F1855" t="b">
            <v>0</v>
          </cell>
          <cell r="G1855">
            <v>26724.084181270999</v>
          </cell>
          <cell r="H1855">
            <v>26724.084181270999</v>
          </cell>
          <cell r="I1855">
            <v>16.609126277980732</v>
          </cell>
          <cell r="J1855">
            <v>188</v>
          </cell>
          <cell r="K1855">
            <v>8.9340287617078302E-5</v>
          </cell>
          <cell r="L1855">
            <v>1937</v>
          </cell>
          <cell r="M1855">
            <v>119.513612673753</v>
          </cell>
          <cell r="N1855">
            <v>1871</v>
          </cell>
        </row>
        <row r="1856">
          <cell r="B1856" t="str">
            <v>COARSEGOLD 210210040</v>
          </cell>
          <cell r="C1856">
            <v>254432102</v>
          </cell>
          <cell r="D1856" t="str">
            <v>COARSEGOLD 2102</v>
          </cell>
          <cell r="E1856">
            <v>10040</v>
          </cell>
          <cell r="F1856" t="b">
            <v>0</v>
          </cell>
          <cell r="G1856">
            <v>28379.020055137102</v>
          </cell>
          <cell r="H1856">
            <v>28379.020055137102</v>
          </cell>
          <cell r="I1856">
            <v>17.637675609159167</v>
          </cell>
          <cell r="J1856">
            <v>213</v>
          </cell>
          <cell r="K1856">
            <v>7.3465406405520797E-5</v>
          </cell>
          <cell r="L1856">
            <v>2385</v>
          </cell>
          <cell r="M1856">
            <v>189.31901738128701</v>
          </cell>
          <cell r="N1856">
            <v>1665</v>
          </cell>
        </row>
        <row r="1857">
          <cell r="B1857" t="str">
            <v>PUEBLO 1104640</v>
          </cell>
          <cell r="C1857">
            <v>43291104</v>
          </cell>
          <cell r="D1857" t="str">
            <v>PUEBLO 1104</v>
          </cell>
          <cell r="E1857">
            <v>640</v>
          </cell>
          <cell r="F1857" t="b">
            <v>0</v>
          </cell>
          <cell r="G1857">
            <v>5054.3066762533599</v>
          </cell>
          <cell r="H1857">
            <v>1636.7685117173701</v>
          </cell>
          <cell r="I1857">
            <v>1.01725824221092</v>
          </cell>
          <cell r="J1857">
            <v>43</v>
          </cell>
          <cell r="K1857">
            <v>9.1534874056463202E-5</v>
          </cell>
          <cell r="L1857">
            <v>1857</v>
          </cell>
          <cell r="M1857">
            <v>103.552201770457</v>
          </cell>
          <cell r="N1857">
            <v>1933</v>
          </cell>
        </row>
        <row r="1858">
          <cell r="B1858" t="str">
            <v>HALSEY 11025739</v>
          </cell>
          <cell r="C1858">
            <v>152241102</v>
          </cell>
          <cell r="D1858" t="str">
            <v>HALSEY 1102</v>
          </cell>
          <cell r="E1858">
            <v>5739</v>
          </cell>
          <cell r="F1858" t="b">
            <v>0</v>
          </cell>
          <cell r="G1858">
            <v>10731.869615722</v>
          </cell>
          <cell r="H1858">
            <v>10731.869615722</v>
          </cell>
          <cell r="I1858">
            <v>6.6699003205233067</v>
          </cell>
          <cell r="J1858">
            <v>74</v>
          </cell>
          <cell r="K1858">
            <v>1.4981945226994601E-4</v>
          </cell>
          <cell r="L1858">
            <v>740</v>
          </cell>
          <cell r="M1858">
            <v>107.980542688192</v>
          </cell>
          <cell r="N1858">
            <v>1917</v>
          </cell>
        </row>
        <row r="1859">
          <cell r="B1859" t="str">
            <v>ATASCADERO 1103A06</v>
          </cell>
          <cell r="C1859">
            <v>182541103</v>
          </cell>
          <cell r="D1859" t="str">
            <v>ATASCADERO 1103</v>
          </cell>
          <cell r="E1859" t="str">
            <v>A06</v>
          </cell>
          <cell r="F1859" t="b">
            <v>1</v>
          </cell>
          <cell r="G1859">
            <v>3295.4951478570301</v>
          </cell>
          <cell r="H1859">
            <v>441.61268939835099</v>
          </cell>
          <cell r="I1859">
            <v>0.27446407047753324</v>
          </cell>
          <cell r="J1859">
            <v>27</v>
          </cell>
          <cell r="K1859">
            <v>6.1338741438198097E-5</v>
          </cell>
          <cell r="L1859">
            <v>2740</v>
          </cell>
          <cell r="M1859">
            <v>154.36438910966601</v>
          </cell>
          <cell r="N1859">
            <v>1764</v>
          </cell>
        </row>
        <row r="1860">
          <cell r="B1860" t="str">
            <v>FLINT 110140666</v>
          </cell>
          <cell r="C1860">
            <v>152531101</v>
          </cell>
          <cell r="D1860" t="str">
            <v>FLINT 1101</v>
          </cell>
          <cell r="E1860">
            <v>40666</v>
          </cell>
          <cell r="F1860" t="b">
            <v>1</v>
          </cell>
          <cell r="G1860">
            <v>2641.9290264961501</v>
          </cell>
          <cell r="H1860">
            <v>575.17343628176695</v>
          </cell>
          <cell r="I1860">
            <v>0.3574726142211106</v>
          </cell>
          <cell r="J1860">
            <v>18</v>
          </cell>
          <cell r="K1860">
            <v>1.8607147204521501E-4</v>
          </cell>
          <cell r="L1860">
            <v>467</v>
          </cell>
          <cell r="M1860">
            <v>44.543894439600599</v>
          </cell>
          <cell r="N1860">
            <v>2250</v>
          </cell>
        </row>
        <row r="1861">
          <cell r="B1861" t="str">
            <v>SONOMA 1102113082</v>
          </cell>
          <cell r="C1861">
            <v>42721102</v>
          </cell>
          <cell r="D1861" t="str">
            <v>SONOMA 1102</v>
          </cell>
          <cell r="E1861">
            <v>113082</v>
          </cell>
          <cell r="F1861" t="b">
            <v>0</v>
          </cell>
          <cell r="G1861">
            <v>11746.8209208516</v>
          </cell>
          <cell r="H1861">
            <v>9857.3648413901501</v>
          </cell>
          <cell r="I1861">
            <v>6.1263920704724359</v>
          </cell>
          <cell r="J1861">
            <v>75</v>
          </cell>
          <cell r="K1861">
            <v>8.9487294414235903E-5</v>
          </cell>
          <cell r="L1861">
            <v>1932</v>
          </cell>
          <cell r="M1861">
            <v>142.62530460765501</v>
          </cell>
          <cell r="N1861">
            <v>1799</v>
          </cell>
        </row>
        <row r="1862">
          <cell r="B1862" t="str">
            <v>ORO FINO 11022096</v>
          </cell>
          <cell r="C1862">
            <v>103031102</v>
          </cell>
          <cell r="D1862" t="str">
            <v>ORO FINO 1102</v>
          </cell>
          <cell r="E1862">
            <v>2096</v>
          </cell>
          <cell r="F1862" t="b">
            <v>0</v>
          </cell>
          <cell r="G1862">
            <v>22772.918959364699</v>
          </cell>
          <cell r="H1862">
            <v>22772.918959364699</v>
          </cell>
          <cell r="I1862">
            <v>14.15346113074251</v>
          </cell>
          <cell r="J1862">
            <v>129</v>
          </cell>
          <cell r="K1862">
            <v>9.8802375589457302E-5</v>
          </cell>
          <cell r="L1862">
            <v>1675</v>
          </cell>
          <cell r="M1862">
            <v>133.115875762607</v>
          </cell>
          <cell r="N1862">
            <v>1838</v>
          </cell>
        </row>
        <row r="1863">
          <cell r="B1863" t="str">
            <v>HORSESHOE 1101663244</v>
          </cell>
          <cell r="C1863">
            <v>152571101</v>
          </cell>
          <cell r="D1863" t="str">
            <v>HORSESHOE 1101</v>
          </cell>
          <cell r="E1863">
            <v>663244</v>
          </cell>
          <cell r="F1863" t="b">
            <v>1</v>
          </cell>
          <cell r="G1863">
            <v>704.84568817287698</v>
          </cell>
          <cell r="H1863">
            <v>464.39343766101803</v>
          </cell>
          <cell r="I1863">
            <v>0.28862239755190677</v>
          </cell>
          <cell r="J1863">
            <v>6</v>
          </cell>
          <cell r="K1863">
            <v>6.4120096794795204E-5</v>
          </cell>
          <cell r="L1863">
            <v>2640</v>
          </cell>
          <cell r="M1863">
            <v>270.58896554295598</v>
          </cell>
          <cell r="N1863">
            <v>1495</v>
          </cell>
        </row>
        <row r="1864">
          <cell r="B1864" t="str">
            <v>HOOPA 110137202</v>
          </cell>
          <cell r="C1864">
            <v>192401101</v>
          </cell>
          <cell r="D1864" t="str">
            <v>HOOPA 1101</v>
          </cell>
          <cell r="E1864">
            <v>37202</v>
          </cell>
          <cell r="F1864" t="b">
            <v>0</v>
          </cell>
          <cell r="G1864">
            <v>46485.970552113402</v>
          </cell>
          <cell r="H1864">
            <v>40065.437453897001</v>
          </cell>
          <cell r="I1864">
            <v>24.900831233000002</v>
          </cell>
          <cell r="J1864">
            <v>190</v>
          </cell>
          <cell r="K1864">
            <v>6.2222192933913099E-4</v>
          </cell>
          <cell r="L1864">
            <v>16</v>
          </cell>
          <cell r="M1864">
            <v>17.2007773043504</v>
          </cell>
          <cell r="N1864">
            <v>2500</v>
          </cell>
        </row>
        <row r="1865">
          <cell r="B1865" t="str">
            <v>LOS GATOS 1106LB44</v>
          </cell>
          <cell r="C1865">
            <v>82021106</v>
          </cell>
          <cell r="D1865" t="str">
            <v>LOS GATOS 1106</v>
          </cell>
          <cell r="E1865" t="str">
            <v>LB44</v>
          </cell>
          <cell r="F1865" t="b">
            <v>0</v>
          </cell>
          <cell r="G1865">
            <v>31139.872612353702</v>
          </cell>
          <cell r="H1865">
            <v>31139.872612353702</v>
          </cell>
          <cell r="I1865">
            <v>19.353556626695898</v>
          </cell>
          <cell r="J1865">
            <v>213</v>
          </cell>
          <cell r="K1865">
            <v>1.4638886947034201E-4</v>
          </cell>
          <cell r="L1865">
            <v>783</v>
          </cell>
          <cell r="M1865">
            <v>100.851621353764</v>
          </cell>
          <cell r="N1865">
            <v>1950</v>
          </cell>
        </row>
        <row r="1866">
          <cell r="B1866" t="str">
            <v>FORESTHILL 11011802</v>
          </cell>
          <cell r="C1866">
            <v>152181101</v>
          </cell>
          <cell r="D1866" t="str">
            <v>FORESTHILL 1101</v>
          </cell>
          <cell r="E1866">
            <v>1802</v>
          </cell>
          <cell r="F1866" t="b">
            <v>0</v>
          </cell>
          <cell r="G1866">
            <v>35771.022931005202</v>
          </cell>
          <cell r="H1866">
            <v>35771.022931005202</v>
          </cell>
          <cell r="I1866">
            <v>22.231835258548912</v>
          </cell>
          <cell r="J1866">
            <v>259</v>
          </cell>
          <cell r="K1866">
            <v>1.56806132052287E-4</v>
          </cell>
          <cell r="L1866">
            <v>674</v>
          </cell>
          <cell r="M1866">
            <v>79.811026063432607</v>
          </cell>
          <cell r="N1866">
            <v>2049</v>
          </cell>
        </row>
        <row r="1867">
          <cell r="B1867" t="str">
            <v>WISE 1102465074</v>
          </cell>
          <cell r="C1867">
            <v>152271102</v>
          </cell>
          <cell r="D1867" t="str">
            <v>WISE 1102</v>
          </cell>
          <cell r="E1867">
            <v>465074</v>
          </cell>
          <cell r="F1867" t="b">
            <v>0</v>
          </cell>
          <cell r="G1867">
            <v>7662.1854941412003</v>
          </cell>
          <cell r="H1867">
            <v>7662.1854941412003</v>
          </cell>
          <cell r="I1867">
            <v>4.7620792381238042</v>
          </cell>
          <cell r="J1867">
            <v>57</v>
          </cell>
          <cell r="K1867">
            <v>1.32376517796186E-4</v>
          </cell>
          <cell r="L1867">
            <v>976</v>
          </cell>
          <cell r="M1867">
            <v>95.130367016867098</v>
          </cell>
          <cell r="N1867">
            <v>1981</v>
          </cell>
        </row>
        <row r="1868">
          <cell r="B1868" t="str">
            <v>FRUITLAND 1141200856</v>
          </cell>
          <cell r="C1868">
            <v>192311141</v>
          </cell>
          <cell r="D1868" t="str">
            <v>FRUITLAND 1141</v>
          </cell>
          <cell r="E1868">
            <v>200856</v>
          </cell>
          <cell r="F1868" t="b">
            <v>0</v>
          </cell>
          <cell r="G1868">
            <v>4144.4333669058497</v>
          </cell>
          <cell r="H1868">
            <v>4144.4333669058497</v>
          </cell>
          <cell r="I1868">
            <v>2.5757820801155065</v>
          </cell>
          <cell r="J1868">
            <v>31</v>
          </cell>
          <cell r="K1868">
            <v>2.22231973889246E-4</v>
          </cell>
          <cell r="L1868">
            <v>311</v>
          </cell>
          <cell r="M1868">
            <v>73.644911388617004</v>
          </cell>
          <cell r="N1868">
            <v>2076</v>
          </cell>
        </row>
        <row r="1869">
          <cell r="B1869" t="str">
            <v>SAN ARDO 11017632</v>
          </cell>
          <cell r="C1869">
            <v>182191101</v>
          </cell>
          <cell r="D1869" t="str">
            <v>SAN ARDO 1101</v>
          </cell>
          <cell r="E1869">
            <v>7632</v>
          </cell>
          <cell r="F1869" t="b">
            <v>0</v>
          </cell>
          <cell r="G1869">
            <v>13210.235284397701</v>
          </cell>
          <cell r="H1869">
            <v>3566.10229352958</v>
          </cell>
          <cell r="I1869">
            <v>2.2163469816840151</v>
          </cell>
          <cell r="J1869">
            <v>35</v>
          </cell>
          <cell r="K1869">
            <v>2.89701580241495E-5</v>
          </cell>
          <cell r="L1869">
            <v>3441</v>
          </cell>
          <cell r="M1869">
            <v>263.79530698742099</v>
          </cell>
          <cell r="N1869">
            <v>1512</v>
          </cell>
        </row>
        <row r="1870">
          <cell r="B1870" t="str">
            <v>SOLEDAD 2101526864</v>
          </cell>
          <cell r="C1870">
            <v>182052101</v>
          </cell>
          <cell r="D1870" t="str">
            <v>SOLEDAD 2101</v>
          </cell>
          <cell r="E1870">
            <v>526864</v>
          </cell>
          <cell r="F1870" t="b">
            <v>0</v>
          </cell>
          <cell r="G1870">
            <v>5659.73547855169</v>
          </cell>
          <cell r="H1870">
            <v>5008.6837311665604</v>
          </cell>
          <cell r="I1870">
            <v>3.1129171728816409</v>
          </cell>
          <cell r="J1870">
            <v>18</v>
          </cell>
          <cell r="K1870">
            <v>5.2603135372919401E-5</v>
          </cell>
          <cell r="L1870">
            <v>2980</v>
          </cell>
          <cell r="M1870">
            <v>261.81609386536798</v>
          </cell>
          <cell r="N1870">
            <v>1518</v>
          </cell>
        </row>
        <row r="1871">
          <cell r="B1871" t="str">
            <v>CLARKSVILLE 2109649874</v>
          </cell>
          <cell r="C1871">
            <v>153612109</v>
          </cell>
          <cell r="D1871" t="str">
            <v>CLARKSVILLE 2109</v>
          </cell>
          <cell r="E1871">
            <v>649874</v>
          </cell>
          <cell r="F1871" t="b">
            <v>1</v>
          </cell>
          <cell r="G1871">
            <v>608.46510406615005</v>
          </cell>
          <cell r="H1871">
            <v>608.46510406615005</v>
          </cell>
          <cell r="I1871">
            <v>0.37816352023999383</v>
          </cell>
          <cell r="J1871">
            <v>5</v>
          </cell>
          <cell r="K1871">
            <v>1.18082716653589E-4</v>
          </cell>
          <cell r="L1871">
            <v>1227</v>
          </cell>
          <cell r="M1871">
            <v>142.79001822935001</v>
          </cell>
          <cell r="N1871">
            <v>1797</v>
          </cell>
        </row>
        <row r="1872">
          <cell r="B1872" t="str">
            <v>POINT MORETTI 11015078</v>
          </cell>
          <cell r="C1872">
            <v>82931101</v>
          </cell>
          <cell r="D1872" t="str">
            <v>POINT MORETTI 1101</v>
          </cell>
          <cell r="E1872">
            <v>5078</v>
          </cell>
          <cell r="F1872" t="b">
            <v>0</v>
          </cell>
          <cell r="G1872">
            <v>23873.197175492201</v>
          </cell>
          <cell r="H1872">
            <v>23873.197175492201</v>
          </cell>
          <cell r="I1872">
            <v>14.837288486943569</v>
          </cell>
          <cell r="J1872">
            <v>154</v>
          </cell>
          <cell r="K1872">
            <v>3.0755925879595E-4</v>
          </cell>
          <cell r="L1872">
            <v>121</v>
          </cell>
          <cell r="M1872">
            <v>41.911426050381301</v>
          </cell>
          <cell r="N1872">
            <v>2267</v>
          </cell>
        </row>
        <row r="1873">
          <cell r="B1873" t="str">
            <v>CARLOTTA 1121CB</v>
          </cell>
          <cell r="C1873">
            <v>192291121</v>
          </cell>
          <cell r="D1873" t="str">
            <v>CARLOTTA 1121</v>
          </cell>
          <cell r="E1873" t="str">
            <v>CB</v>
          </cell>
          <cell r="F1873" t="b">
            <v>0</v>
          </cell>
          <cell r="G1873">
            <v>37542.253414315303</v>
          </cell>
          <cell r="H1873">
            <v>4224.1485052012004</v>
          </cell>
          <cell r="I1873">
            <v>2.6253253605973899</v>
          </cell>
          <cell r="J1873">
            <v>255</v>
          </cell>
          <cell r="K1873">
            <v>1.3212459615479099E-4</v>
          </cell>
          <cell r="L1873">
            <v>981</v>
          </cell>
          <cell r="M1873">
            <v>102.388221360206</v>
          </cell>
          <cell r="N1873">
            <v>1942</v>
          </cell>
        </row>
        <row r="1874">
          <cell r="B1874" t="str">
            <v>GONZALES 11013094</v>
          </cell>
          <cell r="C1874">
            <v>182131101</v>
          </cell>
          <cell r="D1874" t="str">
            <v>GONZALES 1101</v>
          </cell>
          <cell r="E1874">
            <v>3094</v>
          </cell>
          <cell r="F1874" t="b">
            <v>0</v>
          </cell>
          <cell r="G1874">
            <v>14546.7613429311</v>
          </cell>
          <cell r="H1874">
            <v>6578.8406352042002</v>
          </cell>
          <cell r="I1874">
            <v>4.0887760318236177</v>
          </cell>
          <cell r="J1874">
            <v>63</v>
          </cell>
          <cell r="K1874">
            <v>6.4103563382407897E-5</v>
          </cell>
          <cell r="L1874">
            <v>2641</v>
          </cell>
          <cell r="M1874">
            <v>239.81091779789699</v>
          </cell>
          <cell r="N1874">
            <v>1568</v>
          </cell>
        </row>
        <row r="1875">
          <cell r="B1875" t="str">
            <v>CHALLENGE 1101CB</v>
          </cell>
          <cell r="C1875">
            <v>103201101</v>
          </cell>
          <cell r="D1875" t="str">
            <v>CHALLENGE 1101</v>
          </cell>
          <cell r="E1875" t="str">
            <v>CB</v>
          </cell>
          <cell r="F1875" t="b">
            <v>0</v>
          </cell>
          <cell r="G1875">
            <v>26652.3350619497</v>
          </cell>
          <cell r="H1875">
            <v>26652.3350619497</v>
          </cell>
          <cell r="I1875">
            <v>16.564533910472157</v>
          </cell>
          <cell r="J1875">
            <v>128</v>
          </cell>
          <cell r="K1875">
            <v>1.18611822358616E-4</v>
          </cell>
          <cell r="L1875">
            <v>1214</v>
          </cell>
          <cell r="M1875">
            <v>102.401606982251</v>
          </cell>
          <cell r="N1875">
            <v>1941</v>
          </cell>
        </row>
        <row r="1876">
          <cell r="B1876" t="str">
            <v>MC KEE 1108976553</v>
          </cell>
          <cell r="C1876">
            <v>83531108</v>
          </cell>
          <cell r="D1876" t="str">
            <v>MC KEE 1108</v>
          </cell>
          <cell r="E1876">
            <v>976553</v>
          </cell>
          <cell r="F1876" t="b">
            <v>0</v>
          </cell>
          <cell r="G1876">
            <v>3112.5675516033698</v>
          </cell>
          <cell r="H1876">
            <v>1744.6034635218</v>
          </cell>
          <cell r="I1876">
            <v>1.0842781003864512</v>
          </cell>
          <cell r="J1876">
            <v>20</v>
          </cell>
          <cell r="K1876">
            <v>6.6998643483707804E-5</v>
          </cell>
          <cell r="L1876">
            <v>2557</v>
          </cell>
          <cell r="M1876">
            <v>174.51734462415899</v>
          </cell>
          <cell r="N1876">
            <v>1699</v>
          </cell>
        </row>
        <row r="1877">
          <cell r="B1877" t="str">
            <v>BRUNSWICK 1106CB</v>
          </cell>
          <cell r="C1877">
            <v>152481106</v>
          </cell>
          <cell r="D1877" t="str">
            <v>BRUNSWICK 1106</v>
          </cell>
          <cell r="E1877" t="str">
            <v>CB</v>
          </cell>
          <cell r="F1877" t="b">
            <v>0</v>
          </cell>
          <cell r="G1877">
            <v>14175.8366946765</v>
          </cell>
          <cell r="H1877">
            <v>14066.708406735201</v>
          </cell>
          <cell r="I1877">
            <v>8.7425161011405841</v>
          </cell>
          <cell r="J1877">
            <v>88</v>
          </cell>
          <cell r="K1877">
            <v>2.6506983819920302E-4</v>
          </cell>
          <cell r="L1877">
            <v>182</v>
          </cell>
          <cell r="M1877">
            <v>43.817328174665398</v>
          </cell>
          <cell r="N1877">
            <v>2253</v>
          </cell>
        </row>
        <row r="1878">
          <cell r="B1878" t="str">
            <v>NOTRE DAME 1103317782</v>
          </cell>
          <cell r="C1878">
            <v>102041103</v>
          </cell>
          <cell r="D1878" t="str">
            <v>NOTRE DAME 1103</v>
          </cell>
          <cell r="E1878">
            <v>317782</v>
          </cell>
          <cell r="F1878" t="b">
            <v>1</v>
          </cell>
          <cell r="G1878">
            <v>6689.8141520583104</v>
          </cell>
          <cell r="H1878">
            <v>874.19289276571305</v>
          </cell>
          <cell r="I1878">
            <v>0.54331441439758421</v>
          </cell>
          <cell r="J1878">
            <v>53</v>
          </cell>
          <cell r="K1878">
            <v>1.25343508303698E-4</v>
          </cell>
          <cell r="L1878">
            <v>1092</v>
          </cell>
          <cell r="M1878">
            <v>127.093964858441</v>
          </cell>
          <cell r="N1878">
            <v>1852</v>
          </cell>
        </row>
        <row r="1879">
          <cell r="B1879" t="str">
            <v>HALF MOON BAY 11036014</v>
          </cell>
          <cell r="C1879">
            <v>24101103</v>
          </cell>
          <cell r="D1879" t="str">
            <v>HALF MOON BAY 1103</v>
          </cell>
          <cell r="E1879">
            <v>6014</v>
          </cell>
          <cell r="F1879" t="b">
            <v>0</v>
          </cell>
          <cell r="G1879">
            <v>19985.203600147401</v>
          </cell>
          <cell r="H1879">
            <v>9962.9662500711092</v>
          </cell>
          <cell r="I1879">
            <v>6.1920237725737159</v>
          </cell>
          <cell r="J1879">
            <v>106</v>
          </cell>
          <cell r="K1879">
            <v>7.6568378028154898E-5</v>
          </cell>
          <cell r="L1879">
            <v>2291</v>
          </cell>
          <cell r="M1879">
            <v>149.423224647582</v>
          </cell>
          <cell r="N1879">
            <v>1779</v>
          </cell>
        </row>
        <row r="1880">
          <cell r="B1880" t="str">
            <v>HOLLISTER 2102676164</v>
          </cell>
          <cell r="C1880">
            <v>182492102</v>
          </cell>
          <cell r="D1880" t="str">
            <v>HOLLISTER 2102</v>
          </cell>
          <cell r="E1880">
            <v>676164</v>
          </cell>
          <cell r="F1880" t="b">
            <v>1</v>
          </cell>
          <cell r="G1880">
            <v>4417.8948197739901</v>
          </cell>
          <cell r="H1880">
            <v>487.500778254637</v>
          </cell>
          <cell r="I1880">
            <v>0.30298370307932693</v>
          </cell>
          <cell r="J1880">
            <v>26</v>
          </cell>
          <cell r="K1880">
            <v>4.5548539341885197E-5</v>
          </cell>
          <cell r="L1880">
            <v>3152</v>
          </cell>
          <cell r="M1880">
            <v>245.92441976968101</v>
          </cell>
          <cell r="N1880">
            <v>1551</v>
          </cell>
        </row>
        <row r="1881">
          <cell r="B1881" t="str">
            <v>BRUNSWICK 1102CB</v>
          </cell>
          <cell r="C1881">
            <v>152481102</v>
          </cell>
          <cell r="D1881" t="str">
            <v>BRUNSWICK 1102</v>
          </cell>
          <cell r="E1881" t="str">
            <v>CB</v>
          </cell>
          <cell r="F1881" t="b">
            <v>0</v>
          </cell>
          <cell r="G1881">
            <v>10098.7974434648</v>
          </cell>
          <cell r="H1881">
            <v>10098.7974434648</v>
          </cell>
          <cell r="I1881">
            <v>6.2764434079955258</v>
          </cell>
          <cell r="J1881">
            <v>73</v>
          </cell>
          <cell r="K1881">
            <v>2.5600258461103999E-4</v>
          </cell>
          <cell r="L1881">
            <v>203</v>
          </cell>
          <cell r="M1881">
            <v>35.552490911996699</v>
          </cell>
          <cell r="N1881">
            <v>2306</v>
          </cell>
        </row>
        <row r="1882">
          <cell r="B1882" t="str">
            <v>FROGTOWN 1702411508</v>
          </cell>
          <cell r="C1882">
            <v>163451702</v>
          </cell>
          <cell r="D1882" t="str">
            <v>FROGTOWN 1702</v>
          </cell>
          <cell r="E1882">
            <v>411508</v>
          </cell>
          <cell r="F1882" t="b">
            <v>1</v>
          </cell>
          <cell r="G1882">
            <v>731.36956749512296</v>
          </cell>
          <cell r="H1882">
            <v>726.79767796613601</v>
          </cell>
          <cell r="I1882">
            <v>0.45170769295595775</v>
          </cell>
          <cell r="J1882">
            <v>6</v>
          </cell>
          <cell r="K1882">
            <v>1.459197216415E-4</v>
          </cell>
          <cell r="L1882">
            <v>790</v>
          </cell>
          <cell r="M1882">
            <v>114.8975610435</v>
          </cell>
          <cell r="N1882">
            <v>1896</v>
          </cell>
        </row>
        <row r="1883">
          <cell r="B1883" t="str">
            <v>FULTON 1104466</v>
          </cell>
          <cell r="C1883">
            <v>42561104</v>
          </cell>
          <cell r="D1883" t="str">
            <v>FULTON 1104</v>
          </cell>
          <cell r="E1883">
            <v>466</v>
          </cell>
          <cell r="F1883" t="b">
            <v>1</v>
          </cell>
          <cell r="G1883">
            <v>2421.8685983229998</v>
          </cell>
          <cell r="H1883">
            <v>622.96439778345905</v>
          </cell>
          <cell r="I1883">
            <v>0.3871748898592039</v>
          </cell>
          <cell r="J1883">
            <v>21</v>
          </cell>
          <cell r="K1883">
            <v>1.1297222636130701E-4</v>
          </cell>
          <cell r="L1883">
            <v>1345</v>
          </cell>
          <cell r="M1883">
            <v>121.204938110245</v>
          </cell>
          <cell r="N1883">
            <v>1867</v>
          </cell>
        </row>
        <row r="1884">
          <cell r="B1884" t="str">
            <v>WYANDOTTE 1105329930</v>
          </cell>
          <cell r="C1884">
            <v>102911105</v>
          </cell>
          <cell r="D1884" t="str">
            <v>WYANDOTTE 1105</v>
          </cell>
          <cell r="E1884">
            <v>329930</v>
          </cell>
          <cell r="F1884" t="b">
            <v>0</v>
          </cell>
          <cell r="G1884">
            <v>19740.574844357699</v>
          </cell>
          <cell r="H1884">
            <v>10526.181183664199</v>
          </cell>
          <cell r="I1884">
            <v>6.5420641290641388</v>
          </cell>
          <cell r="J1884">
            <v>137</v>
          </cell>
          <cell r="K1884">
            <v>1.25629618290716E-4</v>
          </cell>
          <cell r="L1884">
            <v>1085</v>
          </cell>
          <cell r="M1884">
            <v>89.396561430117004</v>
          </cell>
          <cell r="N1884">
            <v>2004</v>
          </cell>
        </row>
        <row r="1885">
          <cell r="B1885" t="str">
            <v>SONOMA 1105539450</v>
          </cell>
          <cell r="C1885">
            <v>42721105</v>
          </cell>
          <cell r="D1885" t="str">
            <v>SONOMA 1105</v>
          </cell>
          <cell r="E1885">
            <v>539450</v>
          </cell>
          <cell r="F1885" t="b">
            <v>0</v>
          </cell>
          <cell r="G1885">
            <v>3896.01083920876</v>
          </cell>
          <cell r="H1885">
            <v>2403.5481863945402</v>
          </cell>
          <cell r="I1885">
            <v>1.4938149076411065</v>
          </cell>
          <cell r="J1885">
            <v>28</v>
          </cell>
          <cell r="K1885">
            <v>9.1165094415503301E-5</v>
          </cell>
          <cell r="L1885">
            <v>1874</v>
          </cell>
          <cell r="M1885">
            <v>148.54969986806699</v>
          </cell>
          <cell r="N1885">
            <v>1781</v>
          </cell>
        </row>
        <row r="1886">
          <cell r="B1886" t="str">
            <v>SHADY GLEN 11012768</v>
          </cell>
          <cell r="C1886">
            <v>152431101</v>
          </cell>
          <cell r="D1886" t="str">
            <v>SHADY GLEN 1101</v>
          </cell>
          <cell r="E1886">
            <v>2768</v>
          </cell>
          <cell r="F1886" t="b">
            <v>0</v>
          </cell>
          <cell r="G1886">
            <v>13051.8561167511</v>
          </cell>
          <cell r="H1886">
            <v>12269.0577019865</v>
          </cell>
          <cell r="I1886">
            <v>7.6252689260326285</v>
          </cell>
          <cell r="J1886">
            <v>88</v>
          </cell>
          <cell r="K1886">
            <v>1.2813979357042101E-4</v>
          </cell>
          <cell r="L1886">
            <v>1045</v>
          </cell>
          <cell r="M1886">
            <v>88.726647786706394</v>
          </cell>
          <cell r="N1886">
            <v>2009</v>
          </cell>
        </row>
        <row r="1887">
          <cell r="B1887" t="str">
            <v>LLAGAS 2101587857</v>
          </cell>
          <cell r="C1887">
            <v>83182101</v>
          </cell>
          <cell r="D1887" t="str">
            <v>LLAGAS 2101</v>
          </cell>
          <cell r="E1887">
            <v>587857</v>
          </cell>
          <cell r="F1887" t="b">
            <v>1</v>
          </cell>
          <cell r="G1887">
            <v>3120.9827944369699</v>
          </cell>
          <cell r="H1887">
            <v>171.86214639867799</v>
          </cell>
          <cell r="I1887">
            <v>0.10681301827139714</v>
          </cell>
          <cell r="J1887">
            <v>28</v>
          </cell>
          <cell r="K1887">
            <v>8.5670288171968396E-5</v>
          </cell>
          <cell r="L1887">
            <v>2038</v>
          </cell>
          <cell r="M1887">
            <v>73.850539235664201</v>
          </cell>
          <cell r="N1887">
            <v>2073</v>
          </cell>
        </row>
        <row r="1888">
          <cell r="B1888" t="str">
            <v>MIWUK 170111800</v>
          </cell>
          <cell r="C1888">
            <v>163661701</v>
          </cell>
          <cell r="D1888" t="str">
            <v>MIWUK 1701</v>
          </cell>
          <cell r="E1888">
            <v>11800</v>
          </cell>
          <cell r="F1888" t="b">
            <v>0</v>
          </cell>
          <cell r="G1888">
            <v>15325.446792848799</v>
          </cell>
          <cell r="H1888">
            <v>15325.446792848799</v>
          </cell>
          <cell r="I1888">
            <v>9.5248270931316341</v>
          </cell>
          <cell r="J1888">
            <v>116</v>
          </cell>
          <cell r="K1888">
            <v>9.1187604351128704E-5</v>
          </cell>
          <cell r="L1888">
            <v>1873</v>
          </cell>
          <cell r="M1888">
            <v>242.093026945752</v>
          </cell>
          <cell r="N1888">
            <v>1561</v>
          </cell>
        </row>
        <row r="1889">
          <cell r="B1889" t="str">
            <v>ELK 1101900</v>
          </cell>
          <cell r="C1889">
            <v>42981101</v>
          </cell>
          <cell r="D1889" t="str">
            <v>ELK 1101</v>
          </cell>
          <cell r="E1889">
            <v>900</v>
          </cell>
          <cell r="F1889" t="b">
            <v>0</v>
          </cell>
          <cell r="G1889">
            <v>34419.946332883097</v>
          </cell>
          <cell r="H1889">
            <v>14125.547665026699</v>
          </cell>
          <cell r="I1889">
            <v>8.7790849378661893</v>
          </cell>
          <cell r="J1889">
            <v>185</v>
          </cell>
          <cell r="K1889">
            <v>5.5461877661164403E-5</v>
          </cell>
          <cell r="L1889">
            <v>2901</v>
          </cell>
          <cell r="M1889">
            <v>228.34523404550899</v>
          </cell>
          <cell r="N1889">
            <v>1591</v>
          </cell>
        </row>
        <row r="1890">
          <cell r="B1890" t="str">
            <v>CALAVERAS CEMENT 11012646</v>
          </cell>
          <cell r="C1890">
            <v>162211101</v>
          </cell>
          <cell r="D1890" t="str">
            <v>CALAVERAS CEMENT 1101</v>
          </cell>
          <cell r="E1890">
            <v>2646</v>
          </cell>
          <cell r="F1890" t="b">
            <v>0</v>
          </cell>
          <cell r="G1890">
            <v>28413.983809084399</v>
          </cell>
          <cell r="H1890">
            <v>28413.983809084399</v>
          </cell>
          <cell r="I1890">
            <v>17.659405723483157</v>
          </cell>
          <cell r="J1890">
            <v>149</v>
          </cell>
          <cell r="K1890">
            <v>1.02529236239599E-4</v>
          </cell>
          <cell r="L1890">
            <v>1586</v>
          </cell>
          <cell r="M1890">
            <v>176.235918023392</v>
          </cell>
          <cell r="N1890">
            <v>1694</v>
          </cell>
        </row>
        <row r="1891">
          <cell r="B1891" t="str">
            <v>FOOTHILL 1101386844</v>
          </cell>
          <cell r="C1891">
            <v>182951101</v>
          </cell>
          <cell r="D1891" t="str">
            <v>FOOTHILL 1101</v>
          </cell>
          <cell r="E1891">
            <v>386844</v>
          </cell>
          <cell r="F1891" t="b">
            <v>1</v>
          </cell>
          <cell r="G1891">
            <v>2561.2261896886498</v>
          </cell>
          <cell r="H1891">
            <v>615.60192797065304</v>
          </cell>
          <cell r="I1891">
            <v>0.38259908512781421</v>
          </cell>
          <cell r="J1891">
            <v>19</v>
          </cell>
          <cell r="K1891">
            <v>4.5617273419913101E-5</v>
          </cell>
          <cell r="L1891">
            <v>3150</v>
          </cell>
          <cell r="M1891">
            <v>232.47949362114801</v>
          </cell>
          <cell r="N1891">
            <v>1583</v>
          </cell>
        </row>
        <row r="1892">
          <cell r="B1892" t="str">
            <v>LLAGAS 2101XR264</v>
          </cell>
          <cell r="C1892">
            <v>83182101</v>
          </cell>
          <cell r="D1892" t="str">
            <v>LLAGAS 2101</v>
          </cell>
          <cell r="E1892" t="str">
            <v>XR264</v>
          </cell>
          <cell r="F1892" t="b">
            <v>1</v>
          </cell>
          <cell r="G1892">
            <v>33068.069386928997</v>
          </cell>
          <cell r="H1892">
            <v>0</v>
          </cell>
          <cell r="I1892">
            <v>0</v>
          </cell>
          <cell r="J1892">
            <v>258</v>
          </cell>
          <cell r="K1892">
            <v>7.9579546479635596E-5</v>
          </cell>
          <cell r="L1892">
            <v>2219</v>
          </cell>
          <cell r="M1892">
            <v>168.572157814203</v>
          </cell>
          <cell r="N1892">
            <v>1723</v>
          </cell>
        </row>
        <row r="1893">
          <cell r="B1893" t="str">
            <v>UKIAH 1113968652</v>
          </cell>
          <cell r="C1893">
            <v>42771113</v>
          </cell>
          <cell r="D1893" t="str">
            <v>UKIAH 1113</v>
          </cell>
          <cell r="E1893">
            <v>968652</v>
          </cell>
          <cell r="F1893" t="b">
            <v>0</v>
          </cell>
          <cell r="G1893">
            <v>3017.7923211549601</v>
          </cell>
          <cell r="H1893">
            <v>1606.18342729562</v>
          </cell>
          <cell r="I1893">
            <v>0.99824948868590435</v>
          </cell>
          <cell r="J1893">
            <v>25</v>
          </cell>
          <cell r="K1893">
            <v>1.04657376286922E-4</v>
          </cell>
          <cell r="L1893">
            <v>1539</v>
          </cell>
          <cell r="M1893">
            <v>114.147361006864</v>
          </cell>
          <cell r="N1893">
            <v>1898</v>
          </cell>
        </row>
        <row r="1894">
          <cell r="B1894" t="str">
            <v>SAN RAFAEL 110863598</v>
          </cell>
          <cell r="C1894">
            <v>42011108</v>
          </cell>
          <cell r="D1894" t="str">
            <v>SAN RAFAEL 1108</v>
          </cell>
          <cell r="E1894">
            <v>63598</v>
          </cell>
          <cell r="F1894" t="b">
            <v>0</v>
          </cell>
          <cell r="G1894">
            <v>3076.8022566619202</v>
          </cell>
          <cell r="H1894">
            <v>3076.8022566619202</v>
          </cell>
          <cell r="I1894">
            <v>1.9122450321080922</v>
          </cell>
          <cell r="J1894">
            <v>24</v>
          </cell>
          <cell r="K1894">
            <v>1.9350388174643699E-4</v>
          </cell>
          <cell r="L1894">
            <v>427</v>
          </cell>
          <cell r="M1894">
            <v>74.353665747509496</v>
          </cell>
          <cell r="N1894">
            <v>2071</v>
          </cell>
        </row>
        <row r="1895">
          <cell r="B1895" t="str">
            <v>ALTO 1124870444</v>
          </cell>
          <cell r="C1895">
            <v>42031124</v>
          </cell>
          <cell r="D1895" t="str">
            <v>ALTO 1124</v>
          </cell>
          <cell r="E1895">
            <v>870444</v>
          </cell>
          <cell r="F1895" t="b">
            <v>0</v>
          </cell>
          <cell r="G1895">
            <v>4770.1260523486098</v>
          </cell>
          <cell r="H1895">
            <v>4746.5040357216903</v>
          </cell>
          <cell r="I1895">
            <v>2.949971433015345</v>
          </cell>
          <cell r="J1895">
            <v>35</v>
          </cell>
          <cell r="K1895">
            <v>1.27869599600671E-4</v>
          </cell>
          <cell r="L1895">
            <v>1050</v>
          </cell>
          <cell r="M1895">
            <v>122.30712025751799</v>
          </cell>
          <cell r="N1895">
            <v>1864</v>
          </cell>
        </row>
        <row r="1896">
          <cell r="B1896" t="str">
            <v>SANTA ROSA A 1104716</v>
          </cell>
          <cell r="C1896">
            <v>42151104</v>
          </cell>
          <cell r="D1896" t="str">
            <v>SANTA ROSA A 1104</v>
          </cell>
          <cell r="E1896">
            <v>716</v>
          </cell>
          <cell r="F1896" t="b">
            <v>0</v>
          </cell>
          <cell r="G1896">
            <v>14319.943782696801</v>
          </cell>
          <cell r="H1896">
            <v>14319.943782696801</v>
          </cell>
          <cell r="I1896">
            <v>8.899902910314978</v>
          </cell>
          <cell r="J1896">
            <v>109</v>
          </cell>
          <cell r="K1896">
            <v>1.0523068674021901E-4</v>
          </cell>
          <cell r="L1896">
            <v>1513</v>
          </cell>
          <cell r="M1896">
            <v>113.979933720124</v>
          </cell>
          <cell r="N1896">
            <v>1900</v>
          </cell>
        </row>
        <row r="1897">
          <cell r="B1897" t="str">
            <v>HALF MOON BAY 1102350336</v>
          </cell>
          <cell r="C1897">
            <v>24101102</v>
          </cell>
          <cell r="D1897" t="str">
            <v>HALF MOON BAY 1102</v>
          </cell>
          <cell r="E1897">
            <v>350336</v>
          </cell>
          <cell r="F1897" t="b">
            <v>0</v>
          </cell>
          <cell r="G1897">
            <v>2699.1632233220198</v>
          </cell>
          <cell r="H1897">
            <v>1936.9418433251899</v>
          </cell>
          <cell r="I1897">
            <v>1.2038171804382785</v>
          </cell>
          <cell r="J1897">
            <v>13</v>
          </cell>
          <cell r="K1897">
            <v>7.7557867510992E-5</v>
          </cell>
          <cell r="L1897">
            <v>2276</v>
          </cell>
          <cell r="M1897">
            <v>139.025533230832</v>
          </cell>
          <cell r="N1897">
            <v>1813</v>
          </cell>
        </row>
        <row r="1898">
          <cell r="B1898" t="str">
            <v>SAN LUIS OBISPO 1108809986</v>
          </cell>
          <cell r="C1898">
            <v>182631108</v>
          </cell>
          <cell r="D1898" t="str">
            <v>SAN LUIS OBISPO 1108</v>
          </cell>
          <cell r="E1898">
            <v>809986</v>
          </cell>
          <cell r="F1898" t="b">
            <v>0</v>
          </cell>
          <cell r="G1898">
            <v>3460.6710239061199</v>
          </cell>
          <cell r="H1898">
            <v>1661.0044282179199</v>
          </cell>
          <cell r="I1898">
            <v>1.0323209622236917</v>
          </cell>
          <cell r="J1898">
            <v>18</v>
          </cell>
          <cell r="K1898">
            <v>4.7550910342882399E-5</v>
          </cell>
          <cell r="L1898">
            <v>3100</v>
          </cell>
          <cell r="M1898">
            <v>119.22999920489001</v>
          </cell>
          <cell r="N1898">
            <v>1872</v>
          </cell>
        </row>
        <row r="1899">
          <cell r="B1899" t="str">
            <v>MARTELL 110198374</v>
          </cell>
          <cell r="C1899">
            <v>163011101</v>
          </cell>
          <cell r="D1899" t="str">
            <v>MARTELL 1101</v>
          </cell>
          <cell r="E1899">
            <v>98374</v>
          </cell>
          <cell r="F1899" t="b">
            <v>0</v>
          </cell>
          <cell r="G1899">
            <v>6103.4021431505598</v>
          </cell>
          <cell r="H1899">
            <v>1330.8093277482701</v>
          </cell>
          <cell r="I1899">
            <v>0.82710337336747675</v>
          </cell>
          <cell r="J1899">
            <v>46</v>
          </cell>
          <cell r="K1899">
            <v>1.19858280453152E-4</v>
          </cell>
          <cell r="L1899">
            <v>1189</v>
          </cell>
          <cell r="M1899">
            <v>56.1693803092218</v>
          </cell>
          <cell r="N1899">
            <v>2175</v>
          </cell>
        </row>
        <row r="1900">
          <cell r="B1900" t="str">
            <v>HOLLISTER 210491424</v>
          </cell>
          <cell r="C1900">
            <v>182492104</v>
          </cell>
          <cell r="D1900" t="str">
            <v>HOLLISTER 2104</v>
          </cell>
          <cell r="E1900">
            <v>91424</v>
          </cell>
          <cell r="F1900" t="b">
            <v>1</v>
          </cell>
          <cell r="G1900">
            <v>14089.3649408078</v>
          </cell>
          <cell r="H1900">
            <v>303.16583518812701</v>
          </cell>
          <cell r="I1900">
            <v>0.18841879129156433</v>
          </cell>
          <cell r="J1900">
            <v>95</v>
          </cell>
          <cell r="K1900">
            <v>6.4005246864932503E-5</v>
          </cell>
          <cell r="L1900">
            <v>2646</v>
          </cell>
          <cell r="M1900">
            <v>160.20494826810699</v>
          </cell>
          <cell r="N1900">
            <v>1745</v>
          </cell>
        </row>
        <row r="1901">
          <cell r="B1901" t="str">
            <v>CLOVERDALE 1102262</v>
          </cell>
          <cell r="C1901">
            <v>42821102</v>
          </cell>
          <cell r="D1901" t="str">
            <v>CLOVERDALE 1102</v>
          </cell>
          <cell r="E1901">
            <v>262</v>
          </cell>
          <cell r="F1901" t="b">
            <v>0</v>
          </cell>
          <cell r="G1901">
            <v>9547.2777277554196</v>
          </cell>
          <cell r="H1901">
            <v>2067.1656870114998</v>
          </cell>
          <cell r="I1901">
            <v>1.284751825364512</v>
          </cell>
          <cell r="J1901">
            <v>61</v>
          </cell>
          <cell r="K1901">
            <v>1.00471845740446E-4</v>
          </cell>
          <cell r="L1901">
            <v>1637</v>
          </cell>
          <cell r="M1901">
            <v>112.22854412782</v>
          </cell>
          <cell r="N1901">
            <v>1905</v>
          </cell>
        </row>
        <row r="1902">
          <cell r="B1902" t="str">
            <v>SILVERADO 2105247660</v>
          </cell>
          <cell r="C1902">
            <v>43432105</v>
          </cell>
          <cell r="D1902" t="str">
            <v>SILVERADO 2105</v>
          </cell>
          <cell r="E1902">
            <v>247660</v>
          </cell>
          <cell r="F1902" t="b">
            <v>0</v>
          </cell>
          <cell r="G1902">
            <v>5200.0543641288796</v>
          </cell>
          <cell r="H1902">
            <v>3858.4885980794502</v>
          </cell>
          <cell r="I1902">
            <v>2.3980662511370108</v>
          </cell>
          <cell r="J1902">
            <v>35</v>
          </cell>
          <cell r="K1902">
            <v>8.3564643916490998E-5</v>
          </cell>
          <cell r="L1902">
            <v>2111</v>
          </cell>
          <cell r="M1902">
            <v>144.07700503406301</v>
          </cell>
          <cell r="N1902">
            <v>1794</v>
          </cell>
        </row>
        <row r="1903">
          <cell r="B1903" t="str">
            <v>BRUNSWICK 11052210</v>
          </cell>
          <cell r="C1903">
            <v>152481105</v>
          </cell>
          <cell r="D1903" t="str">
            <v>BRUNSWICK 1105</v>
          </cell>
          <cell r="E1903">
            <v>2210</v>
          </cell>
          <cell r="F1903" t="b">
            <v>0</v>
          </cell>
          <cell r="G1903">
            <v>36938.534603041</v>
          </cell>
          <cell r="H1903">
            <v>36938.534603041</v>
          </cell>
          <cell r="I1903">
            <v>22.957448479205098</v>
          </cell>
          <cell r="J1903">
            <v>280</v>
          </cell>
          <cell r="K1903">
            <v>9.2626787695458302E-5</v>
          </cell>
          <cell r="L1903">
            <v>1829</v>
          </cell>
          <cell r="M1903">
            <v>84.790221342414199</v>
          </cell>
          <cell r="N1903">
            <v>2032</v>
          </cell>
        </row>
        <row r="1904">
          <cell r="B1904" t="str">
            <v>OAKHURST 11035480</v>
          </cell>
          <cell r="C1904">
            <v>254421103</v>
          </cell>
          <cell r="D1904" t="str">
            <v>OAKHURST 1103</v>
          </cell>
          <cell r="E1904">
            <v>5480</v>
          </cell>
          <cell r="F1904" t="b">
            <v>0</v>
          </cell>
          <cell r="G1904">
            <v>27352.068709616098</v>
          </cell>
          <cell r="H1904">
            <v>27352.068709616098</v>
          </cell>
          <cell r="I1904">
            <v>16.999421199264201</v>
          </cell>
          <cell r="J1904">
            <v>180</v>
          </cell>
          <cell r="K1904">
            <v>7.0805215229951399E-5</v>
          </cell>
          <cell r="L1904">
            <v>2447</v>
          </cell>
          <cell r="M1904">
            <v>169.23634819305201</v>
          </cell>
          <cell r="N1904">
            <v>1720</v>
          </cell>
        </row>
        <row r="1905">
          <cell r="B1905" t="str">
            <v>PIT NO 3 21011360</v>
          </cell>
          <cell r="C1905">
            <v>103732101</v>
          </cell>
          <cell r="D1905" t="str">
            <v>PIT NO 3 2101</v>
          </cell>
          <cell r="E1905">
            <v>1360</v>
          </cell>
          <cell r="F1905" t="b">
            <v>0</v>
          </cell>
          <cell r="G1905">
            <v>36445.278661739299</v>
          </cell>
          <cell r="H1905">
            <v>36106.629683857303</v>
          </cell>
          <cell r="I1905">
            <v>22.440416211222686</v>
          </cell>
          <cell r="J1905">
            <v>92</v>
          </cell>
          <cell r="K1905">
            <v>4.8938151942159197E-5</v>
          </cell>
          <cell r="L1905">
            <v>3066</v>
          </cell>
          <cell r="M1905">
            <v>304.05940246431999</v>
          </cell>
          <cell r="N1905">
            <v>1443</v>
          </cell>
        </row>
        <row r="1906">
          <cell r="B1906" t="str">
            <v>MILPITAS 1109XR044</v>
          </cell>
          <cell r="C1906">
            <v>82831109</v>
          </cell>
          <cell r="D1906" t="str">
            <v>MILPITAS 1109</v>
          </cell>
          <cell r="E1906" t="str">
            <v>XR044</v>
          </cell>
          <cell r="F1906" t="b">
            <v>1</v>
          </cell>
          <cell r="G1906">
            <v>3013.9348593270001</v>
          </cell>
          <cell r="H1906">
            <v>677.80181323905299</v>
          </cell>
          <cell r="I1906">
            <v>0.42125656509574455</v>
          </cell>
          <cell r="J1906">
            <v>18</v>
          </cell>
          <cell r="K1906">
            <v>1.08545051957395E-4</v>
          </cell>
          <cell r="L1906">
            <v>1434</v>
          </cell>
          <cell r="M1906">
            <v>79.582873031964795</v>
          </cell>
          <cell r="N1906">
            <v>2050</v>
          </cell>
        </row>
        <row r="1907">
          <cell r="B1907" t="str">
            <v>CALAVERAS CEMENT 11011419</v>
          </cell>
          <cell r="C1907">
            <v>162211101</v>
          </cell>
          <cell r="D1907" t="str">
            <v>CALAVERAS CEMENT 1101</v>
          </cell>
          <cell r="E1907">
            <v>1419</v>
          </cell>
          <cell r="F1907" t="b">
            <v>0</v>
          </cell>
          <cell r="G1907">
            <v>24160.951721491099</v>
          </cell>
          <cell r="H1907">
            <v>24160.951721491099</v>
          </cell>
          <cell r="I1907">
            <v>15.016129099745866</v>
          </cell>
          <cell r="J1907">
            <v>130</v>
          </cell>
          <cell r="K1907">
            <v>6.2459332980324594E-5</v>
          </cell>
          <cell r="L1907">
            <v>2706</v>
          </cell>
          <cell r="M1907">
            <v>145.10352895557801</v>
          </cell>
          <cell r="N1907">
            <v>1792</v>
          </cell>
        </row>
        <row r="1908">
          <cell r="B1908" t="str">
            <v>HIGGINS 1104324510</v>
          </cell>
          <cell r="C1908">
            <v>152691104</v>
          </cell>
          <cell r="D1908" t="str">
            <v>HIGGINS 1104</v>
          </cell>
          <cell r="E1908">
            <v>324510</v>
          </cell>
          <cell r="F1908" t="b">
            <v>0</v>
          </cell>
          <cell r="G1908">
            <v>20073.601562271098</v>
          </cell>
          <cell r="H1908">
            <v>20073.601562271098</v>
          </cell>
          <cell r="I1908">
            <v>12.475824463810502</v>
          </cell>
          <cell r="J1908">
            <v>154</v>
          </cell>
          <cell r="K1908">
            <v>6.2523373320824203E-5</v>
          </cell>
          <cell r="L1908">
            <v>2702</v>
          </cell>
          <cell r="M1908">
            <v>194.52574445068601</v>
          </cell>
          <cell r="N1908">
            <v>1656</v>
          </cell>
        </row>
        <row r="1909">
          <cell r="B1909" t="str">
            <v>COARSEGOLD 210210050</v>
          </cell>
          <cell r="C1909">
            <v>254432102</v>
          </cell>
          <cell r="D1909" t="str">
            <v>COARSEGOLD 2102</v>
          </cell>
          <cell r="E1909">
            <v>10050</v>
          </cell>
          <cell r="F1909" t="b">
            <v>0</v>
          </cell>
          <cell r="G1909">
            <v>11290.6239038892</v>
          </cell>
          <cell r="H1909">
            <v>11290.6239038892</v>
          </cell>
          <cell r="I1909">
            <v>7.0171683678615286</v>
          </cell>
          <cell r="J1909">
            <v>81</v>
          </cell>
          <cell r="K1909">
            <v>9.8288659762602005E-5</v>
          </cell>
          <cell r="L1909">
            <v>1684</v>
          </cell>
          <cell r="M1909">
            <v>101.870995454891</v>
          </cell>
          <cell r="N1909">
            <v>1946</v>
          </cell>
        </row>
        <row r="1910">
          <cell r="B1910" t="str">
            <v>WEST POINT 110293116</v>
          </cell>
          <cell r="C1910">
            <v>163201102</v>
          </cell>
          <cell r="D1910" t="str">
            <v>WEST POINT 1102</v>
          </cell>
          <cell r="E1910">
            <v>93116</v>
          </cell>
          <cell r="F1910" t="b">
            <v>0</v>
          </cell>
          <cell r="G1910">
            <v>68103.731379427205</v>
          </cell>
          <cell r="H1910">
            <v>68103.731379427205</v>
          </cell>
          <cell r="I1910">
            <v>42.326744176151152</v>
          </cell>
          <cell r="J1910">
            <v>453</v>
          </cell>
          <cell r="K1910">
            <v>9.1188845122267803E-5</v>
          </cell>
          <cell r="L1910">
            <v>1872</v>
          </cell>
          <cell r="M1910">
            <v>118.496193015022</v>
          </cell>
          <cell r="N1910">
            <v>1875</v>
          </cell>
        </row>
        <row r="1911">
          <cell r="B1911" t="str">
            <v>CABRILLO 1104CB</v>
          </cell>
          <cell r="C1911">
            <v>183101104</v>
          </cell>
          <cell r="D1911" t="str">
            <v>CABRILLO 1104</v>
          </cell>
          <cell r="E1911" t="str">
            <v>CB</v>
          </cell>
          <cell r="F1911" t="b">
            <v>0</v>
          </cell>
          <cell r="G1911">
            <v>27455.787720742199</v>
          </cell>
          <cell r="H1911">
            <v>6641.9361124450297</v>
          </cell>
          <cell r="I1911">
            <v>4.1279901258204035</v>
          </cell>
          <cell r="J1911">
            <v>121</v>
          </cell>
          <cell r="K1911">
            <v>2.9423267497319101E-5</v>
          </cell>
          <cell r="L1911">
            <v>3434</v>
          </cell>
          <cell r="M1911">
            <v>158.584193092486</v>
          </cell>
          <cell r="N1911">
            <v>1751</v>
          </cell>
        </row>
        <row r="1912">
          <cell r="B1912" t="str">
            <v>MOLINO 110251788</v>
          </cell>
          <cell r="C1912">
            <v>42571102</v>
          </cell>
          <cell r="D1912" t="str">
            <v>MOLINO 1102</v>
          </cell>
          <cell r="E1912">
            <v>51788</v>
          </cell>
          <cell r="F1912" t="b">
            <v>0</v>
          </cell>
          <cell r="G1912">
            <v>20901.694533651</v>
          </cell>
          <cell r="H1912">
            <v>8188.5747586265497</v>
          </cell>
          <cell r="I1912">
            <v>5.0892322924963018</v>
          </cell>
          <cell r="J1912">
            <v>153</v>
          </cell>
          <cell r="K1912">
            <v>1.2561378560492701E-4</v>
          </cell>
          <cell r="L1912">
            <v>1087</v>
          </cell>
          <cell r="M1912">
            <v>89.163859192020098</v>
          </cell>
          <cell r="N1912">
            <v>2005</v>
          </cell>
        </row>
        <row r="1913">
          <cell r="B1913" t="str">
            <v>RISING RIVER 11019032</v>
          </cell>
          <cell r="C1913">
            <v>103551101</v>
          </cell>
          <cell r="D1913" t="str">
            <v>RISING RIVER 1101</v>
          </cell>
          <cell r="E1913">
            <v>9032</v>
          </cell>
          <cell r="F1913" t="b">
            <v>0</v>
          </cell>
          <cell r="G1913">
            <v>37853.358100378398</v>
          </cell>
          <cell r="H1913">
            <v>36827.563314977699</v>
          </cell>
          <cell r="I1913">
            <v>22.88847937537458</v>
          </cell>
          <cell r="J1913">
            <v>175</v>
          </cell>
          <cell r="K1913">
            <v>3.6108218667538402E-5</v>
          </cell>
          <cell r="L1913">
            <v>3334</v>
          </cell>
          <cell r="M1913">
            <v>413.85459098342398</v>
          </cell>
          <cell r="N1913">
            <v>1280</v>
          </cell>
        </row>
        <row r="1914">
          <cell r="B1914" t="str">
            <v>FORT BRAGG A 11014622</v>
          </cell>
          <cell r="C1914">
            <v>42761101</v>
          </cell>
          <cell r="D1914" t="str">
            <v>FORT BRAGG A 1101</v>
          </cell>
          <cell r="E1914">
            <v>4622</v>
          </cell>
          <cell r="F1914" t="b">
            <v>0</v>
          </cell>
          <cell r="G1914">
            <v>21650.664821123199</v>
          </cell>
          <cell r="H1914">
            <v>21650.664821123199</v>
          </cell>
          <cell r="I1914">
            <v>13.455975650169794</v>
          </cell>
          <cell r="J1914">
            <v>109</v>
          </cell>
          <cell r="K1914">
            <v>2.8634997728978998E-4</v>
          </cell>
          <cell r="L1914">
            <v>145</v>
          </cell>
          <cell r="M1914">
            <v>73.589115140930701</v>
          </cell>
          <cell r="N1914">
            <v>2077</v>
          </cell>
        </row>
        <row r="1915">
          <cell r="B1915" t="str">
            <v>CASTRO VALLEY 1110MR243</v>
          </cell>
          <cell r="C1915">
            <v>14091110</v>
          </cell>
          <cell r="D1915" t="str">
            <v>CASTRO VALLEY 1110</v>
          </cell>
          <cell r="E1915" t="str">
            <v>MR243</v>
          </cell>
          <cell r="F1915" t="b">
            <v>0</v>
          </cell>
          <cell r="G1915">
            <v>8929.80504482365</v>
          </cell>
          <cell r="H1915">
            <v>8929.80504482365</v>
          </cell>
          <cell r="I1915">
            <v>5.5499099097723121</v>
          </cell>
          <cell r="J1915">
            <v>72</v>
          </cell>
          <cell r="K1915">
            <v>8.9045559914464103E-5</v>
          </cell>
          <cell r="L1915">
            <v>1946</v>
          </cell>
          <cell r="M1915">
            <v>128.04842813851101</v>
          </cell>
          <cell r="N1915">
            <v>1849</v>
          </cell>
        </row>
        <row r="1916">
          <cell r="B1916" t="str">
            <v>PLACER 1103429574</v>
          </cell>
          <cell r="C1916">
            <v>152461103</v>
          </cell>
          <cell r="D1916" t="str">
            <v>PLACER 1103</v>
          </cell>
          <cell r="E1916">
            <v>429574</v>
          </cell>
          <cell r="F1916" t="b">
            <v>0</v>
          </cell>
          <cell r="G1916">
            <v>15346.741498941299</v>
          </cell>
          <cell r="H1916">
            <v>8004.04743269152</v>
          </cell>
          <cell r="I1916">
            <v>4.9745478139785702</v>
          </cell>
          <cell r="J1916">
            <v>114</v>
          </cell>
          <cell r="K1916">
            <v>1.9074419613293399E-4</v>
          </cell>
          <cell r="L1916">
            <v>439</v>
          </cell>
          <cell r="M1916">
            <v>99.341291302034307</v>
          </cell>
          <cell r="N1916">
            <v>1955</v>
          </cell>
        </row>
        <row r="1917">
          <cell r="B1917" t="str">
            <v>LAURELES 1111CB</v>
          </cell>
          <cell r="C1917">
            <v>182371111</v>
          </cell>
          <cell r="D1917" t="str">
            <v>LAURELES 1111</v>
          </cell>
          <cell r="E1917" t="str">
            <v>CB</v>
          </cell>
          <cell r="F1917" t="b">
            <v>0</v>
          </cell>
          <cell r="G1917">
            <v>13124.8359687374</v>
          </cell>
          <cell r="H1917">
            <v>11515.531213177799</v>
          </cell>
          <cell r="I1917">
            <v>7.1569491691596019</v>
          </cell>
          <cell r="J1917">
            <v>82</v>
          </cell>
          <cell r="K1917">
            <v>7.3715876779471395E-5</v>
          </cell>
          <cell r="L1917">
            <v>2370</v>
          </cell>
          <cell r="M1917">
            <v>185.60357038231501</v>
          </cell>
          <cell r="N1917">
            <v>1669</v>
          </cell>
        </row>
        <row r="1918">
          <cell r="B1918" t="str">
            <v>MENLO 11028896</v>
          </cell>
          <cell r="C1918">
            <v>24131102</v>
          </cell>
          <cell r="D1918" t="str">
            <v>MENLO 1102</v>
          </cell>
          <cell r="E1918">
            <v>8896</v>
          </cell>
          <cell r="F1918" t="b">
            <v>0</v>
          </cell>
          <cell r="G1918">
            <v>2488.0112479986301</v>
          </cell>
          <cell r="H1918">
            <v>1537.985713581</v>
          </cell>
          <cell r="I1918">
            <v>0.95586433410876326</v>
          </cell>
          <cell r="J1918">
            <v>14</v>
          </cell>
          <cell r="K1918">
            <v>2.2996777676910599E-4</v>
          </cell>
          <cell r="L1918">
            <v>285</v>
          </cell>
          <cell r="M1918">
            <v>52.130209988149304</v>
          </cell>
          <cell r="N1918">
            <v>2200</v>
          </cell>
        </row>
        <row r="1919">
          <cell r="B1919" t="str">
            <v>CARLOTTA 112142896</v>
          </cell>
          <cell r="C1919">
            <v>192291121</v>
          </cell>
          <cell r="D1919" t="str">
            <v>CARLOTTA 1121</v>
          </cell>
          <cell r="E1919">
            <v>42896</v>
          </cell>
          <cell r="F1919" t="b">
            <v>0</v>
          </cell>
          <cell r="G1919">
            <v>8829.7849678978</v>
          </cell>
          <cell r="H1919">
            <v>3686.5968065417201</v>
          </cell>
          <cell r="I1919">
            <v>2.2912348082919327</v>
          </cell>
          <cell r="J1919">
            <v>71</v>
          </cell>
          <cell r="K1919">
            <v>1.9576686063886299E-4</v>
          </cell>
          <cell r="L1919">
            <v>414</v>
          </cell>
          <cell r="M1919">
            <v>80.383362554645998</v>
          </cell>
          <cell r="N1919">
            <v>2046</v>
          </cell>
        </row>
        <row r="1920">
          <cell r="B1920" t="str">
            <v>SOLEDAD 2102304826</v>
          </cell>
          <cell r="C1920">
            <v>182052102</v>
          </cell>
          <cell r="D1920" t="str">
            <v>SOLEDAD 2102</v>
          </cell>
          <cell r="E1920">
            <v>304826</v>
          </cell>
          <cell r="F1920" t="b">
            <v>0</v>
          </cell>
          <cell r="G1920">
            <v>14243.578099095999</v>
          </cell>
          <cell r="H1920">
            <v>8398.3076294935599</v>
          </cell>
          <cell r="I1920">
            <v>5.2195821190140208</v>
          </cell>
          <cell r="J1920">
            <v>61</v>
          </cell>
          <cell r="K1920">
            <v>1.8550859615478598E-5</v>
          </cell>
          <cell r="L1920">
            <v>3558</v>
          </cell>
          <cell r="M1920">
            <v>384.60239313664903</v>
          </cell>
          <cell r="N1920">
            <v>1312</v>
          </cell>
        </row>
        <row r="1921">
          <cell r="B1921" t="str">
            <v>PINE GROVE 1102CB</v>
          </cell>
          <cell r="C1921">
            <v>163751102</v>
          </cell>
          <cell r="D1921" t="str">
            <v>PINE GROVE 1102</v>
          </cell>
          <cell r="E1921" t="str">
            <v>CB</v>
          </cell>
          <cell r="F1921" t="b">
            <v>0</v>
          </cell>
          <cell r="G1921">
            <v>17461.9206432467</v>
          </cell>
          <cell r="H1921">
            <v>17461.9206432467</v>
          </cell>
          <cell r="I1921">
            <v>10.852654222030267</v>
          </cell>
          <cell r="J1921">
            <v>136</v>
          </cell>
          <cell r="K1921">
            <v>1.49355814595336E-4</v>
          </cell>
          <cell r="L1921">
            <v>745</v>
          </cell>
          <cell r="M1921">
            <v>159.962465899786</v>
          </cell>
          <cell r="N1921">
            <v>1746</v>
          </cell>
        </row>
        <row r="1922">
          <cell r="B1922" t="str">
            <v>ORO FINO 11022560</v>
          </cell>
          <cell r="C1922">
            <v>103031102</v>
          </cell>
          <cell r="D1922" t="str">
            <v>ORO FINO 1102</v>
          </cell>
          <cell r="E1922">
            <v>2560</v>
          </cell>
          <cell r="F1922" t="b">
            <v>0</v>
          </cell>
          <cell r="G1922">
            <v>26913.6157480119</v>
          </cell>
          <cell r="H1922">
            <v>26913.6157480119</v>
          </cell>
          <cell r="I1922">
            <v>16.726920912375327</v>
          </cell>
          <cell r="J1922">
            <v>179</v>
          </cell>
          <cell r="K1922">
            <v>8.9580902222325393E-5</v>
          </cell>
          <cell r="L1922">
            <v>1928</v>
          </cell>
          <cell r="M1922">
            <v>135.77722244223901</v>
          </cell>
          <cell r="N1922">
            <v>1829</v>
          </cell>
        </row>
        <row r="1923">
          <cell r="B1923" t="str">
            <v>CAMPHORA 1101613562</v>
          </cell>
          <cell r="C1923">
            <v>182071101</v>
          </cell>
          <cell r="D1923" t="str">
            <v>CAMPHORA 1101</v>
          </cell>
          <cell r="E1923">
            <v>613562</v>
          </cell>
          <cell r="F1923" t="b">
            <v>0</v>
          </cell>
          <cell r="G1923">
            <v>9602.6341448904896</v>
          </cell>
          <cell r="H1923">
            <v>5945.3078802898299</v>
          </cell>
          <cell r="I1923">
            <v>3.6950328653137539</v>
          </cell>
          <cell r="J1923">
            <v>29</v>
          </cell>
          <cell r="K1923">
            <v>4.4820356103108197E-5</v>
          </cell>
          <cell r="L1923">
            <v>3166</v>
          </cell>
          <cell r="M1923">
            <v>198.149941979994</v>
          </cell>
          <cell r="N1923">
            <v>1645</v>
          </cell>
        </row>
        <row r="1924">
          <cell r="B1924" t="str">
            <v>MOLINO 1102189602</v>
          </cell>
          <cell r="C1924">
            <v>42571102</v>
          </cell>
          <cell r="D1924" t="str">
            <v>MOLINO 1102</v>
          </cell>
          <cell r="E1924">
            <v>189602</v>
          </cell>
          <cell r="F1924" t="b">
            <v>0</v>
          </cell>
          <cell r="G1924">
            <v>1011.22081482046</v>
          </cell>
          <cell r="H1924">
            <v>1011.22081482046</v>
          </cell>
          <cell r="I1924">
            <v>0.62847782151675569</v>
          </cell>
          <cell r="J1924">
            <v>9</v>
          </cell>
          <cell r="K1924">
            <v>1.0514139204234201E-4</v>
          </cell>
          <cell r="L1924">
            <v>1518</v>
          </cell>
          <cell r="M1924">
            <v>134.76186556975301</v>
          </cell>
          <cell r="N1924">
            <v>1833</v>
          </cell>
        </row>
        <row r="1925">
          <cell r="B1925" t="str">
            <v>CAMP EVERS 210533542</v>
          </cell>
          <cell r="C1925">
            <v>83622105</v>
          </cell>
          <cell r="D1925" t="str">
            <v>CAMP EVERS 2105</v>
          </cell>
          <cell r="E1925">
            <v>33542</v>
          </cell>
          <cell r="F1925" t="b">
            <v>0</v>
          </cell>
          <cell r="G1925">
            <v>4316.4834910814998</v>
          </cell>
          <cell r="H1925">
            <v>4316.4834910814998</v>
          </cell>
          <cell r="I1925">
            <v>2.68271192733468</v>
          </cell>
          <cell r="J1925">
            <v>39</v>
          </cell>
          <cell r="K1925">
            <v>3.1343448734752602E-4</v>
          </cell>
          <cell r="L1925">
            <v>114</v>
          </cell>
          <cell r="M1925">
            <v>29.933990554748501</v>
          </cell>
          <cell r="N1925">
            <v>2346</v>
          </cell>
        </row>
        <row r="1926">
          <cell r="B1926" t="str">
            <v>ROSSMOOR 110837848</v>
          </cell>
          <cell r="C1926">
            <v>14161108</v>
          </cell>
          <cell r="D1926" t="str">
            <v>ROSSMOOR 1108</v>
          </cell>
          <cell r="E1926">
            <v>37848</v>
          </cell>
          <cell r="F1926" t="b">
            <v>0</v>
          </cell>
          <cell r="G1926">
            <v>9580.5994251812008</v>
          </cell>
          <cell r="H1926">
            <v>9580.5994251812008</v>
          </cell>
          <cell r="I1926">
            <v>5.9543812462282171</v>
          </cell>
          <cell r="J1926">
            <v>60</v>
          </cell>
          <cell r="K1926">
            <v>7.1725174257153393E-5</v>
          </cell>
          <cell r="L1926">
            <v>2430</v>
          </cell>
          <cell r="M1926">
            <v>176.94819301711601</v>
          </cell>
          <cell r="N1926">
            <v>1691</v>
          </cell>
        </row>
        <row r="1927">
          <cell r="B1927" t="str">
            <v>MONTE RIO 11113891</v>
          </cell>
          <cell r="C1927">
            <v>42811111</v>
          </cell>
          <cell r="D1927" t="str">
            <v>MONTE RIO 1111</v>
          </cell>
          <cell r="E1927">
            <v>3891</v>
          </cell>
          <cell r="F1927" t="b">
            <v>0</v>
          </cell>
          <cell r="G1927">
            <v>5583.0951473037703</v>
          </cell>
          <cell r="H1927">
            <v>5583.0951473037703</v>
          </cell>
          <cell r="I1927">
            <v>3.4699161885045187</v>
          </cell>
          <cell r="J1927">
            <v>23</v>
          </cell>
          <cell r="K1927">
            <v>2.2659538676221401E-4</v>
          </cell>
          <cell r="L1927">
            <v>300</v>
          </cell>
          <cell r="M1927">
            <v>68.315071231343595</v>
          </cell>
          <cell r="N1927">
            <v>2101</v>
          </cell>
        </row>
        <row r="1928">
          <cell r="B1928" t="str">
            <v>HALF MOON BAY 1103341542</v>
          </cell>
          <cell r="C1928">
            <v>24101103</v>
          </cell>
          <cell r="D1928" t="str">
            <v>HALF MOON BAY 1103</v>
          </cell>
          <cell r="E1928">
            <v>341542</v>
          </cell>
          <cell r="F1928" t="b">
            <v>0</v>
          </cell>
          <cell r="G1928">
            <v>10584.3319701199</v>
          </cell>
          <cell r="H1928">
            <v>9768.7601982895903</v>
          </cell>
          <cell r="I1928">
            <v>6.0713239268425045</v>
          </cell>
          <cell r="J1928">
            <v>47</v>
          </cell>
          <cell r="K1928">
            <v>8.7167243186235595E-5</v>
          </cell>
          <cell r="L1928">
            <v>2009</v>
          </cell>
          <cell r="M1928">
            <v>161.048384519422</v>
          </cell>
          <cell r="N1928">
            <v>1744</v>
          </cell>
        </row>
        <row r="1929">
          <cell r="B1929" t="str">
            <v>WILLOW CREEK 11037514</v>
          </cell>
          <cell r="C1929">
            <v>192171103</v>
          </cell>
          <cell r="D1929" t="str">
            <v>WILLOW CREEK 1103</v>
          </cell>
          <cell r="E1929">
            <v>7514</v>
          </cell>
          <cell r="F1929" t="b">
            <v>0</v>
          </cell>
          <cell r="G1929">
            <v>16121.9059984054</v>
          </cell>
          <cell r="H1929">
            <v>14595.717796331301</v>
          </cell>
          <cell r="I1929">
            <v>9.0712975738541335</v>
          </cell>
          <cell r="J1929">
            <v>118</v>
          </cell>
          <cell r="K1929">
            <v>2.5506510454591501E-4</v>
          </cell>
          <cell r="L1929">
            <v>206</v>
          </cell>
          <cell r="M1929">
            <v>51.2832101922953</v>
          </cell>
          <cell r="N1929">
            <v>2206</v>
          </cell>
        </row>
        <row r="1930">
          <cell r="B1930" t="str">
            <v>MONTE RIO 1112999</v>
          </cell>
          <cell r="C1930">
            <v>42811112</v>
          </cell>
          <cell r="D1930" t="str">
            <v>MONTE RIO 1112</v>
          </cell>
          <cell r="E1930">
            <v>999</v>
          </cell>
          <cell r="F1930" t="b">
            <v>0</v>
          </cell>
          <cell r="G1930">
            <v>1412.37549646194</v>
          </cell>
          <cell r="H1930">
            <v>1412.37549646194</v>
          </cell>
          <cell r="I1930">
            <v>0.87779707673209451</v>
          </cell>
          <cell r="J1930">
            <v>7</v>
          </cell>
          <cell r="K1930">
            <v>1.5392311407984801E-4</v>
          </cell>
          <cell r="L1930">
            <v>709</v>
          </cell>
          <cell r="M1930">
            <v>122.312626187489</v>
          </cell>
          <cell r="N1930">
            <v>1863</v>
          </cell>
        </row>
        <row r="1931">
          <cell r="B1931" t="str">
            <v>ATASCADERO 1103492068</v>
          </cell>
          <cell r="C1931">
            <v>182541103</v>
          </cell>
          <cell r="D1931" t="str">
            <v>ATASCADERO 1103</v>
          </cell>
          <cell r="E1931">
            <v>492068</v>
          </cell>
          <cell r="F1931" t="b">
            <v>0</v>
          </cell>
          <cell r="G1931">
            <v>13334.893509907301</v>
          </cell>
          <cell r="H1931">
            <v>11954.628142088701</v>
          </cell>
          <cell r="I1931">
            <v>7.4298496843310753</v>
          </cell>
          <cell r="J1931">
            <v>75</v>
          </cell>
          <cell r="K1931">
            <v>6.9325235761032202E-5</v>
          </cell>
          <cell r="L1931">
            <v>2495</v>
          </cell>
          <cell r="M1931">
            <v>169.75166047960499</v>
          </cell>
          <cell r="N1931">
            <v>1718</v>
          </cell>
        </row>
        <row r="1932">
          <cell r="B1932" t="str">
            <v>CLAY 110184572</v>
          </cell>
          <cell r="C1932">
            <v>163341101</v>
          </cell>
          <cell r="D1932" t="str">
            <v>CLAY 1101</v>
          </cell>
          <cell r="E1932">
            <v>84572</v>
          </cell>
          <cell r="F1932" t="b">
            <v>1</v>
          </cell>
          <cell r="G1932">
            <v>3629.8322681939699</v>
          </cell>
          <cell r="H1932">
            <v>844.79954416089299</v>
          </cell>
          <cell r="I1932">
            <v>0.5250463294971367</v>
          </cell>
          <cell r="J1932">
            <v>27</v>
          </cell>
          <cell r="K1932">
            <v>6.1460775230915199E-5</v>
          </cell>
          <cell r="L1932">
            <v>2735</v>
          </cell>
          <cell r="M1932">
            <v>146.120489602888</v>
          </cell>
          <cell r="N1932">
            <v>1788</v>
          </cell>
        </row>
        <row r="1933">
          <cell r="B1933" t="str">
            <v>COTATI 1105893</v>
          </cell>
          <cell r="C1933">
            <v>42271105</v>
          </cell>
          <cell r="D1933" t="str">
            <v>COTATI 1105</v>
          </cell>
          <cell r="E1933">
            <v>893</v>
          </cell>
          <cell r="F1933" t="b">
            <v>1</v>
          </cell>
          <cell r="G1933">
            <v>16957.799166206401</v>
          </cell>
          <cell r="H1933">
            <v>312.23026385506199</v>
          </cell>
          <cell r="I1933">
            <v>0.19405237032632816</v>
          </cell>
          <cell r="J1933">
            <v>91</v>
          </cell>
          <cell r="K1933">
            <v>8.7800366317322998E-5</v>
          </cell>
          <cell r="L1933">
            <v>1990</v>
          </cell>
          <cell r="M1933">
            <v>114.14156200587701</v>
          </cell>
          <cell r="N1933">
            <v>1899</v>
          </cell>
        </row>
        <row r="1934">
          <cell r="B1934" t="str">
            <v>VOLTA 11021650</v>
          </cell>
          <cell r="C1934">
            <v>102541102</v>
          </cell>
          <cell r="D1934" t="str">
            <v>VOLTA 1102</v>
          </cell>
          <cell r="E1934">
            <v>1650</v>
          </cell>
          <cell r="F1934" t="b">
            <v>0</v>
          </cell>
          <cell r="G1934">
            <v>34931.974318947097</v>
          </cell>
          <cell r="H1934">
            <v>34931.974318947097</v>
          </cell>
          <cell r="I1934">
            <v>21.710363156586141</v>
          </cell>
          <cell r="J1934">
            <v>154</v>
          </cell>
          <cell r="K1934">
            <v>4.7418568550104497E-5</v>
          </cell>
          <cell r="L1934">
            <v>3105</v>
          </cell>
          <cell r="M1934">
            <v>252.230161990753</v>
          </cell>
          <cell r="N1934">
            <v>1537</v>
          </cell>
        </row>
        <row r="1935">
          <cell r="B1935" t="str">
            <v>APPLE HILL 110497086</v>
          </cell>
          <cell r="C1935">
            <v>153661104</v>
          </cell>
          <cell r="D1935" t="str">
            <v>APPLE HILL 1104</v>
          </cell>
          <cell r="E1935">
            <v>97086</v>
          </cell>
          <cell r="F1935" t="b">
            <v>0</v>
          </cell>
          <cell r="G1935">
            <v>41345.098670548701</v>
          </cell>
          <cell r="H1935">
            <v>41345.098670548701</v>
          </cell>
          <cell r="I1935">
            <v>25.696145848694034</v>
          </cell>
          <cell r="J1935">
            <v>301</v>
          </cell>
          <cell r="K1935">
            <v>7.7564557687343806E-5</v>
          </cell>
          <cell r="L1935">
            <v>2275</v>
          </cell>
          <cell r="M1935">
            <v>132.48390719310501</v>
          </cell>
          <cell r="N1935">
            <v>1840</v>
          </cell>
        </row>
        <row r="1936">
          <cell r="B1936" t="str">
            <v>ALTO 1122591122</v>
          </cell>
          <cell r="C1936">
            <v>42031122</v>
          </cell>
          <cell r="D1936" t="str">
            <v>ALTO 1122</v>
          </cell>
          <cell r="E1936">
            <v>591122</v>
          </cell>
          <cell r="F1936" t="b">
            <v>1</v>
          </cell>
          <cell r="G1936">
            <v>748.68206863518003</v>
          </cell>
          <cell r="H1936">
            <v>748.68206863518003</v>
          </cell>
          <cell r="I1936">
            <v>0.46530893016481045</v>
          </cell>
          <cell r="J1936">
            <v>7</v>
          </cell>
          <cell r="K1936">
            <v>2.20327829343399E-4</v>
          </cell>
          <cell r="L1936">
            <v>319</v>
          </cell>
          <cell r="M1936">
            <v>51.000073453437203</v>
          </cell>
          <cell r="N1936">
            <v>2207</v>
          </cell>
        </row>
        <row r="1937">
          <cell r="B1937" t="str">
            <v>MARTELL 110191216</v>
          </cell>
          <cell r="C1937">
            <v>163011101</v>
          </cell>
          <cell r="D1937" t="str">
            <v>MARTELL 1101</v>
          </cell>
          <cell r="E1937">
            <v>91216</v>
          </cell>
          <cell r="F1937" t="b">
            <v>0</v>
          </cell>
          <cell r="G1937">
            <v>65291.636116355301</v>
          </cell>
          <cell r="H1937">
            <v>65291.636116355301</v>
          </cell>
          <cell r="I1937">
            <v>40.579015609916283</v>
          </cell>
          <cell r="J1937">
            <v>380</v>
          </cell>
          <cell r="K1937">
            <v>8.9695444137063499E-5</v>
          </cell>
          <cell r="L1937">
            <v>1922</v>
          </cell>
          <cell r="M1937">
            <v>143.74188258418201</v>
          </cell>
          <cell r="N1937">
            <v>1795</v>
          </cell>
        </row>
        <row r="1938">
          <cell r="B1938" t="str">
            <v>DUNBAR 1102246</v>
          </cell>
          <cell r="C1938">
            <v>43071102</v>
          </cell>
          <cell r="D1938" t="str">
            <v>DUNBAR 1102</v>
          </cell>
          <cell r="E1938">
            <v>246</v>
          </cell>
          <cell r="F1938" t="b">
            <v>0</v>
          </cell>
          <cell r="G1938">
            <v>21497.755721721602</v>
          </cell>
          <cell r="H1938">
            <v>21497.755721721602</v>
          </cell>
          <cell r="I1938">
            <v>13.360942027173152</v>
          </cell>
          <cell r="J1938">
            <v>148</v>
          </cell>
          <cell r="K1938">
            <v>1.12156906683606E-4</v>
          </cell>
          <cell r="L1938">
            <v>1363</v>
          </cell>
          <cell r="M1938">
            <v>98.105526491082301</v>
          </cell>
          <cell r="N1938">
            <v>1967</v>
          </cell>
        </row>
        <row r="1939">
          <cell r="B1939" t="str">
            <v>DEL MONTE 21043088</v>
          </cell>
          <cell r="C1939">
            <v>182222104</v>
          </cell>
          <cell r="D1939" t="str">
            <v>DEL MONTE 2104</v>
          </cell>
          <cell r="E1939">
            <v>3088</v>
          </cell>
          <cell r="F1939" t="b">
            <v>0</v>
          </cell>
          <cell r="G1939">
            <v>24808.0862399994</v>
          </cell>
          <cell r="H1939">
            <v>24808.0862399994</v>
          </cell>
          <cell r="I1939">
            <v>15.41832581727744</v>
          </cell>
          <cell r="J1939">
            <v>175</v>
          </cell>
          <cell r="K1939">
            <v>7.2041423851000396E-5</v>
          </cell>
          <cell r="L1939">
            <v>2415</v>
          </cell>
          <cell r="M1939">
            <v>135.11277273562899</v>
          </cell>
          <cell r="N1939">
            <v>1831</v>
          </cell>
        </row>
        <row r="1940">
          <cell r="B1940" t="str">
            <v>CAMBRIA 1102CB</v>
          </cell>
          <cell r="C1940">
            <v>182771102</v>
          </cell>
          <cell r="D1940" t="str">
            <v>CAMBRIA 1102</v>
          </cell>
          <cell r="E1940" t="str">
            <v>CB</v>
          </cell>
          <cell r="F1940" t="b">
            <v>0</v>
          </cell>
          <cell r="G1940">
            <v>37414.417201259399</v>
          </cell>
          <cell r="H1940">
            <v>25753.258979791801</v>
          </cell>
          <cell r="I1940">
            <v>16.00575449334481</v>
          </cell>
          <cell r="J1940">
            <v>153</v>
          </cell>
          <cell r="K1940">
            <v>5.55699763284186E-5</v>
          </cell>
          <cell r="L1940">
            <v>2899</v>
          </cell>
          <cell r="M1940">
            <v>155.15273081292099</v>
          </cell>
          <cell r="N1940">
            <v>1763</v>
          </cell>
        </row>
        <row r="1941">
          <cell r="B1941" t="str">
            <v>VOLTA 110297816</v>
          </cell>
          <cell r="C1941">
            <v>102541102</v>
          </cell>
          <cell r="D1941" t="str">
            <v>VOLTA 1102</v>
          </cell>
          <cell r="E1941">
            <v>97816</v>
          </cell>
          <cell r="F1941" t="b">
            <v>0</v>
          </cell>
          <cell r="G1941">
            <v>8457.2763432713</v>
          </cell>
          <cell r="H1941">
            <v>8457.2763432713</v>
          </cell>
          <cell r="I1941">
            <v>5.2562314128472964</v>
          </cell>
          <cell r="J1941">
            <v>50</v>
          </cell>
          <cell r="K1941">
            <v>4.6969967746806597E-5</v>
          </cell>
          <cell r="L1941">
            <v>3114</v>
          </cell>
          <cell r="M1941">
            <v>169.42393895940401</v>
          </cell>
          <cell r="N1941">
            <v>1719</v>
          </cell>
        </row>
        <row r="1942">
          <cell r="B1942" t="str">
            <v>CALAVERAS CEMENT 110147968</v>
          </cell>
          <cell r="C1942">
            <v>162211101</v>
          </cell>
          <cell r="D1942" t="str">
            <v>CALAVERAS CEMENT 1101</v>
          </cell>
          <cell r="E1942">
            <v>47968</v>
          </cell>
          <cell r="F1942" t="b">
            <v>0</v>
          </cell>
          <cell r="G1942">
            <v>65100.486220168197</v>
          </cell>
          <cell r="H1942">
            <v>65100.486220168197</v>
          </cell>
          <cell r="I1942">
            <v>40.460215177233188</v>
          </cell>
          <cell r="J1942">
            <v>306</v>
          </cell>
          <cell r="K1942">
            <v>5.7194870458290803E-5</v>
          </cell>
          <cell r="L1942">
            <v>2856</v>
          </cell>
          <cell r="M1942">
            <v>229.05746913272699</v>
          </cell>
          <cell r="N1942">
            <v>1588</v>
          </cell>
        </row>
        <row r="1943">
          <cell r="B1943" t="str">
            <v>LOS GATOS 110760024</v>
          </cell>
          <cell r="C1943">
            <v>82021107</v>
          </cell>
          <cell r="D1943" t="str">
            <v>LOS GATOS 1107</v>
          </cell>
          <cell r="E1943">
            <v>60024</v>
          </cell>
          <cell r="F1943" t="b">
            <v>0</v>
          </cell>
          <cell r="G1943">
            <v>6398.0406892177698</v>
          </cell>
          <cell r="H1943">
            <v>6398.0406892177698</v>
          </cell>
          <cell r="I1943">
            <v>3.9764081350017215</v>
          </cell>
          <cell r="J1943">
            <v>27</v>
          </cell>
          <cell r="K1943">
            <v>8.4330334815334597E-5</v>
          </cell>
          <cell r="L1943">
            <v>2081</v>
          </cell>
          <cell r="M1943">
            <v>118.047139608693</v>
          </cell>
          <cell r="N1943">
            <v>1880</v>
          </cell>
        </row>
        <row r="1944">
          <cell r="B1944" t="str">
            <v>PINE GROVE 110194936</v>
          </cell>
          <cell r="C1944">
            <v>163751101</v>
          </cell>
          <cell r="D1944" t="str">
            <v>PINE GROVE 1101</v>
          </cell>
          <cell r="E1944">
            <v>94936</v>
          </cell>
          <cell r="F1944" t="b">
            <v>0</v>
          </cell>
          <cell r="G1944">
            <v>14750.285629361801</v>
          </cell>
          <cell r="H1944">
            <v>14750.285629361801</v>
          </cell>
          <cell r="I1944">
            <v>9.1673621065020505</v>
          </cell>
          <cell r="J1944">
            <v>82</v>
          </cell>
          <cell r="K1944">
            <v>1.04733638909237E-4</v>
          </cell>
          <cell r="L1944">
            <v>1535</v>
          </cell>
          <cell r="M1944">
            <v>117.737537235141</v>
          </cell>
          <cell r="N1944">
            <v>1883</v>
          </cell>
        </row>
        <row r="1945">
          <cell r="B1945" t="str">
            <v>ALLEGHANY 1101808</v>
          </cell>
          <cell r="C1945">
            <v>152101101</v>
          </cell>
          <cell r="D1945" t="str">
            <v>ALLEGHANY 1101</v>
          </cell>
          <cell r="E1945">
            <v>808</v>
          </cell>
          <cell r="F1945" t="b">
            <v>0</v>
          </cell>
          <cell r="G1945">
            <v>9941.3745219259599</v>
          </cell>
          <cell r="H1945">
            <v>9941.3745219259599</v>
          </cell>
          <cell r="I1945">
            <v>6.1786044263057551</v>
          </cell>
          <cell r="J1945">
            <v>23</v>
          </cell>
          <cell r="K1945">
            <v>8.8813584377269494E-5</v>
          </cell>
          <cell r="L1945">
            <v>1958</v>
          </cell>
          <cell r="M1945">
            <v>107.55248367168601</v>
          </cell>
          <cell r="N1945">
            <v>1920</v>
          </cell>
        </row>
        <row r="1946">
          <cell r="B1946" t="str">
            <v>PUEBLO 2103706399</v>
          </cell>
          <cell r="C1946">
            <v>43292103</v>
          </cell>
          <cell r="D1946" t="str">
            <v>PUEBLO 2103</v>
          </cell>
          <cell r="E1946">
            <v>706399</v>
          </cell>
          <cell r="F1946" t="b">
            <v>1</v>
          </cell>
          <cell r="G1946">
            <v>1848.727636695</v>
          </cell>
          <cell r="H1946">
            <v>537.97165671339906</v>
          </cell>
          <cell r="I1946">
            <v>0.3343515579325041</v>
          </cell>
          <cell r="J1946">
            <v>16</v>
          </cell>
          <cell r="K1946">
            <v>4.8672271198787098E-5</v>
          </cell>
          <cell r="L1946">
            <v>3069</v>
          </cell>
          <cell r="M1946">
            <v>204.870784283245</v>
          </cell>
          <cell r="N1946">
            <v>1630</v>
          </cell>
        </row>
        <row r="1947">
          <cell r="B1947" t="str">
            <v>EL DORADO PH 210119752</v>
          </cell>
          <cell r="C1947">
            <v>152762101</v>
          </cell>
          <cell r="D1947" t="str">
            <v>EL DORADO PH 2101</v>
          </cell>
          <cell r="E1947">
            <v>19752</v>
          </cell>
          <cell r="F1947" t="b">
            <v>0</v>
          </cell>
          <cell r="G1947">
            <v>58764.731755429799</v>
          </cell>
          <cell r="H1947">
            <v>58764.731755429799</v>
          </cell>
          <cell r="I1947">
            <v>36.522518182367804</v>
          </cell>
          <cell r="J1947">
            <v>436</v>
          </cell>
          <cell r="K1947">
            <v>1.72256847183595E-4</v>
          </cell>
          <cell r="L1947">
            <v>548</v>
          </cell>
          <cell r="M1947">
            <v>104.62558591987199</v>
          </cell>
          <cell r="N1947">
            <v>1929</v>
          </cell>
        </row>
        <row r="1948">
          <cell r="B1948" t="str">
            <v>SILVERADO 2105131568</v>
          </cell>
          <cell r="C1948">
            <v>43432105</v>
          </cell>
          <cell r="D1948" t="str">
            <v>SILVERADO 2105</v>
          </cell>
          <cell r="E1948">
            <v>131568</v>
          </cell>
          <cell r="F1948" t="b">
            <v>0</v>
          </cell>
          <cell r="G1948">
            <v>7881.7386240476599</v>
          </cell>
          <cell r="H1948">
            <v>6658.8016640736396</v>
          </cell>
          <cell r="I1948">
            <v>4.1384721342906401</v>
          </cell>
          <cell r="J1948">
            <v>57</v>
          </cell>
          <cell r="K1948">
            <v>1.35761804127118E-4</v>
          </cell>
          <cell r="L1948">
            <v>921</v>
          </cell>
          <cell r="M1948">
            <v>77.207991173820105</v>
          </cell>
          <cell r="N1948">
            <v>2060</v>
          </cell>
        </row>
        <row r="1949">
          <cell r="B1949" t="str">
            <v>LUCERNE 110638632</v>
          </cell>
          <cell r="C1949">
            <v>43351106</v>
          </cell>
          <cell r="D1949" t="str">
            <v>LUCERNE 1106</v>
          </cell>
          <cell r="E1949">
            <v>38632</v>
          </cell>
          <cell r="F1949" t="b">
            <v>0</v>
          </cell>
          <cell r="G1949">
            <v>7538.4158144011499</v>
          </cell>
          <cell r="H1949">
            <v>7535.3677562927496</v>
          </cell>
          <cell r="I1949">
            <v>4.6832615017357053</v>
          </cell>
          <cell r="J1949">
            <v>58</v>
          </cell>
          <cell r="K1949">
            <v>1.83408334123669E-4</v>
          </cell>
          <cell r="L1949">
            <v>485</v>
          </cell>
          <cell r="M1949">
            <v>125.72498312592801</v>
          </cell>
          <cell r="N1949">
            <v>1857</v>
          </cell>
        </row>
        <row r="1950">
          <cell r="B1950" t="str">
            <v>OLEMA 1101337220</v>
          </cell>
          <cell r="C1950">
            <v>42291101</v>
          </cell>
          <cell r="D1950" t="str">
            <v>OLEMA 1101</v>
          </cell>
          <cell r="E1950">
            <v>337220</v>
          </cell>
          <cell r="F1950" t="b">
            <v>0</v>
          </cell>
          <cell r="G1950">
            <v>8725.0859913414497</v>
          </cell>
          <cell r="H1950">
            <v>7959.89171287108</v>
          </cell>
          <cell r="I1950">
            <v>4.9471048557309381</v>
          </cell>
          <cell r="J1950">
            <v>28</v>
          </cell>
          <cell r="K1950">
            <v>1.2555219213286999E-4</v>
          </cell>
          <cell r="L1950">
            <v>1088</v>
          </cell>
          <cell r="M1950">
            <v>76.008208002356596</v>
          </cell>
          <cell r="N1950">
            <v>2062</v>
          </cell>
        </row>
        <row r="1951">
          <cell r="B1951" t="str">
            <v>BIG BEND 1101CB</v>
          </cell>
          <cell r="C1951">
            <v>103751101</v>
          </cell>
          <cell r="D1951" t="str">
            <v>BIG BEND 1101</v>
          </cell>
          <cell r="E1951" t="str">
            <v>CB</v>
          </cell>
          <cell r="F1951" t="b">
            <v>0</v>
          </cell>
          <cell r="G1951">
            <v>37377.208935817704</v>
          </cell>
          <cell r="H1951">
            <v>37377.208935817704</v>
          </cell>
          <cell r="I1951">
            <v>23.230086349171973</v>
          </cell>
          <cell r="J1951">
            <v>171</v>
          </cell>
          <cell r="K1951">
            <v>1.36781349915155E-4</v>
          </cell>
          <cell r="L1951">
            <v>910</v>
          </cell>
          <cell r="M1951">
            <v>60.827287260191497</v>
          </cell>
          <cell r="N1951">
            <v>2149</v>
          </cell>
        </row>
        <row r="1952">
          <cell r="B1952" t="str">
            <v>PEORIA 170570198</v>
          </cell>
          <cell r="C1952">
            <v>163781705</v>
          </cell>
          <cell r="D1952" t="str">
            <v>PEORIA 1705</v>
          </cell>
          <cell r="E1952">
            <v>70198</v>
          </cell>
          <cell r="F1952" t="b">
            <v>0</v>
          </cell>
          <cell r="G1952">
            <v>5102.4846527256504</v>
          </cell>
          <cell r="H1952">
            <v>3628.2739120820302</v>
          </cell>
          <cell r="I1952">
            <v>2.2549868937737911</v>
          </cell>
          <cell r="J1952">
            <v>36</v>
          </cell>
          <cell r="K1952">
            <v>9.8287974146337004E-5</v>
          </cell>
          <cell r="L1952">
            <v>1685</v>
          </cell>
          <cell r="M1952">
            <v>164.13548216534099</v>
          </cell>
          <cell r="N1952">
            <v>1736</v>
          </cell>
        </row>
        <row r="1953">
          <cell r="B1953" t="str">
            <v>REDBUD 1101400</v>
          </cell>
          <cell r="C1953">
            <v>43191101</v>
          </cell>
          <cell r="D1953" t="str">
            <v>REDBUD 1101</v>
          </cell>
          <cell r="E1953">
            <v>400</v>
          </cell>
          <cell r="F1953" t="b">
            <v>0</v>
          </cell>
          <cell r="G1953">
            <v>1650.1100112543099</v>
          </cell>
          <cell r="H1953">
            <v>1410.48890573576</v>
          </cell>
          <cell r="I1953">
            <v>0.87662455297436914</v>
          </cell>
          <cell r="J1953">
            <v>14</v>
          </cell>
          <cell r="K1953">
            <v>7.9737647605985005E-5</v>
          </cell>
          <cell r="L1953">
            <v>2214</v>
          </cell>
          <cell r="M1953">
            <v>97.446914702945307</v>
          </cell>
          <cell r="N1953">
            <v>1971</v>
          </cell>
        </row>
        <row r="1954">
          <cell r="B1954" t="str">
            <v>POINT ARENA 110137426</v>
          </cell>
          <cell r="C1954">
            <v>43381101</v>
          </cell>
          <cell r="D1954" t="str">
            <v>POINT ARENA 1101</v>
          </cell>
          <cell r="E1954">
            <v>37426</v>
          </cell>
          <cell r="F1954" t="b">
            <v>0</v>
          </cell>
          <cell r="G1954">
            <v>8142.4342633304004</v>
          </cell>
          <cell r="H1954">
            <v>1270.4089090176999</v>
          </cell>
          <cell r="I1954">
            <v>0.78956426912224975</v>
          </cell>
          <cell r="J1954">
            <v>65</v>
          </cell>
          <cell r="K1954">
            <v>4.6458069447488397E-5</v>
          </cell>
          <cell r="L1954">
            <v>3126</v>
          </cell>
          <cell r="M1954">
            <v>164.86888334002299</v>
          </cell>
          <cell r="N1954">
            <v>1735</v>
          </cell>
        </row>
        <row r="1955">
          <cell r="B1955" t="str">
            <v>HOLLISTER 21064004</v>
          </cell>
          <cell r="C1955">
            <v>182492106</v>
          </cell>
          <cell r="D1955" t="str">
            <v>HOLLISTER 2106</v>
          </cell>
          <cell r="E1955">
            <v>4004</v>
          </cell>
          <cell r="F1955" t="b">
            <v>0</v>
          </cell>
          <cell r="G1955">
            <v>32627.9425322229</v>
          </cell>
          <cell r="H1955">
            <v>14083.796591501199</v>
          </cell>
          <cell r="I1955">
            <v>8.7531364770050963</v>
          </cell>
          <cell r="J1955">
            <v>180</v>
          </cell>
          <cell r="K1955">
            <v>5.37363773622184E-5</v>
          </cell>
          <cell r="L1955">
            <v>2948</v>
          </cell>
          <cell r="M1955">
            <v>159.41229379917999</v>
          </cell>
          <cell r="N1955">
            <v>1748</v>
          </cell>
        </row>
        <row r="1956">
          <cell r="B1956" t="str">
            <v>WOODACRE 11021280</v>
          </cell>
          <cell r="C1956">
            <v>43021102</v>
          </cell>
          <cell r="D1956" t="str">
            <v>WOODACRE 1102</v>
          </cell>
          <cell r="E1956">
            <v>1280</v>
          </cell>
          <cell r="F1956" t="b">
            <v>0</v>
          </cell>
          <cell r="G1956">
            <v>13974.646587917599</v>
          </cell>
          <cell r="H1956">
            <v>13812.8360259295</v>
          </cell>
          <cell r="I1956">
            <v>8.5847333908822261</v>
          </cell>
          <cell r="J1956">
            <v>111</v>
          </cell>
          <cell r="K1956">
            <v>1.5948664499651201E-4</v>
          </cell>
          <cell r="L1956">
            <v>648</v>
          </cell>
          <cell r="M1956">
            <v>83.406494988401803</v>
          </cell>
          <cell r="N1956">
            <v>2034</v>
          </cell>
        </row>
        <row r="1957">
          <cell r="B1957" t="str">
            <v>WEST POINT 1101L3355</v>
          </cell>
          <cell r="C1957">
            <v>163201101</v>
          </cell>
          <cell r="D1957" t="str">
            <v>WEST POINT 1101</v>
          </cell>
          <cell r="E1957" t="str">
            <v>L3355</v>
          </cell>
          <cell r="F1957" t="b">
            <v>0</v>
          </cell>
          <cell r="G1957">
            <v>3618.1853036161101</v>
          </cell>
          <cell r="H1957">
            <v>3618.1853036161101</v>
          </cell>
          <cell r="I1957">
            <v>2.2487167828565009</v>
          </cell>
          <cell r="J1957">
            <v>27</v>
          </cell>
          <cell r="K1957">
            <v>8.1776277915600402E-5</v>
          </cell>
          <cell r="L1957">
            <v>2161</v>
          </cell>
          <cell r="M1957">
            <v>67.856618229178594</v>
          </cell>
          <cell r="N1957">
            <v>2102</v>
          </cell>
        </row>
        <row r="1958">
          <cell r="B1958" t="str">
            <v>ALHAMBRA 110595016</v>
          </cell>
          <cell r="C1958">
            <v>14101105</v>
          </cell>
          <cell r="D1958" t="str">
            <v>ALHAMBRA 1105</v>
          </cell>
          <cell r="E1958">
            <v>95016</v>
          </cell>
          <cell r="F1958" t="b">
            <v>0</v>
          </cell>
          <cell r="G1958">
            <v>7771.8455247162501</v>
          </cell>
          <cell r="H1958">
            <v>1223.0109167552901</v>
          </cell>
          <cell r="I1958">
            <v>0.76010622545387818</v>
          </cell>
          <cell r="J1958">
            <v>69</v>
          </cell>
          <cell r="K1958">
            <v>5.7126263521016499E-5</v>
          </cell>
          <cell r="L1958">
            <v>2857</v>
          </cell>
          <cell r="M1958">
            <v>109.098335478788</v>
          </cell>
          <cell r="N1958">
            <v>1914</v>
          </cell>
        </row>
        <row r="1959">
          <cell r="B1959" t="str">
            <v>BIG MEADOWS 21012474</v>
          </cell>
          <cell r="C1959">
            <v>102812101</v>
          </cell>
          <cell r="D1959" t="str">
            <v>BIG MEADOWS 2101</v>
          </cell>
          <cell r="E1959">
            <v>2474</v>
          </cell>
          <cell r="F1959" t="b">
            <v>0</v>
          </cell>
          <cell r="G1959">
            <v>13467.349786508699</v>
          </cell>
          <cell r="H1959">
            <v>13410.8685054377</v>
          </cell>
          <cell r="I1959">
            <v>8.3349089530377256</v>
          </cell>
          <cell r="J1959">
            <v>83</v>
          </cell>
          <cell r="K1959">
            <v>3.6201124487433797E-5</v>
          </cell>
          <cell r="L1959">
            <v>3329</v>
          </cell>
          <cell r="M1959">
            <v>276.60695128766298</v>
          </cell>
          <cell r="N1959">
            <v>1482</v>
          </cell>
        </row>
        <row r="1960">
          <cell r="B1960" t="str">
            <v>SONOMA 1104414</v>
          </cell>
          <cell r="C1960">
            <v>42721104</v>
          </cell>
          <cell r="D1960" t="str">
            <v>SONOMA 1104</v>
          </cell>
          <cell r="E1960">
            <v>414</v>
          </cell>
          <cell r="F1960" t="b">
            <v>0</v>
          </cell>
          <cell r="G1960">
            <v>35132.367507837502</v>
          </cell>
          <cell r="H1960">
            <v>2113.8048195708998</v>
          </cell>
          <cell r="I1960">
            <v>1.3137382346618396</v>
          </cell>
          <cell r="J1960">
            <v>260</v>
          </cell>
          <cell r="K1960">
            <v>5.60003197335624E-5</v>
          </cell>
          <cell r="L1960">
            <v>2889</v>
          </cell>
          <cell r="M1960">
            <v>105.792386609771</v>
          </cell>
          <cell r="N1960">
            <v>1925</v>
          </cell>
        </row>
        <row r="1961">
          <cell r="B1961" t="str">
            <v>FELTON 0401CB</v>
          </cell>
          <cell r="C1961">
            <v>83140401</v>
          </cell>
          <cell r="D1961" t="str">
            <v>FELTON 0401</v>
          </cell>
          <cell r="E1961" t="str">
            <v>CB</v>
          </cell>
          <cell r="F1961" t="b">
            <v>0</v>
          </cell>
          <cell r="G1961">
            <v>4118.8768375434202</v>
          </cell>
          <cell r="H1961">
            <v>4062.5856913408602</v>
          </cell>
          <cell r="I1961">
            <v>2.5249134191055687</v>
          </cell>
          <cell r="J1961">
            <v>34</v>
          </cell>
          <cell r="K1961">
            <v>4.3163928571362598E-4</v>
          </cell>
          <cell r="L1961">
            <v>58</v>
          </cell>
          <cell r="M1961">
            <v>21.041734994654199</v>
          </cell>
          <cell r="N1961">
            <v>2435</v>
          </cell>
        </row>
        <row r="1962">
          <cell r="B1962" t="str">
            <v>WISE 110163199</v>
          </cell>
          <cell r="C1962">
            <v>152271101</v>
          </cell>
          <cell r="D1962" t="str">
            <v>WISE 1101</v>
          </cell>
          <cell r="E1962">
            <v>63199</v>
          </cell>
          <cell r="F1962" t="b">
            <v>1</v>
          </cell>
          <cell r="G1962">
            <v>1501.40824471929</v>
          </cell>
          <cell r="H1962">
            <v>989.41000822206001</v>
          </cell>
          <cell r="I1962">
            <v>0.6149223171050715</v>
          </cell>
          <cell r="J1962">
            <v>8</v>
          </cell>
          <cell r="K1962">
            <v>1.83450683834962E-4</v>
          </cell>
          <cell r="L1962">
            <v>483</v>
          </cell>
          <cell r="M1962">
            <v>115.945354799911</v>
          </cell>
          <cell r="N1962">
            <v>1891</v>
          </cell>
        </row>
        <row r="1963">
          <cell r="B1963" t="str">
            <v>MORGAN HILL 2111XR292</v>
          </cell>
          <cell r="C1963">
            <v>83242111</v>
          </cell>
          <cell r="D1963" t="str">
            <v>MORGAN HILL 2111</v>
          </cell>
          <cell r="E1963" t="str">
            <v>XR292</v>
          </cell>
          <cell r="F1963" t="b">
            <v>0</v>
          </cell>
          <cell r="G1963">
            <v>19536.814679201299</v>
          </cell>
          <cell r="H1963">
            <v>17975.922055343301</v>
          </cell>
          <cell r="I1963">
            <v>11.172108176099005</v>
          </cell>
          <cell r="J1963">
            <v>130</v>
          </cell>
          <cell r="K1963">
            <v>6.4726122844569102E-5</v>
          </cell>
          <cell r="L1963">
            <v>2615</v>
          </cell>
          <cell r="M1963">
            <v>181.51726232278801</v>
          </cell>
          <cell r="N1963">
            <v>1680</v>
          </cell>
        </row>
        <row r="1964">
          <cell r="B1964" t="str">
            <v>DUNBAR 1102CB</v>
          </cell>
          <cell r="C1964">
            <v>43071102</v>
          </cell>
          <cell r="D1964" t="str">
            <v>DUNBAR 1102</v>
          </cell>
          <cell r="E1964" t="str">
            <v>CB</v>
          </cell>
          <cell r="F1964" t="b">
            <v>0</v>
          </cell>
          <cell r="G1964">
            <v>13834.3750149101</v>
          </cell>
          <cell r="H1964">
            <v>12733.9139798099</v>
          </cell>
          <cell r="I1964">
            <v>7.914178980615227</v>
          </cell>
          <cell r="J1964">
            <v>113</v>
          </cell>
          <cell r="K1964">
            <v>1.30934635227735E-4</v>
          </cell>
          <cell r="L1964">
            <v>994</v>
          </cell>
          <cell r="M1964">
            <v>85.213458940507394</v>
          </cell>
          <cell r="N1964">
            <v>2029</v>
          </cell>
        </row>
        <row r="1965">
          <cell r="B1965" t="str">
            <v>PERRY 1101W26</v>
          </cell>
          <cell r="C1965">
            <v>183071101</v>
          </cell>
          <cell r="D1965" t="str">
            <v>PERRY 1101</v>
          </cell>
          <cell r="E1965" t="str">
            <v>W26</v>
          </cell>
          <cell r="F1965" t="b">
            <v>0</v>
          </cell>
          <cell r="G1965">
            <v>4390.4189849072</v>
          </cell>
          <cell r="H1965">
            <v>4390.4189849072</v>
          </cell>
          <cell r="I1965">
            <v>2.7286631354302049</v>
          </cell>
          <cell r="J1965">
            <v>18</v>
          </cell>
          <cell r="K1965">
            <v>6.7545097206473398E-5</v>
          </cell>
          <cell r="L1965">
            <v>2549</v>
          </cell>
          <cell r="M1965">
            <v>162.11975534508599</v>
          </cell>
          <cell r="N1965">
            <v>1741</v>
          </cell>
        </row>
        <row r="1966">
          <cell r="B1966" t="str">
            <v>BUCKS CREEK 11031131</v>
          </cell>
          <cell r="C1966">
            <v>102211103</v>
          </cell>
          <cell r="D1966" t="str">
            <v>BUCKS CREEK 1103</v>
          </cell>
          <cell r="E1966">
            <v>1131</v>
          </cell>
          <cell r="F1966" t="b">
            <v>0</v>
          </cell>
          <cell r="G1966">
            <v>4424.1223621628196</v>
          </cell>
          <cell r="H1966">
            <v>4424.1223621628196</v>
          </cell>
          <cell r="I1966">
            <v>2.7496099205486759</v>
          </cell>
          <cell r="J1966">
            <v>33</v>
          </cell>
          <cell r="K1966">
            <v>8.1427292627722595E-5</v>
          </cell>
          <cell r="L1966">
            <v>2171</v>
          </cell>
          <cell r="M1966">
            <v>131.83385686036399</v>
          </cell>
          <cell r="N1966">
            <v>1842</v>
          </cell>
        </row>
        <row r="1967">
          <cell r="B1967" t="str">
            <v>RINCON 1103568</v>
          </cell>
          <cell r="C1967">
            <v>43321103</v>
          </cell>
          <cell r="D1967" t="str">
            <v>RINCON 1103</v>
          </cell>
          <cell r="E1967">
            <v>568</v>
          </cell>
          <cell r="F1967" t="b">
            <v>0</v>
          </cell>
          <cell r="G1967">
            <v>20285.883213253699</v>
          </cell>
          <cell r="H1967">
            <v>20285.883213253699</v>
          </cell>
          <cell r="I1967">
            <v>12.607758367466563</v>
          </cell>
          <cell r="J1967">
            <v>129</v>
          </cell>
          <cell r="K1967">
            <v>1.19408573624468E-4</v>
          </cell>
          <cell r="L1967">
            <v>1198</v>
          </cell>
          <cell r="M1967">
            <v>98.392740984928196</v>
          </cell>
          <cell r="N1967">
            <v>1966</v>
          </cell>
        </row>
        <row r="1968">
          <cell r="B1968" t="str">
            <v>PANOCHE 11034008</v>
          </cell>
          <cell r="C1968">
            <v>253671103</v>
          </cell>
          <cell r="D1968" t="str">
            <v>PANOCHE 1103</v>
          </cell>
          <cell r="E1968">
            <v>4008</v>
          </cell>
          <cell r="F1968" t="b">
            <v>0</v>
          </cell>
          <cell r="G1968">
            <v>56919.565189351197</v>
          </cell>
          <cell r="H1968">
            <v>56919.565189351197</v>
          </cell>
          <cell r="I1968">
            <v>35.375739707489871</v>
          </cell>
          <cell r="J1968">
            <v>138</v>
          </cell>
          <cell r="K1968">
            <v>4.9605389728474702E-5</v>
          </cell>
          <cell r="L1968">
            <v>3045</v>
          </cell>
          <cell r="M1968">
            <v>221.146782734363</v>
          </cell>
          <cell r="N1968">
            <v>1603</v>
          </cell>
        </row>
        <row r="1969">
          <cell r="B1969" t="str">
            <v>WILLOW CREEK 11015002</v>
          </cell>
          <cell r="C1969">
            <v>192171101</v>
          </cell>
          <cell r="D1969" t="str">
            <v>WILLOW CREEK 1101</v>
          </cell>
          <cell r="E1969">
            <v>5002</v>
          </cell>
          <cell r="F1969" t="b">
            <v>0</v>
          </cell>
          <cell r="G1969">
            <v>22234.478271468601</v>
          </cell>
          <cell r="H1969">
            <v>21939.724912531299</v>
          </cell>
          <cell r="I1969">
            <v>13.635627664718022</v>
          </cell>
          <cell r="J1969">
            <v>161</v>
          </cell>
          <cell r="K1969">
            <v>2.9646306720678599E-4</v>
          </cell>
          <cell r="L1969">
            <v>133</v>
          </cell>
          <cell r="M1969">
            <v>37.255588268991197</v>
          </cell>
          <cell r="N1969">
            <v>2295</v>
          </cell>
        </row>
        <row r="1970">
          <cell r="B1970" t="str">
            <v>EL DORADO PH 210152456</v>
          </cell>
          <cell r="C1970">
            <v>152762101</v>
          </cell>
          <cell r="D1970" t="str">
            <v>EL DORADO PH 2101</v>
          </cell>
          <cell r="E1970">
            <v>52456</v>
          </cell>
          <cell r="F1970" t="b">
            <v>0</v>
          </cell>
          <cell r="G1970">
            <v>16414.575977465902</v>
          </cell>
          <cell r="H1970">
            <v>16414.575977465902</v>
          </cell>
          <cell r="I1970">
            <v>10.201725281209386</v>
          </cell>
          <cell r="J1970">
            <v>96</v>
          </cell>
          <cell r="K1970">
            <v>1.3704091998079001E-4</v>
          </cell>
          <cell r="L1970">
            <v>907</v>
          </cell>
          <cell r="M1970">
            <v>96.428814983332103</v>
          </cell>
          <cell r="N1970">
            <v>1977</v>
          </cell>
        </row>
        <row r="1971">
          <cell r="B1971" t="str">
            <v>SPENCE 1104965598</v>
          </cell>
          <cell r="C1971">
            <v>182201104</v>
          </cell>
          <cell r="D1971" t="str">
            <v>SPENCE 1104</v>
          </cell>
          <cell r="E1971">
            <v>965598</v>
          </cell>
          <cell r="F1971" t="b">
            <v>0</v>
          </cell>
          <cell r="G1971">
            <v>25622.156271334301</v>
          </cell>
          <cell r="H1971">
            <v>14815.826611545701</v>
          </cell>
          <cell r="I1971">
            <v>9.2080960917002486</v>
          </cell>
          <cell r="J1971">
            <v>139</v>
          </cell>
          <cell r="K1971">
            <v>4.3766397581840803E-5</v>
          </cell>
          <cell r="L1971">
            <v>3194</v>
          </cell>
          <cell r="M1971">
            <v>205.63958004084799</v>
          </cell>
          <cell r="N1971">
            <v>1624</v>
          </cell>
        </row>
        <row r="1972">
          <cell r="B1972" t="str">
            <v>DIAMOND SPRINGS 1107203504</v>
          </cell>
          <cell r="C1972">
            <v>152261107</v>
          </cell>
          <cell r="D1972" t="str">
            <v>DIAMOND SPRINGS 1107</v>
          </cell>
          <cell r="E1972">
            <v>203504</v>
          </cell>
          <cell r="F1972" t="b">
            <v>1</v>
          </cell>
          <cell r="G1972">
            <v>514.04250720861</v>
          </cell>
          <cell r="H1972">
            <v>226.494340551352</v>
          </cell>
          <cell r="I1972">
            <v>0.14076714763912493</v>
          </cell>
          <cell r="J1972">
            <v>4</v>
          </cell>
          <cell r="K1972">
            <v>2.1968787405057799E-4</v>
          </cell>
          <cell r="L1972">
            <v>325</v>
          </cell>
          <cell r="M1972">
            <v>71.363250908438403</v>
          </cell>
          <cell r="N1972">
            <v>2088</v>
          </cell>
        </row>
        <row r="1973">
          <cell r="B1973" t="str">
            <v>SUMMIT 1101742</v>
          </cell>
          <cell r="C1973">
            <v>152591101</v>
          </cell>
          <cell r="D1973" t="str">
            <v>SUMMIT 1101</v>
          </cell>
          <cell r="E1973">
            <v>742</v>
          </cell>
          <cell r="F1973" t="b">
            <v>0</v>
          </cell>
          <cell r="G1973">
            <v>2084.4879087343202</v>
          </cell>
          <cell r="H1973">
            <v>2084.4879087343202</v>
          </cell>
          <cell r="I1973">
            <v>1.295517656143145</v>
          </cell>
          <cell r="J1973">
            <v>21</v>
          </cell>
          <cell r="K1973">
            <v>1.07141864126398E-4</v>
          </cell>
          <cell r="L1973">
            <v>1469</v>
          </cell>
          <cell r="M1973">
            <v>98.568790738565397</v>
          </cell>
          <cell r="N1973">
            <v>1964</v>
          </cell>
        </row>
        <row r="1974">
          <cell r="B1974" t="str">
            <v>GRASS VALLEY 11012208</v>
          </cell>
          <cell r="C1974">
            <v>152031101</v>
          </cell>
          <cell r="D1974" t="str">
            <v>GRASS VALLEY 1101</v>
          </cell>
          <cell r="E1974">
            <v>2208</v>
          </cell>
          <cell r="F1974" t="b">
            <v>0</v>
          </cell>
          <cell r="G1974">
            <v>20533.410865301299</v>
          </cell>
          <cell r="H1974">
            <v>18971.647003520899</v>
          </cell>
          <cell r="I1974">
            <v>11.790955253897389</v>
          </cell>
          <cell r="J1974">
            <v>159</v>
          </cell>
          <cell r="K1974">
            <v>1.4530199668395799E-4</v>
          </cell>
          <cell r="L1974">
            <v>800</v>
          </cell>
          <cell r="M1974">
            <v>55.225206735758697</v>
          </cell>
          <cell r="N1974">
            <v>2180</v>
          </cell>
        </row>
        <row r="1975">
          <cell r="B1975" t="str">
            <v>EL DORADO PH 210113532</v>
          </cell>
          <cell r="C1975">
            <v>152762101</v>
          </cell>
          <cell r="D1975" t="str">
            <v>EL DORADO PH 2101</v>
          </cell>
          <cell r="E1975">
            <v>13532</v>
          </cell>
          <cell r="F1975" t="b">
            <v>0</v>
          </cell>
          <cell r="G1975">
            <v>8576.7797675430302</v>
          </cell>
          <cell r="H1975">
            <v>8576.7797675430302</v>
          </cell>
          <cell r="I1975">
            <v>5.3305032737992732</v>
          </cell>
          <cell r="J1975">
            <v>46</v>
          </cell>
          <cell r="K1975">
            <v>9.9879510304637397E-5</v>
          </cell>
          <cell r="L1975">
            <v>1652</v>
          </cell>
          <cell r="M1975">
            <v>99.301585440779803</v>
          </cell>
          <cell r="N1975">
            <v>1956</v>
          </cell>
        </row>
        <row r="1976">
          <cell r="B1976" t="str">
            <v>OAKHURST 11035120</v>
          </cell>
          <cell r="C1976">
            <v>254421103</v>
          </cell>
          <cell r="D1976" t="str">
            <v>OAKHURST 1103</v>
          </cell>
          <cell r="E1976">
            <v>5120</v>
          </cell>
          <cell r="F1976" t="b">
            <v>0</v>
          </cell>
          <cell r="G1976">
            <v>9912.3897459800392</v>
          </cell>
          <cell r="H1976">
            <v>9912.3897459800392</v>
          </cell>
          <cell r="I1976">
            <v>6.1605902709633558</v>
          </cell>
          <cell r="J1976">
            <v>19</v>
          </cell>
          <cell r="K1976">
            <v>7.7594230384016094E-5</v>
          </cell>
          <cell r="L1976">
            <v>2273</v>
          </cell>
          <cell r="M1976">
            <v>140.14202441395599</v>
          </cell>
          <cell r="N1976">
            <v>1809</v>
          </cell>
        </row>
        <row r="1977">
          <cell r="B1977" t="str">
            <v>RINCON 1101539980</v>
          </cell>
          <cell r="C1977">
            <v>43321101</v>
          </cell>
          <cell r="D1977" t="str">
            <v>RINCON 1101</v>
          </cell>
          <cell r="E1977">
            <v>539980</v>
          </cell>
          <cell r="F1977" t="b">
            <v>1</v>
          </cell>
          <cell r="G1977">
            <v>697.29034164981397</v>
          </cell>
          <cell r="H1977">
            <v>474.65464916448099</v>
          </cell>
          <cell r="I1977">
            <v>0.29499978195430765</v>
          </cell>
          <cell r="J1977">
            <v>4</v>
          </cell>
          <cell r="K1977">
            <v>1.39700889121741E-4</v>
          </cell>
          <cell r="L1977">
            <v>874</v>
          </cell>
          <cell r="M1977">
            <v>59.597418769963802</v>
          </cell>
          <cell r="N1977">
            <v>2157</v>
          </cell>
        </row>
        <row r="1978">
          <cell r="B1978" t="str">
            <v>SILVERADO 2103617828</v>
          </cell>
          <cell r="C1978">
            <v>43432103</v>
          </cell>
          <cell r="D1978" t="str">
            <v>SILVERADO 2103</v>
          </cell>
          <cell r="E1978">
            <v>617828</v>
          </cell>
          <cell r="F1978" t="b">
            <v>0</v>
          </cell>
          <cell r="G1978">
            <v>4970.4214750725196</v>
          </cell>
          <cell r="H1978">
            <v>2303.2847409272399</v>
          </cell>
          <cell r="I1978">
            <v>1.4315007712412926</v>
          </cell>
          <cell r="J1978">
            <v>28</v>
          </cell>
          <cell r="K1978">
            <v>9.4549112613354398E-5</v>
          </cell>
          <cell r="L1978">
            <v>1777</v>
          </cell>
          <cell r="M1978">
            <v>105.772252653283</v>
          </cell>
          <cell r="N1978">
            <v>1926</v>
          </cell>
        </row>
        <row r="1979">
          <cell r="B1979" t="str">
            <v>NEWBURG 1131380686</v>
          </cell>
          <cell r="C1979">
            <v>192151131</v>
          </cell>
          <cell r="D1979" t="str">
            <v>NEWBURG 1131</v>
          </cell>
          <cell r="E1979">
            <v>380686</v>
          </cell>
          <cell r="F1979" t="b">
            <v>0</v>
          </cell>
          <cell r="G1979">
            <v>4931.6119295636199</v>
          </cell>
          <cell r="H1979">
            <v>3014.5330959911498</v>
          </cell>
          <cell r="I1979">
            <v>1.8735444971977313</v>
          </cell>
          <cell r="J1979">
            <v>34</v>
          </cell>
          <cell r="K1979">
            <v>1.7304206159999801E-4</v>
          </cell>
          <cell r="L1979">
            <v>543</v>
          </cell>
          <cell r="M1979">
            <v>55.738815920652101</v>
          </cell>
          <cell r="N1979">
            <v>2176</v>
          </cell>
        </row>
        <row r="1980">
          <cell r="B1980" t="str">
            <v>BUTTE 11051243</v>
          </cell>
          <cell r="C1980">
            <v>103081105</v>
          </cell>
          <cell r="D1980" t="str">
            <v>BUTTE 1105</v>
          </cell>
          <cell r="E1980">
            <v>1243</v>
          </cell>
          <cell r="F1980" t="b">
            <v>0</v>
          </cell>
          <cell r="G1980">
            <v>8319.7012759582794</v>
          </cell>
          <cell r="H1980">
            <v>8319.7012759582794</v>
          </cell>
          <cell r="I1980">
            <v>5.1707279527397638</v>
          </cell>
          <cell r="J1980">
            <v>50</v>
          </cell>
          <cell r="K1980">
            <v>9.20230517658637E-5</v>
          </cell>
          <cell r="L1980">
            <v>1845</v>
          </cell>
          <cell r="M1980">
            <v>108.049305660671</v>
          </cell>
          <cell r="N1980">
            <v>1916</v>
          </cell>
        </row>
        <row r="1981">
          <cell r="B1981" t="str">
            <v>PINE GROVE 1102467560</v>
          </cell>
          <cell r="C1981">
            <v>163751102</v>
          </cell>
          <cell r="D1981" t="str">
            <v>PINE GROVE 1102</v>
          </cell>
          <cell r="E1981">
            <v>467560</v>
          </cell>
          <cell r="F1981" t="b">
            <v>0</v>
          </cell>
          <cell r="G1981">
            <v>3279.1789688397998</v>
          </cell>
          <cell r="H1981">
            <v>3279.1789688397998</v>
          </cell>
          <cell r="I1981">
            <v>2.0380229762832816</v>
          </cell>
          <cell r="J1981">
            <v>27</v>
          </cell>
          <cell r="K1981">
            <v>2.7910503424074498E-4</v>
          </cell>
          <cell r="L1981">
            <v>159</v>
          </cell>
          <cell r="M1981">
            <v>44.0774085691897</v>
          </cell>
          <cell r="N1981">
            <v>2252</v>
          </cell>
        </row>
        <row r="1982">
          <cell r="B1982" t="str">
            <v>JESSUP 1103728460</v>
          </cell>
          <cell r="C1982">
            <v>103441103</v>
          </cell>
          <cell r="D1982" t="str">
            <v>JESSUP 1103</v>
          </cell>
          <cell r="E1982">
            <v>728460</v>
          </cell>
          <cell r="F1982" t="b">
            <v>0</v>
          </cell>
          <cell r="G1982">
            <v>2312.71175036774</v>
          </cell>
          <cell r="H1982">
            <v>1173.0161152787</v>
          </cell>
          <cell r="I1982">
            <v>0.72903425436836544</v>
          </cell>
          <cell r="J1982">
            <v>17</v>
          </cell>
          <cell r="K1982">
            <v>9.9768769587171805E-5</v>
          </cell>
          <cell r="L1982">
            <v>1653</v>
          </cell>
          <cell r="M1982">
            <v>103.60575828611699</v>
          </cell>
          <cell r="N1982">
            <v>1932</v>
          </cell>
        </row>
        <row r="1983">
          <cell r="B1983" t="str">
            <v>SHINGLE SPRINGS 210819622</v>
          </cell>
          <cell r="C1983">
            <v>153652108</v>
          </cell>
          <cell r="D1983" t="str">
            <v>SHINGLE SPRINGS 2108</v>
          </cell>
          <cell r="E1983">
            <v>19622</v>
          </cell>
          <cell r="F1983" t="b">
            <v>0</v>
          </cell>
          <cell r="G1983">
            <v>18790.8493994688</v>
          </cell>
          <cell r="H1983">
            <v>9040.1449914242803</v>
          </cell>
          <cell r="I1983">
            <v>5.6184866323333003</v>
          </cell>
          <cell r="J1983">
            <v>165</v>
          </cell>
          <cell r="K1983">
            <v>1.6431553472046501E-4</v>
          </cell>
          <cell r="L1983">
            <v>596</v>
          </cell>
          <cell r="M1983">
            <v>119.928274046814</v>
          </cell>
          <cell r="N1983">
            <v>1869</v>
          </cell>
        </row>
        <row r="1984">
          <cell r="B1984" t="str">
            <v>SAN RAFAEL 11081250</v>
          </cell>
          <cell r="C1984">
            <v>42011108</v>
          </cell>
          <cell r="D1984" t="str">
            <v>SAN RAFAEL 1108</v>
          </cell>
          <cell r="E1984">
            <v>1250</v>
          </cell>
          <cell r="F1984" t="b">
            <v>0</v>
          </cell>
          <cell r="G1984">
            <v>5741.9405273667098</v>
          </cell>
          <cell r="H1984">
            <v>5741.9405273667098</v>
          </cell>
          <cell r="I1984">
            <v>3.5686392339134305</v>
          </cell>
          <cell r="J1984">
            <v>26</v>
          </cell>
          <cell r="K1984">
            <v>1.54745009030403E-4</v>
          </cell>
          <cell r="L1984">
            <v>698</v>
          </cell>
          <cell r="M1984">
            <v>75.947434656040599</v>
          </cell>
          <cell r="N1984">
            <v>2063</v>
          </cell>
        </row>
        <row r="1985">
          <cell r="B1985" t="str">
            <v>MONTE RIO 11135024</v>
          </cell>
          <cell r="C1985">
            <v>42811113</v>
          </cell>
          <cell r="D1985" t="str">
            <v>MONTE RIO 1113</v>
          </cell>
          <cell r="E1985">
            <v>5024</v>
          </cell>
          <cell r="F1985" t="b">
            <v>1</v>
          </cell>
          <cell r="G1985">
            <v>526.61112544858497</v>
          </cell>
          <cell r="H1985">
            <v>526.61112544858497</v>
          </cell>
          <cell r="I1985">
            <v>0.32729094185741764</v>
          </cell>
          <cell r="J1985">
            <v>4</v>
          </cell>
          <cell r="K1985">
            <v>1.7161156210931901E-4</v>
          </cell>
          <cell r="L1985">
            <v>552</v>
          </cell>
          <cell r="M1985">
            <v>35.719977449654401</v>
          </cell>
          <cell r="N1985">
            <v>2305</v>
          </cell>
        </row>
        <row r="1986">
          <cell r="B1986" t="str">
            <v>WILLOW PASS 2108CB</v>
          </cell>
          <cell r="C1986">
            <v>13912108</v>
          </cell>
          <cell r="D1986" t="str">
            <v>WILLOW PASS 2108</v>
          </cell>
          <cell r="E1986" t="str">
            <v>CB</v>
          </cell>
          <cell r="F1986" t="b">
            <v>1</v>
          </cell>
          <cell r="G1986">
            <v>14676.669367291601</v>
          </cell>
          <cell r="H1986">
            <v>318.080225899715</v>
          </cell>
          <cell r="I1986">
            <v>0.19768814536961779</v>
          </cell>
          <cell r="J1986">
            <v>91</v>
          </cell>
          <cell r="K1986">
            <v>4.4437873410957302E-5</v>
          </cell>
          <cell r="L1986">
            <v>3177</v>
          </cell>
          <cell r="M1986">
            <v>137.340075025423</v>
          </cell>
          <cell r="N1986">
            <v>1820</v>
          </cell>
        </row>
        <row r="1987">
          <cell r="B1987" t="str">
            <v>LOS OSITOS 2103220608</v>
          </cell>
          <cell r="C1987">
            <v>182082103</v>
          </cell>
          <cell r="D1987" t="str">
            <v>LOS OSITOS 2103</v>
          </cell>
          <cell r="E1987">
            <v>220608</v>
          </cell>
          <cell r="F1987" t="b">
            <v>0</v>
          </cell>
          <cell r="G1987">
            <v>3563.34517280914</v>
          </cell>
          <cell r="H1987">
            <v>1678.7883060870699</v>
          </cell>
          <cell r="I1987">
            <v>1.0433737141622561</v>
          </cell>
          <cell r="J1987">
            <v>10</v>
          </cell>
          <cell r="K1987">
            <v>2.1846115133586002E-5</v>
          </cell>
          <cell r="L1987">
            <v>3522</v>
          </cell>
          <cell r="M1987">
            <v>416.46174219623202</v>
          </cell>
          <cell r="N1987">
            <v>1275</v>
          </cell>
        </row>
        <row r="1988">
          <cell r="B1988" t="str">
            <v>BRUNSWICK 110750010</v>
          </cell>
          <cell r="C1988">
            <v>152481107</v>
          </cell>
          <cell r="D1988" t="str">
            <v>BRUNSWICK 1107</v>
          </cell>
          <cell r="E1988">
            <v>50010</v>
          </cell>
          <cell r="F1988" t="b">
            <v>0</v>
          </cell>
          <cell r="G1988">
            <v>15036.104833027201</v>
          </cell>
          <cell r="H1988">
            <v>9841.1125586253293</v>
          </cell>
          <cell r="I1988">
            <v>6.1162912110785141</v>
          </cell>
          <cell r="J1988">
            <v>117</v>
          </cell>
          <cell r="K1988">
            <v>2.4301668410274001E-4</v>
          </cell>
          <cell r="L1988">
            <v>239</v>
          </cell>
          <cell r="M1988">
            <v>56.603073917849599</v>
          </cell>
          <cell r="N1988">
            <v>2173</v>
          </cell>
        </row>
        <row r="1989">
          <cell r="B1989" t="str">
            <v>WILLITS 110434008</v>
          </cell>
          <cell r="C1989">
            <v>42661104</v>
          </cell>
          <cell r="D1989" t="str">
            <v>WILLITS 1104</v>
          </cell>
          <cell r="E1989">
            <v>34008</v>
          </cell>
          <cell r="F1989" t="b">
            <v>0</v>
          </cell>
          <cell r="G1989">
            <v>36886.240283287203</v>
          </cell>
          <cell r="H1989">
            <v>36886.240283287203</v>
          </cell>
          <cell r="I1989">
            <v>22.924947348220758</v>
          </cell>
          <cell r="J1989">
            <v>259</v>
          </cell>
          <cell r="K1989">
            <v>1.0264518356495E-4</v>
          </cell>
          <cell r="L1989">
            <v>1580</v>
          </cell>
          <cell r="M1989">
            <v>90.316237199651596</v>
          </cell>
          <cell r="N1989">
            <v>1998</v>
          </cell>
        </row>
        <row r="1990">
          <cell r="B1990" t="str">
            <v>RESERVATION ROAD 11023030</v>
          </cell>
          <cell r="C1990">
            <v>182731102</v>
          </cell>
          <cell r="D1990" t="str">
            <v>RESERVATION ROAD 1102</v>
          </cell>
          <cell r="E1990">
            <v>3030</v>
          </cell>
          <cell r="F1990" t="b">
            <v>0</v>
          </cell>
          <cell r="G1990">
            <v>41820.8596114213</v>
          </cell>
          <cell r="H1990">
            <v>16131.841774340901</v>
          </cell>
          <cell r="I1990">
            <v>10.026004831784277</v>
          </cell>
          <cell r="J1990">
            <v>186</v>
          </cell>
          <cell r="K1990">
            <v>2.9057890618345E-5</v>
          </cell>
          <cell r="L1990">
            <v>3440</v>
          </cell>
          <cell r="M1990">
            <v>203.80880303639299</v>
          </cell>
          <cell r="N1990">
            <v>1634</v>
          </cell>
        </row>
        <row r="1991">
          <cell r="B1991" t="str">
            <v>HARTLEY 110158095</v>
          </cell>
          <cell r="C1991">
            <v>43211101</v>
          </cell>
          <cell r="D1991" t="str">
            <v>HARTLEY 1101</v>
          </cell>
          <cell r="E1991">
            <v>58095</v>
          </cell>
          <cell r="F1991" t="b">
            <v>1</v>
          </cell>
          <cell r="G1991">
            <v>251.91576006104299</v>
          </cell>
          <cell r="H1991">
            <v>251.91576006104299</v>
          </cell>
          <cell r="I1991">
            <v>0.15656666256124485</v>
          </cell>
          <cell r="J1991">
            <v>2</v>
          </cell>
          <cell r="K1991">
            <v>1.3161026436137E-4</v>
          </cell>
          <cell r="L1991">
            <v>987</v>
          </cell>
          <cell r="M1991">
            <v>71.435853280413198</v>
          </cell>
          <cell r="N1991">
            <v>2085</v>
          </cell>
        </row>
        <row r="1992">
          <cell r="B1992" t="str">
            <v>PHILO 11022600</v>
          </cell>
          <cell r="C1992">
            <v>42601102</v>
          </cell>
          <cell r="D1992" t="str">
            <v>PHILO 1102</v>
          </cell>
          <cell r="E1992">
            <v>2600</v>
          </cell>
          <cell r="F1992" t="b">
            <v>0</v>
          </cell>
          <cell r="G1992">
            <v>32204.72156192</v>
          </cell>
          <cell r="H1992">
            <v>32204.72156192</v>
          </cell>
          <cell r="I1992">
            <v>20.015364550602857</v>
          </cell>
          <cell r="J1992">
            <v>114</v>
          </cell>
          <cell r="K1992">
            <v>9.7967701203259796E-5</v>
          </cell>
          <cell r="L1992">
            <v>1692</v>
          </cell>
          <cell r="M1992">
            <v>92.208230378731102</v>
          </cell>
          <cell r="N1992">
            <v>1992</v>
          </cell>
        </row>
        <row r="1993">
          <cell r="B1993" t="str">
            <v>SANTA ROSA A 1104642</v>
          </cell>
          <cell r="C1993">
            <v>42151104</v>
          </cell>
          <cell r="D1993" t="str">
            <v>SANTA ROSA A 1104</v>
          </cell>
          <cell r="E1993">
            <v>642</v>
          </cell>
          <cell r="F1993" t="b">
            <v>0</v>
          </cell>
          <cell r="G1993">
            <v>14995.9698055645</v>
          </cell>
          <cell r="H1993">
            <v>14995.9698055645</v>
          </cell>
          <cell r="I1993">
            <v>9.3200558145211314</v>
          </cell>
          <cell r="J1993">
            <v>127</v>
          </cell>
          <cell r="K1993">
            <v>1.20827547343508E-4</v>
          </cell>
          <cell r="L1993">
            <v>1167</v>
          </cell>
          <cell r="M1993">
            <v>94.137620172789397</v>
          </cell>
          <cell r="N1993">
            <v>1984</v>
          </cell>
        </row>
        <row r="1994">
          <cell r="B1994" t="str">
            <v>POINT ARENA 1101474</v>
          </cell>
          <cell r="C1994">
            <v>43381101</v>
          </cell>
          <cell r="D1994" t="str">
            <v>POINT ARENA 1101</v>
          </cell>
          <cell r="E1994">
            <v>474</v>
          </cell>
          <cell r="F1994" t="b">
            <v>0</v>
          </cell>
          <cell r="G1994">
            <v>14496.492549619499</v>
          </cell>
          <cell r="H1994">
            <v>14496.492549619499</v>
          </cell>
          <cell r="I1994">
            <v>9.0096286821749523</v>
          </cell>
          <cell r="J1994">
            <v>77</v>
          </cell>
          <cell r="K1994">
            <v>9.2233211920780304E-5</v>
          </cell>
          <cell r="L1994">
            <v>1837</v>
          </cell>
          <cell r="M1994">
            <v>111.515048007274</v>
          </cell>
          <cell r="N1994">
            <v>1906</v>
          </cell>
        </row>
        <row r="1995">
          <cell r="B1995" t="str">
            <v>LOS OSITOS 2103695270</v>
          </cell>
          <cell r="C1995">
            <v>182082103</v>
          </cell>
          <cell r="D1995" t="str">
            <v>LOS OSITOS 2103</v>
          </cell>
          <cell r="E1995">
            <v>695270</v>
          </cell>
          <cell r="F1995" t="b">
            <v>0</v>
          </cell>
          <cell r="G1995">
            <v>1764.2136907213301</v>
          </cell>
          <cell r="H1995">
            <v>1116.19921328737</v>
          </cell>
          <cell r="I1995">
            <v>0.69372232025318203</v>
          </cell>
          <cell r="J1995">
            <v>12</v>
          </cell>
          <cell r="K1995">
            <v>6.65902070977608E-5</v>
          </cell>
          <cell r="L1995">
            <v>2569</v>
          </cell>
          <cell r="M1995">
            <v>184.78619128217301</v>
          </cell>
          <cell r="N1995">
            <v>1675</v>
          </cell>
        </row>
        <row r="1996">
          <cell r="B1996" t="str">
            <v>CASTRO VALLEY 1110MR525</v>
          </cell>
          <cell r="C1996">
            <v>14091110</v>
          </cell>
          <cell r="D1996" t="str">
            <v>CASTRO VALLEY 1110</v>
          </cell>
          <cell r="E1996" t="str">
            <v>MR525</v>
          </cell>
          <cell r="F1996" t="b">
            <v>1</v>
          </cell>
          <cell r="G1996">
            <v>98.249114598337698</v>
          </cell>
          <cell r="H1996">
            <v>17.883119057711799</v>
          </cell>
          <cell r="I1996">
            <v>1.1114430738167681E-2</v>
          </cell>
          <cell r="J1996">
            <v>2</v>
          </cell>
          <cell r="K1996">
            <v>6.2244269429356696E-5</v>
          </cell>
          <cell r="L1996">
            <v>2712</v>
          </cell>
          <cell r="M1996">
            <v>142.61541505157899</v>
          </cell>
          <cell r="N1996">
            <v>1800</v>
          </cell>
        </row>
        <row r="1997">
          <cell r="B1997" t="str">
            <v>MC ARTHUR 11021324</v>
          </cell>
          <cell r="C1997">
            <v>103491102</v>
          </cell>
          <cell r="D1997" t="str">
            <v>MC ARTHUR 1102</v>
          </cell>
          <cell r="E1997">
            <v>1324</v>
          </cell>
          <cell r="F1997" t="b">
            <v>0</v>
          </cell>
          <cell r="G1997">
            <v>38651.454890707697</v>
          </cell>
          <cell r="H1997">
            <v>1638.5898399479699</v>
          </cell>
          <cell r="I1997">
            <v>1.0183902050639961</v>
          </cell>
          <cell r="J1997">
            <v>169</v>
          </cell>
          <cell r="K1997">
            <v>2.2049922609953501E-5</v>
          </cell>
          <cell r="L1997">
            <v>3520</v>
          </cell>
          <cell r="M1997">
            <v>325.23705851713601</v>
          </cell>
          <cell r="N1997">
            <v>1405</v>
          </cell>
        </row>
        <row r="1998">
          <cell r="B1998" t="str">
            <v>CASTRO VALLEY 1110610800</v>
          </cell>
          <cell r="C1998">
            <v>14091110</v>
          </cell>
          <cell r="D1998" t="str">
            <v>CASTRO VALLEY 1110</v>
          </cell>
          <cell r="E1998">
            <v>610800</v>
          </cell>
          <cell r="F1998" t="b">
            <v>0</v>
          </cell>
          <cell r="G1998">
            <v>4080.4254005563098</v>
          </cell>
          <cell r="H1998">
            <v>3862.9952976487102</v>
          </cell>
          <cell r="I1998">
            <v>2.4008671831253636</v>
          </cell>
          <cell r="J1998">
            <v>33</v>
          </cell>
          <cell r="K1998">
            <v>8.5461379498927699E-5</v>
          </cell>
          <cell r="L1998">
            <v>2042</v>
          </cell>
          <cell r="M1998">
            <v>102.3731698667</v>
          </cell>
          <cell r="N1998">
            <v>1943</v>
          </cell>
        </row>
        <row r="1999">
          <cell r="B1999" t="str">
            <v>NEWBURG 1132910230</v>
          </cell>
          <cell r="C1999">
            <v>192151132</v>
          </cell>
          <cell r="D1999" t="str">
            <v>NEWBURG 1132</v>
          </cell>
          <cell r="E1999">
            <v>910230</v>
          </cell>
          <cell r="F1999" t="b">
            <v>0</v>
          </cell>
          <cell r="G1999">
            <v>3166.5297195425201</v>
          </cell>
          <cell r="H1999">
            <v>1560.5068819688699</v>
          </cell>
          <cell r="I1999">
            <v>0.96986133124230578</v>
          </cell>
          <cell r="J1999">
            <v>27</v>
          </cell>
          <cell r="K1999">
            <v>2.39345362178238E-4</v>
          </cell>
          <cell r="L1999">
            <v>248</v>
          </cell>
          <cell r="M1999">
            <v>37.009116672877198</v>
          </cell>
          <cell r="N1999">
            <v>2298</v>
          </cell>
        </row>
        <row r="2000">
          <cell r="B2000" t="str">
            <v>KONOCTI 1102532</v>
          </cell>
          <cell r="C2000">
            <v>43311102</v>
          </cell>
          <cell r="D2000" t="str">
            <v>KONOCTI 1102</v>
          </cell>
          <cell r="E2000">
            <v>532</v>
          </cell>
          <cell r="F2000" t="b">
            <v>0</v>
          </cell>
          <cell r="G2000">
            <v>15658.0015748445</v>
          </cell>
          <cell r="H2000">
            <v>15658.0015748445</v>
          </cell>
          <cell r="I2000">
            <v>9.7315112335888756</v>
          </cell>
          <cell r="J2000">
            <v>124</v>
          </cell>
          <cell r="K2000">
            <v>2.4726228141703799E-4</v>
          </cell>
          <cell r="L2000">
            <v>225</v>
          </cell>
          <cell r="M2000">
            <v>48.940772921575501</v>
          </cell>
          <cell r="N2000">
            <v>2215</v>
          </cell>
        </row>
        <row r="2001">
          <cell r="B2001" t="str">
            <v>EL DORADO PH 2102542272</v>
          </cell>
          <cell r="C2001">
            <v>152762102</v>
          </cell>
          <cell r="D2001" t="str">
            <v>EL DORADO PH 2102</v>
          </cell>
          <cell r="E2001">
            <v>542272</v>
          </cell>
          <cell r="F2001" t="b">
            <v>0</v>
          </cell>
          <cell r="G2001">
            <v>12585.3616434909</v>
          </cell>
          <cell r="H2001">
            <v>12585.3616434909</v>
          </cell>
          <cell r="I2001">
            <v>7.8218531034747665</v>
          </cell>
          <cell r="J2001">
            <v>80</v>
          </cell>
          <cell r="K2001">
            <v>1.84858130023712E-4</v>
          </cell>
          <cell r="L2001">
            <v>474</v>
          </cell>
          <cell r="M2001">
            <v>31.563728937226099</v>
          </cell>
          <cell r="N2001">
            <v>2334</v>
          </cell>
        </row>
        <row r="2002">
          <cell r="B2002" t="str">
            <v>MIRABEL 1101253331</v>
          </cell>
          <cell r="C2002">
            <v>42091101</v>
          </cell>
          <cell r="D2002" t="str">
            <v>MIRABEL 1101</v>
          </cell>
          <cell r="E2002">
            <v>253331</v>
          </cell>
          <cell r="F2002" t="b">
            <v>1</v>
          </cell>
          <cell r="G2002">
            <v>639.83942675141395</v>
          </cell>
          <cell r="H2002">
            <v>107.658448522215</v>
          </cell>
          <cell r="I2002">
            <v>6.6910160672600999E-2</v>
          </cell>
          <cell r="J2002">
            <v>5</v>
          </cell>
          <cell r="K2002">
            <v>1.5549631643807499E-4</v>
          </cell>
          <cell r="L2002">
            <v>688</v>
          </cell>
          <cell r="M2002">
            <v>63.345330362923903</v>
          </cell>
          <cell r="N2002">
            <v>2134</v>
          </cell>
        </row>
        <row r="2003">
          <cell r="B2003" t="str">
            <v>ROB ROY 21046577</v>
          </cell>
          <cell r="C2003">
            <v>83692104</v>
          </cell>
          <cell r="D2003" t="str">
            <v>ROB ROY 2104</v>
          </cell>
          <cell r="E2003">
            <v>6577</v>
          </cell>
          <cell r="F2003" t="b">
            <v>0</v>
          </cell>
          <cell r="G2003">
            <v>5581.4139146421903</v>
          </cell>
          <cell r="H2003">
            <v>5581.4139146421903</v>
          </cell>
          <cell r="I2003">
            <v>3.4688712956135426</v>
          </cell>
          <cell r="J2003">
            <v>33</v>
          </cell>
          <cell r="K2003">
            <v>1.8058957269231801E-4</v>
          </cell>
          <cell r="L2003">
            <v>509</v>
          </cell>
          <cell r="M2003">
            <v>33.203736799363099</v>
          </cell>
          <cell r="N2003">
            <v>2318</v>
          </cell>
        </row>
        <row r="2004">
          <cell r="B2004" t="str">
            <v>NEWBURG 113190242</v>
          </cell>
          <cell r="C2004">
            <v>192151131</v>
          </cell>
          <cell r="D2004" t="str">
            <v>NEWBURG 1131</v>
          </cell>
          <cell r="E2004">
            <v>90242</v>
          </cell>
          <cell r="F2004" t="b">
            <v>0</v>
          </cell>
          <cell r="G2004">
            <v>7016.5204255860799</v>
          </cell>
          <cell r="H2004">
            <v>6652.6427316052996</v>
          </cell>
          <cell r="I2004">
            <v>4.1346443328808578</v>
          </cell>
          <cell r="J2004">
            <v>51</v>
          </cell>
          <cell r="K2004">
            <v>1.3965069813946001E-4</v>
          </cell>
          <cell r="L2004">
            <v>876</v>
          </cell>
          <cell r="M2004">
            <v>54.884655242161699</v>
          </cell>
          <cell r="N2004">
            <v>2183</v>
          </cell>
        </row>
        <row r="2005">
          <cell r="B2005" t="str">
            <v>SAN RAFAEL 1104802</v>
          </cell>
          <cell r="C2005">
            <v>42011104</v>
          </cell>
          <cell r="D2005" t="str">
            <v>SAN RAFAEL 1104</v>
          </cell>
          <cell r="E2005">
            <v>802</v>
          </cell>
          <cell r="F2005" t="b">
            <v>0</v>
          </cell>
          <cell r="G2005">
            <v>20585.105023625099</v>
          </cell>
          <cell r="H2005">
            <v>13782.779158555501</v>
          </cell>
          <cell r="I2005">
            <v>8.5660529263862646</v>
          </cell>
          <cell r="J2005">
            <v>162</v>
          </cell>
          <cell r="K2005">
            <v>1.3760986753985901E-4</v>
          </cell>
          <cell r="L2005">
            <v>901</v>
          </cell>
          <cell r="M2005">
            <v>59.596419891514799</v>
          </cell>
          <cell r="N2005">
            <v>2158</v>
          </cell>
        </row>
        <row r="2006">
          <cell r="B2006" t="str">
            <v>ECHO SUMMIT 1101481660</v>
          </cell>
          <cell r="C2006">
            <v>158031101</v>
          </cell>
          <cell r="D2006" t="str">
            <v>ECHO SUMMIT 1101</v>
          </cell>
          <cell r="E2006">
            <v>481660</v>
          </cell>
          <cell r="F2006" t="b">
            <v>0</v>
          </cell>
          <cell r="G2006">
            <v>1777.59040638131</v>
          </cell>
          <cell r="H2006">
            <v>1750.39567772899</v>
          </cell>
          <cell r="I2006">
            <v>1.0878779849154692</v>
          </cell>
          <cell r="J2006">
            <v>21</v>
          </cell>
          <cell r="K2006">
            <v>1.3748137886674701E-4</v>
          </cell>
          <cell r="L2006">
            <v>904</v>
          </cell>
          <cell r="M2006">
            <v>66.827821527691796</v>
          </cell>
          <cell r="N2006">
            <v>2109</v>
          </cell>
        </row>
        <row r="2007">
          <cell r="B2007" t="str">
            <v>LOS COCHES 1101625902</v>
          </cell>
          <cell r="C2007">
            <v>182151101</v>
          </cell>
          <cell r="D2007" t="str">
            <v>LOS COCHES 1101</v>
          </cell>
          <cell r="E2007">
            <v>625902</v>
          </cell>
          <cell r="F2007" t="b">
            <v>0</v>
          </cell>
          <cell r="G2007">
            <v>9066.5476554102206</v>
          </cell>
          <cell r="H2007">
            <v>4214.4265944650397</v>
          </cell>
          <cell r="I2007">
            <v>2.6192831538005219</v>
          </cell>
          <cell r="J2007">
            <v>26</v>
          </cell>
          <cell r="K2007">
            <v>5.2521019567749399E-5</v>
          </cell>
          <cell r="L2007">
            <v>2981</v>
          </cell>
          <cell r="M2007">
            <v>97.958785884965593</v>
          </cell>
          <cell r="N2007">
            <v>1969</v>
          </cell>
        </row>
        <row r="2008">
          <cell r="B2008" t="str">
            <v>SAN JUSTO 11014002</v>
          </cell>
          <cell r="C2008">
            <v>183181101</v>
          </cell>
          <cell r="D2008" t="str">
            <v>SAN JUSTO 1101</v>
          </cell>
          <cell r="E2008">
            <v>4002</v>
          </cell>
          <cell r="F2008" t="b">
            <v>0</v>
          </cell>
          <cell r="G2008">
            <v>30655.793245938399</v>
          </cell>
          <cell r="H2008">
            <v>29553.7890854406</v>
          </cell>
          <cell r="I2008">
            <v>18.367799307296831</v>
          </cell>
          <cell r="J2008">
            <v>140</v>
          </cell>
          <cell r="K2008">
            <v>4.2612135487831801E-5</v>
          </cell>
          <cell r="L2008">
            <v>3215</v>
          </cell>
          <cell r="M2008">
            <v>236.234168339946</v>
          </cell>
          <cell r="N2008">
            <v>1577</v>
          </cell>
        </row>
        <row r="2009">
          <cell r="B2009" t="str">
            <v>ATASCADERO 1103A88</v>
          </cell>
          <cell r="C2009">
            <v>182541103</v>
          </cell>
          <cell r="D2009" t="str">
            <v>ATASCADERO 1103</v>
          </cell>
          <cell r="E2009" t="str">
            <v>A88</v>
          </cell>
          <cell r="F2009" t="b">
            <v>0</v>
          </cell>
          <cell r="G2009">
            <v>4298.2003188480203</v>
          </cell>
          <cell r="H2009">
            <v>1506.8203210489201</v>
          </cell>
          <cell r="I2009">
            <v>0.93649491674886265</v>
          </cell>
          <cell r="J2009">
            <v>41</v>
          </cell>
          <cell r="K2009">
            <v>7.0723966284897807E-5</v>
          </cell>
          <cell r="L2009">
            <v>2450</v>
          </cell>
          <cell r="M2009">
            <v>118.296620108005</v>
          </cell>
          <cell r="N2009">
            <v>1877</v>
          </cell>
        </row>
        <row r="2010">
          <cell r="B2010" t="str">
            <v>DRUM 11011602</v>
          </cell>
          <cell r="C2010">
            <v>152321101</v>
          </cell>
          <cell r="D2010" t="str">
            <v>DRUM 1101</v>
          </cell>
          <cell r="E2010">
            <v>1602</v>
          </cell>
          <cell r="F2010" t="b">
            <v>0</v>
          </cell>
          <cell r="G2010">
            <v>26067.912842218098</v>
          </cell>
          <cell r="H2010">
            <v>26067.912842218098</v>
          </cell>
          <cell r="I2010">
            <v>16.201313139973958</v>
          </cell>
          <cell r="J2010">
            <v>121</v>
          </cell>
          <cell r="K2010">
            <v>7.2028274953787395E-5</v>
          </cell>
          <cell r="L2010">
            <v>2416</v>
          </cell>
          <cell r="M2010">
            <v>103.403920097422</v>
          </cell>
          <cell r="N2010">
            <v>1935</v>
          </cell>
        </row>
        <row r="2011">
          <cell r="B2011" t="str">
            <v>ALLEGHANY 1101VR816</v>
          </cell>
          <cell r="C2011">
            <v>152101101</v>
          </cell>
          <cell r="D2011" t="str">
            <v>ALLEGHANY 1101</v>
          </cell>
          <cell r="E2011" t="str">
            <v>VR816</v>
          </cell>
          <cell r="F2011" t="b">
            <v>0</v>
          </cell>
          <cell r="G2011">
            <v>6675.89352232279</v>
          </cell>
          <cell r="H2011">
            <v>6675.89352232279</v>
          </cell>
          <cell r="I2011">
            <v>4.1490947932397697</v>
          </cell>
          <cell r="J2011">
            <v>49</v>
          </cell>
          <cell r="K2011">
            <v>2.10024129120604E-4</v>
          </cell>
          <cell r="L2011">
            <v>359</v>
          </cell>
          <cell r="M2011">
            <v>34.026484742387403</v>
          </cell>
          <cell r="N2011">
            <v>2312</v>
          </cell>
        </row>
        <row r="2012">
          <cell r="B2012" t="str">
            <v>PINE GROVE 110235576</v>
          </cell>
          <cell r="C2012">
            <v>163751102</v>
          </cell>
          <cell r="D2012" t="str">
            <v>PINE GROVE 1102</v>
          </cell>
          <cell r="E2012">
            <v>35576</v>
          </cell>
          <cell r="F2012" t="b">
            <v>0</v>
          </cell>
          <cell r="G2012">
            <v>12676.9830238183</v>
          </cell>
          <cell r="H2012">
            <v>12676.9830238183</v>
          </cell>
          <cell r="I2012">
            <v>7.8787961614781237</v>
          </cell>
          <cell r="J2012">
            <v>77</v>
          </cell>
          <cell r="K2012">
            <v>9.9580464245866405E-5</v>
          </cell>
          <cell r="L2012">
            <v>1656</v>
          </cell>
          <cell r="M2012">
            <v>90.208117539522902</v>
          </cell>
          <cell r="N2012">
            <v>1999</v>
          </cell>
        </row>
        <row r="2013">
          <cell r="B2013" t="str">
            <v>SAN LUIS OBISPO 1102357407</v>
          </cell>
          <cell r="C2013">
            <v>182631102</v>
          </cell>
          <cell r="D2013" t="str">
            <v>SAN LUIS OBISPO 1102</v>
          </cell>
          <cell r="E2013">
            <v>357407</v>
          </cell>
          <cell r="F2013" t="b">
            <v>1</v>
          </cell>
          <cell r="G2013">
            <v>396.36835031885698</v>
          </cell>
          <cell r="H2013">
            <v>382.65060539296599</v>
          </cell>
          <cell r="I2013">
            <v>0.23781889707455933</v>
          </cell>
          <cell r="J2013">
            <v>5</v>
          </cell>
          <cell r="K2013">
            <v>5.61150160137913E-5</v>
          </cell>
          <cell r="L2013">
            <v>2883</v>
          </cell>
          <cell r="M2013">
            <v>139.42521778345099</v>
          </cell>
          <cell r="N2013">
            <v>1811</v>
          </cell>
        </row>
        <row r="2014">
          <cell r="B2014" t="str">
            <v>PEORIA 170575274</v>
          </cell>
          <cell r="C2014">
            <v>163781705</v>
          </cell>
          <cell r="D2014" t="str">
            <v>PEORIA 1705</v>
          </cell>
          <cell r="E2014">
            <v>75274</v>
          </cell>
          <cell r="F2014" t="b">
            <v>1</v>
          </cell>
          <cell r="G2014">
            <v>5361.6388906482698</v>
          </cell>
          <cell r="H2014">
            <v>623.71224661862595</v>
          </cell>
          <cell r="I2014">
            <v>0.38763968093140211</v>
          </cell>
          <cell r="J2014">
            <v>43</v>
          </cell>
          <cell r="K2014">
            <v>7.4779472375074695E-5</v>
          </cell>
          <cell r="L2014">
            <v>2337</v>
          </cell>
          <cell r="M2014">
            <v>100.479449778448</v>
          </cell>
          <cell r="N2014">
            <v>1953</v>
          </cell>
        </row>
        <row r="2015">
          <cell r="B2015" t="str">
            <v>MONTE RIO 111164758</v>
          </cell>
          <cell r="C2015">
            <v>42811111</v>
          </cell>
          <cell r="D2015" t="str">
            <v>MONTE RIO 1111</v>
          </cell>
          <cell r="E2015">
            <v>64758</v>
          </cell>
          <cell r="F2015" t="b">
            <v>0</v>
          </cell>
          <cell r="G2015">
            <v>16840.119681384502</v>
          </cell>
          <cell r="H2015">
            <v>16840.119681384502</v>
          </cell>
          <cell r="I2015">
            <v>10.466202412296148</v>
          </cell>
          <cell r="J2015">
            <v>97</v>
          </cell>
          <cell r="K2015">
            <v>2.5462830822060297E-4</v>
          </cell>
          <cell r="L2015">
            <v>207</v>
          </cell>
          <cell r="M2015">
            <v>41.268767283611098</v>
          </cell>
          <cell r="N2015">
            <v>2270</v>
          </cell>
        </row>
        <row r="2016">
          <cell r="B2016" t="str">
            <v>HARTLEY 1101534548</v>
          </cell>
          <cell r="C2016">
            <v>43211101</v>
          </cell>
          <cell r="D2016" t="str">
            <v>HARTLEY 1101</v>
          </cell>
          <cell r="E2016">
            <v>534548</v>
          </cell>
          <cell r="F2016" t="b">
            <v>1</v>
          </cell>
          <cell r="G2016">
            <v>825.25128534832197</v>
          </cell>
          <cell r="H2016">
            <v>643.68301837193803</v>
          </cell>
          <cell r="I2016">
            <v>0.40005159625353515</v>
          </cell>
          <cell r="J2016">
            <v>7</v>
          </cell>
          <cell r="K2016">
            <v>8.8762665005300895E-5</v>
          </cell>
          <cell r="L2016">
            <v>1960</v>
          </cell>
          <cell r="M2016">
            <v>139.41904719747899</v>
          </cell>
          <cell r="N2016">
            <v>1812</v>
          </cell>
        </row>
        <row r="2017">
          <cell r="B2017" t="str">
            <v>BOLINAS 1101504</v>
          </cell>
          <cell r="C2017">
            <v>42261101</v>
          </cell>
          <cell r="D2017" t="str">
            <v>BOLINAS 1101</v>
          </cell>
          <cell r="E2017">
            <v>504</v>
          </cell>
          <cell r="F2017" t="b">
            <v>0</v>
          </cell>
          <cell r="G2017">
            <v>10763.125211411199</v>
          </cell>
          <cell r="H2017">
            <v>10763.125211411199</v>
          </cell>
          <cell r="I2017">
            <v>6.6893257995097573</v>
          </cell>
          <cell r="J2017">
            <v>53</v>
          </cell>
          <cell r="K2017">
            <v>1.16750116455058E-4</v>
          </cell>
          <cell r="L2017">
            <v>1255</v>
          </cell>
          <cell r="M2017">
            <v>93.903118668170507</v>
          </cell>
          <cell r="N2017">
            <v>1988</v>
          </cell>
        </row>
        <row r="2018">
          <cell r="B2018" t="str">
            <v>LAKEVILLE 1102530</v>
          </cell>
          <cell r="C2018">
            <v>43371102</v>
          </cell>
          <cell r="D2018" t="str">
            <v>LAKEVILLE 1102</v>
          </cell>
          <cell r="E2018">
            <v>530</v>
          </cell>
          <cell r="F2018" t="b">
            <v>1</v>
          </cell>
          <cell r="G2018">
            <v>7365.5042903030098</v>
          </cell>
          <cell r="H2018">
            <v>114.99106409575199</v>
          </cell>
          <cell r="I2018">
            <v>7.146741087368054E-2</v>
          </cell>
          <cell r="J2018">
            <v>55</v>
          </cell>
          <cell r="K2018">
            <v>7.7592334390727807E-5</v>
          </cell>
          <cell r="L2018">
            <v>2274</v>
          </cell>
          <cell r="M2018">
            <v>96.694991865758595</v>
          </cell>
          <cell r="N2018">
            <v>1976</v>
          </cell>
        </row>
        <row r="2019">
          <cell r="B2019" t="str">
            <v>MONTE RIO 111137520</v>
          </cell>
          <cell r="C2019">
            <v>42811111</v>
          </cell>
          <cell r="D2019" t="str">
            <v>MONTE RIO 1111</v>
          </cell>
          <cell r="E2019">
            <v>37520</v>
          </cell>
          <cell r="F2019" t="b">
            <v>0</v>
          </cell>
          <cell r="G2019">
            <v>3437.9631293253201</v>
          </cell>
          <cell r="H2019">
            <v>3437.9631293253201</v>
          </cell>
          <cell r="I2019">
            <v>2.1367079734775141</v>
          </cell>
          <cell r="J2019">
            <v>20</v>
          </cell>
          <cell r="K2019">
            <v>2.4360411407542399E-4</v>
          </cell>
          <cell r="L2019">
            <v>236</v>
          </cell>
          <cell r="M2019">
            <v>45.265942912781703</v>
          </cell>
          <cell r="N2019">
            <v>2244</v>
          </cell>
        </row>
        <row r="2020">
          <cell r="B2020" t="str">
            <v>MONTE RIO 1113180</v>
          </cell>
          <cell r="C2020">
            <v>42811113</v>
          </cell>
          <cell r="D2020" t="str">
            <v>MONTE RIO 1113</v>
          </cell>
          <cell r="E2020">
            <v>180</v>
          </cell>
          <cell r="F2020" t="b">
            <v>0</v>
          </cell>
          <cell r="G2020">
            <v>3158.1165346001999</v>
          </cell>
          <cell r="H2020">
            <v>3158.1165346001999</v>
          </cell>
          <cell r="I2020">
            <v>1.9627821843382225</v>
          </cell>
          <cell r="J2020">
            <v>28</v>
          </cell>
          <cell r="K2020">
            <v>2.3286556617157199E-4</v>
          </cell>
          <cell r="L2020">
            <v>273</v>
          </cell>
          <cell r="M2020">
            <v>37.418877473857698</v>
          </cell>
          <cell r="N2020">
            <v>2293</v>
          </cell>
        </row>
        <row r="2021">
          <cell r="B2021" t="str">
            <v>CLEAR LAKE 11011302</v>
          </cell>
          <cell r="C2021">
            <v>42141101</v>
          </cell>
          <cell r="D2021" t="str">
            <v>CLEAR LAKE 1101</v>
          </cell>
          <cell r="E2021">
            <v>1302</v>
          </cell>
          <cell r="F2021" t="b">
            <v>0</v>
          </cell>
          <cell r="G2021">
            <v>28390.995671393201</v>
          </cell>
          <cell r="H2021">
            <v>12188.0094880014</v>
          </cell>
          <cell r="I2021">
            <v>7.5748971336242388</v>
          </cell>
          <cell r="J2021">
            <v>189</v>
          </cell>
          <cell r="K2021">
            <v>9.1550329380953396E-5</v>
          </cell>
          <cell r="L2021">
            <v>1856</v>
          </cell>
          <cell r="M2021">
            <v>135.964153177855</v>
          </cell>
          <cell r="N2021">
            <v>1826</v>
          </cell>
        </row>
        <row r="2022">
          <cell r="B2022" t="str">
            <v>WEST POINT 11021303</v>
          </cell>
          <cell r="C2022">
            <v>163201102</v>
          </cell>
          <cell r="D2022" t="str">
            <v>WEST POINT 1102</v>
          </cell>
          <cell r="E2022">
            <v>1303</v>
          </cell>
          <cell r="F2022" t="b">
            <v>0</v>
          </cell>
          <cell r="G2022">
            <v>25207.413834476101</v>
          </cell>
          <cell r="H2022">
            <v>25207.413834476101</v>
          </cell>
          <cell r="I2022">
            <v>15.666509530438844</v>
          </cell>
          <cell r="J2022">
            <v>146</v>
          </cell>
          <cell r="K2022">
            <v>8.2867754877548103E-5</v>
          </cell>
          <cell r="L2022">
            <v>2134</v>
          </cell>
          <cell r="M2022">
            <v>109.163357577261</v>
          </cell>
          <cell r="N2022">
            <v>1912</v>
          </cell>
        </row>
        <row r="2023">
          <cell r="B2023" t="str">
            <v>SHADY GLEN 11022232</v>
          </cell>
          <cell r="C2023">
            <v>152431102</v>
          </cell>
          <cell r="D2023" t="str">
            <v>SHADY GLEN 1102</v>
          </cell>
          <cell r="E2023">
            <v>2232</v>
          </cell>
          <cell r="F2023" t="b">
            <v>0</v>
          </cell>
          <cell r="G2023">
            <v>16843.726475497999</v>
          </cell>
          <cell r="H2023">
            <v>16843.726475497999</v>
          </cell>
          <cell r="I2023">
            <v>10.468444049408328</v>
          </cell>
          <cell r="J2023">
            <v>88</v>
          </cell>
          <cell r="K2023">
            <v>1.4558223788873999E-4</v>
          </cell>
          <cell r="L2023">
            <v>796</v>
          </cell>
          <cell r="M2023">
            <v>81.103113412681694</v>
          </cell>
          <cell r="N2023">
            <v>2043</v>
          </cell>
        </row>
        <row r="2024">
          <cell r="B2024" t="str">
            <v>LOYOLA 1102725939</v>
          </cell>
          <cell r="C2024">
            <v>82161102</v>
          </cell>
          <cell r="D2024" t="str">
            <v>LOYOLA 1102</v>
          </cell>
          <cell r="E2024">
            <v>725939</v>
          </cell>
          <cell r="F2024" t="b">
            <v>1</v>
          </cell>
          <cell r="G2024">
            <v>1338.45712714663</v>
          </cell>
          <cell r="H2024">
            <v>150.535515185089</v>
          </cell>
          <cell r="I2024">
            <v>9.355843081733313E-2</v>
          </cell>
          <cell r="J2024">
            <v>14</v>
          </cell>
          <cell r="K2024">
            <v>1.66396904835262E-4</v>
          </cell>
          <cell r="L2024">
            <v>579</v>
          </cell>
          <cell r="M2024">
            <v>36.243362658248699</v>
          </cell>
          <cell r="N2024">
            <v>2303</v>
          </cell>
        </row>
        <row r="2025">
          <cell r="B2025" t="str">
            <v>GREEN VALLEY 21016601</v>
          </cell>
          <cell r="C2025">
            <v>83192101</v>
          </cell>
          <cell r="D2025" t="str">
            <v>GREEN VALLEY 2101</v>
          </cell>
          <cell r="E2025">
            <v>6601</v>
          </cell>
          <cell r="F2025" t="b">
            <v>0</v>
          </cell>
          <cell r="G2025">
            <v>3063.6094078399501</v>
          </cell>
          <cell r="H2025">
            <v>3063.6094078399501</v>
          </cell>
          <cell r="I2025">
            <v>1.9040456232690803</v>
          </cell>
          <cell r="J2025">
            <v>19</v>
          </cell>
          <cell r="K2025">
            <v>1.1592459467417301E-4</v>
          </cell>
          <cell r="L2025">
            <v>1271</v>
          </cell>
          <cell r="M2025">
            <v>66.3781807014078</v>
          </cell>
          <cell r="N2025">
            <v>2113</v>
          </cell>
        </row>
        <row r="2026">
          <cell r="B2026" t="str">
            <v>PUEBLO 1105348368</v>
          </cell>
          <cell r="C2026">
            <v>43291105</v>
          </cell>
          <cell r="D2026" t="str">
            <v>PUEBLO 1105</v>
          </cell>
          <cell r="E2026">
            <v>348368</v>
          </cell>
          <cell r="F2026" t="b">
            <v>0</v>
          </cell>
          <cell r="G2026">
            <v>14957.0247276063</v>
          </cell>
          <cell r="H2026">
            <v>4473.6470721261903</v>
          </cell>
          <cell r="I2026">
            <v>2.7803897278596583</v>
          </cell>
          <cell r="J2026">
            <v>107</v>
          </cell>
          <cell r="K2026">
            <v>6.0549083853096402E-5</v>
          </cell>
          <cell r="L2026">
            <v>2762</v>
          </cell>
          <cell r="M2026">
            <v>137.04765845814001</v>
          </cell>
          <cell r="N2026">
            <v>1824</v>
          </cell>
        </row>
        <row r="2027">
          <cell r="B2027" t="str">
            <v>MIRABEL 11014859</v>
          </cell>
          <cell r="C2027">
            <v>42091101</v>
          </cell>
          <cell r="D2027" t="str">
            <v>MIRABEL 1101</v>
          </cell>
          <cell r="E2027">
            <v>4859</v>
          </cell>
          <cell r="F2027" t="b">
            <v>0</v>
          </cell>
          <cell r="G2027">
            <v>3008.5895105193299</v>
          </cell>
          <cell r="H2027">
            <v>3008.5895105193299</v>
          </cell>
          <cell r="I2027">
            <v>1.8698505348162398</v>
          </cell>
          <cell r="J2027">
            <v>22</v>
          </cell>
          <cell r="K2027">
            <v>1.5733066902612301E-4</v>
          </cell>
          <cell r="L2027">
            <v>670</v>
          </cell>
          <cell r="M2027">
            <v>65.971475951547902</v>
          </cell>
          <cell r="N2027">
            <v>2116</v>
          </cell>
        </row>
        <row r="2028">
          <cell r="B2028" t="str">
            <v>PURISIMA 1101CB</v>
          </cell>
          <cell r="C2028">
            <v>182971101</v>
          </cell>
          <cell r="D2028" t="str">
            <v>PURISIMA 1101</v>
          </cell>
          <cell r="E2028" t="str">
            <v>CB</v>
          </cell>
          <cell r="F2028" t="b">
            <v>0</v>
          </cell>
          <cell r="G2028">
            <v>7381.7292752651501</v>
          </cell>
          <cell r="H2028">
            <v>5917.6188896521599</v>
          </cell>
          <cell r="I2028">
            <v>3.677824045775115</v>
          </cell>
          <cell r="J2028">
            <v>32</v>
          </cell>
          <cell r="K2028">
            <v>7.2015593606669496E-5</v>
          </cell>
          <cell r="L2028">
            <v>2418</v>
          </cell>
          <cell r="M2028">
            <v>150.05971355969001</v>
          </cell>
          <cell r="N2028">
            <v>1776</v>
          </cell>
        </row>
        <row r="2029">
          <cell r="B2029" t="str">
            <v>EL DORADO PH 21016852</v>
          </cell>
          <cell r="C2029">
            <v>152762101</v>
          </cell>
          <cell r="D2029" t="str">
            <v>EL DORADO PH 2101</v>
          </cell>
          <cell r="E2029">
            <v>6852</v>
          </cell>
          <cell r="F2029" t="b">
            <v>0</v>
          </cell>
          <cell r="G2029">
            <v>40624.272686910001</v>
          </cell>
          <cell r="H2029">
            <v>40624.272686910001</v>
          </cell>
          <cell r="I2029">
            <v>25.248149587886886</v>
          </cell>
          <cell r="J2029">
            <v>309</v>
          </cell>
          <cell r="K2029">
            <v>1.54166728023412E-4</v>
          </cell>
          <cell r="L2029">
            <v>703</v>
          </cell>
          <cell r="M2029">
            <v>140.823763563673</v>
          </cell>
          <cell r="N2029">
            <v>1808</v>
          </cell>
        </row>
        <row r="2030">
          <cell r="B2030" t="str">
            <v>GOLDTREE 1107CB</v>
          </cell>
          <cell r="C2030">
            <v>182581107</v>
          </cell>
          <cell r="D2030" t="str">
            <v>GOLDTREE 1107</v>
          </cell>
          <cell r="E2030" t="str">
            <v>CB</v>
          </cell>
          <cell r="F2030" t="b">
            <v>0</v>
          </cell>
          <cell r="G2030">
            <v>5578.7405296162597</v>
          </cell>
          <cell r="H2030">
            <v>1480.1268076070501</v>
          </cell>
          <cell r="I2030">
            <v>0.91990479030891859</v>
          </cell>
          <cell r="J2030">
            <v>28</v>
          </cell>
          <cell r="K2030">
            <v>6.1870944136899197E-5</v>
          </cell>
          <cell r="L2030">
            <v>2724</v>
          </cell>
          <cell r="M2030">
            <v>91.020329804026602</v>
          </cell>
          <cell r="N2030">
            <v>1996</v>
          </cell>
        </row>
        <row r="2031">
          <cell r="B2031" t="str">
            <v>POINT ARENA 11014923</v>
          </cell>
          <cell r="C2031">
            <v>43381101</v>
          </cell>
          <cell r="D2031" t="str">
            <v>POINT ARENA 1101</v>
          </cell>
          <cell r="E2031">
            <v>4923</v>
          </cell>
          <cell r="F2031" t="b">
            <v>0</v>
          </cell>
          <cell r="G2031">
            <v>4611.3163685135796</v>
          </cell>
          <cell r="H2031">
            <v>4611.3163685135796</v>
          </cell>
          <cell r="I2031">
            <v>2.8659517517175761</v>
          </cell>
          <cell r="J2031">
            <v>12</v>
          </cell>
          <cell r="K2031">
            <v>1.05166485974967E-4</v>
          </cell>
          <cell r="L2031">
            <v>1516</v>
          </cell>
          <cell r="M2031">
            <v>65.405654351198805</v>
          </cell>
          <cell r="N2031">
            <v>2122</v>
          </cell>
        </row>
        <row r="2032">
          <cell r="B2032" t="str">
            <v>CURTIS 170463502</v>
          </cell>
          <cell r="C2032">
            <v>163351704</v>
          </cell>
          <cell r="D2032" t="str">
            <v>CURTIS 1704</v>
          </cell>
          <cell r="E2032">
            <v>63502</v>
          </cell>
          <cell r="F2032" t="b">
            <v>0</v>
          </cell>
          <cell r="G2032">
            <v>16836.9835371511</v>
          </cell>
          <cell r="H2032">
            <v>16836.9835371511</v>
          </cell>
          <cell r="I2032">
            <v>10.464253285985768</v>
          </cell>
          <cell r="J2032">
            <v>107</v>
          </cell>
          <cell r="K2032">
            <v>1.2514083434078999E-4</v>
          </cell>
          <cell r="L2032">
            <v>1095</v>
          </cell>
          <cell r="M2032">
            <v>60.238977240346301</v>
          </cell>
          <cell r="N2032">
            <v>2153</v>
          </cell>
        </row>
        <row r="2033">
          <cell r="B2033" t="str">
            <v>CLARK ROAD 11022068</v>
          </cell>
          <cell r="C2033">
            <v>103091102</v>
          </cell>
          <cell r="D2033" t="str">
            <v>CLARK ROAD 1102</v>
          </cell>
          <cell r="E2033">
            <v>2068</v>
          </cell>
          <cell r="F2033" t="b">
            <v>0</v>
          </cell>
          <cell r="G2033">
            <v>17517.326390722399</v>
          </cell>
          <cell r="H2033">
            <v>17517.326390722399</v>
          </cell>
          <cell r="I2033">
            <v>10.887089117913238</v>
          </cell>
          <cell r="J2033">
            <v>90</v>
          </cell>
          <cell r="K2033">
            <v>1.1363579582798001E-4</v>
          </cell>
          <cell r="L2033">
            <v>1328</v>
          </cell>
          <cell r="M2033">
            <v>80.737676500754205</v>
          </cell>
          <cell r="N2033">
            <v>2044</v>
          </cell>
        </row>
        <row r="2034">
          <cell r="B2034" t="str">
            <v>WYANDOTTE 1107CB</v>
          </cell>
          <cell r="C2034">
            <v>102911107</v>
          </cell>
          <cell r="D2034" t="str">
            <v>WYANDOTTE 1107</v>
          </cell>
          <cell r="E2034" t="str">
            <v>CB</v>
          </cell>
          <cell r="F2034" t="b">
            <v>0</v>
          </cell>
          <cell r="G2034">
            <v>24321.9126950022</v>
          </cell>
          <cell r="H2034">
            <v>2030.37613435292</v>
          </cell>
          <cell r="I2034">
            <v>1.2618869697656432</v>
          </cell>
          <cell r="J2034">
            <v>199</v>
          </cell>
          <cell r="K2034">
            <v>1.64474795940118E-4</v>
          </cell>
          <cell r="L2034">
            <v>591</v>
          </cell>
          <cell r="M2034">
            <v>61.558581806338601</v>
          </cell>
          <cell r="N2034">
            <v>2143</v>
          </cell>
        </row>
        <row r="2035">
          <cell r="B2035" t="str">
            <v>COLUMBIA HILL 11018233</v>
          </cell>
          <cell r="C2035">
            <v>152471101</v>
          </cell>
          <cell r="D2035" t="str">
            <v>COLUMBIA HILL 1101</v>
          </cell>
          <cell r="E2035">
            <v>8233</v>
          </cell>
          <cell r="F2035" t="b">
            <v>0</v>
          </cell>
          <cell r="G2035">
            <v>7978.7453310697501</v>
          </cell>
          <cell r="H2035">
            <v>7978.7453310697501</v>
          </cell>
          <cell r="I2035">
            <v>4.9588224556058114</v>
          </cell>
          <cell r="J2035">
            <v>51</v>
          </cell>
          <cell r="K2035">
            <v>7.9873241809443196E-5</v>
          </cell>
          <cell r="L2035">
            <v>2208</v>
          </cell>
          <cell r="M2035">
            <v>109.576342711968</v>
          </cell>
          <cell r="N2035">
            <v>1910</v>
          </cell>
        </row>
        <row r="2036">
          <cell r="B2036" t="str">
            <v>HALSEY 1101CB</v>
          </cell>
          <cell r="C2036">
            <v>152241101</v>
          </cell>
          <cell r="D2036" t="str">
            <v>HALSEY 1101</v>
          </cell>
          <cell r="E2036" t="str">
            <v>CB</v>
          </cell>
          <cell r="F2036" t="b">
            <v>0</v>
          </cell>
          <cell r="G2036">
            <v>27644.348651867698</v>
          </cell>
          <cell r="H2036">
            <v>27644.348651867698</v>
          </cell>
          <cell r="I2036">
            <v>17.181074364119141</v>
          </cell>
          <cell r="J2036">
            <v>231</v>
          </cell>
          <cell r="K2036">
            <v>1.60532594669521E-4</v>
          </cell>
          <cell r="L2036">
            <v>637</v>
          </cell>
          <cell r="M2036">
            <v>70.336267022987201</v>
          </cell>
          <cell r="N2036">
            <v>2092</v>
          </cell>
        </row>
        <row r="2037">
          <cell r="B2037" t="str">
            <v>DIAMOND SPRINGS 1104CB</v>
          </cell>
          <cell r="C2037">
            <v>152261104</v>
          </cell>
          <cell r="D2037" t="str">
            <v>DIAMOND SPRINGS 1104</v>
          </cell>
          <cell r="E2037" t="str">
            <v>CB</v>
          </cell>
          <cell r="F2037" t="b">
            <v>0</v>
          </cell>
          <cell r="G2037">
            <v>15842.0084719937</v>
          </cell>
          <cell r="H2037">
            <v>9046.8091137214506</v>
          </cell>
          <cell r="I2037">
            <v>5.6226284112625544</v>
          </cell>
          <cell r="J2037">
            <v>127</v>
          </cell>
          <cell r="K2037">
            <v>2.0779941359802499E-4</v>
          </cell>
          <cell r="L2037">
            <v>373</v>
          </cell>
          <cell r="M2037">
            <v>65.670255965715697</v>
          </cell>
          <cell r="N2037">
            <v>2119</v>
          </cell>
        </row>
        <row r="2038">
          <cell r="B2038" t="str">
            <v>EL DORADO PH 210119612</v>
          </cell>
          <cell r="C2038">
            <v>152762101</v>
          </cell>
          <cell r="D2038" t="str">
            <v>EL DORADO PH 2101</v>
          </cell>
          <cell r="E2038">
            <v>19612</v>
          </cell>
          <cell r="F2038" t="b">
            <v>0</v>
          </cell>
          <cell r="G2038">
            <v>14689.1647002422</v>
          </cell>
          <cell r="H2038">
            <v>14689.1647002422</v>
          </cell>
          <cell r="I2038">
            <v>9.1293752021393413</v>
          </cell>
          <cell r="J2038">
            <v>102</v>
          </cell>
          <cell r="K2038">
            <v>2.17985282206962E-4</v>
          </cell>
          <cell r="L2038">
            <v>328</v>
          </cell>
          <cell r="M2038">
            <v>33.636000513361097</v>
          </cell>
          <cell r="N2038">
            <v>2313</v>
          </cell>
        </row>
        <row r="2039">
          <cell r="B2039" t="str">
            <v>SAUSALITO 11021500</v>
          </cell>
          <cell r="C2039">
            <v>42491102</v>
          </cell>
          <cell r="D2039" t="str">
            <v>SAUSALITO 1102</v>
          </cell>
          <cell r="E2039">
            <v>1500</v>
          </cell>
          <cell r="F2039" t="b">
            <v>0</v>
          </cell>
          <cell r="G2039">
            <v>2059.6530467695902</v>
          </cell>
          <cell r="H2039">
            <v>1869.35754334842</v>
          </cell>
          <cell r="I2039">
            <v>1.1618132649772654</v>
          </cell>
          <cell r="J2039">
            <v>8</v>
          </cell>
          <cell r="K2039">
            <v>8.3383463561403901E-5</v>
          </cell>
          <cell r="L2039">
            <v>2121</v>
          </cell>
          <cell r="M2039">
            <v>83.345095350406993</v>
          </cell>
          <cell r="N2039">
            <v>2035</v>
          </cell>
        </row>
        <row r="2040">
          <cell r="B2040" t="str">
            <v>CAMP EVERS 210511010</v>
          </cell>
          <cell r="C2040">
            <v>83622105</v>
          </cell>
          <cell r="D2040" t="str">
            <v>CAMP EVERS 2105</v>
          </cell>
          <cell r="E2040">
            <v>11010</v>
          </cell>
          <cell r="F2040" t="b">
            <v>0</v>
          </cell>
          <cell r="G2040">
            <v>3501.2633808497899</v>
          </cell>
          <cell r="H2040">
            <v>3501.2633808497899</v>
          </cell>
          <cell r="I2040">
            <v>2.1760493355188251</v>
          </cell>
          <cell r="J2040">
            <v>26</v>
          </cell>
          <cell r="K2040">
            <v>2.3343393975385201E-4</v>
          </cell>
          <cell r="L2040">
            <v>269</v>
          </cell>
          <cell r="M2040">
            <v>31.153074552363801</v>
          </cell>
          <cell r="N2040">
            <v>2340</v>
          </cell>
        </row>
        <row r="2041">
          <cell r="B2041" t="str">
            <v>WESTLEY 1103237522</v>
          </cell>
          <cell r="C2041">
            <v>162671103</v>
          </cell>
          <cell r="D2041" t="str">
            <v>WESTLEY 1103</v>
          </cell>
          <cell r="E2041">
            <v>237522</v>
          </cell>
          <cell r="F2041" t="b">
            <v>0</v>
          </cell>
          <cell r="G2041">
            <v>26805.159635776199</v>
          </cell>
          <cell r="H2041">
            <v>1485.9819606636399</v>
          </cell>
          <cell r="I2041">
            <v>0.92354379158709754</v>
          </cell>
          <cell r="J2041">
            <v>39</v>
          </cell>
          <cell r="K2041">
            <v>3.4220415888258301E-5</v>
          </cell>
          <cell r="L2041">
            <v>3366</v>
          </cell>
          <cell r="M2041">
            <v>404.19108856278399</v>
          </cell>
          <cell r="N2041">
            <v>1293</v>
          </cell>
        </row>
        <row r="2042">
          <cell r="B2042" t="str">
            <v>CASTRO VALLEY 1111MR334</v>
          </cell>
          <cell r="C2042">
            <v>14091111</v>
          </cell>
          <cell r="D2042" t="str">
            <v>CASTRO VALLEY 1111</v>
          </cell>
          <cell r="E2042" t="str">
            <v>MR334</v>
          </cell>
          <cell r="F2042" t="b">
            <v>0</v>
          </cell>
          <cell r="G2042">
            <v>9742.4846331495901</v>
          </cell>
          <cell r="H2042">
            <v>9116.5948687837608</v>
          </cell>
          <cell r="I2042">
            <v>5.6660005399526172</v>
          </cell>
          <cell r="J2042">
            <v>80</v>
          </cell>
          <cell r="K2042">
            <v>8.2030273529198897E-5</v>
          </cell>
          <cell r="L2042">
            <v>2151</v>
          </cell>
          <cell r="M2042">
            <v>200.45906572859201</v>
          </cell>
          <cell r="N2042">
            <v>1639</v>
          </cell>
        </row>
        <row r="2043">
          <cell r="B2043" t="str">
            <v>RACETRACK 1703CB</v>
          </cell>
          <cell r="C2043">
            <v>163761703</v>
          </cell>
          <cell r="D2043" t="str">
            <v>RACETRACK 1703</v>
          </cell>
          <cell r="E2043" t="str">
            <v>CB</v>
          </cell>
          <cell r="F2043" t="b">
            <v>0</v>
          </cell>
          <cell r="G2043">
            <v>28877.591716272698</v>
          </cell>
          <cell r="H2043">
            <v>25353.141626073899</v>
          </cell>
          <cell r="I2043">
            <v>15.757079941624548</v>
          </cell>
          <cell r="J2043">
            <v>216</v>
          </cell>
          <cell r="K2043">
            <v>1.38248427240931E-4</v>
          </cell>
          <cell r="L2043">
            <v>891</v>
          </cell>
          <cell r="M2043">
            <v>45.587040609059201</v>
          </cell>
          <cell r="N2043">
            <v>2242</v>
          </cell>
        </row>
        <row r="2044">
          <cell r="B2044" t="str">
            <v>MORGAN HILL 2104152774</v>
          </cell>
          <cell r="C2044">
            <v>83242104</v>
          </cell>
          <cell r="D2044" t="str">
            <v>MORGAN HILL 2104</v>
          </cell>
          <cell r="E2044">
            <v>152774</v>
          </cell>
          <cell r="F2044" t="b">
            <v>0</v>
          </cell>
          <cell r="G2044">
            <v>12406.0754363416</v>
          </cell>
          <cell r="H2044">
            <v>10319.2603118633</v>
          </cell>
          <cell r="I2044">
            <v>6.4134619713258543</v>
          </cell>
          <cell r="J2044">
            <v>84</v>
          </cell>
          <cell r="K2044">
            <v>6.2119786563903494E-5</v>
          </cell>
          <cell r="L2044">
            <v>2716</v>
          </cell>
          <cell r="M2044">
            <v>152.77822155134001</v>
          </cell>
          <cell r="N2044">
            <v>1769</v>
          </cell>
        </row>
        <row r="2045">
          <cell r="B2045" t="str">
            <v>SILVERADO 2103920793</v>
          </cell>
          <cell r="C2045">
            <v>43432103</v>
          </cell>
          <cell r="D2045" t="str">
            <v>SILVERADO 2103</v>
          </cell>
          <cell r="E2045">
            <v>920793</v>
          </cell>
          <cell r="F2045" t="b">
            <v>0</v>
          </cell>
          <cell r="G2045">
            <v>12855.6086338897</v>
          </cell>
          <cell r="H2045">
            <v>10473.703856239899</v>
          </cell>
          <cell r="I2045">
            <v>6.5094492580732748</v>
          </cell>
          <cell r="J2045">
            <v>51</v>
          </cell>
          <cell r="K2045">
            <v>8.6883531199715902E-5</v>
          </cell>
          <cell r="L2045">
            <v>2016</v>
          </cell>
          <cell r="M2045">
            <v>85.521504888278599</v>
          </cell>
          <cell r="N2045">
            <v>2025</v>
          </cell>
        </row>
        <row r="2046">
          <cell r="B2046" t="str">
            <v>FORESTHILL 11011820</v>
          </cell>
          <cell r="C2046">
            <v>152181101</v>
          </cell>
          <cell r="D2046" t="str">
            <v>FORESTHILL 1101</v>
          </cell>
          <cell r="E2046">
            <v>1820</v>
          </cell>
          <cell r="F2046" t="b">
            <v>0</v>
          </cell>
          <cell r="G2046">
            <v>9227.6621796480995</v>
          </cell>
          <cell r="H2046">
            <v>9227.6621796480995</v>
          </cell>
          <cell r="I2046">
            <v>5.7350293223418891</v>
          </cell>
          <cell r="J2046">
            <v>51</v>
          </cell>
          <cell r="K2046">
            <v>7.9051640425984406E-5</v>
          </cell>
          <cell r="L2046">
            <v>2234</v>
          </cell>
          <cell r="M2046">
            <v>127.80016290252399</v>
          </cell>
          <cell r="N2046">
            <v>1850</v>
          </cell>
        </row>
        <row r="2047">
          <cell r="B2047" t="str">
            <v>PLACER 1103238990</v>
          </cell>
          <cell r="C2047">
            <v>152461103</v>
          </cell>
          <cell r="D2047" t="str">
            <v>PLACER 1103</v>
          </cell>
          <cell r="E2047">
            <v>238990</v>
          </cell>
          <cell r="F2047" t="b">
            <v>1</v>
          </cell>
          <cell r="G2047">
            <v>9730.7172551723997</v>
          </cell>
          <cell r="H2047">
            <v>65.077310589736996</v>
          </cell>
          <cell r="I2047">
            <v>4.0445811429295833E-2</v>
          </cell>
          <cell r="J2047">
            <v>84</v>
          </cell>
          <cell r="K2047">
            <v>1.79340604431456E-4</v>
          </cell>
          <cell r="L2047">
            <v>513</v>
          </cell>
          <cell r="M2047">
            <v>66.729488227561404</v>
          </cell>
          <cell r="N2047">
            <v>2111</v>
          </cell>
        </row>
        <row r="2048">
          <cell r="B2048" t="str">
            <v>UPPER LAKE 11016663</v>
          </cell>
          <cell r="C2048">
            <v>42871101</v>
          </cell>
          <cell r="D2048" t="str">
            <v>UPPER LAKE 1101</v>
          </cell>
          <cell r="E2048">
            <v>6663</v>
          </cell>
          <cell r="F2048" t="b">
            <v>0</v>
          </cell>
          <cell r="G2048">
            <v>3787.4900083236298</v>
          </cell>
          <cell r="H2048">
            <v>3787.4900083236298</v>
          </cell>
          <cell r="I2048">
            <v>2.3539403407853512</v>
          </cell>
          <cell r="J2048">
            <v>17</v>
          </cell>
          <cell r="K2048">
            <v>7.5146066485424806E-5</v>
          </cell>
          <cell r="L2048">
            <v>2328</v>
          </cell>
          <cell r="M2048">
            <v>97.310068462817696</v>
          </cell>
          <cell r="N2048">
            <v>1972</v>
          </cell>
        </row>
        <row r="2049">
          <cell r="B2049" t="str">
            <v>DUNBAR 1101CB</v>
          </cell>
          <cell r="C2049">
            <v>43071101</v>
          </cell>
          <cell r="D2049" t="str">
            <v>DUNBAR 1101</v>
          </cell>
          <cell r="E2049" t="str">
            <v>CB</v>
          </cell>
          <cell r="F2049" t="b">
            <v>0</v>
          </cell>
          <cell r="G2049">
            <v>23959.128319862499</v>
          </cell>
          <cell r="H2049">
            <v>5020.5865482641402</v>
          </cell>
          <cell r="I2049">
            <v>3.1203148217925047</v>
          </cell>
          <cell r="J2049">
            <v>191</v>
          </cell>
          <cell r="K2049">
            <v>1.208615131106E-4</v>
          </cell>
          <cell r="L2049">
            <v>1166</v>
          </cell>
          <cell r="M2049">
            <v>54.298190846742401</v>
          </cell>
          <cell r="N2049">
            <v>2185</v>
          </cell>
        </row>
        <row r="2050">
          <cell r="B2050" t="str">
            <v>HOOPA 1101CB</v>
          </cell>
          <cell r="C2050">
            <v>192401101</v>
          </cell>
          <cell r="D2050" t="str">
            <v>HOOPA 1101</v>
          </cell>
          <cell r="E2050" t="str">
            <v>CB</v>
          </cell>
          <cell r="F2050" t="b">
            <v>0</v>
          </cell>
          <cell r="G2050">
            <v>63333.9357753718</v>
          </cell>
          <cell r="H2050">
            <v>37375.428660580197</v>
          </cell>
          <cell r="I2050">
            <v>23.228979900919949</v>
          </cell>
          <cell r="J2050">
            <v>440</v>
          </cell>
          <cell r="K2050">
            <v>2.6939230717987499E-4</v>
          </cell>
          <cell r="L2050">
            <v>173</v>
          </cell>
          <cell r="M2050">
            <v>30.051800550613201</v>
          </cell>
          <cell r="N2050">
            <v>2342</v>
          </cell>
        </row>
        <row r="2051">
          <cell r="B2051" t="str">
            <v>BIG BASIN 110211062</v>
          </cell>
          <cell r="C2051">
            <v>82841102</v>
          </cell>
          <cell r="D2051" t="str">
            <v>BIG BASIN 1102</v>
          </cell>
          <cell r="E2051">
            <v>11062</v>
          </cell>
          <cell r="F2051" t="b">
            <v>0</v>
          </cell>
          <cell r="G2051">
            <v>21428.234301208398</v>
          </cell>
          <cell r="H2051">
            <v>21428.234301208398</v>
          </cell>
          <cell r="I2051">
            <v>13.317734183473211</v>
          </cell>
          <cell r="J2051">
            <v>88</v>
          </cell>
          <cell r="K2051">
            <v>1.3572166627172599E-4</v>
          </cell>
          <cell r="L2051">
            <v>922</v>
          </cell>
          <cell r="M2051">
            <v>71.113575676664894</v>
          </cell>
          <cell r="N2051">
            <v>2090</v>
          </cell>
        </row>
        <row r="2052">
          <cell r="B2052" t="str">
            <v>ELK 11011260</v>
          </cell>
          <cell r="C2052">
            <v>42981101</v>
          </cell>
          <cell r="D2052" t="str">
            <v>ELK 1101</v>
          </cell>
          <cell r="E2052">
            <v>1260</v>
          </cell>
          <cell r="F2052" t="b">
            <v>0</v>
          </cell>
          <cell r="G2052">
            <v>25231.409993382102</v>
          </cell>
          <cell r="H2052">
            <v>25226.838014664201</v>
          </cell>
          <cell r="I2052">
            <v>15.67858173689509</v>
          </cell>
          <cell r="J2052">
            <v>120</v>
          </cell>
          <cell r="K2052">
            <v>9.4953191768985901E-5</v>
          </cell>
          <cell r="L2052">
            <v>1767</v>
          </cell>
          <cell r="M2052">
            <v>70.6215366565647</v>
          </cell>
          <cell r="N2052">
            <v>2091</v>
          </cell>
        </row>
        <row r="2053">
          <cell r="B2053" t="str">
            <v>HALSEY 110239104</v>
          </cell>
          <cell r="C2053">
            <v>152241102</v>
          </cell>
          <cell r="D2053" t="str">
            <v>HALSEY 1102</v>
          </cell>
          <cell r="E2053">
            <v>39104</v>
          </cell>
          <cell r="F2053" t="b">
            <v>0</v>
          </cell>
          <cell r="G2053">
            <v>49366.034952296199</v>
          </cell>
          <cell r="H2053">
            <v>49366.034952296199</v>
          </cell>
          <cell r="I2053">
            <v>30.681190150588066</v>
          </cell>
          <cell r="J2053">
            <v>346</v>
          </cell>
          <cell r="K2053">
            <v>1.6953016265820099E-4</v>
          </cell>
          <cell r="L2053">
            <v>566</v>
          </cell>
          <cell r="M2053">
            <v>33.517317870221497</v>
          </cell>
          <cell r="N2053">
            <v>2314</v>
          </cell>
        </row>
        <row r="2054">
          <cell r="B2054" t="str">
            <v>MORAGA 1101CB</v>
          </cell>
          <cell r="C2054">
            <v>13801101</v>
          </cell>
          <cell r="D2054" t="str">
            <v>MORAGA 1101</v>
          </cell>
          <cell r="E2054" t="str">
            <v>CB</v>
          </cell>
          <cell r="F2054" t="b">
            <v>0</v>
          </cell>
          <cell r="G2054">
            <v>14345.057296802101</v>
          </cell>
          <cell r="H2054">
            <v>13611.4013669914</v>
          </cell>
          <cell r="I2054">
            <v>8.4595409366012433</v>
          </cell>
          <cell r="J2054">
            <v>92</v>
          </cell>
          <cell r="K2054">
            <v>1.17048965366448E-4</v>
          </cell>
          <cell r="L2054">
            <v>1247</v>
          </cell>
          <cell r="M2054">
            <v>67.285318630271405</v>
          </cell>
          <cell r="N2054">
            <v>2106</v>
          </cell>
        </row>
        <row r="2055">
          <cell r="B2055" t="str">
            <v>MARTELL 110292172</v>
          </cell>
          <cell r="C2055">
            <v>163011102</v>
          </cell>
          <cell r="D2055" t="str">
            <v>MARTELL 1102</v>
          </cell>
          <cell r="E2055">
            <v>92172</v>
          </cell>
          <cell r="F2055" t="b">
            <v>1</v>
          </cell>
          <cell r="G2055">
            <v>5246.1470620881901</v>
          </cell>
          <cell r="H2055">
            <v>190.79470789901799</v>
          </cell>
          <cell r="I2055">
            <v>0.11857968172717091</v>
          </cell>
          <cell r="J2055">
            <v>45</v>
          </cell>
          <cell r="K2055">
            <v>1.25969097603552E-4</v>
          </cell>
          <cell r="L2055">
            <v>1079</v>
          </cell>
          <cell r="M2055">
            <v>55.645808233462603</v>
          </cell>
          <cell r="N2055">
            <v>2177</v>
          </cell>
        </row>
        <row r="2056">
          <cell r="B2056" t="str">
            <v>HALF MOON BAY 110369412</v>
          </cell>
          <cell r="C2056">
            <v>24101103</v>
          </cell>
          <cell r="D2056" t="str">
            <v>HALF MOON BAY 1103</v>
          </cell>
          <cell r="E2056">
            <v>69412</v>
          </cell>
          <cell r="F2056" t="b">
            <v>0</v>
          </cell>
          <cell r="G2056">
            <v>34124.525297524902</v>
          </cell>
          <cell r="H2056">
            <v>25048.7626184537</v>
          </cell>
          <cell r="I2056">
            <v>15.567907158765507</v>
          </cell>
          <cell r="J2056">
            <v>150</v>
          </cell>
          <cell r="K2056">
            <v>9.9166431903620106E-5</v>
          </cell>
          <cell r="L2056">
            <v>1664</v>
          </cell>
          <cell r="M2056">
            <v>96.719773757982594</v>
          </cell>
          <cell r="N2056">
            <v>1975</v>
          </cell>
        </row>
        <row r="2057">
          <cell r="B2057" t="str">
            <v>VINEYARD 2107CB</v>
          </cell>
          <cell r="C2057">
            <v>14502107</v>
          </cell>
          <cell r="D2057" t="str">
            <v>VINEYARD 2107</v>
          </cell>
          <cell r="E2057" t="str">
            <v>CB</v>
          </cell>
          <cell r="F2057" t="b">
            <v>0</v>
          </cell>
          <cell r="G2057">
            <v>12364.421939841801</v>
          </cell>
          <cell r="H2057">
            <v>3069.8489247534899</v>
          </cell>
          <cell r="I2057">
            <v>1.9079235082370976</v>
          </cell>
          <cell r="J2057">
            <v>111</v>
          </cell>
          <cell r="K2057">
            <v>3.2821764614796103E-5</v>
          </cell>
          <cell r="L2057">
            <v>3389</v>
          </cell>
          <cell r="M2057">
            <v>173.84074825138001</v>
          </cell>
          <cell r="N2057">
            <v>1700</v>
          </cell>
        </row>
        <row r="2058">
          <cell r="B2058" t="str">
            <v>POINT ARENA 11011296</v>
          </cell>
          <cell r="C2058">
            <v>43381101</v>
          </cell>
          <cell r="D2058" t="str">
            <v>POINT ARENA 1101</v>
          </cell>
          <cell r="E2058">
            <v>1296</v>
          </cell>
          <cell r="F2058" t="b">
            <v>0</v>
          </cell>
          <cell r="G2058">
            <v>8913.7229911287395</v>
          </cell>
          <cell r="H2058">
            <v>5630.7667600733703</v>
          </cell>
          <cell r="I2058">
            <v>3.4995442884234742</v>
          </cell>
          <cell r="J2058">
            <v>37</v>
          </cell>
          <cell r="K2058">
            <v>6.5384736321779898E-5</v>
          </cell>
          <cell r="L2058">
            <v>2603</v>
          </cell>
          <cell r="M2058">
            <v>134.060630600835</v>
          </cell>
          <cell r="N2058">
            <v>1835</v>
          </cell>
        </row>
        <row r="2059">
          <cell r="B2059" t="str">
            <v>FORESTHILL 1101CB</v>
          </cell>
          <cell r="C2059">
            <v>152181101</v>
          </cell>
          <cell r="D2059" t="str">
            <v>FORESTHILL 1101</v>
          </cell>
          <cell r="E2059" t="str">
            <v>CB</v>
          </cell>
          <cell r="F2059" t="b">
            <v>0</v>
          </cell>
          <cell r="G2059">
            <v>14659.752168425999</v>
          </cell>
          <cell r="H2059">
            <v>14659.752168425999</v>
          </cell>
          <cell r="I2059">
            <v>9.1110951947955243</v>
          </cell>
          <cell r="J2059">
            <v>110</v>
          </cell>
          <cell r="K2059">
            <v>2.3141434083465099E-4</v>
          </cell>
          <cell r="L2059">
            <v>282</v>
          </cell>
          <cell r="M2059">
            <v>46.734763589580297</v>
          </cell>
          <cell r="N2059">
            <v>2235</v>
          </cell>
        </row>
        <row r="2060">
          <cell r="B2060" t="str">
            <v>BURNEY 11011340</v>
          </cell>
          <cell r="C2060">
            <v>103311101</v>
          </cell>
          <cell r="D2060" t="str">
            <v>BURNEY 1101</v>
          </cell>
          <cell r="E2060">
            <v>1340</v>
          </cell>
          <cell r="F2060" t="b">
            <v>0</v>
          </cell>
          <cell r="G2060">
            <v>28996.527299782399</v>
          </cell>
          <cell r="H2060">
            <v>28996.527299782399</v>
          </cell>
          <cell r="I2060">
            <v>18.021458856297325</v>
          </cell>
          <cell r="J2060">
            <v>144</v>
          </cell>
          <cell r="K2060">
            <v>3.4760571468364599E-5</v>
          </cell>
          <cell r="L2060">
            <v>3354</v>
          </cell>
          <cell r="M2060">
            <v>286.63552704624499</v>
          </cell>
          <cell r="N2060">
            <v>1466</v>
          </cell>
        </row>
        <row r="2061">
          <cell r="B2061" t="str">
            <v>MIDDLETOWN 1101614</v>
          </cell>
          <cell r="C2061">
            <v>43141101</v>
          </cell>
          <cell r="D2061" t="str">
            <v>MIDDLETOWN 1101</v>
          </cell>
          <cell r="E2061">
            <v>614</v>
          </cell>
          <cell r="F2061" t="b">
            <v>0</v>
          </cell>
          <cell r="G2061">
            <v>2222.7418943770399</v>
          </cell>
          <cell r="H2061">
            <v>2222.7418943770399</v>
          </cell>
          <cell r="I2061">
            <v>1.3814430667352642</v>
          </cell>
          <cell r="J2061">
            <v>18</v>
          </cell>
          <cell r="K2061">
            <v>1.3750791590104599E-4</v>
          </cell>
          <cell r="L2061">
            <v>902</v>
          </cell>
          <cell r="M2061">
            <v>52.910651172442797</v>
          </cell>
          <cell r="N2061">
            <v>2196</v>
          </cell>
        </row>
        <row r="2062">
          <cell r="B2062" t="str">
            <v>MONTE RIO 1113320</v>
          </cell>
          <cell r="C2062">
            <v>42811113</v>
          </cell>
          <cell r="D2062" t="str">
            <v>MONTE RIO 1113</v>
          </cell>
          <cell r="E2062">
            <v>320</v>
          </cell>
          <cell r="F2062" t="b">
            <v>0</v>
          </cell>
          <cell r="G2062">
            <v>4467.4960423329303</v>
          </cell>
          <cell r="H2062">
            <v>4467.4960423329303</v>
          </cell>
          <cell r="I2062">
            <v>2.7765668379943631</v>
          </cell>
          <cell r="J2062">
            <v>29</v>
          </cell>
          <cell r="K2062">
            <v>2.16984654328151E-4</v>
          </cell>
          <cell r="L2062">
            <v>331</v>
          </cell>
          <cell r="M2062">
            <v>31.2120599696024</v>
          </cell>
          <cell r="N2062">
            <v>2339</v>
          </cell>
        </row>
        <row r="2063">
          <cell r="B2063" t="str">
            <v>POINT MORETTI 110136514</v>
          </cell>
          <cell r="C2063">
            <v>82931101</v>
          </cell>
          <cell r="D2063" t="str">
            <v>POINT MORETTI 1101</v>
          </cell>
          <cell r="E2063">
            <v>36514</v>
          </cell>
          <cell r="F2063" t="b">
            <v>0</v>
          </cell>
          <cell r="G2063">
            <v>11050.053058196299</v>
          </cell>
          <cell r="H2063">
            <v>11050.053058196299</v>
          </cell>
          <cell r="I2063">
            <v>6.867652615411</v>
          </cell>
          <cell r="J2063">
            <v>64</v>
          </cell>
          <cell r="K2063">
            <v>1.56644037815567E-4</v>
          </cell>
          <cell r="L2063">
            <v>677</v>
          </cell>
          <cell r="M2063">
            <v>62.081970164655601</v>
          </cell>
          <cell r="N2063">
            <v>2141</v>
          </cell>
        </row>
        <row r="2064">
          <cell r="B2064" t="str">
            <v>COTATI 11055156</v>
          </cell>
          <cell r="C2064">
            <v>42271105</v>
          </cell>
          <cell r="D2064" t="str">
            <v>COTATI 1105</v>
          </cell>
          <cell r="E2064">
            <v>5156</v>
          </cell>
          <cell r="F2064" t="b">
            <v>0</v>
          </cell>
          <cell r="G2064">
            <v>16018.901657075799</v>
          </cell>
          <cell r="H2064">
            <v>7784.4976408135599</v>
          </cell>
          <cell r="I2064">
            <v>4.8380967313943817</v>
          </cell>
          <cell r="J2064">
            <v>114</v>
          </cell>
          <cell r="K2064">
            <v>9.9942098546435104E-5</v>
          </cell>
          <cell r="L2064">
            <v>1647</v>
          </cell>
          <cell r="M2064">
            <v>85.261307500114995</v>
          </cell>
          <cell r="N2064">
            <v>2028</v>
          </cell>
        </row>
        <row r="2065">
          <cell r="B2065" t="str">
            <v>PHILO 11021308</v>
          </cell>
          <cell r="C2065">
            <v>42601102</v>
          </cell>
          <cell r="D2065" t="str">
            <v>PHILO 1102</v>
          </cell>
          <cell r="E2065">
            <v>1308</v>
          </cell>
          <cell r="F2065" t="b">
            <v>0</v>
          </cell>
          <cell r="G2065">
            <v>51491.544133408403</v>
          </cell>
          <cell r="H2065">
            <v>51491.544133408403</v>
          </cell>
          <cell r="I2065">
            <v>32.002202693230828</v>
          </cell>
          <cell r="J2065">
            <v>245</v>
          </cell>
          <cell r="K2065">
            <v>8.9849356225109103E-5</v>
          </cell>
          <cell r="L2065">
            <v>1917</v>
          </cell>
          <cell r="M2065">
            <v>98.518298048039199</v>
          </cell>
          <cell r="N2065">
            <v>1965</v>
          </cell>
        </row>
        <row r="2066">
          <cell r="B2066" t="str">
            <v>KANAKA 11011036</v>
          </cell>
          <cell r="C2066">
            <v>103221101</v>
          </cell>
          <cell r="D2066" t="str">
            <v>KANAKA 1101</v>
          </cell>
          <cell r="E2066">
            <v>1036</v>
          </cell>
          <cell r="F2066" t="b">
            <v>1</v>
          </cell>
          <cell r="G2066">
            <v>989.45976922460102</v>
          </cell>
          <cell r="H2066">
            <v>989.45976922460102</v>
          </cell>
          <cell r="I2066">
            <v>0.61495324376917404</v>
          </cell>
          <cell r="J2066">
            <v>4</v>
          </cell>
          <cell r="K2066">
            <v>6.2430123762169306E-5</v>
          </cell>
          <cell r="L2066">
            <v>2709</v>
          </cell>
          <cell r="M2066">
            <v>118.965641429916</v>
          </cell>
          <cell r="N2066">
            <v>1873</v>
          </cell>
        </row>
        <row r="2067">
          <cell r="B2067" t="str">
            <v>FOOTHILL 1102V06</v>
          </cell>
          <cell r="C2067">
            <v>182951102</v>
          </cell>
          <cell r="D2067" t="str">
            <v>FOOTHILL 1102</v>
          </cell>
          <cell r="E2067" t="str">
            <v>V06</v>
          </cell>
          <cell r="F2067" t="b">
            <v>0</v>
          </cell>
          <cell r="G2067">
            <v>10508.937616950599</v>
          </cell>
          <cell r="H2067">
            <v>3602.7995406027899</v>
          </cell>
          <cell r="I2067">
            <v>2.2391544689886822</v>
          </cell>
          <cell r="J2067">
            <v>66</v>
          </cell>
          <cell r="K2067">
            <v>4.6125191954249001E-5</v>
          </cell>
          <cell r="L2067">
            <v>3135</v>
          </cell>
          <cell r="M2067">
            <v>94.471350155206295</v>
          </cell>
          <cell r="N2067">
            <v>1983</v>
          </cell>
        </row>
        <row r="2068">
          <cell r="B2068" t="str">
            <v>COARSEGOLD 21025722</v>
          </cell>
          <cell r="C2068">
            <v>254432102</v>
          </cell>
          <cell r="D2068" t="str">
            <v>COARSEGOLD 2102</v>
          </cell>
          <cell r="E2068">
            <v>5722</v>
          </cell>
          <cell r="F2068" t="b">
            <v>0</v>
          </cell>
          <cell r="G2068">
            <v>3182.5998852736798</v>
          </cell>
          <cell r="H2068">
            <v>3182.5998852736798</v>
          </cell>
          <cell r="I2068">
            <v>1.977998685689049</v>
          </cell>
          <cell r="J2068">
            <v>23</v>
          </cell>
          <cell r="K2068">
            <v>7.5357549181005498E-5</v>
          </cell>
          <cell r="L2068">
            <v>2325</v>
          </cell>
          <cell r="M2068">
            <v>108.595665172381</v>
          </cell>
          <cell r="N2068">
            <v>1915</v>
          </cell>
        </row>
        <row r="2069">
          <cell r="B2069" t="str">
            <v>OTTER 1101CB</v>
          </cell>
          <cell r="C2069">
            <v>182941101</v>
          </cell>
          <cell r="D2069" t="str">
            <v>OTTER 1101</v>
          </cell>
          <cell r="E2069" t="str">
            <v>CB</v>
          </cell>
          <cell r="F2069" t="b">
            <v>0</v>
          </cell>
          <cell r="G2069">
            <v>10759.8557385981</v>
          </cell>
          <cell r="H2069">
            <v>10367.8882780314</v>
          </cell>
          <cell r="I2069">
            <v>6.4436844487454321</v>
          </cell>
          <cell r="J2069">
            <v>54</v>
          </cell>
          <cell r="K2069">
            <v>7.9345459602740801E-5</v>
          </cell>
          <cell r="L2069">
            <v>2224</v>
          </cell>
          <cell r="M2069">
            <v>98.8453899954104</v>
          </cell>
          <cell r="N2069">
            <v>1961</v>
          </cell>
        </row>
        <row r="2070">
          <cell r="B2070" t="str">
            <v>DUNBAR 1101343</v>
          </cell>
          <cell r="C2070">
            <v>43071101</v>
          </cell>
          <cell r="D2070" t="str">
            <v>DUNBAR 1101</v>
          </cell>
          <cell r="E2070">
            <v>343</v>
          </cell>
          <cell r="F2070" t="b">
            <v>0</v>
          </cell>
          <cell r="G2070">
            <v>7140.9405503227899</v>
          </cell>
          <cell r="H2070">
            <v>7140.9405503227899</v>
          </cell>
          <cell r="I2070">
            <v>4.4381233998277132</v>
          </cell>
          <cell r="J2070">
            <v>39</v>
          </cell>
          <cell r="K2070">
            <v>1.2410063745368099E-4</v>
          </cell>
          <cell r="L2070">
            <v>1116</v>
          </cell>
          <cell r="M2070">
            <v>75.094323451648094</v>
          </cell>
          <cell r="N2070">
            <v>2067</v>
          </cell>
        </row>
        <row r="2071">
          <cell r="B2071" t="str">
            <v>BIG BASIN 110296986</v>
          </cell>
          <cell r="C2071">
            <v>82841102</v>
          </cell>
          <cell r="D2071" t="str">
            <v>BIG BASIN 1102</v>
          </cell>
          <cell r="E2071">
            <v>96986</v>
          </cell>
          <cell r="F2071" t="b">
            <v>0</v>
          </cell>
          <cell r="G2071">
            <v>9497.5054656972097</v>
          </cell>
          <cell r="H2071">
            <v>9497.5054656972097</v>
          </cell>
          <cell r="I2071">
            <v>5.9027380147279116</v>
          </cell>
          <cell r="J2071">
            <v>63</v>
          </cell>
          <cell r="K2071">
            <v>1.82205384402232E-4</v>
          </cell>
          <cell r="L2071">
            <v>496</v>
          </cell>
          <cell r="M2071">
            <v>38.9319926304196</v>
          </cell>
          <cell r="N2071">
            <v>2285</v>
          </cell>
        </row>
        <row r="2072">
          <cell r="B2072" t="str">
            <v>NEWBURG 1133CB</v>
          </cell>
          <cell r="C2072">
            <v>192151133</v>
          </cell>
          <cell r="D2072" t="str">
            <v>NEWBURG 1133</v>
          </cell>
          <cell r="E2072" t="str">
            <v>CB</v>
          </cell>
          <cell r="F2072" t="b">
            <v>0</v>
          </cell>
          <cell r="G2072">
            <v>14786.855477933101</v>
          </cell>
          <cell r="H2072">
            <v>5089.2485035080299</v>
          </cell>
          <cell r="I2072">
            <v>3.162988504355519</v>
          </cell>
          <cell r="J2072">
            <v>92</v>
          </cell>
          <cell r="K2072">
            <v>1.8939401925308601E-4</v>
          </cell>
          <cell r="L2072">
            <v>445</v>
          </cell>
          <cell r="M2072">
            <v>47.052278478908001</v>
          </cell>
          <cell r="N2072">
            <v>2232</v>
          </cell>
        </row>
        <row r="2073">
          <cell r="B2073" t="str">
            <v>HALF MOON BAY 1103695411</v>
          </cell>
          <cell r="C2073">
            <v>24101103</v>
          </cell>
          <cell r="D2073" t="str">
            <v>HALF MOON BAY 1103</v>
          </cell>
          <cell r="E2073">
            <v>695411</v>
          </cell>
          <cell r="F2073" t="b">
            <v>0</v>
          </cell>
          <cell r="G2073">
            <v>13352.9729873384</v>
          </cell>
          <cell r="H2073">
            <v>13352.9729873384</v>
          </cell>
          <cell r="I2073">
            <v>8.2989266546540712</v>
          </cell>
          <cell r="J2073">
            <v>99</v>
          </cell>
          <cell r="K2073">
            <v>1.31986473610999E-4</v>
          </cell>
          <cell r="L2073">
            <v>984</v>
          </cell>
          <cell r="M2073">
            <v>79.325261575991505</v>
          </cell>
          <cell r="N2073">
            <v>2051</v>
          </cell>
        </row>
        <row r="2074">
          <cell r="B2074" t="str">
            <v>EEL RIVER 1103216324</v>
          </cell>
          <cell r="C2074">
            <v>192381103</v>
          </cell>
          <cell r="D2074" t="str">
            <v>EEL RIVER 1103</v>
          </cell>
          <cell r="E2074">
            <v>216324</v>
          </cell>
          <cell r="F2074" t="b">
            <v>0</v>
          </cell>
          <cell r="G2074">
            <v>4626.1815861702698</v>
          </cell>
          <cell r="H2074">
            <v>3681.92326880971</v>
          </cell>
          <cell r="I2074">
            <v>2.288330185711442</v>
          </cell>
          <cell r="J2074">
            <v>23</v>
          </cell>
          <cell r="K2074">
            <v>1.33164383995513E-4</v>
          </cell>
          <cell r="L2074">
            <v>955</v>
          </cell>
          <cell r="M2074">
            <v>50.0451569610563</v>
          </cell>
          <cell r="N2074">
            <v>2210</v>
          </cell>
        </row>
        <row r="2075">
          <cell r="B2075" t="str">
            <v>DIAMOND SPRINGS 1107CB</v>
          </cell>
          <cell r="C2075">
            <v>152261107</v>
          </cell>
          <cell r="D2075" t="str">
            <v>DIAMOND SPRINGS 1107</v>
          </cell>
          <cell r="E2075" t="str">
            <v>CB</v>
          </cell>
          <cell r="F2075" t="b">
            <v>1</v>
          </cell>
          <cell r="G2075">
            <v>5946.2244530908101</v>
          </cell>
          <cell r="H2075">
            <v>0</v>
          </cell>
          <cell r="I2075">
            <v>0</v>
          </cell>
          <cell r="J2075">
            <v>51</v>
          </cell>
          <cell r="K2075">
            <v>2.0301991244195899E-4</v>
          </cell>
          <cell r="L2075">
            <v>386</v>
          </cell>
          <cell r="M2075">
            <v>24.2581614064813</v>
          </cell>
          <cell r="N2075">
            <v>2398</v>
          </cell>
        </row>
        <row r="2076">
          <cell r="B2076" t="str">
            <v>EL DORADO PH 210136764</v>
          </cell>
          <cell r="C2076">
            <v>152762101</v>
          </cell>
          <cell r="D2076" t="str">
            <v>EL DORADO PH 2101</v>
          </cell>
          <cell r="E2076">
            <v>36764</v>
          </cell>
          <cell r="F2076" t="b">
            <v>0</v>
          </cell>
          <cell r="G2076">
            <v>7038.6749123927802</v>
          </cell>
          <cell r="H2076">
            <v>5034.5882464872102</v>
          </cell>
          <cell r="I2076">
            <v>3.129016933801871</v>
          </cell>
          <cell r="J2076">
            <v>46</v>
          </cell>
          <cell r="K2076">
            <v>4.6589675113627102E-5</v>
          </cell>
          <cell r="L2076">
            <v>3123</v>
          </cell>
          <cell r="M2076">
            <v>107.377195336025</v>
          </cell>
          <cell r="N2076">
            <v>1922</v>
          </cell>
        </row>
        <row r="2077">
          <cell r="B2077" t="str">
            <v>SANTA ROSA A 1111758024</v>
          </cell>
          <cell r="C2077">
            <v>42151111</v>
          </cell>
          <cell r="D2077" t="str">
            <v>SANTA ROSA A 1111</v>
          </cell>
          <cell r="E2077">
            <v>758024</v>
          </cell>
          <cell r="F2077" t="b">
            <v>0</v>
          </cell>
          <cell r="G2077">
            <v>10378.3257271806</v>
          </cell>
          <cell r="H2077">
            <v>7589.89292283754</v>
          </cell>
          <cell r="I2077">
            <v>4.7171491130127654</v>
          </cell>
          <cell r="J2077">
            <v>72</v>
          </cell>
          <cell r="K2077">
            <v>9.0405006504725902E-5</v>
          </cell>
          <cell r="L2077">
            <v>1901</v>
          </cell>
          <cell r="M2077">
            <v>69.666851492893699</v>
          </cell>
          <cell r="N2077">
            <v>2097</v>
          </cell>
        </row>
        <row r="2078">
          <cell r="B2078" t="str">
            <v>DIAMOND SPRINGS 1106930190</v>
          </cell>
          <cell r="C2078">
            <v>152261106</v>
          </cell>
          <cell r="D2078" t="str">
            <v>DIAMOND SPRINGS 1106</v>
          </cell>
          <cell r="E2078">
            <v>930190</v>
          </cell>
          <cell r="F2078" t="b">
            <v>0</v>
          </cell>
          <cell r="G2078">
            <v>30053.783280947198</v>
          </cell>
          <cell r="H2078">
            <v>27579.542352224202</v>
          </cell>
          <cell r="I2078">
            <v>17.140796987087757</v>
          </cell>
          <cell r="J2078">
            <v>207</v>
          </cell>
          <cell r="K2078">
            <v>1.4884680267597701E-4</v>
          </cell>
          <cell r="L2078">
            <v>753</v>
          </cell>
          <cell r="M2078">
            <v>53.378320179388297</v>
          </cell>
          <cell r="N2078">
            <v>2192</v>
          </cell>
        </row>
        <row r="2079">
          <cell r="B2079" t="str">
            <v>CURTIS 170210940</v>
          </cell>
          <cell r="C2079">
            <v>163351702</v>
          </cell>
          <cell r="D2079" t="str">
            <v>CURTIS 1702</v>
          </cell>
          <cell r="E2079">
            <v>10940</v>
          </cell>
          <cell r="F2079" t="b">
            <v>0</v>
          </cell>
          <cell r="G2079">
            <v>17097.711030778701</v>
          </cell>
          <cell r="H2079">
            <v>13824.959177086501</v>
          </cell>
          <cell r="I2079">
            <v>8.5922679783011198</v>
          </cell>
          <cell r="J2079">
            <v>138</v>
          </cell>
          <cell r="K2079">
            <v>1.2880443885649899E-4</v>
          </cell>
          <cell r="L2079">
            <v>1032</v>
          </cell>
          <cell r="M2079">
            <v>78.915757207388793</v>
          </cell>
          <cell r="N2079">
            <v>2055</v>
          </cell>
        </row>
        <row r="2080">
          <cell r="B2080" t="str">
            <v>RED BLUFF 1103CB</v>
          </cell>
          <cell r="C2080">
            <v>103541103</v>
          </cell>
          <cell r="D2080" t="str">
            <v>RED BLUFF 1103</v>
          </cell>
          <cell r="E2080" t="str">
            <v>CB</v>
          </cell>
          <cell r="F2080" t="b">
            <v>1</v>
          </cell>
          <cell r="G2080">
            <v>31613.070377395699</v>
          </cell>
          <cell r="H2080">
            <v>164.663585199377</v>
          </cell>
          <cell r="I2080">
            <v>0.10233908340545494</v>
          </cell>
          <cell r="J2080">
            <v>261</v>
          </cell>
          <cell r="K2080">
            <v>5.23889004689408E-5</v>
          </cell>
          <cell r="L2080">
            <v>2982</v>
          </cell>
          <cell r="M2080">
            <v>125.983353581424</v>
          </cell>
          <cell r="N2080">
            <v>1855</v>
          </cell>
        </row>
        <row r="2081">
          <cell r="B2081" t="str">
            <v>PANOCHE 11034036</v>
          </cell>
          <cell r="C2081">
            <v>253671103</v>
          </cell>
          <cell r="D2081" t="str">
            <v>PANOCHE 1103</v>
          </cell>
          <cell r="E2081">
            <v>4036</v>
          </cell>
          <cell r="F2081" t="b">
            <v>0</v>
          </cell>
          <cell r="G2081">
            <v>40366.181570853303</v>
          </cell>
          <cell r="H2081">
            <v>16000.3844512299</v>
          </cell>
          <cell r="I2081">
            <v>9.9443035744126167</v>
          </cell>
          <cell r="J2081">
            <v>57</v>
          </cell>
          <cell r="K2081">
            <v>4.32719683336678E-5</v>
          </cell>
          <cell r="L2081">
            <v>3204</v>
          </cell>
          <cell r="M2081">
            <v>184.90551784634499</v>
          </cell>
          <cell r="N2081">
            <v>1674</v>
          </cell>
        </row>
        <row r="2082">
          <cell r="B2082" t="str">
            <v>GREEN VALLEY 2101380922</v>
          </cell>
          <cell r="C2082">
            <v>83192101</v>
          </cell>
          <cell r="D2082" t="str">
            <v>GREEN VALLEY 2101</v>
          </cell>
          <cell r="E2082">
            <v>380922</v>
          </cell>
          <cell r="F2082" t="b">
            <v>0</v>
          </cell>
          <cell r="G2082">
            <v>4341.39466211537</v>
          </cell>
          <cell r="H2082">
            <v>1588.6004675061499</v>
          </cell>
          <cell r="I2082">
            <v>0.98732160814552516</v>
          </cell>
          <cell r="J2082">
            <v>30</v>
          </cell>
          <cell r="K2082">
            <v>5.30370298444419E-5</v>
          </cell>
          <cell r="L2082">
            <v>2965</v>
          </cell>
          <cell r="M2082">
            <v>107.67129993687</v>
          </cell>
          <cell r="N2082">
            <v>1919</v>
          </cell>
        </row>
        <row r="2083">
          <cell r="B2083" t="str">
            <v>LUCERNE 110676850</v>
          </cell>
          <cell r="C2083">
            <v>43351106</v>
          </cell>
          <cell r="D2083" t="str">
            <v>LUCERNE 1106</v>
          </cell>
          <cell r="E2083">
            <v>76850</v>
          </cell>
          <cell r="F2083" t="b">
            <v>0</v>
          </cell>
          <cell r="G2083">
            <v>5941.1146210952402</v>
          </cell>
          <cell r="H2083">
            <v>3458.1260863733901</v>
          </cell>
          <cell r="I2083">
            <v>2.1492393327367245</v>
          </cell>
          <cell r="J2083">
            <v>51</v>
          </cell>
          <cell r="K2083">
            <v>1.2907271886041199E-4</v>
          </cell>
          <cell r="L2083">
            <v>1026</v>
          </cell>
          <cell r="M2083">
            <v>65.463166070891802</v>
          </cell>
          <cell r="N2083">
            <v>2120</v>
          </cell>
        </row>
        <row r="2084">
          <cell r="B2084" t="str">
            <v>HOLLISTER 21054018</v>
          </cell>
          <cell r="C2084">
            <v>182492105</v>
          </cell>
          <cell r="D2084" t="str">
            <v>HOLLISTER 2105</v>
          </cell>
          <cell r="E2084">
            <v>4018</v>
          </cell>
          <cell r="F2084" t="b">
            <v>0</v>
          </cell>
          <cell r="G2084">
            <v>85010.366765432307</v>
          </cell>
          <cell r="H2084">
            <v>71470.996412431807</v>
          </cell>
          <cell r="I2084">
            <v>44.419512997160851</v>
          </cell>
          <cell r="J2084">
            <v>280</v>
          </cell>
          <cell r="K2084">
            <v>6.7671103117225502E-5</v>
          </cell>
          <cell r="L2084">
            <v>2541</v>
          </cell>
          <cell r="M2084">
            <v>115.53730850986</v>
          </cell>
          <cell r="N2084">
            <v>1893</v>
          </cell>
        </row>
        <row r="2085">
          <cell r="B2085" t="str">
            <v>MONTE RIO 1113346</v>
          </cell>
          <cell r="C2085">
            <v>42811113</v>
          </cell>
          <cell r="D2085" t="str">
            <v>MONTE RIO 1113</v>
          </cell>
          <cell r="E2085">
            <v>346</v>
          </cell>
          <cell r="F2085" t="b">
            <v>0</v>
          </cell>
          <cell r="G2085">
            <v>16160.3416784579</v>
          </cell>
          <cell r="H2085">
            <v>16160.3416784579</v>
          </cell>
          <cell r="I2085">
            <v>10.043717637326228</v>
          </cell>
          <cell r="J2085">
            <v>101</v>
          </cell>
          <cell r="K2085">
            <v>1.5808896459930101E-4</v>
          </cell>
          <cell r="L2085">
            <v>662</v>
          </cell>
          <cell r="M2085">
            <v>67.660900427466899</v>
          </cell>
          <cell r="N2085">
            <v>2104</v>
          </cell>
        </row>
        <row r="2086">
          <cell r="B2086" t="str">
            <v>LOS OSITOS 2102258878</v>
          </cell>
          <cell r="C2086">
            <v>182082102</v>
          </cell>
          <cell r="D2086" t="str">
            <v>LOS OSITOS 2102</v>
          </cell>
          <cell r="E2086">
            <v>258878</v>
          </cell>
          <cell r="F2086" t="b">
            <v>0</v>
          </cell>
          <cell r="G2086">
            <v>7396.92929578434</v>
          </cell>
          <cell r="H2086">
            <v>5357.1762545209604</v>
          </cell>
          <cell r="I2086">
            <v>3.3295066839782228</v>
          </cell>
          <cell r="J2086">
            <v>26</v>
          </cell>
          <cell r="K2086">
            <v>3.9952707766133197E-5</v>
          </cell>
          <cell r="L2086">
            <v>3270</v>
          </cell>
          <cell r="M2086">
            <v>107.508409350818</v>
          </cell>
          <cell r="N2086">
            <v>1921</v>
          </cell>
        </row>
        <row r="2087">
          <cell r="B2087" t="str">
            <v>WOODACRE 1102137662</v>
          </cell>
          <cell r="C2087">
            <v>43021102</v>
          </cell>
          <cell r="D2087" t="str">
            <v>WOODACRE 1102</v>
          </cell>
          <cell r="E2087">
            <v>137662</v>
          </cell>
          <cell r="F2087" t="b">
            <v>0</v>
          </cell>
          <cell r="G2087">
            <v>13866.490212512101</v>
          </cell>
          <cell r="H2087">
            <v>13813.2405309315</v>
          </cell>
          <cell r="I2087">
            <v>8.5849847923750779</v>
          </cell>
          <cell r="J2087">
            <v>104</v>
          </cell>
          <cell r="K2087">
            <v>1.4440600099218301E-4</v>
          </cell>
          <cell r="L2087">
            <v>806</v>
          </cell>
          <cell r="M2087">
            <v>94.004309446694506</v>
          </cell>
          <cell r="N2087">
            <v>1985</v>
          </cell>
        </row>
        <row r="2088">
          <cell r="B2088" t="str">
            <v>BONNIE NOOK 1102CB</v>
          </cell>
          <cell r="C2088">
            <v>152301102</v>
          </cell>
          <cell r="D2088" t="str">
            <v>BONNIE NOOK 1102</v>
          </cell>
          <cell r="E2088" t="str">
            <v>CB</v>
          </cell>
          <cell r="F2088" t="b">
            <v>0</v>
          </cell>
          <cell r="G2088">
            <v>54723.580461758</v>
          </cell>
          <cell r="H2088">
            <v>54723.580461758</v>
          </cell>
          <cell r="I2088">
            <v>34.010926328003727</v>
          </cell>
          <cell r="J2088">
            <v>337</v>
          </cell>
          <cell r="K2088">
            <v>1.12566467915946E-4</v>
          </cell>
          <cell r="L2088">
            <v>1353</v>
          </cell>
          <cell r="M2088">
            <v>93.672160983005895</v>
          </cell>
          <cell r="N2088">
            <v>1990</v>
          </cell>
        </row>
        <row r="2089">
          <cell r="B2089" t="str">
            <v>PLACERVILLE 1110953474</v>
          </cell>
          <cell r="C2089">
            <v>153081110</v>
          </cell>
          <cell r="D2089" t="str">
            <v>PLACERVILLE 1110</v>
          </cell>
          <cell r="E2089">
            <v>953474</v>
          </cell>
          <cell r="F2089" t="b">
            <v>0</v>
          </cell>
          <cell r="G2089">
            <v>17115.5789499899</v>
          </cell>
          <cell r="H2089">
            <v>17115.5789499899</v>
          </cell>
          <cell r="I2089">
            <v>10.637401460528217</v>
          </cell>
          <cell r="J2089">
            <v>133</v>
          </cell>
          <cell r="K2089">
            <v>2.45000569773942E-4</v>
          </cell>
          <cell r="L2089">
            <v>233</v>
          </cell>
          <cell r="M2089">
            <v>47.062977911234299</v>
          </cell>
          <cell r="N2089">
            <v>2231</v>
          </cell>
        </row>
        <row r="2090">
          <cell r="B2090" t="str">
            <v>FOOTHILL 1101722270</v>
          </cell>
          <cell r="C2090">
            <v>182951101</v>
          </cell>
          <cell r="D2090" t="str">
            <v>FOOTHILL 1101</v>
          </cell>
          <cell r="E2090">
            <v>722270</v>
          </cell>
          <cell r="F2090" t="b">
            <v>1</v>
          </cell>
          <cell r="G2090">
            <v>712.80562960876898</v>
          </cell>
          <cell r="H2090">
            <v>283.55736446676298</v>
          </cell>
          <cell r="I2090">
            <v>0.17623204752440211</v>
          </cell>
          <cell r="J2090">
            <v>5</v>
          </cell>
          <cell r="K2090">
            <v>3.3230431654374102E-5</v>
          </cell>
          <cell r="L2090">
            <v>3380</v>
          </cell>
          <cell r="M2090">
            <v>133.03626531809499</v>
          </cell>
          <cell r="N2090">
            <v>1839</v>
          </cell>
        </row>
        <row r="2091">
          <cell r="B2091" t="str">
            <v>MONTE RIO 1111140</v>
          </cell>
          <cell r="C2091">
            <v>42811111</v>
          </cell>
          <cell r="D2091" t="str">
            <v>MONTE RIO 1111</v>
          </cell>
          <cell r="E2091">
            <v>140</v>
          </cell>
          <cell r="F2091" t="b">
            <v>0</v>
          </cell>
          <cell r="G2091">
            <v>13525.9250224016</v>
          </cell>
          <cell r="H2091">
            <v>13525.9250224016</v>
          </cell>
          <cell r="I2091">
            <v>8.4064170431333753</v>
          </cell>
          <cell r="J2091">
            <v>96</v>
          </cell>
          <cell r="K2091">
            <v>2.5620028905092398E-4</v>
          </cell>
          <cell r="L2091">
            <v>201</v>
          </cell>
          <cell r="M2091">
            <v>19.147636709079499</v>
          </cell>
          <cell r="N2091">
            <v>2459</v>
          </cell>
        </row>
        <row r="2092">
          <cell r="B2092" t="str">
            <v>CARLOTTA 11214914</v>
          </cell>
          <cell r="C2092">
            <v>192291121</v>
          </cell>
          <cell r="D2092" t="str">
            <v>CARLOTTA 1121</v>
          </cell>
          <cell r="E2092">
            <v>4914</v>
          </cell>
          <cell r="F2092" t="b">
            <v>0</v>
          </cell>
          <cell r="G2092">
            <v>22650.1521035517</v>
          </cell>
          <cell r="H2092">
            <v>17097.447554681599</v>
          </cell>
          <cell r="I2092">
            <v>10.626132725097326</v>
          </cell>
          <cell r="J2092">
            <v>138</v>
          </cell>
          <cell r="K2092">
            <v>1.67759547524759E-4</v>
          </cell>
          <cell r="L2092">
            <v>577</v>
          </cell>
          <cell r="M2092">
            <v>39.252131394278202</v>
          </cell>
          <cell r="N2092">
            <v>2282</v>
          </cell>
        </row>
        <row r="2093">
          <cell r="B2093" t="str">
            <v>COARSEGOLD 210210330</v>
          </cell>
          <cell r="C2093">
            <v>254432102</v>
          </cell>
          <cell r="D2093" t="str">
            <v>COARSEGOLD 2102</v>
          </cell>
          <cell r="E2093">
            <v>10330</v>
          </cell>
          <cell r="F2093" t="b">
            <v>0</v>
          </cell>
          <cell r="G2093">
            <v>15550.3229419982</v>
          </cell>
          <cell r="H2093">
            <v>15550.3229419982</v>
          </cell>
          <cell r="I2093">
            <v>9.6645885282773154</v>
          </cell>
          <cell r="J2093">
            <v>90</v>
          </cell>
          <cell r="K2093">
            <v>7.23207393093616E-5</v>
          </cell>
          <cell r="L2093">
            <v>2408</v>
          </cell>
          <cell r="M2093">
            <v>118.106427894129</v>
          </cell>
          <cell r="N2093">
            <v>1878</v>
          </cell>
        </row>
        <row r="2094">
          <cell r="B2094" t="str">
            <v>PIT NO 1 11019702</v>
          </cell>
          <cell r="C2094">
            <v>103721101</v>
          </cell>
          <cell r="D2094" t="str">
            <v>PIT NO 1 1101</v>
          </cell>
          <cell r="E2094">
            <v>9702</v>
          </cell>
          <cell r="F2094" t="b">
            <v>0</v>
          </cell>
          <cell r="G2094">
            <v>14797.5759843501</v>
          </cell>
          <cell r="H2094">
            <v>1035.91674067637</v>
          </cell>
          <cell r="I2094">
            <v>0.64382643920221871</v>
          </cell>
          <cell r="J2094">
            <v>91</v>
          </cell>
          <cell r="K2094">
            <v>3.6155155956091901E-5</v>
          </cell>
          <cell r="L2094">
            <v>3331</v>
          </cell>
          <cell r="M2094">
            <v>189.65339044451699</v>
          </cell>
          <cell r="N2094">
            <v>1664</v>
          </cell>
        </row>
        <row r="2095">
          <cell r="B2095" t="str">
            <v>WILLOW CREEK 11013050</v>
          </cell>
          <cell r="C2095">
            <v>192171101</v>
          </cell>
          <cell r="D2095" t="str">
            <v>WILLOW CREEK 1101</v>
          </cell>
          <cell r="E2095">
            <v>3050</v>
          </cell>
          <cell r="F2095" t="b">
            <v>0</v>
          </cell>
          <cell r="G2095">
            <v>4223.7093733771999</v>
          </cell>
          <cell r="H2095">
            <v>4223.7093733771999</v>
          </cell>
          <cell r="I2095">
            <v>2.6250524383947793</v>
          </cell>
          <cell r="J2095">
            <v>18</v>
          </cell>
          <cell r="K2095">
            <v>1.06884005314592E-4</v>
          </cell>
          <cell r="L2095">
            <v>1481</v>
          </cell>
          <cell r="M2095">
            <v>71.3502432638832</v>
          </cell>
          <cell r="N2095">
            <v>2089</v>
          </cell>
        </row>
        <row r="2096">
          <cell r="B2096" t="str">
            <v>SONOMA 1103581588</v>
          </cell>
          <cell r="C2096">
            <v>42721103</v>
          </cell>
          <cell r="D2096" t="str">
            <v>SONOMA 1103</v>
          </cell>
          <cell r="E2096">
            <v>581588</v>
          </cell>
          <cell r="F2096" t="b">
            <v>1</v>
          </cell>
          <cell r="G2096">
            <v>1519.7137228429699</v>
          </cell>
          <cell r="H2096">
            <v>313.01427804927698</v>
          </cell>
          <cell r="I2096">
            <v>0.19453963831527468</v>
          </cell>
          <cell r="J2096">
            <v>14</v>
          </cell>
          <cell r="K2096">
            <v>1.17511671955331E-4</v>
          </cell>
          <cell r="L2096">
            <v>1235</v>
          </cell>
          <cell r="M2096">
            <v>44.207916035278799</v>
          </cell>
          <cell r="N2096">
            <v>2251</v>
          </cell>
        </row>
        <row r="2097">
          <cell r="B2097" t="str">
            <v>BRUNSWICK 11052140</v>
          </cell>
          <cell r="C2097">
            <v>152481105</v>
          </cell>
          <cell r="D2097" t="str">
            <v>BRUNSWICK 1105</v>
          </cell>
          <cell r="E2097">
            <v>2140</v>
          </cell>
          <cell r="F2097" t="b">
            <v>0</v>
          </cell>
          <cell r="G2097">
            <v>55629.269340471299</v>
          </cell>
          <cell r="H2097">
            <v>55629.269340471299</v>
          </cell>
          <cell r="I2097">
            <v>34.573815624904476</v>
          </cell>
          <cell r="J2097">
            <v>373</v>
          </cell>
          <cell r="K2097">
            <v>7.6296115656913398E-5</v>
          </cell>
          <cell r="L2097">
            <v>2300</v>
          </cell>
          <cell r="M2097">
            <v>87.118558153424502</v>
          </cell>
          <cell r="N2097">
            <v>2015</v>
          </cell>
        </row>
        <row r="2098">
          <cell r="B2098" t="str">
            <v>SAUSALITO 1101331806</v>
          </cell>
          <cell r="C2098">
            <v>42491101</v>
          </cell>
          <cell r="D2098" t="str">
            <v>SAUSALITO 1101</v>
          </cell>
          <cell r="E2098">
            <v>331806</v>
          </cell>
          <cell r="F2098" t="b">
            <v>1</v>
          </cell>
          <cell r="G2098">
            <v>1086.20673389439</v>
          </cell>
          <cell r="H2098">
            <v>799.05581584567994</v>
          </cell>
          <cell r="I2098">
            <v>0.49661641755480418</v>
          </cell>
          <cell r="J2098">
            <v>5</v>
          </cell>
          <cell r="K2098">
            <v>1.0248884864267799E-4</v>
          </cell>
          <cell r="L2098">
            <v>1590</v>
          </cell>
          <cell r="M2098">
            <v>66.672446958720599</v>
          </cell>
          <cell r="N2098">
            <v>2112</v>
          </cell>
        </row>
        <row r="2099">
          <cell r="B2099" t="str">
            <v>WEIMAR 11026175</v>
          </cell>
          <cell r="C2099">
            <v>152491102</v>
          </cell>
          <cell r="D2099" t="str">
            <v>WEIMAR 1102</v>
          </cell>
          <cell r="E2099">
            <v>6175</v>
          </cell>
          <cell r="F2099" t="b">
            <v>0</v>
          </cell>
          <cell r="G2099">
            <v>4418.4641882660799</v>
          </cell>
          <cell r="H2099">
            <v>4418.4641882660799</v>
          </cell>
          <cell r="I2099">
            <v>2.7460933426140954</v>
          </cell>
          <cell r="J2099">
            <v>30</v>
          </cell>
          <cell r="K2099">
            <v>7.0467174373334201E-5</v>
          </cell>
          <cell r="L2099">
            <v>2457</v>
          </cell>
          <cell r="M2099">
            <v>113.350694057971</v>
          </cell>
          <cell r="N2099">
            <v>1901</v>
          </cell>
        </row>
        <row r="2100">
          <cell r="B2100" t="str">
            <v>CURTIS 1704803</v>
          </cell>
          <cell r="C2100">
            <v>163351704</v>
          </cell>
          <cell r="D2100" t="str">
            <v>CURTIS 1704</v>
          </cell>
          <cell r="E2100">
            <v>803</v>
          </cell>
          <cell r="F2100" t="b">
            <v>0</v>
          </cell>
          <cell r="G2100">
            <v>15630.8478598571</v>
          </cell>
          <cell r="H2100">
            <v>15630.8478598571</v>
          </cell>
          <cell r="I2100">
            <v>9.7146350900292724</v>
          </cell>
          <cell r="J2100">
            <v>93</v>
          </cell>
          <cell r="K2100">
            <v>8.7370289694136002E-5</v>
          </cell>
          <cell r="L2100">
            <v>2002</v>
          </cell>
          <cell r="M2100">
            <v>89.478877355655001</v>
          </cell>
          <cell r="N2100">
            <v>2003</v>
          </cell>
        </row>
        <row r="2101">
          <cell r="B2101" t="str">
            <v>MIRABEL 1101228</v>
          </cell>
          <cell r="C2101">
            <v>42091101</v>
          </cell>
          <cell r="D2101" t="str">
            <v>MIRABEL 1101</v>
          </cell>
          <cell r="E2101">
            <v>228</v>
          </cell>
          <cell r="F2101" t="b">
            <v>0</v>
          </cell>
          <cell r="G2101">
            <v>15665.253401882101</v>
          </cell>
          <cell r="H2101">
            <v>3403.0120207104301</v>
          </cell>
          <cell r="I2101">
            <v>2.1149857182787013</v>
          </cell>
          <cell r="J2101">
            <v>123</v>
          </cell>
          <cell r="K2101">
            <v>1.41131872511353E-4</v>
          </cell>
          <cell r="L2101">
            <v>851</v>
          </cell>
          <cell r="M2101">
            <v>47.119686946993703</v>
          </cell>
          <cell r="N2101">
            <v>2230</v>
          </cell>
        </row>
        <row r="2102">
          <cell r="B2102" t="str">
            <v>HORSESHOE 1101603250</v>
          </cell>
          <cell r="C2102">
            <v>152571101</v>
          </cell>
          <cell r="D2102" t="str">
            <v>HORSESHOE 1101</v>
          </cell>
          <cell r="E2102">
            <v>603250</v>
          </cell>
          <cell r="F2102" t="b">
            <v>1</v>
          </cell>
          <cell r="G2102">
            <v>2274.9057454362901</v>
          </cell>
          <cell r="H2102">
            <v>927.36941775204605</v>
          </cell>
          <cell r="I2102">
            <v>0.5763638394978533</v>
          </cell>
          <cell r="J2102">
            <v>21</v>
          </cell>
          <cell r="K2102">
            <v>1.6094024647914199E-4</v>
          </cell>
          <cell r="L2102">
            <v>631</v>
          </cell>
          <cell r="M2102">
            <v>57.7467350379628</v>
          </cell>
          <cell r="N2102">
            <v>2167</v>
          </cell>
        </row>
        <row r="2103">
          <cell r="B2103" t="str">
            <v>PUEBLO 2102618</v>
          </cell>
          <cell r="C2103">
            <v>43292102</v>
          </cell>
          <cell r="D2103" t="str">
            <v>PUEBLO 2102</v>
          </cell>
          <cell r="E2103">
            <v>618</v>
          </cell>
          <cell r="F2103" t="b">
            <v>1</v>
          </cell>
          <cell r="G2103">
            <v>16180.0385658205</v>
          </cell>
          <cell r="H2103">
            <v>742.25722057617304</v>
          </cell>
          <cell r="I2103">
            <v>0.46131586114118894</v>
          </cell>
          <cell r="J2103">
            <v>118</v>
          </cell>
          <cell r="K2103">
            <v>9.7103483858518297E-5</v>
          </cell>
          <cell r="L2103">
            <v>1711</v>
          </cell>
          <cell r="M2103">
            <v>69.288666379533893</v>
          </cell>
          <cell r="N2103">
            <v>2098</v>
          </cell>
        </row>
        <row r="2104">
          <cell r="B2104" t="str">
            <v>WOODSIDE 11018601</v>
          </cell>
          <cell r="C2104">
            <v>24251101</v>
          </cell>
          <cell r="D2104" t="str">
            <v>WOODSIDE 1101</v>
          </cell>
          <cell r="E2104">
            <v>8601</v>
          </cell>
          <cell r="F2104" t="b">
            <v>1</v>
          </cell>
          <cell r="G2104">
            <v>961.63100032609395</v>
          </cell>
          <cell r="H2104">
            <v>961.63100032609395</v>
          </cell>
          <cell r="I2104">
            <v>0.59765755147675204</v>
          </cell>
          <cell r="J2104">
            <v>9</v>
          </cell>
          <cell r="K2104">
            <v>1.5445581569413901E-4</v>
          </cell>
          <cell r="L2104">
            <v>700</v>
          </cell>
          <cell r="M2104">
            <v>60.817449816897103</v>
          </cell>
          <cell r="N2104">
            <v>2150</v>
          </cell>
        </row>
        <row r="2105">
          <cell r="B2105" t="str">
            <v>REEDLEY 11127240</v>
          </cell>
          <cell r="C2105">
            <v>252341112</v>
          </cell>
          <cell r="D2105" t="str">
            <v>REEDLEY 1112</v>
          </cell>
          <cell r="E2105">
            <v>7240</v>
          </cell>
          <cell r="F2105" t="b">
            <v>0</v>
          </cell>
          <cell r="G2105">
            <v>41066.749103139802</v>
          </cell>
          <cell r="H2105">
            <v>1553.9231130328201</v>
          </cell>
          <cell r="I2105">
            <v>0.96576949225159736</v>
          </cell>
          <cell r="J2105">
            <v>234</v>
          </cell>
          <cell r="K2105">
            <v>4.3626405515389103E-5</v>
          </cell>
          <cell r="L2105">
            <v>3198</v>
          </cell>
          <cell r="M2105">
            <v>175.63702334138799</v>
          </cell>
          <cell r="N2105">
            <v>1696</v>
          </cell>
        </row>
        <row r="2106">
          <cell r="B2106" t="str">
            <v>SONOMA 1105138</v>
          </cell>
          <cell r="C2106">
            <v>42721105</v>
          </cell>
          <cell r="D2106" t="str">
            <v>SONOMA 1105</v>
          </cell>
          <cell r="E2106">
            <v>138</v>
          </cell>
          <cell r="F2106" t="b">
            <v>1</v>
          </cell>
          <cell r="G2106">
            <v>26504.920029928599</v>
          </cell>
          <cell r="H2106">
            <v>104.04794814173199</v>
          </cell>
          <cell r="I2106">
            <v>6.4666220100517091E-2</v>
          </cell>
          <cell r="J2106">
            <v>197</v>
          </cell>
          <cell r="K2106">
            <v>6.5875313084132095E-5</v>
          </cell>
          <cell r="L2106">
            <v>2590</v>
          </cell>
          <cell r="M2106">
            <v>63.507965605992297</v>
          </cell>
          <cell r="N2106">
            <v>2131</v>
          </cell>
        </row>
        <row r="2107">
          <cell r="B2107" t="str">
            <v>CORRAL 110359770</v>
          </cell>
          <cell r="C2107">
            <v>162991103</v>
          </cell>
          <cell r="D2107" t="str">
            <v>CORRAL 1103</v>
          </cell>
          <cell r="E2107">
            <v>59770</v>
          </cell>
          <cell r="F2107" t="b">
            <v>0</v>
          </cell>
          <cell r="G2107">
            <v>11687.750733753601</v>
          </cell>
          <cell r="H2107">
            <v>7749.76335669121</v>
          </cell>
          <cell r="I2107">
            <v>4.8165092334936048</v>
          </cell>
          <cell r="J2107">
            <v>97</v>
          </cell>
          <cell r="K2107">
            <v>8.5709130927949094E-5</v>
          </cell>
          <cell r="L2107">
            <v>2037</v>
          </cell>
          <cell r="M2107">
            <v>89.718516578960106</v>
          </cell>
          <cell r="N2107">
            <v>2001</v>
          </cell>
        </row>
        <row r="2108">
          <cell r="B2108" t="str">
            <v>GABILAN 1101566352</v>
          </cell>
          <cell r="C2108">
            <v>182331101</v>
          </cell>
          <cell r="D2108" t="str">
            <v>GABILAN 1101</v>
          </cell>
          <cell r="E2108">
            <v>566352</v>
          </cell>
          <cell r="F2108" t="b">
            <v>1</v>
          </cell>
          <cell r="G2108">
            <v>1524.3754677342899</v>
          </cell>
          <cell r="H2108">
            <v>680.75544236502196</v>
          </cell>
          <cell r="I2108">
            <v>0.42309225752953511</v>
          </cell>
          <cell r="J2108">
            <v>9</v>
          </cell>
          <cell r="K2108">
            <v>3.3385253219522397E-5</v>
          </cell>
          <cell r="L2108">
            <v>3378</v>
          </cell>
          <cell r="M2108">
            <v>153.37621070196201</v>
          </cell>
          <cell r="N2108">
            <v>1766</v>
          </cell>
        </row>
        <row r="2109">
          <cell r="B2109" t="str">
            <v>SPENCE 1102990464</v>
          </cell>
          <cell r="C2109">
            <v>182201102</v>
          </cell>
          <cell r="D2109" t="str">
            <v>SPENCE 1102</v>
          </cell>
          <cell r="E2109">
            <v>990464</v>
          </cell>
          <cell r="F2109" t="b">
            <v>0</v>
          </cell>
          <cell r="G2109">
            <v>8550.7922507909097</v>
          </cell>
          <cell r="H2109">
            <v>3365.9886861647601</v>
          </cell>
          <cell r="I2109">
            <v>2.0919755662925792</v>
          </cell>
          <cell r="J2109">
            <v>53</v>
          </cell>
          <cell r="K2109">
            <v>2.9572284102989199E-5</v>
          </cell>
          <cell r="L2109">
            <v>3431</v>
          </cell>
          <cell r="M2109">
            <v>166.82025643241201</v>
          </cell>
          <cell r="N2109">
            <v>1728</v>
          </cell>
        </row>
        <row r="2110">
          <cell r="B2110" t="str">
            <v>BOLINAS 110137034</v>
          </cell>
          <cell r="C2110">
            <v>42261101</v>
          </cell>
          <cell r="D2110" t="str">
            <v>BOLINAS 1101</v>
          </cell>
          <cell r="E2110">
            <v>37034</v>
          </cell>
          <cell r="F2110" t="b">
            <v>0</v>
          </cell>
          <cell r="G2110">
            <v>7287.0481453562898</v>
          </cell>
          <cell r="H2110">
            <v>7287.0481453562898</v>
          </cell>
          <cell r="I2110">
            <v>4.5289298603830268</v>
          </cell>
          <cell r="J2110">
            <v>16</v>
          </cell>
          <cell r="K2110">
            <v>1.12232461106032E-4</v>
          </cell>
          <cell r="L2110">
            <v>1360</v>
          </cell>
          <cell r="M2110">
            <v>44.6193509306758</v>
          </cell>
          <cell r="N2110">
            <v>2249</v>
          </cell>
        </row>
        <row r="2111">
          <cell r="B2111" t="str">
            <v>PENRYN 110550550</v>
          </cell>
          <cell r="C2111">
            <v>152561105</v>
          </cell>
          <cell r="D2111" t="str">
            <v>PENRYN 1105</v>
          </cell>
          <cell r="E2111">
            <v>50550</v>
          </cell>
          <cell r="F2111" t="b">
            <v>1</v>
          </cell>
          <cell r="G2111">
            <v>16250.026578953701</v>
          </cell>
          <cell r="H2111">
            <v>0</v>
          </cell>
          <cell r="I2111">
            <v>0</v>
          </cell>
          <cell r="J2111">
            <v>127</v>
          </cell>
          <cell r="K2111">
            <v>1.2612218905435501E-4</v>
          </cell>
          <cell r="L2111">
            <v>1078</v>
          </cell>
          <cell r="M2111">
            <v>64.734532691734898</v>
          </cell>
          <cell r="N2111">
            <v>2124</v>
          </cell>
        </row>
        <row r="2112">
          <cell r="B2112" t="str">
            <v>HIGHLANDS 110439458</v>
          </cell>
          <cell r="C2112">
            <v>43361104</v>
          </cell>
          <cell r="D2112" t="str">
            <v>HIGHLANDS 1104</v>
          </cell>
          <cell r="E2112">
            <v>39458</v>
          </cell>
          <cell r="F2112" t="b">
            <v>0</v>
          </cell>
          <cell r="G2112">
            <v>8594.1592227701294</v>
          </cell>
          <cell r="H2112">
            <v>1902.65305764866</v>
          </cell>
          <cell r="I2112">
            <v>1.1825065616212926</v>
          </cell>
          <cell r="J2112">
            <v>72</v>
          </cell>
          <cell r="K2112">
            <v>7.6302762055193893E-5</v>
          </cell>
          <cell r="L2112">
            <v>2298</v>
          </cell>
          <cell r="M2112">
            <v>85.833531563764893</v>
          </cell>
          <cell r="N2112">
            <v>2024</v>
          </cell>
        </row>
        <row r="2113">
          <cell r="B2113" t="str">
            <v>MENLO 11038512</v>
          </cell>
          <cell r="C2113">
            <v>24131103</v>
          </cell>
          <cell r="D2113" t="str">
            <v>MENLO 1103</v>
          </cell>
          <cell r="E2113">
            <v>8512</v>
          </cell>
          <cell r="F2113" t="b">
            <v>0</v>
          </cell>
          <cell r="G2113">
            <v>39804.531270616499</v>
          </cell>
          <cell r="H2113">
            <v>39804.531270616499</v>
          </cell>
          <cell r="I2113">
            <v>24.738676986088564</v>
          </cell>
          <cell r="J2113">
            <v>228</v>
          </cell>
          <cell r="K2113">
            <v>1.5984642901197899E-4</v>
          </cell>
          <cell r="L2113">
            <v>643</v>
          </cell>
          <cell r="M2113">
            <v>38.959772318410401</v>
          </cell>
          <cell r="N2113">
            <v>2284</v>
          </cell>
        </row>
        <row r="2114">
          <cell r="B2114" t="str">
            <v>LAS GALLINAS A 1105904</v>
          </cell>
          <cell r="C2114">
            <v>42991105</v>
          </cell>
          <cell r="D2114" t="str">
            <v>LAS GALLINAS A 1105</v>
          </cell>
          <cell r="E2114">
            <v>904</v>
          </cell>
          <cell r="F2114" t="b">
            <v>0</v>
          </cell>
          <cell r="G2114">
            <v>11554.852478029899</v>
          </cell>
          <cell r="H2114">
            <v>2469.24561415178</v>
          </cell>
          <cell r="I2114">
            <v>1.5346461243951399</v>
          </cell>
          <cell r="J2114">
            <v>78</v>
          </cell>
          <cell r="K2114">
            <v>4.31006020591713E-5</v>
          </cell>
          <cell r="L2114">
            <v>3208</v>
          </cell>
          <cell r="M2114">
            <v>64.147777164769806</v>
          </cell>
          <cell r="N2114">
            <v>2127</v>
          </cell>
        </row>
        <row r="2115">
          <cell r="B2115" t="str">
            <v>GEYSERVILLE 110289714</v>
          </cell>
          <cell r="C2115">
            <v>42891102</v>
          </cell>
          <cell r="D2115" t="str">
            <v>GEYSERVILLE 1102</v>
          </cell>
          <cell r="E2115">
            <v>89714</v>
          </cell>
          <cell r="F2115" t="b">
            <v>1</v>
          </cell>
          <cell r="G2115">
            <v>11363.664962373699</v>
          </cell>
          <cell r="H2115">
            <v>178.22780140950201</v>
          </cell>
          <cell r="I2115">
            <v>0.11076929857644624</v>
          </cell>
          <cell r="J2115">
            <v>71</v>
          </cell>
          <cell r="K2115">
            <v>8.7635181303149099E-5</v>
          </cell>
          <cell r="L2115">
            <v>1996</v>
          </cell>
          <cell r="M2115">
            <v>68.316904577551895</v>
          </cell>
          <cell r="N2115">
            <v>2100</v>
          </cell>
        </row>
        <row r="2116">
          <cell r="B2116" t="str">
            <v>MOLINO 1102344</v>
          </cell>
          <cell r="C2116">
            <v>42571102</v>
          </cell>
          <cell r="D2116" t="str">
            <v>MOLINO 1102</v>
          </cell>
          <cell r="E2116">
            <v>344</v>
          </cell>
          <cell r="F2116" t="b">
            <v>0</v>
          </cell>
          <cell r="G2116">
            <v>9676.0468723208596</v>
          </cell>
          <cell r="H2116">
            <v>2427.24525466248</v>
          </cell>
          <cell r="I2116">
            <v>1.5085427313004847</v>
          </cell>
          <cell r="J2116">
            <v>77</v>
          </cell>
          <cell r="K2116">
            <v>1.04030222541655E-4</v>
          </cell>
          <cell r="L2116">
            <v>1551</v>
          </cell>
          <cell r="M2116">
            <v>64.320325802813798</v>
          </cell>
          <cell r="N2116">
            <v>2126</v>
          </cell>
        </row>
        <row r="2117">
          <cell r="B2117" t="str">
            <v>SHINGLE SPRINGS 210911092</v>
          </cell>
          <cell r="C2117">
            <v>153652109</v>
          </cell>
          <cell r="D2117" t="str">
            <v>SHINGLE SPRINGS 2109</v>
          </cell>
          <cell r="E2117">
            <v>11092</v>
          </cell>
          <cell r="F2117" t="b">
            <v>0</v>
          </cell>
          <cell r="G2117">
            <v>36100.283358099703</v>
          </cell>
          <cell r="H2117">
            <v>36100.283358099703</v>
          </cell>
          <cell r="I2117">
            <v>22.436471944126602</v>
          </cell>
          <cell r="J2117">
            <v>239</v>
          </cell>
          <cell r="K2117">
            <v>1.10363791463896E-4</v>
          </cell>
          <cell r="L2117">
            <v>1404</v>
          </cell>
          <cell r="M2117">
            <v>74.469068057349503</v>
          </cell>
          <cell r="N2117">
            <v>2070</v>
          </cell>
        </row>
        <row r="2118">
          <cell r="B2118" t="str">
            <v>SILVERADO 2104645</v>
          </cell>
          <cell r="C2118">
            <v>43432104</v>
          </cell>
          <cell r="D2118" t="str">
            <v>SILVERADO 2104</v>
          </cell>
          <cell r="E2118">
            <v>645</v>
          </cell>
          <cell r="F2118" t="b">
            <v>0</v>
          </cell>
          <cell r="G2118">
            <v>1626.89377883927</v>
          </cell>
          <cell r="H2118">
            <v>1626.89377883927</v>
          </cell>
          <cell r="I2118">
            <v>1.0111210558354693</v>
          </cell>
          <cell r="J2118">
            <v>13</v>
          </cell>
          <cell r="K2118">
            <v>9.1232058576469301E-5</v>
          </cell>
          <cell r="L2118">
            <v>1870</v>
          </cell>
          <cell r="M2118">
            <v>67.724109383105301</v>
          </cell>
          <cell r="N2118">
            <v>2103</v>
          </cell>
        </row>
        <row r="2119">
          <cell r="B2119" t="str">
            <v>CLOVERDALE 1101474708</v>
          </cell>
          <cell r="C2119">
            <v>42821101</v>
          </cell>
          <cell r="D2119" t="str">
            <v>CLOVERDALE 1101</v>
          </cell>
          <cell r="E2119">
            <v>474708</v>
          </cell>
          <cell r="F2119" t="b">
            <v>1</v>
          </cell>
          <cell r="G2119">
            <v>1392.1284182403101</v>
          </cell>
          <cell r="H2119">
            <v>422.045965651046</v>
          </cell>
          <cell r="I2119">
            <v>0.26230327262339714</v>
          </cell>
          <cell r="J2119">
            <v>13</v>
          </cell>
          <cell r="K2119">
            <v>1.6435938202145401E-4</v>
          </cell>
          <cell r="L2119">
            <v>594</v>
          </cell>
          <cell r="M2119">
            <v>18.367352274800201</v>
          </cell>
          <cell r="N2119">
            <v>2470</v>
          </cell>
        </row>
        <row r="2120">
          <cell r="B2120" t="str">
            <v>TEMPLETON 2108A64</v>
          </cell>
          <cell r="C2120">
            <v>183052108</v>
          </cell>
          <cell r="D2120" t="str">
            <v>TEMPLETON 2108</v>
          </cell>
          <cell r="E2120" t="str">
            <v>A64</v>
          </cell>
          <cell r="F2120" t="b">
            <v>0</v>
          </cell>
          <cell r="G2120">
            <v>18905.942431251799</v>
          </cell>
          <cell r="H2120">
            <v>3242.50145226528</v>
          </cell>
          <cell r="I2120">
            <v>2.0152277515632568</v>
          </cell>
          <cell r="J2120">
            <v>150</v>
          </cell>
          <cell r="K2120">
            <v>7.5966382018116994E-5</v>
          </cell>
          <cell r="L2120">
            <v>2309</v>
          </cell>
          <cell r="M2120">
            <v>88.483699750453198</v>
          </cell>
          <cell r="N2120">
            <v>2011</v>
          </cell>
        </row>
        <row r="2121">
          <cell r="B2121" t="str">
            <v>HIGGINS 1110861610</v>
          </cell>
          <cell r="C2121">
            <v>152691110</v>
          </cell>
          <cell r="D2121" t="str">
            <v>HIGGINS 1110</v>
          </cell>
          <cell r="E2121">
            <v>861610</v>
          </cell>
          <cell r="F2121" t="b">
            <v>0</v>
          </cell>
          <cell r="G2121">
            <v>11222.360298448501</v>
          </cell>
          <cell r="H2121">
            <v>1689.7743420485799</v>
          </cell>
          <cell r="I2121">
            <v>1.0502015798934616</v>
          </cell>
          <cell r="J2121">
            <v>99</v>
          </cell>
          <cell r="K2121">
            <v>2.7832815844290397E-4</v>
          </cell>
          <cell r="L2121">
            <v>162</v>
          </cell>
          <cell r="M2121">
            <v>23.491581454564301</v>
          </cell>
          <cell r="N2121">
            <v>2410</v>
          </cell>
        </row>
        <row r="2122">
          <cell r="B2122" t="str">
            <v>MIRABEL 110286326</v>
          </cell>
          <cell r="C2122">
            <v>42091102</v>
          </cell>
          <cell r="D2122" t="str">
            <v>MIRABEL 1102</v>
          </cell>
          <cell r="E2122">
            <v>86326</v>
          </cell>
          <cell r="F2122" t="b">
            <v>0</v>
          </cell>
          <cell r="G2122">
            <v>1145.9959879656201</v>
          </cell>
          <cell r="H2122">
            <v>1133.0955485008301</v>
          </cell>
          <cell r="I2122">
            <v>0.70422346084576137</v>
          </cell>
          <cell r="J2122">
            <v>5</v>
          </cell>
          <cell r="K2122">
            <v>8.4164222547163494E-5</v>
          </cell>
          <cell r="L2122">
            <v>2088</v>
          </cell>
          <cell r="M2122">
            <v>38.159563559067799</v>
          </cell>
          <cell r="N2122">
            <v>2289</v>
          </cell>
        </row>
        <row r="2123">
          <cell r="B2123" t="str">
            <v>SONOMA 1105404</v>
          </cell>
          <cell r="C2123">
            <v>42721105</v>
          </cell>
          <cell r="D2123" t="str">
            <v>SONOMA 1105</v>
          </cell>
          <cell r="E2123">
            <v>404</v>
          </cell>
          <cell r="F2123" t="b">
            <v>0</v>
          </cell>
          <cell r="G2123">
            <v>7372.5748460808099</v>
          </cell>
          <cell r="H2123">
            <v>3785.8958967737999</v>
          </cell>
          <cell r="I2123">
            <v>2.3529495940172778</v>
          </cell>
          <cell r="J2123">
            <v>63</v>
          </cell>
          <cell r="K2123">
            <v>6.9010835013325498E-5</v>
          </cell>
          <cell r="L2123">
            <v>2509</v>
          </cell>
          <cell r="M2123">
            <v>86.945883724217595</v>
          </cell>
          <cell r="N2123">
            <v>2016</v>
          </cell>
        </row>
        <row r="2124">
          <cell r="B2124" t="str">
            <v>PLACERVILLE 1112CB</v>
          </cell>
          <cell r="C2124">
            <v>153081112</v>
          </cell>
          <cell r="D2124" t="str">
            <v>PLACERVILLE 1112</v>
          </cell>
          <cell r="E2124" t="str">
            <v>CB</v>
          </cell>
          <cell r="F2124" t="b">
            <v>0</v>
          </cell>
          <cell r="G2124">
            <v>15016.506591441301</v>
          </cell>
          <cell r="H2124">
            <v>13697.3672129679</v>
          </cell>
          <cell r="I2124">
            <v>8.512969057158422</v>
          </cell>
          <cell r="J2124">
            <v>117</v>
          </cell>
          <cell r="K2124">
            <v>2.5614886532207299E-4</v>
          </cell>
          <cell r="L2124">
            <v>202</v>
          </cell>
          <cell r="M2124">
            <v>34.5981399858413</v>
          </cell>
          <cell r="N2124">
            <v>2310</v>
          </cell>
        </row>
        <row r="2125">
          <cell r="B2125" t="str">
            <v>OAKHURST 110377384</v>
          </cell>
          <cell r="C2125">
            <v>254421103</v>
          </cell>
          <cell r="D2125" t="str">
            <v>OAKHURST 1103</v>
          </cell>
          <cell r="E2125">
            <v>77384</v>
          </cell>
          <cell r="F2125" t="b">
            <v>0</v>
          </cell>
          <cell r="G2125">
            <v>7595.6345520187397</v>
          </cell>
          <cell r="H2125">
            <v>7595.6345520187397</v>
          </cell>
          <cell r="I2125">
            <v>4.7207175587437789</v>
          </cell>
          <cell r="J2125">
            <v>61</v>
          </cell>
          <cell r="K2125">
            <v>1.7011110709272E-4</v>
          </cell>
          <cell r="L2125">
            <v>562</v>
          </cell>
          <cell r="M2125">
            <v>62.784697392644802</v>
          </cell>
          <cell r="N2125">
            <v>2138</v>
          </cell>
        </row>
        <row r="2126">
          <cell r="B2126" t="str">
            <v>VOLTA 11021504</v>
          </cell>
          <cell r="C2126">
            <v>102541102</v>
          </cell>
          <cell r="D2126" t="str">
            <v>VOLTA 1102</v>
          </cell>
          <cell r="E2126">
            <v>1504</v>
          </cell>
          <cell r="F2126" t="b">
            <v>0</v>
          </cell>
          <cell r="G2126">
            <v>13347.4852897609</v>
          </cell>
          <cell r="H2126">
            <v>13347.4852897609</v>
          </cell>
          <cell r="I2126">
            <v>8.2955160284405842</v>
          </cell>
          <cell r="J2126">
            <v>95</v>
          </cell>
          <cell r="K2126">
            <v>5.8287771519238198E-5</v>
          </cell>
          <cell r="L2126">
            <v>2825</v>
          </cell>
          <cell r="M2126">
            <v>84.861051965412599</v>
          </cell>
          <cell r="N2126">
            <v>2031</v>
          </cell>
        </row>
        <row r="2127">
          <cell r="B2127" t="str">
            <v>PARADISE 1104920400</v>
          </cell>
          <cell r="C2127">
            <v>102831104</v>
          </cell>
          <cell r="D2127" t="str">
            <v>PARADISE 1104</v>
          </cell>
          <cell r="E2127">
            <v>920400</v>
          </cell>
          <cell r="F2127" t="b">
            <v>0</v>
          </cell>
          <cell r="G2127">
            <v>7975.4069697001396</v>
          </cell>
          <cell r="H2127">
            <v>7538.7640444486597</v>
          </cell>
          <cell r="I2127">
            <v>4.6853723085448475</v>
          </cell>
          <cell r="J2127">
            <v>66</v>
          </cell>
          <cell r="K2127">
            <v>4.4142082289468001E-4</v>
          </cell>
          <cell r="L2127">
            <v>53</v>
          </cell>
          <cell r="M2127">
            <v>18.073216693632101</v>
          </cell>
          <cell r="N2127">
            <v>2478</v>
          </cell>
        </row>
        <row r="2128">
          <cell r="B2128" t="str">
            <v>SUNOL 1101MR297</v>
          </cell>
          <cell r="C2128">
            <v>14241101</v>
          </cell>
          <cell r="D2128" t="str">
            <v>SUNOL 1101</v>
          </cell>
          <cell r="E2128" t="str">
            <v>MR297</v>
          </cell>
          <cell r="F2128" t="b">
            <v>0</v>
          </cell>
          <cell r="G2128">
            <v>9710.6915346803198</v>
          </cell>
          <cell r="H2128">
            <v>9531.5764230487293</v>
          </cell>
          <cell r="I2128">
            <v>5.9239132523609257</v>
          </cell>
          <cell r="J2128">
            <v>66</v>
          </cell>
          <cell r="K2128">
            <v>6.9143243377545803E-5</v>
          </cell>
          <cell r="L2128">
            <v>2502</v>
          </cell>
          <cell r="M2128">
            <v>221.76662942822401</v>
          </cell>
          <cell r="N2128">
            <v>1602</v>
          </cell>
        </row>
        <row r="2129">
          <cell r="B2129" t="str">
            <v>GEYSERVILLE 1101354</v>
          </cell>
          <cell r="C2129">
            <v>42891101</v>
          </cell>
          <cell r="D2129" t="str">
            <v>GEYSERVILLE 1101</v>
          </cell>
          <cell r="E2129">
            <v>354</v>
          </cell>
          <cell r="F2129" t="b">
            <v>0</v>
          </cell>
          <cell r="G2129">
            <v>12035.376533267599</v>
          </cell>
          <cell r="H2129">
            <v>1010.20259369822</v>
          </cell>
          <cell r="I2129">
            <v>0.62784499297589802</v>
          </cell>
          <cell r="J2129">
            <v>79</v>
          </cell>
          <cell r="K2129">
            <v>9.3148913876646406E-5</v>
          </cell>
          <cell r="L2129">
            <v>1816</v>
          </cell>
          <cell r="M2129">
            <v>134.00428177873999</v>
          </cell>
          <cell r="N2129">
            <v>1836</v>
          </cell>
        </row>
        <row r="2130">
          <cell r="B2130" t="str">
            <v>FORT ROSS 1121560</v>
          </cell>
          <cell r="C2130">
            <v>42851121</v>
          </cell>
          <cell r="D2130" t="str">
            <v>FORT ROSS 1121</v>
          </cell>
          <cell r="E2130">
            <v>560</v>
          </cell>
          <cell r="F2130" t="b">
            <v>0</v>
          </cell>
          <cell r="G2130">
            <v>9061.7878224704109</v>
          </cell>
          <cell r="H2130">
            <v>8145.5491277777001</v>
          </cell>
          <cell r="I2130">
            <v>5.0624916891098195</v>
          </cell>
          <cell r="J2130">
            <v>31</v>
          </cell>
          <cell r="K2130">
            <v>9.9933555071812902E-5</v>
          </cell>
          <cell r="L2130">
            <v>1648</v>
          </cell>
          <cell r="M2130">
            <v>60.835124063395597</v>
          </cell>
          <cell r="N2130">
            <v>2148</v>
          </cell>
        </row>
        <row r="2131">
          <cell r="B2131" t="str">
            <v>CALAVERAS CEMENT 110136880</v>
          </cell>
          <cell r="C2131">
            <v>162211101</v>
          </cell>
          <cell r="D2131" t="str">
            <v>CALAVERAS CEMENT 1101</v>
          </cell>
          <cell r="E2131">
            <v>36880</v>
          </cell>
          <cell r="F2131" t="b">
            <v>0</v>
          </cell>
          <cell r="G2131">
            <v>13851.9466862684</v>
          </cell>
          <cell r="H2131">
            <v>9899.4771452560199</v>
          </cell>
          <cell r="I2131">
            <v>6.1525650374493601</v>
          </cell>
          <cell r="J2131">
            <v>92</v>
          </cell>
          <cell r="K2131">
            <v>8.6094560881772606E-5</v>
          </cell>
          <cell r="L2131">
            <v>2032</v>
          </cell>
          <cell r="M2131">
            <v>179.72139031893499</v>
          </cell>
          <cell r="N2131">
            <v>1684</v>
          </cell>
        </row>
        <row r="2132">
          <cell r="B2132" t="str">
            <v>PLACERVILLE 21061104</v>
          </cell>
          <cell r="C2132">
            <v>153082106</v>
          </cell>
          <cell r="D2132" t="str">
            <v>PLACERVILLE 2106</v>
          </cell>
          <cell r="E2132">
            <v>1104</v>
          </cell>
          <cell r="F2132" t="b">
            <v>0</v>
          </cell>
          <cell r="G2132">
            <v>79643.684035623795</v>
          </cell>
          <cell r="H2132">
            <v>79643.684035623795</v>
          </cell>
          <cell r="I2132">
            <v>49.498871370804096</v>
          </cell>
          <cell r="J2132">
            <v>462</v>
          </cell>
          <cell r="K2132">
            <v>1.1856410375705699E-4</v>
          </cell>
          <cell r="L2132">
            <v>1216</v>
          </cell>
          <cell r="M2132">
            <v>56.920461011409401</v>
          </cell>
          <cell r="N2132">
            <v>2171</v>
          </cell>
        </row>
        <row r="2133">
          <cell r="B2133" t="str">
            <v>CASTRO VALLEY 111010315</v>
          </cell>
          <cell r="C2133">
            <v>14091110</v>
          </cell>
          <cell r="D2133" t="str">
            <v>CASTRO VALLEY 1110</v>
          </cell>
          <cell r="E2133">
            <v>10315</v>
          </cell>
          <cell r="F2133" t="b">
            <v>0</v>
          </cell>
          <cell r="G2133">
            <v>8831.8074336886293</v>
          </cell>
          <cell r="H2133">
            <v>8831.8074336886293</v>
          </cell>
          <cell r="I2133">
            <v>5.489003998563474</v>
          </cell>
          <cell r="J2133">
            <v>53</v>
          </cell>
          <cell r="K2133">
            <v>1.06994945592717E-4</v>
          </cell>
          <cell r="L2133">
            <v>1472</v>
          </cell>
          <cell r="M2133">
            <v>59.7801017893295</v>
          </cell>
          <cell r="N2133">
            <v>2155</v>
          </cell>
        </row>
        <row r="2134">
          <cell r="B2134" t="str">
            <v>MOLINO 1102982462</v>
          </cell>
          <cell r="C2134">
            <v>42571102</v>
          </cell>
          <cell r="D2134" t="str">
            <v>MOLINO 1102</v>
          </cell>
          <cell r="E2134">
            <v>982462</v>
          </cell>
          <cell r="F2134" t="b">
            <v>0</v>
          </cell>
          <cell r="G2134">
            <v>2320.5593148511698</v>
          </cell>
          <cell r="H2134">
            <v>2320.5593148511698</v>
          </cell>
          <cell r="I2134">
            <v>1.4422369887204287</v>
          </cell>
          <cell r="J2134">
            <v>18</v>
          </cell>
          <cell r="K2134">
            <v>9.6289953237121303E-5</v>
          </cell>
          <cell r="L2134">
            <v>1726</v>
          </cell>
          <cell r="M2134">
            <v>75.337861824575398</v>
          </cell>
          <cell r="N2134">
            <v>2065</v>
          </cell>
        </row>
        <row r="2135">
          <cell r="B2135" t="str">
            <v>BRUNSWICK 1110CB</v>
          </cell>
          <cell r="C2135">
            <v>152481110</v>
          </cell>
          <cell r="D2135" t="str">
            <v>BRUNSWICK 1110</v>
          </cell>
          <cell r="E2135" t="str">
            <v>CB</v>
          </cell>
          <cell r="F2135" t="b">
            <v>1</v>
          </cell>
          <cell r="G2135">
            <v>2754.80332214701</v>
          </cell>
          <cell r="H2135">
            <v>5.4991554037936003</v>
          </cell>
          <cell r="I2135">
            <v>3.4177472988151649E-3</v>
          </cell>
          <cell r="J2135">
            <v>26</v>
          </cell>
          <cell r="K2135">
            <v>2.0884290307339299E-4</v>
          </cell>
          <cell r="L2135">
            <v>366</v>
          </cell>
          <cell r="M2135">
            <v>19.534085039744699</v>
          </cell>
          <cell r="N2135">
            <v>2454</v>
          </cell>
        </row>
        <row r="2136">
          <cell r="B2136" t="str">
            <v>PLACERVILLE 111219712</v>
          </cell>
          <cell r="C2136">
            <v>153081112</v>
          </cell>
          <cell r="D2136" t="str">
            <v>PLACERVILLE 1112</v>
          </cell>
          <cell r="E2136">
            <v>19712</v>
          </cell>
          <cell r="F2136" t="b">
            <v>0</v>
          </cell>
          <cell r="G2136">
            <v>20850.336901143601</v>
          </cell>
          <cell r="H2136">
            <v>20776.286755453999</v>
          </cell>
          <cell r="I2136">
            <v>12.912546150064635</v>
          </cell>
          <cell r="J2136">
            <v>151</v>
          </cell>
          <cell r="K2136">
            <v>1.45001857018596E-4</v>
          </cell>
          <cell r="L2136">
            <v>801</v>
          </cell>
          <cell r="M2136">
            <v>90.571537185241795</v>
          </cell>
          <cell r="N2136">
            <v>1997</v>
          </cell>
        </row>
        <row r="2137">
          <cell r="B2137" t="str">
            <v>PINE GROVE 110213438</v>
          </cell>
          <cell r="C2137">
            <v>163751102</v>
          </cell>
          <cell r="D2137" t="str">
            <v>PINE GROVE 1102</v>
          </cell>
          <cell r="E2137">
            <v>13438</v>
          </cell>
          <cell r="F2137" t="b">
            <v>0</v>
          </cell>
          <cell r="G2137">
            <v>26618.918050447501</v>
          </cell>
          <cell r="H2137">
            <v>26618.918050447501</v>
          </cell>
          <cell r="I2137">
            <v>16.543765102826288</v>
          </cell>
          <cell r="J2137">
            <v>172</v>
          </cell>
          <cell r="K2137">
            <v>1.02643103556461E-4</v>
          </cell>
          <cell r="L2137">
            <v>1581</v>
          </cell>
          <cell r="M2137">
            <v>69.7073868122921</v>
          </cell>
          <cell r="N2137">
            <v>2096</v>
          </cell>
        </row>
        <row r="2138">
          <cell r="B2138" t="str">
            <v>OLEMA 110149756</v>
          </cell>
          <cell r="C2138">
            <v>42291101</v>
          </cell>
          <cell r="D2138" t="str">
            <v>OLEMA 1101</v>
          </cell>
          <cell r="E2138">
            <v>49756</v>
          </cell>
          <cell r="F2138" t="b">
            <v>0</v>
          </cell>
          <cell r="G2138">
            <v>9480.1737574889103</v>
          </cell>
          <cell r="H2138">
            <v>1727.7804710538901</v>
          </cell>
          <cell r="I2138">
            <v>1.0738225426065195</v>
          </cell>
          <cell r="J2138">
            <v>40</v>
          </cell>
          <cell r="K2138">
            <v>7.5687208664021401E-5</v>
          </cell>
          <cell r="L2138">
            <v>2316</v>
          </cell>
          <cell r="M2138">
            <v>118.03462626747699</v>
          </cell>
          <cell r="N2138">
            <v>1881</v>
          </cell>
        </row>
        <row r="2139">
          <cell r="B2139" t="str">
            <v>PERRY 1101CB</v>
          </cell>
          <cell r="C2139">
            <v>183071101</v>
          </cell>
          <cell r="D2139" t="str">
            <v>PERRY 1101</v>
          </cell>
          <cell r="E2139" t="str">
            <v>CB</v>
          </cell>
          <cell r="F2139" t="b">
            <v>0</v>
          </cell>
          <cell r="G2139">
            <v>4085.1757496456698</v>
          </cell>
          <cell r="H2139">
            <v>4085.1757496456698</v>
          </cell>
          <cell r="I2139">
            <v>2.538953231600789</v>
          </cell>
          <cell r="J2139">
            <v>27</v>
          </cell>
          <cell r="K2139">
            <v>6.8809178359246004E-5</v>
          </cell>
          <cell r="L2139">
            <v>2513</v>
          </cell>
          <cell r="M2139">
            <v>75.245900579624703</v>
          </cell>
          <cell r="N2139">
            <v>2066</v>
          </cell>
        </row>
        <row r="2140">
          <cell r="B2140" t="str">
            <v>FROGTOWN 170236870</v>
          </cell>
          <cell r="C2140">
            <v>163451702</v>
          </cell>
          <cell r="D2140" t="str">
            <v>FROGTOWN 1702</v>
          </cell>
          <cell r="E2140">
            <v>36870</v>
          </cell>
          <cell r="F2140" t="b">
            <v>1</v>
          </cell>
          <cell r="G2140">
            <v>3829.36814661069</v>
          </cell>
          <cell r="H2140">
            <v>541.29223378635299</v>
          </cell>
          <cell r="I2140">
            <v>0.33641530999773339</v>
          </cell>
          <cell r="J2140">
            <v>29</v>
          </cell>
          <cell r="K2140">
            <v>1.19921972798002E-4</v>
          </cell>
          <cell r="L2140">
            <v>1188</v>
          </cell>
          <cell r="M2140">
            <v>41.837294120726902</v>
          </cell>
          <cell r="N2140">
            <v>2269</v>
          </cell>
        </row>
        <row r="2141">
          <cell r="B2141" t="str">
            <v>FORT BRAGG A 11013113</v>
          </cell>
          <cell r="C2141">
            <v>42761101</v>
          </cell>
          <cell r="D2141" t="str">
            <v>FORT BRAGG A 1101</v>
          </cell>
          <cell r="E2141">
            <v>3113</v>
          </cell>
          <cell r="F2141" t="b">
            <v>0</v>
          </cell>
          <cell r="G2141">
            <v>16133.3329761117</v>
          </cell>
          <cell r="H2141">
            <v>16133.3329761117</v>
          </cell>
          <cell r="I2141">
            <v>10.02693161970895</v>
          </cell>
          <cell r="J2141">
            <v>68</v>
          </cell>
          <cell r="K2141">
            <v>8.36433992470333E-5</v>
          </cell>
          <cell r="L2141">
            <v>2106</v>
          </cell>
          <cell r="M2141">
            <v>76.242152648949201</v>
          </cell>
          <cell r="N2141">
            <v>2061</v>
          </cell>
        </row>
        <row r="2142">
          <cell r="B2142" t="str">
            <v>PARADISE 11052214</v>
          </cell>
          <cell r="C2142">
            <v>102831105</v>
          </cell>
          <cell r="D2142" t="str">
            <v>PARADISE 1105</v>
          </cell>
          <cell r="E2142">
            <v>2214</v>
          </cell>
          <cell r="F2142" t="b">
            <v>0</v>
          </cell>
          <cell r="G2142">
            <v>29878.705392325501</v>
          </cell>
          <cell r="H2142">
            <v>24265.0128645806</v>
          </cell>
          <cell r="I2142">
            <v>15.080803520559726</v>
          </cell>
          <cell r="J2142">
            <v>233</v>
          </cell>
          <cell r="K2142">
            <v>4.2567800656395698E-4</v>
          </cell>
          <cell r="L2142">
            <v>61</v>
          </cell>
          <cell r="M2142">
            <v>48.084400250674001</v>
          </cell>
          <cell r="N2142">
            <v>2221</v>
          </cell>
        </row>
        <row r="2143">
          <cell r="B2143" t="str">
            <v>STANISLAUS 170179826</v>
          </cell>
          <cell r="C2143">
            <v>162821701</v>
          </cell>
          <cell r="D2143" t="str">
            <v>STANISLAUS 1701</v>
          </cell>
          <cell r="E2143">
            <v>79826</v>
          </cell>
          <cell r="F2143" t="b">
            <v>0</v>
          </cell>
          <cell r="G2143">
            <v>16584.884197900901</v>
          </cell>
          <cell r="H2143">
            <v>16584.884197900901</v>
          </cell>
          <cell r="I2143">
            <v>10.307572528216843</v>
          </cell>
          <cell r="J2143">
            <v>95</v>
          </cell>
          <cell r="K2143">
            <v>1.5691341642640801E-4</v>
          </cell>
          <cell r="L2143">
            <v>673</v>
          </cell>
          <cell r="M2143">
            <v>91.847971706954993</v>
          </cell>
          <cell r="N2143">
            <v>1994</v>
          </cell>
        </row>
        <row r="2144">
          <cell r="B2144" t="str">
            <v>CHALLENGE 110198174</v>
          </cell>
          <cell r="C2144">
            <v>103201101</v>
          </cell>
          <cell r="D2144" t="str">
            <v>CHALLENGE 1101</v>
          </cell>
          <cell r="E2144">
            <v>98174</v>
          </cell>
          <cell r="F2144" t="b">
            <v>0</v>
          </cell>
          <cell r="G2144">
            <v>19681.588080109799</v>
          </cell>
          <cell r="H2144">
            <v>19681.588080109799</v>
          </cell>
          <cell r="I2144">
            <v>12.232186501000497</v>
          </cell>
          <cell r="J2144">
            <v>66</v>
          </cell>
          <cell r="K2144">
            <v>7.9167960379097099E-5</v>
          </cell>
          <cell r="L2144">
            <v>2229</v>
          </cell>
          <cell r="M2144">
            <v>58.035694893411801</v>
          </cell>
          <cell r="N2144">
            <v>2166</v>
          </cell>
        </row>
        <row r="2145">
          <cell r="B2145" t="str">
            <v>BRUNSWICK 110350070</v>
          </cell>
          <cell r="C2145">
            <v>152481103</v>
          </cell>
          <cell r="D2145" t="str">
            <v>BRUNSWICK 1103</v>
          </cell>
          <cell r="E2145">
            <v>50070</v>
          </cell>
          <cell r="F2145" t="b">
            <v>0</v>
          </cell>
          <cell r="G2145">
            <v>28555.341244700601</v>
          </cell>
          <cell r="H2145">
            <v>28555.341244700601</v>
          </cell>
          <cell r="I2145">
            <v>17.747259940771038</v>
          </cell>
          <cell r="J2145">
            <v>201</v>
          </cell>
          <cell r="K2145">
            <v>1.10833722952227E-4</v>
          </cell>
          <cell r="L2145">
            <v>1394</v>
          </cell>
          <cell r="M2145">
            <v>43.696418702481701</v>
          </cell>
          <cell r="N2145">
            <v>2255</v>
          </cell>
        </row>
        <row r="2146">
          <cell r="B2146" t="str">
            <v>SARATOGA 1107413816</v>
          </cell>
          <cell r="C2146">
            <v>83371107</v>
          </cell>
          <cell r="D2146" t="str">
            <v>SARATOGA 1107</v>
          </cell>
          <cell r="E2146">
            <v>413816</v>
          </cell>
          <cell r="F2146" t="b">
            <v>0</v>
          </cell>
          <cell r="G2146">
            <v>17928.384295914799</v>
          </cell>
          <cell r="H2146">
            <v>17928.384295914799</v>
          </cell>
          <cell r="I2146">
            <v>11.14256326657228</v>
          </cell>
          <cell r="J2146">
            <v>104</v>
          </cell>
          <cell r="K2146">
            <v>1.19480648120691E-4</v>
          </cell>
          <cell r="L2146">
            <v>1197</v>
          </cell>
          <cell r="M2146">
            <v>65.907117657762797</v>
          </cell>
          <cell r="N2146">
            <v>2117</v>
          </cell>
        </row>
        <row r="2147">
          <cell r="B2147" t="str">
            <v>SAN LUIS OBISPO 1101483444</v>
          </cell>
          <cell r="C2147">
            <v>182631101</v>
          </cell>
          <cell r="D2147" t="str">
            <v>SAN LUIS OBISPO 1101</v>
          </cell>
          <cell r="E2147">
            <v>483444</v>
          </cell>
          <cell r="F2147" t="b">
            <v>0</v>
          </cell>
          <cell r="G2147">
            <v>8714.6826113530806</v>
          </cell>
          <cell r="H2147">
            <v>3311.09683169544</v>
          </cell>
          <cell r="I2147">
            <v>2.0578600569890866</v>
          </cell>
          <cell r="J2147">
            <v>67</v>
          </cell>
          <cell r="K2147">
            <v>5.4634677833179897E-5</v>
          </cell>
          <cell r="L2147">
            <v>2929</v>
          </cell>
          <cell r="M2147">
            <v>67.495977455333104</v>
          </cell>
          <cell r="N2147">
            <v>2105</v>
          </cell>
        </row>
        <row r="2148">
          <cell r="B2148" t="str">
            <v>PLACERVILLE 11118582</v>
          </cell>
          <cell r="C2148">
            <v>153081111</v>
          </cell>
          <cell r="D2148" t="str">
            <v>PLACERVILLE 1111</v>
          </cell>
          <cell r="E2148">
            <v>8582</v>
          </cell>
          <cell r="F2148" t="b">
            <v>0</v>
          </cell>
          <cell r="G2148">
            <v>19173.639781845501</v>
          </cell>
          <cell r="H2148">
            <v>15254.777066656299</v>
          </cell>
          <cell r="I2148">
            <v>9.4809055728131124</v>
          </cell>
          <cell r="J2148">
            <v>163</v>
          </cell>
          <cell r="K2148">
            <v>1.8689335940139299E-4</v>
          </cell>
          <cell r="L2148">
            <v>463</v>
          </cell>
          <cell r="M2148">
            <v>41.132975623360203</v>
          </cell>
          <cell r="N2148">
            <v>2272</v>
          </cell>
        </row>
        <row r="2149">
          <cell r="B2149" t="str">
            <v>LOS GATOS 1107LA60</v>
          </cell>
          <cell r="C2149">
            <v>82021107</v>
          </cell>
          <cell r="D2149" t="str">
            <v>LOS GATOS 1107</v>
          </cell>
          <cell r="E2149" t="str">
            <v>LA60</v>
          </cell>
          <cell r="F2149" t="b">
            <v>0</v>
          </cell>
          <cell r="G2149">
            <v>13957.172886832101</v>
          </cell>
          <cell r="H2149">
            <v>13957.172886832101</v>
          </cell>
          <cell r="I2149">
            <v>8.6744393330218159</v>
          </cell>
          <cell r="J2149">
            <v>61</v>
          </cell>
          <cell r="K2149">
            <v>1.00537327062872E-4</v>
          </cell>
          <cell r="L2149">
            <v>1636</v>
          </cell>
          <cell r="M2149">
            <v>81.905356215349101</v>
          </cell>
          <cell r="N2149">
            <v>2041</v>
          </cell>
        </row>
        <row r="2150">
          <cell r="B2150" t="str">
            <v>VOLTA 11021502</v>
          </cell>
          <cell r="C2150">
            <v>102541102</v>
          </cell>
          <cell r="D2150" t="str">
            <v>VOLTA 1102</v>
          </cell>
          <cell r="E2150">
            <v>1502</v>
          </cell>
          <cell r="F2150" t="b">
            <v>0</v>
          </cell>
          <cell r="G2150">
            <v>11680.2523363533</v>
          </cell>
          <cell r="H2150">
            <v>11680.2523363533</v>
          </cell>
          <cell r="I2150">
            <v>7.2593240126496585</v>
          </cell>
          <cell r="J2150">
            <v>80</v>
          </cell>
          <cell r="K2150">
            <v>8.0914668534562593E-5</v>
          </cell>
          <cell r="L2150">
            <v>2184</v>
          </cell>
          <cell r="M2150">
            <v>65.409922481632805</v>
          </cell>
          <cell r="N2150">
            <v>2121</v>
          </cell>
        </row>
        <row r="2151">
          <cell r="B2151" t="str">
            <v>VALLEY VIEW 1106CB</v>
          </cell>
          <cell r="C2151">
            <v>14341106</v>
          </cell>
          <cell r="D2151" t="str">
            <v>VALLEY VIEW 1106</v>
          </cell>
          <cell r="E2151" t="str">
            <v>CB</v>
          </cell>
          <cell r="F2151" t="b">
            <v>0</v>
          </cell>
          <cell r="G2151">
            <v>8114.1348096620704</v>
          </cell>
          <cell r="H2151">
            <v>6042.2887545788999</v>
          </cell>
          <cell r="I2151">
            <v>3.7553068704654442</v>
          </cell>
          <cell r="J2151">
            <v>50</v>
          </cell>
          <cell r="K2151">
            <v>1.11892995537345E-4</v>
          </cell>
          <cell r="L2151">
            <v>1369</v>
          </cell>
          <cell r="M2151">
            <v>66.010321501544695</v>
          </cell>
          <cell r="N2151">
            <v>2115</v>
          </cell>
        </row>
        <row r="2152">
          <cell r="B2152" t="str">
            <v>SAN LEANDRO U 1114653758</v>
          </cell>
          <cell r="C2152">
            <v>13111114</v>
          </cell>
          <cell r="D2152" t="str">
            <v>SAN LEANDRO U 1114</v>
          </cell>
          <cell r="E2152">
            <v>653758</v>
          </cell>
          <cell r="F2152" t="b">
            <v>1</v>
          </cell>
          <cell r="G2152">
            <v>582.36730472753095</v>
          </cell>
          <cell r="H2152">
            <v>582.36730472753095</v>
          </cell>
          <cell r="I2152">
            <v>0.36194363252177186</v>
          </cell>
          <cell r="J2152">
            <v>5</v>
          </cell>
          <cell r="K2152">
            <v>5.5782402341719703E-5</v>
          </cell>
          <cell r="L2152">
            <v>2895</v>
          </cell>
          <cell r="M2152">
            <v>104.602354985475</v>
          </cell>
          <cell r="N2152">
            <v>1930</v>
          </cell>
        </row>
        <row r="2153">
          <cell r="B2153" t="str">
            <v>ORO FINO 110238698</v>
          </cell>
          <cell r="C2153">
            <v>103031102</v>
          </cell>
          <cell r="D2153" t="str">
            <v>ORO FINO 1102</v>
          </cell>
          <cell r="E2153">
            <v>38698</v>
          </cell>
          <cell r="F2153" t="b">
            <v>0</v>
          </cell>
          <cell r="G2153">
            <v>25178.961163854699</v>
          </cell>
          <cell r="H2153">
            <v>25178.961163854699</v>
          </cell>
          <cell r="I2153">
            <v>15.64882608070522</v>
          </cell>
          <cell r="J2153">
            <v>103</v>
          </cell>
          <cell r="K2153">
            <v>9.2035909468598503E-5</v>
          </cell>
          <cell r="L2153">
            <v>1843</v>
          </cell>
          <cell r="M2153">
            <v>61.203996997901001</v>
          </cell>
          <cell r="N2153">
            <v>2145</v>
          </cell>
        </row>
        <row r="2154">
          <cell r="B2154" t="str">
            <v>HALF MOON BAY 11039112</v>
          </cell>
          <cell r="C2154">
            <v>24101103</v>
          </cell>
          <cell r="D2154" t="str">
            <v>HALF MOON BAY 1103</v>
          </cell>
          <cell r="E2154">
            <v>9112</v>
          </cell>
          <cell r="F2154" t="b">
            <v>0</v>
          </cell>
          <cell r="G2154">
            <v>8500.5119038356806</v>
          </cell>
          <cell r="H2154">
            <v>1386.5142994319999</v>
          </cell>
          <cell r="I2154">
            <v>0.86172423830453693</v>
          </cell>
          <cell r="J2154">
            <v>68</v>
          </cell>
          <cell r="K2154">
            <v>4.4335001555384099E-5</v>
          </cell>
          <cell r="L2154">
            <v>3182</v>
          </cell>
          <cell r="M2154">
            <v>101.786124661236</v>
          </cell>
          <cell r="N2154">
            <v>1948</v>
          </cell>
        </row>
        <row r="2155">
          <cell r="B2155" t="str">
            <v>HALF MOON BAY 1101821698</v>
          </cell>
          <cell r="C2155">
            <v>24101101</v>
          </cell>
          <cell r="D2155" t="str">
            <v>HALF MOON BAY 1101</v>
          </cell>
          <cell r="E2155">
            <v>821698</v>
          </cell>
          <cell r="F2155" t="b">
            <v>0</v>
          </cell>
          <cell r="G2155">
            <v>1364.92686678683</v>
          </cell>
          <cell r="H2155">
            <v>1364.92686678683</v>
          </cell>
          <cell r="I2155">
            <v>0.84830756170716592</v>
          </cell>
          <cell r="J2155">
            <v>9</v>
          </cell>
          <cell r="K2155">
            <v>5.5292604277686502E-5</v>
          </cell>
          <cell r="L2155">
            <v>2904</v>
          </cell>
          <cell r="M2155">
            <v>187.65868423713499</v>
          </cell>
          <cell r="N2155">
            <v>1667</v>
          </cell>
        </row>
        <row r="2156">
          <cell r="B2156" t="str">
            <v>SANTA ROSA A 1108409621</v>
          </cell>
          <cell r="C2156">
            <v>42151108</v>
          </cell>
          <cell r="D2156" t="str">
            <v>SANTA ROSA A 1108</v>
          </cell>
          <cell r="E2156">
            <v>409621</v>
          </cell>
          <cell r="F2156" t="b">
            <v>1</v>
          </cell>
          <cell r="G2156">
            <v>945.46116433911402</v>
          </cell>
          <cell r="H2156">
            <v>219.13138386859799</v>
          </cell>
          <cell r="I2156">
            <v>0.13619104031609572</v>
          </cell>
          <cell r="J2156">
            <v>4</v>
          </cell>
          <cell r="K2156">
            <v>8.5029135031315097E-5</v>
          </cell>
          <cell r="L2156">
            <v>2059</v>
          </cell>
          <cell r="M2156">
            <v>85.519620644495106</v>
          </cell>
          <cell r="N2156">
            <v>2026</v>
          </cell>
        </row>
        <row r="2157">
          <cell r="B2157" t="str">
            <v>CAMP EVERS 210612518</v>
          </cell>
          <cell r="C2157">
            <v>83622106</v>
          </cell>
          <cell r="D2157" t="str">
            <v>CAMP EVERS 2106</v>
          </cell>
          <cell r="E2157">
            <v>12518</v>
          </cell>
          <cell r="F2157" t="b">
            <v>0</v>
          </cell>
          <cell r="G2157">
            <v>25177.139882923198</v>
          </cell>
          <cell r="H2157">
            <v>25177.139882923198</v>
          </cell>
          <cell r="I2157">
            <v>15.647694147248725</v>
          </cell>
          <cell r="J2157">
            <v>145</v>
          </cell>
          <cell r="K2157">
            <v>2.5022990333642501E-4</v>
          </cell>
          <cell r="L2157">
            <v>216</v>
          </cell>
          <cell r="M2157">
            <v>28.5941375565546</v>
          </cell>
          <cell r="N2157">
            <v>2352</v>
          </cell>
        </row>
        <row r="2158">
          <cell r="B2158" t="str">
            <v>BRUNSWICK 11062104</v>
          </cell>
          <cell r="C2158">
            <v>152481106</v>
          </cell>
          <cell r="D2158" t="str">
            <v>BRUNSWICK 1106</v>
          </cell>
          <cell r="E2158">
            <v>2104</v>
          </cell>
          <cell r="F2158" t="b">
            <v>0</v>
          </cell>
          <cell r="G2158">
            <v>15810.275276165699</v>
          </cell>
          <cell r="H2158">
            <v>15810.275276165699</v>
          </cell>
          <cell r="I2158">
            <v>9.826149954111683</v>
          </cell>
          <cell r="J2158">
            <v>123</v>
          </cell>
          <cell r="K2158">
            <v>2.0355881204567301E-4</v>
          </cell>
          <cell r="L2158">
            <v>384</v>
          </cell>
          <cell r="M2158">
            <v>19.3883242616647</v>
          </cell>
          <cell r="N2158">
            <v>2456</v>
          </cell>
        </row>
        <row r="2159">
          <cell r="B2159" t="str">
            <v>OAKHURST 11035470</v>
          </cell>
          <cell r="C2159">
            <v>254421103</v>
          </cell>
          <cell r="D2159" t="str">
            <v>OAKHURST 1103</v>
          </cell>
          <cell r="E2159">
            <v>5470</v>
          </cell>
          <cell r="F2159" t="b">
            <v>0</v>
          </cell>
          <cell r="G2159">
            <v>14989.8273241802</v>
          </cell>
          <cell r="H2159">
            <v>14989.8273241802</v>
          </cell>
          <cell r="I2159">
            <v>9.3162382375265373</v>
          </cell>
          <cell r="J2159">
            <v>104</v>
          </cell>
          <cell r="K2159">
            <v>1.01428905677008E-4</v>
          </cell>
          <cell r="L2159">
            <v>1618</v>
          </cell>
          <cell r="M2159">
            <v>96.948813244955304</v>
          </cell>
          <cell r="N2159">
            <v>1973</v>
          </cell>
        </row>
        <row r="2160">
          <cell r="B2160" t="str">
            <v>ARVIN 110194892</v>
          </cell>
          <cell r="C2160">
            <v>253801101</v>
          </cell>
          <cell r="D2160" t="str">
            <v>ARVIN 1101</v>
          </cell>
          <cell r="E2160">
            <v>94892</v>
          </cell>
          <cell r="F2160" t="b">
            <v>1</v>
          </cell>
          <cell r="G2160">
            <v>15531.760884880799</v>
          </cell>
          <cell r="H2160">
            <v>345.98528898161197</v>
          </cell>
          <cell r="I2160">
            <v>0.21503125480522808</v>
          </cell>
          <cell r="J2160">
            <v>66</v>
          </cell>
          <cell r="K2160">
            <v>3.5047103322610299E-5</v>
          </cell>
          <cell r="L2160">
            <v>3351</v>
          </cell>
          <cell r="M2160">
            <v>201.918123272445</v>
          </cell>
          <cell r="N2160">
            <v>1637</v>
          </cell>
        </row>
        <row r="2161">
          <cell r="B2161" t="str">
            <v>CAMP EVERS 210694770</v>
          </cell>
          <cell r="C2161">
            <v>83622106</v>
          </cell>
          <cell r="D2161" t="str">
            <v>CAMP EVERS 2106</v>
          </cell>
          <cell r="E2161">
            <v>94770</v>
          </cell>
          <cell r="F2161" t="b">
            <v>0</v>
          </cell>
          <cell r="G2161">
            <v>6459.16079073539</v>
          </cell>
          <cell r="H2161">
            <v>3806.5671370886998</v>
          </cell>
          <cell r="I2161">
            <v>2.3657968533801741</v>
          </cell>
          <cell r="J2161">
            <v>55</v>
          </cell>
          <cell r="K2161">
            <v>2.7046547904981003E-4</v>
          </cell>
          <cell r="L2161">
            <v>172</v>
          </cell>
          <cell r="M2161">
            <v>16.498743510469399</v>
          </cell>
          <cell r="N2161">
            <v>2510</v>
          </cell>
        </row>
        <row r="2162">
          <cell r="B2162" t="str">
            <v>COTATI 1105328</v>
          </cell>
          <cell r="C2162">
            <v>42271105</v>
          </cell>
          <cell r="D2162" t="str">
            <v>COTATI 1105</v>
          </cell>
          <cell r="E2162">
            <v>328</v>
          </cell>
          <cell r="F2162" t="b">
            <v>0</v>
          </cell>
          <cell r="G2162">
            <v>22172.974801676199</v>
          </cell>
          <cell r="H2162">
            <v>2414.9475552982799</v>
          </cell>
          <cell r="I2162">
            <v>1.5008996614656804</v>
          </cell>
          <cell r="J2162">
            <v>173</v>
          </cell>
          <cell r="K2162">
            <v>9.4997009567604804E-5</v>
          </cell>
          <cell r="L2162">
            <v>1766</v>
          </cell>
          <cell r="M2162">
            <v>59.7612331365861</v>
          </cell>
          <cell r="N2162">
            <v>2156</v>
          </cell>
        </row>
        <row r="2163">
          <cell r="B2163" t="str">
            <v>POINT ARENA 110147952</v>
          </cell>
          <cell r="C2163">
            <v>43381101</v>
          </cell>
          <cell r="D2163" t="str">
            <v>POINT ARENA 1101</v>
          </cell>
          <cell r="E2163">
            <v>47952</v>
          </cell>
          <cell r="F2163" t="b">
            <v>0</v>
          </cell>
          <cell r="G2163">
            <v>16717.629661728999</v>
          </cell>
          <cell r="H2163">
            <v>16717.629661728999</v>
          </cell>
          <cell r="I2163">
            <v>10.39007437024798</v>
          </cell>
          <cell r="J2163">
            <v>88</v>
          </cell>
          <cell r="K2163">
            <v>1.17535573903212E-4</v>
          </cell>
          <cell r="L2163">
            <v>1233</v>
          </cell>
          <cell r="M2163">
            <v>58.655733412602203</v>
          </cell>
          <cell r="N2163">
            <v>2163</v>
          </cell>
        </row>
        <row r="2164">
          <cell r="B2164" t="str">
            <v>COTATI 1102825</v>
          </cell>
          <cell r="C2164">
            <v>42271102</v>
          </cell>
          <cell r="D2164" t="str">
            <v>COTATI 1102</v>
          </cell>
          <cell r="E2164">
            <v>825</v>
          </cell>
          <cell r="F2164" t="b">
            <v>1</v>
          </cell>
          <cell r="G2164">
            <v>3371.6214083877098</v>
          </cell>
          <cell r="H2164">
            <v>749.45672175965296</v>
          </cell>
          <cell r="I2164">
            <v>0.4657903802110957</v>
          </cell>
          <cell r="J2164">
            <v>26</v>
          </cell>
          <cell r="K2164">
            <v>6.9952640002996302E-5</v>
          </cell>
          <cell r="L2164">
            <v>2473</v>
          </cell>
          <cell r="M2164">
            <v>79.983827410374502</v>
          </cell>
          <cell r="N2164">
            <v>2048</v>
          </cell>
        </row>
        <row r="2165">
          <cell r="B2165" t="str">
            <v>RESERVATION ROAD 11013026</v>
          </cell>
          <cell r="C2165">
            <v>182731101</v>
          </cell>
          <cell r="D2165" t="str">
            <v>RESERVATION ROAD 1101</v>
          </cell>
          <cell r="E2165">
            <v>3026</v>
          </cell>
          <cell r="F2165" t="b">
            <v>0</v>
          </cell>
          <cell r="G2165">
            <v>36330.525120385202</v>
          </cell>
          <cell r="H2165">
            <v>35201.258240828902</v>
          </cell>
          <cell r="I2165">
            <v>21.877724201882476</v>
          </cell>
          <cell r="J2165">
            <v>238</v>
          </cell>
          <cell r="K2165">
            <v>5.5885690999122597E-5</v>
          </cell>
          <cell r="L2165">
            <v>2892</v>
          </cell>
          <cell r="M2165">
            <v>99.001990599524106</v>
          </cell>
          <cell r="N2165">
            <v>1958</v>
          </cell>
        </row>
        <row r="2166">
          <cell r="B2166" t="str">
            <v>MORGAN HILL 2105XR494</v>
          </cell>
          <cell r="C2166">
            <v>83242105</v>
          </cell>
          <cell r="D2166" t="str">
            <v>MORGAN HILL 2105</v>
          </cell>
          <cell r="E2166" t="str">
            <v>XR494</v>
          </cell>
          <cell r="F2166" t="b">
            <v>1</v>
          </cell>
          <cell r="G2166">
            <v>11814.5496388135</v>
          </cell>
          <cell r="H2166">
            <v>737.50515990983001</v>
          </cell>
          <cell r="I2166">
            <v>0.45836243623979489</v>
          </cell>
          <cell r="J2166">
            <v>98</v>
          </cell>
          <cell r="K2166">
            <v>5.6427915728354297E-5</v>
          </cell>
          <cell r="L2166">
            <v>2877</v>
          </cell>
          <cell r="M2166">
            <v>82.046702677852295</v>
          </cell>
          <cell r="N2166">
            <v>2040</v>
          </cell>
        </row>
        <row r="2167">
          <cell r="B2167" t="str">
            <v>FULTON 110777670</v>
          </cell>
          <cell r="C2167">
            <v>42561107</v>
          </cell>
          <cell r="D2167" t="str">
            <v>FULTON 1107</v>
          </cell>
          <cell r="E2167">
            <v>77670</v>
          </cell>
          <cell r="F2167" t="b">
            <v>0</v>
          </cell>
          <cell r="G2167">
            <v>10996.9078960798</v>
          </cell>
          <cell r="H2167">
            <v>10874.583265016299</v>
          </cell>
          <cell r="I2167">
            <v>6.7585974300909255</v>
          </cell>
          <cell r="J2167">
            <v>98</v>
          </cell>
          <cell r="K2167">
            <v>1.16613062589786E-4</v>
          </cell>
          <cell r="L2167">
            <v>1258</v>
          </cell>
          <cell r="M2167">
            <v>47.491157075294502</v>
          </cell>
          <cell r="N2167">
            <v>2228</v>
          </cell>
        </row>
        <row r="2168">
          <cell r="B2168" t="str">
            <v>CAMP EVERS 210510294</v>
          </cell>
          <cell r="C2168">
            <v>83622105</v>
          </cell>
          <cell r="D2168" t="str">
            <v>CAMP EVERS 2105</v>
          </cell>
          <cell r="E2168">
            <v>10294</v>
          </cell>
          <cell r="F2168" t="b">
            <v>0</v>
          </cell>
          <cell r="G2168">
            <v>13501.993824274699</v>
          </cell>
          <cell r="H2168">
            <v>13501.993824274699</v>
          </cell>
          <cell r="I2168">
            <v>8.3915437068208192</v>
          </cell>
          <cell r="J2168">
            <v>95</v>
          </cell>
          <cell r="K2168">
            <v>2.3536162120045001E-4</v>
          </cell>
          <cell r="L2168">
            <v>261</v>
          </cell>
          <cell r="M2168">
            <v>22.587403796540801</v>
          </cell>
          <cell r="N2168">
            <v>2416</v>
          </cell>
        </row>
        <row r="2169">
          <cell r="B2169" t="str">
            <v>GEYSERVILLE 1101480</v>
          </cell>
          <cell r="C2169">
            <v>42891101</v>
          </cell>
          <cell r="D2169" t="str">
            <v>GEYSERVILLE 1101</v>
          </cell>
          <cell r="E2169">
            <v>480</v>
          </cell>
          <cell r="F2169" t="b">
            <v>0</v>
          </cell>
          <cell r="G2169">
            <v>25809.660578221301</v>
          </cell>
          <cell r="H2169">
            <v>2502.4894099593298</v>
          </cell>
          <cell r="I2169">
            <v>1.5553072777870292</v>
          </cell>
          <cell r="J2169">
            <v>161</v>
          </cell>
          <cell r="K2169">
            <v>6.7656391064474495E-5</v>
          </cell>
          <cell r="L2169">
            <v>2543</v>
          </cell>
          <cell r="M2169">
            <v>89.118916881752199</v>
          </cell>
          <cell r="N2169">
            <v>2006</v>
          </cell>
        </row>
        <row r="2170">
          <cell r="B2170" t="str">
            <v>WOODSIDE 11018912</v>
          </cell>
          <cell r="C2170">
            <v>24251101</v>
          </cell>
          <cell r="D2170" t="str">
            <v>WOODSIDE 1101</v>
          </cell>
          <cell r="E2170">
            <v>8912</v>
          </cell>
          <cell r="F2170" t="b">
            <v>0</v>
          </cell>
          <cell r="G2170">
            <v>6310.9140649278097</v>
          </cell>
          <cell r="H2170">
            <v>6268.7877059695502</v>
          </cell>
          <cell r="I2170">
            <v>3.8960768837598199</v>
          </cell>
          <cell r="J2170">
            <v>52</v>
          </cell>
          <cell r="K2170">
            <v>2.0500316910043899E-4</v>
          </cell>
          <cell r="L2170">
            <v>381</v>
          </cell>
          <cell r="M2170">
            <v>25.8095638321258</v>
          </cell>
          <cell r="N2170">
            <v>2383</v>
          </cell>
        </row>
        <row r="2171">
          <cell r="B2171" t="str">
            <v>GEYSERVILLE 1101482</v>
          </cell>
          <cell r="C2171">
            <v>42891101</v>
          </cell>
          <cell r="D2171" t="str">
            <v>GEYSERVILLE 1101</v>
          </cell>
          <cell r="E2171">
            <v>482</v>
          </cell>
          <cell r="F2171" t="b">
            <v>1</v>
          </cell>
          <cell r="G2171">
            <v>6000.10689957661</v>
          </cell>
          <cell r="H2171">
            <v>595.05550162313102</v>
          </cell>
          <cell r="I2171">
            <v>0.36982939814986393</v>
          </cell>
          <cell r="J2171">
            <v>38</v>
          </cell>
          <cell r="K2171">
            <v>5.9999997275601902E-5</v>
          </cell>
          <cell r="L2171">
            <v>2775</v>
          </cell>
          <cell r="M2171">
            <v>118.37150252072701</v>
          </cell>
          <cell r="N2171">
            <v>1876</v>
          </cell>
        </row>
        <row r="2172">
          <cell r="B2172" t="str">
            <v>BIG BASIN 110212992</v>
          </cell>
          <cell r="C2172">
            <v>82841102</v>
          </cell>
          <cell r="D2172" t="str">
            <v>BIG BASIN 1102</v>
          </cell>
          <cell r="E2172">
            <v>12992</v>
          </cell>
          <cell r="F2172" t="b">
            <v>0</v>
          </cell>
          <cell r="G2172">
            <v>22915.456873319701</v>
          </cell>
          <cell r="H2172">
            <v>22915.456873319701</v>
          </cell>
          <cell r="I2172">
            <v>14.242049020086824</v>
          </cell>
          <cell r="J2172">
            <v>160</v>
          </cell>
          <cell r="K2172">
            <v>2.0519257150226601E-4</v>
          </cell>
          <cell r="L2172">
            <v>379</v>
          </cell>
          <cell r="M2172">
            <v>28.592996921954299</v>
          </cell>
          <cell r="N2172">
            <v>2353</v>
          </cell>
        </row>
        <row r="2173">
          <cell r="B2173" t="str">
            <v>SUMMIT 1102CB</v>
          </cell>
          <cell r="C2173">
            <v>152591102</v>
          </cell>
          <cell r="D2173" t="str">
            <v>SUMMIT 1102</v>
          </cell>
          <cell r="E2173" t="str">
            <v>CB</v>
          </cell>
          <cell r="F2173" t="b">
            <v>0</v>
          </cell>
          <cell r="G2173">
            <v>1694.4121811436701</v>
          </cell>
          <cell r="H2173">
            <v>1694.4121811436701</v>
          </cell>
          <cell r="I2173">
            <v>1.0530840156268926</v>
          </cell>
          <cell r="J2173">
            <v>22</v>
          </cell>
          <cell r="K2173">
            <v>5.8522414292383399E-5</v>
          </cell>
          <cell r="L2173">
            <v>2821</v>
          </cell>
          <cell r="M2173">
            <v>53.0175197157958</v>
          </cell>
          <cell r="N2173">
            <v>2195</v>
          </cell>
        </row>
        <row r="2174">
          <cell r="B2174" t="str">
            <v>LUCERNE 110647198</v>
          </cell>
          <cell r="C2174">
            <v>43351106</v>
          </cell>
          <cell r="D2174" t="str">
            <v>LUCERNE 1106</v>
          </cell>
          <cell r="E2174">
            <v>47198</v>
          </cell>
          <cell r="F2174" t="b">
            <v>0</v>
          </cell>
          <cell r="G2174">
            <v>9365.2067198321602</v>
          </cell>
          <cell r="H2174">
            <v>4939.4620251620599</v>
          </cell>
          <cell r="I2174">
            <v>3.0698956029596394</v>
          </cell>
          <cell r="J2174">
            <v>70</v>
          </cell>
          <cell r="K2174">
            <v>1.0691662298216E-4</v>
          </cell>
          <cell r="L2174">
            <v>1477</v>
          </cell>
          <cell r="M2174">
            <v>39.339668077354801</v>
          </cell>
          <cell r="N2174">
            <v>2280</v>
          </cell>
        </row>
        <row r="2175">
          <cell r="B2175" t="str">
            <v>SILVERADO 2105167360</v>
          </cell>
          <cell r="C2175">
            <v>43432105</v>
          </cell>
          <cell r="D2175" t="str">
            <v>SILVERADO 2105</v>
          </cell>
          <cell r="E2175">
            <v>167360</v>
          </cell>
          <cell r="F2175" t="b">
            <v>0</v>
          </cell>
          <cell r="G2175">
            <v>15830.4656258589</v>
          </cell>
          <cell r="H2175">
            <v>15413.590937283299</v>
          </cell>
          <cell r="I2175">
            <v>9.5796090349802974</v>
          </cell>
          <cell r="J2175">
            <v>70</v>
          </cell>
          <cell r="K2175">
            <v>1.17695124962275E-4</v>
          </cell>
          <cell r="L2175">
            <v>1232</v>
          </cell>
          <cell r="M2175">
            <v>51.721752515478897</v>
          </cell>
          <cell r="N2175">
            <v>2203</v>
          </cell>
        </row>
        <row r="2176">
          <cell r="B2176" t="str">
            <v>CURTIS 17028000</v>
          </cell>
          <cell r="C2176">
            <v>163351702</v>
          </cell>
          <cell r="D2176" t="str">
            <v>CURTIS 1702</v>
          </cell>
          <cell r="E2176">
            <v>8000</v>
          </cell>
          <cell r="F2176" t="b">
            <v>0</v>
          </cell>
          <cell r="G2176">
            <v>23055.460205528099</v>
          </cell>
          <cell r="H2176">
            <v>23055.460205528099</v>
          </cell>
          <cell r="I2176">
            <v>14.329061656636481</v>
          </cell>
          <cell r="J2176">
            <v>174</v>
          </cell>
          <cell r="K2176">
            <v>1.11593063081074E-4</v>
          </cell>
          <cell r="L2176">
            <v>1377</v>
          </cell>
          <cell r="M2176">
            <v>95.781789912574595</v>
          </cell>
          <cell r="N2176">
            <v>1979</v>
          </cell>
        </row>
        <row r="2177">
          <cell r="B2177" t="str">
            <v>RALSTON 1101CB</v>
          </cell>
          <cell r="C2177">
            <v>24141101</v>
          </cell>
          <cell r="D2177" t="str">
            <v>RALSTON 1101</v>
          </cell>
          <cell r="E2177" t="str">
            <v>CB</v>
          </cell>
          <cell r="F2177" t="b">
            <v>1</v>
          </cell>
          <cell r="G2177">
            <v>4645.0370104450403</v>
          </cell>
          <cell r="H2177">
            <v>606.80440284081999</v>
          </cell>
          <cell r="I2177">
            <v>0.37713138771958982</v>
          </cell>
          <cell r="J2177">
            <v>37</v>
          </cell>
          <cell r="K2177">
            <v>4.6425271547276503E-5</v>
          </cell>
          <cell r="L2177">
            <v>3127</v>
          </cell>
          <cell r="M2177">
            <v>105.64035080755799</v>
          </cell>
          <cell r="N2177">
            <v>1927</v>
          </cell>
        </row>
        <row r="2178">
          <cell r="B2178" t="str">
            <v>RALSTON 11022028</v>
          </cell>
          <cell r="C2178">
            <v>24141102</v>
          </cell>
          <cell r="D2178" t="str">
            <v>RALSTON 1102</v>
          </cell>
          <cell r="E2178">
            <v>2028</v>
          </cell>
          <cell r="F2178" t="b">
            <v>0</v>
          </cell>
          <cell r="G2178">
            <v>3747.97407668612</v>
          </cell>
          <cell r="H2178">
            <v>3373.7724043550302</v>
          </cell>
          <cell r="I2178">
            <v>2.0968131785923121</v>
          </cell>
          <cell r="J2178">
            <v>38</v>
          </cell>
          <cell r="K2178">
            <v>7.4489843367892203E-5</v>
          </cell>
          <cell r="L2178">
            <v>2345</v>
          </cell>
          <cell r="M2178">
            <v>86.264086073950693</v>
          </cell>
          <cell r="N2178">
            <v>2021</v>
          </cell>
        </row>
        <row r="2179">
          <cell r="B2179" t="str">
            <v>ATASCADERO 1101A50</v>
          </cell>
          <cell r="C2179">
            <v>182541101</v>
          </cell>
          <cell r="D2179" t="str">
            <v>ATASCADERO 1101</v>
          </cell>
          <cell r="E2179" t="str">
            <v>A50</v>
          </cell>
          <cell r="F2179" t="b">
            <v>0</v>
          </cell>
          <cell r="G2179">
            <v>33669.938270298902</v>
          </cell>
          <cell r="H2179">
            <v>31118.708664810099</v>
          </cell>
          <cell r="I2179">
            <v>19.340403147799936</v>
          </cell>
          <cell r="J2179">
            <v>269</v>
          </cell>
          <cell r="K2179">
            <v>5.5958462985387999E-5</v>
          </cell>
          <cell r="L2179">
            <v>2891</v>
          </cell>
          <cell r="M2179">
            <v>116.83187771474999</v>
          </cell>
          <cell r="N2179">
            <v>1888</v>
          </cell>
        </row>
        <row r="2180">
          <cell r="B2180" t="str">
            <v>GUALALA 11121294</v>
          </cell>
          <cell r="C2180">
            <v>42841112</v>
          </cell>
          <cell r="D2180" t="str">
            <v>GUALALA 1112</v>
          </cell>
          <cell r="E2180">
            <v>1294</v>
          </cell>
          <cell r="F2180" t="b">
            <v>0</v>
          </cell>
          <cell r="G2180">
            <v>32661.474389105701</v>
          </cell>
          <cell r="H2180">
            <v>31953.679812659298</v>
          </cell>
          <cell r="I2180">
            <v>19.859341089284836</v>
          </cell>
          <cell r="J2180">
            <v>234</v>
          </cell>
          <cell r="K2180">
            <v>6.8610408900253198E-5</v>
          </cell>
          <cell r="L2180">
            <v>2518</v>
          </cell>
          <cell r="M2180">
            <v>79.062019115783599</v>
          </cell>
          <cell r="N2180">
            <v>2054</v>
          </cell>
        </row>
        <row r="2181">
          <cell r="B2181" t="str">
            <v>FAIRVIEW 2207P150</v>
          </cell>
          <cell r="C2181">
            <v>13432207</v>
          </cell>
          <cell r="D2181" t="str">
            <v>FAIRVIEW 2207</v>
          </cell>
          <cell r="E2181" t="str">
            <v>P150</v>
          </cell>
          <cell r="F2181" t="b">
            <v>0</v>
          </cell>
          <cell r="G2181">
            <v>3652.8381416842199</v>
          </cell>
          <cell r="H2181">
            <v>3652.8381416842199</v>
          </cell>
          <cell r="I2181">
            <v>2.2702536617055435</v>
          </cell>
          <cell r="J2181">
            <v>18</v>
          </cell>
          <cell r="K2181">
            <v>9.5063450822231496E-5</v>
          </cell>
          <cell r="L2181">
            <v>1763</v>
          </cell>
          <cell r="M2181">
            <v>45.039258199718098</v>
          </cell>
          <cell r="N2181">
            <v>2245</v>
          </cell>
        </row>
        <row r="2182">
          <cell r="B2182" t="str">
            <v>PIT NO 5 11011660</v>
          </cell>
          <cell r="C2182">
            <v>101321101</v>
          </cell>
          <cell r="D2182" t="str">
            <v>PIT NO 5 1101</v>
          </cell>
          <cell r="E2182">
            <v>1660</v>
          </cell>
          <cell r="F2182" t="b">
            <v>0</v>
          </cell>
          <cell r="G2182">
            <v>7855.6792934936202</v>
          </cell>
          <cell r="H2182">
            <v>7855.6792934936202</v>
          </cell>
          <cell r="I2182">
            <v>4.8823364160929899</v>
          </cell>
          <cell r="J2182">
            <v>43</v>
          </cell>
          <cell r="K2182">
            <v>1.40386909722935E-4</v>
          </cell>
          <cell r="L2182">
            <v>865</v>
          </cell>
          <cell r="M2182">
            <v>43.740824051904902</v>
          </cell>
          <cell r="N2182">
            <v>2254</v>
          </cell>
        </row>
        <row r="2183">
          <cell r="B2183" t="str">
            <v>RINCON 1101CB</v>
          </cell>
          <cell r="C2183">
            <v>43321101</v>
          </cell>
          <cell r="D2183" t="str">
            <v>RINCON 1101</v>
          </cell>
          <cell r="E2183" t="str">
            <v>CB</v>
          </cell>
          <cell r="F2183" t="b">
            <v>0</v>
          </cell>
          <cell r="G2183">
            <v>7739.8410858978696</v>
          </cell>
          <cell r="H2183">
            <v>2580.5040696255801</v>
          </cell>
          <cell r="I2183">
            <v>1.6037937039313737</v>
          </cell>
          <cell r="J2183">
            <v>68</v>
          </cell>
          <cell r="K2183">
            <v>1.46155660386835E-4</v>
          </cell>
          <cell r="L2183">
            <v>786</v>
          </cell>
          <cell r="M2183">
            <v>21.760470021287901</v>
          </cell>
          <cell r="N2183">
            <v>2428</v>
          </cell>
        </row>
        <row r="2184">
          <cell r="B2184" t="str">
            <v>SAN ARDO 1101610148</v>
          </cell>
          <cell r="C2184">
            <v>182191101</v>
          </cell>
          <cell r="D2184" t="str">
            <v>SAN ARDO 1101</v>
          </cell>
          <cell r="E2184">
            <v>610148</v>
          </cell>
          <cell r="F2184" t="b">
            <v>0</v>
          </cell>
          <cell r="G2184">
            <v>19896.303683878301</v>
          </cell>
          <cell r="H2184">
            <v>3154.55836364884</v>
          </cell>
          <cell r="I2184">
            <v>1.9605707667177377</v>
          </cell>
          <cell r="J2184">
            <v>58</v>
          </cell>
          <cell r="K2184">
            <v>4.5597987594770798E-5</v>
          </cell>
          <cell r="L2184">
            <v>3151</v>
          </cell>
          <cell r="M2184">
            <v>102.326341542062</v>
          </cell>
          <cell r="N2184">
            <v>1944</v>
          </cell>
        </row>
        <row r="2185">
          <cell r="B2185" t="str">
            <v>HARTLEY 110194178</v>
          </cell>
          <cell r="C2185">
            <v>43211101</v>
          </cell>
          <cell r="D2185" t="str">
            <v>HARTLEY 1101</v>
          </cell>
          <cell r="E2185">
            <v>94178</v>
          </cell>
          <cell r="F2185" t="b">
            <v>0</v>
          </cell>
          <cell r="G2185">
            <v>6646.4631645093395</v>
          </cell>
          <cell r="H2185">
            <v>3457.4483522753299</v>
          </cell>
          <cell r="I2185">
            <v>2.148818118256886</v>
          </cell>
          <cell r="J2185">
            <v>57</v>
          </cell>
          <cell r="K2185">
            <v>7.32716624106774E-5</v>
          </cell>
          <cell r="L2185">
            <v>2388</v>
          </cell>
          <cell r="M2185">
            <v>42.030568170771197</v>
          </cell>
          <cell r="N2185">
            <v>2265</v>
          </cell>
        </row>
        <row r="2186">
          <cell r="B2186" t="str">
            <v>BIG BASIN 1102CB</v>
          </cell>
          <cell r="C2186">
            <v>82841102</v>
          </cell>
          <cell r="D2186" t="str">
            <v>BIG BASIN 1102</v>
          </cell>
          <cell r="E2186" t="str">
            <v>CB</v>
          </cell>
          <cell r="F2186" t="b">
            <v>0</v>
          </cell>
          <cell r="G2186">
            <v>9963.4072989740198</v>
          </cell>
          <cell r="H2186">
            <v>9963.4072989740198</v>
          </cell>
          <cell r="I2186">
            <v>6.192297886248614</v>
          </cell>
          <cell r="J2186">
            <v>59</v>
          </cell>
          <cell r="K2186">
            <v>2.2264987008815799E-4</v>
          </cell>
          <cell r="L2186">
            <v>308</v>
          </cell>
          <cell r="M2186">
            <v>33.508806584218704</v>
          </cell>
          <cell r="N2186">
            <v>2315</v>
          </cell>
        </row>
        <row r="2187">
          <cell r="B2187" t="str">
            <v>HALF MOON BAY 11036012</v>
          </cell>
          <cell r="C2187">
            <v>24101103</v>
          </cell>
          <cell r="D2187" t="str">
            <v>HALF MOON BAY 1103</v>
          </cell>
          <cell r="E2187">
            <v>6012</v>
          </cell>
          <cell r="F2187" t="b">
            <v>0</v>
          </cell>
          <cell r="G2187">
            <v>15479.7976949478</v>
          </cell>
          <cell r="H2187">
            <v>10729.276379586299</v>
          </cell>
          <cell r="I2187">
            <v>6.6682886137888744</v>
          </cell>
          <cell r="J2187">
            <v>79</v>
          </cell>
          <cell r="K2187">
            <v>9.0532571973129104E-5</v>
          </cell>
          <cell r="L2187">
            <v>1896</v>
          </cell>
          <cell r="M2187">
            <v>70.018000678725997</v>
          </cell>
          <cell r="N2187">
            <v>2095</v>
          </cell>
        </row>
        <row r="2188">
          <cell r="B2188" t="str">
            <v>LAURELES 11112020</v>
          </cell>
          <cell r="C2188">
            <v>182371111</v>
          </cell>
          <cell r="D2188" t="str">
            <v>LAURELES 1111</v>
          </cell>
          <cell r="E2188">
            <v>2020</v>
          </cell>
          <cell r="F2188" t="b">
            <v>0</v>
          </cell>
          <cell r="G2188">
            <v>55275.257191422199</v>
          </cell>
          <cell r="H2188">
            <v>55275.257191422199</v>
          </cell>
          <cell r="I2188">
            <v>34.353795644140583</v>
          </cell>
          <cell r="J2188">
            <v>281</v>
          </cell>
          <cell r="K2188">
            <v>9.1433863952091593E-5</v>
          </cell>
          <cell r="L2188">
            <v>1861</v>
          </cell>
          <cell r="M2188">
            <v>43.132676769329699</v>
          </cell>
          <cell r="N2188">
            <v>2260</v>
          </cell>
        </row>
        <row r="2189">
          <cell r="B2189" t="str">
            <v>OCEANO 1102V50</v>
          </cell>
          <cell r="C2189">
            <v>182601102</v>
          </cell>
          <cell r="D2189" t="str">
            <v>OCEANO 1102</v>
          </cell>
          <cell r="E2189" t="str">
            <v>V50</v>
          </cell>
          <cell r="F2189" t="b">
            <v>0</v>
          </cell>
          <cell r="G2189">
            <v>16840.539396715099</v>
          </cell>
          <cell r="H2189">
            <v>11517.5193103612</v>
          </cell>
          <cell r="I2189">
            <v>7.1581847795905533</v>
          </cell>
          <cell r="J2189">
            <v>107</v>
          </cell>
          <cell r="K2189">
            <v>4.7059144427900403E-5</v>
          </cell>
          <cell r="L2189">
            <v>3112</v>
          </cell>
          <cell r="M2189">
            <v>96.350481224394201</v>
          </cell>
          <cell r="N2189">
            <v>1978</v>
          </cell>
        </row>
        <row r="2190">
          <cell r="B2190" t="str">
            <v>WOODACRE 1101404</v>
          </cell>
          <cell r="C2190">
            <v>43021101</v>
          </cell>
          <cell r="D2190" t="str">
            <v>WOODACRE 1101</v>
          </cell>
          <cell r="E2190">
            <v>404</v>
          </cell>
          <cell r="F2190" t="b">
            <v>0</v>
          </cell>
          <cell r="G2190">
            <v>19975.0809530486</v>
          </cell>
          <cell r="H2190">
            <v>19975.0809530486</v>
          </cell>
          <cell r="I2190">
            <v>12.414593507177502</v>
          </cell>
          <cell r="J2190">
            <v>152</v>
          </cell>
          <cell r="K2190">
            <v>1.8515060415474601E-4</v>
          </cell>
          <cell r="L2190">
            <v>471</v>
          </cell>
          <cell r="M2190">
            <v>26.361113985728</v>
          </cell>
          <cell r="N2190">
            <v>2372</v>
          </cell>
        </row>
        <row r="2191">
          <cell r="B2191" t="str">
            <v>TIDEWATER 210657926</v>
          </cell>
          <cell r="C2191">
            <v>14652106</v>
          </cell>
          <cell r="D2191" t="str">
            <v>TIDEWATER 2106</v>
          </cell>
          <cell r="E2191">
            <v>57926</v>
          </cell>
          <cell r="F2191" t="b">
            <v>1</v>
          </cell>
          <cell r="G2191">
            <v>18926.972373261098</v>
          </cell>
          <cell r="H2191">
            <v>200.791596720439</v>
          </cell>
          <cell r="I2191">
            <v>0.12479278851487818</v>
          </cell>
          <cell r="J2191">
            <v>97</v>
          </cell>
          <cell r="K2191">
            <v>5.4965329552062898E-5</v>
          </cell>
          <cell r="L2191">
            <v>2914</v>
          </cell>
          <cell r="M2191">
            <v>62.5543201872227</v>
          </cell>
          <cell r="N2191">
            <v>2139</v>
          </cell>
        </row>
        <row r="2192">
          <cell r="B2192" t="str">
            <v>CAMP EVERS 21055188</v>
          </cell>
          <cell r="C2192">
            <v>83622105</v>
          </cell>
          <cell r="D2192" t="str">
            <v>CAMP EVERS 2105</v>
          </cell>
          <cell r="E2192">
            <v>5188</v>
          </cell>
          <cell r="F2192" t="b">
            <v>0</v>
          </cell>
          <cell r="G2192">
            <v>3280.6197165623798</v>
          </cell>
          <cell r="H2192">
            <v>3280.6197165623798</v>
          </cell>
          <cell r="I2192">
            <v>2.0389184068131634</v>
          </cell>
          <cell r="J2192">
            <v>19</v>
          </cell>
          <cell r="K2192">
            <v>3.4884634116774801E-4</v>
          </cell>
          <cell r="L2192">
            <v>92</v>
          </cell>
          <cell r="M2192">
            <v>16.3315778590535</v>
          </cell>
          <cell r="N2192">
            <v>2511</v>
          </cell>
        </row>
        <row r="2193">
          <cell r="B2193" t="str">
            <v>MONTE RIO 1113652</v>
          </cell>
          <cell r="C2193">
            <v>42811113</v>
          </cell>
          <cell r="D2193" t="str">
            <v>MONTE RIO 1113</v>
          </cell>
          <cell r="E2193">
            <v>652</v>
          </cell>
          <cell r="F2193" t="b">
            <v>0</v>
          </cell>
          <cell r="G2193">
            <v>2607.8717113858602</v>
          </cell>
          <cell r="H2193">
            <v>2607.8717113858602</v>
          </cell>
          <cell r="I2193">
            <v>1.620802803844537</v>
          </cell>
          <cell r="J2193">
            <v>25</v>
          </cell>
          <cell r="K2193">
            <v>2.7854216721607302E-4</v>
          </cell>
          <cell r="L2193">
            <v>161</v>
          </cell>
          <cell r="M2193">
            <v>20.032418091400999</v>
          </cell>
          <cell r="N2193">
            <v>2448</v>
          </cell>
        </row>
        <row r="2194">
          <cell r="B2194" t="str">
            <v>COTATI 1102260</v>
          </cell>
          <cell r="C2194">
            <v>42271102</v>
          </cell>
          <cell r="D2194" t="str">
            <v>COTATI 1102</v>
          </cell>
          <cell r="E2194">
            <v>260</v>
          </cell>
          <cell r="F2194" t="b">
            <v>0</v>
          </cell>
          <cell r="G2194">
            <v>9537.0371859148909</v>
          </cell>
          <cell r="H2194">
            <v>4317.1661774798204</v>
          </cell>
          <cell r="I2194">
            <v>2.6831362196891364</v>
          </cell>
          <cell r="J2194">
            <v>68</v>
          </cell>
          <cell r="K2194">
            <v>6.2862344547658507E-5</v>
          </cell>
          <cell r="L2194">
            <v>2687</v>
          </cell>
          <cell r="M2194">
            <v>71.584989756641207</v>
          </cell>
          <cell r="N2194">
            <v>2084</v>
          </cell>
        </row>
        <row r="2195">
          <cell r="B2195" t="str">
            <v>HICKS 2101574315</v>
          </cell>
          <cell r="C2195">
            <v>83432101</v>
          </cell>
          <cell r="D2195" t="str">
            <v>HICKS 2101</v>
          </cell>
          <cell r="E2195">
            <v>574315</v>
          </cell>
          <cell r="F2195" t="b">
            <v>0</v>
          </cell>
          <cell r="G2195">
            <v>12024.0849205549</v>
          </cell>
          <cell r="H2195">
            <v>11904.985243946199</v>
          </cell>
          <cell r="I2195">
            <v>7.3989964225893097</v>
          </cell>
          <cell r="J2195">
            <v>78</v>
          </cell>
          <cell r="K2195">
            <v>1.08858728118001E-4</v>
          </cell>
          <cell r="L2195">
            <v>1429</v>
          </cell>
          <cell r="M2195">
            <v>65.671079891105094</v>
          </cell>
          <cell r="N2195">
            <v>2118</v>
          </cell>
        </row>
        <row r="2196">
          <cell r="B2196" t="str">
            <v>NARROWS 210276952</v>
          </cell>
          <cell r="C2196">
            <v>153132102</v>
          </cell>
          <cell r="D2196" t="str">
            <v>NARROWS 2102</v>
          </cell>
          <cell r="E2196">
            <v>76952</v>
          </cell>
          <cell r="F2196" t="b">
            <v>0</v>
          </cell>
          <cell r="G2196">
            <v>18206.8026400116</v>
          </cell>
          <cell r="H2196">
            <v>3648.44959459036</v>
          </cell>
          <cell r="I2196">
            <v>2.2675261619579614</v>
          </cell>
          <cell r="J2196">
            <v>161</v>
          </cell>
          <cell r="K2196">
            <v>2.66982985200195E-4</v>
          </cell>
          <cell r="L2196">
            <v>179</v>
          </cell>
          <cell r="M2196">
            <v>39.534314191017103</v>
          </cell>
          <cell r="N2196">
            <v>2276</v>
          </cell>
        </row>
        <row r="2197">
          <cell r="B2197" t="str">
            <v>SAN JOAQUIN #3 1103501771</v>
          </cell>
          <cell r="C2197">
            <v>252531103</v>
          </cell>
          <cell r="D2197" t="str">
            <v>SAN JOAQUIN #3 1103</v>
          </cell>
          <cell r="E2197">
            <v>501771</v>
          </cell>
          <cell r="F2197" t="b">
            <v>0</v>
          </cell>
          <cell r="G2197">
            <v>7891.6601401960397</v>
          </cell>
          <cell r="H2197">
            <v>7891.6601401960397</v>
          </cell>
          <cell r="I2197">
            <v>4.904698657673114</v>
          </cell>
          <cell r="J2197">
            <v>54</v>
          </cell>
          <cell r="K2197">
            <v>4.0591291336859901E-5</v>
          </cell>
          <cell r="L2197">
            <v>3256</v>
          </cell>
          <cell r="M2197">
            <v>137.80490657476801</v>
          </cell>
          <cell r="N2197">
            <v>1819</v>
          </cell>
        </row>
        <row r="2198">
          <cell r="B2198" t="str">
            <v>OTTER 1101440</v>
          </cell>
          <cell r="C2198">
            <v>182941101</v>
          </cell>
          <cell r="D2198" t="str">
            <v>OTTER 1101</v>
          </cell>
          <cell r="E2198">
            <v>440</v>
          </cell>
          <cell r="F2198" t="b">
            <v>0</v>
          </cell>
          <cell r="G2198">
            <v>17666.869629267701</v>
          </cell>
          <cell r="H2198">
            <v>13392.770076626</v>
          </cell>
          <cell r="I2198">
            <v>8.3236607064176518</v>
          </cell>
          <cell r="J2198">
            <v>107</v>
          </cell>
          <cell r="K2198">
            <v>5.2850542904295403E-5</v>
          </cell>
          <cell r="L2198">
            <v>2975</v>
          </cell>
          <cell r="M2198">
            <v>95.646038904808606</v>
          </cell>
          <cell r="N2198">
            <v>1980</v>
          </cell>
        </row>
        <row r="2199">
          <cell r="B2199" t="str">
            <v>PUEBLO 210375612</v>
          </cell>
          <cell r="C2199">
            <v>43292103</v>
          </cell>
          <cell r="D2199" t="str">
            <v>PUEBLO 2103</v>
          </cell>
          <cell r="E2199">
            <v>75612</v>
          </cell>
          <cell r="F2199" t="b">
            <v>1</v>
          </cell>
          <cell r="G2199">
            <v>15618.678734167101</v>
          </cell>
          <cell r="H2199">
            <v>0</v>
          </cell>
          <cell r="I2199">
            <v>0</v>
          </cell>
          <cell r="J2199">
            <v>114</v>
          </cell>
          <cell r="K2199">
            <v>6.2516218695719502E-5</v>
          </cell>
          <cell r="L2199">
            <v>2703</v>
          </cell>
          <cell r="M2199">
            <v>68.768822214854595</v>
          </cell>
          <cell r="N2199">
            <v>2099</v>
          </cell>
        </row>
        <row r="2200">
          <cell r="B2200" t="str">
            <v>POINT MORETTI 110112122</v>
          </cell>
          <cell r="C2200">
            <v>82931101</v>
          </cell>
          <cell r="D2200" t="str">
            <v>POINT MORETTI 1101</v>
          </cell>
          <cell r="E2200">
            <v>12122</v>
          </cell>
          <cell r="F2200" t="b">
            <v>0</v>
          </cell>
          <cell r="G2200">
            <v>12740.7086445637</v>
          </cell>
          <cell r="H2200">
            <v>10570.3766077527</v>
          </cell>
          <cell r="I2200">
            <v>6.5695317636747665</v>
          </cell>
          <cell r="J2200">
            <v>63</v>
          </cell>
          <cell r="K2200">
            <v>1.07785696847654E-4</v>
          </cell>
          <cell r="L2200">
            <v>1455</v>
          </cell>
          <cell r="M2200">
            <v>51.466808289289403</v>
          </cell>
          <cell r="N2200">
            <v>2205</v>
          </cell>
        </row>
        <row r="2201">
          <cell r="B2201" t="str">
            <v>BRUNSWICK 1102940</v>
          </cell>
          <cell r="C2201">
            <v>152481102</v>
          </cell>
          <cell r="D2201" t="str">
            <v>BRUNSWICK 1102</v>
          </cell>
          <cell r="E2201">
            <v>940</v>
          </cell>
          <cell r="F2201" t="b">
            <v>0</v>
          </cell>
          <cell r="G2201">
            <v>5636.9671767769796</v>
          </cell>
          <cell r="H2201">
            <v>1911.10102216939</v>
          </cell>
          <cell r="I2201">
            <v>1.1877570056988129</v>
          </cell>
          <cell r="J2201">
            <v>46</v>
          </cell>
          <cell r="K2201">
            <v>1.8608042062070399E-4</v>
          </cell>
          <cell r="L2201">
            <v>466</v>
          </cell>
          <cell r="M2201">
            <v>23.9825270255057</v>
          </cell>
          <cell r="N2201">
            <v>2400</v>
          </cell>
        </row>
        <row r="2202">
          <cell r="B2202" t="str">
            <v>SHADY GLEN 110132726</v>
          </cell>
          <cell r="C2202">
            <v>152431101</v>
          </cell>
          <cell r="D2202" t="str">
            <v>SHADY GLEN 1101</v>
          </cell>
          <cell r="E2202">
            <v>32726</v>
          </cell>
          <cell r="F2202" t="b">
            <v>0</v>
          </cell>
          <cell r="G2202">
            <v>19770.259660577802</v>
          </cell>
          <cell r="H2202">
            <v>19581.5665201784</v>
          </cell>
          <cell r="I2202">
            <v>12.170022697438409</v>
          </cell>
          <cell r="J2202">
            <v>146</v>
          </cell>
          <cell r="K2202">
            <v>1.41930316216256E-4</v>
          </cell>
          <cell r="L2202">
            <v>840</v>
          </cell>
          <cell r="M2202">
            <v>48.575220561200901</v>
          </cell>
          <cell r="N2202">
            <v>2218</v>
          </cell>
        </row>
        <row r="2203">
          <cell r="B2203" t="str">
            <v>EAST QUINCY 11012452</v>
          </cell>
          <cell r="C2203">
            <v>102551101</v>
          </cell>
          <cell r="D2203" t="str">
            <v>EAST QUINCY 1101</v>
          </cell>
          <cell r="E2203">
            <v>2452</v>
          </cell>
          <cell r="F2203" t="b">
            <v>1</v>
          </cell>
          <cell r="G2203">
            <v>11049.8485259359</v>
          </cell>
          <cell r="H2203">
            <v>228.517735365677</v>
          </cell>
          <cell r="I2203">
            <v>0.14202469569029025</v>
          </cell>
          <cell r="J2203">
            <v>87</v>
          </cell>
          <cell r="K2203">
            <v>5.4567939664326202E-5</v>
          </cell>
          <cell r="L2203">
            <v>2931</v>
          </cell>
          <cell r="M2203">
            <v>79.156238967618194</v>
          </cell>
          <cell r="N2203">
            <v>2053</v>
          </cell>
        </row>
        <row r="2204">
          <cell r="B2204" t="str">
            <v>MORGAN HILL 2105XR578</v>
          </cell>
          <cell r="C2204">
            <v>83242105</v>
          </cell>
          <cell r="D2204" t="str">
            <v>MORGAN HILL 2105</v>
          </cell>
          <cell r="E2204" t="str">
            <v>XR578</v>
          </cell>
          <cell r="F2204" t="b">
            <v>1</v>
          </cell>
          <cell r="G2204">
            <v>1108.6731683348501</v>
          </cell>
          <cell r="H2204">
            <v>261.06022077954702</v>
          </cell>
          <cell r="I2204">
            <v>0.16224998183937042</v>
          </cell>
          <cell r="J2204">
            <v>12</v>
          </cell>
          <cell r="K2204">
            <v>5.1651873908061399E-5</v>
          </cell>
          <cell r="L2204">
            <v>3003</v>
          </cell>
          <cell r="M2204">
            <v>53.5212305871148</v>
          </cell>
          <cell r="N2204">
            <v>2190</v>
          </cell>
        </row>
        <row r="2205">
          <cell r="B2205" t="str">
            <v>ANNAPOLIS 1101528344</v>
          </cell>
          <cell r="C2205">
            <v>42861101</v>
          </cell>
          <cell r="D2205" t="str">
            <v>ANNAPOLIS 1101</v>
          </cell>
          <cell r="E2205">
            <v>528344</v>
          </cell>
          <cell r="F2205" t="b">
            <v>0</v>
          </cell>
          <cell r="G2205">
            <v>43372.083839683597</v>
          </cell>
          <cell r="H2205">
            <v>43372.083839683597</v>
          </cell>
          <cell r="I2205">
            <v>26.955925319877934</v>
          </cell>
          <cell r="J2205">
            <v>171</v>
          </cell>
          <cell r="K2205">
            <v>9.68698066144607E-5</v>
          </cell>
          <cell r="L2205">
            <v>1717</v>
          </cell>
          <cell r="M2205">
            <v>60.446937055766497</v>
          </cell>
          <cell r="N2205">
            <v>2152</v>
          </cell>
        </row>
        <row r="2206">
          <cell r="B2206" t="str">
            <v>LOS OSITOS 2102148504</v>
          </cell>
          <cell r="C2206">
            <v>182082102</v>
          </cell>
          <cell r="D2206" t="str">
            <v>LOS OSITOS 2102</v>
          </cell>
          <cell r="E2206">
            <v>148504</v>
          </cell>
          <cell r="F2206" t="b">
            <v>1</v>
          </cell>
          <cell r="G2206">
            <v>3218.0268218968799</v>
          </cell>
          <cell r="H2206">
            <v>275.76023140656298</v>
          </cell>
          <cell r="I2206">
            <v>0.17138609782881478</v>
          </cell>
          <cell r="J2206">
            <v>14</v>
          </cell>
          <cell r="K2206">
            <v>6.4052561076375806E-5</v>
          </cell>
          <cell r="L2206">
            <v>2643</v>
          </cell>
          <cell r="M2206">
            <v>71.398766107325002</v>
          </cell>
          <cell r="N2206">
            <v>2086</v>
          </cell>
        </row>
        <row r="2207">
          <cell r="B2207" t="str">
            <v>KONOCTI 11022293</v>
          </cell>
          <cell r="C2207">
            <v>43311102</v>
          </cell>
          <cell r="D2207" t="str">
            <v>KONOCTI 1102</v>
          </cell>
          <cell r="E2207">
            <v>2293</v>
          </cell>
          <cell r="F2207" t="b">
            <v>0</v>
          </cell>
          <cell r="G2207">
            <v>2820.5708872021901</v>
          </cell>
          <cell r="H2207">
            <v>2820.5708872021901</v>
          </cell>
          <cell r="I2207">
            <v>1.7529962008714668</v>
          </cell>
          <cell r="J2207">
            <v>21</v>
          </cell>
          <cell r="K2207">
            <v>6.9405446819949899E-5</v>
          </cell>
          <cell r="L2207">
            <v>2492</v>
          </cell>
          <cell r="M2207">
            <v>78.903763810364495</v>
          </cell>
          <cell r="N2207">
            <v>2056</v>
          </cell>
        </row>
        <row r="2208">
          <cell r="B2208" t="str">
            <v>ANTLER 1101CB</v>
          </cell>
          <cell r="C2208">
            <v>103271101</v>
          </cell>
          <cell r="D2208" t="str">
            <v>ANTLER 1101</v>
          </cell>
          <cell r="E2208" t="str">
            <v>CB</v>
          </cell>
          <cell r="F2208" t="b">
            <v>0</v>
          </cell>
          <cell r="G2208">
            <v>2574.4725295532198</v>
          </cell>
          <cell r="H2208">
            <v>2574.4725295532198</v>
          </cell>
          <cell r="I2208">
            <v>1.6000450774103292</v>
          </cell>
          <cell r="J2208">
            <v>18</v>
          </cell>
          <cell r="K2208">
            <v>1.83072784744177E-4</v>
          </cell>
          <cell r="L2208">
            <v>488</v>
          </cell>
          <cell r="M2208">
            <v>33.083289182859602</v>
          </cell>
          <cell r="N2208">
            <v>2322</v>
          </cell>
        </row>
        <row r="2209">
          <cell r="B2209" t="str">
            <v>CAMP EVERS 210611533</v>
          </cell>
          <cell r="C2209">
            <v>83622106</v>
          </cell>
          <cell r="D2209" t="str">
            <v>CAMP EVERS 2106</v>
          </cell>
          <cell r="E2209">
            <v>11533</v>
          </cell>
          <cell r="F2209" t="b">
            <v>0</v>
          </cell>
          <cell r="G2209">
            <v>4249.6595802843503</v>
          </cell>
          <cell r="H2209">
            <v>4249.6595802843503</v>
          </cell>
          <cell r="I2209">
            <v>2.641180596820603</v>
          </cell>
          <cell r="J2209">
            <v>28</v>
          </cell>
          <cell r="K2209">
            <v>9.1401249782003499E-5</v>
          </cell>
          <cell r="L2209">
            <v>1863</v>
          </cell>
          <cell r="M2209">
            <v>58.647767185165499</v>
          </cell>
          <cell r="N2209">
            <v>2164</v>
          </cell>
        </row>
        <row r="2210">
          <cell r="B2210" t="str">
            <v>AUBERRY 1101R324</v>
          </cell>
          <cell r="C2210">
            <v>254151101</v>
          </cell>
          <cell r="D2210" t="str">
            <v>AUBERRY 1101</v>
          </cell>
          <cell r="E2210" t="str">
            <v>R324</v>
          </cell>
          <cell r="F2210" t="b">
            <v>0</v>
          </cell>
          <cell r="G2210">
            <v>17238.393393885999</v>
          </cell>
          <cell r="H2210">
            <v>17238.393393885999</v>
          </cell>
          <cell r="I2210">
            <v>10.713731133552516</v>
          </cell>
          <cell r="J2210">
            <v>119</v>
          </cell>
          <cell r="K2210">
            <v>3.9517375656590397E-5</v>
          </cell>
          <cell r="L2210">
            <v>3277</v>
          </cell>
          <cell r="M2210">
            <v>112.28512852946901</v>
          </cell>
          <cell r="N2210">
            <v>1904</v>
          </cell>
        </row>
        <row r="2211">
          <cell r="B2211" t="str">
            <v>POINT MORETTI 110183716</v>
          </cell>
          <cell r="C2211">
            <v>82931101</v>
          </cell>
          <cell r="D2211" t="str">
            <v>POINT MORETTI 1101</v>
          </cell>
          <cell r="E2211">
            <v>83716</v>
          </cell>
          <cell r="F2211" t="b">
            <v>0</v>
          </cell>
          <cell r="G2211">
            <v>4275.4859037917104</v>
          </cell>
          <cell r="H2211">
            <v>4027.3676566907402</v>
          </cell>
          <cell r="I2211">
            <v>2.5030252682975389</v>
          </cell>
          <cell r="J2211">
            <v>22</v>
          </cell>
          <cell r="K2211">
            <v>1.1417812493164E-4</v>
          </cell>
          <cell r="L2211">
            <v>1318</v>
          </cell>
          <cell r="M2211">
            <v>54.184679228473698</v>
          </cell>
          <cell r="N2211">
            <v>2187</v>
          </cell>
        </row>
        <row r="2212">
          <cell r="B2212" t="str">
            <v>PARADISE 1105878870</v>
          </cell>
          <cell r="C2212">
            <v>102831105</v>
          </cell>
          <cell r="D2212" t="str">
            <v>PARADISE 1105</v>
          </cell>
          <cell r="E2212">
            <v>878870</v>
          </cell>
          <cell r="F2212" t="b">
            <v>0</v>
          </cell>
          <cell r="G2212">
            <v>4057.4460106125898</v>
          </cell>
          <cell r="H2212">
            <v>4057.4460106125898</v>
          </cell>
          <cell r="I2212">
            <v>2.5217190867697887</v>
          </cell>
          <cell r="J2212">
            <v>29</v>
          </cell>
          <cell r="K2212">
            <v>4.8816324375240602E-4</v>
          </cell>
          <cell r="L2212">
            <v>33</v>
          </cell>
          <cell r="M2212">
            <v>4.9841625638268203</v>
          </cell>
          <cell r="N2212">
            <v>2754</v>
          </cell>
        </row>
        <row r="2213">
          <cell r="B2213" t="str">
            <v>MOUNTAIN QUARRIES 21011184</v>
          </cell>
          <cell r="C2213">
            <v>152282101</v>
          </cell>
          <cell r="D2213" t="str">
            <v>MOUNTAIN QUARRIES 2101</v>
          </cell>
          <cell r="E2213">
            <v>1184</v>
          </cell>
          <cell r="F2213" t="b">
            <v>0</v>
          </cell>
          <cell r="G2213">
            <v>18935.634053086</v>
          </cell>
          <cell r="H2213">
            <v>18820.606832601901</v>
          </cell>
          <cell r="I2213">
            <v>11.697083177502735</v>
          </cell>
          <cell r="J2213">
            <v>136</v>
          </cell>
          <cell r="K2213">
            <v>1.6371531736534501E-4</v>
          </cell>
          <cell r="L2213">
            <v>603</v>
          </cell>
          <cell r="M2213">
            <v>34.786402501443497</v>
          </cell>
          <cell r="N2213">
            <v>2309</v>
          </cell>
        </row>
        <row r="2214">
          <cell r="B2214" t="str">
            <v>BRUNSWICK 11052130</v>
          </cell>
          <cell r="C2214">
            <v>152481105</v>
          </cell>
          <cell r="D2214" t="str">
            <v>BRUNSWICK 1105</v>
          </cell>
          <cell r="E2214">
            <v>2130</v>
          </cell>
          <cell r="F2214" t="b">
            <v>0</v>
          </cell>
          <cell r="G2214">
            <v>23180.763881430899</v>
          </cell>
          <cell r="H2214">
            <v>23180.763881430899</v>
          </cell>
          <cell r="I2214">
            <v>14.406938397408886</v>
          </cell>
          <cell r="J2214">
            <v>163</v>
          </cell>
          <cell r="K2214">
            <v>5.7717904784107103E-5</v>
          </cell>
          <cell r="L2214">
            <v>2845</v>
          </cell>
          <cell r="M2214">
            <v>88.582120565176893</v>
          </cell>
          <cell r="N2214">
            <v>2010</v>
          </cell>
        </row>
        <row r="2215">
          <cell r="B2215" t="str">
            <v>CASTRO VALLEY 1110MR273</v>
          </cell>
          <cell r="C2215">
            <v>14091110</v>
          </cell>
          <cell r="D2215" t="str">
            <v>CASTRO VALLEY 1110</v>
          </cell>
          <cell r="E2215" t="str">
            <v>MR273</v>
          </cell>
          <cell r="F2215" t="b">
            <v>0</v>
          </cell>
          <cell r="G2215">
            <v>1164.6083310070501</v>
          </cell>
          <cell r="H2215">
            <v>1164.6083310070501</v>
          </cell>
          <cell r="I2215">
            <v>0.72380878247796776</v>
          </cell>
          <cell r="J2215">
            <v>13</v>
          </cell>
          <cell r="K2215">
            <v>7.8527303300618794E-5</v>
          </cell>
          <cell r="L2215">
            <v>2248</v>
          </cell>
          <cell r="M2215">
            <v>62.480966808704203</v>
          </cell>
          <cell r="N2215">
            <v>2140</v>
          </cell>
        </row>
        <row r="2216">
          <cell r="B2216" t="str">
            <v>REDBUD 110244119</v>
          </cell>
          <cell r="C2216">
            <v>43191102</v>
          </cell>
          <cell r="D2216" t="str">
            <v>REDBUD 1102</v>
          </cell>
          <cell r="E2216">
            <v>44119</v>
          </cell>
          <cell r="F2216" t="b">
            <v>1</v>
          </cell>
          <cell r="G2216">
            <v>4510.2451212913702</v>
          </cell>
          <cell r="H2216">
            <v>512.721364663636</v>
          </cell>
          <cell r="I2216">
            <v>0.31865839941804597</v>
          </cell>
          <cell r="J2216">
            <v>35</v>
          </cell>
          <cell r="K2216">
            <v>5.29787271391666E-5</v>
          </cell>
          <cell r="L2216">
            <v>2968</v>
          </cell>
          <cell r="M2216">
            <v>87.433159676195004</v>
          </cell>
          <cell r="N2216">
            <v>2013</v>
          </cell>
        </row>
        <row r="2217">
          <cell r="B2217" t="str">
            <v>STAFFORD 11011082</v>
          </cell>
          <cell r="C2217">
            <v>43201101</v>
          </cell>
          <cell r="D2217" t="str">
            <v>STAFFORD 1101</v>
          </cell>
          <cell r="E2217">
            <v>1082</v>
          </cell>
          <cell r="F2217" t="b">
            <v>0</v>
          </cell>
          <cell r="G2217">
            <v>4959.0869115176802</v>
          </cell>
          <cell r="H2217">
            <v>2511.2326045494801</v>
          </cell>
          <cell r="I2217">
            <v>1.5607412085453574</v>
          </cell>
          <cell r="J2217">
            <v>36</v>
          </cell>
          <cell r="K2217">
            <v>3.8219707726562299E-5</v>
          </cell>
          <cell r="L2217">
            <v>3296</v>
          </cell>
          <cell r="M2217">
            <v>64.770767514073398</v>
          </cell>
          <cell r="N2217">
            <v>2123</v>
          </cell>
        </row>
        <row r="2218">
          <cell r="B2218" t="str">
            <v>MIWUK 17028130</v>
          </cell>
          <cell r="C2218">
            <v>163661702</v>
          </cell>
          <cell r="D2218" t="str">
            <v>MIWUK 1702</v>
          </cell>
          <cell r="E2218">
            <v>8130</v>
          </cell>
          <cell r="F2218" t="b">
            <v>0</v>
          </cell>
          <cell r="G2218">
            <v>15961.135875529</v>
          </cell>
          <cell r="H2218">
            <v>15961.135875529</v>
          </cell>
          <cell r="I2218">
            <v>9.9199104260590438</v>
          </cell>
          <cell r="J2218">
            <v>123</v>
          </cell>
          <cell r="K2218">
            <v>8.1183882337323795E-5</v>
          </cell>
          <cell r="L2218">
            <v>2179</v>
          </cell>
          <cell r="M2218">
            <v>72.500657745537396</v>
          </cell>
          <cell r="N2218">
            <v>2080</v>
          </cell>
        </row>
        <row r="2219">
          <cell r="B2219" t="str">
            <v>JESSUP 1102CB</v>
          </cell>
          <cell r="C2219">
            <v>103441102</v>
          </cell>
          <cell r="D2219" t="str">
            <v>JESSUP 1102</v>
          </cell>
          <cell r="E2219" t="str">
            <v>CB</v>
          </cell>
          <cell r="F2219" t="b">
            <v>1</v>
          </cell>
          <cell r="G2219">
            <v>5810.1426201335598</v>
          </cell>
          <cell r="H2219">
            <v>159.68228726717899</v>
          </cell>
          <cell r="I2219">
            <v>9.924318661726475E-2</v>
          </cell>
          <cell r="J2219">
            <v>47</v>
          </cell>
          <cell r="K2219">
            <v>1.0847876088202699E-4</v>
          </cell>
          <cell r="L2219">
            <v>1437</v>
          </cell>
          <cell r="M2219">
            <v>74.886834689211497</v>
          </cell>
          <cell r="N2219">
            <v>2068</v>
          </cell>
        </row>
        <row r="2220">
          <cell r="B2220" t="str">
            <v>CALPELLA 1102127462</v>
          </cell>
          <cell r="C2220">
            <v>43411102</v>
          </cell>
          <cell r="D2220" t="str">
            <v>CALPELLA 1102</v>
          </cell>
          <cell r="E2220">
            <v>127462</v>
          </cell>
          <cell r="F2220" t="b">
            <v>1</v>
          </cell>
          <cell r="G2220">
            <v>205.30951161874501</v>
          </cell>
          <cell r="H2220">
            <v>189.27367881398001</v>
          </cell>
          <cell r="I2220">
            <v>0.11763435600620262</v>
          </cell>
          <cell r="J2220">
            <v>2</v>
          </cell>
          <cell r="K2220">
            <v>1.5962047109496701E-4</v>
          </cell>
          <cell r="L2220">
            <v>647</v>
          </cell>
          <cell r="M2220">
            <v>47.5976460554377</v>
          </cell>
          <cell r="N2220">
            <v>2225</v>
          </cell>
        </row>
        <row r="2221">
          <cell r="B2221" t="str">
            <v>MORAGA 1105829530</v>
          </cell>
          <cell r="C2221">
            <v>13801105</v>
          </cell>
          <cell r="D2221" t="str">
            <v>MORAGA 1105</v>
          </cell>
          <cell r="E2221">
            <v>829530</v>
          </cell>
          <cell r="F2221" t="b">
            <v>0</v>
          </cell>
          <cell r="G2221">
            <v>4171.4476668314001</v>
          </cell>
          <cell r="H2221">
            <v>2687.7051070992802</v>
          </cell>
          <cell r="I2221">
            <v>1.6704195817894842</v>
          </cell>
          <cell r="J2221">
            <v>32</v>
          </cell>
          <cell r="K2221">
            <v>7.4328721325400598E-5</v>
          </cell>
          <cell r="L2221">
            <v>2348</v>
          </cell>
          <cell r="M2221">
            <v>92.757266890441997</v>
          </cell>
          <cell r="N2221">
            <v>1991</v>
          </cell>
        </row>
        <row r="2222">
          <cell r="B2222" t="str">
            <v>SAN JOAQUIN #3 1101673480</v>
          </cell>
          <cell r="C2222">
            <v>252531101</v>
          </cell>
          <cell r="D2222" t="str">
            <v>SAN JOAQUIN #3 1101</v>
          </cell>
          <cell r="E2222">
            <v>673480</v>
          </cell>
          <cell r="F2222" t="b">
            <v>0</v>
          </cell>
          <cell r="G2222">
            <v>20487.839207032699</v>
          </cell>
          <cell r="H2222">
            <v>20487.839207032699</v>
          </cell>
          <cell r="I2222">
            <v>12.733274833457241</v>
          </cell>
          <cell r="J2222">
            <v>88</v>
          </cell>
          <cell r="K2222">
            <v>1.0713211320927999E-4</v>
          </cell>
          <cell r="L2222">
            <v>1470</v>
          </cell>
          <cell r="M2222">
            <v>66.765220433938694</v>
          </cell>
          <cell r="N2222">
            <v>2110</v>
          </cell>
        </row>
        <row r="2223">
          <cell r="B2223" t="str">
            <v>WILLOW CREEK 1103CB</v>
          </cell>
          <cell r="C2223">
            <v>192171103</v>
          </cell>
          <cell r="D2223" t="str">
            <v>WILLOW CREEK 1103</v>
          </cell>
          <cell r="E2223" t="str">
            <v>CB</v>
          </cell>
          <cell r="F2223" t="b">
            <v>0</v>
          </cell>
          <cell r="G2223">
            <v>6307.2067115364398</v>
          </cell>
          <cell r="H2223">
            <v>6307.2067115364398</v>
          </cell>
          <cell r="I2223">
            <v>3.9199544509238282</v>
          </cell>
          <cell r="J2223">
            <v>54</v>
          </cell>
          <cell r="K2223">
            <v>3.8312143637826701E-4</v>
          </cell>
          <cell r="L2223">
            <v>73</v>
          </cell>
          <cell r="M2223">
            <v>17.667372689689099</v>
          </cell>
          <cell r="N2223">
            <v>2486</v>
          </cell>
        </row>
        <row r="2224">
          <cell r="B2224" t="str">
            <v>LAURELES 1111432</v>
          </cell>
          <cell r="C2224">
            <v>182371111</v>
          </cell>
          <cell r="D2224" t="str">
            <v>LAURELES 1111</v>
          </cell>
          <cell r="E2224">
            <v>432</v>
          </cell>
          <cell r="F2224" t="b">
            <v>0</v>
          </cell>
          <cell r="G2224">
            <v>79373.0606867022</v>
          </cell>
          <cell r="H2224">
            <v>79373.0606867022</v>
          </cell>
          <cell r="I2224">
            <v>49.33067786619155</v>
          </cell>
          <cell r="J2224">
            <v>320</v>
          </cell>
          <cell r="K2224">
            <v>6.1722622486758201E-5</v>
          </cell>
          <cell r="L2224">
            <v>2728</v>
          </cell>
          <cell r="M2224">
            <v>74.795186855641006</v>
          </cell>
          <cell r="N2224">
            <v>2069</v>
          </cell>
        </row>
        <row r="2225">
          <cell r="B2225" t="str">
            <v>PIT NO 5 1101CB</v>
          </cell>
          <cell r="C2225">
            <v>101321101</v>
          </cell>
          <cell r="D2225" t="str">
            <v>PIT NO 5 1101</v>
          </cell>
          <cell r="E2225" t="str">
            <v>CB</v>
          </cell>
          <cell r="F2225" t="b">
            <v>0</v>
          </cell>
          <cell r="G2225">
            <v>1162.2395219073001</v>
          </cell>
          <cell r="H2225">
            <v>1162.2395219073001</v>
          </cell>
          <cell r="I2225">
            <v>0.72233655805301433</v>
          </cell>
          <cell r="J2225">
            <v>10</v>
          </cell>
          <cell r="K2225">
            <v>1.3488209951901801E-4</v>
          </cell>
          <cell r="L2225">
            <v>929</v>
          </cell>
          <cell r="M2225">
            <v>47.610706815581601</v>
          </cell>
          <cell r="N2225">
            <v>2224</v>
          </cell>
        </row>
        <row r="2226">
          <cell r="B2226" t="str">
            <v>MIRABEL 110238514</v>
          </cell>
          <cell r="C2226">
            <v>42091102</v>
          </cell>
          <cell r="D2226" t="str">
            <v>MIRABEL 1102</v>
          </cell>
          <cell r="E2226">
            <v>38514</v>
          </cell>
          <cell r="F2226" t="b">
            <v>0</v>
          </cell>
          <cell r="G2226">
            <v>17257.247272192999</v>
          </cell>
          <cell r="H2226">
            <v>17257.247272192999</v>
          </cell>
          <cell r="I2226">
            <v>10.725448895085767</v>
          </cell>
          <cell r="J2226">
            <v>102</v>
          </cell>
          <cell r="K2226">
            <v>2.1556216205059899E-4</v>
          </cell>
          <cell r="L2226">
            <v>338</v>
          </cell>
          <cell r="M2226">
            <v>24.5362889943098</v>
          </cell>
          <cell r="N2226">
            <v>2394</v>
          </cell>
        </row>
        <row r="2227">
          <cell r="B2227" t="str">
            <v>WOODSIDE 11011922</v>
          </cell>
          <cell r="C2227">
            <v>24251101</v>
          </cell>
          <cell r="D2227" t="str">
            <v>WOODSIDE 1101</v>
          </cell>
          <cell r="E2227">
            <v>1922</v>
          </cell>
          <cell r="F2227" t="b">
            <v>0</v>
          </cell>
          <cell r="G2227">
            <v>7694.4261000422102</v>
          </cell>
          <cell r="H2227">
            <v>7391.7604317507903</v>
          </cell>
          <cell r="I2227">
            <v>4.5940089693914175</v>
          </cell>
          <cell r="J2227">
            <v>70</v>
          </cell>
          <cell r="K2227">
            <v>1.90919755758451E-4</v>
          </cell>
          <cell r="L2227">
            <v>438</v>
          </cell>
          <cell r="M2227">
            <v>30.275525488492399</v>
          </cell>
          <cell r="N2227">
            <v>2341</v>
          </cell>
        </row>
        <row r="2228">
          <cell r="B2228" t="str">
            <v>LOS GATOS 110760118</v>
          </cell>
          <cell r="C2228">
            <v>82021107</v>
          </cell>
          <cell r="D2228" t="str">
            <v>LOS GATOS 1107</v>
          </cell>
          <cell r="E2228">
            <v>60118</v>
          </cell>
          <cell r="F2228" t="b">
            <v>0</v>
          </cell>
          <cell r="G2228">
            <v>44902.947814163999</v>
          </cell>
          <cell r="H2228">
            <v>44902.947814163999</v>
          </cell>
          <cell r="I2228">
            <v>27.907363464365442</v>
          </cell>
          <cell r="J2228">
            <v>323</v>
          </cell>
          <cell r="K2228">
            <v>1.7204306945278801E-4</v>
          </cell>
          <cell r="L2228">
            <v>550</v>
          </cell>
          <cell r="M2228">
            <v>26.0465074640667</v>
          </cell>
          <cell r="N2228">
            <v>2376</v>
          </cell>
        </row>
        <row r="2229">
          <cell r="B2229" t="str">
            <v>VINEYARD 2108MR172</v>
          </cell>
          <cell r="C2229">
            <v>14502108</v>
          </cell>
          <cell r="D2229" t="str">
            <v>VINEYARD 2108</v>
          </cell>
          <cell r="E2229" t="str">
            <v>MR172</v>
          </cell>
          <cell r="F2229" t="b">
            <v>1</v>
          </cell>
          <cell r="G2229">
            <v>1779.12534395482</v>
          </cell>
          <cell r="H2229">
            <v>856.80018265735896</v>
          </cell>
          <cell r="I2229">
            <v>0.53250477480258485</v>
          </cell>
          <cell r="J2229">
            <v>26</v>
          </cell>
          <cell r="K2229">
            <v>6.2737628613831404E-5</v>
          </cell>
          <cell r="L2229">
            <v>2692</v>
          </cell>
          <cell r="M2229">
            <v>64.629717377878805</v>
          </cell>
          <cell r="N2229">
            <v>2125</v>
          </cell>
        </row>
        <row r="2230">
          <cell r="B2230" t="str">
            <v>CORRAL 1103681991</v>
          </cell>
          <cell r="C2230">
            <v>162991103</v>
          </cell>
          <cell r="D2230" t="str">
            <v>CORRAL 1103</v>
          </cell>
          <cell r="E2230">
            <v>681991</v>
          </cell>
          <cell r="F2230" t="b">
            <v>0</v>
          </cell>
          <cell r="G2230">
            <v>6056.3504862885002</v>
          </cell>
          <cell r="H2230">
            <v>2212.03444298258</v>
          </cell>
          <cell r="I2230">
            <v>1.3747883424378993</v>
          </cell>
          <cell r="J2230">
            <v>50</v>
          </cell>
          <cell r="K2230">
            <v>6.8560672443709298E-5</v>
          </cell>
          <cell r="L2230">
            <v>2521</v>
          </cell>
          <cell r="M2230">
            <v>61.126003030534697</v>
          </cell>
          <cell r="N2230">
            <v>2147</v>
          </cell>
        </row>
        <row r="2231">
          <cell r="B2231" t="str">
            <v>BOLINAS 11011232</v>
          </cell>
          <cell r="C2231">
            <v>42261101</v>
          </cell>
          <cell r="D2231" t="str">
            <v>BOLINAS 1101</v>
          </cell>
          <cell r="E2231">
            <v>1232</v>
          </cell>
          <cell r="F2231" t="b">
            <v>0</v>
          </cell>
          <cell r="G2231">
            <v>3935.77244151375</v>
          </cell>
          <cell r="H2231">
            <v>3637.3088289874099</v>
          </cell>
          <cell r="I2231">
            <v>2.2606021311295277</v>
          </cell>
          <cell r="J2231">
            <v>22</v>
          </cell>
          <cell r="K2231">
            <v>9.1240238838335706E-5</v>
          </cell>
          <cell r="L2231">
            <v>1868</v>
          </cell>
          <cell r="M2231">
            <v>55.627200581472003</v>
          </cell>
          <cell r="N2231">
            <v>2178</v>
          </cell>
        </row>
        <row r="2232">
          <cell r="B2232" t="str">
            <v>REDBUD 11021212</v>
          </cell>
          <cell r="C2232">
            <v>43191102</v>
          </cell>
          <cell r="D2232" t="str">
            <v>REDBUD 1102</v>
          </cell>
          <cell r="E2232">
            <v>1212</v>
          </cell>
          <cell r="F2232" t="b">
            <v>1</v>
          </cell>
          <cell r="G2232">
            <v>6586.9974604082099</v>
          </cell>
          <cell r="H2232">
            <v>0</v>
          </cell>
          <cell r="I2232">
            <v>0</v>
          </cell>
          <cell r="J2232">
            <v>62</v>
          </cell>
          <cell r="K2232">
            <v>4.4639844300916301E-5</v>
          </cell>
          <cell r="L2232">
            <v>3173</v>
          </cell>
          <cell r="M2232">
            <v>87.4084321223568</v>
          </cell>
          <cell r="N2232">
            <v>2014</v>
          </cell>
        </row>
        <row r="2233">
          <cell r="B2233" t="str">
            <v>TIVY VALLEY 1107CB</v>
          </cell>
          <cell r="C2233">
            <v>252941107</v>
          </cell>
          <cell r="D2233" t="str">
            <v>TIVY VALLEY 1107</v>
          </cell>
          <cell r="E2233" t="str">
            <v>CB</v>
          </cell>
          <cell r="F2233" t="b">
            <v>1</v>
          </cell>
          <cell r="G2233">
            <v>35309.480146135698</v>
          </cell>
          <cell r="H2233">
            <v>290.05308060245699</v>
          </cell>
          <cell r="I2233">
            <v>0.18026916134397575</v>
          </cell>
          <cell r="J2233">
            <v>155</v>
          </cell>
          <cell r="K2233">
            <v>3.6069673414155903E-5</v>
          </cell>
          <cell r="L2233">
            <v>3336</v>
          </cell>
          <cell r="M2233">
            <v>256.81827312933802</v>
          </cell>
          <cell r="N2233">
            <v>1529</v>
          </cell>
        </row>
        <row r="2234">
          <cell r="B2234" t="str">
            <v>CAYUCOS 1102317156</v>
          </cell>
          <cell r="C2234">
            <v>182551102</v>
          </cell>
          <cell r="D2234" t="str">
            <v>CAYUCOS 1102</v>
          </cell>
          <cell r="E2234">
            <v>317156</v>
          </cell>
          <cell r="F2234" t="b">
            <v>0</v>
          </cell>
          <cell r="G2234">
            <v>18303.2443272778</v>
          </cell>
          <cell r="H2234">
            <v>3816.3109876356598</v>
          </cell>
          <cell r="I2234">
            <v>2.3718526958580854</v>
          </cell>
          <cell r="J2234">
            <v>67</v>
          </cell>
          <cell r="K2234">
            <v>5.1744935262831798E-5</v>
          </cell>
          <cell r="L2234">
            <v>3000</v>
          </cell>
          <cell r="M2234">
            <v>86.480305361769894</v>
          </cell>
          <cell r="N2234">
            <v>2018</v>
          </cell>
        </row>
        <row r="2235">
          <cell r="B2235" t="str">
            <v>WEST POINT 11021535</v>
          </cell>
          <cell r="C2235">
            <v>163201102</v>
          </cell>
          <cell r="D2235" t="str">
            <v>WEST POINT 1102</v>
          </cell>
          <cell r="E2235">
            <v>1535</v>
          </cell>
          <cell r="F2235" t="b">
            <v>0</v>
          </cell>
          <cell r="G2235">
            <v>4933.58948281024</v>
          </cell>
          <cell r="H2235">
            <v>4933.58948281024</v>
          </cell>
          <cell r="I2235">
            <v>3.0662457941642263</v>
          </cell>
          <cell r="J2235">
            <v>30</v>
          </cell>
          <cell r="K2235">
            <v>6.0964486086353E-5</v>
          </cell>
          <cell r="L2235">
            <v>2749</v>
          </cell>
          <cell r="M2235">
            <v>63.421534566084503</v>
          </cell>
          <cell r="N2235">
            <v>2132</v>
          </cell>
        </row>
        <row r="2236">
          <cell r="B2236" t="str">
            <v>MORGAN HILL 2111CB</v>
          </cell>
          <cell r="C2236">
            <v>83242111</v>
          </cell>
          <cell r="D2236" t="str">
            <v>MORGAN HILL 2111</v>
          </cell>
          <cell r="E2236" t="str">
            <v>CB</v>
          </cell>
          <cell r="F2236" t="b">
            <v>1</v>
          </cell>
          <cell r="G2236">
            <v>3629.55446066481</v>
          </cell>
          <cell r="H2236">
            <v>353.00823908293597</v>
          </cell>
          <cell r="I2236">
            <v>0.21939604666434803</v>
          </cell>
          <cell r="J2236">
            <v>38</v>
          </cell>
          <cell r="K2236">
            <v>5.0791718119095698E-5</v>
          </cell>
          <cell r="L2236">
            <v>3020</v>
          </cell>
          <cell r="M2236">
            <v>63.167996753399301</v>
          </cell>
          <cell r="N2236">
            <v>2135</v>
          </cell>
        </row>
        <row r="2237">
          <cell r="B2237" t="str">
            <v>LAKEWOOD 2109432198 FM</v>
          </cell>
          <cell r="C2237">
            <v>13532109</v>
          </cell>
          <cell r="D2237" t="str">
            <v>LAKEWOOD 2109</v>
          </cell>
          <cell r="E2237" t="str">
            <v>432198 FM</v>
          </cell>
          <cell r="F2237" t="b">
            <v>1</v>
          </cell>
          <cell r="G2237">
            <v>3829.09796721987</v>
          </cell>
          <cell r="H2237">
            <v>907.00961644913798</v>
          </cell>
          <cell r="I2237">
            <v>0.56371014073905401</v>
          </cell>
          <cell r="J2237">
            <v>31</v>
          </cell>
          <cell r="K2237">
            <v>7.01761910628799E-5</v>
          </cell>
          <cell r="L2237">
            <v>2467</v>
          </cell>
          <cell r="M2237">
            <v>53.791421471272997</v>
          </cell>
          <cell r="N2237">
            <v>2188</v>
          </cell>
        </row>
        <row r="2238">
          <cell r="B2238" t="str">
            <v>ARCATA 11225384</v>
          </cell>
          <cell r="C2238">
            <v>192021122</v>
          </cell>
          <cell r="D2238" t="str">
            <v>ARCATA 1122</v>
          </cell>
          <cell r="E2238">
            <v>5384</v>
          </cell>
          <cell r="F2238" t="b">
            <v>0</v>
          </cell>
          <cell r="G2238">
            <v>28128.095687970901</v>
          </cell>
          <cell r="H2238">
            <v>25050.271158335599</v>
          </cell>
          <cell r="I2238">
            <v>15.568844722396271</v>
          </cell>
          <cell r="J2238">
            <v>202</v>
          </cell>
          <cell r="K2238">
            <v>2.1029712176338401E-4</v>
          </cell>
          <cell r="L2238">
            <v>356</v>
          </cell>
          <cell r="M2238">
            <v>21.9397181577122</v>
          </cell>
          <cell r="N2238">
            <v>2426</v>
          </cell>
        </row>
        <row r="2239">
          <cell r="B2239" t="str">
            <v>MIRABEL 1102332</v>
          </cell>
          <cell r="C2239">
            <v>42091102</v>
          </cell>
          <cell r="D2239" t="str">
            <v>MIRABEL 1102</v>
          </cell>
          <cell r="E2239">
            <v>332</v>
          </cell>
          <cell r="F2239" t="b">
            <v>0</v>
          </cell>
          <cell r="G2239">
            <v>9174.8237783758195</v>
          </cell>
          <cell r="H2239">
            <v>9174.8237783758195</v>
          </cell>
          <cell r="I2239">
            <v>5.7021900424958485</v>
          </cell>
          <cell r="J2239">
            <v>67</v>
          </cell>
          <cell r="K2239">
            <v>2.2781008032216499E-4</v>
          </cell>
          <cell r="L2239">
            <v>292</v>
          </cell>
          <cell r="M2239">
            <v>15.321184205878399</v>
          </cell>
          <cell r="N2239">
            <v>2526</v>
          </cell>
        </row>
        <row r="2240">
          <cell r="B2240" t="str">
            <v>MONTE RIO 11131989</v>
          </cell>
          <cell r="C2240">
            <v>42811113</v>
          </cell>
          <cell r="D2240" t="str">
            <v>MONTE RIO 1113</v>
          </cell>
          <cell r="E2240">
            <v>1989</v>
          </cell>
          <cell r="F2240" t="b">
            <v>0</v>
          </cell>
          <cell r="G2240">
            <v>1195.1935913366599</v>
          </cell>
          <cell r="H2240">
            <v>1195.1935913366599</v>
          </cell>
          <cell r="I2240">
            <v>0.74281764533042882</v>
          </cell>
          <cell r="J2240">
            <v>9</v>
          </cell>
          <cell r="K2240">
            <v>1.4388135019139999E-4</v>
          </cell>
          <cell r="L2240">
            <v>816</v>
          </cell>
          <cell r="M2240">
            <v>55.527512090469997</v>
          </cell>
          <cell r="N2240">
            <v>2179</v>
          </cell>
        </row>
        <row r="2241">
          <cell r="B2241" t="str">
            <v>OAKHURST 110310723</v>
          </cell>
          <cell r="C2241">
            <v>254421103</v>
          </cell>
          <cell r="D2241" t="str">
            <v>OAKHURST 1103</v>
          </cell>
          <cell r="E2241">
            <v>10723</v>
          </cell>
          <cell r="F2241" t="b">
            <v>1</v>
          </cell>
          <cell r="G2241">
            <v>6.3414572026027498</v>
          </cell>
          <cell r="H2241">
            <v>6.3414572026027498</v>
          </cell>
          <cell r="I2241">
            <v>3.9412412694858606E-3</v>
          </cell>
          <cell r="J2241">
            <v>1</v>
          </cell>
          <cell r="K2241">
            <v>9.0549307060427896E-5</v>
          </cell>
          <cell r="L2241">
            <v>1895</v>
          </cell>
          <cell r="M2241">
            <v>47.5920790176704</v>
          </cell>
          <cell r="N2241">
            <v>2226</v>
          </cell>
        </row>
        <row r="2242">
          <cell r="B2242" t="str">
            <v>SILVERADO 2105309298</v>
          </cell>
          <cell r="C2242">
            <v>43432105</v>
          </cell>
          <cell r="D2242" t="str">
            <v>SILVERADO 2105</v>
          </cell>
          <cell r="E2242">
            <v>309298</v>
          </cell>
          <cell r="F2242" t="b">
            <v>0</v>
          </cell>
          <cell r="G2242">
            <v>3091.9425672277298</v>
          </cell>
          <cell r="H2242">
            <v>1768.6422355058801</v>
          </cell>
          <cell r="I2242">
            <v>1.0992182942858173</v>
          </cell>
          <cell r="J2242">
            <v>23</v>
          </cell>
          <cell r="K2242">
            <v>9.5444594515593794E-5</v>
          </cell>
          <cell r="L2242">
            <v>1744</v>
          </cell>
          <cell r="M2242">
            <v>39.3183455458718</v>
          </cell>
          <cell r="N2242">
            <v>2281</v>
          </cell>
        </row>
        <row r="2243">
          <cell r="B2243" t="str">
            <v>GUALALA 111223444</v>
          </cell>
          <cell r="C2243">
            <v>42841112</v>
          </cell>
          <cell r="D2243" t="str">
            <v>GUALALA 1112</v>
          </cell>
          <cell r="E2243">
            <v>23444</v>
          </cell>
          <cell r="F2243" t="b">
            <v>0</v>
          </cell>
          <cell r="G2243">
            <v>23380.690657507501</v>
          </cell>
          <cell r="H2243">
            <v>23380.690657507501</v>
          </cell>
          <cell r="I2243">
            <v>14.531193696399939</v>
          </cell>
          <cell r="J2243">
            <v>135</v>
          </cell>
          <cell r="K2243">
            <v>1.0218688106788099E-4</v>
          </cell>
          <cell r="L2243">
            <v>1599</v>
          </cell>
          <cell r="M2243">
            <v>47.233825016050801</v>
          </cell>
          <cell r="N2243">
            <v>2229</v>
          </cell>
        </row>
        <row r="2244">
          <cell r="B2244" t="str">
            <v>CAMP EVERS 210660124</v>
          </cell>
          <cell r="C2244">
            <v>83622106</v>
          </cell>
          <cell r="D2244" t="str">
            <v>CAMP EVERS 2106</v>
          </cell>
          <cell r="E2244">
            <v>60124</v>
          </cell>
          <cell r="F2244" t="b">
            <v>0</v>
          </cell>
          <cell r="G2244">
            <v>36140.228192185197</v>
          </cell>
          <cell r="H2244">
            <v>36140.228192185197</v>
          </cell>
          <cell r="I2244">
            <v>22.461297819878929</v>
          </cell>
          <cell r="J2244">
            <v>267</v>
          </cell>
          <cell r="K2244">
            <v>1.6530549235655901E-4</v>
          </cell>
          <cell r="L2244">
            <v>587</v>
          </cell>
          <cell r="M2244">
            <v>37.104669600559603</v>
          </cell>
          <cell r="N2244">
            <v>2296</v>
          </cell>
        </row>
        <row r="2245">
          <cell r="B2245" t="str">
            <v>BELLEVUE 1102392</v>
          </cell>
          <cell r="C2245">
            <v>43181102</v>
          </cell>
          <cell r="D2245" t="str">
            <v>BELLEVUE 1102</v>
          </cell>
          <cell r="E2245">
            <v>392</v>
          </cell>
          <cell r="F2245" t="b">
            <v>1</v>
          </cell>
          <cell r="G2245">
            <v>10922.111597507999</v>
          </cell>
          <cell r="H2245">
            <v>404.91145803936701</v>
          </cell>
          <cell r="I2245">
            <v>0.25165410692316159</v>
          </cell>
          <cell r="J2245">
            <v>68</v>
          </cell>
          <cell r="K2245">
            <v>9.4204934297896896E-5</v>
          </cell>
          <cell r="L2245">
            <v>1789</v>
          </cell>
          <cell r="M2245">
            <v>58.540752041919497</v>
          </cell>
          <cell r="N2245">
            <v>2165</v>
          </cell>
        </row>
        <row r="2246">
          <cell r="B2246" t="str">
            <v>MORAGA 1104N532R</v>
          </cell>
          <cell r="C2246">
            <v>13801104</v>
          </cell>
          <cell r="D2246" t="str">
            <v>MORAGA 1104</v>
          </cell>
          <cell r="E2246" t="str">
            <v>N532R</v>
          </cell>
          <cell r="F2246" t="b">
            <v>0</v>
          </cell>
          <cell r="G2246">
            <v>7429.2795537099601</v>
          </cell>
          <cell r="H2246">
            <v>5942.76202451274</v>
          </cell>
          <cell r="I2246">
            <v>3.6934506056636049</v>
          </cell>
          <cell r="J2246">
            <v>65</v>
          </cell>
          <cell r="K2246">
            <v>9.0315450408804903E-5</v>
          </cell>
          <cell r="L2246">
            <v>1903</v>
          </cell>
          <cell r="M2246">
            <v>44.888477716703903</v>
          </cell>
          <cell r="N2246">
            <v>2247</v>
          </cell>
        </row>
        <row r="2247">
          <cell r="B2247" t="str">
            <v>BIG BASIN 11022253</v>
          </cell>
          <cell r="C2247">
            <v>82841102</v>
          </cell>
          <cell r="D2247" t="str">
            <v>BIG BASIN 1102</v>
          </cell>
          <cell r="E2247">
            <v>2253</v>
          </cell>
          <cell r="F2247" t="b">
            <v>0</v>
          </cell>
          <cell r="G2247">
            <v>2335.3362898405799</v>
          </cell>
          <cell r="H2247">
            <v>2335.3362898405799</v>
          </cell>
          <cell r="I2247">
            <v>1.4514209383720198</v>
          </cell>
          <cell r="J2247">
            <v>12</v>
          </cell>
          <cell r="K2247">
            <v>2.08212655707029E-4</v>
          </cell>
          <cell r="L2247">
            <v>370</v>
          </cell>
          <cell r="M2247">
            <v>19.876545595672599</v>
          </cell>
          <cell r="N2247">
            <v>2451</v>
          </cell>
        </row>
        <row r="2248">
          <cell r="B2248" t="str">
            <v>WEST POINT 11021341</v>
          </cell>
          <cell r="C2248">
            <v>163201102</v>
          </cell>
          <cell r="D2248" t="str">
            <v>WEST POINT 1102</v>
          </cell>
          <cell r="E2248">
            <v>1341</v>
          </cell>
          <cell r="F2248" t="b">
            <v>0</v>
          </cell>
          <cell r="G2248">
            <v>15927.2158617779</v>
          </cell>
          <cell r="H2248">
            <v>15927.2158617779</v>
          </cell>
          <cell r="I2248">
            <v>9.8988290004834685</v>
          </cell>
          <cell r="J2248">
            <v>87</v>
          </cell>
          <cell r="K2248">
            <v>5.9225530125770697E-5</v>
          </cell>
          <cell r="L2248">
            <v>2799</v>
          </cell>
          <cell r="M2248">
            <v>79.260459886542606</v>
          </cell>
          <cell r="N2248">
            <v>2052</v>
          </cell>
        </row>
        <row r="2249">
          <cell r="B2249" t="str">
            <v>MC ARTHUR 110153120</v>
          </cell>
          <cell r="C2249">
            <v>103491101</v>
          </cell>
          <cell r="D2249" t="str">
            <v>MC ARTHUR 1101</v>
          </cell>
          <cell r="E2249">
            <v>53120</v>
          </cell>
          <cell r="F2249" t="b">
            <v>1</v>
          </cell>
          <cell r="G2249">
            <v>12732.0319853163</v>
          </cell>
          <cell r="H2249">
            <v>173.17659504625499</v>
          </cell>
          <cell r="I2249">
            <v>0.10762995341594468</v>
          </cell>
          <cell r="J2249">
            <v>92</v>
          </cell>
          <cell r="K2249">
            <v>2.9816255801551399E-5</v>
          </cell>
          <cell r="L2249">
            <v>3429</v>
          </cell>
          <cell r="M2249">
            <v>159.009349528775</v>
          </cell>
          <cell r="N2249">
            <v>1750</v>
          </cell>
        </row>
        <row r="2250">
          <cell r="B2250" t="str">
            <v>LAS GALLINAS A 1105CB</v>
          </cell>
          <cell r="C2250">
            <v>42991105</v>
          </cell>
          <cell r="D2250" t="str">
            <v>LAS GALLINAS A 1105</v>
          </cell>
          <cell r="E2250" t="str">
            <v>CB</v>
          </cell>
          <cell r="F2250" t="b">
            <v>1</v>
          </cell>
          <cell r="G2250">
            <v>3345.6945788387502</v>
          </cell>
          <cell r="H2250">
            <v>710.30384030705704</v>
          </cell>
          <cell r="I2250">
            <v>0.4414567062194264</v>
          </cell>
          <cell r="J2250">
            <v>26</v>
          </cell>
          <cell r="K2250">
            <v>1.13626917132373E-4</v>
          </cell>
          <cell r="L2250">
            <v>1329</v>
          </cell>
          <cell r="M2250">
            <v>21.091849219114401</v>
          </cell>
          <cell r="N2250">
            <v>2434</v>
          </cell>
        </row>
        <row r="2251">
          <cell r="B2251" t="str">
            <v>EL DORADO PH 2101CB</v>
          </cell>
          <cell r="C2251">
            <v>152762101</v>
          </cell>
          <cell r="D2251" t="str">
            <v>EL DORADO PH 2101</v>
          </cell>
          <cell r="E2251" t="str">
            <v>CB</v>
          </cell>
          <cell r="F2251" t="b">
            <v>0</v>
          </cell>
          <cell r="G2251">
            <v>11999.450482459401</v>
          </cell>
          <cell r="H2251">
            <v>11999.450482459401</v>
          </cell>
          <cell r="I2251">
            <v>7.4577069499436917</v>
          </cell>
          <cell r="J2251">
            <v>74</v>
          </cell>
          <cell r="K2251">
            <v>1.3447566409810599E-4</v>
          </cell>
          <cell r="L2251">
            <v>935</v>
          </cell>
          <cell r="M2251">
            <v>29.3004029428187</v>
          </cell>
          <cell r="N2251">
            <v>2350</v>
          </cell>
        </row>
        <row r="2252">
          <cell r="B2252" t="str">
            <v>ALTO 11201214</v>
          </cell>
          <cell r="C2252">
            <v>42031120</v>
          </cell>
          <cell r="D2252" t="str">
            <v>ALTO 1120</v>
          </cell>
          <cell r="E2252">
            <v>1214</v>
          </cell>
          <cell r="F2252" t="b">
            <v>0</v>
          </cell>
          <cell r="G2252">
            <v>7293.1720657382002</v>
          </cell>
          <cell r="H2252">
            <v>5549.8667741443896</v>
          </cell>
          <cell r="I2252">
            <v>3.4492646203507706</v>
          </cell>
          <cell r="J2252">
            <v>45</v>
          </cell>
          <cell r="K2252">
            <v>4.7943712216793799E-5</v>
          </cell>
          <cell r="L2252">
            <v>3095</v>
          </cell>
          <cell r="M2252">
            <v>64.013058329787498</v>
          </cell>
          <cell r="N2252">
            <v>2129</v>
          </cell>
        </row>
        <row r="2253">
          <cell r="B2253" t="str">
            <v>EL DORADO PH 210126000</v>
          </cell>
          <cell r="C2253">
            <v>152762101</v>
          </cell>
          <cell r="D2253" t="str">
            <v>EL DORADO PH 2101</v>
          </cell>
          <cell r="E2253">
            <v>26000</v>
          </cell>
          <cell r="F2253" t="b">
            <v>0</v>
          </cell>
          <cell r="G2253">
            <v>55311.570486925302</v>
          </cell>
          <cell r="H2253">
            <v>55311.570486925302</v>
          </cell>
          <cell r="I2253">
            <v>34.376364503993351</v>
          </cell>
          <cell r="J2253">
            <v>339</v>
          </cell>
          <cell r="K2253">
            <v>1.0511446795372699E-4</v>
          </cell>
          <cell r="L2253">
            <v>1521</v>
          </cell>
          <cell r="M2253">
            <v>49.719560708172502</v>
          </cell>
          <cell r="N2253">
            <v>2212</v>
          </cell>
        </row>
        <row r="2254">
          <cell r="B2254" t="str">
            <v>MENLO 11029110</v>
          </cell>
          <cell r="C2254">
            <v>24131102</v>
          </cell>
          <cell r="D2254" t="str">
            <v>MENLO 1102</v>
          </cell>
          <cell r="E2254">
            <v>9110</v>
          </cell>
          <cell r="F2254" t="b">
            <v>0</v>
          </cell>
          <cell r="G2254">
            <v>15217.754449873501</v>
          </cell>
          <cell r="H2254">
            <v>1491.43733496546</v>
          </cell>
          <cell r="I2254">
            <v>0.92693432875417026</v>
          </cell>
          <cell r="J2254">
            <v>138</v>
          </cell>
          <cell r="K2254">
            <v>1.45459976336191E-4</v>
          </cell>
          <cell r="L2254">
            <v>798</v>
          </cell>
          <cell r="M2254">
            <v>26.616689392096099</v>
          </cell>
          <cell r="N2254">
            <v>2370</v>
          </cell>
        </row>
        <row r="2255">
          <cell r="B2255" t="str">
            <v>BRUNSWICK 111094368</v>
          </cell>
          <cell r="C2255">
            <v>152481110</v>
          </cell>
          <cell r="D2255" t="str">
            <v>BRUNSWICK 1110</v>
          </cell>
          <cell r="E2255">
            <v>94368</v>
          </cell>
          <cell r="F2255" t="b">
            <v>1</v>
          </cell>
          <cell r="G2255">
            <v>768.93027621873705</v>
          </cell>
          <cell r="H2255">
            <v>596.382088524192</v>
          </cell>
          <cell r="I2255">
            <v>0.3706538772679876</v>
          </cell>
          <cell r="J2255">
            <v>9</v>
          </cell>
          <cell r="K2255">
            <v>4.8312357375834798E-4</v>
          </cell>
          <cell r="L2255">
            <v>36</v>
          </cell>
          <cell r="M2255">
            <v>49.287486481823201</v>
          </cell>
          <cell r="N2255">
            <v>2214</v>
          </cell>
        </row>
        <row r="2256">
          <cell r="B2256" t="str">
            <v>MERCED FALLS 110222774</v>
          </cell>
          <cell r="C2256">
            <v>252811102</v>
          </cell>
          <cell r="D2256" t="str">
            <v>MERCED FALLS 1102</v>
          </cell>
          <cell r="E2256">
            <v>22774</v>
          </cell>
          <cell r="F2256" t="b">
            <v>0</v>
          </cell>
          <cell r="G2256">
            <v>5970.2452773824298</v>
          </cell>
          <cell r="H2256">
            <v>1624.12467869741</v>
          </cell>
          <cell r="I2256">
            <v>1.0094000489107582</v>
          </cell>
          <cell r="J2256">
            <v>27</v>
          </cell>
          <cell r="K2256">
            <v>3.90017174949106E-5</v>
          </cell>
          <cell r="L2256">
            <v>3287</v>
          </cell>
          <cell r="M2256">
            <v>127.21201497095601</v>
          </cell>
          <cell r="N2256">
            <v>1851</v>
          </cell>
        </row>
        <row r="2257">
          <cell r="B2257" t="str">
            <v>BIG BASIN 110212124</v>
          </cell>
          <cell r="C2257">
            <v>82841102</v>
          </cell>
          <cell r="D2257" t="str">
            <v>BIG BASIN 1102</v>
          </cell>
          <cell r="E2257">
            <v>12124</v>
          </cell>
          <cell r="F2257" t="b">
            <v>0</v>
          </cell>
          <cell r="G2257">
            <v>7217.2961941693902</v>
          </cell>
          <cell r="H2257">
            <v>7217.2961941693902</v>
          </cell>
          <cell r="I2257">
            <v>4.4855787409380925</v>
          </cell>
          <cell r="J2257">
            <v>59</v>
          </cell>
          <cell r="K2257">
            <v>3.0399825901456E-4</v>
          </cell>
          <cell r="L2257">
            <v>126</v>
          </cell>
          <cell r="M2257">
            <v>21.0181466473306</v>
          </cell>
          <cell r="N2257">
            <v>2436</v>
          </cell>
        </row>
        <row r="2258">
          <cell r="B2258" t="str">
            <v>PARADISE 1103CB</v>
          </cell>
          <cell r="C2258">
            <v>102831103</v>
          </cell>
          <cell r="D2258" t="str">
            <v>PARADISE 1103</v>
          </cell>
          <cell r="E2258" t="str">
            <v>CB</v>
          </cell>
          <cell r="F2258" t="b">
            <v>0</v>
          </cell>
          <cell r="G2258">
            <v>5575.8129415224703</v>
          </cell>
          <cell r="H2258">
            <v>2217.6155190015702</v>
          </cell>
          <cell r="I2258">
            <v>1.3782570037300002</v>
          </cell>
          <cell r="J2258">
            <v>61</v>
          </cell>
          <cell r="K2258">
            <v>6.53601491768447E-4</v>
          </cell>
          <cell r="L2258">
            <v>11</v>
          </cell>
          <cell r="M2258">
            <v>4.7351477207473902</v>
          </cell>
          <cell r="N2258">
            <v>2763</v>
          </cell>
        </row>
        <row r="2259">
          <cell r="B2259" t="str">
            <v>WEIMAR 11012740</v>
          </cell>
          <cell r="C2259">
            <v>152491101</v>
          </cell>
          <cell r="D2259" t="str">
            <v>WEIMAR 1101</v>
          </cell>
          <cell r="E2259">
            <v>2740</v>
          </cell>
          <cell r="F2259" t="b">
            <v>0</v>
          </cell>
          <cell r="G2259">
            <v>30939.0056238137</v>
          </cell>
          <cell r="H2259">
            <v>30939.0056238137</v>
          </cell>
          <cell r="I2259">
            <v>19.228716981860597</v>
          </cell>
          <cell r="J2259">
            <v>235</v>
          </cell>
          <cell r="K2259">
            <v>1.8236333003671299E-4</v>
          </cell>
          <cell r="L2259">
            <v>494</v>
          </cell>
          <cell r="M2259">
            <v>38.193048109054601</v>
          </cell>
          <cell r="N2259">
            <v>2288</v>
          </cell>
        </row>
        <row r="2260">
          <cell r="B2260" t="str">
            <v>AUBURN 1101173014</v>
          </cell>
          <cell r="C2260">
            <v>152161101</v>
          </cell>
          <cell r="D2260" t="str">
            <v>AUBURN 1101</v>
          </cell>
          <cell r="E2260">
            <v>173014</v>
          </cell>
          <cell r="F2260" t="b">
            <v>0</v>
          </cell>
          <cell r="G2260">
            <v>5456.0353043852301</v>
          </cell>
          <cell r="H2260">
            <v>5290.53133635021</v>
          </cell>
          <cell r="I2260">
            <v>3.2880865981045431</v>
          </cell>
          <cell r="J2260">
            <v>43</v>
          </cell>
          <cell r="K2260">
            <v>1.8414301493543199E-4</v>
          </cell>
          <cell r="L2260">
            <v>479</v>
          </cell>
          <cell r="M2260">
            <v>19.9675388826433</v>
          </cell>
          <cell r="N2260">
            <v>2449</v>
          </cell>
        </row>
        <row r="2261">
          <cell r="B2261" t="str">
            <v>WEST POINT 1101L373</v>
          </cell>
          <cell r="C2261">
            <v>163201101</v>
          </cell>
          <cell r="D2261" t="str">
            <v>WEST POINT 1101</v>
          </cell>
          <cell r="E2261" t="str">
            <v>L373</v>
          </cell>
          <cell r="F2261" t="b">
            <v>0</v>
          </cell>
          <cell r="G2261">
            <v>11899.5211026862</v>
          </cell>
          <cell r="H2261">
            <v>11899.5211026862</v>
          </cell>
          <cell r="I2261">
            <v>7.3956004367223116</v>
          </cell>
          <cell r="J2261">
            <v>93</v>
          </cell>
          <cell r="K2261">
            <v>5.9701837877798003E-5</v>
          </cell>
          <cell r="L2261">
            <v>2784</v>
          </cell>
          <cell r="M2261">
            <v>62.943982378964499</v>
          </cell>
          <cell r="N2261">
            <v>2136</v>
          </cell>
        </row>
        <row r="2262">
          <cell r="B2262" t="str">
            <v>STAFFORD 11021048</v>
          </cell>
          <cell r="C2262">
            <v>43201102</v>
          </cell>
          <cell r="D2262" t="str">
            <v>STAFFORD 1102</v>
          </cell>
          <cell r="E2262">
            <v>1048</v>
          </cell>
          <cell r="F2262" t="b">
            <v>0</v>
          </cell>
          <cell r="G2262">
            <v>8484.8832036180793</v>
          </cell>
          <cell r="H2262">
            <v>8484.8832036180793</v>
          </cell>
          <cell r="I2262">
            <v>5.273389188078359</v>
          </cell>
          <cell r="J2262">
            <v>72</v>
          </cell>
          <cell r="K2262">
            <v>1.6147237641836801E-4</v>
          </cell>
          <cell r="L2262">
            <v>626</v>
          </cell>
          <cell r="M2262">
            <v>26.147384133267501</v>
          </cell>
          <cell r="N2262">
            <v>2375</v>
          </cell>
        </row>
        <row r="2263">
          <cell r="B2263" t="str">
            <v>RESERVATION ROAD 110222136</v>
          </cell>
          <cell r="C2263">
            <v>182731102</v>
          </cell>
          <cell r="D2263" t="str">
            <v>RESERVATION ROAD 1102</v>
          </cell>
          <cell r="E2263">
            <v>22136</v>
          </cell>
          <cell r="F2263" t="b">
            <v>0</v>
          </cell>
          <cell r="G2263">
            <v>8542.0355507894892</v>
          </cell>
          <cell r="H2263">
            <v>2842.9957285454998</v>
          </cell>
          <cell r="I2263">
            <v>1.7669333303576755</v>
          </cell>
          <cell r="J2263">
            <v>59</v>
          </cell>
          <cell r="K2263">
            <v>4.5410057313254803E-5</v>
          </cell>
          <cell r="L2263">
            <v>3155</v>
          </cell>
          <cell r="M2263">
            <v>51.601361516926197</v>
          </cell>
          <cell r="N2263">
            <v>2204</v>
          </cell>
        </row>
        <row r="2264">
          <cell r="B2264" t="str">
            <v>ANITA 1106552724</v>
          </cell>
          <cell r="C2264">
            <v>102841106</v>
          </cell>
          <cell r="D2264" t="str">
            <v>ANITA 1106</v>
          </cell>
          <cell r="E2264">
            <v>552724</v>
          </cell>
          <cell r="F2264" t="b">
            <v>0</v>
          </cell>
          <cell r="G2264">
            <v>23613.9533635062</v>
          </cell>
          <cell r="H2264">
            <v>2363.81762627744</v>
          </cell>
          <cell r="I2264">
            <v>1.4691222040257552</v>
          </cell>
          <cell r="J2264">
            <v>77</v>
          </cell>
          <cell r="K2264">
            <v>7.2387482563302695E-5</v>
          </cell>
          <cell r="L2264">
            <v>2405</v>
          </cell>
          <cell r="M2264">
            <v>63.510044568870399</v>
          </cell>
          <cell r="N2264">
            <v>2130</v>
          </cell>
        </row>
        <row r="2265">
          <cell r="B2265" t="str">
            <v>PLACER 1101106534</v>
          </cell>
          <cell r="C2265">
            <v>152461101</v>
          </cell>
          <cell r="D2265" t="str">
            <v>PLACER 1101</v>
          </cell>
          <cell r="E2265">
            <v>106534</v>
          </cell>
          <cell r="F2265" t="b">
            <v>0</v>
          </cell>
          <cell r="G2265">
            <v>4199.7802871886997</v>
          </cell>
          <cell r="H2265">
            <v>1949.24830152103</v>
          </cell>
          <cell r="I2265">
            <v>1.2114656939223307</v>
          </cell>
          <cell r="J2265">
            <v>38</v>
          </cell>
          <cell r="K2265">
            <v>2.4792878225286401E-4</v>
          </cell>
          <cell r="L2265">
            <v>223</v>
          </cell>
          <cell r="M2265">
            <v>15.699159824098199</v>
          </cell>
          <cell r="N2265">
            <v>2522</v>
          </cell>
        </row>
        <row r="2266">
          <cell r="B2266" t="str">
            <v>MORAGA 110518396</v>
          </cell>
          <cell r="C2266">
            <v>13801105</v>
          </cell>
          <cell r="D2266" t="str">
            <v>MORAGA 1105</v>
          </cell>
          <cell r="E2266">
            <v>18396</v>
          </cell>
          <cell r="F2266" t="b">
            <v>1</v>
          </cell>
          <cell r="G2266">
            <v>1851.73267994208</v>
          </cell>
          <cell r="H2266">
            <v>293.28890890449799</v>
          </cell>
          <cell r="I2266">
            <v>0.18228024170571658</v>
          </cell>
          <cell r="J2266">
            <v>16</v>
          </cell>
          <cell r="K2266">
            <v>3.5701669673926497E-5</v>
          </cell>
          <cell r="L2266">
            <v>3339</v>
          </cell>
          <cell r="M2266">
            <v>53.4956517755517</v>
          </cell>
          <cell r="N2266">
            <v>2191</v>
          </cell>
        </row>
        <row r="2267">
          <cell r="B2267" t="str">
            <v>PANORAMA 11019092</v>
          </cell>
          <cell r="C2267">
            <v>103461101</v>
          </cell>
          <cell r="D2267" t="str">
            <v>PANORAMA 1101</v>
          </cell>
          <cell r="E2267">
            <v>9092</v>
          </cell>
          <cell r="F2267" t="b">
            <v>1</v>
          </cell>
          <cell r="G2267">
            <v>15725.9351187592</v>
          </cell>
          <cell r="H2267">
            <v>255.123769955265</v>
          </cell>
          <cell r="I2267">
            <v>0.15856045367014607</v>
          </cell>
          <cell r="J2267">
            <v>113</v>
          </cell>
          <cell r="K2267">
            <v>1.0249745223397599E-4</v>
          </cell>
          <cell r="L2267">
            <v>1589</v>
          </cell>
          <cell r="M2267">
            <v>29.608349528235902</v>
          </cell>
          <cell r="N2267">
            <v>2349</v>
          </cell>
        </row>
        <row r="2268">
          <cell r="B2268" t="str">
            <v>MIWUK 1701953336</v>
          </cell>
          <cell r="C2268">
            <v>163661701</v>
          </cell>
          <cell r="D2268" t="str">
            <v>MIWUK 1701</v>
          </cell>
          <cell r="E2268">
            <v>953336</v>
          </cell>
          <cell r="F2268" t="b">
            <v>0</v>
          </cell>
          <cell r="G2268">
            <v>19079.613635157701</v>
          </cell>
          <cell r="H2268">
            <v>19079.613635157701</v>
          </cell>
          <cell r="I2268">
            <v>11.858056951620696</v>
          </cell>
          <cell r="J2268">
            <v>132</v>
          </cell>
          <cell r="K2268">
            <v>9.9440421970277998E-5</v>
          </cell>
          <cell r="L2268">
            <v>1658</v>
          </cell>
          <cell r="M2268">
            <v>31.405707224676298</v>
          </cell>
          <cell r="N2268">
            <v>2336</v>
          </cell>
        </row>
        <row r="2269">
          <cell r="B2269" t="str">
            <v>CAMP EVERS 210660120</v>
          </cell>
          <cell r="C2269">
            <v>83622106</v>
          </cell>
          <cell r="D2269" t="str">
            <v>CAMP EVERS 2106</v>
          </cell>
          <cell r="E2269">
            <v>60120</v>
          </cell>
          <cell r="F2269" t="b">
            <v>0</v>
          </cell>
          <cell r="G2269">
            <v>6993.6629651317098</v>
          </cell>
          <cell r="H2269">
            <v>6993.6629651317098</v>
          </cell>
          <cell r="I2269">
            <v>4.3465897856629647</v>
          </cell>
          <cell r="J2269">
            <v>42</v>
          </cell>
          <cell r="K2269">
            <v>1.6940182387948001E-4</v>
          </cell>
          <cell r="L2269">
            <v>567</v>
          </cell>
          <cell r="M2269">
            <v>23.838569292280201</v>
          </cell>
          <cell r="N2269">
            <v>2403</v>
          </cell>
        </row>
        <row r="2270">
          <cell r="B2270" t="str">
            <v>PANOCHE 11034016</v>
          </cell>
          <cell r="C2270">
            <v>253671103</v>
          </cell>
          <cell r="D2270" t="str">
            <v>PANOCHE 1103</v>
          </cell>
          <cell r="E2270">
            <v>4016</v>
          </cell>
          <cell r="F2270" t="b">
            <v>0</v>
          </cell>
          <cell r="G2270">
            <v>20664.956496833402</v>
          </cell>
          <cell r="H2270">
            <v>3776.8409226285899</v>
          </cell>
          <cell r="I2270">
            <v>2.3473218910059601</v>
          </cell>
          <cell r="J2270">
            <v>59</v>
          </cell>
          <cell r="K2270">
            <v>4.6142173263872501E-5</v>
          </cell>
          <cell r="L2270">
            <v>3134</v>
          </cell>
          <cell r="M2270">
            <v>98.572262453704496</v>
          </cell>
          <cell r="N2270">
            <v>1963</v>
          </cell>
        </row>
        <row r="2271">
          <cell r="B2271" t="str">
            <v>FORESTHILL 110150486</v>
          </cell>
          <cell r="C2271">
            <v>152181101</v>
          </cell>
          <cell r="D2271" t="str">
            <v>FORESTHILL 1101</v>
          </cell>
          <cell r="E2271">
            <v>50486</v>
          </cell>
          <cell r="F2271" t="b">
            <v>0</v>
          </cell>
          <cell r="G2271">
            <v>18786.574973068498</v>
          </cell>
          <cell r="H2271">
            <v>18786.574973068498</v>
          </cell>
          <cell r="I2271">
            <v>11.675932239321627</v>
          </cell>
          <cell r="J2271">
            <v>163</v>
          </cell>
          <cell r="K2271">
            <v>1.0931955350393601E-4</v>
          </cell>
          <cell r="L2271">
            <v>1425</v>
          </cell>
          <cell r="M2271">
            <v>43.079010291500602</v>
          </cell>
          <cell r="N2271">
            <v>2261</v>
          </cell>
        </row>
        <row r="2272">
          <cell r="B2272" t="str">
            <v>PINE GROVE 11021222</v>
          </cell>
          <cell r="C2272">
            <v>163751102</v>
          </cell>
          <cell r="D2272" t="str">
            <v>PINE GROVE 1102</v>
          </cell>
          <cell r="E2272">
            <v>1222</v>
          </cell>
          <cell r="F2272" t="b">
            <v>0</v>
          </cell>
          <cell r="G2272">
            <v>27771.0152789848</v>
          </cell>
          <cell r="H2272">
            <v>27771.0152789848</v>
          </cell>
          <cell r="I2272">
            <v>17.259798184577253</v>
          </cell>
          <cell r="J2272">
            <v>218</v>
          </cell>
          <cell r="K2272">
            <v>1.8809669324616101E-4</v>
          </cell>
          <cell r="L2272">
            <v>453</v>
          </cell>
          <cell r="M2272">
            <v>22.6531791814249</v>
          </cell>
          <cell r="N2272">
            <v>2414</v>
          </cell>
        </row>
        <row r="2273">
          <cell r="B2273" t="str">
            <v>MONTE RIO 111153477</v>
          </cell>
          <cell r="C2273">
            <v>42811111</v>
          </cell>
          <cell r="D2273" t="str">
            <v>MONTE RIO 1111</v>
          </cell>
          <cell r="E2273">
            <v>53477</v>
          </cell>
          <cell r="F2273" t="b">
            <v>0</v>
          </cell>
          <cell r="G2273">
            <v>3295.7871162084498</v>
          </cell>
          <cell r="H2273">
            <v>3295.7871162084498</v>
          </cell>
          <cell r="I2273">
            <v>2.0483450069660969</v>
          </cell>
          <cell r="J2273">
            <v>21</v>
          </cell>
          <cell r="K2273">
            <v>1.60652498293313E-4</v>
          </cell>
          <cell r="L2273">
            <v>635</v>
          </cell>
          <cell r="M2273">
            <v>22.722826636014101</v>
          </cell>
          <cell r="N2273">
            <v>2413</v>
          </cell>
        </row>
        <row r="2274">
          <cell r="B2274" t="str">
            <v>RINCON 1102CB</v>
          </cell>
          <cell r="C2274">
            <v>43321102</v>
          </cell>
          <cell r="D2274" t="str">
            <v>RINCON 1102</v>
          </cell>
          <cell r="E2274" t="str">
            <v>CB</v>
          </cell>
          <cell r="F2274" t="b">
            <v>0</v>
          </cell>
          <cell r="G2274">
            <v>5699.8132387856704</v>
          </cell>
          <cell r="H2274">
            <v>4772.46852602121</v>
          </cell>
          <cell r="I2274">
            <v>2.9661084686272279</v>
          </cell>
          <cell r="J2274">
            <v>49</v>
          </cell>
          <cell r="K2274">
            <v>1.40085718826134E-4</v>
          </cell>
          <cell r="L2274">
            <v>868</v>
          </cell>
          <cell r="M2274">
            <v>39.048016011570802</v>
          </cell>
          <cell r="N2274">
            <v>2283</v>
          </cell>
        </row>
        <row r="2275">
          <cell r="B2275" t="str">
            <v>BRENTWOOD 210598606</v>
          </cell>
          <cell r="C2275">
            <v>14592105</v>
          </cell>
          <cell r="D2275" t="str">
            <v>BRENTWOOD 2105</v>
          </cell>
          <cell r="E2275">
            <v>98606</v>
          </cell>
          <cell r="F2275" t="b">
            <v>1</v>
          </cell>
          <cell r="G2275">
            <v>13179.766687244901</v>
          </cell>
          <cell r="H2275">
            <v>138.47819657036899</v>
          </cell>
          <cell r="I2275">
            <v>8.6064758589415161E-2</v>
          </cell>
          <cell r="J2275">
            <v>88</v>
          </cell>
          <cell r="K2275">
            <v>8.8531231754706907E-5</v>
          </cell>
          <cell r="L2275">
            <v>1972</v>
          </cell>
          <cell r="M2275">
            <v>91.907961036158198</v>
          </cell>
          <cell r="N2275">
            <v>1993</v>
          </cell>
        </row>
        <row r="2276">
          <cell r="B2276" t="str">
            <v>MIRABEL 110213597</v>
          </cell>
          <cell r="C2276">
            <v>42091102</v>
          </cell>
          <cell r="D2276" t="str">
            <v>MIRABEL 1102</v>
          </cell>
          <cell r="E2276">
            <v>13597</v>
          </cell>
          <cell r="F2276" t="b">
            <v>1</v>
          </cell>
          <cell r="G2276">
            <v>751.81596492147105</v>
          </cell>
          <cell r="H2276">
            <v>751.81596492147105</v>
          </cell>
          <cell r="I2276">
            <v>0.46725665936698013</v>
          </cell>
          <cell r="J2276">
            <v>6</v>
          </cell>
          <cell r="K2276">
            <v>1.4115634985500901E-4</v>
          </cell>
          <cell r="L2276">
            <v>850</v>
          </cell>
          <cell r="M2276">
            <v>23.8354620933899</v>
          </cell>
          <cell r="N2276">
            <v>2404</v>
          </cell>
        </row>
        <row r="2277">
          <cell r="B2277" t="str">
            <v>FAIRVIEW 2207P304</v>
          </cell>
          <cell r="C2277">
            <v>13432207</v>
          </cell>
          <cell r="D2277" t="str">
            <v>FAIRVIEW 2207</v>
          </cell>
          <cell r="E2277" t="str">
            <v>P304</v>
          </cell>
          <cell r="F2277" t="b">
            <v>0</v>
          </cell>
          <cell r="G2277">
            <v>9851.3778695760993</v>
          </cell>
          <cell r="H2277">
            <v>8440.4652080812994</v>
          </cell>
          <cell r="I2277">
            <v>5.2457832244134863</v>
          </cell>
          <cell r="J2277">
            <v>47</v>
          </cell>
          <cell r="K2277">
            <v>9.3563074915436998E-5</v>
          </cell>
          <cell r="L2277">
            <v>1809</v>
          </cell>
          <cell r="M2277">
            <v>31.6902434977236</v>
          </cell>
          <cell r="N2277">
            <v>2333</v>
          </cell>
        </row>
        <row r="2278">
          <cell r="B2278" t="str">
            <v>BURNEY 11019042</v>
          </cell>
          <cell r="C2278">
            <v>103311101</v>
          </cell>
          <cell r="D2278" t="str">
            <v>BURNEY 1101</v>
          </cell>
          <cell r="E2278">
            <v>9042</v>
          </cell>
          <cell r="F2278" t="b">
            <v>0</v>
          </cell>
          <cell r="G2278">
            <v>5080.79207807478</v>
          </cell>
          <cell r="H2278">
            <v>5080.79207807478</v>
          </cell>
          <cell r="I2278">
            <v>3.1577328017866875</v>
          </cell>
          <cell r="J2278">
            <v>31</v>
          </cell>
          <cell r="K2278">
            <v>4.1886932869543201E-5</v>
          </cell>
          <cell r="L2278">
            <v>3227</v>
          </cell>
          <cell r="M2278">
            <v>82.847629985734301</v>
          </cell>
          <cell r="N2278">
            <v>2036</v>
          </cell>
        </row>
        <row r="2279">
          <cell r="B2279" t="str">
            <v>MONTICELLO 110152910</v>
          </cell>
          <cell r="C2279">
            <v>43051101</v>
          </cell>
          <cell r="D2279" t="str">
            <v>MONTICELLO 1101</v>
          </cell>
          <cell r="E2279">
            <v>52910</v>
          </cell>
          <cell r="F2279" t="b">
            <v>0</v>
          </cell>
          <cell r="G2279">
            <v>5038.2048187267801</v>
          </cell>
          <cell r="H2279">
            <v>3510.8304949645599</v>
          </cell>
          <cell r="I2279">
            <v>2.1819953355901553</v>
          </cell>
          <cell r="J2279">
            <v>41</v>
          </cell>
          <cell r="K2279">
            <v>5.3924363295131602E-5</v>
          </cell>
          <cell r="L2279">
            <v>2944</v>
          </cell>
          <cell r="M2279">
            <v>73.778152613065103</v>
          </cell>
          <cell r="N2279">
            <v>2074</v>
          </cell>
        </row>
        <row r="2280">
          <cell r="B2280" t="str">
            <v>WEST POINT 1102L3733</v>
          </cell>
          <cell r="C2280">
            <v>163201102</v>
          </cell>
          <cell r="D2280" t="str">
            <v>WEST POINT 1102</v>
          </cell>
          <cell r="E2280" t="str">
            <v>L3733</v>
          </cell>
          <cell r="F2280" t="b">
            <v>0</v>
          </cell>
          <cell r="G2280">
            <v>2820.1266904965</v>
          </cell>
          <cell r="H2280">
            <v>2820.1266904965</v>
          </cell>
          <cell r="I2280">
            <v>1.7527201308244251</v>
          </cell>
          <cell r="J2280">
            <v>22</v>
          </cell>
          <cell r="K2280">
            <v>6.6103027248490506E-5</v>
          </cell>
          <cell r="L2280">
            <v>2585</v>
          </cell>
          <cell r="M2280">
            <v>57.312413364648798</v>
          </cell>
          <cell r="N2280">
            <v>2169</v>
          </cell>
        </row>
        <row r="2281">
          <cell r="B2281" t="str">
            <v>VOLTA 11029742</v>
          </cell>
          <cell r="C2281">
            <v>102541102</v>
          </cell>
          <cell r="D2281" t="str">
            <v>VOLTA 1102</v>
          </cell>
          <cell r="E2281">
            <v>9742</v>
          </cell>
          <cell r="F2281" t="b">
            <v>0</v>
          </cell>
          <cell r="G2281">
            <v>14685.6636215852</v>
          </cell>
          <cell r="H2281">
            <v>14685.6636215852</v>
          </cell>
          <cell r="I2281">
            <v>9.1271992676104414</v>
          </cell>
          <cell r="J2281">
            <v>120</v>
          </cell>
          <cell r="K2281">
            <v>4.1560843139147098E-5</v>
          </cell>
          <cell r="L2281">
            <v>3232</v>
          </cell>
          <cell r="M2281">
            <v>86.004084249865002</v>
          </cell>
          <cell r="N2281">
            <v>2023</v>
          </cell>
        </row>
        <row r="2282">
          <cell r="B2282" t="str">
            <v>SAUSALITO 11021268</v>
          </cell>
          <cell r="C2282">
            <v>42491102</v>
          </cell>
          <cell r="D2282" t="str">
            <v>SAUSALITO 1102</v>
          </cell>
          <cell r="E2282">
            <v>1268</v>
          </cell>
          <cell r="F2282" t="b">
            <v>0</v>
          </cell>
          <cell r="G2282">
            <v>7937.7862467912</v>
          </cell>
          <cell r="H2282">
            <v>7937.7862467912</v>
          </cell>
          <cell r="I2282">
            <v>4.9333662192611563</v>
          </cell>
          <cell r="J2282">
            <v>46</v>
          </cell>
          <cell r="K2282">
            <v>4.2342612879211698E-5</v>
          </cell>
          <cell r="L2282">
            <v>3219</v>
          </cell>
          <cell r="M2282">
            <v>82.287114734882806</v>
          </cell>
          <cell r="N2282">
            <v>2039</v>
          </cell>
        </row>
        <row r="2283">
          <cell r="B2283" t="str">
            <v>PETALUMA C 1109270</v>
          </cell>
          <cell r="C2283">
            <v>42631109</v>
          </cell>
          <cell r="D2283" t="str">
            <v>PETALUMA C 1109</v>
          </cell>
          <cell r="E2283">
            <v>270</v>
          </cell>
          <cell r="F2283" t="b">
            <v>0</v>
          </cell>
          <cell r="G2283">
            <v>12312.4188077407</v>
          </cell>
          <cell r="H2283">
            <v>3397.4138225511601</v>
          </cell>
          <cell r="I2283">
            <v>2.1115064155072467</v>
          </cell>
          <cell r="J2283">
            <v>101</v>
          </cell>
          <cell r="K2283">
            <v>2.73150576572334E-5</v>
          </cell>
          <cell r="L2283">
            <v>3467</v>
          </cell>
          <cell r="M2283">
            <v>46.9819455401868</v>
          </cell>
          <cell r="N2283">
            <v>2234</v>
          </cell>
        </row>
        <row r="2284">
          <cell r="B2284" t="str">
            <v>COARSEGOLD 2102383092</v>
          </cell>
          <cell r="C2284">
            <v>254432102</v>
          </cell>
          <cell r="D2284" t="str">
            <v>COARSEGOLD 2102</v>
          </cell>
          <cell r="E2284">
            <v>383092</v>
          </cell>
          <cell r="F2284" t="b">
            <v>1</v>
          </cell>
          <cell r="G2284">
            <v>613.19255069524002</v>
          </cell>
          <cell r="H2284">
            <v>613.19255069524002</v>
          </cell>
          <cell r="I2284">
            <v>0.38110164741779989</v>
          </cell>
          <cell r="J2284">
            <v>5</v>
          </cell>
          <cell r="K2284">
            <v>1.6062149952631401E-4</v>
          </cell>
          <cell r="L2284">
            <v>636</v>
          </cell>
          <cell r="M2284">
            <v>14.3241238754952</v>
          </cell>
          <cell r="N2284">
            <v>2544</v>
          </cell>
        </row>
        <row r="2285">
          <cell r="B2285" t="str">
            <v>SOLEDAD 1114413916</v>
          </cell>
          <cell r="C2285">
            <v>182051114</v>
          </cell>
          <cell r="D2285" t="str">
            <v>SOLEDAD 1114</v>
          </cell>
          <cell r="E2285">
            <v>413916</v>
          </cell>
          <cell r="F2285" t="b">
            <v>0</v>
          </cell>
          <cell r="G2285">
            <v>6367.8068088830096</v>
          </cell>
          <cell r="H2285">
            <v>2275.8898179062098</v>
          </cell>
          <cell r="I2285">
            <v>1.4144747159143629</v>
          </cell>
          <cell r="J2285">
            <v>24</v>
          </cell>
          <cell r="K2285">
            <v>2.8420873870042299E-5</v>
          </cell>
          <cell r="L2285">
            <v>3448</v>
          </cell>
          <cell r="M2285">
            <v>60.5802893651028</v>
          </cell>
          <cell r="N2285">
            <v>2151</v>
          </cell>
        </row>
        <row r="2286">
          <cell r="B2286" t="str">
            <v>LLAGAS 2106338878</v>
          </cell>
          <cell r="C2286">
            <v>83182106</v>
          </cell>
          <cell r="D2286" t="str">
            <v>LLAGAS 2106</v>
          </cell>
          <cell r="E2286">
            <v>338878</v>
          </cell>
          <cell r="F2286" t="b">
            <v>0</v>
          </cell>
          <cell r="G2286">
            <v>7522.30541246947</v>
          </cell>
          <cell r="H2286">
            <v>3300.0011738181902</v>
          </cell>
          <cell r="I2286">
            <v>2.0509640607944002</v>
          </cell>
          <cell r="J2286">
            <v>23</v>
          </cell>
          <cell r="K2286">
            <v>6.6372785161212503E-5</v>
          </cell>
          <cell r="L2286">
            <v>2579</v>
          </cell>
          <cell r="M2286">
            <v>72.112815570412806</v>
          </cell>
          <cell r="N2286">
            <v>2083</v>
          </cell>
        </row>
        <row r="2287">
          <cell r="B2287" t="str">
            <v>MONTE RIO 1113524</v>
          </cell>
          <cell r="C2287">
            <v>42811113</v>
          </cell>
          <cell r="D2287" t="str">
            <v>MONTE RIO 1113</v>
          </cell>
          <cell r="E2287">
            <v>524</v>
          </cell>
          <cell r="F2287" t="b">
            <v>0</v>
          </cell>
          <cell r="G2287">
            <v>10078.6837310419</v>
          </cell>
          <cell r="H2287">
            <v>10078.6837310419</v>
          </cell>
          <cell r="I2287">
            <v>6.2639426544697949</v>
          </cell>
          <cell r="J2287">
            <v>76</v>
          </cell>
          <cell r="K2287">
            <v>2.61163225086174E-4</v>
          </cell>
          <cell r="L2287">
            <v>193</v>
          </cell>
          <cell r="M2287">
            <v>18.5187075951217</v>
          </cell>
          <cell r="N2287">
            <v>2467</v>
          </cell>
        </row>
        <row r="2288">
          <cell r="B2288" t="str">
            <v>DUNBAR 1103CB</v>
          </cell>
          <cell r="C2288">
            <v>43071103</v>
          </cell>
          <cell r="D2288" t="str">
            <v>DUNBAR 1103</v>
          </cell>
          <cell r="E2288" t="str">
            <v>CB</v>
          </cell>
          <cell r="F2288" t="b">
            <v>0</v>
          </cell>
          <cell r="G2288">
            <v>19272.758521235799</v>
          </cell>
          <cell r="H2288">
            <v>4335.2228074984896</v>
          </cell>
          <cell r="I2288">
            <v>2.6943584881904847</v>
          </cell>
          <cell r="J2288">
            <v>149</v>
          </cell>
          <cell r="K2288">
            <v>1.15569381485683E-4</v>
          </cell>
          <cell r="L2288">
            <v>1285</v>
          </cell>
          <cell r="M2288">
            <v>29.742597769707299</v>
          </cell>
          <cell r="N2288">
            <v>2348</v>
          </cell>
        </row>
        <row r="2289">
          <cell r="B2289" t="str">
            <v>IGNACIO 11041290</v>
          </cell>
          <cell r="C2289">
            <v>42481104</v>
          </cell>
          <cell r="D2289" t="str">
            <v>IGNACIO 1104</v>
          </cell>
          <cell r="E2289">
            <v>1290</v>
          </cell>
          <cell r="F2289" t="b">
            <v>0</v>
          </cell>
          <cell r="G2289">
            <v>20913.8819115222</v>
          </cell>
          <cell r="H2289">
            <v>6586.7467701674504</v>
          </cell>
          <cell r="I2289">
            <v>4.0936897266422934</v>
          </cell>
          <cell r="J2289">
            <v>126</v>
          </cell>
          <cell r="K2289">
            <v>8.6173455227667794E-5</v>
          </cell>
          <cell r="L2289">
            <v>2030</v>
          </cell>
          <cell r="M2289">
            <v>27.952969845807701</v>
          </cell>
          <cell r="N2289">
            <v>2362</v>
          </cell>
        </row>
        <row r="2290">
          <cell r="B2290" t="str">
            <v>ORO FINO 1101CB</v>
          </cell>
          <cell r="C2290">
            <v>103031101</v>
          </cell>
          <cell r="D2290" t="str">
            <v>ORO FINO 1101</v>
          </cell>
          <cell r="E2290" t="str">
            <v>CB</v>
          </cell>
          <cell r="F2290" t="b">
            <v>0</v>
          </cell>
          <cell r="G2290">
            <v>35929.683585921099</v>
          </cell>
          <cell r="H2290">
            <v>35929.683585921099</v>
          </cell>
          <cell r="I2290">
            <v>22.330443496532691</v>
          </cell>
          <cell r="J2290">
            <v>271</v>
          </cell>
          <cell r="K2290">
            <v>1.7816936473267201E-4</v>
          </cell>
          <cell r="L2290">
            <v>517</v>
          </cell>
          <cell r="M2290">
            <v>43.306964248248299</v>
          </cell>
          <cell r="N2290">
            <v>2257</v>
          </cell>
        </row>
        <row r="2291">
          <cell r="B2291" t="str">
            <v>PENNGROVE 1101461338</v>
          </cell>
          <cell r="C2291">
            <v>43471101</v>
          </cell>
          <cell r="D2291" t="str">
            <v>PENNGROVE 1101</v>
          </cell>
          <cell r="E2291">
            <v>461338</v>
          </cell>
          <cell r="F2291" t="b">
            <v>0</v>
          </cell>
          <cell r="G2291">
            <v>2872.7741628615499</v>
          </cell>
          <cell r="H2291">
            <v>2872.7741628615499</v>
          </cell>
          <cell r="I2291">
            <v>1.7854407475833125</v>
          </cell>
          <cell r="J2291">
            <v>24</v>
          </cell>
          <cell r="K2291">
            <v>9.4012504632701098E-5</v>
          </cell>
          <cell r="L2291">
            <v>1793</v>
          </cell>
          <cell r="M2291">
            <v>40.814441165157803</v>
          </cell>
          <cell r="N2291">
            <v>2273</v>
          </cell>
        </row>
        <row r="2292">
          <cell r="B2292" t="str">
            <v>GRASS VALLEY 1101CB</v>
          </cell>
          <cell r="C2292">
            <v>152031101</v>
          </cell>
          <cell r="D2292" t="str">
            <v>GRASS VALLEY 1101</v>
          </cell>
          <cell r="E2292" t="str">
            <v>CB</v>
          </cell>
          <cell r="F2292" t="b">
            <v>0</v>
          </cell>
          <cell r="G2292">
            <v>3780.8040970842999</v>
          </cell>
          <cell r="H2292">
            <v>1415.7705484820101</v>
          </cell>
          <cell r="I2292">
            <v>0.87990711527781862</v>
          </cell>
          <cell r="J2292">
            <v>32</v>
          </cell>
          <cell r="K2292">
            <v>2.2566346683561199E-4</v>
          </cell>
          <cell r="L2292">
            <v>302</v>
          </cell>
          <cell r="M2292">
            <v>20.605144811689701</v>
          </cell>
          <cell r="N2292">
            <v>2441</v>
          </cell>
        </row>
        <row r="2293">
          <cell r="B2293" t="str">
            <v>HICKS 2101949522</v>
          </cell>
          <cell r="C2293">
            <v>83432101</v>
          </cell>
          <cell r="D2293" t="str">
            <v>HICKS 2101</v>
          </cell>
          <cell r="E2293">
            <v>949522</v>
          </cell>
          <cell r="F2293" t="b">
            <v>1</v>
          </cell>
          <cell r="G2293">
            <v>726.83279886257003</v>
          </cell>
          <cell r="H2293">
            <v>708.21713310160897</v>
          </cell>
          <cell r="I2293">
            <v>0.44015980926141018</v>
          </cell>
          <cell r="J2293">
            <v>2</v>
          </cell>
          <cell r="K2293">
            <v>1.4681871107313701E-4</v>
          </cell>
          <cell r="L2293">
            <v>775</v>
          </cell>
          <cell r="M2293">
            <v>72.288273811340304</v>
          </cell>
          <cell r="N2293">
            <v>2082</v>
          </cell>
        </row>
        <row r="2294">
          <cell r="B2294" t="str">
            <v>WEST POINT 110113444</v>
          </cell>
          <cell r="C2294">
            <v>163201101</v>
          </cell>
          <cell r="D2294" t="str">
            <v>WEST POINT 1101</v>
          </cell>
          <cell r="E2294">
            <v>13444</v>
          </cell>
          <cell r="F2294" t="b">
            <v>0</v>
          </cell>
          <cell r="G2294">
            <v>27386.8447044764</v>
          </cell>
          <cell r="H2294">
            <v>27386.8447044764</v>
          </cell>
          <cell r="I2294">
            <v>17.021034620557117</v>
          </cell>
          <cell r="J2294">
            <v>221</v>
          </cell>
          <cell r="K2294">
            <v>7.9645049769844307E-5</v>
          </cell>
          <cell r="L2294">
            <v>2218</v>
          </cell>
          <cell r="M2294">
            <v>41.902230994974403</v>
          </cell>
          <cell r="N2294">
            <v>2268</v>
          </cell>
        </row>
        <row r="2295">
          <cell r="B2295" t="str">
            <v>HICKS 2101XR162</v>
          </cell>
          <cell r="C2295">
            <v>83432101</v>
          </cell>
          <cell r="D2295" t="str">
            <v>HICKS 2101</v>
          </cell>
          <cell r="E2295" t="str">
            <v>XR162</v>
          </cell>
          <cell r="F2295" t="b">
            <v>1</v>
          </cell>
          <cell r="G2295">
            <v>14645.8547844146</v>
          </cell>
          <cell r="H2295">
            <v>989.17650867635803</v>
          </cell>
          <cell r="I2295">
            <v>0.61477719619413174</v>
          </cell>
          <cell r="J2295">
            <v>122</v>
          </cell>
          <cell r="K2295">
            <v>5.6507866344470399E-5</v>
          </cell>
          <cell r="L2295">
            <v>2874</v>
          </cell>
          <cell r="M2295">
            <v>50.847261929121103</v>
          </cell>
          <cell r="N2295">
            <v>2208</v>
          </cell>
        </row>
        <row r="2296">
          <cell r="B2296" t="str">
            <v>VINEYARD 2107246084</v>
          </cell>
          <cell r="C2296">
            <v>14502107</v>
          </cell>
          <cell r="D2296" t="str">
            <v>VINEYARD 2107</v>
          </cell>
          <cell r="E2296">
            <v>246084</v>
          </cell>
          <cell r="F2296" t="b">
            <v>1</v>
          </cell>
          <cell r="G2296">
            <v>830.43503338721496</v>
          </cell>
          <cell r="H2296">
            <v>385.24430470309801</v>
          </cell>
          <cell r="I2296">
            <v>0.2394308916737713</v>
          </cell>
          <cell r="J2296">
            <v>7</v>
          </cell>
          <cell r="K2296">
            <v>7.1410399479126206E-5</v>
          </cell>
          <cell r="L2296">
            <v>2435</v>
          </cell>
          <cell r="M2296">
            <v>49.918129037087297</v>
          </cell>
          <cell r="N2296">
            <v>2211</v>
          </cell>
        </row>
        <row r="2297">
          <cell r="B2297" t="str">
            <v>CAMP EVERS 210510728</v>
          </cell>
          <cell r="C2297">
            <v>83622105</v>
          </cell>
          <cell r="D2297" t="str">
            <v>CAMP EVERS 2105</v>
          </cell>
          <cell r="E2297">
            <v>10728</v>
          </cell>
          <cell r="F2297" t="b">
            <v>0</v>
          </cell>
          <cell r="G2297">
            <v>16852.118295242799</v>
          </cell>
          <cell r="H2297">
            <v>16852.118295242799</v>
          </cell>
          <cell r="I2297">
            <v>10.473659599280795</v>
          </cell>
          <cell r="J2297">
            <v>134</v>
          </cell>
          <cell r="K2297">
            <v>3.4914669114770498E-4</v>
          </cell>
          <cell r="L2297">
            <v>91</v>
          </cell>
          <cell r="M2297">
            <v>6.6303799574780502</v>
          </cell>
          <cell r="N2297">
            <v>2693</v>
          </cell>
        </row>
        <row r="2298">
          <cell r="B2298" t="str">
            <v>BRUNSWICK 110663124</v>
          </cell>
          <cell r="C2298">
            <v>152481106</v>
          </cell>
          <cell r="D2298" t="str">
            <v>BRUNSWICK 1106</v>
          </cell>
          <cell r="E2298">
            <v>63124</v>
          </cell>
          <cell r="F2298" t="b">
            <v>0</v>
          </cell>
          <cell r="G2298">
            <v>9481.8426619711099</v>
          </cell>
          <cell r="H2298">
            <v>9481.8426619711099</v>
          </cell>
          <cell r="I2298">
            <v>5.8930035189379177</v>
          </cell>
          <cell r="J2298">
            <v>65</v>
          </cell>
          <cell r="K2298">
            <v>2.1666671225550299E-4</v>
          </cell>
          <cell r="L2298">
            <v>333</v>
          </cell>
          <cell r="M2298">
            <v>31.876407512619799</v>
          </cell>
          <cell r="N2298">
            <v>2329</v>
          </cell>
        </row>
        <row r="2299">
          <cell r="B2299" t="str">
            <v>SHINGLE SPRINGS 2108CB</v>
          </cell>
          <cell r="C2299">
            <v>153652108</v>
          </cell>
          <cell r="D2299" t="str">
            <v>SHINGLE SPRINGS 2108</v>
          </cell>
          <cell r="E2299" t="str">
            <v>CB</v>
          </cell>
          <cell r="F2299" t="b">
            <v>0</v>
          </cell>
          <cell r="G2299">
            <v>2376.1028793883902</v>
          </cell>
          <cell r="H2299">
            <v>2376.1028793883902</v>
          </cell>
          <cell r="I2299">
            <v>1.4767575384638845</v>
          </cell>
          <cell r="J2299">
            <v>18</v>
          </cell>
          <cell r="K2299">
            <v>2.1931810731664001E-4</v>
          </cell>
          <cell r="L2299">
            <v>326</v>
          </cell>
          <cell r="M2299">
            <v>147.99628760335</v>
          </cell>
          <cell r="N2299">
            <v>1784</v>
          </cell>
        </row>
        <row r="2300">
          <cell r="B2300" t="str">
            <v>HIGGINS 11041374</v>
          </cell>
          <cell r="C2300">
            <v>152691104</v>
          </cell>
          <cell r="D2300" t="str">
            <v>HIGGINS 1104</v>
          </cell>
          <cell r="E2300">
            <v>1374</v>
          </cell>
          <cell r="F2300" t="b">
            <v>0</v>
          </cell>
          <cell r="G2300">
            <v>13460.5941122893</v>
          </cell>
          <cell r="H2300">
            <v>12470.1526788919</v>
          </cell>
          <cell r="I2300">
            <v>7.7502502665580488</v>
          </cell>
          <cell r="J2300">
            <v>117</v>
          </cell>
          <cell r="K2300">
            <v>1.7559542408353301E-4</v>
          </cell>
          <cell r="L2300">
            <v>523</v>
          </cell>
          <cell r="M2300">
            <v>21.2591908358125</v>
          </cell>
          <cell r="N2300">
            <v>2433</v>
          </cell>
        </row>
        <row r="2301">
          <cell r="B2301" t="str">
            <v>TRES PINOS 1111203126</v>
          </cell>
          <cell r="C2301">
            <v>183221111</v>
          </cell>
          <cell r="D2301" t="str">
            <v>TRES PINOS 1111</v>
          </cell>
          <cell r="E2301">
            <v>203126</v>
          </cell>
          <cell r="F2301" t="b">
            <v>1</v>
          </cell>
          <cell r="G2301">
            <v>10848.700135978301</v>
          </cell>
          <cell r="H2301">
            <v>107.461119208684</v>
          </cell>
          <cell r="I2301">
            <v>6.6787519707075194E-2</v>
          </cell>
          <cell r="J2301">
            <v>58</v>
          </cell>
          <cell r="K2301">
            <v>6.8096949125274705E-5</v>
          </cell>
          <cell r="L2301">
            <v>2533</v>
          </cell>
          <cell r="M2301">
            <v>54.253105536360103</v>
          </cell>
          <cell r="N2301">
            <v>2186</v>
          </cell>
        </row>
        <row r="2302">
          <cell r="B2302" t="str">
            <v>SALT SPRINGS 210237300</v>
          </cell>
          <cell r="C2302">
            <v>163692102</v>
          </cell>
          <cell r="D2302" t="str">
            <v>SALT SPRINGS 2102</v>
          </cell>
          <cell r="E2302">
            <v>37300</v>
          </cell>
          <cell r="F2302" t="b">
            <v>0</v>
          </cell>
          <cell r="G2302">
            <v>11208.5924453765</v>
          </cell>
          <cell r="H2302">
            <v>11208.5924453765</v>
          </cell>
          <cell r="I2302">
            <v>6.9661854850071476</v>
          </cell>
          <cell r="J2302">
            <v>41</v>
          </cell>
          <cell r="K2302">
            <v>9.1788178633578303E-5</v>
          </cell>
          <cell r="L2302">
            <v>1851</v>
          </cell>
          <cell r="M2302">
            <v>39.494633861183303</v>
          </cell>
          <cell r="N2302">
            <v>2278</v>
          </cell>
        </row>
        <row r="2303">
          <cell r="B2303" t="str">
            <v>VOLTA 110254932</v>
          </cell>
          <cell r="C2303">
            <v>102541102</v>
          </cell>
          <cell r="D2303" t="str">
            <v>VOLTA 1102</v>
          </cell>
          <cell r="E2303">
            <v>54932</v>
          </cell>
          <cell r="F2303" t="b">
            <v>0</v>
          </cell>
          <cell r="G2303">
            <v>7042.6654201302799</v>
          </cell>
          <cell r="H2303">
            <v>7042.6654201302799</v>
          </cell>
          <cell r="I2303">
            <v>4.3770450094035303</v>
          </cell>
          <cell r="J2303">
            <v>46</v>
          </cell>
          <cell r="K2303">
            <v>5.46072871617545E-5</v>
          </cell>
          <cell r="L2303">
            <v>2930</v>
          </cell>
          <cell r="M2303">
            <v>80.648123181283594</v>
          </cell>
          <cell r="N2303">
            <v>2045</v>
          </cell>
        </row>
        <row r="2304">
          <cell r="B2304" t="str">
            <v>HUMBOLDT BAY 1102741980</v>
          </cell>
          <cell r="C2304">
            <v>192341102</v>
          </cell>
          <cell r="D2304" t="str">
            <v>HUMBOLDT BAY 1102</v>
          </cell>
          <cell r="E2304">
            <v>741980</v>
          </cell>
          <cell r="F2304" t="b">
            <v>0</v>
          </cell>
          <cell r="G2304">
            <v>15211.033687421301</v>
          </cell>
          <cell r="H2304">
            <v>9241.1428758993497</v>
          </cell>
          <cell r="I2304">
            <v>5.7434076295210374</v>
          </cell>
          <cell r="J2304">
            <v>81</v>
          </cell>
          <cell r="K2304">
            <v>1.8103663969668501E-4</v>
          </cell>
          <cell r="L2304">
            <v>504</v>
          </cell>
          <cell r="M2304">
            <v>20.616539876961198</v>
          </cell>
          <cell r="N2304">
            <v>2440</v>
          </cell>
        </row>
        <row r="2305">
          <cell r="B2305" t="str">
            <v>COTATI 1102464</v>
          </cell>
          <cell r="C2305">
            <v>42271102</v>
          </cell>
          <cell r="D2305" t="str">
            <v>COTATI 1102</v>
          </cell>
          <cell r="E2305">
            <v>464</v>
          </cell>
          <cell r="F2305" t="b">
            <v>0</v>
          </cell>
          <cell r="G2305">
            <v>13038.4156035178</v>
          </cell>
          <cell r="H2305">
            <v>3443.59106848893</v>
          </cell>
          <cell r="I2305">
            <v>2.1402057604033127</v>
          </cell>
          <cell r="J2305">
            <v>103</v>
          </cell>
          <cell r="K2305">
            <v>8.8656366910179295E-5</v>
          </cell>
          <cell r="L2305">
            <v>1965</v>
          </cell>
          <cell r="M2305">
            <v>37.034591629660298</v>
          </cell>
          <cell r="N2305">
            <v>2297</v>
          </cell>
        </row>
        <row r="2306">
          <cell r="B2306" t="str">
            <v>FORT BRAGG A 110231304</v>
          </cell>
          <cell r="C2306">
            <v>42761102</v>
          </cell>
          <cell r="D2306" t="str">
            <v>FORT BRAGG A 1102</v>
          </cell>
          <cell r="E2306">
            <v>31304</v>
          </cell>
          <cell r="F2306" t="b">
            <v>0</v>
          </cell>
          <cell r="G2306">
            <v>34880.316182849601</v>
          </cell>
          <cell r="H2306">
            <v>34880.316182849601</v>
          </cell>
          <cell r="I2306">
            <v>21.678257416314235</v>
          </cell>
          <cell r="J2306">
            <v>119</v>
          </cell>
          <cell r="K2306">
            <v>1.0967965499730699E-4</v>
          </cell>
          <cell r="L2306">
            <v>1417</v>
          </cell>
          <cell r="M2306">
            <v>25.822764504824502</v>
          </cell>
          <cell r="N2306">
            <v>2381</v>
          </cell>
        </row>
        <row r="2307">
          <cell r="B2307" t="str">
            <v>FITCH MOUNTAIN 1111792628</v>
          </cell>
          <cell r="C2307">
            <v>42751111</v>
          </cell>
          <cell r="D2307" t="str">
            <v>FITCH MOUNTAIN 1111</v>
          </cell>
          <cell r="E2307">
            <v>792628</v>
          </cell>
          <cell r="F2307" t="b">
            <v>1</v>
          </cell>
          <cell r="G2307">
            <v>1482.8090573182801</v>
          </cell>
          <cell r="H2307">
            <v>365.61766645818699</v>
          </cell>
          <cell r="I2307">
            <v>0.22723285671733187</v>
          </cell>
          <cell r="J2307">
            <v>13</v>
          </cell>
          <cell r="K2307">
            <v>7.1975263684483497E-5</v>
          </cell>
          <cell r="L2307">
            <v>2420</v>
          </cell>
          <cell r="M2307">
            <v>145.90536544255599</v>
          </cell>
          <cell r="N2307">
            <v>1789</v>
          </cell>
        </row>
        <row r="2308">
          <cell r="B2308" t="str">
            <v>FRANKLIN 1104P146</v>
          </cell>
          <cell r="C2308">
            <v>13921104</v>
          </cell>
          <cell r="D2308" t="str">
            <v>FRANKLIN 1104</v>
          </cell>
          <cell r="E2308" t="str">
            <v>P146</v>
          </cell>
          <cell r="F2308" t="b">
            <v>0</v>
          </cell>
          <cell r="G2308">
            <v>5911.5651280588399</v>
          </cell>
          <cell r="H2308">
            <v>5843.5424604904301</v>
          </cell>
          <cell r="I2308">
            <v>3.6317852457989002</v>
          </cell>
          <cell r="J2308">
            <v>36</v>
          </cell>
          <cell r="K2308">
            <v>1.02882687549156E-4</v>
          </cell>
          <cell r="L2308">
            <v>1572</v>
          </cell>
          <cell r="M2308">
            <v>24.739126447899</v>
          </cell>
          <cell r="N2308">
            <v>2392</v>
          </cell>
        </row>
        <row r="2309">
          <cell r="B2309" t="str">
            <v>CALPINE 1144304</v>
          </cell>
          <cell r="C2309">
            <v>48011144</v>
          </cell>
          <cell r="D2309" t="str">
            <v>CALPINE 1144</v>
          </cell>
          <cell r="E2309">
            <v>304</v>
          </cell>
          <cell r="F2309" t="b">
            <v>1</v>
          </cell>
          <cell r="G2309">
            <v>74.606732040435901</v>
          </cell>
          <cell r="H2309">
            <v>74.606732040435901</v>
          </cell>
          <cell r="I2309">
            <v>4.6368385357635739E-2</v>
          </cell>
          <cell r="J2309">
            <v>2</v>
          </cell>
          <cell r="K2309">
            <v>1.3842444604961199E-4</v>
          </cell>
          <cell r="L2309">
            <v>890</v>
          </cell>
          <cell r="M2309">
            <v>24.240555215785101</v>
          </cell>
          <cell r="N2309">
            <v>2399</v>
          </cell>
        </row>
        <row r="2310">
          <cell r="B2310" t="str">
            <v>RINCON 1101663641</v>
          </cell>
          <cell r="C2310">
            <v>43321101</v>
          </cell>
          <cell r="D2310" t="str">
            <v>RINCON 1101</v>
          </cell>
          <cell r="E2310">
            <v>663641</v>
          </cell>
          <cell r="F2310" t="b">
            <v>0</v>
          </cell>
          <cell r="G2310">
            <v>1909.33404400227</v>
          </cell>
          <cell r="H2310">
            <v>1173.5612522666499</v>
          </cell>
          <cell r="I2310">
            <v>0.72937305920860784</v>
          </cell>
          <cell r="J2310">
            <v>13</v>
          </cell>
          <cell r="K2310">
            <v>1.42167463938956E-4</v>
          </cell>
          <cell r="L2310">
            <v>836</v>
          </cell>
          <cell r="M2310">
            <v>35.424360886857997</v>
          </cell>
          <cell r="N2310">
            <v>2307</v>
          </cell>
        </row>
        <row r="2311">
          <cell r="B2311" t="str">
            <v>CURTIS 17019230</v>
          </cell>
          <cell r="C2311">
            <v>163351701</v>
          </cell>
          <cell r="D2311" t="str">
            <v>CURTIS 1701</v>
          </cell>
          <cell r="E2311">
            <v>9230</v>
          </cell>
          <cell r="F2311" t="b">
            <v>0</v>
          </cell>
          <cell r="G2311">
            <v>5065.9523593262102</v>
          </cell>
          <cell r="H2311">
            <v>4064.6381066290201</v>
          </cell>
          <cell r="I2311">
            <v>2.5261890034984589</v>
          </cell>
          <cell r="J2311">
            <v>41</v>
          </cell>
          <cell r="K2311">
            <v>1.21735516142685E-4</v>
          </cell>
          <cell r="L2311">
            <v>1152</v>
          </cell>
          <cell r="M2311">
            <v>32.128752338086599</v>
          </cell>
          <cell r="N2311">
            <v>2327</v>
          </cell>
        </row>
        <row r="2312">
          <cell r="B2312" t="str">
            <v>GANSNER 1101336664</v>
          </cell>
          <cell r="C2312">
            <v>103021101</v>
          </cell>
          <cell r="D2312" t="str">
            <v>GANSNER 1101</v>
          </cell>
          <cell r="E2312">
            <v>336664</v>
          </cell>
          <cell r="F2312" t="b">
            <v>0</v>
          </cell>
          <cell r="G2312">
            <v>2515.5709984987898</v>
          </cell>
          <cell r="H2312">
            <v>1158.7417210928099</v>
          </cell>
          <cell r="I2312">
            <v>0.72016266071647606</v>
          </cell>
          <cell r="J2312">
            <v>16</v>
          </cell>
          <cell r="K2312">
            <v>6.7590124429746802E-5</v>
          </cell>
          <cell r="L2312">
            <v>2546</v>
          </cell>
          <cell r="M2312">
            <v>46.578292812970801</v>
          </cell>
          <cell r="N2312">
            <v>2238</v>
          </cell>
        </row>
        <row r="2313">
          <cell r="B2313" t="str">
            <v>CALPELLA 1102477890</v>
          </cell>
          <cell r="C2313">
            <v>43411102</v>
          </cell>
          <cell r="D2313" t="str">
            <v>CALPELLA 1102</v>
          </cell>
          <cell r="E2313">
            <v>477890</v>
          </cell>
          <cell r="F2313" t="b">
            <v>0</v>
          </cell>
          <cell r="G2313">
            <v>4846.0498574414596</v>
          </cell>
          <cell r="H2313">
            <v>1726.9793750993799</v>
          </cell>
          <cell r="I2313">
            <v>1.073324658234543</v>
          </cell>
          <cell r="J2313">
            <v>35</v>
          </cell>
          <cell r="K2313">
            <v>9.2097233980038099E-5</v>
          </cell>
          <cell r="L2313">
            <v>1839</v>
          </cell>
          <cell r="M2313">
            <v>48.218273573478498</v>
          </cell>
          <cell r="N2313">
            <v>2219</v>
          </cell>
        </row>
        <row r="2314">
          <cell r="B2314" t="str">
            <v>LAMONT 11024222</v>
          </cell>
          <cell r="C2314">
            <v>253911102</v>
          </cell>
          <cell r="D2314" t="str">
            <v>LAMONT 1102</v>
          </cell>
          <cell r="E2314">
            <v>4222</v>
          </cell>
          <cell r="F2314" t="b">
            <v>0</v>
          </cell>
          <cell r="G2314">
            <v>26146.303599694798</v>
          </cell>
          <cell r="H2314">
            <v>4245.3884285433896</v>
          </cell>
          <cell r="I2314">
            <v>2.6385260587590986</v>
          </cell>
          <cell r="J2314">
            <v>87</v>
          </cell>
          <cell r="K2314">
            <v>3.16041957483E-5</v>
          </cell>
          <cell r="L2314">
            <v>3407</v>
          </cell>
          <cell r="M2314">
            <v>230.386991447464</v>
          </cell>
          <cell r="N2314">
            <v>1585</v>
          </cell>
        </row>
        <row r="2315">
          <cell r="B2315" t="str">
            <v>VOLTA 110253130</v>
          </cell>
          <cell r="C2315">
            <v>102541102</v>
          </cell>
          <cell r="D2315" t="str">
            <v>VOLTA 1102</v>
          </cell>
          <cell r="E2315">
            <v>53130</v>
          </cell>
          <cell r="F2315" t="b">
            <v>0</v>
          </cell>
          <cell r="G2315">
            <v>22213.296130283699</v>
          </cell>
          <cell r="H2315">
            <v>22213.296130283699</v>
          </cell>
          <cell r="I2315">
            <v>13.80565328171765</v>
          </cell>
          <cell r="J2315">
            <v>168</v>
          </cell>
          <cell r="K2315">
            <v>4.8270571099776801E-5</v>
          </cell>
          <cell r="L2315">
            <v>3088</v>
          </cell>
          <cell r="M2315">
            <v>94.829698384035893</v>
          </cell>
          <cell r="N2315">
            <v>1982</v>
          </cell>
        </row>
        <row r="2316">
          <cell r="B2316" t="str">
            <v>RADUM 1105806392</v>
          </cell>
          <cell r="C2316">
            <v>13151105</v>
          </cell>
          <cell r="D2316" t="str">
            <v>RADUM 1105</v>
          </cell>
          <cell r="E2316">
            <v>806392</v>
          </cell>
          <cell r="F2316" t="b">
            <v>0</v>
          </cell>
          <cell r="G2316">
            <v>8744.0051245773993</v>
          </cell>
          <cell r="H2316">
            <v>5446.9276849279804</v>
          </cell>
          <cell r="I2316">
            <v>3.3852875605518835</v>
          </cell>
          <cell r="J2316">
            <v>79</v>
          </cell>
          <cell r="K2316">
            <v>6.3819825183413604E-5</v>
          </cell>
          <cell r="L2316">
            <v>2652</v>
          </cell>
          <cell r="M2316">
            <v>38.911902650751799</v>
          </cell>
          <cell r="N2316">
            <v>2286</v>
          </cell>
        </row>
        <row r="2317">
          <cell r="B2317" t="str">
            <v>POINT ARENA 1101476</v>
          </cell>
          <cell r="C2317">
            <v>43381101</v>
          </cell>
          <cell r="D2317" t="str">
            <v>POINT ARENA 1101</v>
          </cell>
          <cell r="E2317">
            <v>476</v>
          </cell>
          <cell r="F2317" t="b">
            <v>0</v>
          </cell>
          <cell r="G2317">
            <v>24463.889580612798</v>
          </cell>
          <cell r="H2317">
            <v>4825.12703022818</v>
          </cell>
          <cell r="I2317">
            <v>2.9988359417204351</v>
          </cell>
          <cell r="J2317">
            <v>97</v>
          </cell>
          <cell r="K2317">
            <v>4.5961788484728798E-5</v>
          </cell>
          <cell r="L2317">
            <v>3139</v>
          </cell>
          <cell r="M2317">
            <v>73.545341349013498</v>
          </cell>
          <cell r="N2317">
            <v>2078</v>
          </cell>
        </row>
        <row r="2318">
          <cell r="B2318" t="str">
            <v>LOS OSITOS 2103258688</v>
          </cell>
          <cell r="C2318">
            <v>182082103</v>
          </cell>
          <cell r="D2318" t="str">
            <v>LOS OSITOS 2103</v>
          </cell>
          <cell r="E2318">
            <v>258688</v>
          </cell>
          <cell r="F2318" t="b">
            <v>0</v>
          </cell>
          <cell r="G2318">
            <v>5700.7116905254297</v>
          </cell>
          <cell r="H2318">
            <v>1727.29510383209</v>
          </cell>
          <cell r="I2318">
            <v>1.0735208849173958</v>
          </cell>
          <cell r="J2318">
            <v>17</v>
          </cell>
          <cell r="K2318">
            <v>1.3020552427512999E-5</v>
          </cell>
          <cell r="L2318">
            <v>3601</v>
          </cell>
          <cell r="M2318">
            <v>51.849743830682897</v>
          </cell>
          <cell r="N2318">
            <v>2202</v>
          </cell>
        </row>
        <row r="2319">
          <cell r="B2319" t="str">
            <v>HARRIS 1109183860</v>
          </cell>
          <cell r="C2319">
            <v>192431109</v>
          </cell>
          <cell r="D2319" t="str">
            <v>HARRIS 1109</v>
          </cell>
          <cell r="E2319">
            <v>183860</v>
          </cell>
          <cell r="F2319" t="b">
            <v>0</v>
          </cell>
          <cell r="G2319">
            <v>12288.139794385799</v>
          </cell>
          <cell r="H2319">
            <v>7942.1795880966902</v>
          </cell>
          <cell r="I2319">
            <v>4.9360966986306343</v>
          </cell>
          <cell r="J2319">
            <v>92</v>
          </cell>
          <cell r="K2319">
            <v>1.8091256500625999E-4</v>
          </cell>
          <cell r="L2319">
            <v>505</v>
          </cell>
          <cell r="M2319">
            <v>20.1229673342865</v>
          </cell>
          <cell r="N2319">
            <v>2446</v>
          </cell>
        </row>
        <row r="2320">
          <cell r="B2320" t="str">
            <v>PINE GROVE 110152088</v>
          </cell>
          <cell r="C2320">
            <v>163751101</v>
          </cell>
          <cell r="D2320" t="str">
            <v>PINE GROVE 1101</v>
          </cell>
          <cell r="E2320">
            <v>52088</v>
          </cell>
          <cell r="F2320" t="b">
            <v>0</v>
          </cell>
          <cell r="G2320">
            <v>3986.2342185697798</v>
          </cell>
          <cell r="H2320">
            <v>3986.2342185697798</v>
          </cell>
          <cell r="I2320">
            <v>2.4774606703354753</v>
          </cell>
          <cell r="J2320">
            <v>28</v>
          </cell>
          <cell r="K2320">
            <v>1.9224819763102001E-4</v>
          </cell>
          <cell r="L2320">
            <v>433</v>
          </cell>
          <cell r="M2320">
            <v>17.896327403792299</v>
          </cell>
          <cell r="N2320">
            <v>2482</v>
          </cell>
        </row>
        <row r="2321">
          <cell r="B2321" t="str">
            <v>PIT NO 3 21011482</v>
          </cell>
          <cell r="C2321">
            <v>103732101</v>
          </cell>
          <cell r="D2321" t="str">
            <v>PIT NO 3 2101</v>
          </cell>
          <cell r="E2321">
            <v>1482</v>
          </cell>
          <cell r="F2321" t="b">
            <v>0</v>
          </cell>
          <cell r="G2321">
            <v>19365.264454132299</v>
          </cell>
          <cell r="H2321">
            <v>19365.264454132299</v>
          </cell>
          <cell r="I2321">
            <v>12.035590089578806</v>
          </cell>
          <cell r="J2321">
            <v>43</v>
          </cell>
          <cell r="K2321">
            <v>1.4940168657631101E-4</v>
          </cell>
          <cell r="L2321">
            <v>744</v>
          </cell>
          <cell r="M2321">
            <v>53.693428713487698</v>
          </cell>
          <cell r="N2321">
            <v>2189</v>
          </cell>
        </row>
        <row r="2322">
          <cell r="B2322" t="str">
            <v>GREEN VALLEY 210197574</v>
          </cell>
          <cell r="C2322">
            <v>83192101</v>
          </cell>
          <cell r="D2322" t="str">
            <v>GREEN VALLEY 2101</v>
          </cell>
          <cell r="E2322">
            <v>97574</v>
          </cell>
          <cell r="F2322" t="b">
            <v>0</v>
          </cell>
          <cell r="G2322">
            <v>8779.1351378846302</v>
          </cell>
          <cell r="H2322">
            <v>5743.5714283159195</v>
          </cell>
          <cell r="I2322">
            <v>3.5696528454418393</v>
          </cell>
          <cell r="J2322">
            <v>60</v>
          </cell>
          <cell r="K2322">
            <v>8.4626667315509002E-5</v>
          </cell>
          <cell r="L2322">
            <v>2073</v>
          </cell>
          <cell r="M2322">
            <v>42.714778857678098</v>
          </cell>
          <cell r="N2322">
            <v>2264</v>
          </cell>
        </row>
        <row r="2323">
          <cell r="B2323" t="str">
            <v>CHOLAME 2102X06</v>
          </cell>
          <cell r="C2323">
            <v>182562102</v>
          </cell>
          <cell r="D2323" t="str">
            <v>CHOLAME 2102</v>
          </cell>
          <cell r="E2323" t="str">
            <v>X06</v>
          </cell>
          <cell r="F2323" t="b">
            <v>1</v>
          </cell>
          <cell r="G2323">
            <v>20798.495138115799</v>
          </cell>
          <cell r="H2323">
            <v>651.95781180435802</v>
          </cell>
          <cell r="I2323">
            <v>0.40519441380009819</v>
          </cell>
          <cell r="J2323">
            <v>40</v>
          </cell>
          <cell r="K2323">
            <v>5.1105149955569303E-5</v>
          </cell>
          <cell r="L2323">
            <v>3012</v>
          </cell>
          <cell r="M2323">
            <v>121.2254268568</v>
          </cell>
          <cell r="N2323">
            <v>1866</v>
          </cell>
        </row>
        <row r="2324">
          <cell r="B2324" t="str">
            <v>PAUL SWEET 21065178</v>
          </cell>
          <cell r="C2324">
            <v>83252106</v>
          </cell>
          <cell r="D2324" t="str">
            <v>PAUL SWEET 2106</v>
          </cell>
          <cell r="E2324">
            <v>5178</v>
          </cell>
          <cell r="F2324" t="b">
            <v>0</v>
          </cell>
          <cell r="G2324">
            <v>11550.9266623288</v>
          </cell>
          <cell r="H2324">
            <v>11550.9266623288</v>
          </cell>
          <cell r="I2324">
            <v>7.1789475837966439</v>
          </cell>
          <cell r="J2324">
            <v>84</v>
          </cell>
          <cell r="K2324">
            <v>1.8260345409327599E-4</v>
          </cell>
          <cell r="L2324">
            <v>491</v>
          </cell>
          <cell r="M2324">
            <v>17.8913214579803</v>
          </cell>
          <cell r="N2324">
            <v>2483</v>
          </cell>
        </row>
        <row r="2325">
          <cell r="B2325" t="str">
            <v>DEL MONTE 21042762</v>
          </cell>
          <cell r="C2325">
            <v>182222104</v>
          </cell>
          <cell r="D2325" t="str">
            <v>DEL MONTE 2104</v>
          </cell>
          <cell r="E2325">
            <v>2762</v>
          </cell>
          <cell r="F2325" t="b">
            <v>0</v>
          </cell>
          <cell r="G2325">
            <v>17774.307421455102</v>
          </cell>
          <cell r="H2325">
            <v>15060.127676422</v>
          </cell>
          <cell r="I2325">
            <v>9.3599301904425118</v>
          </cell>
          <cell r="J2325">
            <v>138</v>
          </cell>
          <cell r="K2325">
            <v>9.1062990478625797E-5</v>
          </cell>
          <cell r="L2325">
            <v>1879</v>
          </cell>
          <cell r="M2325">
            <v>28.325245541392501</v>
          </cell>
          <cell r="N2325">
            <v>2356</v>
          </cell>
        </row>
        <row r="2326">
          <cell r="B2326" t="str">
            <v>WOODSIDE 11049032</v>
          </cell>
          <cell r="C2326">
            <v>24251104</v>
          </cell>
          <cell r="D2326" t="str">
            <v>WOODSIDE 1104</v>
          </cell>
          <cell r="E2326">
            <v>9032</v>
          </cell>
          <cell r="F2326" t="b">
            <v>0</v>
          </cell>
          <cell r="G2326">
            <v>7741.5059057512699</v>
          </cell>
          <cell r="H2326">
            <v>3452.77476976564</v>
          </cell>
          <cell r="I2326">
            <v>2.1459134678468863</v>
          </cell>
          <cell r="J2326">
            <v>72</v>
          </cell>
          <cell r="K2326">
            <v>2.1410795785154E-4</v>
          </cell>
          <cell r="L2326">
            <v>342</v>
          </cell>
          <cell r="M2326">
            <v>20.4930482190845</v>
          </cell>
          <cell r="N2326">
            <v>2443</v>
          </cell>
        </row>
        <row r="2327">
          <cell r="B2327" t="str">
            <v>BAYWOOD 1101CB</v>
          </cell>
          <cell r="C2327">
            <v>182801101</v>
          </cell>
          <cell r="D2327" t="str">
            <v>BAYWOOD 1101</v>
          </cell>
          <cell r="E2327" t="str">
            <v>CB</v>
          </cell>
          <cell r="F2327" t="b">
            <v>0</v>
          </cell>
          <cell r="G2327">
            <v>46476.810902981102</v>
          </cell>
          <cell r="H2327">
            <v>7426.5464811830298</v>
          </cell>
          <cell r="I2327">
            <v>4.615628639641411</v>
          </cell>
          <cell r="J2327">
            <v>214</v>
          </cell>
          <cell r="K2327">
            <v>5.81156279546019E-5</v>
          </cell>
          <cell r="L2327">
            <v>2833</v>
          </cell>
          <cell r="M2327">
            <v>45.589186300845597</v>
          </cell>
          <cell r="N2327">
            <v>2241</v>
          </cell>
        </row>
        <row r="2328">
          <cell r="B2328" t="str">
            <v>BRUNSWICK 1105733408</v>
          </cell>
          <cell r="C2328">
            <v>152481105</v>
          </cell>
          <cell r="D2328" t="str">
            <v>BRUNSWICK 1105</v>
          </cell>
          <cell r="E2328">
            <v>733408</v>
          </cell>
          <cell r="F2328" t="b">
            <v>0</v>
          </cell>
          <cell r="G2328">
            <v>5546.1562657349996</v>
          </cell>
          <cell r="H2328">
            <v>5546.1562657349996</v>
          </cell>
          <cell r="I2328">
            <v>3.4469585243847107</v>
          </cell>
          <cell r="J2328">
            <v>45</v>
          </cell>
          <cell r="K2328">
            <v>1.7527220584775499E-4</v>
          </cell>
          <cell r="L2328">
            <v>527</v>
          </cell>
          <cell r="M2328">
            <v>18.022911868403899</v>
          </cell>
          <cell r="N2328">
            <v>2479</v>
          </cell>
        </row>
        <row r="2329">
          <cell r="B2329" t="str">
            <v>RINCON 1104786782</v>
          </cell>
          <cell r="C2329">
            <v>43321104</v>
          </cell>
          <cell r="D2329" t="str">
            <v>RINCON 1104</v>
          </cell>
          <cell r="E2329">
            <v>786782</v>
          </cell>
          <cell r="F2329" t="b">
            <v>0</v>
          </cell>
          <cell r="G2329">
            <v>5173.0207264327601</v>
          </cell>
          <cell r="H2329">
            <v>3549.2326150583899</v>
          </cell>
          <cell r="I2329">
            <v>2.2058624083644438</v>
          </cell>
          <cell r="J2329">
            <v>46</v>
          </cell>
          <cell r="K2329">
            <v>1.4663873512092801E-4</v>
          </cell>
          <cell r="L2329">
            <v>779</v>
          </cell>
          <cell r="M2329">
            <v>8.3436847908231595</v>
          </cell>
          <cell r="N2329">
            <v>2661</v>
          </cell>
        </row>
        <row r="2330">
          <cell r="B2330" t="str">
            <v>PIT NO 5 11011658</v>
          </cell>
          <cell r="C2330">
            <v>101321101</v>
          </cell>
          <cell r="D2330" t="str">
            <v>PIT NO 5 1101</v>
          </cell>
          <cell r="E2330">
            <v>1658</v>
          </cell>
          <cell r="F2330" t="b">
            <v>0</v>
          </cell>
          <cell r="G2330">
            <v>7306.3402334715702</v>
          </cell>
          <cell r="H2330">
            <v>7306.3402334715702</v>
          </cell>
          <cell r="I2330">
            <v>4.5409199710823929</v>
          </cell>
          <cell r="J2330">
            <v>25</v>
          </cell>
          <cell r="K2330">
            <v>1.3980310632177799E-4</v>
          </cell>
          <cell r="L2330">
            <v>870</v>
          </cell>
          <cell r="M2330">
            <v>46.662874655344901</v>
          </cell>
          <cell r="N2330">
            <v>2236</v>
          </cell>
        </row>
        <row r="2331">
          <cell r="B2331" t="str">
            <v>DUNLAP 11037080</v>
          </cell>
          <cell r="C2331">
            <v>254061103</v>
          </cell>
          <cell r="D2331" t="str">
            <v>DUNLAP 1103</v>
          </cell>
          <cell r="E2331">
            <v>7080</v>
          </cell>
          <cell r="F2331" t="b">
            <v>0</v>
          </cell>
          <cell r="G2331">
            <v>17026.243350708301</v>
          </cell>
          <cell r="H2331">
            <v>17026.243350708301</v>
          </cell>
          <cell r="I2331">
            <v>10.581879024678869</v>
          </cell>
          <cell r="J2331">
            <v>67</v>
          </cell>
          <cell r="K2331">
            <v>5.6266497873972701E-5</v>
          </cell>
          <cell r="L2331">
            <v>2881</v>
          </cell>
          <cell r="M2331">
            <v>33.403138607373599</v>
          </cell>
          <cell r="N2331">
            <v>2317</v>
          </cell>
        </row>
        <row r="2332">
          <cell r="B2332" t="str">
            <v>ARCATA 1121716954</v>
          </cell>
          <cell r="C2332">
            <v>192021121</v>
          </cell>
          <cell r="D2332" t="str">
            <v>ARCATA 1121</v>
          </cell>
          <cell r="E2332">
            <v>716954</v>
          </cell>
          <cell r="F2332" t="b">
            <v>0</v>
          </cell>
          <cell r="G2332">
            <v>18261.1322076045</v>
          </cell>
          <cell r="H2332">
            <v>11115.6995080329</v>
          </cell>
          <cell r="I2332">
            <v>6.908452149181417</v>
          </cell>
          <cell r="J2332">
            <v>97</v>
          </cell>
          <cell r="K2332">
            <v>2.0478641795541701E-4</v>
          </cell>
          <cell r="L2332">
            <v>383</v>
          </cell>
          <cell r="M2332">
            <v>15.7423635840867</v>
          </cell>
          <cell r="N2332">
            <v>2521</v>
          </cell>
        </row>
        <row r="2333">
          <cell r="B2333" t="str">
            <v>CARLOTTA 112144150</v>
          </cell>
          <cell r="C2333">
            <v>192291121</v>
          </cell>
          <cell r="D2333" t="str">
            <v>CARLOTTA 1121</v>
          </cell>
          <cell r="E2333">
            <v>44150</v>
          </cell>
          <cell r="F2333" t="b">
            <v>0</v>
          </cell>
          <cell r="G2333">
            <v>5746.80820605791</v>
          </cell>
          <cell r="H2333">
            <v>5746.80820605791</v>
          </cell>
          <cell r="I2333">
            <v>3.5716645158843443</v>
          </cell>
          <cell r="J2333">
            <v>13</v>
          </cell>
          <cell r="K2333">
            <v>9.8024813572313395E-5</v>
          </cell>
          <cell r="L2333">
            <v>1689</v>
          </cell>
          <cell r="M2333">
            <v>54.896549207264798</v>
          </cell>
          <cell r="N2333">
            <v>2182</v>
          </cell>
        </row>
        <row r="2334">
          <cell r="B2334" t="str">
            <v>WOODSIDE 11043583</v>
          </cell>
          <cell r="C2334">
            <v>24251104</v>
          </cell>
          <cell r="D2334" t="str">
            <v>WOODSIDE 1104</v>
          </cell>
          <cell r="E2334">
            <v>3583</v>
          </cell>
          <cell r="F2334" t="b">
            <v>0</v>
          </cell>
          <cell r="G2334">
            <v>4565.0094370075903</v>
          </cell>
          <cell r="H2334">
            <v>4565.0094370075903</v>
          </cell>
          <cell r="I2334">
            <v>2.8371718067169609</v>
          </cell>
          <cell r="J2334">
            <v>38</v>
          </cell>
          <cell r="K2334">
            <v>1.3591868178321499E-4</v>
          </cell>
          <cell r="L2334">
            <v>920</v>
          </cell>
          <cell r="M2334">
            <v>25.7124564933853</v>
          </cell>
          <cell r="N2334">
            <v>2385</v>
          </cell>
        </row>
        <row r="2335">
          <cell r="B2335" t="str">
            <v>PINE GROVE 1101CB</v>
          </cell>
          <cell r="C2335">
            <v>163751101</v>
          </cell>
          <cell r="D2335" t="str">
            <v>PINE GROVE 1101</v>
          </cell>
          <cell r="E2335" t="str">
            <v>CB</v>
          </cell>
          <cell r="F2335" t="b">
            <v>0</v>
          </cell>
          <cell r="G2335">
            <v>6922.9716766168704</v>
          </cell>
          <cell r="H2335">
            <v>6922.9716766168704</v>
          </cell>
          <cell r="I2335">
            <v>4.302654864274003</v>
          </cell>
          <cell r="J2335">
            <v>57</v>
          </cell>
          <cell r="K2335">
            <v>3.6471531641661399E-4</v>
          </cell>
          <cell r="L2335">
            <v>81</v>
          </cell>
          <cell r="M2335">
            <v>15.076712886044399</v>
          </cell>
          <cell r="N2335">
            <v>2531</v>
          </cell>
        </row>
        <row r="2336">
          <cell r="B2336" t="str">
            <v>CAMP EVERS 210637210</v>
          </cell>
          <cell r="C2336">
            <v>83622106</v>
          </cell>
          <cell r="D2336" t="str">
            <v>CAMP EVERS 2106</v>
          </cell>
          <cell r="E2336">
            <v>37210</v>
          </cell>
          <cell r="F2336" t="b">
            <v>0</v>
          </cell>
          <cell r="G2336">
            <v>9746.7159636392498</v>
          </cell>
          <cell r="H2336">
            <v>9746.7159636392498</v>
          </cell>
          <cell r="I2336">
            <v>6.0576233459535427</v>
          </cell>
          <cell r="J2336">
            <v>65</v>
          </cell>
          <cell r="K2336">
            <v>2.19781390171647E-4</v>
          </cell>
          <cell r="L2336">
            <v>324</v>
          </cell>
          <cell r="M2336">
            <v>16.524065315081099</v>
          </cell>
          <cell r="N2336">
            <v>2509</v>
          </cell>
        </row>
        <row r="2337">
          <cell r="B2337" t="str">
            <v>SNEATH LANE 1107CB</v>
          </cell>
          <cell r="C2337">
            <v>22721107</v>
          </cell>
          <cell r="D2337" t="str">
            <v>SNEATH LANE 1107</v>
          </cell>
          <cell r="E2337" t="str">
            <v>CB</v>
          </cell>
          <cell r="F2337" t="b">
            <v>0</v>
          </cell>
          <cell r="G2337">
            <v>6249.0561222479</v>
          </cell>
          <cell r="H2337">
            <v>1615.0563981883799</v>
          </cell>
          <cell r="I2337">
            <v>1.0037640759405717</v>
          </cell>
          <cell r="J2337">
            <v>45</v>
          </cell>
          <cell r="K2337">
            <v>3.6368460031452603E-5</v>
          </cell>
          <cell r="L2337">
            <v>3327</v>
          </cell>
          <cell r="M2337">
            <v>61.4823427001635</v>
          </cell>
          <cell r="N2337">
            <v>2144</v>
          </cell>
        </row>
        <row r="2338">
          <cell r="B2338" t="str">
            <v>STAFFORD 11021258</v>
          </cell>
          <cell r="C2338">
            <v>43201102</v>
          </cell>
          <cell r="D2338" t="str">
            <v>STAFFORD 1102</v>
          </cell>
          <cell r="E2338">
            <v>1258</v>
          </cell>
          <cell r="F2338" t="b">
            <v>1</v>
          </cell>
          <cell r="G2338">
            <v>7855.2979847568404</v>
          </cell>
          <cell r="H2338">
            <v>501.92467536442501</v>
          </cell>
          <cell r="I2338">
            <v>0.31194821340237727</v>
          </cell>
          <cell r="J2338">
            <v>65</v>
          </cell>
          <cell r="K2338">
            <v>3.9618989040508698E-5</v>
          </cell>
          <cell r="L2338">
            <v>3275</v>
          </cell>
          <cell r="M2338">
            <v>27.810979326298298</v>
          </cell>
          <cell r="N2338">
            <v>2365</v>
          </cell>
        </row>
        <row r="2339">
          <cell r="B2339" t="str">
            <v>RESERVATION ROAD 1101CB</v>
          </cell>
          <cell r="C2339">
            <v>182731101</v>
          </cell>
          <cell r="D2339" t="str">
            <v>RESERVATION ROAD 1101</v>
          </cell>
          <cell r="E2339" t="str">
            <v>CB</v>
          </cell>
          <cell r="F2339" t="b">
            <v>0</v>
          </cell>
          <cell r="G2339">
            <v>15128.6126997752</v>
          </cell>
          <cell r="H2339">
            <v>8212.8879652553096</v>
          </cell>
          <cell r="I2339">
            <v>5.1043430486359913</v>
          </cell>
          <cell r="J2339">
            <v>106</v>
          </cell>
          <cell r="K2339">
            <v>2.99578404378563E-5</v>
          </cell>
          <cell r="L2339">
            <v>3427</v>
          </cell>
          <cell r="M2339">
            <v>117.125428561972</v>
          </cell>
          <cell r="N2339">
            <v>1887</v>
          </cell>
        </row>
        <row r="2340">
          <cell r="B2340" t="str">
            <v>WILLOW CREEK 1101CB</v>
          </cell>
          <cell r="C2340">
            <v>192171101</v>
          </cell>
          <cell r="D2340" t="str">
            <v>WILLOW CREEK 1101</v>
          </cell>
          <cell r="E2340" t="str">
            <v>CB</v>
          </cell>
          <cell r="F2340" t="b">
            <v>1</v>
          </cell>
          <cell r="G2340">
            <v>460.83643415773201</v>
          </cell>
          <cell r="H2340">
            <v>460.83643415773201</v>
          </cell>
          <cell r="I2340">
            <v>0.28641170550511624</v>
          </cell>
          <cell r="J2340">
            <v>6</v>
          </cell>
          <cell r="K2340">
            <v>6.3458400351616197E-4</v>
          </cell>
          <cell r="L2340">
            <v>14</v>
          </cell>
          <cell r="M2340">
            <v>4.0266433732393896</v>
          </cell>
          <cell r="N2340">
            <v>2776</v>
          </cell>
        </row>
        <row r="2341">
          <cell r="B2341" t="str">
            <v>PARADISE 1104457900</v>
          </cell>
          <cell r="C2341">
            <v>102831104</v>
          </cell>
          <cell r="D2341" t="str">
            <v>PARADISE 1104</v>
          </cell>
          <cell r="E2341">
            <v>457900</v>
          </cell>
          <cell r="F2341" t="b">
            <v>0</v>
          </cell>
          <cell r="G2341">
            <v>26252.311802920402</v>
          </cell>
          <cell r="H2341">
            <v>19380.7292858002</v>
          </cell>
          <cell r="I2341">
            <v>12.045201544934866</v>
          </cell>
          <cell r="J2341">
            <v>208</v>
          </cell>
          <cell r="K2341">
            <v>4.7135137378204102E-4</v>
          </cell>
          <cell r="L2341">
            <v>40</v>
          </cell>
          <cell r="M2341">
            <v>18.128464371027501</v>
          </cell>
          <cell r="N2341">
            <v>2474</v>
          </cell>
        </row>
        <row r="2342">
          <cell r="B2342" t="str">
            <v>SILVERADO 21051306</v>
          </cell>
          <cell r="C2342">
            <v>43432105</v>
          </cell>
          <cell r="D2342" t="str">
            <v>SILVERADO 2105</v>
          </cell>
          <cell r="E2342">
            <v>1306</v>
          </cell>
          <cell r="F2342" t="b">
            <v>1</v>
          </cell>
          <cell r="G2342">
            <v>6582.76150907595</v>
          </cell>
          <cell r="H2342">
            <v>393.59160434569202</v>
          </cell>
          <cell r="I2342">
            <v>0.2446187721228664</v>
          </cell>
          <cell r="J2342">
            <v>55</v>
          </cell>
          <cell r="K2342">
            <v>1.8260525373787201E-4</v>
          </cell>
          <cell r="L2342">
            <v>490</v>
          </cell>
          <cell r="M2342">
            <v>20.355325824964599</v>
          </cell>
          <cell r="N2342">
            <v>2444</v>
          </cell>
        </row>
        <row r="2343">
          <cell r="B2343" t="str">
            <v>BIG MEADOWS 21012476</v>
          </cell>
          <cell r="C2343">
            <v>102812101</v>
          </cell>
          <cell r="D2343" t="str">
            <v>BIG MEADOWS 2101</v>
          </cell>
          <cell r="E2343">
            <v>2476</v>
          </cell>
          <cell r="F2343" t="b">
            <v>0</v>
          </cell>
          <cell r="G2343">
            <v>14000.893084928101</v>
          </cell>
          <cell r="H2343">
            <v>13050.712216203699</v>
          </cell>
          <cell r="I2343">
            <v>8.1110703643279667</v>
          </cell>
          <cell r="J2343">
            <v>75</v>
          </cell>
          <cell r="K2343">
            <v>7.3607658602692906E-5</v>
          </cell>
          <cell r="L2343">
            <v>2378</v>
          </cell>
          <cell r="M2343">
            <v>31.4311021930286</v>
          </cell>
          <cell r="N2343">
            <v>2335</v>
          </cell>
        </row>
        <row r="2344">
          <cell r="B2344" t="str">
            <v>REDBUD 1101CB</v>
          </cell>
          <cell r="C2344">
            <v>43191101</v>
          </cell>
          <cell r="D2344" t="str">
            <v>REDBUD 1101</v>
          </cell>
          <cell r="E2344" t="str">
            <v>CB</v>
          </cell>
          <cell r="F2344" t="b">
            <v>0</v>
          </cell>
          <cell r="G2344">
            <v>11764.5734780239</v>
          </cell>
          <cell r="H2344">
            <v>5407.52854090857</v>
          </cell>
          <cell r="I2344">
            <v>3.3608008333800932</v>
          </cell>
          <cell r="J2344">
            <v>91</v>
          </cell>
          <cell r="K2344">
            <v>5.0448208694833301E-5</v>
          </cell>
          <cell r="L2344">
            <v>3027</v>
          </cell>
          <cell r="M2344">
            <v>32.709086903375102</v>
          </cell>
          <cell r="N2344">
            <v>2324</v>
          </cell>
        </row>
        <row r="2345">
          <cell r="B2345" t="str">
            <v>MAPLE CREEK 1101555034</v>
          </cell>
          <cell r="C2345">
            <v>192101101</v>
          </cell>
          <cell r="D2345" t="str">
            <v>MAPLE CREEK 1101</v>
          </cell>
          <cell r="E2345">
            <v>555034</v>
          </cell>
          <cell r="F2345" t="b">
            <v>0</v>
          </cell>
          <cell r="G2345">
            <v>4077.2208037965802</v>
          </cell>
          <cell r="H2345">
            <v>2404.9179453823199</v>
          </cell>
          <cell r="I2345">
            <v>1.4946662183855313</v>
          </cell>
          <cell r="J2345">
            <v>8</v>
          </cell>
          <cell r="K2345">
            <v>3.1076312838454798E-4</v>
          </cell>
          <cell r="L2345">
            <v>117</v>
          </cell>
          <cell r="M2345">
            <v>13.913021603055901</v>
          </cell>
          <cell r="N2345">
            <v>2553</v>
          </cell>
        </row>
        <row r="2346">
          <cell r="B2346" t="str">
            <v>MENLO 11028952</v>
          </cell>
          <cell r="C2346">
            <v>24131102</v>
          </cell>
          <cell r="D2346" t="str">
            <v>MENLO 1102</v>
          </cell>
          <cell r="E2346">
            <v>8952</v>
          </cell>
          <cell r="F2346" t="b">
            <v>0</v>
          </cell>
          <cell r="G2346">
            <v>10739.4055746825</v>
          </cell>
          <cell r="H2346">
            <v>10739.4055746825</v>
          </cell>
          <cell r="I2346">
            <v>6.6745839494608452</v>
          </cell>
          <cell r="J2346">
            <v>82</v>
          </cell>
          <cell r="K2346">
            <v>1.07202738768026E-4</v>
          </cell>
          <cell r="L2346">
            <v>1467</v>
          </cell>
          <cell r="M2346">
            <v>39.497270410778597</v>
          </cell>
          <cell r="N2346">
            <v>2277</v>
          </cell>
        </row>
        <row r="2347">
          <cell r="B2347" t="str">
            <v>PAUL SWEET 210610424</v>
          </cell>
          <cell r="C2347">
            <v>83252106</v>
          </cell>
          <cell r="D2347" t="str">
            <v>PAUL SWEET 2106</v>
          </cell>
          <cell r="E2347">
            <v>10424</v>
          </cell>
          <cell r="F2347" t="b">
            <v>0</v>
          </cell>
          <cell r="G2347">
            <v>11629.493416543</v>
          </cell>
          <cell r="H2347">
            <v>9151.9906450503004</v>
          </cell>
          <cell r="I2347">
            <v>5.6879991578932882</v>
          </cell>
          <cell r="J2347">
            <v>87</v>
          </cell>
          <cell r="K2347">
            <v>1.3475415425478099E-4</v>
          </cell>
          <cell r="L2347">
            <v>931</v>
          </cell>
          <cell r="M2347">
            <v>22.367038987063101</v>
          </cell>
          <cell r="N2347">
            <v>2420</v>
          </cell>
        </row>
        <row r="2348">
          <cell r="B2348" t="str">
            <v>ELK 11011298</v>
          </cell>
          <cell r="C2348">
            <v>42981101</v>
          </cell>
          <cell r="D2348" t="str">
            <v>ELK 1101</v>
          </cell>
          <cell r="E2348">
            <v>1298</v>
          </cell>
          <cell r="F2348" t="b">
            <v>0</v>
          </cell>
          <cell r="G2348">
            <v>25951.450488931801</v>
          </cell>
          <cell r="H2348">
            <v>19969.5788259535</v>
          </cell>
          <cell r="I2348">
            <v>12.411173912960535</v>
          </cell>
          <cell r="J2348">
            <v>119</v>
          </cell>
          <cell r="K2348">
            <v>7.3622856162927196E-5</v>
          </cell>
          <cell r="L2348">
            <v>2376</v>
          </cell>
          <cell r="M2348">
            <v>48.642145530926697</v>
          </cell>
          <cell r="N2348">
            <v>2217</v>
          </cell>
        </row>
        <row r="2349">
          <cell r="B2349" t="str">
            <v>CURTIS 17039210</v>
          </cell>
          <cell r="C2349">
            <v>163351703</v>
          </cell>
          <cell r="D2349" t="str">
            <v>CURTIS 1703</v>
          </cell>
          <cell r="E2349">
            <v>9210</v>
          </cell>
          <cell r="F2349" t="b">
            <v>0</v>
          </cell>
          <cell r="G2349">
            <v>36192.6145649721</v>
          </cell>
          <cell r="H2349">
            <v>36192.6145649721</v>
          </cell>
          <cell r="I2349">
            <v>22.493856162195215</v>
          </cell>
          <cell r="J2349">
            <v>124</v>
          </cell>
          <cell r="K2349">
            <v>4.5003038364920598E-5</v>
          </cell>
          <cell r="L2349">
            <v>3160</v>
          </cell>
          <cell r="M2349">
            <v>67.037559701661095</v>
          </cell>
          <cell r="N2349">
            <v>2108</v>
          </cell>
        </row>
        <row r="2350">
          <cell r="B2350" t="str">
            <v>ELECTRA 1101L1697</v>
          </cell>
          <cell r="C2350">
            <v>162161101</v>
          </cell>
          <cell r="D2350" t="str">
            <v>ELECTRA 1101</v>
          </cell>
          <cell r="E2350" t="str">
            <v>L1697</v>
          </cell>
          <cell r="F2350" t="b">
            <v>0</v>
          </cell>
          <cell r="G2350">
            <v>9283.5435018375592</v>
          </cell>
          <cell r="H2350">
            <v>9283.5435018375592</v>
          </cell>
          <cell r="I2350">
            <v>5.7697597898306769</v>
          </cell>
          <cell r="J2350">
            <v>70</v>
          </cell>
          <cell r="K2350">
            <v>8.7848944895085803E-5</v>
          </cell>
          <cell r="L2350">
            <v>1988</v>
          </cell>
          <cell r="M2350">
            <v>45.901450370118901</v>
          </cell>
          <cell r="N2350">
            <v>2240</v>
          </cell>
        </row>
        <row r="2351">
          <cell r="B2351" t="str">
            <v>CLARKSVILLE 210951744</v>
          </cell>
          <cell r="C2351">
            <v>153612109</v>
          </cell>
          <cell r="D2351" t="str">
            <v>CLARKSVILLE 2109</v>
          </cell>
          <cell r="E2351">
            <v>51744</v>
          </cell>
          <cell r="F2351" t="b">
            <v>0</v>
          </cell>
          <cell r="G2351">
            <v>2867.8226325096002</v>
          </cell>
          <cell r="H2351">
            <v>2099.9047119413499</v>
          </cell>
          <cell r="I2351">
            <v>1.3050992616167494</v>
          </cell>
          <cell r="J2351">
            <v>25</v>
          </cell>
          <cell r="K2351">
            <v>1.3923216945840901E-4</v>
          </cell>
          <cell r="L2351">
            <v>883</v>
          </cell>
          <cell r="M2351">
            <v>25.818525939180599</v>
          </cell>
          <cell r="N2351">
            <v>2382</v>
          </cell>
        </row>
        <row r="2352">
          <cell r="B2352" t="str">
            <v>SILVERADO 2105616</v>
          </cell>
          <cell r="C2352">
            <v>43432105</v>
          </cell>
          <cell r="D2352" t="str">
            <v>SILVERADO 2105</v>
          </cell>
          <cell r="E2352">
            <v>616</v>
          </cell>
          <cell r="F2352" t="b">
            <v>1</v>
          </cell>
          <cell r="G2352">
            <v>12968.068215838901</v>
          </cell>
          <cell r="H2352">
            <v>798.87539315813797</v>
          </cell>
          <cell r="I2352">
            <v>0.49650428412562958</v>
          </cell>
          <cell r="J2352">
            <v>103</v>
          </cell>
          <cell r="K2352">
            <v>1.10906298526542E-4</v>
          </cell>
          <cell r="L2352">
            <v>1393</v>
          </cell>
          <cell r="M2352">
            <v>20.283108182308201</v>
          </cell>
          <cell r="N2352">
            <v>2445</v>
          </cell>
        </row>
        <row r="2353">
          <cell r="B2353" t="str">
            <v>HICKS 2103LB50</v>
          </cell>
          <cell r="C2353">
            <v>83432103</v>
          </cell>
          <cell r="D2353" t="str">
            <v>HICKS 2103</v>
          </cell>
          <cell r="E2353" t="str">
            <v>LB50</v>
          </cell>
          <cell r="F2353" t="b">
            <v>0</v>
          </cell>
          <cell r="G2353">
            <v>18304.0567836724</v>
          </cell>
          <cell r="H2353">
            <v>18130.258143359199</v>
          </cell>
          <cell r="I2353">
            <v>11.26802867828415</v>
          </cell>
          <cell r="J2353">
            <v>65</v>
          </cell>
          <cell r="K2353">
            <v>1.28130651506898E-4</v>
          </cell>
          <cell r="L2353">
            <v>1046</v>
          </cell>
          <cell r="M2353">
            <v>26.260615792977301</v>
          </cell>
          <cell r="N2353">
            <v>2373</v>
          </cell>
        </row>
        <row r="2354">
          <cell r="B2354" t="str">
            <v>MIWUK 1701CB</v>
          </cell>
          <cell r="C2354">
            <v>163661701</v>
          </cell>
          <cell r="D2354" t="str">
            <v>MIWUK 1701</v>
          </cell>
          <cell r="E2354" t="str">
            <v>CB</v>
          </cell>
          <cell r="F2354" t="b">
            <v>0</v>
          </cell>
          <cell r="G2354">
            <v>26145.298182643401</v>
          </cell>
          <cell r="H2354">
            <v>26145.298182643401</v>
          </cell>
          <cell r="I2354">
            <v>16.249408441667743</v>
          </cell>
          <cell r="J2354">
            <v>187</v>
          </cell>
          <cell r="K2354">
            <v>8.1435110018293502E-5</v>
          </cell>
          <cell r="L2354">
            <v>2170</v>
          </cell>
          <cell r="M2354">
            <v>64.141348946871702</v>
          </cell>
          <cell r="N2354">
            <v>2128</v>
          </cell>
        </row>
        <row r="2355">
          <cell r="B2355" t="str">
            <v>SARATOGA 1107167792</v>
          </cell>
          <cell r="C2355">
            <v>83371107</v>
          </cell>
          <cell r="D2355" t="str">
            <v>SARATOGA 1107</v>
          </cell>
          <cell r="E2355">
            <v>167792</v>
          </cell>
          <cell r="F2355" t="b">
            <v>0</v>
          </cell>
          <cell r="G2355">
            <v>7540.5809474494999</v>
          </cell>
          <cell r="H2355">
            <v>7540.5809474494999</v>
          </cell>
          <cell r="I2355">
            <v>4.6865015210997516</v>
          </cell>
          <cell r="J2355">
            <v>48</v>
          </cell>
          <cell r="K2355">
            <v>1.6417268792186701E-4</v>
          </cell>
          <cell r="L2355">
            <v>599</v>
          </cell>
          <cell r="M2355">
            <v>22.353869602281399</v>
          </cell>
          <cell r="N2355">
            <v>2421</v>
          </cell>
        </row>
        <row r="2356">
          <cell r="B2356" t="str">
            <v>CURTIS 170234426</v>
          </cell>
          <cell r="C2356">
            <v>163351702</v>
          </cell>
          <cell r="D2356" t="str">
            <v>CURTIS 1702</v>
          </cell>
          <cell r="E2356">
            <v>34426</v>
          </cell>
          <cell r="F2356" t="b">
            <v>0</v>
          </cell>
          <cell r="G2356">
            <v>11062.8210111514</v>
          </cell>
          <cell r="H2356">
            <v>7591.2944178801799</v>
          </cell>
          <cell r="I2356">
            <v>4.7180201478434931</v>
          </cell>
          <cell r="J2356">
            <v>81</v>
          </cell>
          <cell r="K2356">
            <v>1.04097187588958E-4</v>
          </cell>
          <cell r="L2356">
            <v>1549</v>
          </cell>
          <cell r="M2356">
            <v>18.641988939525099</v>
          </cell>
          <cell r="N2356">
            <v>2465</v>
          </cell>
        </row>
        <row r="2357">
          <cell r="B2357" t="str">
            <v>LOS GATOS 1106LA64</v>
          </cell>
          <cell r="C2357">
            <v>82021106</v>
          </cell>
          <cell r="D2357" t="str">
            <v>LOS GATOS 1106</v>
          </cell>
          <cell r="E2357" t="str">
            <v>LA64</v>
          </cell>
          <cell r="F2357" t="b">
            <v>0</v>
          </cell>
          <cell r="G2357">
            <v>20425.5787664583</v>
          </cell>
          <cell r="H2357">
            <v>20425.5787664583</v>
          </cell>
          <cell r="I2357">
            <v>12.694579718122002</v>
          </cell>
          <cell r="J2357">
            <v>152</v>
          </cell>
          <cell r="K2357">
            <v>2.4136766844668701E-4</v>
          </cell>
          <cell r="L2357">
            <v>243</v>
          </cell>
          <cell r="M2357">
            <v>12.4216873528578</v>
          </cell>
          <cell r="N2357">
            <v>2580</v>
          </cell>
        </row>
        <row r="2358">
          <cell r="B2358" t="str">
            <v>PAUL SWEET 21068091</v>
          </cell>
          <cell r="C2358">
            <v>83252106</v>
          </cell>
          <cell r="D2358" t="str">
            <v>PAUL SWEET 2106</v>
          </cell>
          <cell r="E2358">
            <v>8091</v>
          </cell>
          <cell r="F2358" t="b">
            <v>0</v>
          </cell>
          <cell r="G2358">
            <v>9678.4780418423106</v>
          </cell>
          <cell r="H2358">
            <v>9678.4780418423106</v>
          </cell>
          <cell r="I2358">
            <v>6.0152132018908082</v>
          </cell>
          <cell r="J2358">
            <v>69</v>
          </cell>
          <cell r="K2358">
            <v>1.82961201273323E-4</v>
          </cell>
          <cell r="L2358">
            <v>489</v>
          </cell>
          <cell r="M2358">
            <v>17.283438942281599</v>
          </cell>
          <cell r="N2358">
            <v>2497</v>
          </cell>
        </row>
        <row r="2359">
          <cell r="B2359" t="str">
            <v>BIG BASIN 110212758</v>
          </cell>
          <cell r="C2359">
            <v>82841102</v>
          </cell>
          <cell r="D2359" t="str">
            <v>BIG BASIN 1102</v>
          </cell>
          <cell r="E2359">
            <v>12758</v>
          </cell>
          <cell r="F2359" t="b">
            <v>0</v>
          </cell>
          <cell r="G2359">
            <v>9624.9944894049204</v>
          </cell>
          <cell r="H2359">
            <v>9624.9944894049204</v>
          </cell>
          <cell r="I2359">
            <v>5.9819729579893846</v>
          </cell>
          <cell r="J2359">
            <v>70</v>
          </cell>
          <cell r="K2359">
            <v>3.3734988017755099E-4</v>
          </cell>
          <cell r="L2359">
            <v>98</v>
          </cell>
          <cell r="M2359">
            <v>10.933694108346399</v>
          </cell>
          <cell r="N2359">
            <v>2611</v>
          </cell>
        </row>
        <row r="2360">
          <cell r="B2360" t="str">
            <v>BIG BASIN 11025066</v>
          </cell>
          <cell r="C2360">
            <v>82841102</v>
          </cell>
          <cell r="D2360" t="str">
            <v>BIG BASIN 1102</v>
          </cell>
          <cell r="E2360">
            <v>5066</v>
          </cell>
          <cell r="F2360" t="b">
            <v>0</v>
          </cell>
          <cell r="G2360">
            <v>22120.764003686301</v>
          </cell>
          <cell r="H2360">
            <v>22120.764003686301</v>
          </cell>
          <cell r="I2360">
            <v>13.748144191228279</v>
          </cell>
          <cell r="J2360">
            <v>121</v>
          </cell>
          <cell r="K2360">
            <v>1.8063620298865599E-4</v>
          </cell>
          <cell r="L2360">
            <v>508</v>
          </cell>
          <cell r="M2360">
            <v>16.176475008712899</v>
          </cell>
          <cell r="N2360">
            <v>2514</v>
          </cell>
        </row>
        <row r="2361">
          <cell r="B2361" t="str">
            <v>OLEMA 1101602</v>
          </cell>
          <cell r="C2361">
            <v>42291101</v>
          </cell>
          <cell r="D2361" t="str">
            <v>OLEMA 1101</v>
          </cell>
          <cell r="E2361">
            <v>602</v>
          </cell>
          <cell r="F2361" t="b">
            <v>0</v>
          </cell>
          <cell r="G2361">
            <v>38446.672849321098</v>
          </cell>
          <cell r="H2361">
            <v>26032.337886317699</v>
          </cell>
          <cell r="I2361">
            <v>16.179203161166996</v>
          </cell>
          <cell r="J2361">
            <v>115</v>
          </cell>
          <cell r="K2361">
            <v>5.7752054830085701E-5</v>
          </cell>
          <cell r="L2361">
            <v>2842</v>
          </cell>
          <cell r="M2361">
            <v>48.200790585447898</v>
          </cell>
          <cell r="N2361">
            <v>2220</v>
          </cell>
        </row>
        <row r="2362">
          <cell r="B2362" t="str">
            <v>ANTLER 11011384</v>
          </cell>
          <cell r="C2362">
            <v>103271101</v>
          </cell>
          <cell r="D2362" t="str">
            <v>ANTLER 1101</v>
          </cell>
          <cell r="E2362">
            <v>1384</v>
          </cell>
          <cell r="F2362" t="b">
            <v>0</v>
          </cell>
          <cell r="G2362">
            <v>14709.9252685422</v>
          </cell>
          <cell r="H2362">
            <v>14709.9252685422</v>
          </cell>
          <cell r="I2362">
            <v>9.1422779792058417</v>
          </cell>
          <cell r="J2362">
            <v>106</v>
          </cell>
          <cell r="K2362">
            <v>3.0206915303182801E-4</v>
          </cell>
          <cell r="L2362">
            <v>128</v>
          </cell>
          <cell r="M2362">
            <v>17.1105931695588</v>
          </cell>
          <cell r="N2362">
            <v>2502</v>
          </cell>
        </row>
        <row r="2363">
          <cell r="B2363" t="str">
            <v>ROB ROY 210410714</v>
          </cell>
          <cell r="C2363">
            <v>83692104</v>
          </cell>
          <cell r="D2363" t="str">
            <v>ROB ROY 2104</v>
          </cell>
          <cell r="E2363">
            <v>10714</v>
          </cell>
          <cell r="F2363" t="b">
            <v>0</v>
          </cell>
          <cell r="G2363">
            <v>31415.188820610099</v>
          </cell>
          <cell r="H2363">
            <v>22795.515690628701</v>
          </cell>
          <cell r="I2363">
            <v>14.167505090508826</v>
          </cell>
          <cell r="J2363">
            <v>212</v>
          </cell>
          <cell r="K2363">
            <v>8.9963665927053496E-5</v>
          </cell>
          <cell r="L2363">
            <v>1915</v>
          </cell>
          <cell r="M2363">
            <v>34.882796114416003</v>
          </cell>
          <cell r="N2363">
            <v>2308</v>
          </cell>
        </row>
        <row r="2364">
          <cell r="B2364" t="str">
            <v>OCEANO 1104CB</v>
          </cell>
          <cell r="C2364">
            <v>182601104</v>
          </cell>
          <cell r="D2364" t="str">
            <v>OCEANO 1104</v>
          </cell>
          <cell r="E2364" t="str">
            <v>CB</v>
          </cell>
          <cell r="F2364" t="b">
            <v>0</v>
          </cell>
          <cell r="G2364">
            <v>17856.3948404781</v>
          </cell>
          <cell r="H2364">
            <v>7352.5882910973596</v>
          </cell>
          <cell r="I2364">
            <v>4.5696633257286265</v>
          </cell>
          <cell r="J2364">
            <v>146</v>
          </cell>
          <cell r="K2364">
            <v>2.5847248589859501E-5</v>
          </cell>
          <cell r="L2364">
            <v>3489</v>
          </cell>
          <cell r="M2364">
            <v>57.084904259300302</v>
          </cell>
          <cell r="N2364">
            <v>2170</v>
          </cell>
        </row>
        <row r="2365">
          <cell r="B2365" t="str">
            <v>SANTA ROSA A 1111147198</v>
          </cell>
          <cell r="C2365">
            <v>42151111</v>
          </cell>
          <cell r="D2365" t="str">
            <v>SANTA ROSA A 1111</v>
          </cell>
          <cell r="E2365">
            <v>147198</v>
          </cell>
          <cell r="F2365" t="b">
            <v>0</v>
          </cell>
          <cell r="G2365">
            <v>3096.6230969616199</v>
          </cell>
          <cell r="H2365">
            <v>2173.94390065383</v>
          </cell>
          <cell r="I2365">
            <v>1.3511149165033127</v>
          </cell>
          <cell r="J2365">
            <v>24</v>
          </cell>
          <cell r="K2365">
            <v>1.32979912753702E-4</v>
          </cell>
          <cell r="L2365">
            <v>958</v>
          </cell>
          <cell r="M2365">
            <v>27.855569677115401</v>
          </cell>
          <cell r="N2365">
            <v>2363</v>
          </cell>
        </row>
        <row r="2366">
          <cell r="B2366" t="str">
            <v>BEN LOMOND 04015206</v>
          </cell>
          <cell r="C2366">
            <v>83040401</v>
          </cell>
          <cell r="D2366" t="str">
            <v>BEN LOMOND 0401</v>
          </cell>
          <cell r="E2366">
            <v>5206</v>
          </cell>
          <cell r="F2366" t="b">
            <v>0</v>
          </cell>
          <cell r="G2366">
            <v>11520.377397435999</v>
          </cell>
          <cell r="H2366">
            <v>11520.377397435999</v>
          </cell>
          <cell r="I2366">
            <v>7.1599610922535728</v>
          </cell>
          <cell r="J2366">
            <v>78</v>
          </cell>
          <cell r="K2366">
            <v>2.8525264075908202E-4</v>
          </cell>
          <cell r="L2366">
            <v>147</v>
          </cell>
          <cell r="M2366">
            <v>13.4763554414677</v>
          </cell>
          <cell r="N2366">
            <v>2563</v>
          </cell>
        </row>
        <row r="2367">
          <cell r="B2367" t="str">
            <v>MONTE RIO 1113202</v>
          </cell>
          <cell r="C2367">
            <v>42811113</v>
          </cell>
          <cell r="D2367" t="str">
            <v>MONTE RIO 1113</v>
          </cell>
          <cell r="E2367">
            <v>202</v>
          </cell>
          <cell r="F2367" t="b">
            <v>0</v>
          </cell>
          <cell r="G2367">
            <v>8481.1425291470696</v>
          </cell>
          <cell r="H2367">
            <v>8481.1425291470696</v>
          </cell>
          <cell r="I2367">
            <v>5.2710643437831379</v>
          </cell>
          <cell r="J2367">
            <v>55</v>
          </cell>
          <cell r="K2367">
            <v>2.3688654999676599E-4</v>
          </cell>
          <cell r="L2367">
            <v>257</v>
          </cell>
          <cell r="M2367">
            <v>9.5740446107672899</v>
          </cell>
          <cell r="N2367">
            <v>2632</v>
          </cell>
        </row>
        <row r="2368">
          <cell r="B2368" t="str">
            <v>DEL MONTE 21042624</v>
          </cell>
          <cell r="C2368">
            <v>182222104</v>
          </cell>
          <cell r="D2368" t="str">
            <v>DEL MONTE 2104</v>
          </cell>
          <cell r="E2368">
            <v>2624</v>
          </cell>
          <cell r="F2368" t="b">
            <v>0</v>
          </cell>
          <cell r="G2368">
            <v>30794.7642452582</v>
          </cell>
          <cell r="H2368">
            <v>29790.863756434301</v>
          </cell>
          <cell r="I2368">
            <v>18.515142173048044</v>
          </cell>
          <cell r="J2368">
            <v>148</v>
          </cell>
          <cell r="K2368">
            <v>5.8580262297638699E-5</v>
          </cell>
          <cell r="L2368">
            <v>2819</v>
          </cell>
          <cell r="M2368">
            <v>45.010867349608503</v>
          </cell>
          <cell r="N2368">
            <v>2246</v>
          </cell>
        </row>
        <row r="2369">
          <cell r="B2369" t="str">
            <v>CURTIS 170510590</v>
          </cell>
          <cell r="C2369">
            <v>163351705</v>
          </cell>
          <cell r="D2369" t="str">
            <v>CURTIS 1705</v>
          </cell>
          <cell r="E2369">
            <v>10590</v>
          </cell>
          <cell r="F2369" t="b">
            <v>0</v>
          </cell>
          <cell r="G2369">
            <v>26358.337588280701</v>
          </cell>
          <cell r="H2369">
            <v>26358.337588280701</v>
          </cell>
          <cell r="I2369">
            <v>16.381813292902859</v>
          </cell>
          <cell r="J2369">
            <v>199</v>
          </cell>
          <cell r="K2369">
            <v>7.2916281594495203E-5</v>
          </cell>
          <cell r="L2369">
            <v>2395</v>
          </cell>
          <cell r="M2369">
            <v>56.657341861195498</v>
          </cell>
          <cell r="N2369">
            <v>2172</v>
          </cell>
        </row>
        <row r="2370">
          <cell r="B2370" t="str">
            <v>MIWUK 1702CB</v>
          </cell>
          <cell r="C2370">
            <v>163661702</v>
          </cell>
          <cell r="D2370" t="str">
            <v>MIWUK 1702</v>
          </cell>
          <cell r="E2370" t="str">
            <v>CB</v>
          </cell>
          <cell r="F2370" t="b">
            <v>0</v>
          </cell>
          <cell r="G2370">
            <v>14569.4695553202</v>
          </cell>
          <cell r="H2370">
            <v>14569.4695553202</v>
          </cell>
          <cell r="I2370">
            <v>9.0549841860287135</v>
          </cell>
          <cell r="J2370">
            <v>110</v>
          </cell>
          <cell r="K2370">
            <v>1.59140745014456E-4</v>
          </cell>
          <cell r="L2370">
            <v>650</v>
          </cell>
          <cell r="M2370">
            <v>17.572178900270298</v>
          </cell>
          <cell r="N2370">
            <v>2489</v>
          </cell>
        </row>
        <row r="2371">
          <cell r="B2371" t="str">
            <v>SARATOGA 1105LC14</v>
          </cell>
          <cell r="C2371">
            <v>83371105</v>
          </cell>
          <cell r="D2371" t="str">
            <v>SARATOGA 1105</v>
          </cell>
          <cell r="E2371" t="str">
            <v>LC14</v>
          </cell>
          <cell r="F2371" t="b">
            <v>0</v>
          </cell>
          <cell r="G2371">
            <v>17935.879796961701</v>
          </cell>
          <cell r="H2371">
            <v>15879.183882506701</v>
          </cell>
          <cell r="I2371">
            <v>9.8689769313279676</v>
          </cell>
          <cell r="J2371">
            <v>137</v>
          </cell>
          <cell r="K2371">
            <v>1.2150307878465001E-4</v>
          </cell>
          <cell r="L2371">
            <v>1156</v>
          </cell>
          <cell r="M2371">
            <v>25.922905717251599</v>
          </cell>
          <cell r="N2371">
            <v>2378</v>
          </cell>
        </row>
        <row r="2372">
          <cell r="B2372" t="str">
            <v>HAMILTON BRANCH 11012046</v>
          </cell>
          <cell r="C2372">
            <v>102361101</v>
          </cell>
          <cell r="D2372" t="str">
            <v>HAMILTON BRANCH 1101</v>
          </cell>
          <cell r="E2372">
            <v>2046</v>
          </cell>
          <cell r="F2372" t="b">
            <v>0</v>
          </cell>
          <cell r="G2372">
            <v>14788.054300224199</v>
          </cell>
          <cell r="H2372">
            <v>14724.190035939</v>
          </cell>
          <cell r="I2372">
            <v>9.151143589769422</v>
          </cell>
          <cell r="J2372">
            <v>57</v>
          </cell>
          <cell r="K2372">
            <v>2.9134711042967201E-5</v>
          </cell>
          <cell r="L2372">
            <v>3438</v>
          </cell>
          <cell r="M2372">
            <v>49.519178855482998</v>
          </cell>
          <cell r="N2372">
            <v>2213</v>
          </cell>
        </row>
        <row r="2373">
          <cell r="B2373" t="str">
            <v>BRUNSWICK 110584480</v>
          </cell>
          <cell r="C2373">
            <v>152481105</v>
          </cell>
          <cell r="D2373" t="str">
            <v>BRUNSWICK 1105</v>
          </cell>
          <cell r="E2373">
            <v>84480</v>
          </cell>
          <cell r="F2373" t="b">
            <v>0</v>
          </cell>
          <cell r="G2373">
            <v>7615.7819402095502</v>
          </cell>
          <cell r="H2373">
            <v>7615.7819402095502</v>
          </cell>
          <cell r="I2373">
            <v>4.7332392418953075</v>
          </cell>
          <cell r="J2373">
            <v>50</v>
          </cell>
          <cell r="K2373">
            <v>1.20151938317576E-4</v>
          </cell>
          <cell r="L2373">
            <v>1184</v>
          </cell>
          <cell r="M2373">
            <v>18.128536326018999</v>
          </cell>
          <cell r="N2373">
            <v>2473</v>
          </cell>
        </row>
        <row r="2374">
          <cell r="B2374" t="str">
            <v>SAN LUIS OBISPO 1107V58</v>
          </cell>
          <cell r="C2374">
            <v>182631107</v>
          </cell>
          <cell r="D2374" t="str">
            <v>SAN LUIS OBISPO 1107</v>
          </cell>
          <cell r="E2374" t="str">
            <v>V58</v>
          </cell>
          <cell r="F2374" t="b">
            <v>0</v>
          </cell>
          <cell r="G2374">
            <v>3619.1201023528401</v>
          </cell>
          <cell r="H2374">
            <v>1838.4444919744301</v>
          </cell>
          <cell r="I2374">
            <v>1.1426006786665197</v>
          </cell>
          <cell r="J2374">
            <v>25</v>
          </cell>
          <cell r="K2374">
            <v>3.6836226563536897E-5</v>
          </cell>
          <cell r="L2374">
            <v>3317</v>
          </cell>
          <cell r="M2374">
            <v>42.899726550876998</v>
          </cell>
          <cell r="N2374">
            <v>2262</v>
          </cell>
        </row>
        <row r="2375">
          <cell r="B2375" t="str">
            <v>HAMILTON BRANCH 11012436</v>
          </cell>
          <cell r="C2375">
            <v>102361101</v>
          </cell>
          <cell r="D2375" t="str">
            <v>HAMILTON BRANCH 1101</v>
          </cell>
          <cell r="E2375">
            <v>2436</v>
          </cell>
          <cell r="F2375" t="b">
            <v>0</v>
          </cell>
          <cell r="G2375">
            <v>8535.8961138935192</v>
          </cell>
          <cell r="H2375">
            <v>8535.8961138935192</v>
          </cell>
          <cell r="I2375">
            <v>5.3050939178952889</v>
          </cell>
          <cell r="J2375">
            <v>19</v>
          </cell>
          <cell r="K2375">
            <v>3.5783011897269397E-5</v>
          </cell>
          <cell r="L2375">
            <v>3338</v>
          </cell>
          <cell r="M2375">
            <v>86.470336154517895</v>
          </cell>
          <cell r="N2375">
            <v>2020</v>
          </cell>
        </row>
        <row r="2376">
          <cell r="B2376" t="str">
            <v>BIG BASIN 110169550</v>
          </cell>
          <cell r="C2376">
            <v>82841101</v>
          </cell>
          <cell r="D2376" t="str">
            <v>BIG BASIN 1101</v>
          </cell>
          <cell r="E2376">
            <v>69550</v>
          </cell>
          <cell r="F2376" t="b">
            <v>0</v>
          </cell>
          <cell r="G2376">
            <v>28222.949910847299</v>
          </cell>
          <cell r="H2376">
            <v>28222.949910847299</v>
          </cell>
          <cell r="I2376">
            <v>17.540677383994591</v>
          </cell>
          <cell r="J2376">
            <v>188</v>
          </cell>
          <cell r="K2376">
            <v>1.9115205495449499E-4</v>
          </cell>
          <cell r="L2376">
            <v>436</v>
          </cell>
          <cell r="M2376">
            <v>15.1136890244151</v>
          </cell>
          <cell r="N2376">
            <v>2529</v>
          </cell>
        </row>
        <row r="2377">
          <cell r="B2377" t="str">
            <v>SONOMA 1107294</v>
          </cell>
          <cell r="C2377">
            <v>42721107</v>
          </cell>
          <cell r="D2377" t="str">
            <v>SONOMA 1107</v>
          </cell>
          <cell r="E2377">
            <v>294</v>
          </cell>
          <cell r="F2377" t="b">
            <v>1</v>
          </cell>
          <cell r="G2377">
            <v>13929.630815165199</v>
          </cell>
          <cell r="H2377">
            <v>0</v>
          </cell>
          <cell r="I2377">
            <v>0</v>
          </cell>
          <cell r="J2377">
            <v>66</v>
          </cell>
          <cell r="K2377">
            <v>3.7558941585302798E-5</v>
          </cell>
          <cell r="L2377">
            <v>3303</v>
          </cell>
          <cell r="M2377">
            <v>12.294474050080099</v>
          </cell>
          <cell r="N2377">
            <v>2582</v>
          </cell>
        </row>
        <row r="2378">
          <cell r="B2378" t="str">
            <v>BIG RIVER 11017273</v>
          </cell>
          <cell r="C2378">
            <v>43081101</v>
          </cell>
          <cell r="D2378" t="str">
            <v>BIG RIVER 1101</v>
          </cell>
          <cell r="E2378">
            <v>7273</v>
          </cell>
          <cell r="F2378" t="b">
            <v>0</v>
          </cell>
          <cell r="G2378">
            <v>10648.417936575501</v>
          </cell>
          <cell r="H2378">
            <v>10648.417936575501</v>
          </cell>
          <cell r="I2378">
            <v>6.6180347648076454</v>
          </cell>
          <cell r="J2378">
            <v>38</v>
          </cell>
          <cell r="K2378">
            <v>1.0776071778511499E-4</v>
          </cell>
          <cell r="L2378">
            <v>1456</v>
          </cell>
          <cell r="M2378">
            <v>24.451406032652301</v>
          </cell>
          <cell r="N2378">
            <v>2395</v>
          </cell>
        </row>
        <row r="2379">
          <cell r="B2379" t="str">
            <v>POINT ARENA 11012637</v>
          </cell>
          <cell r="C2379">
            <v>43381101</v>
          </cell>
          <cell r="D2379" t="str">
            <v>POINT ARENA 1101</v>
          </cell>
          <cell r="E2379">
            <v>2637</v>
          </cell>
          <cell r="F2379" t="b">
            <v>0</v>
          </cell>
          <cell r="G2379">
            <v>6500.6025053215399</v>
          </cell>
          <cell r="H2379">
            <v>6500.6025053215399</v>
          </cell>
          <cell r="I2379">
            <v>4.0401507180370047</v>
          </cell>
          <cell r="J2379">
            <v>28</v>
          </cell>
          <cell r="K2379">
            <v>7.3634049840620705E-5</v>
          </cell>
          <cell r="L2379">
            <v>2375</v>
          </cell>
          <cell r="M2379">
            <v>33.162140030279403</v>
          </cell>
          <cell r="N2379">
            <v>2319</v>
          </cell>
        </row>
        <row r="2380">
          <cell r="B2380" t="str">
            <v>CAMP EVERS 210510912</v>
          </cell>
          <cell r="C2380">
            <v>83622105</v>
          </cell>
          <cell r="D2380" t="str">
            <v>CAMP EVERS 2105</v>
          </cell>
          <cell r="E2380">
            <v>10912</v>
          </cell>
          <cell r="F2380" t="b">
            <v>0</v>
          </cell>
          <cell r="G2380">
            <v>7824.9031816975403</v>
          </cell>
          <cell r="H2380">
            <v>7824.9031816975403</v>
          </cell>
          <cell r="I2380">
            <v>4.8632089382831198</v>
          </cell>
          <cell r="J2380">
            <v>54</v>
          </cell>
          <cell r="K2380">
            <v>3.02554300947964E-4</v>
          </cell>
          <cell r="L2380">
            <v>127</v>
          </cell>
          <cell r="M2380">
            <v>14.593848459877901</v>
          </cell>
          <cell r="N2380">
            <v>2539</v>
          </cell>
        </row>
        <row r="2381">
          <cell r="B2381" t="str">
            <v>BOGARD 1101CB</v>
          </cell>
          <cell r="C2381">
            <v>103301101</v>
          </cell>
          <cell r="D2381" t="str">
            <v>BOGARD 1101</v>
          </cell>
          <cell r="E2381" t="str">
            <v>CB</v>
          </cell>
          <cell r="F2381" t="b">
            <v>1</v>
          </cell>
          <cell r="G2381">
            <v>830.50118554781204</v>
          </cell>
          <cell r="H2381">
            <v>830.50118554781204</v>
          </cell>
          <cell r="I2381">
            <v>0.51615984185693731</v>
          </cell>
          <cell r="J2381">
            <v>7</v>
          </cell>
          <cell r="K2381">
            <v>2.8326961390640799E-5</v>
          </cell>
          <cell r="L2381">
            <v>3450</v>
          </cell>
          <cell r="M2381">
            <v>82.525143268210201</v>
          </cell>
          <cell r="N2381">
            <v>2038</v>
          </cell>
        </row>
        <row r="2382">
          <cell r="B2382" t="str">
            <v>GREEN VALLEY 210112824</v>
          </cell>
          <cell r="C2382">
            <v>83192101</v>
          </cell>
          <cell r="D2382" t="str">
            <v>GREEN VALLEY 2101</v>
          </cell>
          <cell r="E2382">
            <v>12824</v>
          </cell>
          <cell r="F2382" t="b">
            <v>0</v>
          </cell>
          <cell r="G2382">
            <v>19725.446323410699</v>
          </cell>
          <cell r="H2382">
            <v>1410.0845703443399</v>
          </cell>
          <cell r="I2382">
            <v>0.87637325689517709</v>
          </cell>
          <cell r="J2382">
            <v>97</v>
          </cell>
          <cell r="K2382">
            <v>5.8888147440446397E-5</v>
          </cell>
          <cell r="L2382">
            <v>2811</v>
          </cell>
          <cell r="M2382">
            <v>61.702231519555603</v>
          </cell>
          <cell r="N2382">
            <v>2142</v>
          </cell>
        </row>
        <row r="2383">
          <cell r="B2383" t="str">
            <v>HOLLISTER 21054048</v>
          </cell>
          <cell r="C2383">
            <v>182492105</v>
          </cell>
          <cell r="D2383" t="str">
            <v>HOLLISTER 2105</v>
          </cell>
          <cell r="E2383">
            <v>4048</v>
          </cell>
          <cell r="F2383" t="b">
            <v>0</v>
          </cell>
          <cell r="G2383">
            <v>45554.479413275898</v>
          </cell>
          <cell r="H2383">
            <v>29209.899721362301</v>
          </cell>
          <cell r="I2383">
            <v>18.154070678286079</v>
          </cell>
          <cell r="J2383">
            <v>157</v>
          </cell>
          <cell r="K2383">
            <v>5.51739190834603E-5</v>
          </cell>
          <cell r="L2383">
            <v>2907</v>
          </cell>
          <cell r="M2383">
            <v>56.288820084255498</v>
          </cell>
          <cell r="N2383">
            <v>2174</v>
          </cell>
        </row>
        <row r="2384">
          <cell r="B2384" t="str">
            <v>PARADISE 11042206</v>
          </cell>
          <cell r="C2384">
            <v>102831104</v>
          </cell>
          <cell r="D2384" t="str">
            <v>PARADISE 1104</v>
          </cell>
          <cell r="E2384">
            <v>2206</v>
          </cell>
          <cell r="F2384" t="b">
            <v>0</v>
          </cell>
          <cell r="G2384">
            <v>27876.592369387301</v>
          </cell>
          <cell r="H2384">
            <v>6659.30306265735</v>
          </cell>
          <cell r="I2384">
            <v>4.1387837555359539</v>
          </cell>
          <cell r="J2384">
            <v>227</v>
          </cell>
          <cell r="K2384">
            <v>5.0120767204601404E-4</v>
          </cell>
          <cell r="L2384">
            <v>31</v>
          </cell>
          <cell r="M2384">
            <v>12.7345763204567</v>
          </cell>
          <cell r="N2384">
            <v>2573</v>
          </cell>
        </row>
        <row r="2385">
          <cell r="B2385" t="str">
            <v>WILLOW CREEK 110191926</v>
          </cell>
          <cell r="C2385">
            <v>192171101</v>
          </cell>
          <cell r="D2385" t="str">
            <v>WILLOW CREEK 1101</v>
          </cell>
          <cell r="E2385">
            <v>91926</v>
          </cell>
          <cell r="F2385" t="b">
            <v>0</v>
          </cell>
          <cell r="G2385">
            <v>17004.311272644802</v>
          </cell>
          <cell r="H2385">
            <v>10358.722278371401</v>
          </cell>
          <cell r="I2385">
            <v>6.4379877429281542</v>
          </cell>
          <cell r="J2385">
            <v>48</v>
          </cell>
          <cell r="K2385">
            <v>2.4844544326618198E-4</v>
          </cell>
          <cell r="L2385">
            <v>221</v>
          </cell>
          <cell r="M2385">
            <v>9.79921108940278</v>
          </cell>
          <cell r="N2385">
            <v>2628</v>
          </cell>
        </row>
        <row r="2386">
          <cell r="B2386" t="str">
            <v>SILVERADO 21023010</v>
          </cell>
          <cell r="C2386">
            <v>43432102</v>
          </cell>
          <cell r="D2386" t="str">
            <v>SILVERADO 2102</v>
          </cell>
          <cell r="E2386">
            <v>3010</v>
          </cell>
          <cell r="F2386" t="b">
            <v>1</v>
          </cell>
          <cell r="G2386">
            <v>14671.286810670499</v>
          </cell>
          <cell r="H2386">
            <v>569.50091199423503</v>
          </cell>
          <cell r="I2386">
            <v>0.35394711746068058</v>
          </cell>
          <cell r="J2386">
            <v>106</v>
          </cell>
          <cell r="K2386">
            <v>8.4289328671455305E-5</v>
          </cell>
          <cell r="L2386">
            <v>2082</v>
          </cell>
          <cell r="M2386">
            <v>23.659364510103</v>
          </cell>
          <cell r="N2386">
            <v>2409</v>
          </cell>
        </row>
        <row r="2387">
          <cell r="B2387" t="str">
            <v>STANISLAUS 17021888</v>
          </cell>
          <cell r="C2387">
            <v>162821702</v>
          </cell>
          <cell r="D2387" t="str">
            <v>STANISLAUS 1702</v>
          </cell>
          <cell r="E2387">
            <v>1888</v>
          </cell>
          <cell r="F2387" t="b">
            <v>0</v>
          </cell>
          <cell r="G2387">
            <v>30440.005618143201</v>
          </cell>
          <cell r="H2387">
            <v>30440.005618143201</v>
          </cell>
          <cell r="I2387">
            <v>18.918586462488005</v>
          </cell>
          <cell r="J2387">
            <v>231</v>
          </cell>
          <cell r="K2387">
            <v>9.5589000322426096E-5</v>
          </cell>
          <cell r="L2387">
            <v>1738</v>
          </cell>
          <cell r="M2387">
            <v>52.657793919662701</v>
          </cell>
          <cell r="N2387">
            <v>2198</v>
          </cell>
        </row>
        <row r="2388">
          <cell r="B2388" t="str">
            <v>ROB ROY 210410298</v>
          </cell>
          <cell r="C2388">
            <v>83692104</v>
          </cell>
          <cell r="D2388" t="str">
            <v>ROB ROY 2104</v>
          </cell>
          <cell r="E2388">
            <v>10298</v>
          </cell>
          <cell r="F2388" t="b">
            <v>0</v>
          </cell>
          <cell r="G2388">
            <v>21540.325333705001</v>
          </cell>
          <cell r="H2388">
            <v>17635.974648382999</v>
          </cell>
          <cell r="I2388">
            <v>10.960829489361714</v>
          </cell>
          <cell r="J2388">
            <v>138</v>
          </cell>
          <cell r="K2388">
            <v>1.14249349610253E-4</v>
          </cell>
          <cell r="L2388">
            <v>1313</v>
          </cell>
          <cell r="M2388">
            <v>23.021876144776801</v>
          </cell>
          <cell r="N2388">
            <v>2412</v>
          </cell>
        </row>
        <row r="2389">
          <cell r="B2389" t="str">
            <v>CAMP EVERS 210510214</v>
          </cell>
          <cell r="C2389">
            <v>83622105</v>
          </cell>
          <cell r="D2389" t="str">
            <v>CAMP EVERS 2105</v>
          </cell>
          <cell r="E2389">
            <v>10214</v>
          </cell>
          <cell r="F2389" t="b">
            <v>0</v>
          </cell>
          <cell r="G2389">
            <v>22409.585106639399</v>
          </cell>
          <cell r="H2389">
            <v>22409.585106639399</v>
          </cell>
          <cell r="I2389">
            <v>13.927647673486264</v>
          </cell>
          <cell r="J2389">
            <v>149</v>
          </cell>
          <cell r="K2389">
            <v>1.5000367663257401E-4</v>
          </cell>
          <cell r="L2389">
            <v>735</v>
          </cell>
          <cell r="M2389">
            <v>18.0949653845129</v>
          </cell>
          <cell r="N2389">
            <v>2476</v>
          </cell>
        </row>
        <row r="2390">
          <cell r="B2390" t="str">
            <v>WEST POINT 110136674</v>
          </cell>
          <cell r="C2390">
            <v>163201101</v>
          </cell>
          <cell r="D2390" t="str">
            <v>WEST POINT 1101</v>
          </cell>
          <cell r="E2390">
            <v>36674</v>
          </cell>
          <cell r="F2390" t="b">
            <v>0</v>
          </cell>
          <cell r="G2390">
            <v>15144.146589468201</v>
          </cell>
          <cell r="H2390">
            <v>15144.146589468201</v>
          </cell>
          <cell r="I2390">
            <v>9.4121482843183344</v>
          </cell>
          <cell r="J2390">
            <v>125</v>
          </cell>
          <cell r="K2390">
            <v>1.0056289215572099E-4</v>
          </cell>
          <cell r="L2390">
            <v>1635</v>
          </cell>
          <cell r="M2390">
            <v>28.0217590156096</v>
          </cell>
          <cell r="N2390">
            <v>2361</v>
          </cell>
        </row>
        <row r="2391">
          <cell r="B2391" t="str">
            <v>WILLOW CREEK 110129362</v>
          </cell>
          <cell r="C2391">
            <v>192171101</v>
          </cell>
          <cell r="D2391" t="str">
            <v>WILLOW CREEK 1101</v>
          </cell>
          <cell r="E2391">
            <v>29362</v>
          </cell>
          <cell r="F2391" t="b">
            <v>0</v>
          </cell>
          <cell r="G2391">
            <v>18377.660247780801</v>
          </cell>
          <cell r="H2391">
            <v>12371.514539522699</v>
          </cell>
          <cell r="I2391">
            <v>7.6889462644640769</v>
          </cell>
          <cell r="J2391">
            <v>74</v>
          </cell>
          <cell r="K2391">
            <v>1.9405545504948699E-4</v>
          </cell>
          <cell r="L2391">
            <v>424</v>
          </cell>
          <cell r="M2391">
            <v>17.409633168890998</v>
          </cell>
          <cell r="N2391">
            <v>2493</v>
          </cell>
        </row>
        <row r="2392">
          <cell r="B2392" t="str">
            <v>FORT ORD 210637286</v>
          </cell>
          <cell r="C2392">
            <v>182402106</v>
          </cell>
          <cell r="D2392" t="str">
            <v>FORT ORD 2106</v>
          </cell>
          <cell r="E2392">
            <v>37286</v>
          </cell>
          <cell r="F2392" t="b">
            <v>0</v>
          </cell>
          <cell r="G2392">
            <v>5924.4604872132804</v>
          </cell>
          <cell r="H2392">
            <v>4150.8287037582804</v>
          </cell>
          <cell r="I2392">
            <v>2.5797568078050221</v>
          </cell>
          <cell r="J2392">
            <v>25</v>
          </cell>
          <cell r="K2392">
            <v>7.3809471186472094E-5</v>
          </cell>
          <cell r="L2392">
            <v>2365</v>
          </cell>
          <cell r="M2392">
            <v>26.971242523064902</v>
          </cell>
          <cell r="N2392">
            <v>2368</v>
          </cell>
        </row>
        <row r="2393">
          <cell r="B2393" t="str">
            <v>COARSEGOLD 210210207</v>
          </cell>
          <cell r="C2393">
            <v>254432102</v>
          </cell>
          <cell r="D2393" t="str">
            <v>COARSEGOLD 2102</v>
          </cell>
          <cell r="E2393">
            <v>10207</v>
          </cell>
          <cell r="F2393" t="b">
            <v>0</v>
          </cell>
          <cell r="G2393">
            <v>5731.5327734820103</v>
          </cell>
          <cell r="H2393">
            <v>5731.5327734820103</v>
          </cell>
          <cell r="I2393">
            <v>3.5621707728290928</v>
          </cell>
          <cell r="J2393">
            <v>38</v>
          </cell>
          <cell r="K2393">
            <v>5.2726683478747201E-5</v>
          </cell>
          <cell r="L2393">
            <v>2978</v>
          </cell>
          <cell r="M2393">
            <v>53.2100289934559</v>
          </cell>
          <cell r="N2393">
            <v>2193</v>
          </cell>
        </row>
        <row r="2394">
          <cell r="B2394" t="str">
            <v>TASSAJARA 2108437582</v>
          </cell>
          <cell r="C2394">
            <v>14662108</v>
          </cell>
          <cell r="D2394" t="str">
            <v>TASSAJARA 2108</v>
          </cell>
          <cell r="E2394">
            <v>437582</v>
          </cell>
          <cell r="F2394" t="b">
            <v>0</v>
          </cell>
          <cell r="G2394">
            <v>3785.2973533240202</v>
          </cell>
          <cell r="H2394">
            <v>1172.62427767248</v>
          </cell>
          <cell r="I2394">
            <v>0.7287907257131635</v>
          </cell>
          <cell r="J2394">
            <v>31</v>
          </cell>
          <cell r="K2394">
            <v>9.3713658134220098E-5</v>
          </cell>
          <cell r="L2394">
            <v>1803</v>
          </cell>
          <cell r="M2394">
            <v>36.8731513689388</v>
          </cell>
          <cell r="N2394">
            <v>2299</v>
          </cell>
        </row>
        <row r="2395">
          <cell r="B2395" t="str">
            <v>CASTRO VALLEY 1108MR337</v>
          </cell>
          <cell r="C2395">
            <v>14091108</v>
          </cell>
          <cell r="D2395" t="str">
            <v>CASTRO VALLEY 1108</v>
          </cell>
          <cell r="E2395" t="str">
            <v>MR337</v>
          </cell>
          <cell r="F2395" t="b">
            <v>0</v>
          </cell>
          <cell r="G2395">
            <v>30458.132444010502</v>
          </cell>
          <cell r="H2395">
            <v>14629.5478572961</v>
          </cell>
          <cell r="I2395">
            <v>9.0923230934096342</v>
          </cell>
          <cell r="J2395">
            <v>193</v>
          </cell>
          <cell r="K2395">
            <v>2.0736058334155499E-5</v>
          </cell>
          <cell r="L2395">
            <v>3536</v>
          </cell>
          <cell r="M2395">
            <v>31.702073141855202</v>
          </cell>
          <cell r="N2395">
            <v>2331</v>
          </cell>
        </row>
        <row r="2396">
          <cell r="B2396" t="str">
            <v>BIG BASIN 110195690</v>
          </cell>
          <cell r="C2396">
            <v>82841101</v>
          </cell>
          <cell r="D2396" t="str">
            <v>BIG BASIN 1101</v>
          </cell>
          <cell r="E2396">
            <v>95690</v>
          </cell>
          <cell r="F2396" t="b">
            <v>0</v>
          </cell>
          <cell r="G2396">
            <v>6226.9882008554496</v>
          </cell>
          <cell r="H2396">
            <v>6226.9882008554496</v>
          </cell>
          <cell r="I2396">
            <v>3.8700983224707581</v>
          </cell>
          <cell r="J2396">
            <v>58</v>
          </cell>
          <cell r="K2396">
            <v>4.3813127877799301E-4</v>
          </cell>
          <cell r="L2396">
            <v>55</v>
          </cell>
          <cell r="M2396">
            <v>3.7552114327189399</v>
          </cell>
          <cell r="N2396">
            <v>2782</v>
          </cell>
        </row>
        <row r="2397">
          <cell r="B2397" t="str">
            <v>IGNACIO 1104450582</v>
          </cell>
          <cell r="C2397">
            <v>42481104</v>
          </cell>
          <cell r="D2397" t="str">
            <v>IGNACIO 1104</v>
          </cell>
          <cell r="E2397">
            <v>450582</v>
          </cell>
          <cell r="F2397" t="b">
            <v>0</v>
          </cell>
          <cell r="G2397">
            <v>6805.9935667516902</v>
          </cell>
          <cell r="H2397">
            <v>4807.84599798208</v>
          </cell>
          <cell r="I2397">
            <v>2.9880957103679799</v>
          </cell>
          <cell r="J2397">
            <v>50</v>
          </cell>
          <cell r="K2397">
            <v>8.4551044619729499E-5</v>
          </cell>
          <cell r="L2397">
            <v>2074</v>
          </cell>
          <cell r="M2397">
            <v>22.399847698896899</v>
          </cell>
          <cell r="N2397">
            <v>2418</v>
          </cell>
        </row>
        <row r="2398">
          <cell r="B2398" t="str">
            <v>BRUNSWICK 1103CB</v>
          </cell>
          <cell r="C2398">
            <v>152481103</v>
          </cell>
          <cell r="D2398" t="str">
            <v>BRUNSWICK 1103</v>
          </cell>
          <cell r="E2398" t="str">
            <v>CB</v>
          </cell>
          <cell r="F2398" t="b">
            <v>0</v>
          </cell>
          <cell r="G2398">
            <v>8801.7452161412002</v>
          </cell>
          <cell r="H2398">
            <v>2701.0977603371598</v>
          </cell>
          <cell r="I2398">
            <v>1.6787431698801489</v>
          </cell>
          <cell r="J2398">
            <v>82</v>
          </cell>
          <cell r="K2398">
            <v>3.1314992112328998E-4</v>
          </cell>
          <cell r="L2398">
            <v>115</v>
          </cell>
          <cell r="M2398">
            <v>15.1123824009738</v>
          </cell>
          <cell r="N2398">
            <v>2530</v>
          </cell>
        </row>
        <row r="2399">
          <cell r="B2399" t="str">
            <v>BIG BASIN 1101CB</v>
          </cell>
          <cell r="C2399">
            <v>82841101</v>
          </cell>
          <cell r="D2399" t="str">
            <v>BIG BASIN 1101</v>
          </cell>
          <cell r="E2399" t="str">
            <v>CB</v>
          </cell>
          <cell r="F2399" t="b">
            <v>0</v>
          </cell>
          <cell r="G2399">
            <v>7486.7826707435797</v>
          </cell>
          <cell r="H2399">
            <v>7486.7826707435797</v>
          </cell>
          <cell r="I2399">
            <v>4.6530656747940213</v>
          </cell>
          <cell r="J2399">
            <v>45</v>
          </cell>
          <cell r="K2399">
            <v>2.7460952476885298E-4</v>
          </cell>
          <cell r="L2399">
            <v>168</v>
          </cell>
          <cell r="M2399">
            <v>11.6886482513167</v>
          </cell>
          <cell r="N2399">
            <v>2594</v>
          </cell>
        </row>
        <row r="2400">
          <cell r="B2400" t="str">
            <v>MORRO BAY 1102CB</v>
          </cell>
          <cell r="C2400">
            <v>183011102</v>
          </cell>
          <cell r="D2400" t="str">
            <v>MORRO BAY 1102</v>
          </cell>
          <cell r="E2400" t="str">
            <v>CB</v>
          </cell>
          <cell r="F2400" t="b">
            <v>0</v>
          </cell>
          <cell r="G2400">
            <v>8911.8997424348199</v>
          </cell>
          <cell r="H2400">
            <v>7279.8497564120898</v>
          </cell>
          <cell r="I2400">
            <v>4.5244560325743253</v>
          </cell>
          <cell r="J2400">
            <v>36</v>
          </cell>
          <cell r="K2400">
            <v>3.3044328366334697E-5</v>
          </cell>
          <cell r="L2400">
            <v>3385</v>
          </cell>
          <cell r="M2400">
            <v>43.259167659820697</v>
          </cell>
          <cell r="N2400">
            <v>2258</v>
          </cell>
        </row>
        <row r="2401">
          <cell r="B2401" t="str">
            <v>TASSAJARA 2112CB</v>
          </cell>
          <cell r="C2401">
            <v>14662112</v>
          </cell>
          <cell r="D2401" t="str">
            <v>TASSAJARA 2112</v>
          </cell>
          <cell r="E2401" t="str">
            <v>CB</v>
          </cell>
          <cell r="F2401" t="b">
            <v>1</v>
          </cell>
          <cell r="G2401">
            <v>2118.6497120680401</v>
          </cell>
          <cell r="H2401">
            <v>279.42973407494998</v>
          </cell>
          <cell r="I2401">
            <v>0.17366670856118707</v>
          </cell>
          <cell r="J2401">
            <v>22</v>
          </cell>
          <cell r="K2401">
            <v>6.83061502968485E-5</v>
          </cell>
          <cell r="L2401">
            <v>2527</v>
          </cell>
          <cell r="M2401">
            <v>21.694850441323499</v>
          </cell>
          <cell r="N2401">
            <v>2429</v>
          </cell>
        </row>
        <row r="2402">
          <cell r="B2402" t="str">
            <v>BRUNSWICK 1103173934</v>
          </cell>
          <cell r="C2402">
            <v>152481103</v>
          </cell>
          <cell r="D2402" t="str">
            <v>BRUNSWICK 1103</v>
          </cell>
          <cell r="E2402">
            <v>173934</v>
          </cell>
          <cell r="F2402" t="b">
            <v>0</v>
          </cell>
          <cell r="G2402">
            <v>17611.715335083099</v>
          </cell>
          <cell r="H2402">
            <v>17611.715335083099</v>
          </cell>
          <cell r="I2402">
            <v>10.945752228143629</v>
          </cell>
          <cell r="J2402">
            <v>125</v>
          </cell>
          <cell r="K2402">
            <v>1.1937493042252401E-4</v>
          </cell>
          <cell r="L2402">
            <v>1199</v>
          </cell>
          <cell r="M2402">
            <v>28.205289823291199</v>
          </cell>
          <cell r="N2402">
            <v>2358</v>
          </cell>
        </row>
        <row r="2403">
          <cell r="B2403" t="str">
            <v>MORRO BAY 1101V66</v>
          </cell>
          <cell r="C2403">
            <v>183011101</v>
          </cell>
          <cell r="D2403" t="str">
            <v>MORRO BAY 1101</v>
          </cell>
          <cell r="E2403" t="str">
            <v>V66</v>
          </cell>
          <cell r="F2403" t="b">
            <v>0</v>
          </cell>
          <cell r="G2403">
            <v>26099.454053356199</v>
          </cell>
          <cell r="H2403">
            <v>5840.0699637446696</v>
          </cell>
          <cell r="I2403">
            <v>3.6296270750432997</v>
          </cell>
          <cell r="J2403">
            <v>151</v>
          </cell>
          <cell r="K2403">
            <v>5.4938684115768397E-5</v>
          </cell>
          <cell r="L2403">
            <v>2915</v>
          </cell>
          <cell r="M2403">
            <v>48.8235598015074</v>
          </cell>
          <cell r="N2403">
            <v>2216</v>
          </cell>
        </row>
        <row r="2404">
          <cell r="B2404" t="str">
            <v>CAMBRIA 1101CB</v>
          </cell>
          <cell r="C2404">
            <v>182771101</v>
          </cell>
          <cell r="D2404" t="str">
            <v>CAMBRIA 1101</v>
          </cell>
          <cell r="E2404" t="str">
            <v>CB</v>
          </cell>
          <cell r="F2404" t="b">
            <v>1</v>
          </cell>
          <cell r="G2404">
            <v>9964.9315069048698</v>
          </cell>
          <cell r="H2404">
            <v>415.918216776051</v>
          </cell>
          <cell r="I2404">
            <v>0.25849485194285332</v>
          </cell>
          <cell r="J2404">
            <v>45</v>
          </cell>
          <cell r="K2404">
            <v>5.40439734622437E-5</v>
          </cell>
          <cell r="L2404">
            <v>2942</v>
          </cell>
          <cell r="M2404">
            <v>29.9474565785792</v>
          </cell>
          <cell r="N2404">
            <v>2345</v>
          </cell>
        </row>
        <row r="2405">
          <cell r="B2405" t="str">
            <v>BRUNSWICK 11032784</v>
          </cell>
          <cell r="C2405">
            <v>152481103</v>
          </cell>
          <cell r="D2405" t="str">
            <v>BRUNSWICK 1103</v>
          </cell>
          <cell r="E2405">
            <v>2784</v>
          </cell>
          <cell r="F2405" t="b">
            <v>0</v>
          </cell>
          <cell r="G2405">
            <v>24673.550267195998</v>
          </cell>
          <cell r="H2405">
            <v>23592.237913381701</v>
          </cell>
          <cell r="I2405">
            <v>14.662671170529336</v>
          </cell>
          <cell r="J2405">
            <v>202</v>
          </cell>
          <cell r="K2405">
            <v>2.12504048807987E-4</v>
          </cell>
          <cell r="L2405">
            <v>349</v>
          </cell>
          <cell r="M2405">
            <v>16.145468917377901</v>
          </cell>
          <cell r="N2405">
            <v>2515</v>
          </cell>
        </row>
        <row r="2406">
          <cell r="B2406" t="str">
            <v>PENNGROVE 1101247511</v>
          </cell>
          <cell r="C2406">
            <v>43471101</v>
          </cell>
          <cell r="D2406" t="str">
            <v>PENNGROVE 1101</v>
          </cell>
          <cell r="E2406">
            <v>247511</v>
          </cell>
          <cell r="F2406" t="b">
            <v>0</v>
          </cell>
          <cell r="G2406">
            <v>3219.7108854195599</v>
          </cell>
          <cell r="H2406">
            <v>1938.41110103755</v>
          </cell>
          <cell r="I2406">
            <v>1.2047303300419825</v>
          </cell>
          <cell r="J2406">
            <v>26</v>
          </cell>
          <cell r="K2406">
            <v>5.8721682657610801E-5</v>
          </cell>
          <cell r="L2406">
            <v>2816</v>
          </cell>
          <cell r="M2406">
            <v>39.409958462882301</v>
          </cell>
          <cell r="N2406">
            <v>2279</v>
          </cell>
        </row>
        <row r="2407">
          <cell r="B2407" t="str">
            <v>MILPITAS 1109XR374</v>
          </cell>
          <cell r="C2407">
            <v>82831109</v>
          </cell>
          <cell r="D2407" t="str">
            <v>MILPITAS 1109</v>
          </cell>
          <cell r="E2407" t="str">
            <v>XR374</v>
          </cell>
          <cell r="F2407" t="b">
            <v>1</v>
          </cell>
          <cell r="G2407">
            <v>4853.8507704979902</v>
          </cell>
          <cell r="H2407">
            <v>763.90316321032799</v>
          </cell>
          <cell r="I2407">
            <v>0.47476890193308141</v>
          </cell>
          <cell r="J2407">
            <v>29</v>
          </cell>
          <cell r="K2407">
            <v>5.5867567035810198E-5</v>
          </cell>
          <cell r="L2407">
            <v>2893</v>
          </cell>
          <cell r="M2407">
            <v>52.1031859437281</v>
          </cell>
          <cell r="N2407">
            <v>2201</v>
          </cell>
        </row>
        <row r="2408">
          <cell r="B2408" t="str">
            <v>ANTLER 11011520</v>
          </cell>
          <cell r="C2408">
            <v>103271101</v>
          </cell>
          <cell r="D2408" t="str">
            <v>ANTLER 1101</v>
          </cell>
          <cell r="E2408">
            <v>1520</v>
          </cell>
          <cell r="F2408" t="b">
            <v>0</v>
          </cell>
          <cell r="G2408">
            <v>14435.9237465603</v>
          </cell>
          <cell r="H2408">
            <v>14435.9237465603</v>
          </cell>
          <cell r="I2408">
            <v>8.9719849263892488</v>
          </cell>
          <cell r="J2408">
            <v>69</v>
          </cell>
          <cell r="K2408">
            <v>2.44204173320801E-4</v>
          </cell>
          <cell r="L2408">
            <v>234</v>
          </cell>
          <cell r="M2408">
            <v>18.326190645683301</v>
          </cell>
          <cell r="N2408">
            <v>2471</v>
          </cell>
        </row>
        <row r="2409">
          <cell r="B2409" t="str">
            <v>EAST QUINCY 1101424048</v>
          </cell>
          <cell r="C2409">
            <v>102551101</v>
          </cell>
          <cell r="D2409" t="str">
            <v>EAST QUINCY 1101</v>
          </cell>
          <cell r="E2409">
            <v>424048</v>
          </cell>
          <cell r="F2409" t="b">
            <v>0</v>
          </cell>
          <cell r="G2409">
            <v>1501.86110951867</v>
          </cell>
          <cell r="H2409">
            <v>1068.5882034900401</v>
          </cell>
          <cell r="I2409">
            <v>0.66413188532631451</v>
          </cell>
          <cell r="J2409">
            <v>12</v>
          </cell>
          <cell r="K2409">
            <v>6.0748663145204699E-5</v>
          </cell>
          <cell r="L2409">
            <v>2756</v>
          </cell>
          <cell r="M2409">
            <v>33.0472074157544</v>
          </cell>
          <cell r="N2409">
            <v>2323</v>
          </cell>
        </row>
        <row r="2410">
          <cell r="B2410" t="str">
            <v>HALF MOON BAY 1101CB</v>
          </cell>
          <cell r="C2410">
            <v>24101101</v>
          </cell>
          <cell r="D2410" t="str">
            <v>HALF MOON BAY 1101</v>
          </cell>
          <cell r="E2410" t="str">
            <v>CB</v>
          </cell>
          <cell r="F2410" t="b">
            <v>0</v>
          </cell>
          <cell r="G2410">
            <v>10068.884605847201</v>
          </cell>
          <cell r="H2410">
            <v>2571.5147504177999</v>
          </cell>
          <cell r="I2410">
            <v>1.5982068057288998</v>
          </cell>
          <cell r="J2410">
            <v>80</v>
          </cell>
          <cell r="K2410">
            <v>4.1301093262195997E-5</v>
          </cell>
          <cell r="L2410">
            <v>3240</v>
          </cell>
          <cell r="M2410">
            <v>78.394332759082303</v>
          </cell>
          <cell r="N2410">
            <v>2057</v>
          </cell>
        </row>
        <row r="2411">
          <cell r="B2411" t="str">
            <v>MONTE RIO 1113477</v>
          </cell>
          <cell r="C2411">
            <v>42811113</v>
          </cell>
          <cell r="D2411" t="str">
            <v>MONTE RIO 1113</v>
          </cell>
          <cell r="E2411">
            <v>477</v>
          </cell>
          <cell r="F2411" t="b">
            <v>0</v>
          </cell>
          <cell r="G2411">
            <v>2946.6356440862</v>
          </cell>
          <cell r="H2411">
            <v>2946.6356440862</v>
          </cell>
          <cell r="I2411">
            <v>1.8313459565482908</v>
          </cell>
          <cell r="J2411">
            <v>25</v>
          </cell>
          <cell r="K2411">
            <v>1.5507739423507299E-4</v>
          </cell>
          <cell r="L2411">
            <v>692</v>
          </cell>
          <cell r="M2411">
            <v>16.229374134925202</v>
          </cell>
          <cell r="N2411">
            <v>2513</v>
          </cell>
        </row>
        <row r="2412">
          <cell r="B2412" t="str">
            <v>MIWUK 1702823548</v>
          </cell>
          <cell r="C2412">
            <v>163661702</v>
          </cell>
          <cell r="D2412" t="str">
            <v>MIWUK 1702</v>
          </cell>
          <cell r="E2412">
            <v>823548</v>
          </cell>
          <cell r="F2412" t="b">
            <v>0</v>
          </cell>
          <cell r="G2412">
            <v>31748.539902628301</v>
          </cell>
          <cell r="H2412">
            <v>31748.539902628301</v>
          </cell>
          <cell r="I2412">
            <v>19.731845806481232</v>
          </cell>
          <cell r="J2412">
            <v>231</v>
          </cell>
          <cell r="K2412">
            <v>6.0776400211828002E-5</v>
          </cell>
          <cell r="L2412">
            <v>2755</v>
          </cell>
          <cell r="M2412">
            <v>41.951815787940802</v>
          </cell>
          <cell r="N2412">
            <v>2266</v>
          </cell>
        </row>
        <row r="2413">
          <cell r="B2413" t="str">
            <v>PLACERVILLE 111219742</v>
          </cell>
          <cell r="C2413">
            <v>153081112</v>
          </cell>
          <cell r="D2413" t="str">
            <v>PLACERVILLE 1112</v>
          </cell>
          <cell r="E2413">
            <v>19742</v>
          </cell>
          <cell r="F2413" t="b">
            <v>0</v>
          </cell>
          <cell r="G2413">
            <v>12071.935297833999</v>
          </cell>
          <cell r="H2413">
            <v>10549.735636552599</v>
          </cell>
          <cell r="I2413">
            <v>6.5567033166889992</v>
          </cell>
          <cell r="J2413">
            <v>92</v>
          </cell>
          <cell r="K2413">
            <v>2.3207438473194899E-4</v>
          </cell>
          <cell r="L2413">
            <v>278</v>
          </cell>
          <cell r="M2413">
            <v>8.0743206688553002</v>
          </cell>
          <cell r="N2413">
            <v>2669</v>
          </cell>
        </row>
        <row r="2414">
          <cell r="B2414" t="str">
            <v>BELLEVUE 2103646</v>
          </cell>
          <cell r="C2414">
            <v>43182103</v>
          </cell>
          <cell r="D2414" t="str">
            <v>BELLEVUE 2103</v>
          </cell>
          <cell r="E2414">
            <v>646</v>
          </cell>
          <cell r="F2414" t="b">
            <v>0</v>
          </cell>
          <cell r="G2414">
            <v>19795.1477634728</v>
          </cell>
          <cell r="H2414">
            <v>13544.3225401329</v>
          </cell>
          <cell r="I2414">
            <v>8.4178511747252323</v>
          </cell>
          <cell r="J2414">
            <v>154</v>
          </cell>
          <cell r="K2414">
            <v>1.1948729663888401E-4</v>
          </cell>
          <cell r="L2414">
            <v>1196</v>
          </cell>
          <cell r="M2414">
            <v>18.089563840243098</v>
          </cell>
          <cell r="N2414">
            <v>2477</v>
          </cell>
        </row>
        <row r="2415">
          <cell r="B2415" t="str">
            <v>DUNBAR 1101160</v>
          </cell>
          <cell r="C2415">
            <v>43071101</v>
          </cell>
          <cell r="D2415" t="str">
            <v>DUNBAR 1101</v>
          </cell>
          <cell r="E2415">
            <v>160</v>
          </cell>
          <cell r="F2415" t="b">
            <v>0</v>
          </cell>
          <cell r="G2415">
            <v>10761.016266221</v>
          </cell>
          <cell r="H2415">
            <v>4469.2889047784502</v>
          </cell>
          <cell r="I2415">
            <v>2.7776811092470171</v>
          </cell>
          <cell r="J2415">
            <v>77</v>
          </cell>
          <cell r="K2415">
            <v>9.2493427579832404E-5</v>
          </cell>
          <cell r="L2415">
            <v>1831</v>
          </cell>
          <cell r="M2415">
            <v>17.980117781065601</v>
          </cell>
          <cell r="N2415">
            <v>2481</v>
          </cell>
        </row>
        <row r="2416">
          <cell r="B2416" t="str">
            <v>MC KEE 1103XR028</v>
          </cell>
          <cell r="C2416">
            <v>83531103</v>
          </cell>
          <cell r="D2416" t="str">
            <v>MC KEE 1103</v>
          </cell>
          <cell r="E2416" t="str">
            <v>XR028</v>
          </cell>
          <cell r="F2416" t="b">
            <v>0</v>
          </cell>
          <cell r="G2416">
            <v>16732.966353388802</v>
          </cell>
          <cell r="H2416">
            <v>1226.57960902795</v>
          </cell>
          <cell r="I2416">
            <v>0.76232418211805475</v>
          </cell>
          <cell r="J2416">
            <v>134</v>
          </cell>
          <cell r="K2416">
            <v>6.2050465299092202E-5</v>
          </cell>
          <cell r="L2416">
            <v>2717</v>
          </cell>
          <cell r="M2416">
            <v>31.864992527247999</v>
          </cell>
          <cell r="N2416">
            <v>2330</v>
          </cell>
        </row>
        <row r="2417">
          <cell r="B2417" t="str">
            <v>RESERVATION ROAD 1102CB</v>
          </cell>
          <cell r="C2417">
            <v>182731102</v>
          </cell>
          <cell r="D2417" t="str">
            <v>RESERVATION ROAD 1102</v>
          </cell>
          <cell r="E2417" t="str">
            <v>CB</v>
          </cell>
          <cell r="F2417" t="b">
            <v>0</v>
          </cell>
          <cell r="G2417">
            <v>27553.079202999601</v>
          </cell>
          <cell r="H2417">
            <v>12591.579525699701</v>
          </cell>
          <cell r="I2417">
            <v>7.8257175423863892</v>
          </cell>
          <cell r="J2417">
            <v>180</v>
          </cell>
          <cell r="K2417">
            <v>4.1970070445553199E-5</v>
          </cell>
          <cell r="L2417">
            <v>3225</v>
          </cell>
          <cell r="M2417">
            <v>36.651938992461702</v>
          </cell>
          <cell r="N2417">
            <v>2300</v>
          </cell>
        </row>
        <row r="2418">
          <cell r="B2418" t="str">
            <v>ROSSMOOR 110845268</v>
          </cell>
          <cell r="C2418">
            <v>14161108</v>
          </cell>
          <cell r="D2418" t="str">
            <v>ROSSMOOR 1108</v>
          </cell>
          <cell r="E2418">
            <v>45268</v>
          </cell>
          <cell r="F2418" t="b">
            <v>0</v>
          </cell>
          <cell r="G2418">
            <v>12405.156265115</v>
          </cell>
          <cell r="H2418">
            <v>4400.5556564752596</v>
          </cell>
          <cell r="I2418">
            <v>2.7349631177596394</v>
          </cell>
          <cell r="J2418">
            <v>112</v>
          </cell>
          <cell r="K2418">
            <v>8.3436668668517602E-5</v>
          </cell>
          <cell r="L2418">
            <v>2119</v>
          </cell>
          <cell r="M2418">
            <v>27.491784229683301</v>
          </cell>
          <cell r="N2418">
            <v>2366</v>
          </cell>
        </row>
        <row r="2419">
          <cell r="B2419" t="str">
            <v>SONOMA 1104914376</v>
          </cell>
          <cell r="C2419">
            <v>42721104</v>
          </cell>
          <cell r="D2419" t="str">
            <v>SONOMA 1104</v>
          </cell>
          <cell r="E2419">
            <v>914376</v>
          </cell>
          <cell r="F2419" t="b">
            <v>1</v>
          </cell>
          <cell r="G2419">
            <v>11215.185331896701</v>
          </cell>
          <cell r="H2419">
            <v>862.057683611475</v>
          </cell>
          <cell r="I2419">
            <v>0.5357723328846955</v>
          </cell>
          <cell r="J2419">
            <v>93</v>
          </cell>
          <cell r="K2419">
            <v>8.1800957530269304E-5</v>
          </cell>
          <cell r="L2419">
            <v>2159</v>
          </cell>
          <cell r="M2419">
            <v>28.2405617460226</v>
          </cell>
          <cell r="N2419">
            <v>2357</v>
          </cell>
        </row>
        <row r="2420">
          <cell r="B2420" t="str">
            <v>STELLING 1109478699</v>
          </cell>
          <cell r="C2420">
            <v>83481109</v>
          </cell>
          <cell r="D2420" t="str">
            <v>STELLING 1109</v>
          </cell>
          <cell r="E2420">
            <v>478699</v>
          </cell>
          <cell r="F2420" t="b">
            <v>0</v>
          </cell>
          <cell r="G2420">
            <v>1763.8687365092401</v>
          </cell>
          <cell r="H2420">
            <v>1328.3865450068299</v>
          </cell>
          <cell r="I2420">
            <v>0.82559760410617145</v>
          </cell>
          <cell r="J2420">
            <v>14</v>
          </cell>
          <cell r="K2420">
            <v>8.2785689301090301E-5</v>
          </cell>
          <cell r="L2420">
            <v>2136</v>
          </cell>
          <cell r="M2420">
            <v>37.3598193771072</v>
          </cell>
          <cell r="N2420">
            <v>2294</v>
          </cell>
        </row>
        <row r="2421">
          <cell r="B2421" t="str">
            <v>ORO FINO 11012022</v>
          </cell>
          <cell r="C2421">
            <v>103031101</v>
          </cell>
          <cell r="D2421" t="str">
            <v>ORO FINO 1101</v>
          </cell>
          <cell r="E2421">
            <v>2022</v>
          </cell>
          <cell r="F2421" t="b">
            <v>0</v>
          </cell>
          <cell r="G2421">
            <v>25888.955396494501</v>
          </cell>
          <cell r="H2421">
            <v>25888.955396494501</v>
          </cell>
          <cell r="I2421">
            <v>16.090090364508701</v>
          </cell>
          <cell r="J2421">
            <v>207</v>
          </cell>
          <cell r="K2421">
            <v>1.62798916710581E-4</v>
          </cell>
          <cell r="L2421">
            <v>614</v>
          </cell>
          <cell r="M2421">
            <v>14.0752335295681</v>
          </cell>
          <cell r="N2421">
            <v>2547</v>
          </cell>
        </row>
        <row r="2422">
          <cell r="B2422" t="str">
            <v>RIO DELL 1102772210</v>
          </cell>
          <cell r="C2422">
            <v>192251102</v>
          </cell>
          <cell r="D2422" t="str">
            <v>RIO DELL 1102</v>
          </cell>
          <cell r="E2422">
            <v>772210</v>
          </cell>
          <cell r="F2422" t="b">
            <v>0</v>
          </cell>
          <cell r="G2422">
            <v>5622.5297289063301</v>
          </cell>
          <cell r="H2422">
            <v>1329.77933855316</v>
          </cell>
          <cell r="I2422">
            <v>0.82646323092178986</v>
          </cell>
          <cell r="J2422">
            <v>32</v>
          </cell>
          <cell r="K2422">
            <v>3.0089734120279399E-4</v>
          </cell>
          <cell r="L2422">
            <v>129</v>
          </cell>
          <cell r="M2422">
            <v>8.4673283588729404</v>
          </cell>
          <cell r="N2422">
            <v>2658</v>
          </cell>
        </row>
        <row r="2423">
          <cell r="B2423" t="str">
            <v>WEIMAR 1101CB</v>
          </cell>
          <cell r="C2423">
            <v>152491101</v>
          </cell>
          <cell r="D2423" t="str">
            <v>WEIMAR 1101</v>
          </cell>
          <cell r="E2423" t="str">
            <v>CB</v>
          </cell>
          <cell r="F2423" t="b">
            <v>0</v>
          </cell>
          <cell r="G2423">
            <v>14897.593924065201</v>
          </cell>
          <cell r="H2423">
            <v>14897.593924065201</v>
          </cell>
          <cell r="I2423">
            <v>9.2589148067527667</v>
          </cell>
          <cell r="J2423">
            <v>116</v>
          </cell>
          <cell r="K2423">
            <v>2.6838270762176501E-4</v>
          </cell>
          <cell r="L2423">
            <v>176</v>
          </cell>
          <cell r="M2423">
            <v>10.721439176570801</v>
          </cell>
          <cell r="N2423">
            <v>2615</v>
          </cell>
        </row>
        <row r="2424">
          <cell r="B2424" t="str">
            <v>NORTH TOWER 2101CB</v>
          </cell>
          <cell r="C2424">
            <v>42042101</v>
          </cell>
          <cell r="D2424" t="str">
            <v>NORTH TOWER 2101</v>
          </cell>
          <cell r="E2424" t="str">
            <v>CB</v>
          </cell>
          <cell r="F2424" t="b">
            <v>0</v>
          </cell>
          <cell r="G2424">
            <v>7077.2532137504504</v>
          </cell>
          <cell r="H2424">
            <v>2179.35428005024</v>
          </cell>
          <cell r="I2424">
            <v>1.3544774891549036</v>
          </cell>
          <cell r="J2424">
            <v>22</v>
          </cell>
          <cell r="K2424">
            <v>7.8613620384463203E-5</v>
          </cell>
          <cell r="L2424">
            <v>2246</v>
          </cell>
          <cell r="M2424">
            <v>23.816549175574099</v>
          </cell>
          <cell r="N2424">
            <v>2407</v>
          </cell>
        </row>
        <row r="2425">
          <cell r="B2425" t="str">
            <v>GONZALES 1104415382</v>
          </cell>
          <cell r="C2425">
            <v>182131104</v>
          </cell>
          <cell r="D2425" t="str">
            <v>GONZALES 1104</v>
          </cell>
          <cell r="E2425">
            <v>415382</v>
          </cell>
          <cell r="F2425" t="b">
            <v>1</v>
          </cell>
          <cell r="G2425">
            <v>1920.35884704307</v>
          </cell>
          <cell r="H2425">
            <v>97.0432624674837</v>
          </cell>
          <cell r="I2425">
            <v>6.0312779656608889E-2</v>
          </cell>
          <cell r="J2425">
            <v>8</v>
          </cell>
          <cell r="K2425">
            <v>1.7727789619519599E-5</v>
          </cell>
          <cell r="L2425">
            <v>3562</v>
          </cell>
          <cell r="M2425">
            <v>59.384999019093797</v>
          </cell>
          <cell r="N2425">
            <v>2159</v>
          </cell>
        </row>
        <row r="2426">
          <cell r="B2426" t="str">
            <v>DIAMOND SPRINGS 110676088</v>
          </cell>
          <cell r="C2426">
            <v>152261106</v>
          </cell>
          <cell r="D2426" t="str">
            <v>DIAMOND SPRINGS 1106</v>
          </cell>
          <cell r="E2426">
            <v>76088</v>
          </cell>
          <cell r="F2426" t="b">
            <v>0</v>
          </cell>
          <cell r="G2426">
            <v>17715.992939172898</v>
          </cell>
          <cell r="H2426">
            <v>17715.992939172898</v>
          </cell>
          <cell r="I2426">
            <v>11.010561180343629</v>
          </cell>
          <cell r="J2426">
            <v>124</v>
          </cell>
          <cell r="K2426">
            <v>8.4526492672364002E-5</v>
          </cell>
          <cell r="L2426">
            <v>2076</v>
          </cell>
          <cell r="M2426">
            <v>27.094488205186298</v>
          </cell>
          <cell r="N2426">
            <v>2367</v>
          </cell>
        </row>
        <row r="2427">
          <cell r="B2427" t="str">
            <v>MIWUK 170236888</v>
          </cell>
          <cell r="C2427">
            <v>163661702</v>
          </cell>
          <cell r="D2427" t="str">
            <v>MIWUK 1702</v>
          </cell>
          <cell r="E2427">
            <v>36888</v>
          </cell>
          <cell r="F2427" t="b">
            <v>1</v>
          </cell>
          <cell r="G2427">
            <v>977.91209146243398</v>
          </cell>
          <cell r="H2427">
            <v>977.91209146243398</v>
          </cell>
          <cell r="I2427">
            <v>0.6077763153899528</v>
          </cell>
          <cell r="J2427">
            <v>7</v>
          </cell>
          <cell r="K2427">
            <v>1.18038323437628E-4</v>
          </cell>
          <cell r="L2427">
            <v>1228</v>
          </cell>
          <cell r="M2427">
            <v>17.046529697786902</v>
          </cell>
          <cell r="N2427">
            <v>2504</v>
          </cell>
        </row>
        <row r="2428">
          <cell r="B2428" t="str">
            <v>PUEBLO 2102647842</v>
          </cell>
          <cell r="C2428">
            <v>43292102</v>
          </cell>
          <cell r="D2428" t="str">
            <v>PUEBLO 2102</v>
          </cell>
          <cell r="E2428">
            <v>647842</v>
          </cell>
          <cell r="F2428" t="b">
            <v>1</v>
          </cell>
          <cell r="G2428">
            <v>1016.92836047199</v>
          </cell>
          <cell r="H2428">
            <v>187.73254595644599</v>
          </cell>
          <cell r="I2428">
            <v>0.11667653570941329</v>
          </cell>
          <cell r="J2428">
            <v>6</v>
          </cell>
          <cell r="K2428">
            <v>4.4257804802327801E-5</v>
          </cell>
          <cell r="L2428">
            <v>3184</v>
          </cell>
          <cell r="M2428">
            <v>47.975076101338601</v>
          </cell>
          <cell r="N2428">
            <v>2222</v>
          </cell>
        </row>
        <row r="2429">
          <cell r="B2429" t="str">
            <v>MONTE RIO 11133970</v>
          </cell>
          <cell r="C2429">
            <v>42811113</v>
          </cell>
          <cell r="D2429" t="str">
            <v>MONTE RIO 1113</v>
          </cell>
          <cell r="E2429">
            <v>3970</v>
          </cell>
          <cell r="F2429" t="b">
            <v>0</v>
          </cell>
          <cell r="G2429">
            <v>11750.7223742965</v>
          </cell>
          <cell r="H2429">
            <v>11750.7223742965</v>
          </cell>
          <cell r="I2429">
            <v>7.3031214259145427</v>
          </cell>
          <cell r="J2429">
            <v>87</v>
          </cell>
          <cell r="K2429">
            <v>1.5476376718694099E-4</v>
          </cell>
          <cell r="L2429">
            <v>697</v>
          </cell>
          <cell r="M2429">
            <v>11.267929736224399</v>
          </cell>
          <cell r="N2429">
            <v>2601</v>
          </cell>
        </row>
        <row r="2430">
          <cell r="B2430" t="str">
            <v>BOLINAS 11011236</v>
          </cell>
          <cell r="C2430">
            <v>42261101</v>
          </cell>
          <cell r="D2430" t="str">
            <v>BOLINAS 1101</v>
          </cell>
          <cell r="E2430">
            <v>1236</v>
          </cell>
          <cell r="F2430" t="b">
            <v>0</v>
          </cell>
          <cell r="G2430">
            <v>6557.8128617972397</v>
          </cell>
          <cell r="H2430">
            <v>5809.1132779005602</v>
          </cell>
          <cell r="I2430">
            <v>3.6103873697331013</v>
          </cell>
          <cell r="J2430">
            <v>34</v>
          </cell>
          <cell r="K2430">
            <v>1.15317731101908E-4</v>
          </cell>
          <cell r="L2430">
            <v>1292</v>
          </cell>
          <cell r="M2430">
            <v>31.221880577723699</v>
          </cell>
          <cell r="N2430">
            <v>2338</v>
          </cell>
        </row>
        <row r="2431">
          <cell r="B2431" t="str">
            <v>PLACERVILLE 210623190</v>
          </cell>
          <cell r="C2431">
            <v>153082106</v>
          </cell>
          <cell r="D2431" t="str">
            <v>PLACERVILLE 2106</v>
          </cell>
          <cell r="E2431">
            <v>23190</v>
          </cell>
          <cell r="F2431" t="b">
            <v>0</v>
          </cell>
          <cell r="G2431">
            <v>5918.8129567495398</v>
          </cell>
          <cell r="H2431">
            <v>5918.8129567495398</v>
          </cell>
          <cell r="I2431">
            <v>3.6785661632999003</v>
          </cell>
          <cell r="J2431">
            <v>45</v>
          </cell>
          <cell r="K2431">
            <v>3.10071448459186E-4</v>
          </cell>
          <cell r="L2431">
            <v>118</v>
          </cell>
          <cell r="M2431">
            <v>11.1571978726789</v>
          </cell>
          <cell r="N2431">
            <v>2604</v>
          </cell>
        </row>
        <row r="2432">
          <cell r="B2432" t="str">
            <v>INDIAN FLAT 110410270</v>
          </cell>
          <cell r="C2432">
            <v>252691104</v>
          </cell>
          <cell r="D2432" t="str">
            <v>INDIAN FLAT 1104</v>
          </cell>
          <cell r="E2432">
            <v>10270</v>
          </cell>
          <cell r="F2432" t="b">
            <v>0</v>
          </cell>
          <cell r="G2432">
            <v>6119.89618148723</v>
          </cell>
          <cell r="H2432">
            <v>6119.89618148723</v>
          </cell>
          <cell r="I2432">
            <v>3.803540199805612</v>
          </cell>
          <cell r="J2432">
            <v>39</v>
          </cell>
          <cell r="K2432">
            <v>3.22449307368981E-5</v>
          </cell>
          <cell r="L2432">
            <v>3398</v>
          </cell>
          <cell r="M2432">
            <v>67.2011554334956</v>
          </cell>
          <cell r="N2432">
            <v>2107</v>
          </cell>
        </row>
        <row r="2433">
          <cell r="B2433" t="str">
            <v>KONOCTI 11024421</v>
          </cell>
          <cell r="C2433">
            <v>43311102</v>
          </cell>
          <cell r="D2433" t="str">
            <v>KONOCTI 1102</v>
          </cell>
          <cell r="E2433">
            <v>4421</v>
          </cell>
          <cell r="F2433" t="b">
            <v>1</v>
          </cell>
          <cell r="G2433">
            <v>585.35927499490799</v>
          </cell>
          <cell r="H2433">
            <v>585.35927499490799</v>
          </cell>
          <cell r="I2433">
            <v>0.36380315412983716</v>
          </cell>
          <cell r="J2433">
            <v>5</v>
          </cell>
          <cell r="K2433">
            <v>8.4836774476570995E-5</v>
          </cell>
          <cell r="L2433">
            <v>2068</v>
          </cell>
          <cell r="M2433">
            <v>28.583681191712898</v>
          </cell>
          <cell r="N2433">
            <v>2354</v>
          </cell>
        </row>
        <row r="2434">
          <cell r="B2434" t="str">
            <v>PERRY 1101V74</v>
          </cell>
          <cell r="C2434">
            <v>183071101</v>
          </cell>
          <cell r="D2434" t="str">
            <v>PERRY 1101</v>
          </cell>
          <cell r="E2434" t="str">
            <v>V74</v>
          </cell>
          <cell r="F2434" t="b">
            <v>0</v>
          </cell>
          <cell r="G2434">
            <v>8209.05978247229</v>
          </cell>
          <cell r="H2434">
            <v>6901.1377608988496</v>
          </cell>
          <cell r="I2434">
            <v>4.289084997451118</v>
          </cell>
          <cell r="J2434">
            <v>61</v>
          </cell>
          <cell r="K2434">
            <v>4.7404655531148002E-5</v>
          </cell>
          <cell r="L2434">
            <v>3107</v>
          </cell>
          <cell r="M2434">
            <v>40.689454455844597</v>
          </cell>
          <cell r="N2434">
            <v>2274</v>
          </cell>
        </row>
        <row r="2435">
          <cell r="B2435" t="str">
            <v>HATTON 1102CB</v>
          </cell>
          <cell r="C2435">
            <v>182291102</v>
          </cell>
          <cell r="D2435" t="str">
            <v>HATTON 1102</v>
          </cell>
          <cell r="E2435" t="str">
            <v>CB</v>
          </cell>
          <cell r="F2435" t="b">
            <v>0</v>
          </cell>
          <cell r="G2435">
            <v>7725.5743238168998</v>
          </cell>
          <cell r="H2435">
            <v>3167.0883118112802</v>
          </cell>
          <cell r="I2435">
            <v>1.9683581801188814</v>
          </cell>
          <cell r="J2435">
            <v>66</v>
          </cell>
          <cell r="K2435">
            <v>5.6001909530413402E-5</v>
          </cell>
          <cell r="L2435">
            <v>2888</v>
          </cell>
          <cell r="M2435">
            <v>47.878700708769202</v>
          </cell>
          <cell r="N2435">
            <v>2223</v>
          </cell>
        </row>
        <row r="2436">
          <cell r="B2436" t="str">
            <v>BIG BASIN 110110720</v>
          </cell>
          <cell r="C2436">
            <v>82841101</v>
          </cell>
          <cell r="D2436" t="str">
            <v>BIG BASIN 1101</v>
          </cell>
          <cell r="E2436">
            <v>10720</v>
          </cell>
          <cell r="F2436" t="b">
            <v>0</v>
          </cell>
          <cell r="G2436">
            <v>7578.3101545016498</v>
          </cell>
          <cell r="H2436">
            <v>7578.3101545016498</v>
          </cell>
          <cell r="I2436">
            <v>4.7099503757002177</v>
          </cell>
          <cell r="J2436">
            <v>44</v>
          </cell>
          <cell r="K2436">
            <v>5.9262908478050901E-4</v>
          </cell>
          <cell r="L2436">
            <v>19</v>
          </cell>
          <cell r="M2436">
            <v>5.4691898261162901</v>
          </cell>
          <cell r="N2436">
            <v>2730</v>
          </cell>
        </row>
        <row r="2437">
          <cell r="B2437" t="str">
            <v>PERRY 1101V88</v>
          </cell>
          <cell r="C2437">
            <v>183071101</v>
          </cell>
          <cell r="D2437" t="str">
            <v>PERRY 1101</v>
          </cell>
          <cell r="E2437" t="str">
            <v>V88</v>
          </cell>
          <cell r="F2437" t="b">
            <v>0</v>
          </cell>
          <cell r="G2437">
            <v>5002.73090465121</v>
          </cell>
          <cell r="H2437">
            <v>1732.60648933826</v>
          </cell>
          <cell r="I2437">
            <v>1.0768219324662895</v>
          </cell>
          <cell r="J2437">
            <v>48</v>
          </cell>
          <cell r="K2437">
            <v>3.4226977305706801E-5</v>
          </cell>
          <cell r="L2437">
            <v>3365</v>
          </cell>
          <cell r="M2437">
            <v>36.5389972155292</v>
          </cell>
          <cell r="N2437">
            <v>2301</v>
          </cell>
        </row>
        <row r="2438">
          <cell r="B2438" t="str">
            <v>SANTA ROSA A 110432180</v>
          </cell>
          <cell r="C2438">
            <v>42151104</v>
          </cell>
          <cell r="D2438" t="str">
            <v>SANTA ROSA A 1104</v>
          </cell>
          <cell r="E2438">
            <v>32180</v>
          </cell>
          <cell r="F2438" t="b">
            <v>0</v>
          </cell>
          <cell r="G2438">
            <v>4085.7250041947</v>
          </cell>
          <cell r="H2438">
            <v>3970.21308309815</v>
          </cell>
          <cell r="I2438">
            <v>2.4675034699180549</v>
          </cell>
          <cell r="J2438">
            <v>36</v>
          </cell>
          <cell r="K2438">
            <v>1.3280458224471599E-4</v>
          </cell>
          <cell r="L2438">
            <v>963</v>
          </cell>
          <cell r="M2438">
            <v>9.9964386882153295</v>
          </cell>
          <cell r="N2438">
            <v>2624</v>
          </cell>
        </row>
        <row r="2439">
          <cell r="B2439" t="str">
            <v>BIG BASIN 11028403</v>
          </cell>
          <cell r="C2439">
            <v>82841102</v>
          </cell>
          <cell r="D2439" t="str">
            <v>BIG BASIN 1102</v>
          </cell>
          <cell r="E2439">
            <v>8403</v>
          </cell>
          <cell r="F2439" t="b">
            <v>0</v>
          </cell>
          <cell r="G2439">
            <v>7867.72923810065</v>
          </cell>
          <cell r="H2439">
            <v>7867.72923810065</v>
          </cell>
          <cell r="I2439">
            <v>4.889825505345339</v>
          </cell>
          <cell r="J2439">
            <v>42</v>
          </cell>
          <cell r="K2439">
            <v>1.5777855071242E-4</v>
          </cell>
          <cell r="L2439">
            <v>666</v>
          </cell>
          <cell r="M2439">
            <v>14.7825170974205</v>
          </cell>
          <cell r="N2439">
            <v>2533</v>
          </cell>
        </row>
        <row r="2440">
          <cell r="B2440" t="str">
            <v>SAN RAFAEL 11071415</v>
          </cell>
          <cell r="C2440">
            <v>42011107</v>
          </cell>
          <cell r="D2440" t="str">
            <v>SAN RAFAEL 1107</v>
          </cell>
          <cell r="E2440">
            <v>1415</v>
          </cell>
          <cell r="F2440" t="b">
            <v>0</v>
          </cell>
          <cell r="G2440">
            <v>1913.2695695925599</v>
          </cell>
          <cell r="H2440">
            <v>1280.0187904849899</v>
          </cell>
          <cell r="I2440">
            <v>0.79553684927594159</v>
          </cell>
          <cell r="J2440">
            <v>14</v>
          </cell>
          <cell r="K2440">
            <v>1.5384493768319101E-4</v>
          </cell>
          <cell r="L2440">
            <v>711</v>
          </cell>
          <cell r="M2440">
            <v>13.6481872048592</v>
          </cell>
          <cell r="N2440">
            <v>2558</v>
          </cell>
        </row>
        <row r="2441">
          <cell r="B2441" t="str">
            <v>ORO FINO 11022090</v>
          </cell>
          <cell r="C2441">
            <v>103031102</v>
          </cell>
          <cell r="D2441" t="str">
            <v>ORO FINO 1102</v>
          </cell>
          <cell r="E2441">
            <v>2090</v>
          </cell>
          <cell r="F2441" t="b">
            <v>0</v>
          </cell>
          <cell r="G2441">
            <v>23726.193149765</v>
          </cell>
          <cell r="H2441">
            <v>23726.193149765</v>
          </cell>
          <cell r="I2441">
            <v>14.745924891090739</v>
          </cell>
          <cell r="J2441">
            <v>183</v>
          </cell>
          <cell r="K2441">
            <v>1.10064439602448E-4</v>
          </cell>
          <cell r="L2441">
            <v>1410</v>
          </cell>
          <cell r="M2441">
            <v>20.718214122961498</v>
          </cell>
          <cell r="N2441">
            <v>2438</v>
          </cell>
        </row>
        <row r="2442">
          <cell r="B2442" t="str">
            <v>FULTON 1107CB</v>
          </cell>
          <cell r="C2442">
            <v>42561107</v>
          </cell>
          <cell r="D2442" t="str">
            <v>FULTON 1107</v>
          </cell>
          <cell r="E2442" t="str">
            <v>CB</v>
          </cell>
          <cell r="F2442" t="b">
            <v>1</v>
          </cell>
          <cell r="G2442">
            <v>19915.784981262499</v>
          </cell>
          <cell r="H2442">
            <v>875.31778695291598</v>
          </cell>
          <cell r="I2442">
            <v>0.54401354067925167</v>
          </cell>
          <cell r="J2442">
            <v>166</v>
          </cell>
          <cell r="K2442">
            <v>8.6264893946220501E-5</v>
          </cell>
          <cell r="L2442">
            <v>2028</v>
          </cell>
          <cell r="M2442">
            <v>19.7079194313485</v>
          </cell>
          <cell r="N2442">
            <v>2452</v>
          </cell>
        </row>
        <row r="2443">
          <cell r="B2443" t="str">
            <v>CAMP EVERS 210612840</v>
          </cell>
          <cell r="C2443">
            <v>83622106</v>
          </cell>
          <cell r="D2443" t="str">
            <v>CAMP EVERS 2106</v>
          </cell>
          <cell r="E2443">
            <v>12840</v>
          </cell>
          <cell r="F2443" t="b">
            <v>0</v>
          </cell>
          <cell r="G2443">
            <v>6323.0477736489102</v>
          </cell>
          <cell r="H2443">
            <v>6323.0477736489102</v>
          </cell>
          <cell r="I2443">
            <v>3.9297997350210752</v>
          </cell>
          <cell r="J2443">
            <v>50</v>
          </cell>
          <cell r="K2443">
            <v>1.44174599554389E-4</v>
          </cell>
          <cell r="L2443">
            <v>811</v>
          </cell>
          <cell r="M2443">
            <v>15.7468213081359</v>
          </cell>
          <cell r="N2443">
            <v>2520</v>
          </cell>
        </row>
        <row r="2444">
          <cell r="B2444" t="str">
            <v>PURISIMA 110149394</v>
          </cell>
          <cell r="C2444">
            <v>182971101</v>
          </cell>
          <cell r="D2444" t="str">
            <v>PURISIMA 1101</v>
          </cell>
          <cell r="E2444">
            <v>49394</v>
          </cell>
          <cell r="F2444" t="b">
            <v>0</v>
          </cell>
          <cell r="G2444">
            <v>14105.1914893004</v>
          </cell>
          <cell r="H2444">
            <v>1836.8422092189301</v>
          </cell>
          <cell r="I2444">
            <v>1.1416048534611125</v>
          </cell>
          <cell r="J2444">
            <v>111</v>
          </cell>
          <cell r="K2444">
            <v>2.0591646732002001E-5</v>
          </cell>
          <cell r="L2444">
            <v>3538</v>
          </cell>
          <cell r="M2444">
            <v>59.3554765127666</v>
          </cell>
          <cell r="N2444">
            <v>2160</v>
          </cell>
        </row>
        <row r="2445">
          <cell r="B2445" t="str">
            <v>DEL MONTE 21042760</v>
          </cell>
          <cell r="C2445">
            <v>182222104</v>
          </cell>
          <cell r="D2445" t="str">
            <v>DEL MONTE 2104</v>
          </cell>
          <cell r="E2445">
            <v>2760</v>
          </cell>
          <cell r="F2445" t="b">
            <v>0</v>
          </cell>
          <cell r="G2445">
            <v>4358.99558185358</v>
          </cell>
          <cell r="H2445">
            <v>4358.99558185358</v>
          </cell>
          <cell r="I2445">
            <v>2.7091333634888626</v>
          </cell>
          <cell r="J2445">
            <v>28</v>
          </cell>
          <cell r="K2445">
            <v>8.7660605978661399E-5</v>
          </cell>
          <cell r="L2445">
            <v>1995</v>
          </cell>
          <cell r="M2445">
            <v>28.0772651024003</v>
          </cell>
          <cell r="N2445">
            <v>2360</v>
          </cell>
        </row>
        <row r="2446">
          <cell r="B2446" t="str">
            <v>LUCERNE 11062327</v>
          </cell>
          <cell r="C2446">
            <v>43351106</v>
          </cell>
          <cell r="D2446" t="str">
            <v>LUCERNE 1106</v>
          </cell>
          <cell r="E2446">
            <v>2327</v>
          </cell>
          <cell r="F2446" t="b">
            <v>0</v>
          </cell>
          <cell r="G2446">
            <v>2038.9697887734801</v>
          </cell>
          <cell r="H2446">
            <v>1914.8889720295001</v>
          </cell>
          <cell r="I2446">
            <v>1.1901112318393412</v>
          </cell>
          <cell r="J2446">
            <v>20</v>
          </cell>
          <cell r="K2446">
            <v>1.33259923313744E-4</v>
          </cell>
          <cell r="L2446">
            <v>953</v>
          </cell>
          <cell r="M2446">
            <v>15.518933189026701</v>
          </cell>
          <cell r="N2446">
            <v>2523</v>
          </cell>
        </row>
        <row r="2447">
          <cell r="B2447" t="str">
            <v>GUALALA 1111445166</v>
          </cell>
          <cell r="C2447">
            <v>42841111</v>
          </cell>
          <cell r="D2447" t="str">
            <v>GUALALA 1111</v>
          </cell>
          <cell r="E2447">
            <v>445166</v>
          </cell>
          <cell r="F2447" t="b">
            <v>0</v>
          </cell>
          <cell r="G2447">
            <v>15269.795523942201</v>
          </cell>
          <cell r="H2447">
            <v>12164.263484031901</v>
          </cell>
          <cell r="I2447">
            <v>7.5601388962286515</v>
          </cell>
          <cell r="J2447">
            <v>71</v>
          </cell>
          <cell r="K2447">
            <v>5.9661006162059398E-5</v>
          </cell>
          <cell r="L2447">
            <v>2785</v>
          </cell>
          <cell r="M2447">
            <v>28.189317246872701</v>
          </cell>
          <cell r="N2447">
            <v>2359</v>
          </cell>
        </row>
        <row r="2448">
          <cell r="B2448" t="str">
            <v>PINE GROVE 110245292</v>
          </cell>
          <cell r="C2448">
            <v>163751102</v>
          </cell>
          <cell r="D2448" t="str">
            <v>PINE GROVE 1102</v>
          </cell>
          <cell r="E2448">
            <v>45292</v>
          </cell>
          <cell r="F2448" t="b">
            <v>0</v>
          </cell>
          <cell r="G2448">
            <v>17350.604704662601</v>
          </cell>
          <cell r="H2448">
            <v>17350.604704662601</v>
          </cell>
          <cell r="I2448">
            <v>10.783470916508763</v>
          </cell>
          <cell r="J2448">
            <v>132</v>
          </cell>
          <cell r="K2448">
            <v>8.1992982648609303E-5</v>
          </cell>
          <cell r="L2448">
            <v>2156</v>
          </cell>
          <cell r="M2448">
            <v>36.0801610152566</v>
          </cell>
          <cell r="N2448">
            <v>2304</v>
          </cell>
        </row>
        <row r="2449">
          <cell r="B2449" t="str">
            <v>IGNACIO 1101CB</v>
          </cell>
          <cell r="C2449">
            <v>42481101</v>
          </cell>
          <cell r="D2449" t="str">
            <v>IGNACIO 1101</v>
          </cell>
          <cell r="E2449" t="str">
            <v>CB</v>
          </cell>
          <cell r="F2449" t="b">
            <v>0</v>
          </cell>
          <cell r="G2449">
            <v>2942.81101221262</v>
          </cell>
          <cell r="H2449">
            <v>2690.5619154311398</v>
          </cell>
          <cell r="I2449">
            <v>1.6721950997086015</v>
          </cell>
          <cell r="J2449">
            <v>19</v>
          </cell>
          <cell r="K2449">
            <v>1.3352849794046E-4</v>
          </cell>
          <cell r="L2449">
            <v>951</v>
          </cell>
          <cell r="M2449">
            <v>20.082121455779099</v>
          </cell>
          <cell r="N2449">
            <v>2447</v>
          </cell>
        </row>
        <row r="2450">
          <cell r="B2450" t="str">
            <v>LAURELES 1112438</v>
          </cell>
          <cell r="C2450">
            <v>182371112</v>
          </cell>
          <cell r="D2450" t="str">
            <v>LAURELES 1112</v>
          </cell>
          <cell r="E2450">
            <v>438</v>
          </cell>
          <cell r="F2450" t="b">
            <v>0</v>
          </cell>
          <cell r="G2450">
            <v>9219.1150509869894</v>
          </cell>
          <cell r="H2450">
            <v>8226.4087993545108</v>
          </cell>
          <cell r="I2450">
            <v>5.1127463016497892</v>
          </cell>
          <cell r="J2450">
            <v>48</v>
          </cell>
          <cell r="K2450">
            <v>7.1249500600041504E-5</v>
          </cell>
          <cell r="L2450">
            <v>2440</v>
          </cell>
          <cell r="M2450">
            <v>29.804996528686001</v>
          </cell>
          <cell r="N2450">
            <v>2347</v>
          </cell>
        </row>
        <row r="2451">
          <cell r="B2451" t="str">
            <v>HARTLEY 1101738</v>
          </cell>
          <cell r="C2451">
            <v>43211101</v>
          </cell>
          <cell r="D2451" t="str">
            <v>HARTLEY 1101</v>
          </cell>
          <cell r="E2451">
            <v>738</v>
          </cell>
          <cell r="F2451" t="b">
            <v>0</v>
          </cell>
          <cell r="G2451">
            <v>12990.118681378601</v>
          </cell>
          <cell r="H2451">
            <v>4208.5049011247202</v>
          </cell>
          <cell r="I2451">
            <v>2.6156027974671971</v>
          </cell>
          <cell r="J2451">
            <v>106</v>
          </cell>
          <cell r="K2451">
            <v>7.6100674652265904E-5</v>
          </cell>
          <cell r="L2451">
            <v>2304</v>
          </cell>
          <cell r="M2451">
            <v>26.518770668537901</v>
          </cell>
          <cell r="N2451">
            <v>2371</v>
          </cell>
        </row>
        <row r="2452">
          <cell r="B2452" t="str">
            <v>ORO FINO 1102CB</v>
          </cell>
          <cell r="C2452">
            <v>103031102</v>
          </cell>
          <cell r="D2452" t="str">
            <v>ORO FINO 1102</v>
          </cell>
          <cell r="E2452" t="str">
            <v>CB</v>
          </cell>
          <cell r="F2452" t="b">
            <v>0</v>
          </cell>
          <cell r="G2452">
            <v>3376.1920958452602</v>
          </cell>
          <cell r="H2452">
            <v>3376.1920958452602</v>
          </cell>
          <cell r="I2452">
            <v>2.0983170266285023</v>
          </cell>
          <cell r="J2452">
            <v>27</v>
          </cell>
          <cell r="K2452">
            <v>1.8738327425024901E-4</v>
          </cell>
          <cell r="L2452">
            <v>459</v>
          </cell>
          <cell r="M2452">
            <v>22.075737733831101</v>
          </cell>
          <cell r="N2452">
            <v>2425</v>
          </cell>
        </row>
        <row r="2453">
          <cell r="B2453" t="str">
            <v>ALTO 112278672</v>
          </cell>
          <cell r="C2453">
            <v>42031122</v>
          </cell>
          <cell r="D2453" t="str">
            <v>ALTO 1122</v>
          </cell>
          <cell r="E2453">
            <v>78672</v>
          </cell>
          <cell r="F2453" t="b">
            <v>0</v>
          </cell>
          <cell r="G2453">
            <v>14393.478723009201</v>
          </cell>
          <cell r="H2453">
            <v>6078.7897714523997</v>
          </cell>
          <cell r="I2453">
            <v>3.7779923999082659</v>
          </cell>
          <cell r="J2453">
            <v>123</v>
          </cell>
          <cell r="K2453">
            <v>7.9821269071183703E-5</v>
          </cell>
          <cell r="L2453">
            <v>2211</v>
          </cell>
          <cell r="M2453">
            <v>9.5345842784359895</v>
          </cell>
          <cell r="N2453">
            <v>2635</v>
          </cell>
        </row>
        <row r="2454">
          <cell r="B2454" t="str">
            <v>MONTE RIO 1113678</v>
          </cell>
          <cell r="C2454">
            <v>42811113</v>
          </cell>
          <cell r="D2454" t="str">
            <v>MONTE RIO 1113</v>
          </cell>
          <cell r="E2454">
            <v>678</v>
          </cell>
          <cell r="F2454" t="b">
            <v>0</v>
          </cell>
          <cell r="G2454">
            <v>3004.0039510675801</v>
          </cell>
          <cell r="H2454">
            <v>3004.0039510675801</v>
          </cell>
          <cell r="I2454">
            <v>1.8670005910923431</v>
          </cell>
          <cell r="J2454">
            <v>17</v>
          </cell>
          <cell r="K2454">
            <v>1.3325347433291201E-4</v>
          </cell>
          <cell r="L2454">
            <v>954</v>
          </cell>
          <cell r="M2454">
            <v>26.646067313760199</v>
          </cell>
          <cell r="N2454">
            <v>2369</v>
          </cell>
        </row>
        <row r="2455">
          <cell r="B2455" t="str">
            <v>SUMMIT 110186658</v>
          </cell>
          <cell r="C2455">
            <v>152591101</v>
          </cell>
          <cell r="D2455" t="str">
            <v>SUMMIT 1101</v>
          </cell>
          <cell r="E2455">
            <v>86658</v>
          </cell>
          <cell r="F2455" t="b">
            <v>0</v>
          </cell>
          <cell r="G2455">
            <v>1081.81201078612</v>
          </cell>
          <cell r="H2455">
            <v>1029.02785696466</v>
          </cell>
          <cell r="I2455">
            <v>0.63954497014584211</v>
          </cell>
          <cell r="J2455">
            <v>7</v>
          </cell>
          <cell r="K2455">
            <v>2.43871728473875E-4</v>
          </cell>
          <cell r="L2455">
            <v>235</v>
          </cell>
          <cell r="M2455">
            <v>13.6494401934601</v>
          </cell>
          <cell r="N2455">
            <v>2557</v>
          </cell>
        </row>
        <row r="2456">
          <cell r="B2456" t="str">
            <v>PINE GROVE 11011021</v>
          </cell>
          <cell r="C2456">
            <v>163751101</v>
          </cell>
          <cell r="D2456" t="str">
            <v>PINE GROVE 1101</v>
          </cell>
          <cell r="E2456">
            <v>1021</v>
          </cell>
          <cell r="F2456" t="b">
            <v>0</v>
          </cell>
          <cell r="G2456">
            <v>6702.9103223664197</v>
          </cell>
          <cell r="H2456">
            <v>6702.9103223664197</v>
          </cell>
          <cell r="I2456">
            <v>4.1658858436087129</v>
          </cell>
          <cell r="J2456">
            <v>56</v>
          </cell>
          <cell r="K2456">
            <v>6.9850612931077194E-5</v>
          </cell>
          <cell r="L2456">
            <v>2478</v>
          </cell>
          <cell r="M2456">
            <v>34.444192176019598</v>
          </cell>
          <cell r="N2456">
            <v>2311</v>
          </cell>
        </row>
        <row r="2457">
          <cell r="B2457" t="str">
            <v>BIG BASIN 110110296</v>
          </cell>
          <cell r="C2457">
            <v>82841101</v>
          </cell>
          <cell r="D2457" t="str">
            <v>BIG BASIN 1101</v>
          </cell>
          <cell r="E2457">
            <v>10296</v>
          </cell>
          <cell r="F2457" t="b">
            <v>0</v>
          </cell>
          <cell r="G2457">
            <v>23203.580421509501</v>
          </cell>
          <cell r="H2457">
            <v>23203.580421509501</v>
          </cell>
          <cell r="I2457">
            <v>14.421118969241455</v>
          </cell>
          <cell r="J2457">
            <v>181</v>
          </cell>
          <cell r="K2457">
            <v>2.8226548879476798E-4</v>
          </cell>
          <cell r="L2457">
            <v>151</v>
          </cell>
          <cell r="M2457">
            <v>8.4720494166246301</v>
          </cell>
          <cell r="N2457">
            <v>2657</v>
          </cell>
        </row>
        <row r="2458">
          <cell r="B2458" t="str">
            <v>EEL RIVER 1103987714</v>
          </cell>
          <cell r="C2458">
            <v>192381103</v>
          </cell>
          <cell r="D2458" t="str">
            <v>EEL RIVER 1103</v>
          </cell>
          <cell r="E2458">
            <v>987714</v>
          </cell>
          <cell r="F2458" t="b">
            <v>0</v>
          </cell>
          <cell r="G2458">
            <v>1590.9598325354</v>
          </cell>
          <cell r="H2458">
            <v>1218.9667515985</v>
          </cell>
          <cell r="I2458">
            <v>0.75759276047141078</v>
          </cell>
          <cell r="J2458">
            <v>6</v>
          </cell>
          <cell r="K2458">
            <v>1.3452835410134801E-4</v>
          </cell>
          <cell r="L2458">
            <v>933</v>
          </cell>
          <cell r="M2458">
            <v>18.573635590176899</v>
          </cell>
          <cell r="N2458">
            <v>2466</v>
          </cell>
        </row>
        <row r="2459">
          <cell r="B2459" t="str">
            <v>HALSEY 11022514</v>
          </cell>
          <cell r="C2459">
            <v>152241102</v>
          </cell>
          <cell r="D2459" t="str">
            <v>HALSEY 1102</v>
          </cell>
          <cell r="E2459">
            <v>2514</v>
          </cell>
          <cell r="F2459" t="b">
            <v>0</v>
          </cell>
          <cell r="G2459">
            <v>31420.496525235099</v>
          </cell>
          <cell r="H2459">
            <v>17648.497858532501</v>
          </cell>
          <cell r="I2459">
            <v>10.968612715060598</v>
          </cell>
          <cell r="J2459">
            <v>212</v>
          </cell>
          <cell r="K2459">
            <v>1.9439272728050101E-4</v>
          </cell>
          <cell r="L2459">
            <v>421</v>
          </cell>
          <cell r="M2459">
            <v>17.578907749288799</v>
          </cell>
          <cell r="N2459">
            <v>2488</v>
          </cell>
        </row>
        <row r="2460">
          <cell r="B2460" t="str">
            <v>PLACERVILLE 1111508410</v>
          </cell>
          <cell r="C2460">
            <v>153081111</v>
          </cell>
          <cell r="D2460" t="str">
            <v>PLACERVILLE 1111</v>
          </cell>
          <cell r="E2460">
            <v>508410</v>
          </cell>
          <cell r="F2460" t="b">
            <v>0</v>
          </cell>
          <cell r="G2460">
            <v>8406.5824793239208</v>
          </cell>
          <cell r="H2460">
            <v>7530.8770902331598</v>
          </cell>
          <cell r="I2460">
            <v>4.6804705346383839</v>
          </cell>
          <cell r="J2460">
            <v>73</v>
          </cell>
          <cell r="K2460">
            <v>2.7280402180821601E-4</v>
          </cell>
          <cell r="L2460">
            <v>169</v>
          </cell>
          <cell r="M2460">
            <v>8.8564289250403405</v>
          </cell>
          <cell r="N2460">
            <v>2647</v>
          </cell>
        </row>
        <row r="2461">
          <cell r="B2461" t="str">
            <v>POINT MORETTI 11015074</v>
          </cell>
          <cell r="C2461">
            <v>82931101</v>
          </cell>
          <cell r="D2461" t="str">
            <v>POINT MORETTI 1101</v>
          </cell>
          <cell r="E2461">
            <v>5074</v>
          </cell>
          <cell r="F2461" t="b">
            <v>0</v>
          </cell>
          <cell r="G2461">
            <v>4940.8280311552899</v>
          </cell>
          <cell r="H2461">
            <v>2196.7079403109801</v>
          </cell>
          <cell r="I2461">
            <v>1.3652628591118583</v>
          </cell>
          <cell r="J2461">
            <v>34</v>
          </cell>
          <cell r="K2461">
            <v>7.8642746516647202E-5</v>
          </cell>
          <cell r="L2461">
            <v>2245</v>
          </cell>
          <cell r="M2461">
            <v>54.961526487460901</v>
          </cell>
          <cell r="N2461">
            <v>2181</v>
          </cell>
        </row>
        <row r="2462">
          <cell r="B2462" t="str">
            <v>ECHO SUMMIT 1101344250</v>
          </cell>
          <cell r="C2462">
            <v>158031101</v>
          </cell>
          <cell r="D2462" t="str">
            <v>ECHO SUMMIT 1101</v>
          </cell>
          <cell r="E2462">
            <v>344250</v>
          </cell>
          <cell r="F2462" t="b">
            <v>0</v>
          </cell>
          <cell r="G2462">
            <v>1668.18367719252</v>
          </cell>
          <cell r="H2462">
            <v>1299.27079946558</v>
          </cell>
          <cell r="I2462">
            <v>0.80750205063118707</v>
          </cell>
          <cell r="J2462">
            <v>10</v>
          </cell>
          <cell r="K2462">
            <v>4.8899147623160299E-5</v>
          </cell>
          <cell r="L2462">
            <v>3068</v>
          </cell>
          <cell r="M2462">
            <v>38.039168573392601</v>
          </cell>
          <cell r="N2462">
            <v>2290</v>
          </cell>
        </row>
        <row r="2463">
          <cell r="B2463" t="str">
            <v>HARRIS 1109355914</v>
          </cell>
          <cell r="C2463">
            <v>192431109</v>
          </cell>
          <cell r="D2463" t="str">
            <v>HARRIS 1109</v>
          </cell>
          <cell r="E2463">
            <v>355914</v>
          </cell>
          <cell r="F2463" t="b">
            <v>0</v>
          </cell>
          <cell r="G2463">
            <v>14935.383216731099</v>
          </cell>
          <cell r="H2463">
            <v>13002.780696293201</v>
          </cell>
          <cell r="I2463">
            <v>8.0812807310709758</v>
          </cell>
          <cell r="J2463">
            <v>104</v>
          </cell>
          <cell r="K2463">
            <v>2.0479972030867401E-4</v>
          </cell>
          <cell r="L2463">
            <v>382</v>
          </cell>
          <cell r="M2463">
            <v>13.314796677505299</v>
          </cell>
          <cell r="N2463">
            <v>2566</v>
          </cell>
        </row>
        <row r="2464">
          <cell r="B2464" t="str">
            <v>MORRO BAY 1101W20</v>
          </cell>
          <cell r="C2464">
            <v>183011101</v>
          </cell>
          <cell r="D2464" t="str">
            <v>MORRO BAY 1101</v>
          </cell>
          <cell r="E2464" t="str">
            <v>W20</v>
          </cell>
          <cell r="F2464" t="b">
            <v>0</v>
          </cell>
          <cell r="G2464">
            <v>6313.36059208388</v>
          </cell>
          <cell r="H2464">
            <v>3551.7375521917102</v>
          </cell>
          <cell r="I2464">
            <v>2.2074192369121879</v>
          </cell>
          <cell r="J2464">
            <v>48</v>
          </cell>
          <cell r="K2464">
            <v>4.0736354456782899E-5</v>
          </cell>
          <cell r="L2464">
            <v>3252</v>
          </cell>
          <cell r="M2464">
            <v>28.771792709516902</v>
          </cell>
          <cell r="N2464">
            <v>2351</v>
          </cell>
        </row>
        <row r="2465">
          <cell r="B2465" t="str">
            <v>CAMP EVERS 21065020</v>
          </cell>
          <cell r="C2465">
            <v>83622106</v>
          </cell>
          <cell r="D2465" t="str">
            <v>CAMP EVERS 2106</v>
          </cell>
          <cell r="E2465">
            <v>5020</v>
          </cell>
          <cell r="F2465" t="b">
            <v>0</v>
          </cell>
          <cell r="G2465">
            <v>24253.131400317801</v>
          </cell>
          <cell r="H2465">
            <v>24253.131400317801</v>
          </cell>
          <cell r="I2465">
            <v>15.07341914252194</v>
          </cell>
          <cell r="J2465">
            <v>185</v>
          </cell>
          <cell r="K2465">
            <v>2.1261069833181399E-4</v>
          </cell>
          <cell r="L2465">
            <v>348</v>
          </cell>
          <cell r="M2465">
            <v>14.5867101983387</v>
          </cell>
          <cell r="N2465">
            <v>2540</v>
          </cell>
        </row>
        <row r="2466">
          <cell r="B2466" t="str">
            <v>PETALUMA C 1109857148</v>
          </cell>
          <cell r="C2466">
            <v>42631109</v>
          </cell>
          <cell r="D2466" t="str">
            <v>PETALUMA C 1109</v>
          </cell>
          <cell r="E2466">
            <v>857148</v>
          </cell>
          <cell r="F2466" t="b">
            <v>0</v>
          </cell>
          <cell r="G2466">
            <v>3180.8040777453998</v>
          </cell>
          <cell r="H2466">
            <v>1503.7135075287999</v>
          </cell>
          <cell r="I2466">
            <v>0.93456401959527657</v>
          </cell>
          <cell r="J2466">
            <v>31</v>
          </cell>
          <cell r="K2466">
            <v>4.5954042661833201E-5</v>
          </cell>
          <cell r="L2466">
            <v>3140</v>
          </cell>
          <cell r="M2466">
            <v>22.340163280855698</v>
          </cell>
          <cell r="N2466">
            <v>2422</v>
          </cell>
        </row>
        <row r="2467">
          <cell r="B2467" t="str">
            <v>PENNGROVE 1101554</v>
          </cell>
          <cell r="C2467">
            <v>43471101</v>
          </cell>
          <cell r="D2467" t="str">
            <v>PENNGROVE 1101</v>
          </cell>
          <cell r="E2467">
            <v>554</v>
          </cell>
          <cell r="F2467" t="b">
            <v>1</v>
          </cell>
          <cell r="G2467">
            <v>17322.4157483698</v>
          </cell>
          <cell r="H2467">
            <v>0</v>
          </cell>
          <cell r="I2467">
            <v>0</v>
          </cell>
          <cell r="J2467">
            <v>130</v>
          </cell>
          <cell r="K2467">
            <v>6.9535938832426505E-5</v>
          </cell>
          <cell r="L2467">
            <v>2487</v>
          </cell>
          <cell r="M2467">
            <v>22.3741466781869</v>
          </cell>
          <cell r="N2467">
            <v>2419</v>
          </cell>
        </row>
        <row r="2468">
          <cell r="B2468" t="str">
            <v>PARADISE 110439216</v>
          </cell>
          <cell r="C2468">
            <v>102831104</v>
          </cell>
          <cell r="D2468" t="str">
            <v>PARADISE 1104</v>
          </cell>
          <cell r="E2468">
            <v>39216</v>
          </cell>
          <cell r="F2468" t="b">
            <v>0</v>
          </cell>
          <cell r="G2468">
            <v>5158.2622566457703</v>
          </cell>
          <cell r="H2468">
            <v>2624.8047312866001</v>
          </cell>
          <cell r="I2468">
            <v>1.6313267441184587</v>
          </cell>
          <cell r="J2468">
            <v>41</v>
          </cell>
          <cell r="K2468">
            <v>4.9127995716844396E-4</v>
          </cell>
          <cell r="L2468">
            <v>32</v>
          </cell>
          <cell r="M2468">
            <v>7.6004549599883102</v>
          </cell>
          <cell r="N2468">
            <v>2675</v>
          </cell>
        </row>
        <row r="2469">
          <cell r="B2469" t="str">
            <v>WEST POINT 11014706</v>
          </cell>
          <cell r="C2469">
            <v>163201101</v>
          </cell>
          <cell r="D2469" t="str">
            <v>WEST POINT 1101</v>
          </cell>
          <cell r="E2469">
            <v>4706</v>
          </cell>
          <cell r="F2469" t="b">
            <v>0</v>
          </cell>
          <cell r="G2469">
            <v>18429.6340041851</v>
          </cell>
          <cell r="H2469">
            <v>18429.6340041851</v>
          </cell>
          <cell r="I2469">
            <v>11.454091985198943</v>
          </cell>
          <cell r="J2469">
            <v>138</v>
          </cell>
          <cell r="K2469">
            <v>8.0470111836051603E-5</v>
          </cell>
          <cell r="L2469">
            <v>2193</v>
          </cell>
          <cell r="M2469">
            <v>25.0427701823237</v>
          </cell>
          <cell r="N2469">
            <v>2390</v>
          </cell>
        </row>
        <row r="2470">
          <cell r="B2470" t="str">
            <v>EL DORADO PH 21026645</v>
          </cell>
          <cell r="C2470">
            <v>152762102</v>
          </cell>
          <cell r="D2470" t="str">
            <v>EL DORADO PH 2102</v>
          </cell>
          <cell r="E2470">
            <v>6645</v>
          </cell>
          <cell r="F2470" t="b">
            <v>0</v>
          </cell>
          <cell r="G2470">
            <v>6787.3604233224996</v>
          </cell>
          <cell r="H2470">
            <v>6787.3604233224996</v>
          </cell>
          <cell r="I2470">
            <v>4.2183719225124294</v>
          </cell>
          <cell r="J2470">
            <v>52</v>
          </cell>
          <cell r="K2470">
            <v>9.5315577388699994E-5</v>
          </cell>
          <cell r="L2470">
            <v>1753</v>
          </cell>
          <cell r="M2470">
            <v>25.667477814181598</v>
          </cell>
          <cell r="N2470">
            <v>2386</v>
          </cell>
        </row>
        <row r="2471">
          <cell r="B2471" t="str">
            <v>VINEYARD 2107MR332</v>
          </cell>
          <cell r="C2471">
            <v>14502107</v>
          </cell>
          <cell r="D2471" t="str">
            <v>VINEYARD 2107</v>
          </cell>
          <cell r="E2471" t="str">
            <v>MR332</v>
          </cell>
          <cell r="F2471" t="b">
            <v>1</v>
          </cell>
          <cell r="G2471">
            <v>4548.7456954233703</v>
          </cell>
          <cell r="H2471">
            <v>520.66286401593504</v>
          </cell>
          <cell r="I2471">
            <v>0.32359407334738038</v>
          </cell>
          <cell r="J2471">
            <v>31</v>
          </cell>
          <cell r="K2471">
            <v>7.6302724445323001E-5</v>
          </cell>
          <cell r="L2471">
            <v>2299</v>
          </cell>
          <cell r="M2471">
            <v>24.406965025772401</v>
          </cell>
          <cell r="N2471">
            <v>2396</v>
          </cell>
        </row>
        <row r="2472">
          <cell r="B2472" t="str">
            <v>MORRO BAY 1102868170</v>
          </cell>
          <cell r="C2472">
            <v>183011102</v>
          </cell>
          <cell r="D2472" t="str">
            <v>MORRO BAY 1102</v>
          </cell>
          <cell r="E2472">
            <v>868170</v>
          </cell>
          <cell r="F2472" t="b">
            <v>0</v>
          </cell>
          <cell r="G2472">
            <v>15451.707116703499</v>
          </cell>
          <cell r="H2472">
            <v>14595.2194287853</v>
          </cell>
          <cell r="I2472">
            <v>9.0709878364109997</v>
          </cell>
          <cell r="J2472">
            <v>59</v>
          </cell>
          <cell r="K2472">
            <v>3.8100276218469102E-5</v>
          </cell>
          <cell r="L2472">
            <v>3298</v>
          </cell>
          <cell r="M2472">
            <v>52.909749550208197</v>
          </cell>
          <cell r="N2472">
            <v>2197</v>
          </cell>
        </row>
        <row r="2473">
          <cell r="B2473" t="str">
            <v>TAR FLAT 04023144</v>
          </cell>
          <cell r="C2473">
            <v>163240402</v>
          </cell>
          <cell r="D2473" t="str">
            <v>TAR FLAT 0402</v>
          </cell>
          <cell r="E2473">
            <v>3144</v>
          </cell>
          <cell r="F2473" t="b">
            <v>0</v>
          </cell>
          <cell r="G2473">
            <v>8269.2516986043101</v>
          </cell>
          <cell r="H2473">
            <v>7828.9118603105599</v>
          </cell>
          <cell r="I2473">
            <v>4.8657003482352765</v>
          </cell>
          <cell r="J2473">
            <v>58</v>
          </cell>
          <cell r="K2473">
            <v>1.5369201606392401E-4</v>
          </cell>
          <cell r="L2473">
            <v>715</v>
          </cell>
          <cell r="M2473">
            <v>19.138527846798802</v>
          </cell>
          <cell r="N2473">
            <v>2460</v>
          </cell>
        </row>
        <row r="2474">
          <cell r="B2474" t="str">
            <v>RINCON 1101839669</v>
          </cell>
          <cell r="C2474">
            <v>43321101</v>
          </cell>
          <cell r="D2474" t="str">
            <v>RINCON 1101</v>
          </cell>
          <cell r="E2474">
            <v>839669</v>
          </cell>
          <cell r="F2474" t="b">
            <v>1</v>
          </cell>
          <cell r="G2474">
            <v>1273.78357663885</v>
          </cell>
          <cell r="H2474">
            <v>989.21902951081597</v>
          </cell>
          <cell r="I2474">
            <v>0.61480362306452208</v>
          </cell>
          <cell r="J2474">
            <v>12</v>
          </cell>
          <cell r="K2474">
            <v>1.0611241395963501E-4</v>
          </cell>
          <cell r="L2474">
            <v>1492</v>
          </cell>
          <cell r="M2474">
            <v>23.200824967343902</v>
          </cell>
          <cell r="N2474">
            <v>2411</v>
          </cell>
        </row>
        <row r="2475">
          <cell r="B2475" t="str">
            <v>CAMP EVERS 21045096</v>
          </cell>
          <cell r="C2475">
            <v>83622104</v>
          </cell>
          <cell r="D2475" t="str">
            <v>CAMP EVERS 2104</v>
          </cell>
          <cell r="E2475">
            <v>5096</v>
          </cell>
          <cell r="F2475" t="b">
            <v>0</v>
          </cell>
          <cell r="G2475">
            <v>32680.7031602239</v>
          </cell>
          <cell r="H2475">
            <v>32680.7031602239</v>
          </cell>
          <cell r="I2475">
            <v>20.311189036807892</v>
          </cell>
          <cell r="J2475">
            <v>232</v>
          </cell>
          <cell r="K2475">
            <v>1.96418705674408E-4</v>
          </cell>
          <cell r="L2475">
            <v>411</v>
          </cell>
          <cell r="M2475">
            <v>13.5919529205587</v>
          </cell>
          <cell r="N2475">
            <v>2561</v>
          </cell>
        </row>
        <row r="2476">
          <cell r="B2476" t="str">
            <v>PLACER 1102CB</v>
          </cell>
          <cell r="C2476">
            <v>152461102</v>
          </cell>
          <cell r="D2476" t="str">
            <v>PLACER 1102</v>
          </cell>
          <cell r="E2476" t="str">
            <v>CB</v>
          </cell>
          <cell r="F2476" t="b">
            <v>0</v>
          </cell>
          <cell r="G2476">
            <v>3445.1402868571699</v>
          </cell>
          <cell r="H2476">
            <v>3361.73016112817</v>
          </cell>
          <cell r="I2476">
            <v>2.0893288757788504</v>
          </cell>
          <cell r="J2476">
            <v>23</v>
          </cell>
          <cell r="K2476">
            <v>1.94124601131823E-4</v>
          </cell>
          <cell r="L2476">
            <v>423</v>
          </cell>
          <cell r="M2476">
            <v>17.286900626033599</v>
          </cell>
          <cell r="N2476">
            <v>2496</v>
          </cell>
        </row>
        <row r="2477">
          <cell r="B2477" t="str">
            <v>GUALALA 1112CB</v>
          </cell>
          <cell r="C2477">
            <v>42841112</v>
          </cell>
          <cell r="D2477" t="str">
            <v>GUALALA 1112</v>
          </cell>
          <cell r="E2477" t="str">
            <v>CB</v>
          </cell>
          <cell r="F2477" t="b">
            <v>0</v>
          </cell>
          <cell r="G2477">
            <v>3448.2579069114599</v>
          </cell>
          <cell r="H2477">
            <v>2568.9228253646502</v>
          </cell>
          <cell r="I2477">
            <v>1.59659591383757</v>
          </cell>
          <cell r="J2477">
            <v>22</v>
          </cell>
          <cell r="K2477">
            <v>5.29081703461997E-5</v>
          </cell>
          <cell r="L2477">
            <v>2970</v>
          </cell>
          <cell r="M2477">
            <v>18.425631411672001</v>
          </cell>
          <cell r="N2477">
            <v>2469</v>
          </cell>
        </row>
        <row r="2478">
          <cell r="B2478" t="str">
            <v>MONTE RIO 1113CB</v>
          </cell>
          <cell r="C2478">
            <v>42811113</v>
          </cell>
          <cell r="D2478" t="str">
            <v>MONTE RIO 1113</v>
          </cell>
          <cell r="E2478" t="str">
            <v>CB</v>
          </cell>
          <cell r="F2478" t="b">
            <v>0</v>
          </cell>
          <cell r="G2478">
            <v>7286.2365663084402</v>
          </cell>
          <cell r="H2478">
            <v>7286.2365663084402</v>
          </cell>
          <cell r="I2478">
            <v>4.52842546072619</v>
          </cell>
          <cell r="J2478">
            <v>49</v>
          </cell>
          <cell r="K2478">
            <v>2.12686730340768E-4</v>
          </cell>
          <cell r="L2478">
            <v>347</v>
          </cell>
          <cell r="M2478">
            <v>6.3725014126685098</v>
          </cell>
          <cell r="N2478">
            <v>2702</v>
          </cell>
        </row>
        <row r="2479">
          <cell r="B2479" t="str">
            <v>ECHO SUMMIT 11012500</v>
          </cell>
          <cell r="C2479">
            <v>158031101</v>
          </cell>
          <cell r="D2479" t="str">
            <v>ECHO SUMMIT 1101</v>
          </cell>
          <cell r="E2479">
            <v>2500</v>
          </cell>
          <cell r="F2479" t="b">
            <v>0</v>
          </cell>
          <cell r="G2479">
            <v>3521.4170017757501</v>
          </cell>
          <cell r="H2479">
            <v>3521.4170017757501</v>
          </cell>
          <cell r="I2479">
            <v>2.1885748923404291</v>
          </cell>
          <cell r="J2479">
            <v>26</v>
          </cell>
          <cell r="K2479">
            <v>4.8352504493847699E-5</v>
          </cell>
          <cell r="L2479">
            <v>3083</v>
          </cell>
          <cell r="M2479">
            <v>44.8706933259161</v>
          </cell>
          <cell r="N2479">
            <v>2248</v>
          </cell>
        </row>
        <row r="2480">
          <cell r="B2480" t="str">
            <v>PEORIA 1701169700</v>
          </cell>
          <cell r="C2480">
            <v>163781701</v>
          </cell>
          <cell r="D2480" t="str">
            <v>PEORIA 1701</v>
          </cell>
          <cell r="E2480">
            <v>169700</v>
          </cell>
          <cell r="F2480" t="b">
            <v>0</v>
          </cell>
          <cell r="G2480">
            <v>13421.5221661657</v>
          </cell>
          <cell r="H2480">
            <v>13421.5221661657</v>
          </cell>
          <cell r="I2480">
            <v>8.3415302462185821</v>
          </cell>
          <cell r="J2480">
            <v>63</v>
          </cell>
          <cell r="K2480">
            <v>7.40105099375507E-5</v>
          </cell>
          <cell r="L2480">
            <v>2357</v>
          </cell>
          <cell r="M2480">
            <v>25.345969789794498</v>
          </cell>
          <cell r="N2480">
            <v>2387</v>
          </cell>
        </row>
        <row r="2481">
          <cell r="B2481" t="str">
            <v>MORAGA 1102CB</v>
          </cell>
          <cell r="C2481">
            <v>13801102</v>
          </cell>
          <cell r="D2481" t="str">
            <v>MORAGA 1102</v>
          </cell>
          <cell r="E2481" t="str">
            <v>CB</v>
          </cell>
          <cell r="F2481" t="b">
            <v>0</v>
          </cell>
          <cell r="G2481">
            <v>14982.407597809</v>
          </cell>
          <cell r="H2481">
            <v>8539.8299840359305</v>
          </cell>
          <cell r="I2481">
            <v>5.3075388340807521</v>
          </cell>
          <cell r="J2481">
            <v>130</v>
          </cell>
          <cell r="K2481">
            <v>9.08852197108711E-5</v>
          </cell>
          <cell r="L2481">
            <v>1886</v>
          </cell>
          <cell r="M2481">
            <v>25.775417707761001</v>
          </cell>
          <cell r="N2481">
            <v>2384</v>
          </cell>
        </row>
        <row r="2482">
          <cell r="B2482" t="str">
            <v>FORT ROSS 1121134</v>
          </cell>
          <cell r="C2482">
            <v>42851121</v>
          </cell>
          <cell r="D2482" t="str">
            <v>FORT ROSS 1121</v>
          </cell>
          <cell r="E2482">
            <v>134</v>
          </cell>
          <cell r="F2482" t="b">
            <v>0</v>
          </cell>
          <cell r="G2482">
            <v>13416.4815688294</v>
          </cell>
          <cell r="H2482">
            <v>13272.540894527699</v>
          </cell>
          <cell r="I2482">
            <v>8.2489377840445623</v>
          </cell>
          <cell r="J2482">
            <v>99</v>
          </cell>
          <cell r="K2482">
            <v>9.5753838843048601E-5</v>
          </cell>
          <cell r="L2482">
            <v>1735</v>
          </cell>
          <cell r="M2482">
            <v>24.545285904188699</v>
          </cell>
          <cell r="N2482">
            <v>2393</v>
          </cell>
        </row>
        <row r="2483">
          <cell r="B2483" t="str">
            <v>HIGGINS 1103995672</v>
          </cell>
          <cell r="C2483">
            <v>152691103</v>
          </cell>
          <cell r="D2483" t="str">
            <v>HIGGINS 1103</v>
          </cell>
          <cell r="E2483">
            <v>995672</v>
          </cell>
          <cell r="F2483" t="b">
            <v>0</v>
          </cell>
          <cell r="G2483">
            <v>9263.8952506060195</v>
          </cell>
          <cell r="H2483">
            <v>5928.6386538030802</v>
          </cell>
          <cell r="I2483">
            <v>3.6846728737122936</v>
          </cell>
          <cell r="J2483">
            <v>79</v>
          </cell>
          <cell r="K2483">
            <v>1.82578433286604E-4</v>
          </cell>
          <cell r="L2483">
            <v>492</v>
          </cell>
          <cell r="M2483">
            <v>13.4012668673415</v>
          </cell>
          <cell r="N2483">
            <v>2564</v>
          </cell>
        </row>
        <row r="2484">
          <cell r="B2484" t="str">
            <v>FAIRVIEW 220799096</v>
          </cell>
          <cell r="C2484">
            <v>13432207</v>
          </cell>
          <cell r="D2484" t="str">
            <v>FAIRVIEW 2207</v>
          </cell>
          <cell r="E2484">
            <v>99096</v>
          </cell>
          <cell r="F2484" t="b">
            <v>0</v>
          </cell>
          <cell r="G2484">
            <v>15944.1649762652</v>
          </cell>
          <cell r="H2484">
            <v>15895.824396842099</v>
          </cell>
          <cell r="I2484">
            <v>9.8793190782113722</v>
          </cell>
          <cell r="J2484">
            <v>56</v>
          </cell>
          <cell r="K2484">
            <v>9.3840017110447996E-5</v>
          </cell>
          <cell r="L2484">
            <v>1796</v>
          </cell>
          <cell r="M2484">
            <v>20.997170650497999</v>
          </cell>
          <cell r="N2484">
            <v>2437</v>
          </cell>
        </row>
        <row r="2485">
          <cell r="B2485" t="str">
            <v>PARADISE 1105121988</v>
          </cell>
          <cell r="C2485">
            <v>102831105</v>
          </cell>
          <cell r="D2485" t="str">
            <v>PARADISE 1105</v>
          </cell>
          <cell r="E2485">
            <v>121988</v>
          </cell>
          <cell r="F2485" t="b">
            <v>0</v>
          </cell>
          <cell r="G2485">
            <v>11219.171181931901</v>
          </cell>
          <cell r="H2485">
            <v>11219.171181931901</v>
          </cell>
          <cell r="I2485">
            <v>6.9727602125120578</v>
          </cell>
          <cell r="J2485">
            <v>92</v>
          </cell>
          <cell r="K2485">
            <v>2.7094210267735E-4</v>
          </cell>
          <cell r="L2485">
            <v>171</v>
          </cell>
          <cell r="M2485">
            <v>5.2336123812587703</v>
          </cell>
          <cell r="N2485">
            <v>2742</v>
          </cell>
        </row>
        <row r="2486">
          <cell r="B2486" t="str">
            <v>ROB ROY 210410960</v>
          </cell>
          <cell r="C2486">
            <v>83692104</v>
          </cell>
          <cell r="D2486" t="str">
            <v>ROB ROY 2104</v>
          </cell>
          <cell r="E2486">
            <v>10960</v>
          </cell>
          <cell r="F2486" t="b">
            <v>0</v>
          </cell>
          <cell r="G2486">
            <v>45089.9596984577</v>
          </cell>
          <cell r="H2486">
            <v>30132.538653887099</v>
          </cell>
          <cell r="I2486">
            <v>18.727494502105095</v>
          </cell>
          <cell r="J2486">
            <v>320</v>
          </cell>
          <cell r="K2486">
            <v>9.21088595012926E-5</v>
          </cell>
          <cell r="L2486">
            <v>1838</v>
          </cell>
          <cell r="M2486">
            <v>18.252933436352698</v>
          </cell>
          <cell r="N2486">
            <v>2472</v>
          </cell>
        </row>
        <row r="2487">
          <cell r="B2487" t="str">
            <v>VOLTA 1102453266</v>
          </cell>
          <cell r="C2487">
            <v>102541102</v>
          </cell>
          <cell r="D2487" t="str">
            <v>VOLTA 1102</v>
          </cell>
          <cell r="E2487">
            <v>453266</v>
          </cell>
          <cell r="F2487" t="b">
            <v>1</v>
          </cell>
          <cell r="G2487">
            <v>510.150868777825</v>
          </cell>
          <cell r="H2487">
            <v>510.150868777825</v>
          </cell>
          <cell r="I2487">
            <v>0.31706082584078621</v>
          </cell>
          <cell r="J2487">
            <v>5</v>
          </cell>
          <cell r="K2487">
            <v>4.8630291712470301E-5</v>
          </cell>
          <cell r="L2487">
            <v>3071</v>
          </cell>
          <cell r="M2487">
            <v>42.836714840169101</v>
          </cell>
          <cell r="N2487">
            <v>2263</v>
          </cell>
        </row>
        <row r="2488">
          <cell r="B2488" t="str">
            <v>COTATI 1104CB</v>
          </cell>
          <cell r="C2488">
            <v>42271104</v>
          </cell>
          <cell r="D2488" t="str">
            <v>COTATI 1104</v>
          </cell>
          <cell r="E2488" t="str">
            <v>CB</v>
          </cell>
          <cell r="F2488" t="b">
            <v>0</v>
          </cell>
          <cell r="G2488">
            <v>12268.653898426001</v>
          </cell>
          <cell r="H2488">
            <v>7279.3949046190201</v>
          </cell>
          <cell r="I2488">
            <v>4.5241733403474331</v>
          </cell>
          <cell r="J2488">
            <v>93</v>
          </cell>
          <cell r="K2488">
            <v>7.19403274209765E-5</v>
          </cell>
          <cell r="L2488">
            <v>2421</v>
          </cell>
          <cell r="M2488">
            <v>13.0318871756763</v>
          </cell>
          <cell r="N2488">
            <v>2569</v>
          </cell>
        </row>
        <row r="2489">
          <cell r="B2489" t="str">
            <v>VOLTA 110293418</v>
          </cell>
          <cell r="C2489">
            <v>102541102</v>
          </cell>
          <cell r="D2489" t="str">
            <v>VOLTA 1102</v>
          </cell>
          <cell r="E2489">
            <v>93418</v>
          </cell>
          <cell r="F2489" t="b">
            <v>0</v>
          </cell>
          <cell r="G2489">
            <v>4145.9231739104998</v>
          </cell>
          <cell r="H2489">
            <v>4145.9231739104998</v>
          </cell>
          <cell r="I2489">
            <v>2.5767080011873835</v>
          </cell>
          <cell r="J2489">
            <v>23</v>
          </cell>
          <cell r="K2489">
            <v>6.4515004851273193E-5</v>
          </cell>
          <cell r="L2489">
            <v>2627</v>
          </cell>
          <cell r="M2489">
            <v>45.523327610678002</v>
          </cell>
          <cell r="N2489">
            <v>2243</v>
          </cell>
        </row>
        <row r="2490">
          <cell r="B2490" t="str">
            <v>LOS GATOS 1106697500</v>
          </cell>
          <cell r="C2490">
            <v>82021106</v>
          </cell>
          <cell r="D2490" t="str">
            <v>LOS GATOS 1106</v>
          </cell>
          <cell r="E2490">
            <v>697500</v>
          </cell>
          <cell r="F2490" t="b">
            <v>0</v>
          </cell>
          <cell r="G2490">
            <v>10836.647378920599</v>
          </cell>
          <cell r="H2490">
            <v>10836.647378920599</v>
          </cell>
          <cell r="I2490">
            <v>6.7350201236299556</v>
          </cell>
          <cell r="J2490">
            <v>74</v>
          </cell>
          <cell r="K2490">
            <v>1.7367993274780701E-4</v>
          </cell>
          <cell r="L2490">
            <v>536</v>
          </cell>
          <cell r="M2490">
            <v>8.0975243543192494</v>
          </cell>
          <cell r="N2490">
            <v>2667</v>
          </cell>
        </row>
        <row r="2491">
          <cell r="B2491" t="str">
            <v>DUNBAR 1103835658</v>
          </cell>
          <cell r="C2491">
            <v>43071103</v>
          </cell>
          <cell r="D2491" t="str">
            <v>DUNBAR 1103</v>
          </cell>
          <cell r="E2491">
            <v>835658</v>
          </cell>
          <cell r="F2491" t="b">
            <v>1</v>
          </cell>
          <cell r="G2491">
            <v>1187.2488531806</v>
          </cell>
          <cell r="H2491">
            <v>50.039141804124803</v>
          </cell>
          <cell r="I2491">
            <v>3.1099528778200623E-2</v>
          </cell>
          <cell r="J2491">
            <v>11</v>
          </cell>
          <cell r="K2491">
            <v>7.6552982467216097E-5</v>
          </cell>
          <cell r="L2491">
            <v>2292</v>
          </cell>
          <cell r="M2491">
            <v>17.363250614563899</v>
          </cell>
          <cell r="N2491">
            <v>2494</v>
          </cell>
        </row>
        <row r="2492">
          <cell r="B2492" t="str">
            <v>ALTO 11251158</v>
          </cell>
          <cell r="C2492">
            <v>42031125</v>
          </cell>
          <cell r="D2492" t="str">
            <v>ALTO 1125</v>
          </cell>
          <cell r="E2492">
            <v>1158</v>
          </cell>
          <cell r="F2492" t="b">
            <v>0</v>
          </cell>
          <cell r="G2492">
            <v>8353.2531254057994</v>
          </cell>
          <cell r="H2492">
            <v>3588.3988869251598</v>
          </cell>
          <cell r="I2492">
            <v>2.2302044045526164</v>
          </cell>
          <cell r="J2492">
            <v>65</v>
          </cell>
          <cell r="K2492">
            <v>5.6862709440489799E-5</v>
          </cell>
          <cell r="L2492">
            <v>2865</v>
          </cell>
          <cell r="M2492">
            <v>5.9151754877717497</v>
          </cell>
          <cell r="N2492">
            <v>2715</v>
          </cell>
        </row>
        <row r="2493">
          <cell r="B2493" t="str">
            <v>RINCON 1101576</v>
          </cell>
          <cell r="C2493">
            <v>43321101</v>
          </cell>
          <cell r="D2493" t="str">
            <v>RINCON 1101</v>
          </cell>
          <cell r="E2493">
            <v>576</v>
          </cell>
          <cell r="F2493" t="b">
            <v>0</v>
          </cell>
          <cell r="G2493">
            <v>13079.425483249701</v>
          </cell>
          <cell r="H2493">
            <v>1582.55922629206</v>
          </cell>
          <cell r="I2493">
            <v>0.98356695232570535</v>
          </cell>
          <cell r="J2493">
            <v>116</v>
          </cell>
          <cell r="K2493">
            <v>1.2307973468167501E-4</v>
          </cell>
          <cell r="L2493">
            <v>1132</v>
          </cell>
          <cell r="M2493">
            <v>17.548817003877001</v>
          </cell>
          <cell r="N2493">
            <v>2490</v>
          </cell>
        </row>
        <row r="2494">
          <cell r="B2494" t="str">
            <v>SOLEDAD 21027008</v>
          </cell>
          <cell r="C2494">
            <v>182052102</v>
          </cell>
          <cell r="D2494" t="str">
            <v>SOLEDAD 2102</v>
          </cell>
          <cell r="E2494">
            <v>7008</v>
          </cell>
          <cell r="F2494" t="b">
            <v>0</v>
          </cell>
          <cell r="G2494">
            <v>29112.578789122901</v>
          </cell>
          <cell r="H2494">
            <v>8088.7008394747299</v>
          </cell>
          <cell r="I2494">
            <v>5.0271602482751581</v>
          </cell>
          <cell r="J2494">
            <v>122</v>
          </cell>
          <cell r="K2494">
            <v>2.17495243338712E-5</v>
          </cell>
          <cell r="L2494">
            <v>3523</v>
          </cell>
          <cell r="M2494">
            <v>36.263916670835798</v>
          </cell>
          <cell r="N2494">
            <v>2302</v>
          </cell>
        </row>
        <row r="2495">
          <cell r="B2495" t="str">
            <v>HATTON 1102648928</v>
          </cell>
          <cell r="C2495">
            <v>182291102</v>
          </cell>
          <cell r="D2495" t="str">
            <v>HATTON 1102</v>
          </cell>
          <cell r="E2495">
            <v>648928</v>
          </cell>
          <cell r="F2495" t="b">
            <v>0</v>
          </cell>
          <cell r="G2495">
            <v>7727.8742908115701</v>
          </cell>
          <cell r="H2495">
            <v>6359.2353280759999</v>
          </cell>
          <cell r="I2495">
            <v>3.9522904462871349</v>
          </cell>
          <cell r="J2495">
            <v>44</v>
          </cell>
          <cell r="K2495">
            <v>6.1330504290391303E-5</v>
          </cell>
          <cell r="L2495">
            <v>2741</v>
          </cell>
          <cell r="M2495">
            <v>57.704164299868197</v>
          </cell>
          <cell r="N2495">
            <v>2168</v>
          </cell>
        </row>
        <row r="2496">
          <cell r="B2496" t="str">
            <v>GREEN VALLEY 2101535998</v>
          </cell>
          <cell r="C2496">
            <v>83192101</v>
          </cell>
          <cell r="D2496" t="str">
            <v>GREEN VALLEY 2101</v>
          </cell>
          <cell r="E2496">
            <v>535998</v>
          </cell>
          <cell r="F2496" t="b">
            <v>0</v>
          </cell>
          <cell r="G2496">
            <v>7941.4497611881197</v>
          </cell>
          <cell r="H2496">
            <v>7140.4635294587897</v>
          </cell>
          <cell r="I2496">
            <v>4.4378269294336787</v>
          </cell>
          <cell r="J2496">
            <v>43</v>
          </cell>
          <cell r="K2496">
            <v>1.2357481471046201E-4</v>
          </cell>
          <cell r="L2496">
            <v>1129</v>
          </cell>
          <cell r="M2496">
            <v>19.4088061184585</v>
          </cell>
          <cell r="N2496">
            <v>2455</v>
          </cell>
        </row>
        <row r="2497">
          <cell r="B2497" t="str">
            <v>APPLE HILL 110412947</v>
          </cell>
          <cell r="C2497">
            <v>153661104</v>
          </cell>
          <cell r="D2497" t="str">
            <v>APPLE HILL 1104</v>
          </cell>
          <cell r="E2497">
            <v>12947</v>
          </cell>
          <cell r="F2497" t="b">
            <v>0</v>
          </cell>
          <cell r="G2497">
            <v>5709.2465457927301</v>
          </cell>
          <cell r="H2497">
            <v>5709.2465457927301</v>
          </cell>
          <cell r="I2497">
            <v>3.5483197922888317</v>
          </cell>
          <cell r="J2497">
            <v>49</v>
          </cell>
          <cell r="K2497">
            <v>1.05620558538155E-4</v>
          </cell>
          <cell r="L2497">
            <v>1503</v>
          </cell>
          <cell r="M2497">
            <v>18.014986744026</v>
          </cell>
          <cell r="N2497">
            <v>2480</v>
          </cell>
        </row>
        <row r="2498">
          <cell r="B2498" t="str">
            <v>MIRABEL 110257840</v>
          </cell>
          <cell r="C2498">
            <v>42091102</v>
          </cell>
          <cell r="D2498" t="str">
            <v>MIRABEL 1102</v>
          </cell>
          <cell r="E2498">
            <v>57840</v>
          </cell>
          <cell r="F2498" t="b">
            <v>0</v>
          </cell>
          <cell r="G2498">
            <v>4238.9330689785902</v>
          </cell>
          <cell r="H2498">
            <v>4238.9330689785902</v>
          </cell>
          <cell r="I2498">
            <v>2.6345140267113676</v>
          </cell>
          <cell r="J2498">
            <v>29</v>
          </cell>
          <cell r="K2498">
            <v>2.9837344482075401E-4</v>
          </cell>
          <cell r="L2498">
            <v>131</v>
          </cell>
          <cell r="M2498">
            <v>7.4430277723976204</v>
          </cell>
          <cell r="N2498">
            <v>2678</v>
          </cell>
        </row>
        <row r="2499">
          <cell r="B2499" t="str">
            <v>TASSAJARA 2103CB</v>
          </cell>
          <cell r="C2499">
            <v>14662103</v>
          </cell>
          <cell r="D2499" t="str">
            <v>TASSAJARA 2103</v>
          </cell>
          <cell r="E2499" t="str">
            <v>CB</v>
          </cell>
          <cell r="F2499" t="b">
            <v>1</v>
          </cell>
          <cell r="G2499">
            <v>28346.007709377402</v>
          </cell>
          <cell r="H2499">
            <v>787.86230400835802</v>
          </cell>
          <cell r="I2499">
            <v>0.48965960472862524</v>
          </cell>
          <cell r="J2499">
            <v>259</v>
          </cell>
          <cell r="K2499">
            <v>8.1626902002472504E-5</v>
          </cell>
          <cell r="L2499">
            <v>2165</v>
          </cell>
          <cell r="M2499">
            <v>14.039259841679799</v>
          </cell>
          <cell r="N2499">
            <v>2549</v>
          </cell>
        </row>
        <row r="2500">
          <cell r="B2500" t="str">
            <v>BIG RIVER 1101954</v>
          </cell>
          <cell r="C2500">
            <v>43081101</v>
          </cell>
          <cell r="D2500" t="str">
            <v>BIG RIVER 1101</v>
          </cell>
          <cell r="E2500">
            <v>954</v>
          </cell>
          <cell r="F2500" t="b">
            <v>0</v>
          </cell>
          <cell r="G2500">
            <v>13095.059150621701</v>
          </cell>
          <cell r="H2500">
            <v>12372.699042807501</v>
          </cell>
          <cell r="I2500">
            <v>7.6896824380407089</v>
          </cell>
          <cell r="J2500">
            <v>78</v>
          </cell>
          <cell r="K2500">
            <v>9.4465166442275297E-5</v>
          </cell>
          <cell r="L2500">
            <v>1782</v>
          </cell>
          <cell r="M2500">
            <v>22.590768904566101</v>
          </cell>
          <cell r="N2500">
            <v>2415</v>
          </cell>
        </row>
        <row r="2501">
          <cell r="B2501" t="str">
            <v>HALSEY 11011704</v>
          </cell>
          <cell r="C2501">
            <v>152241101</v>
          </cell>
          <cell r="D2501" t="str">
            <v>HALSEY 1101</v>
          </cell>
          <cell r="E2501">
            <v>1704</v>
          </cell>
          <cell r="F2501" t="b">
            <v>0</v>
          </cell>
          <cell r="G2501">
            <v>21239.391650775098</v>
          </cell>
          <cell r="H2501">
            <v>21231.818487019202</v>
          </cell>
          <cell r="I2501">
            <v>13.195660961478684</v>
          </cell>
          <cell r="J2501">
            <v>160</v>
          </cell>
          <cell r="K2501">
            <v>1.2962090899009101E-4</v>
          </cell>
          <cell r="L2501">
            <v>1014</v>
          </cell>
          <cell r="M2501">
            <v>19.378632352244502</v>
          </cell>
          <cell r="N2501">
            <v>2457</v>
          </cell>
        </row>
        <row r="2502">
          <cell r="B2502" t="str">
            <v>CAMP EVERS 21059031</v>
          </cell>
          <cell r="C2502">
            <v>83622105</v>
          </cell>
          <cell r="D2502" t="str">
            <v>CAMP EVERS 2105</v>
          </cell>
          <cell r="E2502">
            <v>9031</v>
          </cell>
          <cell r="F2502" t="b">
            <v>0</v>
          </cell>
          <cell r="G2502">
            <v>1741.4201266949101</v>
          </cell>
          <cell r="H2502">
            <v>1741.4201266949101</v>
          </cell>
          <cell r="I2502">
            <v>1.0822996436885706</v>
          </cell>
          <cell r="J2502">
            <v>17</v>
          </cell>
          <cell r="K2502">
            <v>1.9852629938053201E-4</v>
          </cell>
          <cell r="L2502">
            <v>401</v>
          </cell>
          <cell r="M2502">
            <v>5.6598754309716801</v>
          </cell>
          <cell r="N2502">
            <v>2722</v>
          </cell>
        </row>
        <row r="2503">
          <cell r="B2503" t="str">
            <v>MORAGA 1104CB</v>
          </cell>
          <cell r="C2503">
            <v>13801104</v>
          </cell>
          <cell r="D2503" t="str">
            <v>MORAGA 1104</v>
          </cell>
          <cell r="E2503" t="str">
            <v>CB</v>
          </cell>
          <cell r="F2503" t="b">
            <v>0</v>
          </cell>
          <cell r="G2503">
            <v>25157.692285708901</v>
          </cell>
          <cell r="H2503">
            <v>15741.034417058199</v>
          </cell>
          <cell r="I2503">
            <v>9.7831164804587942</v>
          </cell>
          <cell r="J2503">
            <v>214</v>
          </cell>
          <cell r="K2503">
            <v>7.9295296778990196E-5</v>
          </cell>
          <cell r="L2503">
            <v>2226</v>
          </cell>
          <cell r="M2503">
            <v>25.8955930917637</v>
          </cell>
          <cell r="N2503">
            <v>2379</v>
          </cell>
        </row>
        <row r="2504">
          <cell r="B2504" t="str">
            <v>OCEANO 1106V28</v>
          </cell>
          <cell r="C2504">
            <v>182601106</v>
          </cell>
          <cell r="D2504" t="str">
            <v>OCEANO 1106</v>
          </cell>
          <cell r="E2504" t="str">
            <v>V28</v>
          </cell>
          <cell r="F2504" t="b">
            <v>0</v>
          </cell>
          <cell r="G2504">
            <v>14462.1375552764</v>
          </cell>
          <cell r="H2504">
            <v>1958.2873463865201</v>
          </cell>
          <cell r="I2504">
            <v>1.2170834968219515</v>
          </cell>
          <cell r="J2504">
            <v>99</v>
          </cell>
          <cell r="K2504">
            <v>2.09314369286779E-5</v>
          </cell>
          <cell r="L2504">
            <v>3535</v>
          </cell>
          <cell r="M2504">
            <v>31.905807894814401</v>
          </cell>
          <cell r="N2504">
            <v>2328</v>
          </cell>
        </row>
        <row r="2505">
          <cell r="B2505" t="str">
            <v>LAURELES 11116421</v>
          </cell>
          <cell r="C2505">
            <v>182371111</v>
          </cell>
          <cell r="D2505" t="str">
            <v>LAURELES 1111</v>
          </cell>
          <cell r="E2505">
            <v>6421</v>
          </cell>
          <cell r="F2505" t="b">
            <v>0</v>
          </cell>
          <cell r="G2505">
            <v>2777.3682492090002</v>
          </cell>
          <cell r="H2505">
            <v>2777.3682492090002</v>
          </cell>
          <cell r="I2505">
            <v>1.726145586829708</v>
          </cell>
          <cell r="J2505">
            <v>20</v>
          </cell>
          <cell r="K2505">
            <v>5.7664634368848001E-5</v>
          </cell>
          <cell r="L2505">
            <v>2846</v>
          </cell>
          <cell r="M2505">
            <v>26.200416763021199</v>
          </cell>
          <cell r="N2505">
            <v>2374</v>
          </cell>
        </row>
        <row r="2506">
          <cell r="B2506" t="str">
            <v>CAMP EVERS 210612760</v>
          </cell>
          <cell r="C2506">
            <v>83622106</v>
          </cell>
          <cell r="D2506" t="str">
            <v>CAMP EVERS 2106</v>
          </cell>
          <cell r="E2506">
            <v>12760</v>
          </cell>
          <cell r="F2506" t="b">
            <v>0</v>
          </cell>
          <cell r="G2506">
            <v>42462.395387728197</v>
          </cell>
          <cell r="H2506">
            <v>42462.395387728197</v>
          </cell>
          <cell r="I2506">
            <v>26.390550272049843</v>
          </cell>
          <cell r="J2506">
            <v>299</v>
          </cell>
          <cell r="K2506">
            <v>1.9593935782582399E-4</v>
          </cell>
          <cell r="L2506">
            <v>413</v>
          </cell>
          <cell r="M2506">
            <v>10.560403178792001</v>
          </cell>
          <cell r="N2506">
            <v>2618</v>
          </cell>
        </row>
        <row r="2507">
          <cell r="B2507" t="str">
            <v>BOLINAS 1101CB</v>
          </cell>
          <cell r="C2507">
            <v>42261101</v>
          </cell>
          <cell r="D2507" t="str">
            <v>BOLINAS 1101</v>
          </cell>
          <cell r="E2507" t="str">
            <v>CB</v>
          </cell>
          <cell r="F2507" t="b">
            <v>0</v>
          </cell>
          <cell r="G2507">
            <v>3500.02298516274</v>
          </cell>
          <cell r="H2507">
            <v>3442.3440920092899</v>
          </cell>
          <cell r="I2507">
            <v>2.1394307594837101</v>
          </cell>
          <cell r="J2507">
            <v>26</v>
          </cell>
          <cell r="K2507">
            <v>1.20241225833804E-4</v>
          </cell>
          <cell r="L2507">
            <v>1181</v>
          </cell>
          <cell r="M2507">
            <v>17.431053351037701</v>
          </cell>
          <cell r="N2507">
            <v>2492</v>
          </cell>
        </row>
        <row r="2508">
          <cell r="B2508" t="str">
            <v>BEN LOMOND 1101BL 1101</v>
          </cell>
          <cell r="C2508">
            <v>83041101</v>
          </cell>
          <cell r="D2508" t="str">
            <v>BEN LOMOND 1101</v>
          </cell>
          <cell r="E2508" t="str">
            <v>BL 1101</v>
          </cell>
          <cell r="F2508" t="b">
            <v>0</v>
          </cell>
          <cell r="G2508">
            <v>13568.3760643972</v>
          </cell>
          <cell r="H2508">
            <v>13568.3760643972</v>
          </cell>
          <cell r="I2508">
            <v>8.4328005372263526</v>
          </cell>
          <cell r="J2508">
            <v>101</v>
          </cell>
          <cell r="K2508">
            <v>3.0613092516576501E-4</v>
          </cell>
          <cell r="L2508">
            <v>124</v>
          </cell>
          <cell r="M2508">
            <v>6.1859914878573798</v>
          </cell>
          <cell r="N2508">
            <v>2709</v>
          </cell>
        </row>
        <row r="2509">
          <cell r="B2509" t="str">
            <v>OAKHURST 110310190</v>
          </cell>
          <cell r="C2509">
            <v>254421103</v>
          </cell>
          <cell r="D2509" t="str">
            <v>OAKHURST 1103</v>
          </cell>
          <cell r="E2509">
            <v>10190</v>
          </cell>
          <cell r="F2509" t="b">
            <v>0</v>
          </cell>
          <cell r="G2509">
            <v>13591.0884171087</v>
          </cell>
          <cell r="H2509">
            <v>13591.0884171087</v>
          </cell>
          <cell r="I2509">
            <v>8.446916356189373</v>
          </cell>
          <cell r="J2509">
            <v>61</v>
          </cell>
          <cell r="K2509">
            <v>6.3641520803988297E-5</v>
          </cell>
          <cell r="L2509">
            <v>2659</v>
          </cell>
          <cell r="M2509">
            <v>28.503908318210701</v>
          </cell>
          <cell r="N2509">
            <v>2355</v>
          </cell>
        </row>
        <row r="2510">
          <cell r="B2510" t="str">
            <v>BURNEY 1102272636</v>
          </cell>
          <cell r="C2510">
            <v>103311102</v>
          </cell>
          <cell r="D2510" t="str">
            <v>BURNEY 1102</v>
          </cell>
          <cell r="E2510">
            <v>272636</v>
          </cell>
          <cell r="F2510" t="b">
            <v>1</v>
          </cell>
          <cell r="G2510">
            <v>431.36814616212001</v>
          </cell>
          <cell r="H2510">
            <v>431.36814616212001</v>
          </cell>
          <cell r="I2510">
            <v>0.26809704547055313</v>
          </cell>
          <cell r="J2510">
            <v>5</v>
          </cell>
          <cell r="K2510">
            <v>2.8513687175291099E-5</v>
          </cell>
          <cell r="L2510">
            <v>3445</v>
          </cell>
          <cell r="M2510">
            <v>33.4034191745424</v>
          </cell>
          <cell r="N2510">
            <v>2316</v>
          </cell>
        </row>
        <row r="2511">
          <cell r="B2511" t="str">
            <v>SONOMA 1106510055</v>
          </cell>
          <cell r="C2511">
            <v>42721106</v>
          </cell>
          <cell r="D2511" t="str">
            <v>SONOMA 1106</v>
          </cell>
          <cell r="E2511">
            <v>510055</v>
          </cell>
          <cell r="F2511" t="b">
            <v>1</v>
          </cell>
          <cell r="G2511">
            <v>1976.5066560620201</v>
          </cell>
          <cell r="H2511">
            <v>817.62032203804301</v>
          </cell>
          <cell r="I2511">
            <v>0.50815433314980918</v>
          </cell>
          <cell r="J2511">
            <v>11</v>
          </cell>
          <cell r="K2511">
            <v>5.9312900803989598E-5</v>
          </cell>
          <cell r="L2511">
            <v>2794</v>
          </cell>
          <cell r="M2511">
            <v>33.150650134504197</v>
          </cell>
          <cell r="N2511">
            <v>2320</v>
          </cell>
        </row>
        <row r="2512">
          <cell r="B2512" t="str">
            <v>TEMPLETON 2110307832</v>
          </cell>
          <cell r="C2512">
            <v>183052110</v>
          </cell>
          <cell r="D2512" t="str">
            <v>TEMPLETON 2110</v>
          </cell>
          <cell r="E2512">
            <v>307832</v>
          </cell>
          <cell r="F2512" t="b">
            <v>0</v>
          </cell>
          <cell r="G2512">
            <v>22986.440969404</v>
          </cell>
          <cell r="H2512">
            <v>2614.1135843624202</v>
          </cell>
          <cell r="I2512">
            <v>1.6246821531152393</v>
          </cell>
          <cell r="J2512">
            <v>133</v>
          </cell>
          <cell r="K2512">
            <v>5.4141593444691902E-5</v>
          </cell>
          <cell r="L2512">
            <v>2940</v>
          </cell>
          <cell r="M2512">
            <v>52.299570890577598</v>
          </cell>
          <cell r="N2512">
            <v>2199</v>
          </cell>
        </row>
        <row r="2513">
          <cell r="B2513" t="str">
            <v>EL DORADO PH 210219542</v>
          </cell>
          <cell r="C2513">
            <v>152762102</v>
          </cell>
          <cell r="D2513" t="str">
            <v>EL DORADO PH 2102</v>
          </cell>
          <cell r="E2513">
            <v>19542</v>
          </cell>
          <cell r="F2513" t="b">
            <v>0</v>
          </cell>
          <cell r="G2513">
            <v>15319.577414302599</v>
          </cell>
          <cell r="H2513">
            <v>15319.577414302599</v>
          </cell>
          <cell r="I2513">
            <v>9.5211792506541943</v>
          </cell>
          <cell r="J2513">
            <v>111</v>
          </cell>
          <cell r="K2513">
            <v>2.4603441209995801E-4</v>
          </cell>
          <cell r="L2513">
            <v>231</v>
          </cell>
          <cell r="M2513">
            <v>13.9870601717853</v>
          </cell>
          <cell r="N2513">
            <v>2550</v>
          </cell>
        </row>
        <row r="2514">
          <cell r="B2514" t="str">
            <v>BRUNSWICK 11052100</v>
          </cell>
          <cell r="C2514">
            <v>152481105</v>
          </cell>
          <cell r="D2514" t="str">
            <v>BRUNSWICK 1105</v>
          </cell>
          <cell r="E2514">
            <v>2100</v>
          </cell>
          <cell r="F2514" t="b">
            <v>0</v>
          </cell>
          <cell r="G2514">
            <v>6391.6671975847303</v>
          </cell>
          <cell r="H2514">
            <v>6391.6671975847303</v>
          </cell>
          <cell r="I2514">
            <v>3.9724469842043071</v>
          </cell>
          <cell r="J2514">
            <v>47</v>
          </cell>
          <cell r="K2514">
            <v>1.39660827234694E-4</v>
          </cell>
          <cell r="L2514">
            <v>875</v>
          </cell>
          <cell r="M2514">
            <v>17.258804734638499</v>
          </cell>
          <cell r="N2514">
            <v>2498</v>
          </cell>
        </row>
        <row r="2515">
          <cell r="B2515" t="str">
            <v>MONTE RIO 11138299</v>
          </cell>
          <cell r="C2515">
            <v>42811113</v>
          </cell>
          <cell r="D2515" t="str">
            <v>MONTE RIO 1113</v>
          </cell>
          <cell r="E2515">
            <v>8299</v>
          </cell>
          <cell r="F2515" t="b">
            <v>0</v>
          </cell>
          <cell r="G2515">
            <v>1934.21690716383</v>
          </cell>
          <cell r="H2515">
            <v>1934.21690716383</v>
          </cell>
          <cell r="I2515">
            <v>1.2021236216058608</v>
          </cell>
          <cell r="J2515">
            <v>13</v>
          </cell>
          <cell r="K2515">
            <v>1.37896311151472E-4</v>
          </cell>
          <cell r="L2515">
            <v>895</v>
          </cell>
          <cell r="M2515">
            <v>14.6935284062285</v>
          </cell>
          <cell r="N2515">
            <v>2537</v>
          </cell>
        </row>
        <row r="2516">
          <cell r="B2516" t="str">
            <v>MORAGA 1101108540</v>
          </cell>
          <cell r="C2516">
            <v>13801101</v>
          </cell>
          <cell r="D2516" t="str">
            <v>MORAGA 1101</v>
          </cell>
          <cell r="E2516">
            <v>108540</v>
          </cell>
          <cell r="F2516" t="b">
            <v>0</v>
          </cell>
          <cell r="G2516">
            <v>7751.40899790208</v>
          </cell>
          <cell r="H2516">
            <v>7751.40899790208</v>
          </cell>
          <cell r="I2516">
            <v>4.8175320061541829</v>
          </cell>
          <cell r="J2516">
            <v>44</v>
          </cell>
          <cell r="K2516">
            <v>1.05342566050901E-4</v>
          </cell>
          <cell r="L2516">
            <v>1511</v>
          </cell>
          <cell r="M2516">
            <v>10.868067180673901</v>
          </cell>
          <cell r="N2516">
            <v>2613</v>
          </cell>
        </row>
        <row r="2517">
          <cell r="B2517" t="str">
            <v>RACETRACK 17038120</v>
          </cell>
          <cell r="C2517">
            <v>163761703</v>
          </cell>
          <cell r="D2517" t="str">
            <v>RACETRACK 1703</v>
          </cell>
          <cell r="E2517">
            <v>8120</v>
          </cell>
          <cell r="F2517" t="b">
            <v>0</v>
          </cell>
          <cell r="G2517">
            <v>14371.6326331082</v>
          </cell>
          <cell r="H2517">
            <v>14371.6326331082</v>
          </cell>
          <cell r="I2517">
            <v>8.9320277396570535</v>
          </cell>
          <cell r="J2517">
            <v>108</v>
          </cell>
          <cell r="K2517">
            <v>1.4141027570977301E-4</v>
          </cell>
          <cell r="L2517">
            <v>847</v>
          </cell>
          <cell r="M2517">
            <v>24.264561695633098</v>
          </cell>
          <cell r="N2517">
            <v>2397</v>
          </cell>
        </row>
        <row r="2518">
          <cell r="B2518" t="str">
            <v>MORAGA 1103E510R</v>
          </cell>
          <cell r="C2518">
            <v>13801103</v>
          </cell>
          <cell r="D2518" t="str">
            <v>MORAGA 1103</v>
          </cell>
          <cell r="E2518" t="str">
            <v>E510R</v>
          </cell>
          <cell r="F2518" t="b">
            <v>1</v>
          </cell>
          <cell r="G2518">
            <v>9824.4750186295296</v>
          </cell>
          <cell r="H2518">
            <v>807.83648473134099</v>
          </cell>
          <cell r="I2518">
            <v>0.50207363873918021</v>
          </cell>
          <cell r="J2518">
            <v>84</v>
          </cell>
          <cell r="K2518">
            <v>6.4371332861074205E-5</v>
          </cell>
          <cell r="L2518">
            <v>2631</v>
          </cell>
          <cell r="M2518">
            <v>25.303035412822702</v>
          </cell>
          <cell r="N2518">
            <v>2388</v>
          </cell>
        </row>
        <row r="2519">
          <cell r="B2519" t="str">
            <v>FRENCH GULCH 11022902</v>
          </cell>
          <cell r="C2519">
            <v>103381102</v>
          </cell>
          <cell r="D2519" t="str">
            <v>FRENCH GULCH 1102</v>
          </cell>
          <cell r="E2519">
            <v>2902</v>
          </cell>
          <cell r="F2519" t="b">
            <v>0</v>
          </cell>
          <cell r="G2519">
            <v>11242.822827440399</v>
          </cell>
          <cell r="H2519">
            <v>11242.822827440399</v>
          </cell>
          <cell r="I2519">
            <v>6.9874598057429456</v>
          </cell>
          <cell r="J2519">
            <v>8</v>
          </cell>
          <cell r="K2519">
            <v>1.21463336351249E-4</v>
          </cell>
          <cell r="L2519">
            <v>1158</v>
          </cell>
          <cell r="M2519">
            <v>50.593349211977198</v>
          </cell>
          <cell r="N2519">
            <v>2209</v>
          </cell>
        </row>
        <row r="2520">
          <cell r="B2520" t="str">
            <v>HALF MOON BAY 1102863822</v>
          </cell>
          <cell r="C2520">
            <v>24101102</v>
          </cell>
          <cell r="D2520" t="str">
            <v>HALF MOON BAY 1102</v>
          </cell>
          <cell r="E2520">
            <v>863822</v>
          </cell>
          <cell r="F2520" t="b">
            <v>1</v>
          </cell>
          <cell r="G2520">
            <v>1030.95002107597</v>
          </cell>
          <cell r="H2520">
            <v>168.75191909192301</v>
          </cell>
          <cell r="I2520">
            <v>0.10487999943562648</v>
          </cell>
          <cell r="J2520">
            <v>8</v>
          </cell>
          <cell r="K2520">
            <v>3.6716253362101202E-5</v>
          </cell>
          <cell r="L2520">
            <v>3321</v>
          </cell>
          <cell r="M2520">
            <v>27.816252452321301</v>
          </cell>
          <cell r="N2520">
            <v>2364</v>
          </cell>
        </row>
        <row r="2521">
          <cell r="B2521" t="str">
            <v>LAKEWOOD 2107396264</v>
          </cell>
          <cell r="C2521">
            <v>13532107</v>
          </cell>
          <cell r="D2521" t="str">
            <v>LAKEWOOD 2107</v>
          </cell>
          <cell r="E2521">
            <v>396264</v>
          </cell>
          <cell r="F2521" t="b">
            <v>0</v>
          </cell>
          <cell r="G2521">
            <v>10259.9636474168</v>
          </cell>
          <cell r="H2521">
            <v>7704.1999766009203</v>
          </cell>
          <cell r="I2521">
            <v>4.7881914087016284</v>
          </cell>
          <cell r="J2521">
            <v>95</v>
          </cell>
          <cell r="K2521">
            <v>1.03484007654754E-4</v>
          </cell>
          <cell r="L2521">
            <v>1560</v>
          </cell>
          <cell r="M2521">
            <v>21.818440399194301</v>
          </cell>
          <cell r="N2521">
            <v>2427</v>
          </cell>
        </row>
        <row r="2522">
          <cell r="B2522" t="str">
            <v>BRUNSWICK 11032200</v>
          </cell>
          <cell r="C2522">
            <v>152481103</v>
          </cell>
          <cell r="D2522" t="str">
            <v>BRUNSWICK 1103</v>
          </cell>
          <cell r="E2522">
            <v>2200</v>
          </cell>
          <cell r="F2522" t="b">
            <v>0</v>
          </cell>
          <cell r="G2522">
            <v>8965.9105577369501</v>
          </cell>
          <cell r="H2522">
            <v>8965.9105577369501</v>
          </cell>
          <cell r="I2522">
            <v>5.5723496319061221</v>
          </cell>
          <cell r="J2522">
            <v>64</v>
          </cell>
          <cell r="K2522">
            <v>1.01833560847808E-4</v>
          </cell>
          <cell r="L2522">
            <v>1607</v>
          </cell>
          <cell r="M2522">
            <v>17.890876859404699</v>
          </cell>
          <cell r="N2522">
            <v>2484</v>
          </cell>
        </row>
        <row r="2523">
          <cell r="B2523" t="str">
            <v>PENRYN 11052406</v>
          </cell>
          <cell r="C2523">
            <v>152561105</v>
          </cell>
          <cell r="D2523" t="str">
            <v>PENRYN 1105</v>
          </cell>
          <cell r="E2523">
            <v>2406</v>
          </cell>
          <cell r="F2523" t="b">
            <v>1</v>
          </cell>
          <cell r="G2523">
            <v>6309.8621877989099</v>
          </cell>
          <cell r="H2523">
            <v>123.563573867101</v>
          </cell>
          <cell r="I2523">
            <v>7.6795260327595399E-2</v>
          </cell>
          <cell r="J2523">
            <v>50</v>
          </cell>
          <cell r="K2523">
            <v>1.4880414360959499E-4</v>
          </cell>
          <cell r="L2523">
            <v>754</v>
          </cell>
          <cell r="M2523">
            <v>13.0397736029102</v>
          </cell>
          <cell r="N2523">
            <v>2568</v>
          </cell>
        </row>
        <row r="2524">
          <cell r="B2524" t="str">
            <v>OTTER 11017611</v>
          </cell>
          <cell r="C2524">
            <v>182941101</v>
          </cell>
          <cell r="D2524" t="str">
            <v>OTTER 1101</v>
          </cell>
          <cell r="E2524">
            <v>7611</v>
          </cell>
          <cell r="F2524" t="b">
            <v>0</v>
          </cell>
          <cell r="G2524">
            <v>7068.0362276451197</v>
          </cell>
          <cell r="H2524">
            <v>7068.0362276451197</v>
          </cell>
          <cell r="I2524">
            <v>4.3928130687663884</v>
          </cell>
          <cell r="J2524">
            <v>42</v>
          </cell>
          <cell r="K2524">
            <v>8.7446959763083803E-5</v>
          </cell>
          <cell r="L2524">
            <v>2001</v>
          </cell>
          <cell r="M2524">
            <v>37.9943248955203</v>
          </cell>
          <cell r="N2524">
            <v>2291</v>
          </cell>
        </row>
        <row r="2525">
          <cell r="B2525" t="str">
            <v>BRUNSWICK 110633050</v>
          </cell>
          <cell r="C2525">
            <v>152481106</v>
          </cell>
          <cell r="D2525" t="str">
            <v>BRUNSWICK 1106</v>
          </cell>
          <cell r="E2525">
            <v>33050</v>
          </cell>
          <cell r="F2525" t="b">
            <v>0</v>
          </cell>
          <cell r="G2525">
            <v>6143.4431819801903</v>
          </cell>
          <cell r="H2525">
            <v>1793.1664287471799</v>
          </cell>
          <cell r="I2525">
            <v>1.1144601794575388</v>
          </cell>
          <cell r="J2525">
            <v>56</v>
          </cell>
          <cell r="K2525">
            <v>1.9400403100787201E-4</v>
          </cell>
          <cell r="L2525">
            <v>425</v>
          </cell>
          <cell r="M2525">
            <v>9.4021319057436106</v>
          </cell>
          <cell r="N2525">
            <v>2637</v>
          </cell>
        </row>
        <row r="2526">
          <cell r="B2526" t="str">
            <v>ROSSMOOR 110639424</v>
          </cell>
          <cell r="C2526">
            <v>14161106</v>
          </cell>
          <cell r="D2526" t="str">
            <v>ROSSMOOR 1106</v>
          </cell>
          <cell r="E2526">
            <v>39424</v>
          </cell>
          <cell r="F2526" t="b">
            <v>0</v>
          </cell>
          <cell r="G2526">
            <v>3992.92251291087</v>
          </cell>
          <cell r="H2526">
            <v>1481.6597528473701</v>
          </cell>
          <cell r="I2526">
            <v>0.92085752196853332</v>
          </cell>
          <cell r="J2526">
            <v>36</v>
          </cell>
          <cell r="K2526">
            <v>9.8000436029157194E-5</v>
          </cell>
          <cell r="L2526">
            <v>1690</v>
          </cell>
          <cell r="M2526">
            <v>17.491493375564598</v>
          </cell>
          <cell r="N2526">
            <v>2491</v>
          </cell>
        </row>
        <row r="2527">
          <cell r="B2527" t="str">
            <v>ROB ROY 21045082</v>
          </cell>
          <cell r="C2527">
            <v>83692104</v>
          </cell>
          <cell r="D2527" t="str">
            <v>ROB ROY 2104</v>
          </cell>
          <cell r="E2527">
            <v>5082</v>
          </cell>
          <cell r="F2527" t="b">
            <v>0</v>
          </cell>
          <cell r="G2527">
            <v>33362.418006462598</v>
          </cell>
          <cell r="H2527">
            <v>32012.7006768875</v>
          </cell>
          <cell r="I2527">
            <v>19.896022794833748</v>
          </cell>
          <cell r="J2527">
            <v>215</v>
          </cell>
          <cell r="K2527">
            <v>1.20647553872726E-4</v>
          </cell>
          <cell r="L2527">
            <v>1172</v>
          </cell>
          <cell r="M2527">
            <v>16.315469137698301</v>
          </cell>
          <cell r="N2527">
            <v>2512</v>
          </cell>
        </row>
        <row r="2528">
          <cell r="B2528" t="str">
            <v>LAURELES 11122768</v>
          </cell>
          <cell r="C2528">
            <v>182371112</v>
          </cell>
          <cell r="D2528" t="str">
            <v>LAURELES 1112</v>
          </cell>
          <cell r="E2528">
            <v>2768</v>
          </cell>
          <cell r="F2528" t="b">
            <v>0</v>
          </cell>
          <cell r="G2528">
            <v>12969.969470898701</v>
          </cell>
          <cell r="H2528">
            <v>10109.724899969</v>
          </cell>
          <cell r="I2528">
            <v>6.2832348663573647</v>
          </cell>
          <cell r="J2528">
            <v>92</v>
          </cell>
          <cell r="K2528">
            <v>7.5186604293697203E-5</v>
          </cell>
          <cell r="L2528">
            <v>2326</v>
          </cell>
          <cell r="M2528">
            <v>22.270061879378201</v>
          </cell>
          <cell r="N2528">
            <v>2424</v>
          </cell>
        </row>
        <row r="2529">
          <cell r="B2529" t="str">
            <v>VOLTA 110185234</v>
          </cell>
          <cell r="C2529">
            <v>102541101</v>
          </cell>
          <cell r="D2529" t="str">
            <v>VOLTA 1101</v>
          </cell>
          <cell r="E2529">
            <v>85234</v>
          </cell>
          <cell r="F2529" t="b">
            <v>0</v>
          </cell>
          <cell r="G2529">
            <v>12730.834699102699</v>
          </cell>
          <cell r="H2529">
            <v>12730.834699102699</v>
          </cell>
          <cell r="I2529">
            <v>7.9122651952160963</v>
          </cell>
          <cell r="J2529">
            <v>92</v>
          </cell>
          <cell r="K2529">
            <v>7.7366935882942599E-5</v>
          </cell>
          <cell r="L2529">
            <v>2279</v>
          </cell>
          <cell r="M2529">
            <v>30.037628631759699</v>
          </cell>
          <cell r="N2529">
            <v>2343</v>
          </cell>
        </row>
        <row r="2530">
          <cell r="B2530" t="str">
            <v>PACIFICA 1104230272</v>
          </cell>
          <cell r="C2530">
            <v>22811104</v>
          </cell>
          <cell r="D2530" t="str">
            <v>PACIFICA 1104</v>
          </cell>
          <cell r="E2530">
            <v>230272</v>
          </cell>
          <cell r="F2530" t="b">
            <v>0</v>
          </cell>
          <cell r="G2530">
            <v>1833.3676428336901</v>
          </cell>
          <cell r="H2530">
            <v>1377.38995618851</v>
          </cell>
          <cell r="I2530">
            <v>0.85605342211840274</v>
          </cell>
          <cell r="J2530">
            <v>18</v>
          </cell>
          <cell r="K2530">
            <v>5.0411535028160802E-5</v>
          </cell>
          <cell r="L2530">
            <v>3031</v>
          </cell>
          <cell r="M2530">
            <v>15.913821798231799</v>
          </cell>
          <cell r="N2530">
            <v>2516</v>
          </cell>
        </row>
        <row r="2531">
          <cell r="B2531" t="str">
            <v>NEWBURG 1131557468</v>
          </cell>
          <cell r="C2531">
            <v>192151131</v>
          </cell>
          <cell r="D2531" t="str">
            <v>NEWBURG 1131</v>
          </cell>
          <cell r="E2531">
            <v>557468</v>
          </cell>
          <cell r="F2531" t="b">
            <v>0</v>
          </cell>
          <cell r="G2531">
            <v>3768.3144026042301</v>
          </cell>
          <cell r="H2531">
            <v>1423.67318422686</v>
          </cell>
          <cell r="I2531">
            <v>0.8848186353181231</v>
          </cell>
          <cell r="J2531">
            <v>28</v>
          </cell>
          <cell r="K2531">
            <v>1.7510283578303599E-4</v>
          </cell>
          <cell r="L2531">
            <v>528</v>
          </cell>
          <cell r="M2531">
            <v>10.8129559168048</v>
          </cell>
          <cell r="N2531">
            <v>2614</v>
          </cell>
        </row>
        <row r="2532">
          <cell r="B2532" t="str">
            <v>IGNACIO 11011300</v>
          </cell>
          <cell r="C2532">
            <v>42481101</v>
          </cell>
          <cell r="D2532" t="str">
            <v>IGNACIO 1101</v>
          </cell>
          <cell r="E2532">
            <v>1300</v>
          </cell>
          <cell r="F2532" t="b">
            <v>0</v>
          </cell>
          <cell r="G2532">
            <v>9816.2612103081192</v>
          </cell>
          <cell r="H2532">
            <v>5145.0879729510498</v>
          </cell>
          <cell r="I2532">
            <v>3.1976929601933186</v>
          </cell>
          <cell r="J2532">
            <v>84</v>
          </cell>
          <cell r="K2532">
            <v>1.0467406946190701E-4</v>
          </cell>
          <cell r="L2532">
            <v>1538</v>
          </cell>
          <cell r="M2532">
            <v>15.4386321080268</v>
          </cell>
          <cell r="N2532">
            <v>2525</v>
          </cell>
        </row>
        <row r="2533">
          <cell r="B2533" t="str">
            <v>SAN LUIS OBISPO 1107CB</v>
          </cell>
          <cell r="C2533">
            <v>182631107</v>
          </cell>
          <cell r="D2533" t="str">
            <v>SAN LUIS OBISPO 1107</v>
          </cell>
          <cell r="E2533" t="str">
            <v>CB</v>
          </cell>
          <cell r="F2533" t="b">
            <v>0</v>
          </cell>
          <cell r="G2533">
            <v>1947.4719955250901</v>
          </cell>
          <cell r="H2533">
            <v>1251.1033180423101</v>
          </cell>
          <cell r="I2533">
            <v>0.7775657663407769</v>
          </cell>
          <cell r="J2533">
            <v>19</v>
          </cell>
          <cell r="K2533">
            <v>5.3488697104560397E-5</v>
          </cell>
          <cell r="L2533">
            <v>2951</v>
          </cell>
          <cell r="M2533">
            <v>32.606374788441101</v>
          </cell>
          <cell r="N2533">
            <v>2325</v>
          </cell>
        </row>
        <row r="2534">
          <cell r="B2534" t="str">
            <v>SILVERADO 2103218894</v>
          </cell>
          <cell r="C2534">
            <v>43432103</v>
          </cell>
          <cell r="D2534" t="str">
            <v>SILVERADO 2103</v>
          </cell>
          <cell r="E2534">
            <v>218894</v>
          </cell>
          <cell r="F2534" t="b">
            <v>1</v>
          </cell>
          <cell r="G2534">
            <v>1856.97218502891</v>
          </cell>
          <cell r="H2534">
            <v>540.19942776535197</v>
          </cell>
          <cell r="I2534">
            <v>0.3357361266409894</v>
          </cell>
          <cell r="J2534">
            <v>14</v>
          </cell>
          <cell r="K2534">
            <v>6.9371389924656606E-5</v>
          </cell>
          <cell r="L2534">
            <v>2494</v>
          </cell>
          <cell r="M2534">
            <v>15.8966585008266</v>
          </cell>
          <cell r="N2534">
            <v>2518</v>
          </cell>
        </row>
        <row r="2535">
          <cell r="B2535" t="str">
            <v>DUNBAR 110113481</v>
          </cell>
          <cell r="C2535">
            <v>43071101</v>
          </cell>
          <cell r="D2535" t="str">
            <v>DUNBAR 1101</v>
          </cell>
          <cell r="E2535">
            <v>13481</v>
          </cell>
          <cell r="F2535" t="b">
            <v>1</v>
          </cell>
          <cell r="G2535">
            <v>1739.6965098349699</v>
          </cell>
          <cell r="H2535">
            <v>0</v>
          </cell>
          <cell r="I2535">
            <v>0</v>
          </cell>
          <cell r="J2535">
            <v>14</v>
          </cell>
          <cell r="K2535">
            <v>1.1420486927298499E-4</v>
          </cell>
          <cell r="L2535">
            <v>1314</v>
          </cell>
          <cell r="M2535">
            <v>13.6320767124577</v>
          </cell>
          <cell r="N2535">
            <v>2559</v>
          </cell>
        </row>
        <row r="2536">
          <cell r="B2536" t="str">
            <v>AUBERRY 1101D4982</v>
          </cell>
          <cell r="C2536">
            <v>254151101</v>
          </cell>
          <cell r="D2536" t="str">
            <v>AUBERRY 1101</v>
          </cell>
          <cell r="E2536" t="str">
            <v>D4982</v>
          </cell>
          <cell r="F2536" t="b">
            <v>0</v>
          </cell>
          <cell r="G2536">
            <v>4312.8610379173697</v>
          </cell>
          <cell r="H2536">
            <v>4312.8610379173697</v>
          </cell>
          <cell r="I2536">
            <v>2.6804605580592726</v>
          </cell>
          <cell r="J2536">
            <v>21</v>
          </cell>
          <cell r="K2536">
            <v>3.0625208182755098E-5</v>
          </cell>
          <cell r="L2536">
            <v>3421</v>
          </cell>
          <cell r="M2536">
            <v>38.537056578332098</v>
          </cell>
          <cell r="N2536">
            <v>2287</v>
          </cell>
        </row>
        <row r="2537">
          <cell r="B2537" t="str">
            <v>WEIMAR 11022038</v>
          </cell>
          <cell r="C2537">
            <v>152491102</v>
          </cell>
          <cell r="D2537" t="str">
            <v>WEIMAR 1102</v>
          </cell>
          <cell r="E2537">
            <v>2038</v>
          </cell>
          <cell r="F2537" t="b">
            <v>0</v>
          </cell>
          <cell r="G2537">
            <v>21510.923287970301</v>
          </cell>
          <cell r="H2537">
            <v>21510.923287970301</v>
          </cell>
          <cell r="I2537">
            <v>13.36912572279074</v>
          </cell>
          <cell r="J2537">
            <v>155</v>
          </cell>
          <cell r="K2537">
            <v>1.8693509811152701E-4</v>
          </cell>
          <cell r="L2537">
            <v>462</v>
          </cell>
          <cell r="M2537">
            <v>18.465859555192502</v>
          </cell>
          <cell r="N2537">
            <v>2468</v>
          </cell>
        </row>
        <row r="2538">
          <cell r="B2538" t="str">
            <v>SYCAMORE CREEK 11112268</v>
          </cell>
          <cell r="C2538">
            <v>102971111</v>
          </cell>
          <cell r="D2538" t="str">
            <v>SYCAMORE CREEK 1111</v>
          </cell>
          <cell r="E2538">
            <v>2268</v>
          </cell>
          <cell r="F2538" t="b">
            <v>0</v>
          </cell>
          <cell r="G2538">
            <v>35117.3515856222</v>
          </cell>
          <cell r="H2538">
            <v>35117.3515856222</v>
          </cell>
          <cell r="I2538">
            <v>21.825575876707397</v>
          </cell>
          <cell r="J2538">
            <v>217</v>
          </cell>
          <cell r="K2538">
            <v>8.4176694270580603E-5</v>
          </cell>
          <cell r="L2538">
            <v>2087</v>
          </cell>
          <cell r="M2538">
            <v>23.729445706955602</v>
          </cell>
          <cell r="N2538">
            <v>2408</v>
          </cell>
        </row>
        <row r="2539">
          <cell r="B2539" t="str">
            <v>GANSNER 110152664</v>
          </cell>
          <cell r="C2539">
            <v>103021101</v>
          </cell>
          <cell r="D2539" t="str">
            <v>GANSNER 1101</v>
          </cell>
          <cell r="E2539">
            <v>52664</v>
          </cell>
          <cell r="F2539" t="b">
            <v>1</v>
          </cell>
          <cell r="G2539">
            <v>5174.4008383522296</v>
          </cell>
          <cell r="H2539">
            <v>284.40332342816401</v>
          </cell>
          <cell r="I2539">
            <v>0.17675781443639776</v>
          </cell>
          <cell r="J2539">
            <v>44</v>
          </cell>
          <cell r="K2539">
            <v>5.8197314480588901E-5</v>
          </cell>
          <cell r="L2539">
            <v>2829</v>
          </cell>
          <cell r="M2539">
            <v>25.893813020761801</v>
          </cell>
          <cell r="N2539">
            <v>2380</v>
          </cell>
        </row>
        <row r="2540">
          <cell r="B2540" t="str">
            <v>POINT MORETTI 110110726</v>
          </cell>
          <cell r="C2540">
            <v>82931101</v>
          </cell>
          <cell r="D2540" t="str">
            <v>POINT MORETTI 1101</v>
          </cell>
          <cell r="E2540">
            <v>10726</v>
          </cell>
          <cell r="F2540" t="b">
            <v>0</v>
          </cell>
          <cell r="G2540">
            <v>16936.720996976899</v>
          </cell>
          <cell r="H2540">
            <v>16936.720996976899</v>
          </cell>
          <cell r="I2540">
            <v>10.526240520184524</v>
          </cell>
          <cell r="J2540">
            <v>124</v>
          </cell>
          <cell r="K2540">
            <v>2.6294010793326402E-4</v>
          </cell>
          <cell r="L2540">
            <v>188</v>
          </cell>
          <cell r="M2540">
            <v>7.1636273047417998</v>
          </cell>
          <cell r="N2540">
            <v>2683</v>
          </cell>
        </row>
        <row r="2541">
          <cell r="B2541" t="str">
            <v>STANISLAUS 17011331</v>
          </cell>
          <cell r="C2541">
            <v>162821701</v>
          </cell>
          <cell r="D2541" t="str">
            <v>STANISLAUS 1701</v>
          </cell>
          <cell r="E2541">
            <v>1331</v>
          </cell>
          <cell r="F2541" t="b">
            <v>0</v>
          </cell>
          <cell r="G2541">
            <v>7064.7733032522001</v>
          </cell>
          <cell r="H2541">
            <v>7064.7733032522001</v>
          </cell>
          <cell r="I2541">
            <v>4.3907851480747047</v>
          </cell>
          <cell r="J2541">
            <v>63</v>
          </cell>
          <cell r="K2541">
            <v>1.05980663618769E-4</v>
          </cell>
          <cell r="L2541">
            <v>1495</v>
          </cell>
          <cell r="M2541">
            <v>12.141572224232</v>
          </cell>
          <cell r="N2541">
            <v>2583</v>
          </cell>
        </row>
        <row r="2542">
          <cell r="B2542" t="str">
            <v>VALLEY VIEW 1106P166</v>
          </cell>
          <cell r="C2542">
            <v>14341106</v>
          </cell>
          <cell r="D2542" t="str">
            <v>VALLEY VIEW 1106</v>
          </cell>
          <cell r="E2542" t="str">
            <v>P166</v>
          </cell>
          <cell r="F2542" t="b">
            <v>0</v>
          </cell>
          <cell r="G2542">
            <v>7343.1284616802004</v>
          </cell>
          <cell r="H2542">
            <v>7068.5221957274898</v>
          </cell>
          <cell r="I2542">
            <v>4.3931150998927846</v>
          </cell>
          <cell r="J2542">
            <v>27</v>
          </cell>
          <cell r="K2542">
            <v>1.4291850776418E-4</v>
          </cell>
          <cell r="L2542">
            <v>827</v>
          </cell>
          <cell r="M2542">
            <v>10.628737087012899</v>
          </cell>
          <cell r="N2542">
            <v>2617</v>
          </cell>
        </row>
        <row r="2543">
          <cell r="B2543" t="str">
            <v>POINT MORETTI 110136516</v>
          </cell>
          <cell r="C2543">
            <v>82931101</v>
          </cell>
          <cell r="D2543" t="str">
            <v>POINT MORETTI 1101</v>
          </cell>
          <cell r="E2543">
            <v>36516</v>
          </cell>
          <cell r="F2543" t="b">
            <v>0</v>
          </cell>
          <cell r="G2543">
            <v>6699.7019410779803</v>
          </cell>
          <cell r="H2543">
            <v>6699.7019410779803</v>
          </cell>
          <cell r="I2543">
            <v>4.1638918216768053</v>
          </cell>
          <cell r="J2543">
            <v>53</v>
          </cell>
          <cell r="K2543">
            <v>3.7130741978986501E-4</v>
          </cell>
          <cell r="L2543">
            <v>77</v>
          </cell>
          <cell r="M2543">
            <v>6.3458639613414602</v>
          </cell>
          <cell r="N2543">
            <v>2704</v>
          </cell>
        </row>
        <row r="2544">
          <cell r="B2544" t="str">
            <v>ROB ROY 21045304</v>
          </cell>
          <cell r="C2544">
            <v>83692104</v>
          </cell>
          <cell r="D2544" t="str">
            <v>ROB ROY 2104</v>
          </cell>
          <cell r="E2544">
            <v>5304</v>
          </cell>
          <cell r="F2544" t="b">
            <v>0</v>
          </cell>
          <cell r="G2544">
            <v>8039.9736547574703</v>
          </cell>
          <cell r="H2544">
            <v>5763.2850119582799</v>
          </cell>
          <cell r="I2544">
            <v>3.5819049173140334</v>
          </cell>
          <cell r="J2544">
            <v>60</v>
          </cell>
          <cell r="K2544">
            <v>9.1859874737565398E-5</v>
          </cell>
          <cell r="L2544">
            <v>1848</v>
          </cell>
          <cell r="M2544">
            <v>18.674022188037601</v>
          </cell>
          <cell r="N2544">
            <v>2464</v>
          </cell>
        </row>
        <row r="2545">
          <cell r="B2545" t="str">
            <v>LAS GALLINAS A 1106685852</v>
          </cell>
          <cell r="C2545">
            <v>42991106</v>
          </cell>
          <cell r="D2545" t="str">
            <v>LAS GALLINAS A 1106</v>
          </cell>
          <cell r="E2545">
            <v>685852</v>
          </cell>
          <cell r="F2545" t="b">
            <v>1</v>
          </cell>
          <cell r="G2545">
            <v>222.93053811173201</v>
          </cell>
          <cell r="H2545">
            <v>104.933135520443</v>
          </cell>
          <cell r="I2545">
            <v>6.5216367632344938E-2</v>
          </cell>
          <cell r="J2545">
            <v>3</v>
          </cell>
          <cell r="K2545">
            <v>1.12574378969535E-4</v>
          </cell>
          <cell r="L2545">
            <v>1352</v>
          </cell>
          <cell r="M2545">
            <v>15.9116006201548</v>
          </cell>
          <cell r="N2545">
            <v>2517</v>
          </cell>
        </row>
        <row r="2546">
          <cell r="B2546" t="str">
            <v>LAS GALLINAS A 1106CB</v>
          </cell>
          <cell r="C2546">
            <v>42991106</v>
          </cell>
          <cell r="D2546" t="str">
            <v>LAS GALLINAS A 1106</v>
          </cell>
          <cell r="E2546" t="str">
            <v>CB</v>
          </cell>
          <cell r="F2546" t="b">
            <v>1</v>
          </cell>
          <cell r="G2546">
            <v>16165.561819986</v>
          </cell>
          <cell r="H2546">
            <v>153.74680750578801</v>
          </cell>
          <cell r="I2546">
            <v>9.5554261967550042E-2</v>
          </cell>
          <cell r="J2546">
            <v>111</v>
          </cell>
          <cell r="K2546">
            <v>7.0206978168104605E-5</v>
          </cell>
          <cell r="L2546">
            <v>2463</v>
          </cell>
          <cell r="M2546">
            <v>11.080987395365399</v>
          </cell>
          <cell r="N2546">
            <v>2607</v>
          </cell>
        </row>
        <row r="2547">
          <cell r="B2547" t="str">
            <v>HICKS 111660050</v>
          </cell>
          <cell r="C2547">
            <v>83431116</v>
          </cell>
          <cell r="D2547" t="str">
            <v>HICKS 1116</v>
          </cell>
          <cell r="E2547">
            <v>60050</v>
          </cell>
          <cell r="F2547" t="b">
            <v>0</v>
          </cell>
          <cell r="G2547">
            <v>13116.246045398701</v>
          </cell>
          <cell r="H2547">
            <v>13116.246045398701</v>
          </cell>
          <cell r="I2547">
            <v>8.151799903914668</v>
          </cell>
          <cell r="J2547">
            <v>98</v>
          </cell>
          <cell r="K2547">
            <v>1.0760956390687101E-4</v>
          </cell>
          <cell r="L2547">
            <v>1461</v>
          </cell>
          <cell r="M2547">
            <v>16.5516890589229</v>
          </cell>
          <cell r="N2547">
            <v>2508</v>
          </cell>
        </row>
        <row r="2548">
          <cell r="B2548" t="str">
            <v>PUEBLO 2102391312</v>
          </cell>
          <cell r="C2548">
            <v>43292102</v>
          </cell>
          <cell r="D2548" t="str">
            <v>PUEBLO 2102</v>
          </cell>
          <cell r="E2548">
            <v>391312</v>
          </cell>
          <cell r="F2548" t="b">
            <v>1</v>
          </cell>
          <cell r="G2548">
            <v>1866.0467713102901</v>
          </cell>
          <cell r="H2548">
            <v>229.63938800570401</v>
          </cell>
          <cell r="I2548">
            <v>0.14272180733729273</v>
          </cell>
          <cell r="J2548">
            <v>13</v>
          </cell>
          <cell r="K2548">
            <v>5.8919438743032501E-5</v>
          </cell>
          <cell r="L2548">
            <v>2810</v>
          </cell>
          <cell r="M2548">
            <v>14.668407494225001</v>
          </cell>
          <cell r="N2548">
            <v>2538</v>
          </cell>
        </row>
        <row r="2549">
          <cell r="B2549" t="str">
            <v>SAN RAFAEL 1108322</v>
          </cell>
          <cell r="C2549">
            <v>42011108</v>
          </cell>
          <cell r="D2549" t="str">
            <v>SAN RAFAEL 1108</v>
          </cell>
          <cell r="E2549">
            <v>322</v>
          </cell>
          <cell r="F2549" t="b">
            <v>0</v>
          </cell>
          <cell r="G2549">
            <v>11857.563404042299</v>
          </cell>
          <cell r="H2549">
            <v>11550.5948255235</v>
          </cell>
          <cell r="I2549">
            <v>7.178741345881603</v>
          </cell>
          <cell r="J2549">
            <v>88</v>
          </cell>
          <cell r="K2549">
            <v>1.7059944395276199E-4</v>
          </cell>
          <cell r="L2549">
            <v>560</v>
          </cell>
          <cell r="M2549">
            <v>11.4109877416569</v>
          </cell>
          <cell r="N2549">
            <v>2599</v>
          </cell>
        </row>
        <row r="2550">
          <cell r="B2550" t="str">
            <v>OAKLAND X 1106950688</v>
          </cell>
          <cell r="C2550">
            <v>12541106</v>
          </cell>
          <cell r="D2550" t="str">
            <v>OAKLAND X 1106</v>
          </cell>
          <cell r="E2550">
            <v>950688</v>
          </cell>
          <cell r="F2550" t="b">
            <v>0</v>
          </cell>
          <cell r="G2550">
            <v>5883.5053734729499</v>
          </cell>
          <cell r="H2550">
            <v>5883.5053734729499</v>
          </cell>
          <cell r="I2550">
            <v>3.6566223576587631</v>
          </cell>
          <cell r="J2550">
            <v>50</v>
          </cell>
          <cell r="K2550">
            <v>1.07812790374737E-4</v>
          </cell>
          <cell r="L2550">
            <v>1454</v>
          </cell>
          <cell r="M2550">
            <v>17.192431977797298</v>
          </cell>
          <cell r="N2550">
            <v>2501</v>
          </cell>
        </row>
        <row r="2551">
          <cell r="B2551" t="str">
            <v>CURTIS 17039240</v>
          </cell>
          <cell r="C2551">
            <v>163351703</v>
          </cell>
          <cell r="D2551" t="str">
            <v>CURTIS 1703</v>
          </cell>
          <cell r="E2551">
            <v>9240</v>
          </cell>
          <cell r="F2551" t="b">
            <v>0</v>
          </cell>
          <cell r="G2551">
            <v>17656.496004991601</v>
          </cell>
          <cell r="H2551">
            <v>17656.496004991601</v>
          </cell>
          <cell r="I2551">
            <v>10.973583595395651</v>
          </cell>
          <cell r="J2551">
            <v>151</v>
          </cell>
          <cell r="K2551">
            <v>8.9366517362132001E-5</v>
          </cell>
          <cell r="L2551">
            <v>1936</v>
          </cell>
          <cell r="M2551">
            <v>23.824595465367899</v>
          </cell>
          <cell r="N2551">
            <v>2406</v>
          </cell>
        </row>
        <row r="2552">
          <cell r="B2552" t="str">
            <v>VOLTA 110280982</v>
          </cell>
          <cell r="C2552">
            <v>102541102</v>
          </cell>
          <cell r="D2552" t="str">
            <v>VOLTA 1102</v>
          </cell>
          <cell r="E2552">
            <v>80982</v>
          </cell>
          <cell r="F2552" t="b">
            <v>1</v>
          </cell>
          <cell r="G2552">
            <v>836.52313223680801</v>
          </cell>
          <cell r="H2552">
            <v>836.52313223680801</v>
          </cell>
          <cell r="I2552">
            <v>0.51990250605146549</v>
          </cell>
          <cell r="J2552">
            <v>8</v>
          </cell>
          <cell r="K2552">
            <v>7.4451432737987394E-5</v>
          </cell>
          <cell r="L2552">
            <v>2347</v>
          </cell>
          <cell r="M2552">
            <v>11.950948060166899</v>
          </cell>
          <cell r="N2552">
            <v>2588</v>
          </cell>
        </row>
        <row r="2553">
          <cell r="B2553" t="str">
            <v>BEN LOMOND 04015144</v>
          </cell>
          <cell r="C2553">
            <v>83040401</v>
          </cell>
          <cell r="D2553" t="str">
            <v>BEN LOMOND 0401</v>
          </cell>
          <cell r="E2553">
            <v>5144</v>
          </cell>
          <cell r="F2553" t="b">
            <v>0</v>
          </cell>
          <cell r="G2553">
            <v>6368.9287845208801</v>
          </cell>
          <cell r="H2553">
            <v>6368.9287845208801</v>
          </cell>
          <cell r="I2553">
            <v>3.9583149686270231</v>
          </cell>
          <cell r="J2553">
            <v>36</v>
          </cell>
          <cell r="K2553">
            <v>2.0137807627583601E-4</v>
          </cell>
          <cell r="L2553">
            <v>392</v>
          </cell>
          <cell r="M2553">
            <v>8.6508147287153498</v>
          </cell>
          <cell r="N2553">
            <v>2650</v>
          </cell>
        </row>
        <row r="2554">
          <cell r="B2554" t="str">
            <v>BIG RIVER 11013019</v>
          </cell>
          <cell r="C2554">
            <v>43081101</v>
          </cell>
          <cell r="D2554" t="str">
            <v>BIG RIVER 1101</v>
          </cell>
          <cell r="E2554">
            <v>3019</v>
          </cell>
          <cell r="F2554" t="b">
            <v>1</v>
          </cell>
          <cell r="G2554">
            <v>1511.59810632994</v>
          </cell>
          <cell r="H2554">
            <v>426.93679365134602</v>
          </cell>
          <cell r="I2554">
            <v>0.26534294198343444</v>
          </cell>
          <cell r="J2554">
            <v>11</v>
          </cell>
          <cell r="K2554">
            <v>7.3048813646892004E-5</v>
          </cell>
          <cell r="L2554">
            <v>2394</v>
          </cell>
          <cell r="M2554">
            <v>21.6652405845613</v>
          </cell>
          <cell r="N2554">
            <v>2431</v>
          </cell>
        </row>
        <row r="2555">
          <cell r="B2555" t="str">
            <v>SANTA ROSA A 1104173590</v>
          </cell>
          <cell r="C2555">
            <v>42151104</v>
          </cell>
          <cell r="D2555" t="str">
            <v>SANTA ROSA A 1104</v>
          </cell>
          <cell r="E2555">
            <v>173590</v>
          </cell>
          <cell r="F2555" t="b">
            <v>0</v>
          </cell>
          <cell r="G2555">
            <v>6901.1970440581399</v>
          </cell>
          <cell r="H2555">
            <v>6901.1970440581399</v>
          </cell>
          <cell r="I2555">
            <v>4.289121842174108</v>
          </cell>
          <cell r="J2555">
            <v>46</v>
          </cell>
          <cell r="K2555">
            <v>9.0869562921832995E-5</v>
          </cell>
          <cell r="L2555">
            <v>1887</v>
          </cell>
          <cell r="M2555">
            <v>19.209833783517901</v>
          </cell>
          <cell r="N2555">
            <v>2458</v>
          </cell>
        </row>
        <row r="2556">
          <cell r="B2556" t="str">
            <v>FLINT 1101CB</v>
          </cell>
          <cell r="C2556">
            <v>152531101</v>
          </cell>
          <cell r="D2556" t="str">
            <v>FLINT 1101</v>
          </cell>
          <cell r="E2556" t="str">
            <v>CB</v>
          </cell>
          <cell r="F2556" t="b">
            <v>0</v>
          </cell>
          <cell r="G2556">
            <v>4176.91510662162</v>
          </cell>
          <cell r="H2556">
            <v>1037.2766311187499</v>
          </cell>
          <cell r="I2556">
            <v>0.64467161660581107</v>
          </cell>
          <cell r="J2556">
            <v>36</v>
          </cell>
          <cell r="K2556">
            <v>2.12263233801682E-4</v>
          </cell>
          <cell r="L2556">
            <v>350</v>
          </cell>
          <cell r="M2556">
            <v>8.6500827306370898</v>
          </cell>
          <cell r="N2556">
            <v>2651</v>
          </cell>
        </row>
        <row r="2557">
          <cell r="B2557" t="str">
            <v>DUNBAR 1101234</v>
          </cell>
          <cell r="C2557">
            <v>43071101</v>
          </cell>
          <cell r="D2557" t="str">
            <v>DUNBAR 1101</v>
          </cell>
          <cell r="E2557">
            <v>234</v>
          </cell>
          <cell r="F2557" t="b">
            <v>0</v>
          </cell>
          <cell r="G2557">
            <v>10290.6170527141</v>
          </cell>
          <cell r="H2557">
            <v>5584.5076576798001</v>
          </cell>
          <cell r="I2557">
            <v>3.4707940694094468</v>
          </cell>
          <cell r="J2557">
            <v>81</v>
          </cell>
          <cell r="K2557">
            <v>1.5309521431508601E-4</v>
          </cell>
          <cell r="L2557">
            <v>719</v>
          </cell>
          <cell r="M2557">
            <v>12.3013602366293</v>
          </cell>
          <cell r="N2557">
            <v>2581</v>
          </cell>
        </row>
        <row r="2558">
          <cell r="B2558" t="str">
            <v>OAKHURST 1102CB</v>
          </cell>
          <cell r="C2558">
            <v>254421102</v>
          </cell>
          <cell r="D2558" t="str">
            <v>OAKHURST 1102</v>
          </cell>
          <cell r="E2558" t="str">
            <v>CB</v>
          </cell>
          <cell r="F2558" t="b">
            <v>0</v>
          </cell>
          <cell r="G2558">
            <v>7703.93545220958</v>
          </cell>
          <cell r="H2558">
            <v>4253.8821942232598</v>
          </cell>
          <cell r="I2558">
            <v>2.6438049684420508</v>
          </cell>
          <cell r="J2558">
            <v>61</v>
          </cell>
          <cell r="K2558">
            <v>1.19051574223644E-4</v>
          </cell>
          <cell r="L2558">
            <v>1206</v>
          </cell>
          <cell r="M2558">
            <v>11.7499593098144</v>
          </cell>
          <cell r="N2558">
            <v>2592</v>
          </cell>
        </row>
        <row r="2559">
          <cell r="B2559" t="str">
            <v>ELK 110191336</v>
          </cell>
          <cell r="C2559">
            <v>42981101</v>
          </cell>
          <cell r="D2559" t="str">
            <v>ELK 1101</v>
          </cell>
          <cell r="E2559">
            <v>91336</v>
          </cell>
          <cell r="F2559" t="b">
            <v>0</v>
          </cell>
          <cell r="G2559">
            <v>13315.5221639417</v>
          </cell>
          <cell r="H2559">
            <v>12740.7114070679</v>
          </cell>
          <cell r="I2559">
            <v>7.9184036091161589</v>
          </cell>
          <cell r="J2559">
            <v>78</v>
          </cell>
          <cell r="K2559">
            <v>8.28470459824669E-5</v>
          </cell>
          <cell r="L2559">
            <v>2135</v>
          </cell>
          <cell r="M2559">
            <v>14.0783912018821</v>
          </cell>
          <cell r="N2559">
            <v>2546</v>
          </cell>
        </row>
        <row r="2560">
          <cell r="B2560" t="str">
            <v>MONTE RIO 1111969182</v>
          </cell>
          <cell r="C2560">
            <v>42811111</v>
          </cell>
          <cell r="D2560" t="str">
            <v>MONTE RIO 1111</v>
          </cell>
          <cell r="E2560">
            <v>969182</v>
          </cell>
          <cell r="F2560" t="b">
            <v>0</v>
          </cell>
          <cell r="G2560">
            <v>8578.2653864168606</v>
          </cell>
          <cell r="H2560">
            <v>8578.2653864168606</v>
          </cell>
          <cell r="I2560">
            <v>5.3314265919309261</v>
          </cell>
          <cell r="J2560">
            <v>64</v>
          </cell>
          <cell r="K2560">
            <v>2.32722569421639E-4</v>
          </cell>
          <cell r="L2560">
            <v>274</v>
          </cell>
          <cell r="M2560">
            <v>7.8722669678026298</v>
          </cell>
          <cell r="N2560">
            <v>2672</v>
          </cell>
        </row>
        <row r="2561">
          <cell r="B2561" t="str">
            <v>KONOCTI 1108950</v>
          </cell>
          <cell r="C2561">
            <v>43311108</v>
          </cell>
          <cell r="D2561" t="str">
            <v>KONOCTI 1108</v>
          </cell>
          <cell r="E2561">
            <v>950</v>
          </cell>
          <cell r="F2561" t="b">
            <v>0</v>
          </cell>
          <cell r="G2561">
            <v>11853.155717939901</v>
          </cell>
          <cell r="H2561">
            <v>9978.6097835806595</v>
          </cell>
          <cell r="I2561">
            <v>6.2017462918462769</v>
          </cell>
          <cell r="J2561">
            <v>85</v>
          </cell>
          <cell r="K2561">
            <v>1.11664500646464E-4</v>
          </cell>
          <cell r="L2561">
            <v>1376</v>
          </cell>
          <cell r="M2561">
            <v>9.5946049992567701</v>
          </cell>
          <cell r="N2561">
            <v>2629</v>
          </cell>
        </row>
        <row r="2562">
          <cell r="B2562" t="str">
            <v>CLAYTON 2212CB</v>
          </cell>
          <cell r="C2562">
            <v>12022212</v>
          </cell>
          <cell r="D2562" t="str">
            <v>CLAYTON 2212</v>
          </cell>
          <cell r="E2562" t="str">
            <v>CB</v>
          </cell>
          <cell r="F2562" t="b">
            <v>0</v>
          </cell>
          <cell r="G2562">
            <v>17569.860761929402</v>
          </cell>
          <cell r="H2562">
            <v>1899.4743630774001</v>
          </cell>
          <cell r="I2562">
            <v>1.1805309901040397</v>
          </cell>
          <cell r="J2562">
            <v>140</v>
          </cell>
          <cell r="K2562">
            <v>3.3628433210911402E-5</v>
          </cell>
          <cell r="L2562">
            <v>3373</v>
          </cell>
          <cell r="M2562">
            <v>17.212043801582698</v>
          </cell>
          <cell r="N2562">
            <v>2499</v>
          </cell>
        </row>
        <row r="2563">
          <cell r="B2563" t="str">
            <v>LAS GALLINAS A 1104304</v>
          </cell>
          <cell r="C2563">
            <v>42991104</v>
          </cell>
          <cell r="D2563" t="str">
            <v>LAS GALLINAS A 1104</v>
          </cell>
          <cell r="E2563">
            <v>304</v>
          </cell>
          <cell r="F2563" t="b">
            <v>1</v>
          </cell>
          <cell r="G2563">
            <v>3131.1603014860498</v>
          </cell>
          <cell r="H2563">
            <v>221.04297837885201</v>
          </cell>
          <cell r="I2563">
            <v>0.1373791040266327</v>
          </cell>
          <cell r="J2563">
            <v>27</v>
          </cell>
          <cell r="K2563">
            <v>7.2266789410841006E-5</v>
          </cell>
          <cell r="L2563">
            <v>2410</v>
          </cell>
          <cell r="M2563">
            <v>12.9613875784496</v>
          </cell>
          <cell r="N2563">
            <v>2570</v>
          </cell>
        </row>
        <row r="2564">
          <cell r="B2564" t="str">
            <v>SALT SPRINGS 21024796</v>
          </cell>
          <cell r="C2564">
            <v>163692102</v>
          </cell>
          <cell r="D2564" t="str">
            <v>SALT SPRINGS 2102</v>
          </cell>
          <cell r="E2564">
            <v>4796</v>
          </cell>
          <cell r="F2564" t="b">
            <v>0</v>
          </cell>
          <cell r="G2564">
            <v>11571.4706209054</v>
          </cell>
          <cell r="H2564">
            <v>11571.4706209054</v>
          </cell>
          <cell r="I2564">
            <v>7.1917157370449969</v>
          </cell>
          <cell r="J2564">
            <v>114</v>
          </cell>
          <cell r="K2564">
            <v>8.3271857843021495E-5</v>
          </cell>
          <cell r="L2564">
            <v>2126</v>
          </cell>
          <cell r="M2564">
            <v>15.498137537599</v>
          </cell>
          <cell r="N2564">
            <v>2524</v>
          </cell>
        </row>
        <row r="2565">
          <cell r="B2565" t="str">
            <v>BIG RIVER 11013002</v>
          </cell>
          <cell r="C2565">
            <v>43081101</v>
          </cell>
          <cell r="D2565" t="str">
            <v>BIG RIVER 1101</v>
          </cell>
          <cell r="E2565">
            <v>3002</v>
          </cell>
          <cell r="F2565" t="b">
            <v>0</v>
          </cell>
          <cell r="G2565">
            <v>13206.834200761499</v>
          </cell>
          <cell r="H2565">
            <v>11656.2738853582</v>
          </cell>
          <cell r="I2565">
            <v>7.2444213084886258</v>
          </cell>
          <cell r="J2565">
            <v>76</v>
          </cell>
          <cell r="K2565">
            <v>8.5336441855664197E-5</v>
          </cell>
          <cell r="L2565">
            <v>2046</v>
          </cell>
          <cell r="M2565">
            <v>10.9995067512323</v>
          </cell>
          <cell r="N2565">
            <v>2610</v>
          </cell>
        </row>
        <row r="2566">
          <cell r="B2566" t="str">
            <v>MIRABEL 1101201156</v>
          </cell>
          <cell r="C2566">
            <v>42091101</v>
          </cell>
          <cell r="D2566" t="str">
            <v>MIRABEL 1101</v>
          </cell>
          <cell r="E2566">
            <v>201156</v>
          </cell>
          <cell r="F2566" t="b">
            <v>0</v>
          </cell>
          <cell r="G2566">
            <v>2780.2157730130898</v>
          </cell>
          <cell r="H2566">
            <v>2335.0863379866</v>
          </cell>
          <cell r="I2566">
            <v>1.4512655922850217</v>
          </cell>
          <cell r="J2566">
            <v>26</v>
          </cell>
          <cell r="K2566">
            <v>1.3200262009587001E-4</v>
          </cell>
          <cell r="L2566">
            <v>983</v>
          </cell>
          <cell r="M2566">
            <v>11.0364092834934</v>
          </cell>
          <cell r="N2566">
            <v>2609</v>
          </cell>
        </row>
        <row r="2567">
          <cell r="B2567" t="str">
            <v>SOLEDAD 2101315500</v>
          </cell>
          <cell r="C2567">
            <v>182052101</v>
          </cell>
          <cell r="D2567" t="str">
            <v>SOLEDAD 2101</v>
          </cell>
          <cell r="E2567">
            <v>315500</v>
          </cell>
          <cell r="F2567" t="b">
            <v>0</v>
          </cell>
          <cell r="G2567">
            <v>5515.1950396601997</v>
          </cell>
          <cell r="H2567">
            <v>1783.0287598984501</v>
          </cell>
          <cell r="I2567">
            <v>1.1081595773141393</v>
          </cell>
          <cell r="J2567">
            <v>22</v>
          </cell>
          <cell r="K2567">
            <v>2.1144077631366301E-5</v>
          </cell>
          <cell r="L2567">
            <v>3532</v>
          </cell>
          <cell r="M2567">
            <v>19.952200517396999</v>
          </cell>
          <cell r="N2567">
            <v>2450</v>
          </cell>
        </row>
        <row r="2568">
          <cell r="B2568" t="str">
            <v>SAN RAFAEL 110839156</v>
          </cell>
          <cell r="C2568">
            <v>42011108</v>
          </cell>
          <cell r="D2568" t="str">
            <v>SAN RAFAEL 1108</v>
          </cell>
          <cell r="E2568">
            <v>39156</v>
          </cell>
          <cell r="F2568" t="b">
            <v>0</v>
          </cell>
          <cell r="G2568">
            <v>7678.6279020021602</v>
          </cell>
          <cell r="H2568">
            <v>5580.9257748608597</v>
          </cell>
          <cell r="I2568">
            <v>3.4685679147674704</v>
          </cell>
          <cell r="J2568">
            <v>62</v>
          </cell>
          <cell r="K2568">
            <v>3.6657226519309899E-4</v>
          </cell>
          <cell r="L2568">
            <v>79</v>
          </cell>
          <cell r="M2568">
            <v>5.0499097800857298</v>
          </cell>
          <cell r="N2568">
            <v>2749</v>
          </cell>
        </row>
        <row r="2569">
          <cell r="B2569" t="str">
            <v>HIGGINS 1104533648</v>
          </cell>
          <cell r="C2569">
            <v>152691104</v>
          </cell>
          <cell r="D2569" t="str">
            <v>HIGGINS 1104</v>
          </cell>
          <cell r="E2569">
            <v>533648</v>
          </cell>
          <cell r="F2569" t="b">
            <v>0</v>
          </cell>
          <cell r="G2569">
            <v>10867.8258445751</v>
          </cell>
          <cell r="H2569">
            <v>10867.8258445751</v>
          </cell>
          <cell r="I2569">
            <v>6.7543976659882539</v>
          </cell>
          <cell r="J2569">
            <v>93</v>
          </cell>
          <cell r="K2569">
            <v>1.620494809314E-4</v>
          </cell>
          <cell r="L2569">
            <v>621</v>
          </cell>
          <cell r="M2569">
            <v>8.4995024016901901</v>
          </cell>
          <cell r="N2569">
            <v>2655</v>
          </cell>
        </row>
        <row r="2570">
          <cell r="B2570" t="str">
            <v>EL DORADO PH 2101668674</v>
          </cell>
          <cell r="C2570">
            <v>152762101</v>
          </cell>
          <cell r="D2570" t="str">
            <v>EL DORADO PH 2101</v>
          </cell>
          <cell r="E2570">
            <v>668674</v>
          </cell>
          <cell r="F2570" t="b">
            <v>0</v>
          </cell>
          <cell r="G2570">
            <v>15298.654883487199</v>
          </cell>
          <cell r="H2570">
            <v>15298.654883487199</v>
          </cell>
          <cell r="I2570">
            <v>9.5081758132300802</v>
          </cell>
          <cell r="J2570">
            <v>112</v>
          </cell>
          <cell r="K2570">
            <v>2.48687181574332E-4</v>
          </cell>
          <cell r="L2570">
            <v>220</v>
          </cell>
          <cell r="M2570">
            <v>8.55592579722747</v>
          </cell>
          <cell r="N2570">
            <v>2654</v>
          </cell>
        </row>
        <row r="2571">
          <cell r="B2571" t="str">
            <v>CAMP EVERS 210512590</v>
          </cell>
          <cell r="C2571">
            <v>83622105</v>
          </cell>
          <cell r="D2571" t="str">
            <v>CAMP EVERS 2105</v>
          </cell>
          <cell r="E2571">
            <v>12590</v>
          </cell>
          <cell r="F2571" t="b">
            <v>0</v>
          </cell>
          <cell r="G2571">
            <v>8818.0630998868091</v>
          </cell>
          <cell r="H2571">
            <v>8233.9725506332907</v>
          </cell>
          <cell r="I2571">
            <v>5.1174472036254137</v>
          </cell>
          <cell r="J2571">
            <v>69</v>
          </cell>
          <cell r="K2571">
            <v>3.28958087661506E-4</v>
          </cell>
          <cell r="L2571">
            <v>102</v>
          </cell>
          <cell r="M2571">
            <v>7.9902735872025303</v>
          </cell>
          <cell r="N2571">
            <v>2671</v>
          </cell>
        </row>
        <row r="2572">
          <cell r="B2572" t="str">
            <v>SISQUOC 110245261</v>
          </cell>
          <cell r="C2572">
            <v>182811102</v>
          </cell>
          <cell r="D2572" t="str">
            <v>SISQUOC 1102</v>
          </cell>
          <cell r="E2572">
            <v>45261</v>
          </cell>
          <cell r="F2572" t="b">
            <v>1</v>
          </cell>
          <cell r="G2572">
            <v>20192.752612075499</v>
          </cell>
          <cell r="H2572">
            <v>164.99582562714301</v>
          </cell>
          <cell r="I2572">
            <v>0.1025455721734885</v>
          </cell>
          <cell r="J2572">
            <v>10</v>
          </cell>
          <cell r="K2572">
            <v>7.3888462793547606E-5</v>
          </cell>
          <cell r="L2572">
            <v>2362</v>
          </cell>
          <cell r="M2572">
            <v>8.6021681577298406</v>
          </cell>
          <cell r="N2572">
            <v>2652</v>
          </cell>
        </row>
        <row r="2573">
          <cell r="B2573" t="str">
            <v>MONTE RIO 11131313</v>
          </cell>
          <cell r="C2573">
            <v>42811113</v>
          </cell>
          <cell r="D2573" t="str">
            <v>MONTE RIO 1113</v>
          </cell>
          <cell r="E2573">
            <v>1313</v>
          </cell>
          <cell r="F2573" t="b">
            <v>0</v>
          </cell>
          <cell r="G2573">
            <v>1996.4297801591399</v>
          </cell>
          <cell r="H2573">
            <v>1996.4297801591399</v>
          </cell>
          <cell r="I2573">
            <v>1.2407891734985332</v>
          </cell>
          <cell r="J2573">
            <v>19</v>
          </cell>
          <cell r="K2573">
            <v>1.4421325785836999E-4</v>
          </cell>
          <cell r="L2573">
            <v>810</v>
          </cell>
          <cell r="M2573">
            <v>12.576448865142</v>
          </cell>
          <cell r="N2573">
            <v>2576</v>
          </cell>
        </row>
        <row r="2574">
          <cell r="B2574" t="str">
            <v>COTATI 110475972</v>
          </cell>
          <cell r="C2574">
            <v>42271104</v>
          </cell>
          <cell r="D2574" t="str">
            <v>COTATI 1104</v>
          </cell>
          <cell r="E2574">
            <v>75972</v>
          </cell>
          <cell r="F2574" t="b">
            <v>0</v>
          </cell>
          <cell r="G2574">
            <v>7223.3940311042397</v>
          </cell>
          <cell r="H2574">
            <v>5386.1402897370599</v>
          </cell>
          <cell r="I2574">
            <v>3.3475079488732504</v>
          </cell>
          <cell r="J2574">
            <v>61</v>
          </cell>
          <cell r="K2574">
            <v>6.5027955375238596E-5</v>
          </cell>
          <cell r="L2574">
            <v>2609</v>
          </cell>
          <cell r="M2574">
            <v>22.299952845147399</v>
          </cell>
          <cell r="N2574">
            <v>2423</v>
          </cell>
        </row>
        <row r="2575">
          <cell r="B2575" t="str">
            <v>MENLO 11038982</v>
          </cell>
          <cell r="C2575">
            <v>24131103</v>
          </cell>
          <cell r="D2575" t="str">
            <v>MENLO 1103</v>
          </cell>
          <cell r="E2575">
            <v>8982</v>
          </cell>
          <cell r="F2575" t="b">
            <v>0</v>
          </cell>
          <cell r="G2575">
            <v>7434.3823081276396</v>
          </cell>
          <cell r="H2575">
            <v>7434.3823081276396</v>
          </cell>
          <cell r="I2575">
            <v>4.6204986377424735</v>
          </cell>
          <cell r="J2575">
            <v>50</v>
          </cell>
          <cell r="K2575">
            <v>1.4907235417922399E-4</v>
          </cell>
          <cell r="L2575">
            <v>751</v>
          </cell>
          <cell r="M2575">
            <v>11.9524998984391</v>
          </cell>
          <cell r="N2575">
            <v>2587</v>
          </cell>
        </row>
        <row r="2576">
          <cell r="B2576" t="str">
            <v>ORO FINO 110239154</v>
          </cell>
          <cell r="C2576">
            <v>103031102</v>
          </cell>
          <cell r="D2576" t="str">
            <v>ORO FINO 1102</v>
          </cell>
          <cell r="E2576">
            <v>39154</v>
          </cell>
          <cell r="F2576" t="b">
            <v>0</v>
          </cell>
          <cell r="G2576">
            <v>1419.88892759952</v>
          </cell>
          <cell r="H2576">
            <v>1419.88892759952</v>
          </cell>
          <cell r="I2576">
            <v>0.88246670453668119</v>
          </cell>
          <cell r="J2576">
            <v>11</v>
          </cell>
          <cell r="K2576">
            <v>1.9824327517364301E-4</v>
          </cell>
          <cell r="L2576">
            <v>403</v>
          </cell>
          <cell r="M2576">
            <v>21.6746436509425</v>
          </cell>
          <cell r="N2576">
            <v>2430</v>
          </cell>
        </row>
        <row r="2577">
          <cell r="B2577" t="str">
            <v>GUALALA 1111CB</v>
          </cell>
          <cell r="C2577">
            <v>42841111</v>
          </cell>
          <cell r="D2577" t="str">
            <v>GUALALA 1111</v>
          </cell>
          <cell r="E2577" t="str">
            <v>CB</v>
          </cell>
          <cell r="F2577" t="b">
            <v>0</v>
          </cell>
          <cell r="G2577">
            <v>6227.6638037944604</v>
          </cell>
          <cell r="H2577">
            <v>6227.6638037944604</v>
          </cell>
          <cell r="I2577">
            <v>3.8705182124266377</v>
          </cell>
          <cell r="J2577">
            <v>47</v>
          </cell>
          <cell r="K2577">
            <v>1.01772180680703E-4</v>
          </cell>
          <cell r="L2577">
            <v>1608</v>
          </cell>
          <cell r="M2577">
            <v>5.1216357554060901</v>
          </cell>
          <cell r="N2577">
            <v>2747</v>
          </cell>
        </row>
        <row r="2578">
          <cell r="B2578" t="str">
            <v>PINE GROVE 11021765</v>
          </cell>
          <cell r="C2578">
            <v>163751102</v>
          </cell>
          <cell r="D2578" t="str">
            <v>PINE GROVE 1102</v>
          </cell>
          <cell r="E2578">
            <v>1765</v>
          </cell>
          <cell r="F2578" t="b">
            <v>0</v>
          </cell>
          <cell r="G2578">
            <v>2336.79522377698</v>
          </cell>
          <cell r="H2578">
            <v>2336.79522377698</v>
          </cell>
          <cell r="I2578">
            <v>1.4523276717072593</v>
          </cell>
          <cell r="J2578">
            <v>20</v>
          </cell>
          <cell r="K2578">
            <v>1.7077646989491701E-4</v>
          </cell>
          <cell r="L2578">
            <v>558</v>
          </cell>
          <cell r="M2578">
            <v>6.0122568278073603</v>
          </cell>
          <cell r="N2578">
            <v>2713</v>
          </cell>
        </row>
        <row r="2579">
          <cell r="B2579" t="str">
            <v>FORT ORD 210736596</v>
          </cell>
          <cell r="C2579">
            <v>182402107</v>
          </cell>
          <cell r="D2579" t="str">
            <v>FORT ORD 2107</v>
          </cell>
          <cell r="E2579">
            <v>36596</v>
          </cell>
          <cell r="F2579" t="b">
            <v>0</v>
          </cell>
          <cell r="G2579">
            <v>20043.761925103801</v>
          </cell>
          <cell r="H2579">
            <v>6572.3951000747702</v>
          </cell>
          <cell r="I2579">
            <v>4.084770105702157</v>
          </cell>
          <cell r="J2579">
            <v>145</v>
          </cell>
          <cell r="K2579">
            <v>1.7190210766310701E-5</v>
          </cell>
          <cell r="L2579">
            <v>3570</v>
          </cell>
          <cell r="M2579">
            <v>17.052014602777099</v>
          </cell>
          <cell r="N2579">
            <v>2503</v>
          </cell>
        </row>
        <row r="2580">
          <cell r="B2580" t="str">
            <v>BIG BASIN 11015000</v>
          </cell>
          <cell r="C2580">
            <v>82841101</v>
          </cell>
          <cell r="D2580" t="str">
            <v>BIG BASIN 1101</v>
          </cell>
          <cell r="E2580">
            <v>5000</v>
          </cell>
          <cell r="F2580" t="b">
            <v>0</v>
          </cell>
          <cell r="G2580">
            <v>3149.0185626931002</v>
          </cell>
          <cell r="H2580">
            <v>3149.0185626931002</v>
          </cell>
          <cell r="I2580">
            <v>1.957127758044189</v>
          </cell>
          <cell r="J2580">
            <v>23</v>
          </cell>
          <cell r="K2580">
            <v>4.1733293524568701E-4</v>
          </cell>
          <cell r="L2580">
            <v>64</v>
          </cell>
          <cell r="M2580">
            <v>2.1335737723174701</v>
          </cell>
          <cell r="N2580">
            <v>2834</v>
          </cell>
        </row>
        <row r="2581">
          <cell r="B2581" t="str">
            <v>ROSSMOOR 1109CB</v>
          </cell>
          <cell r="C2581">
            <v>14161109</v>
          </cell>
          <cell r="D2581" t="str">
            <v>ROSSMOOR 1109</v>
          </cell>
          <cell r="E2581" t="str">
            <v>CB</v>
          </cell>
          <cell r="F2581" t="b">
            <v>1</v>
          </cell>
          <cell r="G2581">
            <v>244.70233051063099</v>
          </cell>
          <cell r="H2581">
            <v>7.5709911595361996</v>
          </cell>
          <cell r="I2581">
            <v>4.7054015907620882E-3</v>
          </cell>
          <cell r="J2581">
            <v>6</v>
          </cell>
          <cell r="K2581">
            <v>8.8687682728050201E-5</v>
          </cell>
          <cell r="L2581">
            <v>1962</v>
          </cell>
          <cell r="M2581">
            <v>31.697968555763499</v>
          </cell>
          <cell r="N2581">
            <v>2332</v>
          </cell>
        </row>
        <row r="2582">
          <cell r="B2582" t="str">
            <v>FORT BRAGG A 11041316</v>
          </cell>
          <cell r="C2582">
            <v>42761104</v>
          </cell>
          <cell r="D2582" t="str">
            <v>FORT BRAGG A 1104</v>
          </cell>
          <cell r="E2582">
            <v>1316</v>
          </cell>
          <cell r="F2582" t="b">
            <v>0</v>
          </cell>
          <cell r="G2582">
            <v>22645.668453864</v>
          </cell>
          <cell r="H2582">
            <v>22101.068796394102</v>
          </cell>
          <cell r="I2582">
            <v>13.735903540331947</v>
          </cell>
          <cell r="J2582">
            <v>166</v>
          </cell>
          <cell r="K2582">
            <v>7.7968299376329997E-5</v>
          </cell>
          <cell r="L2582">
            <v>2260</v>
          </cell>
          <cell r="M2582">
            <v>13.3542116504505</v>
          </cell>
          <cell r="N2582">
            <v>2565</v>
          </cell>
        </row>
        <row r="2583">
          <cell r="B2583" t="str">
            <v>GUALALA 111135562</v>
          </cell>
          <cell r="C2583">
            <v>42841111</v>
          </cell>
          <cell r="D2583" t="str">
            <v>GUALALA 1111</v>
          </cell>
          <cell r="E2583">
            <v>35562</v>
          </cell>
          <cell r="F2583" t="b">
            <v>0</v>
          </cell>
          <cell r="G2583">
            <v>22914.0776416677</v>
          </cell>
          <cell r="H2583">
            <v>22914.0776416677</v>
          </cell>
          <cell r="I2583">
            <v>14.241191822043319</v>
          </cell>
          <cell r="J2583">
            <v>147</v>
          </cell>
          <cell r="K2583">
            <v>1.05054148841444E-4</v>
          </cell>
          <cell r="L2583">
            <v>1525</v>
          </cell>
          <cell r="M2583">
            <v>11.703802209759299</v>
          </cell>
          <cell r="N2583">
            <v>2593</v>
          </cell>
        </row>
        <row r="2584">
          <cell r="B2584" t="str">
            <v>OLEMA 11011318</v>
          </cell>
          <cell r="C2584">
            <v>42291101</v>
          </cell>
          <cell r="D2584" t="str">
            <v>OLEMA 1101</v>
          </cell>
          <cell r="E2584">
            <v>1318</v>
          </cell>
          <cell r="F2584" t="b">
            <v>0</v>
          </cell>
          <cell r="G2584">
            <v>16637.001753980501</v>
          </cell>
          <cell r="H2584">
            <v>13693.4076244071</v>
          </cell>
          <cell r="I2584">
            <v>8.5105081568720333</v>
          </cell>
          <cell r="J2584">
            <v>113</v>
          </cell>
          <cell r="K2584">
            <v>1.30325621711079E-4</v>
          </cell>
          <cell r="L2584">
            <v>1004</v>
          </cell>
          <cell r="M2584">
            <v>8.2658632793917004</v>
          </cell>
          <cell r="N2584">
            <v>2664</v>
          </cell>
        </row>
        <row r="2585">
          <cell r="B2585" t="str">
            <v>SALT SPRINGS 2102L491</v>
          </cell>
          <cell r="C2585">
            <v>163692102</v>
          </cell>
          <cell r="D2585" t="str">
            <v>SALT SPRINGS 2102</v>
          </cell>
          <cell r="E2585" t="str">
            <v>L491</v>
          </cell>
          <cell r="F2585" t="b">
            <v>0</v>
          </cell>
          <cell r="G2585">
            <v>3564.5514145721299</v>
          </cell>
          <cell r="H2585">
            <v>3564.5514145721299</v>
          </cell>
          <cell r="I2585">
            <v>2.2153831041467558</v>
          </cell>
          <cell r="J2585">
            <v>31</v>
          </cell>
          <cell r="K2585">
            <v>1.00645546838002E-4</v>
          </cell>
          <cell r="L2585">
            <v>1632</v>
          </cell>
          <cell r="M2585">
            <v>5.4343335940477502</v>
          </cell>
          <cell r="N2585">
            <v>2732</v>
          </cell>
        </row>
        <row r="2586">
          <cell r="B2586" t="str">
            <v>LLAGAS 2101XR244</v>
          </cell>
          <cell r="C2586">
            <v>83182101</v>
          </cell>
          <cell r="D2586" t="str">
            <v>LLAGAS 2101</v>
          </cell>
          <cell r="E2586" t="str">
            <v>XR244</v>
          </cell>
          <cell r="F2586" t="b">
            <v>1</v>
          </cell>
          <cell r="G2586">
            <v>22757.8316677119</v>
          </cell>
          <cell r="H2586">
            <v>0</v>
          </cell>
          <cell r="I2586">
            <v>0</v>
          </cell>
          <cell r="J2586">
            <v>157</v>
          </cell>
          <cell r="K2586">
            <v>6.3756563503697904E-5</v>
          </cell>
          <cell r="L2586">
            <v>2654</v>
          </cell>
          <cell r="M2586">
            <v>15.2590738933557</v>
          </cell>
          <cell r="N2586">
            <v>2527</v>
          </cell>
        </row>
        <row r="2587">
          <cell r="B2587" t="str">
            <v>GARBERVILLE 1103CB</v>
          </cell>
          <cell r="C2587">
            <v>192221103</v>
          </cell>
          <cell r="D2587" t="str">
            <v>GARBERVILLE 1103</v>
          </cell>
          <cell r="E2587" t="str">
            <v>CB</v>
          </cell>
          <cell r="F2587" t="b">
            <v>1</v>
          </cell>
          <cell r="G2587">
            <v>3592.4976307934198</v>
          </cell>
          <cell r="H2587">
            <v>971.39061793895905</v>
          </cell>
          <cell r="I2587">
            <v>0.60372319324981916</v>
          </cell>
          <cell r="J2587">
            <v>31</v>
          </cell>
          <cell r="K2587">
            <v>2.5050351202177498E-4</v>
          </cell>
          <cell r="L2587">
            <v>215</v>
          </cell>
          <cell r="M2587">
            <v>3.38516575041348</v>
          </cell>
          <cell r="N2587">
            <v>2798</v>
          </cell>
        </row>
        <row r="2588">
          <cell r="B2588" t="str">
            <v>ELK 11011272</v>
          </cell>
          <cell r="C2588">
            <v>42981101</v>
          </cell>
          <cell r="D2588" t="str">
            <v>ELK 1101</v>
          </cell>
          <cell r="E2588">
            <v>1272</v>
          </cell>
          <cell r="F2588" t="b">
            <v>0</v>
          </cell>
          <cell r="G2588">
            <v>36077.8727575546</v>
          </cell>
          <cell r="H2588">
            <v>35548.516986682604</v>
          </cell>
          <cell r="I2588">
            <v>22.093546915278189</v>
          </cell>
          <cell r="J2588">
            <v>236</v>
          </cell>
          <cell r="K2588">
            <v>1.0151594085092499E-4</v>
          </cell>
          <cell r="L2588">
            <v>1616</v>
          </cell>
          <cell r="M2588">
            <v>17.649571019186201</v>
          </cell>
          <cell r="N2588">
            <v>2487</v>
          </cell>
        </row>
        <row r="2589">
          <cell r="B2589" t="str">
            <v>SNEATH LANE 1106CB</v>
          </cell>
          <cell r="C2589">
            <v>22721106</v>
          </cell>
          <cell r="D2589" t="str">
            <v>SNEATH LANE 1106</v>
          </cell>
          <cell r="E2589" t="str">
            <v>CB</v>
          </cell>
          <cell r="F2589" t="b">
            <v>0</v>
          </cell>
          <cell r="G2589">
            <v>9891.2144651357503</v>
          </cell>
          <cell r="H2589">
            <v>4885.2684885029503</v>
          </cell>
          <cell r="I2589">
            <v>3.03621410099624</v>
          </cell>
          <cell r="J2589">
            <v>66</v>
          </cell>
          <cell r="K2589">
            <v>2.8183245325224901E-5</v>
          </cell>
          <cell r="L2589">
            <v>3454</v>
          </cell>
          <cell r="M2589">
            <v>23.841600211619401</v>
          </cell>
          <cell r="N2589">
            <v>2402</v>
          </cell>
        </row>
        <row r="2590">
          <cell r="B2590" t="str">
            <v>WEST POINT 110112256</v>
          </cell>
          <cell r="C2590">
            <v>163201101</v>
          </cell>
          <cell r="D2590" t="str">
            <v>WEST POINT 1101</v>
          </cell>
          <cell r="E2590">
            <v>12256</v>
          </cell>
          <cell r="F2590" t="b">
            <v>0</v>
          </cell>
          <cell r="G2590">
            <v>10425.115914054801</v>
          </cell>
          <cell r="H2590">
            <v>10425.115914054801</v>
          </cell>
          <cell r="I2590">
            <v>6.4792516557208204</v>
          </cell>
          <cell r="J2590">
            <v>86</v>
          </cell>
          <cell r="K2590">
            <v>9.8504225143399303E-5</v>
          </cell>
          <cell r="L2590">
            <v>1679</v>
          </cell>
          <cell r="M2590">
            <v>19.695567877934199</v>
          </cell>
          <cell r="N2590">
            <v>2453</v>
          </cell>
        </row>
        <row r="2591">
          <cell r="B2591" t="str">
            <v>MORRO BAY 1102W34</v>
          </cell>
          <cell r="C2591">
            <v>183011102</v>
          </cell>
          <cell r="D2591" t="str">
            <v>MORRO BAY 1102</v>
          </cell>
          <cell r="E2591" t="str">
            <v>W34</v>
          </cell>
          <cell r="F2591" t="b">
            <v>0</v>
          </cell>
          <cell r="G2591">
            <v>15456.5207812966</v>
          </cell>
          <cell r="H2591">
            <v>12223.0154371073</v>
          </cell>
          <cell r="I2591">
            <v>7.5966534724097574</v>
          </cell>
          <cell r="J2591">
            <v>112</v>
          </cell>
          <cell r="K2591">
            <v>3.8291189813069799E-5</v>
          </cell>
          <cell r="L2591">
            <v>3294</v>
          </cell>
          <cell r="M2591">
            <v>31.247070295004399</v>
          </cell>
          <cell r="N2591">
            <v>2337</v>
          </cell>
        </row>
        <row r="2592">
          <cell r="B2592" t="str">
            <v>HOLLISTER 2105903238</v>
          </cell>
          <cell r="C2592">
            <v>182492105</v>
          </cell>
          <cell r="D2592" t="str">
            <v>HOLLISTER 2105</v>
          </cell>
          <cell r="E2592">
            <v>903238</v>
          </cell>
          <cell r="F2592" t="b">
            <v>0</v>
          </cell>
          <cell r="G2592">
            <v>9893.8006508589006</v>
          </cell>
          <cell r="H2592">
            <v>6450.8713163377297</v>
          </cell>
          <cell r="I2592">
            <v>4.0092425831806899</v>
          </cell>
          <cell r="J2592">
            <v>30</v>
          </cell>
          <cell r="K2592">
            <v>4.73327744219676E-5</v>
          </cell>
          <cell r="L2592">
            <v>3108</v>
          </cell>
          <cell r="M2592">
            <v>30.0306276631852</v>
          </cell>
          <cell r="N2592">
            <v>2344</v>
          </cell>
        </row>
        <row r="2593">
          <cell r="B2593" t="str">
            <v>DUNBAR 1102448</v>
          </cell>
          <cell r="C2593">
            <v>43071102</v>
          </cell>
          <cell r="D2593" t="str">
            <v>DUNBAR 1102</v>
          </cell>
          <cell r="E2593">
            <v>448</v>
          </cell>
          <cell r="F2593" t="b">
            <v>0</v>
          </cell>
          <cell r="G2593">
            <v>14554.2556309189</v>
          </cell>
          <cell r="H2593">
            <v>3932.5973257897899</v>
          </cell>
          <cell r="I2593">
            <v>2.4441251247916655</v>
          </cell>
          <cell r="J2593">
            <v>116</v>
          </cell>
          <cell r="K2593">
            <v>9.7296152442391594E-5</v>
          </cell>
          <cell r="L2593">
            <v>1707</v>
          </cell>
          <cell r="M2593">
            <v>15.8507893538009</v>
          </cell>
          <cell r="N2593">
            <v>2519</v>
          </cell>
        </row>
        <row r="2594">
          <cell r="B2594" t="str">
            <v>ALHAMBRA 110581514</v>
          </cell>
          <cell r="C2594">
            <v>14101105</v>
          </cell>
          <cell r="D2594" t="str">
            <v>ALHAMBRA 1105</v>
          </cell>
          <cell r="E2594">
            <v>81514</v>
          </cell>
          <cell r="F2594" t="b">
            <v>0</v>
          </cell>
          <cell r="G2594">
            <v>7697.83923278984</v>
          </cell>
          <cell r="H2594">
            <v>4781.2860297529996</v>
          </cell>
          <cell r="I2594">
            <v>2.9715885828172777</v>
          </cell>
          <cell r="J2594">
            <v>65</v>
          </cell>
          <cell r="K2594">
            <v>8.7031549964404598E-5</v>
          </cell>
          <cell r="L2594">
            <v>2011</v>
          </cell>
          <cell r="M2594">
            <v>13.7396192089554</v>
          </cell>
          <cell r="N2594">
            <v>2556</v>
          </cell>
        </row>
        <row r="2595">
          <cell r="B2595" t="str">
            <v>BRUNSWICK 11052204</v>
          </cell>
          <cell r="C2595">
            <v>152481105</v>
          </cell>
          <cell r="D2595" t="str">
            <v>BRUNSWICK 1105</v>
          </cell>
          <cell r="E2595">
            <v>2204</v>
          </cell>
          <cell r="F2595" t="b">
            <v>0</v>
          </cell>
          <cell r="G2595">
            <v>11625.6323982786</v>
          </cell>
          <cell r="H2595">
            <v>11625.6323982786</v>
          </cell>
          <cell r="I2595">
            <v>7.2253775004839031</v>
          </cell>
          <cell r="J2595">
            <v>84</v>
          </cell>
          <cell r="K2595">
            <v>9.4600742334269896E-5</v>
          </cell>
          <cell r="L2595">
            <v>1775</v>
          </cell>
          <cell r="M2595">
            <v>11.1006123232922</v>
          </cell>
          <cell r="N2595">
            <v>2606</v>
          </cell>
        </row>
        <row r="2596">
          <cell r="B2596" t="str">
            <v>CAMP EVERS 210311046</v>
          </cell>
          <cell r="C2596">
            <v>83622103</v>
          </cell>
          <cell r="D2596" t="str">
            <v>CAMP EVERS 2103</v>
          </cell>
          <cell r="E2596">
            <v>11046</v>
          </cell>
          <cell r="F2596" t="b">
            <v>0</v>
          </cell>
          <cell r="G2596">
            <v>25866.5620940443</v>
          </cell>
          <cell r="H2596">
            <v>25866.5620940443</v>
          </cell>
          <cell r="I2596">
            <v>16.07617283657197</v>
          </cell>
          <cell r="J2596">
            <v>194</v>
          </cell>
          <cell r="K2596">
            <v>1.6384359072073499E-4</v>
          </cell>
          <cell r="L2596">
            <v>601</v>
          </cell>
          <cell r="M2596">
            <v>6.3121350808549099</v>
          </cell>
          <cell r="N2596">
            <v>2705</v>
          </cell>
        </row>
        <row r="2597">
          <cell r="B2597" t="str">
            <v>WOODSIDE 11018522</v>
          </cell>
          <cell r="C2597">
            <v>24251101</v>
          </cell>
          <cell r="D2597" t="str">
            <v>WOODSIDE 1101</v>
          </cell>
          <cell r="E2597">
            <v>8522</v>
          </cell>
          <cell r="F2597" t="b">
            <v>0</v>
          </cell>
          <cell r="G2597">
            <v>15153.837702239</v>
          </cell>
          <cell r="H2597">
            <v>3071.20079215845</v>
          </cell>
          <cell r="I2597">
            <v>1.9087636992905221</v>
          </cell>
          <cell r="J2597">
            <v>123</v>
          </cell>
          <cell r="K2597">
            <v>1.68398290797329E-4</v>
          </cell>
          <cell r="L2597">
            <v>573</v>
          </cell>
          <cell r="M2597">
            <v>8.4902979712007998</v>
          </cell>
          <cell r="N2597">
            <v>2656</v>
          </cell>
        </row>
        <row r="2598">
          <cell r="B2598" t="str">
            <v>PAUL SWEET 2102959032</v>
          </cell>
          <cell r="C2598">
            <v>83252102</v>
          </cell>
          <cell r="D2598" t="str">
            <v>PAUL SWEET 2102</v>
          </cell>
          <cell r="E2598">
            <v>959032</v>
          </cell>
          <cell r="F2598" t="b">
            <v>0</v>
          </cell>
          <cell r="G2598">
            <v>1582.9543601374701</v>
          </cell>
          <cell r="H2598">
            <v>1283.5288389407799</v>
          </cell>
          <cell r="I2598">
            <v>0.79771835857102547</v>
          </cell>
          <cell r="J2598">
            <v>11</v>
          </cell>
          <cell r="K2598">
            <v>1.28851110639516E-4</v>
          </cell>
          <cell r="L2598">
            <v>1030</v>
          </cell>
          <cell r="M2598">
            <v>15.184679584747</v>
          </cell>
          <cell r="N2598">
            <v>2528</v>
          </cell>
        </row>
        <row r="2599">
          <cell r="B2599" t="str">
            <v>DUNBAR 1103872066</v>
          </cell>
          <cell r="C2599">
            <v>43071103</v>
          </cell>
          <cell r="D2599" t="str">
            <v>DUNBAR 1103</v>
          </cell>
          <cell r="E2599">
            <v>872066</v>
          </cell>
          <cell r="F2599" t="b">
            <v>1</v>
          </cell>
          <cell r="G2599">
            <v>1285.53738748708</v>
          </cell>
          <cell r="H2599">
            <v>856.88814991569302</v>
          </cell>
          <cell r="I2599">
            <v>0.53255944680900746</v>
          </cell>
          <cell r="J2599">
            <v>13</v>
          </cell>
          <cell r="K2599">
            <v>8.9930918945286105E-5</v>
          </cell>
          <cell r="L2599">
            <v>1916</v>
          </cell>
          <cell r="M2599">
            <v>14.702691169409899</v>
          </cell>
          <cell r="N2599">
            <v>2535</v>
          </cell>
        </row>
        <row r="2600">
          <cell r="B2600" t="str">
            <v>WEIMAR 11012764</v>
          </cell>
          <cell r="C2600">
            <v>152491101</v>
          </cell>
          <cell r="D2600" t="str">
            <v>WEIMAR 1101</v>
          </cell>
          <cell r="E2600">
            <v>2764</v>
          </cell>
          <cell r="F2600" t="b">
            <v>0</v>
          </cell>
          <cell r="G2600">
            <v>9871.3778296199907</v>
          </cell>
          <cell r="H2600">
            <v>9871.3778296199907</v>
          </cell>
          <cell r="I2600">
            <v>6.1351011992666198</v>
          </cell>
          <cell r="J2600">
            <v>68</v>
          </cell>
          <cell r="K2600">
            <v>2.6710264035714499E-4</v>
          </cell>
          <cell r="L2600">
            <v>178</v>
          </cell>
          <cell r="M2600">
            <v>5.6584150831275997</v>
          </cell>
          <cell r="N2600">
            <v>2724</v>
          </cell>
        </row>
        <row r="2601">
          <cell r="B2601" t="str">
            <v>IGNACIO 11051943</v>
          </cell>
          <cell r="C2601">
            <v>42481105</v>
          </cell>
          <cell r="D2601" t="str">
            <v>IGNACIO 1105</v>
          </cell>
          <cell r="E2601">
            <v>1943</v>
          </cell>
          <cell r="F2601" t="b">
            <v>0</v>
          </cell>
          <cell r="G2601">
            <v>1959.9629952760999</v>
          </cell>
          <cell r="H2601">
            <v>1959.9629952760999</v>
          </cell>
          <cell r="I2601">
            <v>1.2181249193760721</v>
          </cell>
          <cell r="J2601">
            <v>17</v>
          </cell>
          <cell r="K2601">
            <v>1.4604351942098699E-4</v>
          </cell>
          <cell r="L2601">
            <v>788</v>
          </cell>
          <cell r="M2601">
            <v>5.6591452752142999</v>
          </cell>
          <cell r="N2601">
            <v>2723</v>
          </cell>
        </row>
        <row r="2602">
          <cell r="B2602" t="str">
            <v>VOLTA 1102641544</v>
          </cell>
          <cell r="C2602">
            <v>102541102</v>
          </cell>
          <cell r="D2602" t="str">
            <v>VOLTA 1102</v>
          </cell>
          <cell r="E2602">
            <v>641544</v>
          </cell>
          <cell r="F2602" t="b">
            <v>0</v>
          </cell>
          <cell r="G2602">
            <v>7956.2573108228398</v>
          </cell>
          <cell r="H2602">
            <v>7956.2573108228398</v>
          </cell>
          <cell r="I2602">
            <v>4.9448460601757862</v>
          </cell>
          <cell r="J2602">
            <v>58</v>
          </cell>
          <cell r="K2602">
            <v>1.08683305840933E-4</v>
          </cell>
          <cell r="L2602">
            <v>1431</v>
          </cell>
          <cell r="M2602">
            <v>9.0793273486833002</v>
          </cell>
          <cell r="N2602">
            <v>2642</v>
          </cell>
        </row>
        <row r="2603">
          <cell r="B2603" t="str">
            <v>SANTA ROSA A 110464565</v>
          </cell>
          <cell r="C2603">
            <v>42151104</v>
          </cell>
          <cell r="D2603" t="str">
            <v>SANTA ROSA A 1104</v>
          </cell>
          <cell r="E2603">
            <v>64565</v>
          </cell>
          <cell r="F2603" t="b">
            <v>0</v>
          </cell>
          <cell r="G2603">
            <v>1284.2848290637701</v>
          </cell>
          <cell r="H2603">
            <v>1284.2848290637701</v>
          </cell>
          <cell r="I2603">
            <v>0.79818820948649472</v>
          </cell>
          <cell r="J2603">
            <v>13</v>
          </cell>
          <cell r="K2603">
            <v>1.60674430215014E-4</v>
          </cell>
          <cell r="L2603">
            <v>634</v>
          </cell>
          <cell r="M2603">
            <v>14.711681305891</v>
          </cell>
          <cell r="N2603">
            <v>2534</v>
          </cell>
        </row>
        <row r="2604">
          <cell r="B2604" t="str">
            <v>NAPA 1112CB</v>
          </cell>
          <cell r="C2604">
            <v>42021112</v>
          </cell>
          <cell r="D2604" t="str">
            <v>NAPA 1112</v>
          </cell>
          <cell r="E2604" t="str">
            <v>CB</v>
          </cell>
          <cell r="F2604" t="b">
            <v>1</v>
          </cell>
          <cell r="G2604">
            <v>26742.875334978598</v>
          </cell>
          <cell r="H2604">
            <v>940.99909734704204</v>
          </cell>
          <cell r="I2604">
            <v>0.58483474042699946</v>
          </cell>
          <cell r="J2604">
            <v>226</v>
          </cell>
          <cell r="K2604">
            <v>4.1038780200653401E-5</v>
          </cell>
          <cell r="L2604">
            <v>3242</v>
          </cell>
          <cell r="M2604">
            <v>20.687200328354599</v>
          </cell>
          <cell r="N2604">
            <v>2439</v>
          </cell>
        </row>
        <row r="2605">
          <cell r="B2605" t="str">
            <v>DEL MONTE 21049500</v>
          </cell>
          <cell r="C2605">
            <v>182222104</v>
          </cell>
          <cell r="D2605" t="str">
            <v>DEL MONTE 2104</v>
          </cell>
          <cell r="E2605">
            <v>9500</v>
          </cell>
          <cell r="F2605" t="b">
            <v>0</v>
          </cell>
          <cell r="G2605">
            <v>10910.900169369101</v>
          </cell>
          <cell r="H2605">
            <v>9168.0737580213899</v>
          </cell>
          <cell r="I2605">
            <v>5.6979948775769982</v>
          </cell>
          <cell r="J2605">
            <v>71</v>
          </cell>
          <cell r="K2605">
            <v>6.6681511244886195E-5</v>
          </cell>
          <cell r="L2605">
            <v>2565</v>
          </cell>
          <cell r="M2605">
            <v>18.834162670579101</v>
          </cell>
          <cell r="N2605">
            <v>2462</v>
          </cell>
        </row>
        <row r="2606">
          <cell r="B2606" t="str">
            <v>RALSTON 1101836528</v>
          </cell>
          <cell r="C2606">
            <v>24141101</v>
          </cell>
          <cell r="D2606" t="str">
            <v>RALSTON 1101</v>
          </cell>
          <cell r="E2606">
            <v>836528</v>
          </cell>
          <cell r="F2606" t="b">
            <v>0</v>
          </cell>
          <cell r="G2606">
            <v>4695.3621084666001</v>
          </cell>
          <cell r="H2606">
            <v>4679.5840179626302</v>
          </cell>
          <cell r="I2606">
            <v>2.9083803716361905</v>
          </cell>
          <cell r="J2606">
            <v>39</v>
          </cell>
          <cell r="K2606">
            <v>3.02092940751791E-5</v>
          </cell>
          <cell r="L2606">
            <v>3424</v>
          </cell>
          <cell r="M2606">
            <v>39.663307966712097</v>
          </cell>
          <cell r="N2606">
            <v>2275</v>
          </cell>
        </row>
        <row r="2607">
          <cell r="B2607" t="str">
            <v>LOS GATOS 1107CB</v>
          </cell>
          <cell r="C2607">
            <v>82021107</v>
          </cell>
          <cell r="D2607" t="str">
            <v>LOS GATOS 1107</v>
          </cell>
          <cell r="E2607" t="str">
            <v>CB</v>
          </cell>
          <cell r="F2607" t="b">
            <v>0</v>
          </cell>
          <cell r="G2607">
            <v>25409.854618428701</v>
          </cell>
          <cell r="H2607">
            <v>24616.647628737501</v>
          </cell>
          <cell r="I2607">
            <v>15.299345947009012</v>
          </cell>
          <cell r="J2607">
            <v>192</v>
          </cell>
          <cell r="K2607">
            <v>1.22118371194801E-4</v>
          </cell>
          <cell r="L2607">
            <v>1146</v>
          </cell>
          <cell r="M2607">
            <v>9.4761624320995796</v>
          </cell>
          <cell r="N2607">
            <v>2636</v>
          </cell>
        </row>
        <row r="2608">
          <cell r="B2608" t="str">
            <v>SAN RAMON 2106CB</v>
          </cell>
          <cell r="C2608">
            <v>14232106</v>
          </cell>
          <cell r="D2608" t="str">
            <v>SAN RAMON 2106</v>
          </cell>
          <cell r="E2608" t="str">
            <v>CB</v>
          </cell>
          <cell r="F2608" t="b">
            <v>1</v>
          </cell>
          <cell r="G2608">
            <v>3504.1174516913502</v>
          </cell>
          <cell r="H2608">
            <v>755.11765294802103</v>
          </cell>
          <cell r="I2608">
            <v>0.46930867181356184</v>
          </cell>
          <cell r="J2608">
            <v>25</v>
          </cell>
          <cell r="K2608">
            <v>5.9263526891299903E-5</v>
          </cell>
          <cell r="L2608">
            <v>2797</v>
          </cell>
          <cell r="M2608">
            <v>9.8828870015485393</v>
          </cell>
          <cell r="N2608">
            <v>2625</v>
          </cell>
        </row>
        <row r="2609">
          <cell r="B2609" t="str">
            <v>CLOVERDALE 1101704542</v>
          </cell>
          <cell r="C2609">
            <v>42821101</v>
          </cell>
          <cell r="D2609" t="str">
            <v>CLOVERDALE 1101</v>
          </cell>
          <cell r="E2609">
            <v>704542</v>
          </cell>
          <cell r="F2609" t="b">
            <v>1</v>
          </cell>
          <cell r="G2609">
            <v>487.49634098088302</v>
          </cell>
          <cell r="H2609">
            <v>345.94168980690802</v>
          </cell>
          <cell r="I2609">
            <v>0.21500415774201864</v>
          </cell>
          <cell r="J2609">
            <v>3</v>
          </cell>
          <cell r="K2609">
            <v>1.03705770015949E-4</v>
          </cell>
          <cell r="L2609">
            <v>1556</v>
          </cell>
          <cell r="M2609">
            <v>10.6422641343205</v>
          </cell>
          <cell r="N2609">
            <v>2616</v>
          </cell>
        </row>
        <row r="2610">
          <cell r="B2610" t="str">
            <v>LOS OSITOS 2102624200</v>
          </cell>
          <cell r="C2610">
            <v>182082102</v>
          </cell>
          <cell r="D2610" t="str">
            <v>LOS OSITOS 2102</v>
          </cell>
          <cell r="E2610">
            <v>624200</v>
          </cell>
          <cell r="F2610" t="b">
            <v>0</v>
          </cell>
          <cell r="G2610">
            <v>3744.0071145429902</v>
          </cell>
          <cell r="H2610">
            <v>2491.85802213426</v>
          </cell>
          <cell r="I2610">
            <v>1.5486998273053201</v>
          </cell>
          <cell r="J2610">
            <v>6</v>
          </cell>
          <cell r="K2610">
            <v>9.1262399109837103E-6</v>
          </cell>
          <cell r="L2610">
            <v>3614</v>
          </cell>
          <cell r="M2610">
            <v>78.163195549199898</v>
          </cell>
          <cell r="N2610">
            <v>2058</v>
          </cell>
        </row>
        <row r="2611">
          <cell r="B2611" t="str">
            <v>STANISLAUS 1702L5381</v>
          </cell>
          <cell r="C2611">
            <v>162821702</v>
          </cell>
          <cell r="D2611" t="str">
            <v>STANISLAUS 1702</v>
          </cell>
          <cell r="E2611" t="str">
            <v>L5381</v>
          </cell>
          <cell r="F2611" t="b">
            <v>0</v>
          </cell>
          <cell r="G2611">
            <v>1955.4877072013001</v>
          </cell>
          <cell r="H2611">
            <v>1955.4877072013001</v>
          </cell>
          <cell r="I2611">
            <v>1.2153435097584213</v>
          </cell>
          <cell r="J2611">
            <v>15</v>
          </cell>
          <cell r="K2611">
            <v>8.6226767840950406E-5</v>
          </cell>
          <cell r="L2611">
            <v>2029</v>
          </cell>
          <cell r="M2611">
            <v>11.1600959313896</v>
          </cell>
          <cell r="N2611">
            <v>2603</v>
          </cell>
        </row>
        <row r="2612">
          <cell r="B2612" t="str">
            <v>VALLEY VIEW 1103218424</v>
          </cell>
          <cell r="C2612">
            <v>14341103</v>
          </cell>
          <cell r="D2612" t="str">
            <v>VALLEY VIEW 1103</v>
          </cell>
          <cell r="E2612">
            <v>218424</v>
          </cell>
          <cell r="F2612" t="b">
            <v>1</v>
          </cell>
          <cell r="G2612">
            <v>877.61671357636601</v>
          </cell>
          <cell r="H2612">
            <v>866.51246608827205</v>
          </cell>
          <cell r="I2612">
            <v>0.53854099819034928</v>
          </cell>
          <cell r="J2612">
            <v>4</v>
          </cell>
          <cell r="K2612">
            <v>6.9394236561493003E-5</v>
          </cell>
          <cell r="L2612">
            <v>2493</v>
          </cell>
          <cell r="M2612">
            <v>17.890242448405601</v>
          </cell>
          <cell r="N2612">
            <v>2485</v>
          </cell>
        </row>
        <row r="2613">
          <cell r="B2613" t="str">
            <v>BIG RIVER 110155402</v>
          </cell>
          <cell r="C2613">
            <v>43081101</v>
          </cell>
          <cell r="D2613" t="str">
            <v>BIG RIVER 1101</v>
          </cell>
          <cell r="E2613">
            <v>55402</v>
          </cell>
          <cell r="F2613" t="b">
            <v>0</v>
          </cell>
          <cell r="G2613">
            <v>14989.688695141</v>
          </cell>
          <cell r="H2613">
            <v>3994.4824843582301</v>
          </cell>
          <cell r="I2613">
            <v>2.4825870008441453</v>
          </cell>
          <cell r="J2613">
            <v>104</v>
          </cell>
          <cell r="K2613">
            <v>6.4571521019812298E-5</v>
          </cell>
          <cell r="L2613">
            <v>2623</v>
          </cell>
          <cell r="M2613">
            <v>16.726603328062399</v>
          </cell>
          <cell r="N2613">
            <v>2505</v>
          </cell>
        </row>
        <row r="2614">
          <cell r="B2614" t="str">
            <v>MIRABEL 1102503000</v>
          </cell>
          <cell r="C2614">
            <v>42091102</v>
          </cell>
          <cell r="D2614" t="str">
            <v>MIRABEL 1102</v>
          </cell>
          <cell r="E2614">
            <v>503000</v>
          </cell>
          <cell r="F2614" t="b">
            <v>0</v>
          </cell>
          <cell r="G2614">
            <v>7554.2207743116496</v>
          </cell>
          <cell r="H2614">
            <v>7373.1309885546598</v>
          </cell>
          <cell r="I2614">
            <v>4.5824306951862397</v>
          </cell>
          <cell r="J2614">
            <v>54</v>
          </cell>
          <cell r="K2614">
            <v>1.7003665231674799E-4</v>
          </cell>
          <cell r="L2614">
            <v>564</v>
          </cell>
          <cell r="M2614">
            <v>3.5877458715328499</v>
          </cell>
          <cell r="N2614">
            <v>2787</v>
          </cell>
        </row>
        <row r="2615">
          <cell r="B2615" t="str">
            <v>MONTE RIO 1111240</v>
          </cell>
          <cell r="C2615">
            <v>42811111</v>
          </cell>
          <cell r="D2615" t="str">
            <v>MONTE RIO 1111</v>
          </cell>
          <cell r="E2615">
            <v>240</v>
          </cell>
          <cell r="F2615" t="b">
            <v>0</v>
          </cell>
          <cell r="G2615">
            <v>4953.3762481641697</v>
          </cell>
          <cell r="H2615">
            <v>4953.3762481641697</v>
          </cell>
          <cell r="I2615">
            <v>3.0785433487657983</v>
          </cell>
          <cell r="J2615">
            <v>42</v>
          </cell>
          <cell r="K2615">
            <v>2.00710530450686E-4</v>
          </cell>
          <cell r="L2615">
            <v>393</v>
          </cell>
          <cell r="M2615">
            <v>8.5625791088829502</v>
          </cell>
          <cell r="N2615">
            <v>2653</v>
          </cell>
        </row>
        <row r="2616">
          <cell r="B2616" t="str">
            <v>ROB ROY 210410930</v>
          </cell>
          <cell r="C2616">
            <v>83692104</v>
          </cell>
          <cell r="D2616" t="str">
            <v>ROB ROY 2104</v>
          </cell>
          <cell r="E2616">
            <v>10930</v>
          </cell>
          <cell r="F2616" t="b">
            <v>0</v>
          </cell>
          <cell r="G2616">
            <v>18316.5864041858</v>
          </cell>
          <cell r="H2616">
            <v>1585.2477129945</v>
          </cell>
          <cell r="I2616">
            <v>0.98523785767215666</v>
          </cell>
          <cell r="J2616">
            <v>149</v>
          </cell>
          <cell r="K2616">
            <v>9.2072430054898196E-5</v>
          </cell>
          <cell r="L2616">
            <v>1841</v>
          </cell>
          <cell r="M2616">
            <v>11.216713298337099</v>
          </cell>
          <cell r="N2616">
            <v>2602</v>
          </cell>
        </row>
        <row r="2617">
          <cell r="B2617" t="str">
            <v>MIRABEL 11021139</v>
          </cell>
          <cell r="C2617">
            <v>42091102</v>
          </cell>
          <cell r="D2617" t="str">
            <v>MIRABEL 1102</v>
          </cell>
          <cell r="E2617">
            <v>1139</v>
          </cell>
          <cell r="F2617" t="b">
            <v>0</v>
          </cell>
          <cell r="G2617">
            <v>3291.1127531327902</v>
          </cell>
          <cell r="H2617">
            <v>3291.1127531327902</v>
          </cell>
          <cell r="I2617">
            <v>2.0454398714311934</v>
          </cell>
          <cell r="J2617">
            <v>25</v>
          </cell>
          <cell r="K2617">
            <v>2.1660736892954399E-4</v>
          </cell>
          <cell r="L2617">
            <v>335</v>
          </cell>
          <cell r="M2617">
            <v>5.7709992207543497</v>
          </cell>
          <cell r="N2617">
            <v>2718</v>
          </cell>
        </row>
        <row r="2618">
          <cell r="B2618" t="str">
            <v>PIT NO 3 21011480</v>
          </cell>
          <cell r="C2618">
            <v>103732101</v>
          </cell>
          <cell r="D2618" t="str">
            <v>PIT NO 3 2101</v>
          </cell>
          <cell r="E2618">
            <v>1480</v>
          </cell>
          <cell r="F2618" t="b">
            <v>0</v>
          </cell>
          <cell r="G2618">
            <v>3913.33409087975</v>
          </cell>
          <cell r="H2618">
            <v>3463.9370574396698</v>
          </cell>
          <cell r="I2618">
            <v>2.1528508747294404</v>
          </cell>
          <cell r="J2618">
            <v>20</v>
          </cell>
          <cell r="K2618">
            <v>6.9040365863321806E-5</v>
          </cell>
          <cell r="L2618">
            <v>2506</v>
          </cell>
          <cell r="M2618">
            <v>14.324130232001</v>
          </cell>
          <cell r="N2618">
            <v>2543</v>
          </cell>
        </row>
        <row r="2619">
          <cell r="B2619" t="str">
            <v>CORRAL 110275622</v>
          </cell>
          <cell r="C2619">
            <v>162991102</v>
          </cell>
          <cell r="D2619" t="str">
            <v>CORRAL 1102</v>
          </cell>
          <cell r="E2619">
            <v>75622</v>
          </cell>
          <cell r="F2619" t="b">
            <v>0</v>
          </cell>
          <cell r="G2619">
            <v>9209.8908426118996</v>
          </cell>
          <cell r="H2619">
            <v>1956.9061388130699</v>
          </cell>
          <cell r="I2619">
            <v>1.2162250707352826</v>
          </cell>
          <cell r="J2619">
            <v>78</v>
          </cell>
          <cell r="K2619">
            <v>8.9334964473098996E-5</v>
          </cell>
          <cell r="L2619">
            <v>1938</v>
          </cell>
          <cell r="M2619">
            <v>14.118563038842</v>
          </cell>
          <cell r="N2619">
            <v>2545</v>
          </cell>
        </row>
        <row r="2620">
          <cell r="B2620" t="str">
            <v>MORAGA 1105CB</v>
          </cell>
          <cell r="C2620">
            <v>13801105</v>
          </cell>
          <cell r="D2620" t="str">
            <v>MORAGA 1105</v>
          </cell>
          <cell r="E2620" t="str">
            <v>CB</v>
          </cell>
          <cell r="F2620" t="b">
            <v>0</v>
          </cell>
          <cell r="G2620">
            <v>17419.950571784801</v>
          </cell>
          <cell r="H2620">
            <v>9244.2641538707503</v>
          </cell>
          <cell r="I2620">
            <v>5.7453475163895282</v>
          </cell>
          <cell r="J2620">
            <v>121</v>
          </cell>
          <cell r="K2620">
            <v>8.2773715397451201E-5</v>
          </cell>
          <cell r="L2620">
            <v>2137</v>
          </cell>
          <cell r="M2620">
            <v>22.498787168166899</v>
          </cell>
          <cell r="N2620">
            <v>2417</v>
          </cell>
        </row>
        <row r="2621">
          <cell r="B2621" t="str">
            <v>SALT SPRINGS 210297924</v>
          </cell>
          <cell r="C2621">
            <v>163692102</v>
          </cell>
          <cell r="D2621" t="str">
            <v>SALT SPRINGS 2102</v>
          </cell>
          <cell r="E2621">
            <v>97924</v>
          </cell>
          <cell r="F2621" t="b">
            <v>0</v>
          </cell>
          <cell r="G2621">
            <v>8287.4088839241504</v>
          </cell>
          <cell r="H2621">
            <v>8287.4088839241504</v>
          </cell>
          <cell r="I2621">
            <v>5.1506581006365133</v>
          </cell>
          <cell r="J2621">
            <v>49</v>
          </cell>
          <cell r="K2621">
            <v>8.42466773936697E-5</v>
          </cell>
          <cell r="L2621">
            <v>2084</v>
          </cell>
          <cell r="M2621">
            <v>16.561384092346099</v>
          </cell>
          <cell r="N2621">
            <v>2507</v>
          </cell>
        </row>
        <row r="2622">
          <cell r="B2622" t="str">
            <v>HIGGINS 1104842642</v>
          </cell>
          <cell r="C2622">
            <v>152691104</v>
          </cell>
          <cell r="D2622" t="str">
            <v>HIGGINS 1104</v>
          </cell>
          <cell r="E2622">
            <v>842642</v>
          </cell>
          <cell r="F2622" t="b">
            <v>0</v>
          </cell>
          <cell r="G2622">
            <v>9353.8420351348504</v>
          </cell>
          <cell r="H2622">
            <v>9353.8420351348504</v>
          </cell>
          <cell r="I2622">
            <v>5.8134506122652896</v>
          </cell>
          <cell r="J2622">
            <v>80</v>
          </cell>
          <cell r="K2622">
            <v>1.50436896228711E-4</v>
          </cell>
          <cell r="L2622">
            <v>731</v>
          </cell>
          <cell r="M2622">
            <v>10.166950918541399</v>
          </cell>
          <cell r="N2622">
            <v>2622</v>
          </cell>
        </row>
        <row r="2623">
          <cell r="B2623" t="str">
            <v>SHADY GLEN 1101CB</v>
          </cell>
          <cell r="C2623">
            <v>152431101</v>
          </cell>
          <cell r="D2623" t="str">
            <v>SHADY GLEN 1101</v>
          </cell>
          <cell r="E2623" t="str">
            <v>CB</v>
          </cell>
          <cell r="F2623" t="b">
            <v>0</v>
          </cell>
          <cell r="G2623">
            <v>8798.7392587283503</v>
          </cell>
          <cell r="H2623">
            <v>5676.9516639472904</v>
          </cell>
          <cell r="I2623">
            <v>3.5282483927577939</v>
          </cell>
          <cell r="J2623">
            <v>72</v>
          </cell>
          <cell r="K2623">
            <v>2.8650742509247102E-4</v>
          </cell>
          <cell r="L2623">
            <v>144</v>
          </cell>
          <cell r="M2623">
            <v>7.3277265954571202</v>
          </cell>
          <cell r="N2623">
            <v>2682</v>
          </cell>
        </row>
        <row r="2624">
          <cell r="B2624" t="str">
            <v>MIWUK 1702S1547</v>
          </cell>
          <cell r="C2624">
            <v>163661702</v>
          </cell>
          <cell r="D2624" t="str">
            <v>MIWUK 1702</v>
          </cell>
          <cell r="E2624" t="str">
            <v>S1547</v>
          </cell>
          <cell r="F2624" t="b">
            <v>0</v>
          </cell>
          <cell r="G2624">
            <v>4459.8848280256898</v>
          </cell>
          <cell r="H2624">
            <v>4459.8848280256898</v>
          </cell>
          <cell r="I2624">
            <v>2.7718364375548101</v>
          </cell>
          <cell r="J2624">
            <v>39</v>
          </cell>
          <cell r="K2624">
            <v>5.3113614950024501E-5</v>
          </cell>
          <cell r="L2624">
            <v>2964</v>
          </cell>
          <cell r="M2624">
            <v>14.6954393550528</v>
          </cell>
          <cell r="N2624">
            <v>2536</v>
          </cell>
        </row>
        <row r="2625">
          <cell r="B2625" t="str">
            <v>SNEATH LANE 11071277</v>
          </cell>
          <cell r="C2625">
            <v>22721107</v>
          </cell>
          <cell r="D2625" t="str">
            <v>SNEATH LANE 1107</v>
          </cell>
          <cell r="E2625">
            <v>1277</v>
          </cell>
          <cell r="F2625" t="b">
            <v>1</v>
          </cell>
          <cell r="G2625">
            <v>3471.3767388742799</v>
          </cell>
          <cell r="H2625">
            <v>0</v>
          </cell>
          <cell r="I2625">
            <v>0</v>
          </cell>
          <cell r="J2625">
            <v>30</v>
          </cell>
          <cell r="K2625">
            <v>4.0209021586508298E-5</v>
          </cell>
          <cell r="L2625">
            <v>3263</v>
          </cell>
          <cell r="M2625">
            <v>12.7259124306341</v>
          </cell>
          <cell r="N2625">
            <v>2574</v>
          </cell>
        </row>
        <row r="2626">
          <cell r="B2626" t="str">
            <v>DUNLAP 11027290</v>
          </cell>
          <cell r="C2626">
            <v>254061102</v>
          </cell>
          <cell r="D2626" t="str">
            <v>DUNLAP 1102</v>
          </cell>
          <cell r="E2626">
            <v>7290</v>
          </cell>
          <cell r="F2626" t="b">
            <v>0</v>
          </cell>
          <cell r="G2626">
            <v>1075.40712257581</v>
          </cell>
          <cell r="H2626">
            <v>1075.40712257581</v>
          </cell>
          <cell r="I2626">
            <v>0.66836987108502799</v>
          </cell>
          <cell r="J2626">
            <v>8</v>
          </cell>
          <cell r="K2626">
            <v>2.82694861652998E-5</v>
          </cell>
          <cell r="L2626">
            <v>3452</v>
          </cell>
          <cell r="M2626">
            <v>23.830807872309698</v>
          </cell>
          <cell r="N2626">
            <v>2405</v>
          </cell>
        </row>
        <row r="2627">
          <cell r="B2627" t="str">
            <v>RESEARCH 2102644462</v>
          </cell>
          <cell r="C2627">
            <v>14692102</v>
          </cell>
          <cell r="D2627" t="str">
            <v>RESEARCH 2102</v>
          </cell>
          <cell r="E2627">
            <v>644462</v>
          </cell>
          <cell r="F2627" t="b">
            <v>1</v>
          </cell>
          <cell r="G2627">
            <v>2486.8084764159698</v>
          </cell>
          <cell r="H2627">
            <v>567.616138830208</v>
          </cell>
          <cell r="I2627">
            <v>0.35277572332517587</v>
          </cell>
          <cell r="J2627">
            <v>24</v>
          </cell>
          <cell r="K2627">
            <v>1.00976642897876E-4</v>
          </cell>
          <cell r="L2627">
            <v>1625</v>
          </cell>
          <cell r="M2627">
            <v>12.9287440575708</v>
          </cell>
          <cell r="N2627">
            <v>2571</v>
          </cell>
        </row>
        <row r="2628">
          <cell r="B2628" t="str">
            <v>SARATOGA 1107LC12</v>
          </cell>
          <cell r="C2628">
            <v>83371107</v>
          </cell>
          <cell r="D2628" t="str">
            <v>SARATOGA 1107</v>
          </cell>
          <cell r="E2628" t="str">
            <v>LC12</v>
          </cell>
          <cell r="F2628" t="b">
            <v>0</v>
          </cell>
          <cell r="G2628">
            <v>12044.648132776099</v>
          </cell>
          <cell r="H2628">
            <v>12044.648132776099</v>
          </cell>
          <cell r="I2628">
            <v>7.4857974722039149</v>
          </cell>
          <cell r="J2628">
            <v>86</v>
          </cell>
          <cell r="K2628">
            <v>1.7659157018960899E-4</v>
          </cell>
          <cell r="L2628">
            <v>521</v>
          </cell>
          <cell r="M2628">
            <v>13.887737591038499</v>
          </cell>
          <cell r="N2628">
            <v>2554</v>
          </cell>
        </row>
        <row r="2629">
          <cell r="B2629" t="str">
            <v>HIGGINS 1104498932</v>
          </cell>
          <cell r="C2629">
            <v>152691104</v>
          </cell>
          <cell r="D2629" t="str">
            <v>HIGGINS 1104</v>
          </cell>
          <cell r="E2629">
            <v>498932</v>
          </cell>
          <cell r="F2629" t="b">
            <v>0</v>
          </cell>
          <cell r="G2629">
            <v>6861.4640550055001</v>
          </cell>
          <cell r="H2629">
            <v>6024.2456307666298</v>
          </cell>
          <cell r="I2629">
            <v>3.7440929961259353</v>
          </cell>
          <cell r="J2629">
            <v>57</v>
          </cell>
          <cell r="K2629">
            <v>1.4671529763226999E-4</v>
          </cell>
          <cell r="L2629">
            <v>777</v>
          </cell>
          <cell r="M2629">
            <v>8.6826463452180906</v>
          </cell>
          <cell r="N2629">
            <v>2649</v>
          </cell>
        </row>
        <row r="2630">
          <cell r="B2630" t="str">
            <v>HALSEY 11015731</v>
          </cell>
          <cell r="C2630">
            <v>152241101</v>
          </cell>
          <cell r="D2630" t="str">
            <v>HALSEY 1101</v>
          </cell>
          <cell r="E2630">
            <v>5731</v>
          </cell>
          <cell r="F2630" t="b">
            <v>0</v>
          </cell>
          <cell r="G2630">
            <v>5029.61936638725</v>
          </cell>
          <cell r="H2630">
            <v>5029.61936638725</v>
          </cell>
          <cell r="I2630">
            <v>3.1259287547465817</v>
          </cell>
          <cell r="J2630">
            <v>41</v>
          </cell>
          <cell r="K2630">
            <v>1.55469076317541E-4</v>
          </cell>
          <cell r="L2630">
            <v>690</v>
          </cell>
          <cell r="M2630">
            <v>3.5443718519463601</v>
          </cell>
          <cell r="N2630">
            <v>2790</v>
          </cell>
        </row>
        <row r="2631">
          <cell r="B2631" t="str">
            <v>TAMARACK 1101CB</v>
          </cell>
          <cell r="C2631">
            <v>152291101</v>
          </cell>
          <cell r="D2631" t="str">
            <v>TAMARACK 1101</v>
          </cell>
          <cell r="E2631" t="str">
            <v>CB</v>
          </cell>
          <cell r="F2631" t="b">
            <v>0</v>
          </cell>
          <cell r="G2631">
            <v>28734.8817151599</v>
          </cell>
          <cell r="H2631">
            <v>28123.7557667293</v>
          </cell>
          <cell r="I2631">
            <v>17.47902782270311</v>
          </cell>
          <cell r="J2631">
            <v>148</v>
          </cell>
          <cell r="K2631">
            <v>7.1100368150426099E-5</v>
          </cell>
          <cell r="L2631">
            <v>2442</v>
          </cell>
          <cell r="M2631">
            <v>13.927384230526</v>
          </cell>
          <cell r="N2631">
            <v>2552</v>
          </cell>
        </row>
        <row r="2632">
          <cell r="B2632" t="str">
            <v>MORAGA 1103CB</v>
          </cell>
          <cell r="C2632">
            <v>13801103</v>
          </cell>
          <cell r="D2632" t="str">
            <v>MORAGA 1103</v>
          </cell>
          <cell r="E2632" t="str">
            <v>CB</v>
          </cell>
          <cell r="F2632" t="b">
            <v>0</v>
          </cell>
          <cell r="G2632">
            <v>10346.1129425166</v>
          </cell>
          <cell r="H2632">
            <v>2141.37084340301</v>
          </cell>
          <cell r="I2632">
            <v>1.3308706298340647</v>
          </cell>
          <cell r="J2632">
            <v>82</v>
          </cell>
          <cell r="K2632">
            <v>8.1675836121931003E-5</v>
          </cell>
          <cell r="L2632">
            <v>2163</v>
          </cell>
          <cell r="M2632">
            <v>6.4363786915447099</v>
          </cell>
          <cell r="N2632">
            <v>2698</v>
          </cell>
        </row>
        <row r="2633">
          <cell r="B2633" t="str">
            <v>PEORIA 170587222</v>
          </cell>
          <cell r="C2633">
            <v>163781705</v>
          </cell>
          <cell r="D2633" t="str">
            <v>PEORIA 1705</v>
          </cell>
          <cell r="E2633">
            <v>87222</v>
          </cell>
          <cell r="F2633" t="b">
            <v>0</v>
          </cell>
          <cell r="G2633">
            <v>8479.9139963401394</v>
          </cell>
          <cell r="H2633">
            <v>8240.0572957196491</v>
          </cell>
          <cell r="I2633">
            <v>5.1212288972775939</v>
          </cell>
          <cell r="J2633">
            <v>57</v>
          </cell>
          <cell r="K2633">
            <v>1.04973331760623E-4</v>
          </cell>
          <cell r="L2633">
            <v>1529</v>
          </cell>
          <cell r="M2633">
            <v>10.486857675930899</v>
          </cell>
          <cell r="N2633">
            <v>2620</v>
          </cell>
        </row>
        <row r="2634">
          <cell r="B2634" t="str">
            <v>PAUL SWEET 2105CB</v>
          </cell>
          <cell r="C2634">
            <v>83252105</v>
          </cell>
          <cell r="D2634" t="str">
            <v>PAUL SWEET 2105</v>
          </cell>
          <cell r="E2634" t="str">
            <v>CB</v>
          </cell>
          <cell r="F2634" t="b">
            <v>0</v>
          </cell>
          <cell r="G2634">
            <v>14092.5760230337</v>
          </cell>
          <cell r="H2634">
            <v>11980.8022194279</v>
          </cell>
          <cell r="I2634">
            <v>7.4461169791348043</v>
          </cell>
          <cell r="J2634">
            <v>86</v>
          </cell>
          <cell r="K2634">
            <v>1.2586297281998101E-4</v>
          </cell>
          <cell r="L2634">
            <v>1080</v>
          </cell>
          <cell r="M2634">
            <v>5.5912281191626203</v>
          </cell>
          <cell r="N2634">
            <v>2727</v>
          </cell>
        </row>
        <row r="2635">
          <cell r="B2635" t="str">
            <v>GREEN VALLEY 2101509068</v>
          </cell>
          <cell r="C2635">
            <v>83192101</v>
          </cell>
          <cell r="D2635" t="str">
            <v>GREEN VALLEY 2101</v>
          </cell>
          <cell r="E2635">
            <v>509068</v>
          </cell>
          <cell r="F2635" t="b">
            <v>0</v>
          </cell>
          <cell r="G2635">
            <v>2868.1373746403401</v>
          </cell>
          <cell r="H2635">
            <v>1655.47120910026</v>
          </cell>
          <cell r="I2635">
            <v>1.0288820441890989</v>
          </cell>
          <cell r="J2635">
            <v>22</v>
          </cell>
          <cell r="K2635">
            <v>1.06477054445845E-4</v>
          </cell>
          <cell r="L2635">
            <v>1487</v>
          </cell>
          <cell r="M2635">
            <v>17.349136038937299</v>
          </cell>
          <cell r="N2635">
            <v>2495</v>
          </cell>
        </row>
        <row r="2636">
          <cell r="B2636" t="str">
            <v>MORGAN HILL 2105975388</v>
          </cell>
          <cell r="C2636">
            <v>83242105</v>
          </cell>
          <cell r="D2636" t="str">
            <v>MORGAN HILL 2105</v>
          </cell>
          <cell r="E2636">
            <v>975388</v>
          </cell>
          <cell r="F2636" t="b">
            <v>1</v>
          </cell>
          <cell r="G2636">
            <v>2101.0589197201002</v>
          </cell>
          <cell r="H2636">
            <v>775.22644985703903</v>
          </cell>
          <cell r="I2636">
            <v>0.48180637032755691</v>
          </cell>
          <cell r="J2636">
            <v>18</v>
          </cell>
          <cell r="K2636">
            <v>4.0104730300406697E-5</v>
          </cell>
          <cell r="L2636">
            <v>3265</v>
          </cell>
          <cell r="M2636">
            <v>13.2566459543175</v>
          </cell>
          <cell r="N2636">
            <v>2567</v>
          </cell>
        </row>
        <row r="2637">
          <cell r="B2637" t="str">
            <v>PAUL SWEET 21045394</v>
          </cell>
          <cell r="C2637">
            <v>83252104</v>
          </cell>
          <cell r="D2637" t="str">
            <v>PAUL SWEET 2104</v>
          </cell>
          <cell r="E2637">
            <v>5394</v>
          </cell>
          <cell r="F2637" t="b">
            <v>0</v>
          </cell>
          <cell r="G2637">
            <v>24529.1371620543</v>
          </cell>
          <cell r="H2637">
            <v>23340.393758093898</v>
          </cell>
          <cell r="I2637">
            <v>14.506149010623927</v>
          </cell>
          <cell r="J2637">
            <v>180</v>
          </cell>
          <cell r="K2637">
            <v>1.3063488892214799E-4</v>
          </cell>
          <cell r="L2637">
            <v>998</v>
          </cell>
          <cell r="M2637">
            <v>7.7217550022734498</v>
          </cell>
          <cell r="N2637">
            <v>2674</v>
          </cell>
        </row>
        <row r="2638">
          <cell r="B2638" t="str">
            <v>GUALALA 1111887180</v>
          </cell>
          <cell r="C2638">
            <v>42841111</v>
          </cell>
          <cell r="D2638" t="str">
            <v>GUALALA 1111</v>
          </cell>
          <cell r="E2638">
            <v>887180</v>
          </cell>
          <cell r="F2638" t="b">
            <v>0</v>
          </cell>
          <cell r="G2638">
            <v>8692.4371493878407</v>
          </cell>
          <cell r="H2638">
            <v>8589.4891577751696</v>
          </cell>
          <cell r="I2638">
            <v>5.3384022111716405</v>
          </cell>
          <cell r="J2638">
            <v>61</v>
          </cell>
          <cell r="K2638">
            <v>5.5738255796910103E-5</v>
          </cell>
          <cell r="L2638">
            <v>2897</v>
          </cell>
          <cell r="M2638">
            <v>12.9177995812697</v>
          </cell>
          <cell r="N2638">
            <v>2572</v>
          </cell>
        </row>
        <row r="2639">
          <cell r="B2639" t="str">
            <v>FORT BRAGG A 11014698</v>
          </cell>
          <cell r="C2639">
            <v>42761101</v>
          </cell>
          <cell r="D2639" t="str">
            <v>FORT BRAGG A 1101</v>
          </cell>
          <cell r="E2639">
            <v>4698</v>
          </cell>
          <cell r="F2639" t="b">
            <v>0</v>
          </cell>
          <cell r="G2639">
            <v>12883.0061528894</v>
          </cell>
          <cell r="H2639">
            <v>12883.0061528894</v>
          </cell>
          <cell r="I2639">
            <v>8.0068403684831573</v>
          </cell>
          <cell r="J2639">
            <v>101</v>
          </cell>
          <cell r="K2639">
            <v>1.8389004127480901E-4</v>
          </cell>
          <cell r="L2639">
            <v>481</v>
          </cell>
          <cell r="M2639">
            <v>12.0639133209049</v>
          </cell>
          <cell r="N2639">
            <v>2584</v>
          </cell>
        </row>
        <row r="2640">
          <cell r="B2640" t="str">
            <v>SALT SPRINGS 2102L7283</v>
          </cell>
          <cell r="C2640">
            <v>163692102</v>
          </cell>
          <cell r="D2640" t="str">
            <v>SALT SPRINGS 2102</v>
          </cell>
          <cell r="E2640" t="str">
            <v>L7283</v>
          </cell>
          <cell r="F2640" t="b">
            <v>0</v>
          </cell>
          <cell r="G2640">
            <v>1053.49447840875</v>
          </cell>
          <cell r="H2640">
            <v>1053.49447840875</v>
          </cell>
          <cell r="I2640">
            <v>0.65475107421302048</v>
          </cell>
          <cell r="J2640">
            <v>12</v>
          </cell>
          <cell r="K2640">
            <v>7.5140100004015596E-5</v>
          </cell>
          <cell r="L2640">
            <v>2329</v>
          </cell>
          <cell r="M2640">
            <v>13.933511850076</v>
          </cell>
          <cell r="N2640">
            <v>2551</v>
          </cell>
        </row>
        <row r="2641">
          <cell r="B2641" t="str">
            <v>PLACER 110451732</v>
          </cell>
          <cell r="C2641">
            <v>152461104</v>
          </cell>
          <cell r="D2641" t="str">
            <v>PLACER 1104</v>
          </cell>
          <cell r="E2641">
            <v>51732</v>
          </cell>
          <cell r="F2641" t="b">
            <v>0</v>
          </cell>
          <cell r="G2641">
            <v>12971.5883823858</v>
          </cell>
          <cell r="H2641">
            <v>1093.59208388554</v>
          </cell>
          <cell r="I2641">
            <v>0.67967189800220007</v>
          </cell>
          <cell r="J2641">
            <v>110</v>
          </cell>
          <cell r="K2641">
            <v>1.9844884595966099E-4</v>
          </cell>
          <cell r="L2641">
            <v>402</v>
          </cell>
          <cell r="M2641">
            <v>3.0885865480237702</v>
          </cell>
          <cell r="N2641">
            <v>2809</v>
          </cell>
        </row>
        <row r="2642">
          <cell r="B2642" t="str">
            <v>BEN LOMOND 110196738</v>
          </cell>
          <cell r="C2642">
            <v>83041101</v>
          </cell>
          <cell r="D2642" t="str">
            <v>BEN LOMOND 1101</v>
          </cell>
          <cell r="E2642">
            <v>96738</v>
          </cell>
          <cell r="F2642" t="b">
            <v>0</v>
          </cell>
          <cell r="G2642">
            <v>10792.8538311702</v>
          </cell>
          <cell r="H2642">
            <v>10792.8538311702</v>
          </cell>
          <cell r="I2642">
            <v>6.7078022567869482</v>
          </cell>
          <cell r="J2642">
            <v>84</v>
          </cell>
          <cell r="K2642">
            <v>2.0282841463388899E-4</v>
          </cell>
          <cell r="L2642">
            <v>387</v>
          </cell>
          <cell r="M2642">
            <v>5.4434623648142004</v>
          </cell>
          <cell r="N2642">
            <v>2731</v>
          </cell>
        </row>
        <row r="2643">
          <cell r="B2643" t="str">
            <v>SAN RAFAEL 1109692576</v>
          </cell>
          <cell r="C2643">
            <v>42011109</v>
          </cell>
          <cell r="D2643" t="str">
            <v>SAN RAFAEL 1109</v>
          </cell>
          <cell r="E2643">
            <v>692576</v>
          </cell>
          <cell r="F2643" t="b">
            <v>0</v>
          </cell>
          <cell r="G2643">
            <v>5517.9962456972198</v>
          </cell>
          <cell r="H2643">
            <v>3874.94914129369</v>
          </cell>
          <cell r="I2643">
            <v>2.4082965452415723</v>
          </cell>
          <cell r="J2643">
            <v>51</v>
          </cell>
          <cell r="K2643">
            <v>1.3030103054916201E-4</v>
          </cell>
          <cell r="L2643">
            <v>1007</v>
          </cell>
          <cell r="M2643">
            <v>7.0569216936938401</v>
          </cell>
          <cell r="N2643">
            <v>2686</v>
          </cell>
        </row>
        <row r="2644">
          <cell r="B2644" t="str">
            <v>HALF MOON BAY 11028848</v>
          </cell>
          <cell r="C2644">
            <v>24101102</v>
          </cell>
          <cell r="D2644" t="str">
            <v>HALF MOON BAY 1102</v>
          </cell>
          <cell r="E2644">
            <v>8848</v>
          </cell>
          <cell r="F2644" t="b">
            <v>0</v>
          </cell>
          <cell r="G2644">
            <v>16215.078510082099</v>
          </cell>
          <cell r="H2644">
            <v>6200.2521091071803</v>
          </cell>
          <cell r="I2644">
            <v>3.85348173344138</v>
          </cell>
          <cell r="J2644">
            <v>117</v>
          </cell>
          <cell r="K2644">
            <v>6.6972053304950794E-5</v>
          </cell>
          <cell r="L2644">
            <v>2558</v>
          </cell>
          <cell r="M2644">
            <v>11.046056305114</v>
          </cell>
          <cell r="N2644">
            <v>2608</v>
          </cell>
        </row>
        <row r="2645">
          <cell r="B2645" t="str">
            <v>OLEMA 110150396</v>
          </cell>
          <cell r="C2645">
            <v>42291101</v>
          </cell>
          <cell r="D2645" t="str">
            <v>OLEMA 1101</v>
          </cell>
          <cell r="E2645">
            <v>50396</v>
          </cell>
          <cell r="F2645" t="b">
            <v>0</v>
          </cell>
          <cell r="G2645">
            <v>21037.375727652801</v>
          </cell>
          <cell r="H2645">
            <v>20827.389249878299</v>
          </cell>
          <cell r="I2645">
            <v>12.944306556791982</v>
          </cell>
          <cell r="J2645">
            <v>162</v>
          </cell>
          <cell r="K2645">
            <v>8.5220918759887303E-5</v>
          </cell>
          <cell r="L2645">
            <v>2050</v>
          </cell>
          <cell r="M2645">
            <v>11.5064780965079</v>
          </cell>
          <cell r="N2645">
            <v>2597</v>
          </cell>
        </row>
        <row r="2646">
          <cell r="B2646" t="str">
            <v>SANTA ROSA A 1111114</v>
          </cell>
          <cell r="C2646">
            <v>42151111</v>
          </cell>
          <cell r="D2646" t="str">
            <v>SANTA ROSA A 1111</v>
          </cell>
          <cell r="E2646">
            <v>114</v>
          </cell>
          <cell r="F2646" t="b">
            <v>1</v>
          </cell>
          <cell r="G2646">
            <v>4957.8886973265699</v>
          </cell>
          <cell r="H2646">
            <v>17.4907901550567</v>
          </cell>
          <cell r="I2646">
            <v>1.0870596740246551E-2</v>
          </cell>
          <cell r="J2646">
            <v>40</v>
          </cell>
          <cell r="K2646">
            <v>8.31728189519995E-5</v>
          </cell>
          <cell r="L2646">
            <v>2128</v>
          </cell>
          <cell r="M2646">
            <v>9.1847270014639992</v>
          </cell>
          <cell r="N2646">
            <v>2640</v>
          </cell>
        </row>
        <row r="2647">
          <cell r="B2647" t="str">
            <v>LOS GATOS 110660116</v>
          </cell>
          <cell r="C2647">
            <v>82021106</v>
          </cell>
          <cell r="D2647" t="str">
            <v>LOS GATOS 1106</v>
          </cell>
          <cell r="E2647">
            <v>60116</v>
          </cell>
          <cell r="F2647" t="b">
            <v>0</v>
          </cell>
          <cell r="G2647">
            <v>19634.1928033105</v>
          </cell>
          <cell r="H2647">
            <v>19634.1928033105</v>
          </cell>
          <cell r="I2647">
            <v>12.202730145003418</v>
          </cell>
          <cell r="J2647">
            <v>151</v>
          </cell>
          <cell r="K2647">
            <v>2.0010939731838101E-4</v>
          </cell>
          <cell r="L2647">
            <v>397</v>
          </cell>
          <cell r="M2647">
            <v>4.94680389093421</v>
          </cell>
          <cell r="N2647">
            <v>2757</v>
          </cell>
        </row>
        <row r="2648">
          <cell r="B2648" t="str">
            <v>MONTE RIO 11111703</v>
          </cell>
          <cell r="C2648">
            <v>42811111</v>
          </cell>
          <cell r="D2648" t="str">
            <v>MONTE RIO 1111</v>
          </cell>
          <cell r="E2648">
            <v>1703</v>
          </cell>
          <cell r="F2648" t="b">
            <v>0</v>
          </cell>
          <cell r="G2648">
            <v>2213.99464872106</v>
          </cell>
          <cell r="H2648">
            <v>2213.99464872106</v>
          </cell>
          <cell r="I2648">
            <v>1.3760066182231572</v>
          </cell>
          <cell r="J2648">
            <v>16</v>
          </cell>
          <cell r="K2648">
            <v>1.30160643720955E-4</v>
          </cell>
          <cell r="L2648">
            <v>1008</v>
          </cell>
          <cell r="M2648">
            <v>6.0137348500314003</v>
          </cell>
          <cell r="N2648">
            <v>2712</v>
          </cell>
        </row>
        <row r="2649">
          <cell r="B2649" t="str">
            <v>EMERALD LAKE 0401CB</v>
          </cell>
          <cell r="C2649">
            <v>24080401</v>
          </cell>
          <cell r="D2649" t="str">
            <v>EMERALD LAKE 0401</v>
          </cell>
          <cell r="E2649" t="str">
            <v>CB</v>
          </cell>
          <cell r="F2649" t="b">
            <v>0</v>
          </cell>
          <cell r="G2649">
            <v>21117.954925624799</v>
          </cell>
          <cell r="H2649">
            <v>15035.2162609222</v>
          </cell>
          <cell r="I2649">
            <v>9.3444476450728402</v>
          </cell>
          <cell r="J2649">
            <v>130</v>
          </cell>
          <cell r="K2649">
            <v>6.8162420956109206E-5</v>
          </cell>
          <cell r="L2649">
            <v>2531</v>
          </cell>
          <cell r="M2649">
            <v>7.7385726957757104</v>
          </cell>
          <cell r="N2649">
            <v>2673</v>
          </cell>
        </row>
        <row r="2650">
          <cell r="B2650" t="str">
            <v>DIAMOND SPRINGS 1107217974</v>
          </cell>
          <cell r="C2650">
            <v>152261107</v>
          </cell>
          <cell r="D2650" t="str">
            <v>DIAMOND SPRINGS 1107</v>
          </cell>
          <cell r="E2650">
            <v>217974</v>
          </cell>
          <cell r="F2650" t="b">
            <v>0</v>
          </cell>
          <cell r="G2650">
            <v>6862.6922338311197</v>
          </cell>
          <cell r="H2650">
            <v>6593.06507130713</v>
          </cell>
          <cell r="I2650">
            <v>4.0976165763251275</v>
          </cell>
          <cell r="J2650">
            <v>44</v>
          </cell>
          <cell r="K2650">
            <v>1.3258658236736599E-4</v>
          </cell>
          <cell r="L2650">
            <v>971</v>
          </cell>
          <cell r="M2650">
            <v>7.0881537690489198</v>
          </cell>
          <cell r="N2650">
            <v>2685</v>
          </cell>
        </row>
        <row r="2651">
          <cell r="B2651" t="str">
            <v>TEMPLETON 2113A32</v>
          </cell>
          <cell r="C2651">
            <v>183052113</v>
          </cell>
          <cell r="D2651" t="str">
            <v>TEMPLETON 2113</v>
          </cell>
          <cell r="E2651" t="str">
            <v>A32</v>
          </cell>
          <cell r="F2651" t="b">
            <v>0</v>
          </cell>
          <cell r="G2651">
            <v>9519.6112701278107</v>
          </cell>
          <cell r="H2651">
            <v>2633.38047003561</v>
          </cell>
          <cell r="I2651">
            <v>1.6366566003950342</v>
          </cell>
          <cell r="J2651">
            <v>76</v>
          </cell>
          <cell r="K2651">
            <v>6.2624965147207098E-5</v>
          </cell>
          <cell r="L2651">
            <v>2697</v>
          </cell>
          <cell r="M2651">
            <v>14.4505118259081</v>
          </cell>
          <cell r="N2651">
            <v>2541</v>
          </cell>
        </row>
        <row r="2652">
          <cell r="B2652" t="str">
            <v>STANISLAUS 17021850</v>
          </cell>
          <cell r="C2652">
            <v>162821702</v>
          </cell>
          <cell r="D2652" t="str">
            <v>STANISLAUS 1702</v>
          </cell>
          <cell r="E2652">
            <v>1850</v>
          </cell>
          <cell r="F2652" t="b">
            <v>0</v>
          </cell>
          <cell r="G2652">
            <v>21661.181243241699</v>
          </cell>
          <cell r="H2652">
            <v>21661.181243241699</v>
          </cell>
          <cell r="I2652">
            <v>13.462511649000435</v>
          </cell>
          <cell r="J2652">
            <v>182</v>
          </cell>
          <cell r="K2652">
            <v>1.3941712309683101E-4</v>
          </cell>
          <cell r="L2652">
            <v>879</v>
          </cell>
          <cell r="M2652">
            <v>5.1604608884333603</v>
          </cell>
          <cell r="N2652">
            <v>2745</v>
          </cell>
        </row>
        <row r="2653">
          <cell r="B2653" t="str">
            <v>ARCATA 11224218</v>
          </cell>
          <cell r="C2653">
            <v>192021122</v>
          </cell>
          <cell r="D2653" t="str">
            <v>ARCATA 1122</v>
          </cell>
          <cell r="E2653">
            <v>4218</v>
          </cell>
          <cell r="F2653" t="b">
            <v>0</v>
          </cell>
          <cell r="G2653">
            <v>7931.9123226469601</v>
          </cell>
          <cell r="H2653">
            <v>7690.2410019593099</v>
          </cell>
          <cell r="I2653">
            <v>4.7795158495707337</v>
          </cell>
          <cell r="J2653">
            <v>27</v>
          </cell>
          <cell r="K2653">
            <v>2.2706325452654001E-4</v>
          </cell>
          <cell r="L2653">
            <v>297</v>
          </cell>
          <cell r="M2653">
            <v>5.3462738617857299</v>
          </cell>
          <cell r="N2653">
            <v>2735</v>
          </cell>
        </row>
        <row r="2654">
          <cell r="B2654" t="str">
            <v>BIG BASIN 110276752</v>
          </cell>
          <cell r="C2654">
            <v>82841102</v>
          </cell>
          <cell r="D2654" t="str">
            <v>BIG BASIN 1102</v>
          </cell>
          <cell r="E2654">
            <v>76752</v>
          </cell>
          <cell r="F2654" t="b">
            <v>0</v>
          </cell>
          <cell r="G2654">
            <v>4380.3191790584697</v>
          </cell>
          <cell r="H2654">
            <v>4380.3191790584697</v>
          </cell>
          <cell r="I2654">
            <v>2.7223860652942635</v>
          </cell>
          <cell r="J2654">
            <v>36</v>
          </cell>
          <cell r="K2654">
            <v>2.52631844988273E-4</v>
          </cell>
          <cell r="L2654">
            <v>209</v>
          </cell>
          <cell r="M2654">
            <v>5.3491284453264401</v>
          </cell>
          <cell r="N2654">
            <v>2733</v>
          </cell>
        </row>
        <row r="2655">
          <cell r="B2655" t="str">
            <v>BRUNSWICK 11051030</v>
          </cell>
          <cell r="C2655">
            <v>152481105</v>
          </cell>
          <cell r="D2655" t="str">
            <v>BRUNSWICK 1105</v>
          </cell>
          <cell r="E2655">
            <v>1030</v>
          </cell>
          <cell r="F2655" t="b">
            <v>0</v>
          </cell>
          <cell r="G2655">
            <v>25567.0003407398</v>
          </cell>
          <cell r="H2655">
            <v>25567.0003407398</v>
          </cell>
          <cell r="I2655">
            <v>15.889993996730764</v>
          </cell>
          <cell r="J2655">
            <v>217</v>
          </cell>
          <cell r="K2655">
            <v>1.4915904565674E-4</v>
          </cell>
          <cell r="L2655">
            <v>749</v>
          </cell>
          <cell r="M2655">
            <v>5.1043700678858404</v>
          </cell>
          <cell r="N2655">
            <v>2748</v>
          </cell>
        </row>
        <row r="2656">
          <cell r="B2656" t="str">
            <v>MIWUK 17021808</v>
          </cell>
          <cell r="C2656">
            <v>163661702</v>
          </cell>
          <cell r="D2656" t="str">
            <v>MIWUK 1702</v>
          </cell>
          <cell r="E2656">
            <v>1808</v>
          </cell>
          <cell r="F2656" t="b">
            <v>0</v>
          </cell>
          <cell r="G2656">
            <v>2949.8139390165302</v>
          </cell>
          <cell r="H2656">
            <v>2949.8139390165302</v>
          </cell>
          <cell r="I2656">
            <v>1.8333212796870915</v>
          </cell>
          <cell r="J2656">
            <v>27</v>
          </cell>
          <cell r="K2656">
            <v>9.0273092508949795E-5</v>
          </cell>
          <cell r="L2656">
            <v>1905</v>
          </cell>
          <cell r="M2656">
            <v>7.9904773865983403</v>
          </cell>
          <cell r="N2656">
            <v>2670</v>
          </cell>
        </row>
        <row r="2657">
          <cell r="B2657" t="str">
            <v>DEL MONTE 210436720</v>
          </cell>
          <cell r="C2657">
            <v>182222104</v>
          </cell>
          <cell r="D2657" t="str">
            <v>DEL MONTE 2104</v>
          </cell>
          <cell r="E2657">
            <v>36720</v>
          </cell>
          <cell r="F2657" t="b">
            <v>0</v>
          </cell>
          <cell r="G2657">
            <v>12840.8618686183</v>
          </cell>
          <cell r="H2657">
            <v>9577.7665212668398</v>
          </cell>
          <cell r="I2657">
            <v>5.9526205850011431</v>
          </cell>
          <cell r="J2657">
            <v>87</v>
          </cell>
          <cell r="K2657">
            <v>5.2880170503211798E-5</v>
          </cell>
          <cell r="L2657">
            <v>2972</v>
          </cell>
          <cell r="M2657">
            <v>18.095799475558699</v>
          </cell>
          <cell r="N2657">
            <v>2475</v>
          </cell>
        </row>
        <row r="2658">
          <cell r="B2658" t="str">
            <v>JARVIS 1108MR366</v>
          </cell>
          <cell r="C2658">
            <v>13501108</v>
          </cell>
          <cell r="D2658" t="str">
            <v>JARVIS 1108</v>
          </cell>
          <cell r="E2658" t="str">
            <v>MR366</v>
          </cell>
          <cell r="F2658" t="b">
            <v>1</v>
          </cell>
          <cell r="G2658">
            <v>15876.8969350798</v>
          </cell>
          <cell r="H2658">
            <v>0</v>
          </cell>
          <cell r="I2658">
            <v>0</v>
          </cell>
          <cell r="J2658">
            <v>134</v>
          </cell>
          <cell r="K2658">
            <v>1.4915646072320301E-5</v>
          </cell>
          <cell r="L2658">
            <v>3586</v>
          </cell>
          <cell r="M2658">
            <v>46.6158061140397</v>
          </cell>
          <cell r="N2658">
            <v>2237</v>
          </cell>
        </row>
        <row r="2659">
          <cell r="B2659" t="str">
            <v>ROB ROY 2104CB</v>
          </cell>
          <cell r="C2659">
            <v>83692104</v>
          </cell>
          <cell r="D2659" t="str">
            <v>ROB ROY 2104</v>
          </cell>
          <cell r="E2659" t="str">
            <v>CB</v>
          </cell>
          <cell r="F2659" t="b">
            <v>0</v>
          </cell>
          <cell r="G2659">
            <v>23033.379206698301</v>
          </cell>
          <cell r="H2659">
            <v>23033.379206698301</v>
          </cell>
          <cell r="I2659">
            <v>14.315338226661467</v>
          </cell>
          <cell r="J2659">
            <v>170</v>
          </cell>
          <cell r="K2659">
            <v>1.05137618618969E-4</v>
          </cell>
          <cell r="L2659">
            <v>1519</v>
          </cell>
          <cell r="M2659">
            <v>8.8710376294816804</v>
          </cell>
          <cell r="N2659">
            <v>2646</v>
          </cell>
        </row>
        <row r="2660">
          <cell r="B2660" t="str">
            <v>SALT SPRINGS 21023142</v>
          </cell>
          <cell r="C2660">
            <v>163692102</v>
          </cell>
          <cell r="D2660" t="str">
            <v>SALT SPRINGS 2102</v>
          </cell>
          <cell r="E2660">
            <v>3142</v>
          </cell>
          <cell r="F2660" t="b">
            <v>0</v>
          </cell>
          <cell r="G2660">
            <v>28901.728294740002</v>
          </cell>
          <cell r="H2660">
            <v>28901.728294740002</v>
          </cell>
          <cell r="I2660">
            <v>17.962540891696708</v>
          </cell>
          <cell r="J2660">
            <v>256</v>
          </cell>
          <cell r="K2660">
            <v>8.7499087410236598E-5</v>
          </cell>
          <cell r="L2660">
            <v>1999</v>
          </cell>
          <cell r="M2660">
            <v>11.303921259110201</v>
          </cell>
          <cell r="N2660">
            <v>2600</v>
          </cell>
        </row>
        <row r="2661">
          <cell r="B2661" t="str">
            <v>BRYANT 0402CB</v>
          </cell>
          <cell r="C2661">
            <v>13090402</v>
          </cell>
          <cell r="D2661" t="str">
            <v>BRYANT 0402</v>
          </cell>
          <cell r="E2661" t="str">
            <v>CB</v>
          </cell>
          <cell r="F2661" t="b">
            <v>0</v>
          </cell>
          <cell r="G2661">
            <v>12456.829174205101</v>
          </cell>
          <cell r="H2661">
            <v>3768.0520367072299</v>
          </cell>
          <cell r="I2661">
            <v>2.3418595629007024</v>
          </cell>
          <cell r="J2661">
            <v>111</v>
          </cell>
          <cell r="K2661">
            <v>9.7025586635252406E-5</v>
          </cell>
          <cell r="L2661">
            <v>1713</v>
          </cell>
          <cell r="M2661">
            <v>9.3335846504019795</v>
          </cell>
          <cell r="N2661">
            <v>2638</v>
          </cell>
        </row>
        <row r="2662">
          <cell r="B2662" t="str">
            <v>STANISLAUS 1702L3151</v>
          </cell>
          <cell r="C2662">
            <v>162821702</v>
          </cell>
          <cell r="D2662" t="str">
            <v>STANISLAUS 1702</v>
          </cell>
          <cell r="E2662" t="str">
            <v>L3151</v>
          </cell>
          <cell r="F2662" t="b">
            <v>0</v>
          </cell>
          <cell r="G2662">
            <v>1595.4085041296901</v>
          </cell>
          <cell r="H2662">
            <v>1595.4085041296901</v>
          </cell>
          <cell r="I2662">
            <v>0.99155283041000009</v>
          </cell>
          <cell r="J2662">
            <v>13</v>
          </cell>
          <cell r="K2662">
            <v>1.26700470271036E-4</v>
          </cell>
          <cell r="L2662">
            <v>1068</v>
          </cell>
          <cell r="M2662">
            <v>7.3809356111956204</v>
          </cell>
          <cell r="N2662">
            <v>2679</v>
          </cell>
        </row>
        <row r="2663">
          <cell r="B2663" t="str">
            <v>BIG BASIN 110112838</v>
          </cell>
          <cell r="C2663">
            <v>82841101</v>
          </cell>
          <cell r="D2663" t="str">
            <v>BIG BASIN 1101</v>
          </cell>
          <cell r="E2663">
            <v>12838</v>
          </cell>
          <cell r="F2663" t="b">
            <v>0</v>
          </cell>
          <cell r="G2663">
            <v>3807.4911109578602</v>
          </cell>
          <cell r="H2663">
            <v>3807.4911109578602</v>
          </cell>
          <cell r="I2663">
            <v>2.3663711068725046</v>
          </cell>
          <cell r="J2663">
            <v>32</v>
          </cell>
          <cell r="K2663">
            <v>5.8407616688782495E-4</v>
          </cell>
          <cell r="L2663">
            <v>21</v>
          </cell>
          <cell r="M2663">
            <v>1.5521898456841701</v>
          </cell>
          <cell r="N2663">
            <v>2860</v>
          </cell>
        </row>
        <row r="2664">
          <cell r="B2664" t="str">
            <v>SILVERADO 2103403102</v>
          </cell>
          <cell r="C2664">
            <v>43432103</v>
          </cell>
          <cell r="D2664" t="str">
            <v>SILVERADO 2103</v>
          </cell>
          <cell r="E2664">
            <v>403102</v>
          </cell>
          <cell r="F2664" t="b">
            <v>1</v>
          </cell>
          <cell r="G2664">
            <v>2765.6183273525098</v>
          </cell>
          <cell r="H2664">
            <v>788.57353643523402</v>
          </cell>
          <cell r="I2664">
            <v>0.49010163855514854</v>
          </cell>
          <cell r="J2664">
            <v>18</v>
          </cell>
          <cell r="K2664">
            <v>1.4170583643944001E-4</v>
          </cell>
          <cell r="L2664">
            <v>843</v>
          </cell>
          <cell r="M2664">
            <v>5.3389049147785101</v>
          </cell>
          <cell r="N2664">
            <v>2736</v>
          </cell>
        </row>
        <row r="2665">
          <cell r="B2665" t="str">
            <v>HATTON 11022010</v>
          </cell>
          <cell r="C2665">
            <v>182291102</v>
          </cell>
          <cell r="D2665" t="str">
            <v>HATTON 1102</v>
          </cell>
          <cell r="E2665">
            <v>2010</v>
          </cell>
          <cell r="F2665" t="b">
            <v>0</v>
          </cell>
          <cell r="G2665">
            <v>6409.6213312937798</v>
          </cell>
          <cell r="H2665">
            <v>6409.6213312937798</v>
          </cell>
          <cell r="I2665">
            <v>3.9836055508351644</v>
          </cell>
          <cell r="J2665">
            <v>43</v>
          </cell>
          <cell r="K2665">
            <v>8.8563062342663406E-5</v>
          </cell>
          <cell r="L2665">
            <v>1970</v>
          </cell>
          <cell r="M2665">
            <v>8.3552965907207692</v>
          </cell>
          <cell r="N2665">
            <v>2660</v>
          </cell>
        </row>
        <row r="2666">
          <cell r="B2666" t="str">
            <v>CORONA 11034446</v>
          </cell>
          <cell r="C2666">
            <v>43491103</v>
          </cell>
          <cell r="D2666" t="str">
            <v>CORONA 1103</v>
          </cell>
          <cell r="E2666">
            <v>4446</v>
          </cell>
          <cell r="F2666" t="b">
            <v>1</v>
          </cell>
          <cell r="G2666">
            <v>17302.763457771802</v>
          </cell>
          <cell r="H2666">
            <v>0</v>
          </cell>
          <cell r="I2666">
            <v>0</v>
          </cell>
          <cell r="J2666">
            <v>124</v>
          </cell>
          <cell r="K2666">
            <v>4.9276904027783101E-5</v>
          </cell>
          <cell r="L2666">
            <v>3056</v>
          </cell>
          <cell r="M2666">
            <v>12.6776056546208</v>
          </cell>
          <cell r="N2666">
            <v>2575</v>
          </cell>
        </row>
        <row r="2667">
          <cell r="B2667" t="str">
            <v>MORAGA 1101669542</v>
          </cell>
          <cell r="C2667">
            <v>13801101</v>
          </cell>
          <cell r="D2667" t="str">
            <v>MORAGA 1101</v>
          </cell>
          <cell r="E2667">
            <v>669542</v>
          </cell>
          <cell r="F2667" t="b">
            <v>0</v>
          </cell>
          <cell r="G2667">
            <v>5668.7589384612302</v>
          </cell>
          <cell r="H2667">
            <v>5668.7589384612302</v>
          </cell>
          <cell r="I2667">
            <v>3.5231565807714293</v>
          </cell>
          <cell r="J2667">
            <v>49</v>
          </cell>
          <cell r="K2667">
            <v>1.84734935197523E-4</v>
          </cell>
          <cell r="L2667">
            <v>476</v>
          </cell>
          <cell r="M2667">
            <v>4.4449109011505001</v>
          </cell>
          <cell r="N2667">
            <v>2769</v>
          </cell>
        </row>
        <row r="2668">
          <cell r="B2668" t="str">
            <v>CURTIS 170190120</v>
          </cell>
          <cell r="C2668">
            <v>163351701</v>
          </cell>
          <cell r="D2668" t="str">
            <v>CURTIS 1701</v>
          </cell>
          <cell r="E2668">
            <v>90120</v>
          </cell>
          <cell r="F2668" t="b">
            <v>0</v>
          </cell>
          <cell r="G2668">
            <v>8309.12917849109</v>
          </cell>
          <cell r="H2668">
            <v>5041.5999011333197</v>
          </cell>
          <cell r="I2668">
            <v>3.1333747054899437</v>
          </cell>
          <cell r="J2668">
            <v>64</v>
          </cell>
          <cell r="K2668">
            <v>1.04389692097583E-4</v>
          </cell>
          <cell r="L2668">
            <v>1542</v>
          </cell>
          <cell r="M2668">
            <v>5.6342098218155998</v>
          </cell>
          <cell r="N2668">
            <v>2725</v>
          </cell>
        </row>
        <row r="2669">
          <cell r="B2669" t="str">
            <v>OROSI 11027948F</v>
          </cell>
          <cell r="C2669">
            <v>252841102</v>
          </cell>
          <cell r="D2669" t="str">
            <v>OROSI 1102</v>
          </cell>
          <cell r="E2669" t="str">
            <v>7948F</v>
          </cell>
          <cell r="F2669" t="b">
            <v>0</v>
          </cell>
          <cell r="G2669">
            <v>13813.690471239999</v>
          </cell>
          <cell r="H2669">
            <v>1712.01394874941</v>
          </cell>
          <cell r="I2669">
            <v>1.0640235853010629</v>
          </cell>
          <cell r="J2669">
            <v>74</v>
          </cell>
          <cell r="K2669">
            <v>2.7102846792735699E-5</v>
          </cell>
          <cell r="L2669">
            <v>3472</v>
          </cell>
          <cell r="M2669">
            <v>53.083586349177097</v>
          </cell>
          <cell r="N2669">
            <v>2194</v>
          </cell>
        </row>
        <row r="2670">
          <cell r="B2670" t="str">
            <v>STAFFORD 1101CB</v>
          </cell>
          <cell r="C2670">
            <v>43201101</v>
          </cell>
          <cell r="D2670" t="str">
            <v>STAFFORD 1101</v>
          </cell>
          <cell r="E2670" t="str">
            <v>CB</v>
          </cell>
          <cell r="F2670" t="b">
            <v>0</v>
          </cell>
          <cell r="G2670">
            <v>19644.209633702299</v>
          </cell>
          <cell r="H2670">
            <v>2188.9816611404599</v>
          </cell>
          <cell r="I2670">
            <v>1.3604609453949408</v>
          </cell>
          <cell r="J2670">
            <v>180</v>
          </cell>
          <cell r="K2670">
            <v>4.3869410516587401E-5</v>
          </cell>
          <cell r="L2670">
            <v>3192</v>
          </cell>
          <cell r="M2670">
            <v>3.8934491850614799</v>
          </cell>
          <cell r="N2670">
            <v>2779</v>
          </cell>
        </row>
        <row r="2671">
          <cell r="B2671" t="str">
            <v>STANISLAUS 17026028</v>
          </cell>
          <cell r="C2671">
            <v>162821702</v>
          </cell>
          <cell r="D2671" t="str">
            <v>STANISLAUS 1702</v>
          </cell>
          <cell r="E2671">
            <v>6028</v>
          </cell>
          <cell r="F2671" t="b">
            <v>0</v>
          </cell>
          <cell r="G2671">
            <v>13370.302584093501</v>
          </cell>
          <cell r="H2671">
            <v>13370.302584093501</v>
          </cell>
          <cell r="I2671">
            <v>8.3096970690450593</v>
          </cell>
          <cell r="J2671">
            <v>115</v>
          </cell>
          <cell r="K2671">
            <v>1.15016706650637E-4</v>
          </cell>
          <cell r="L2671">
            <v>1298</v>
          </cell>
          <cell r="M2671">
            <v>6.8880012362173604</v>
          </cell>
          <cell r="N2671">
            <v>2688</v>
          </cell>
        </row>
        <row r="2672">
          <cell r="B2672" t="str">
            <v>REDBUD 1102432</v>
          </cell>
          <cell r="C2672">
            <v>43191102</v>
          </cell>
          <cell r="D2672" t="str">
            <v>REDBUD 1102</v>
          </cell>
          <cell r="E2672">
            <v>432</v>
          </cell>
          <cell r="F2672" t="b">
            <v>0</v>
          </cell>
          <cell r="G2672">
            <v>18069.968605488</v>
          </cell>
          <cell r="H2672">
            <v>1802.36388294617</v>
          </cell>
          <cell r="I2672">
            <v>1.1201764343978682</v>
          </cell>
          <cell r="J2672">
            <v>130</v>
          </cell>
          <cell r="K2672">
            <v>5.4493038421172102E-5</v>
          </cell>
          <cell r="L2672">
            <v>2933</v>
          </cell>
          <cell r="M2672">
            <v>13.592779180815601</v>
          </cell>
          <cell r="N2672">
            <v>2560</v>
          </cell>
        </row>
        <row r="2673">
          <cell r="B2673" t="str">
            <v>SPRING GAP 170210720</v>
          </cell>
          <cell r="C2673">
            <v>162831702</v>
          </cell>
          <cell r="D2673" t="str">
            <v>SPRING GAP 1702</v>
          </cell>
          <cell r="E2673">
            <v>10720</v>
          </cell>
          <cell r="F2673" t="b">
            <v>0</v>
          </cell>
          <cell r="G2673">
            <v>7675.0330330282404</v>
          </cell>
          <cell r="H2673">
            <v>7675.0330330282404</v>
          </cell>
          <cell r="I2673">
            <v>4.7700640354432817</v>
          </cell>
          <cell r="J2673">
            <v>25</v>
          </cell>
          <cell r="K2673">
            <v>2.2157040912134101E-5</v>
          </cell>
          <cell r="L2673">
            <v>3517</v>
          </cell>
          <cell r="M2673">
            <v>32.396538384952301</v>
          </cell>
          <cell r="N2673">
            <v>2326</v>
          </cell>
        </row>
        <row r="2674">
          <cell r="B2674" t="str">
            <v>BIG MEADOWS 2101CB</v>
          </cell>
          <cell r="C2674">
            <v>102812101</v>
          </cell>
          <cell r="D2674" t="str">
            <v>BIG MEADOWS 2101</v>
          </cell>
          <cell r="E2674" t="str">
            <v>CB</v>
          </cell>
          <cell r="F2674" t="b">
            <v>0</v>
          </cell>
          <cell r="G2674">
            <v>3388.6183732371601</v>
          </cell>
          <cell r="H2674">
            <v>3388.6183732371601</v>
          </cell>
          <cell r="I2674">
            <v>2.1060400082269486</v>
          </cell>
          <cell r="J2674">
            <v>21</v>
          </cell>
          <cell r="K2674">
            <v>6.3880207692688695E-5</v>
          </cell>
          <cell r="L2674">
            <v>2651</v>
          </cell>
          <cell r="M2674">
            <v>12.512810277377399</v>
          </cell>
          <cell r="N2674">
            <v>2578</v>
          </cell>
        </row>
        <row r="2675">
          <cell r="B2675" t="str">
            <v>ROSSMOOR 110676468</v>
          </cell>
          <cell r="C2675">
            <v>14161106</v>
          </cell>
          <cell r="D2675" t="str">
            <v>ROSSMOOR 1106</v>
          </cell>
          <cell r="E2675">
            <v>76468</v>
          </cell>
          <cell r="F2675" t="b">
            <v>0</v>
          </cell>
          <cell r="G2675">
            <v>4744.0084540163298</v>
          </cell>
          <cell r="H2675">
            <v>1281.0775636776</v>
          </cell>
          <cell r="I2675">
            <v>0.79619488109235548</v>
          </cell>
          <cell r="J2675">
            <v>35</v>
          </cell>
          <cell r="K2675">
            <v>9.8202254282244003E-5</v>
          </cell>
          <cell r="L2675">
            <v>1686</v>
          </cell>
          <cell r="M2675">
            <v>6.39721995256724</v>
          </cell>
          <cell r="N2675">
            <v>2700</v>
          </cell>
        </row>
        <row r="2676">
          <cell r="B2676" t="str">
            <v>OAKLAND K 1102CB</v>
          </cell>
          <cell r="C2676">
            <v>12101102</v>
          </cell>
          <cell r="D2676" t="str">
            <v>OAKLAND K 1102</v>
          </cell>
          <cell r="E2676" t="str">
            <v>CB</v>
          </cell>
          <cell r="F2676" t="b">
            <v>0</v>
          </cell>
          <cell r="G2676">
            <v>4816.3453076975702</v>
          </cell>
          <cell r="H2676">
            <v>4816.3453076975702</v>
          </cell>
          <cell r="I2676">
            <v>2.9933780656914668</v>
          </cell>
          <cell r="J2676">
            <v>40</v>
          </cell>
          <cell r="K2676">
            <v>1.3400825782809901E-4</v>
          </cell>
          <cell r="L2676">
            <v>943</v>
          </cell>
          <cell r="M2676">
            <v>11.9587877560593</v>
          </cell>
          <cell r="N2676">
            <v>2585</v>
          </cell>
        </row>
        <row r="2677">
          <cell r="B2677" t="str">
            <v>ROSSMOOR 1108CB</v>
          </cell>
          <cell r="C2677">
            <v>14161108</v>
          </cell>
          <cell r="D2677" t="str">
            <v>ROSSMOOR 1108</v>
          </cell>
          <cell r="E2677" t="str">
            <v>CB</v>
          </cell>
          <cell r="F2677" t="b">
            <v>0</v>
          </cell>
          <cell r="G2677">
            <v>11748.894893877099</v>
          </cell>
          <cell r="H2677">
            <v>6728.9489451210302</v>
          </cell>
          <cell r="I2677">
            <v>4.1820689528409138</v>
          </cell>
          <cell r="J2677">
            <v>92</v>
          </cell>
          <cell r="K2677">
            <v>9.2885668971495796E-5</v>
          </cell>
          <cell r="L2677">
            <v>1826</v>
          </cell>
          <cell r="M2677">
            <v>6.3592091687451697</v>
          </cell>
          <cell r="N2677">
            <v>2703</v>
          </cell>
        </row>
        <row r="2678">
          <cell r="B2678" t="str">
            <v>WEIMAR 1102CB</v>
          </cell>
          <cell r="C2678">
            <v>152491102</v>
          </cell>
          <cell r="D2678" t="str">
            <v>WEIMAR 1102</v>
          </cell>
          <cell r="E2678" t="str">
            <v>CB</v>
          </cell>
          <cell r="F2678" t="b">
            <v>0</v>
          </cell>
          <cell r="G2678">
            <v>19605.556297796302</v>
          </cell>
          <cell r="H2678">
            <v>19605.556297796302</v>
          </cell>
          <cell r="I2678">
            <v>12.184932441141269</v>
          </cell>
          <cell r="J2678">
            <v>151</v>
          </cell>
          <cell r="K2678">
            <v>1.3906865706002301E-4</v>
          </cell>
          <cell r="L2678">
            <v>885</v>
          </cell>
          <cell r="M2678">
            <v>11.5583620310098</v>
          </cell>
          <cell r="N2678">
            <v>2596</v>
          </cell>
        </row>
        <row r="2679">
          <cell r="B2679" t="str">
            <v>MIWUK 170238218</v>
          </cell>
          <cell r="C2679">
            <v>163661702</v>
          </cell>
          <cell r="D2679" t="str">
            <v>MIWUK 1702</v>
          </cell>
          <cell r="E2679">
            <v>38218</v>
          </cell>
          <cell r="F2679" t="b">
            <v>0</v>
          </cell>
          <cell r="G2679">
            <v>17605.056373927098</v>
          </cell>
          <cell r="H2679">
            <v>17605.056373927098</v>
          </cell>
          <cell r="I2679">
            <v>10.941613656884462</v>
          </cell>
          <cell r="J2679">
            <v>132</v>
          </cell>
          <cell r="K2679">
            <v>9.9008363714815601E-5</v>
          </cell>
          <cell r="L2679">
            <v>1668</v>
          </cell>
          <cell r="M2679">
            <v>8.17035774575651</v>
          </cell>
          <cell r="N2679">
            <v>2665</v>
          </cell>
        </row>
        <row r="2680">
          <cell r="B2680" t="str">
            <v>ROB ROY 21055090</v>
          </cell>
          <cell r="C2680">
            <v>83692105</v>
          </cell>
          <cell r="D2680" t="str">
            <v>ROB ROY 2105</v>
          </cell>
          <cell r="E2680">
            <v>5090</v>
          </cell>
          <cell r="F2680" t="b">
            <v>0</v>
          </cell>
          <cell r="G2680">
            <v>34218.656570002902</v>
          </cell>
          <cell r="H2680">
            <v>34218.656570002902</v>
          </cell>
          <cell r="I2680">
            <v>21.267033293973213</v>
          </cell>
          <cell r="J2680">
            <v>245</v>
          </cell>
          <cell r="K2680">
            <v>1.06924834865506E-4</v>
          </cell>
          <cell r="L2680">
            <v>1476</v>
          </cell>
          <cell r="M2680">
            <v>6.8560630544323899</v>
          </cell>
          <cell r="N2680">
            <v>2689</v>
          </cell>
        </row>
        <row r="2681">
          <cell r="B2681" t="str">
            <v>HARTLEY 1102824</v>
          </cell>
          <cell r="C2681">
            <v>43211102</v>
          </cell>
          <cell r="D2681" t="str">
            <v>HARTLEY 1102</v>
          </cell>
          <cell r="E2681">
            <v>824</v>
          </cell>
          <cell r="F2681" t="b">
            <v>1</v>
          </cell>
          <cell r="G2681">
            <v>12575.4803080232</v>
          </cell>
          <cell r="H2681">
            <v>137.51070713388799</v>
          </cell>
          <cell r="I2681">
            <v>8.5463459996201363E-2</v>
          </cell>
          <cell r="J2681">
            <v>103</v>
          </cell>
          <cell r="K2681">
            <v>1.0133347481738401E-4</v>
          </cell>
          <cell r="L2681">
            <v>1619</v>
          </cell>
          <cell r="M2681">
            <v>3.4456809345560302</v>
          </cell>
          <cell r="N2681">
            <v>2797</v>
          </cell>
        </row>
        <row r="2682">
          <cell r="B2682" t="str">
            <v>SPRING GAP 17029280</v>
          </cell>
          <cell r="C2682">
            <v>162831702</v>
          </cell>
          <cell r="D2682" t="str">
            <v>SPRING GAP 1702</v>
          </cell>
          <cell r="E2682">
            <v>9280</v>
          </cell>
          <cell r="F2682" t="b">
            <v>0</v>
          </cell>
          <cell r="G2682">
            <v>10262.607097467901</v>
          </cell>
          <cell r="H2682">
            <v>10262.607097467901</v>
          </cell>
          <cell r="I2682">
            <v>6.3782517697128034</v>
          </cell>
          <cell r="J2682">
            <v>80</v>
          </cell>
          <cell r="K2682">
            <v>8.3881207046943005E-5</v>
          </cell>
          <cell r="L2682">
            <v>2098</v>
          </cell>
          <cell r="M2682">
            <v>8.0900046560815309</v>
          </cell>
          <cell r="N2682">
            <v>2668</v>
          </cell>
        </row>
        <row r="2683">
          <cell r="B2683" t="str">
            <v>CAMP EVERS 210311056</v>
          </cell>
          <cell r="C2683">
            <v>83622103</v>
          </cell>
          <cell r="D2683" t="str">
            <v>CAMP EVERS 2103</v>
          </cell>
          <cell r="E2683">
            <v>11056</v>
          </cell>
          <cell r="F2683" t="b">
            <v>0</v>
          </cell>
          <cell r="G2683">
            <v>6785.5938701123196</v>
          </cell>
          <cell r="H2683">
            <v>6717.0632270092901</v>
          </cell>
          <cell r="I2683">
            <v>4.1746819310188252</v>
          </cell>
          <cell r="J2683">
            <v>48</v>
          </cell>
          <cell r="K2683">
            <v>1.6442455716969499E-4</v>
          </cell>
          <cell r="L2683">
            <v>592</v>
          </cell>
          <cell r="M2683">
            <v>4.0260186698287699</v>
          </cell>
          <cell r="N2683">
            <v>2778</v>
          </cell>
        </row>
        <row r="2684">
          <cell r="B2684" t="str">
            <v>EEL RIVER 1102530</v>
          </cell>
          <cell r="C2684">
            <v>192381102</v>
          </cell>
          <cell r="D2684" t="str">
            <v>EEL RIVER 1102</v>
          </cell>
          <cell r="E2684">
            <v>530</v>
          </cell>
          <cell r="F2684" t="b">
            <v>1</v>
          </cell>
          <cell r="G2684">
            <v>43254.378083809097</v>
          </cell>
          <cell r="H2684">
            <v>117.527749471291</v>
          </cell>
          <cell r="I2684">
            <v>7.3043971082219397E-2</v>
          </cell>
          <cell r="J2684">
            <v>255</v>
          </cell>
          <cell r="K2684">
            <v>1.4868815670477999E-4</v>
          </cell>
          <cell r="L2684">
            <v>756</v>
          </cell>
          <cell r="M2684">
            <v>5.1755526399774103</v>
          </cell>
          <cell r="N2684">
            <v>2744</v>
          </cell>
        </row>
        <row r="2685">
          <cell r="B2685" t="str">
            <v>PINECREST 04011818</v>
          </cell>
          <cell r="C2685">
            <v>163160401</v>
          </cell>
          <cell r="D2685" t="str">
            <v>PINECREST 0401</v>
          </cell>
          <cell r="E2685">
            <v>1818</v>
          </cell>
          <cell r="F2685" t="b">
            <v>0</v>
          </cell>
          <cell r="G2685">
            <v>5027.4830345216997</v>
          </cell>
          <cell r="H2685">
            <v>4942.4922770452304</v>
          </cell>
          <cell r="I2685">
            <v>3.0717789167465694</v>
          </cell>
          <cell r="J2685">
            <v>26</v>
          </cell>
          <cell r="K2685">
            <v>4.0999651201463303E-5</v>
          </cell>
          <cell r="L2685">
            <v>3243</v>
          </cell>
          <cell r="M2685">
            <v>14.3865198252533</v>
          </cell>
          <cell r="N2685">
            <v>2542</v>
          </cell>
        </row>
        <row r="2686">
          <cell r="B2686" t="str">
            <v>BRUNSWICK 11062796</v>
          </cell>
          <cell r="C2686">
            <v>152481106</v>
          </cell>
          <cell r="D2686" t="str">
            <v>BRUNSWICK 1106</v>
          </cell>
          <cell r="E2686">
            <v>2796</v>
          </cell>
          <cell r="F2686" t="b">
            <v>0</v>
          </cell>
          <cell r="G2686">
            <v>31981.584631482201</v>
          </cell>
          <cell r="H2686">
            <v>31981.584631482201</v>
          </cell>
          <cell r="I2686">
            <v>19.876684046912494</v>
          </cell>
          <cell r="J2686">
            <v>253</v>
          </cell>
          <cell r="K2686">
            <v>1.25825532406969E-4</v>
          </cell>
          <cell r="L2686">
            <v>1081</v>
          </cell>
          <cell r="M2686">
            <v>6.8298575513757598</v>
          </cell>
          <cell r="N2686">
            <v>2691</v>
          </cell>
        </row>
        <row r="2687">
          <cell r="B2687" t="str">
            <v>CAMP EVERS 210410442</v>
          </cell>
          <cell r="C2687">
            <v>83622104</v>
          </cell>
          <cell r="D2687" t="str">
            <v>CAMP EVERS 2104</v>
          </cell>
          <cell r="E2687">
            <v>10442</v>
          </cell>
          <cell r="F2687" t="b">
            <v>0</v>
          </cell>
          <cell r="G2687">
            <v>16579.028659397001</v>
          </cell>
          <cell r="H2687">
            <v>9105.2091980575806</v>
          </cell>
          <cell r="I2687">
            <v>5.6589242996007334</v>
          </cell>
          <cell r="J2687">
            <v>133</v>
          </cell>
          <cell r="K2687">
            <v>1.64833151517852E-4</v>
          </cell>
          <cell r="L2687">
            <v>589</v>
          </cell>
          <cell r="M2687">
            <v>3.6400642563241599</v>
          </cell>
          <cell r="N2687">
            <v>2786</v>
          </cell>
        </row>
        <row r="2688">
          <cell r="B2688" t="str">
            <v>LUCERNE 1106CB</v>
          </cell>
          <cell r="C2688">
            <v>43351106</v>
          </cell>
          <cell r="D2688" t="str">
            <v>LUCERNE 1106</v>
          </cell>
          <cell r="E2688" t="str">
            <v>CB</v>
          </cell>
          <cell r="F2688" t="b">
            <v>0</v>
          </cell>
          <cell r="G2688">
            <v>5806.4034898376503</v>
          </cell>
          <cell r="H2688">
            <v>3043.2971063550199</v>
          </cell>
          <cell r="I2688">
            <v>1.8914214458390428</v>
          </cell>
          <cell r="J2688">
            <v>48</v>
          </cell>
          <cell r="K2688">
            <v>1.49934314473891E-4</v>
          </cell>
          <cell r="L2688">
            <v>737</v>
          </cell>
          <cell r="M2688">
            <v>3.69367958130956</v>
          </cell>
          <cell r="N2688">
            <v>2784</v>
          </cell>
        </row>
        <row r="2689">
          <cell r="B2689" t="str">
            <v>HARRIS 1109237791</v>
          </cell>
          <cell r="C2689">
            <v>192431109</v>
          </cell>
          <cell r="D2689" t="str">
            <v>HARRIS 1109</v>
          </cell>
          <cell r="E2689">
            <v>237791</v>
          </cell>
          <cell r="F2689" t="b">
            <v>0</v>
          </cell>
          <cell r="G2689">
            <v>3420.2948822194899</v>
          </cell>
          <cell r="H2689">
            <v>2280.4466735907999</v>
          </cell>
          <cell r="I2689">
            <v>1.4173068201310131</v>
          </cell>
          <cell r="J2689">
            <v>23</v>
          </cell>
          <cell r="K2689">
            <v>1.98699143022002E-4</v>
          </cell>
          <cell r="L2689">
            <v>399</v>
          </cell>
          <cell r="M2689">
            <v>3.1650228375059499</v>
          </cell>
          <cell r="N2689">
            <v>2804</v>
          </cell>
        </row>
        <row r="2690">
          <cell r="B2690" t="str">
            <v>BRUNSWICK 1104285704</v>
          </cell>
          <cell r="C2690">
            <v>152481104</v>
          </cell>
          <cell r="D2690" t="str">
            <v>BRUNSWICK 1104</v>
          </cell>
          <cell r="E2690">
            <v>285704</v>
          </cell>
          <cell r="F2690" t="b">
            <v>0</v>
          </cell>
          <cell r="G2690">
            <v>1923.7716920988601</v>
          </cell>
          <cell r="H2690">
            <v>1685.8276180324301</v>
          </cell>
          <cell r="I2690">
            <v>1.0477486749735427</v>
          </cell>
          <cell r="J2690">
            <v>17</v>
          </cell>
          <cell r="K2690">
            <v>2.3236464810050901E-4</v>
          </cell>
          <cell r="L2690">
            <v>275</v>
          </cell>
          <cell r="M2690">
            <v>9.8521748241592402</v>
          </cell>
          <cell r="N2690">
            <v>2626</v>
          </cell>
        </row>
        <row r="2691">
          <cell r="B2691" t="str">
            <v>MIWUK 170110600</v>
          </cell>
          <cell r="C2691">
            <v>163661701</v>
          </cell>
          <cell r="D2691" t="str">
            <v>MIWUK 1701</v>
          </cell>
          <cell r="E2691">
            <v>10600</v>
          </cell>
          <cell r="F2691" t="b">
            <v>0</v>
          </cell>
          <cell r="G2691">
            <v>21367.068809303299</v>
          </cell>
          <cell r="H2691">
            <v>21367.068809303299</v>
          </cell>
          <cell r="I2691">
            <v>13.27971958315929</v>
          </cell>
          <cell r="J2691">
            <v>161</v>
          </cell>
          <cell r="K2691">
            <v>7.3663395489336405E-5</v>
          </cell>
          <cell r="L2691">
            <v>2371</v>
          </cell>
          <cell r="M2691">
            <v>8.3350012624939396</v>
          </cell>
          <cell r="N2691">
            <v>2662</v>
          </cell>
        </row>
        <row r="2692">
          <cell r="B2692" t="str">
            <v>PAUL SWEET 2106428102</v>
          </cell>
          <cell r="C2692">
            <v>83252106</v>
          </cell>
          <cell r="D2692" t="str">
            <v>PAUL SWEET 2106</v>
          </cell>
          <cell r="E2692">
            <v>428102</v>
          </cell>
          <cell r="F2692" t="b">
            <v>0</v>
          </cell>
          <cell r="G2692">
            <v>20879.8446205172</v>
          </cell>
          <cell r="H2692">
            <v>19729.942107417701</v>
          </cell>
          <cell r="I2692">
            <v>12.262238724311809</v>
          </cell>
          <cell r="J2692">
            <v>158</v>
          </cell>
          <cell r="K2692">
            <v>1.27805114211293E-4</v>
          </cell>
          <cell r="L2692">
            <v>1053</v>
          </cell>
          <cell r="M2692">
            <v>4.9781922545708399</v>
          </cell>
          <cell r="N2692">
            <v>2755</v>
          </cell>
        </row>
        <row r="2693">
          <cell r="B2693" t="str">
            <v>HOLLISTER 2105480430</v>
          </cell>
          <cell r="C2693">
            <v>182492105</v>
          </cell>
          <cell r="D2693" t="str">
            <v>HOLLISTER 2105</v>
          </cell>
          <cell r="E2693">
            <v>480430</v>
          </cell>
          <cell r="F2693" t="b">
            <v>0</v>
          </cell>
          <cell r="G2693">
            <v>8153.3700147445797</v>
          </cell>
          <cell r="H2693">
            <v>1450.1347942274699</v>
          </cell>
          <cell r="I2693">
            <v>0.90126463283248592</v>
          </cell>
          <cell r="J2693">
            <v>39</v>
          </cell>
          <cell r="K2693">
            <v>5.7434837272969698E-5</v>
          </cell>
          <cell r="L2693">
            <v>2851</v>
          </cell>
          <cell r="M2693">
            <v>18.765258393990599</v>
          </cell>
          <cell r="N2693">
            <v>2463</v>
          </cell>
        </row>
        <row r="2694">
          <cell r="B2694" t="str">
            <v>GUALALA 1112662</v>
          </cell>
          <cell r="C2694">
            <v>42841112</v>
          </cell>
          <cell r="D2694" t="str">
            <v>GUALALA 1112</v>
          </cell>
          <cell r="E2694">
            <v>662</v>
          </cell>
          <cell r="F2694" t="b">
            <v>0</v>
          </cell>
          <cell r="G2694">
            <v>13657.964208388101</v>
          </cell>
          <cell r="H2694">
            <v>10019.765481685999</v>
          </cell>
          <cell r="I2694">
            <v>6.2273247244785574</v>
          </cell>
          <cell r="J2694">
            <v>104</v>
          </cell>
          <cell r="K2694">
            <v>6.0639253973417302E-5</v>
          </cell>
          <cell r="L2694">
            <v>2758</v>
          </cell>
          <cell r="M2694">
            <v>8.97440825191104</v>
          </cell>
          <cell r="N2694">
            <v>2644</v>
          </cell>
        </row>
        <row r="2695">
          <cell r="B2695" t="str">
            <v>PURISIMA 110154728</v>
          </cell>
          <cell r="C2695">
            <v>182971101</v>
          </cell>
          <cell r="D2695" t="str">
            <v>PURISIMA 1101</v>
          </cell>
          <cell r="E2695">
            <v>54728</v>
          </cell>
          <cell r="F2695" t="b">
            <v>0</v>
          </cell>
          <cell r="G2695">
            <v>7898.4984373029802</v>
          </cell>
          <cell r="H2695">
            <v>1667.87198687667</v>
          </cell>
          <cell r="I2695">
            <v>1.0365891776735052</v>
          </cell>
          <cell r="J2695">
            <v>37</v>
          </cell>
          <cell r="K2695">
            <v>3.3774980084745998E-5</v>
          </cell>
          <cell r="L2695">
            <v>3371</v>
          </cell>
          <cell r="M2695">
            <v>43.320981301165901</v>
          </cell>
          <cell r="N2695">
            <v>2256</v>
          </cell>
        </row>
        <row r="2696">
          <cell r="B2696" t="str">
            <v>MIRABEL 11027347</v>
          </cell>
          <cell r="C2696">
            <v>42091102</v>
          </cell>
          <cell r="D2696" t="str">
            <v>MIRABEL 1102</v>
          </cell>
          <cell r="E2696">
            <v>7347</v>
          </cell>
          <cell r="F2696" t="b">
            <v>0</v>
          </cell>
          <cell r="G2696">
            <v>1315.37576732873</v>
          </cell>
          <cell r="H2696">
            <v>1315.37576732873</v>
          </cell>
          <cell r="I2696">
            <v>0.81751135321860169</v>
          </cell>
          <cell r="J2696">
            <v>10</v>
          </cell>
          <cell r="K2696">
            <v>1.3644124628626699E-4</v>
          </cell>
          <cell r="L2696">
            <v>913</v>
          </cell>
          <cell r="M2696">
            <v>4.8202379141054701</v>
          </cell>
          <cell r="N2696">
            <v>2760</v>
          </cell>
        </row>
        <row r="2697">
          <cell r="B2697" t="str">
            <v>CHALLENGE 110113026</v>
          </cell>
          <cell r="C2697">
            <v>103201101</v>
          </cell>
          <cell r="D2697" t="str">
            <v>CHALLENGE 1101</v>
          </cell>
          <cell r="E2697">
            <v>13026</v>
          </cell>
          <cell r="F2697" t="b">
            <v>0</v>
          </cell>
          <cell r="G2697">
            <v>12912.9615297891</v>
          </cell>
          <cell r="H2697">
            <v>12912.9615297891</v>
          </cell>
          <cell r="I2697">
            <v>8.0254577562393408</v>
          </cell>
          <cell r="J2697">
            <v>70</v>
          </cell>
          <cell r="K2697">
            <v>4.9240656390674801E-5</v>
          </cell>
          <cell r="L2697">
            <v>3058</v>
          </cell>
          <cell r="M2697">
            <v>11.607620525925499</v>
          </cell>
          <cell r="N2697">
            <v>2595</v>
          </cell>
        </row>
        <row r="2698">
          <cell r="B2698" t="str">
            <v>PACIFICA 1102320094</v>
          </cell>
          <cell r="C2698">
            <v>22811102</v>
          </cell>
          <cell r="D2698" t="str">
            <v>PACIFICA 1102</v>
          </cell>
          <cell r="E2698">
            <v>320094</v>
          </cell>
          <cell r="F2698" t="b">
            <v>1</v>
          </cell>
          <cell r="G2698">
            <v>1539.8882970848799</v>
          </cell>
          <cell r="H2698">
            <v>440.05763129815398</v>
          </cell>
          <cell r="I2698">
            <v>0.27349759558617398</v>
          </cell>
          <cell r="J2698">
            <v>11</v>
          </cell>
          <cell r="K2698">
            <v>3.4564541279409697E-5</v>
          </cell>
          <cell r="L2698">
            <v>3360</v>
          </cell>
          <cell r="M2698">
            <v>25.295794965191298</v>
          </cell>
          <cell r="N2698">
            <v>2389</v>
          </cell>
        </row>
        <row r="2699">
          <cell r="B2699" t="str">
            <v>MONTE RIO 111215401</v>
          </cell>
          <cell r="C2699">
            <v>42811112</v>
          </cell>
          <cell r="D2699" t="str">
            <v>MONTE RIO 1112</v>
          </cell>
          <cell r="E2699">
            <v>15401</v>
          </cell>
          <cell r="F2699" t="b">
            <v>0</v>
          </cell>
          <cell r="G2699">
            <v>1388.1732024610801</v>
          </cell>
          <cell r="H2699">
            <v>1388.1732024610801</v>
          </cell>
          <cell r="I2699">
            <v>0.86275525323870739</v>
          </cell>
          <cell r="J2699">
            <v>11</v>
          </cell>
          <cell r="K2699">
            <v>1.9478982490413299E-4</v>
          </cell>
          <cell r="L2699">
            <v>418</v>
          </cell>
          <cell r="M2699">
            <v>6.5488943024598196</v>
          </cell>
          <cell r="N2699">
            <v>2694</v>
          </cell>
        </row>
        <row r="2700">
          <cell r="B2700" t="str">
            <v>MONTE RIO 1111256</v>
          </cell>
          <cell r="C2700">
            <v>42811111</v>
          </cell>
          <cell r="D2700" t="str">
            <v>MONTE RIO 1111</v>
          </cell>
          <cell r="E2700">
            <v>256</v>
          </cell>
          <cell r="F2700" t="b">
            <v>0</v>
          </cell>
          <cell r="G2700">
            <v>2415.6318726556801</v>
          </cell>
          <cell r="H2700">
            <v>2415.6318726556801</v>
          </cell>
          <cell r="I2700">
            <v>1.5013249674677938</v>
          </cell>
          <cell r="J2700">
            <v>17</v>
          </cell>
          <cell r="K2700">
            <v>2.3970531872370899E-4</v>
          </cell>
          <cell r="L2700">
            <v>247</v>
          </cell>
          <cell r="M2700">
            <v>1.46460977299174</v>
          </cell>
          <cell r="N2700">
            <v>2867</v>
          </cell>
        </row>
        <row r="2701">
          <cell r="B2701" t="str">
            <v>OLEMA 1101758594</v>
          </cell>
          <cell r="C2701">
            <v>42291101</v>
          </cell>
          <cell r="D2701" t="str">
            <v>OLEMA 1101</v>
          </cell>
          <cell r="E2701">
            <v>758594</v>
          </cell>
          <cell r="F2701" t="b">
            <v>0</v>
          </cell>
          <cell r="G2701">
            <v>3264.6913674849998</v>
          </cell>
          <cell r="H2701">
            <v>1943.49377715325</v>
          </cell>
          <cell r="I2701">
            <v>1.2078892337807645</v>
          </cell>
          <cell r="J2701">
            <v>21</v>
          </cell>
          <cell r="K2701">
            <v>1.2954643456656101E-4</v>
          </cell>
          <cell r="L2701">
            <v>1018</v>
          </cell>
          <cell r="M2701">
            <v>6.1576226009499404</v>
          </cell>
          <cell r="N2701">
            <v>2711</v>
          </cell>
        </row>
        <row r="2702">
          <cell r="B2702" t="str">
            <v>IGNACIO 11011779</v>
          </cell>
          <cell r="C2702">
            <v>42481101</v>
          </cell>
          <cell r="D2702" t="str">
            <v>IGNACIO 1101</v>
          </cell>
          <cell r="E2702">
            <v>1779</v>
          </cell>
          <cell r="F2702" t="b">
            <v>1</v>
          </cell>
          <cell r="G2702">
            <v>677.029272520463</v>
          </cell>
          <cell r="H2702">
            <v>540.90993043964795</v>
          </cell>
          <cell r="I2702">
            <v>0.33617770692333621</v>
          </cell>
          <cell r="J2702">
            <v>5</v>
          </cell>
          <cell r="K2702">
            <v>6.6577153847901998E-5</v>
          </cell>
          <cell r="L2702">
            <v>2570</v>
          </cell>
          <cell r="M2702">
            <v>9.5735323705256601</v>
          </cell>
          <cell r="N2702">
            <v>2633</v>
          </cell>
        </row>
        <row r="2703">
          <cell r="B2703" t="str">
            <v>TEMPLETON 2113A30</v>
          </cell>
          <cell r="C2703">
            <v>183052113</v>
          </cell>
          <cell r="D2703" t="str">
            <v>TEMPLETON 2113</v>
          </cell>
          <cell r="E2703" t="str">
            <v>A30</v>
          </cell>
          <cell r="F2703" t="b">
            <v>1</v>
          </cell>
          <cell r="G2703">
            <v>2568.4190050533698</v>
          </cell>
          <cell r="H2703">
            <v>401.10460428001801</v>
          </cell>
          <cell r="I2703">
            <v>0.24928813193288876</v>
          </cell>
          <cell r="J2703">
            <v>25</v>
          </cell>
          <cell r="K2703">
            <v>5.8028777330036901E-5</v>
          </cell>
          <cell r="L2703">
            <v>2834</v>
          </cell>
          <cell r="M2703">
            <v>6.3990101924538596</v>
          </cell>
          <cell r="N2703">
            <v>2699</v>
          </cell>
        </row>
        <row r="2704">
          <cell r="B2704" t="str">
            <v>FORT BRAGG A 11013100</v>
          </cell>
          <cell r="C2704">
            <v>42761101</v>
          </cell>
          <cell r="D2704" t="str">
            <v>FORT BRAGG A 1101</v>
          </cell>
          <cell r="E2704">
            <v>3100</v>
          </cell>
          <cell r="F2704" t="b">
            <v>0</v>
          </cell>
          <cell r="G2704">
            <v>23694.172671643799</v>
          </cell>
          <cell r="H2704">
            <v>19636.327202124299</v>
          </cell>
          <cell r="I2704">
            <v>12.204056682488687</v>
          </cell>
          <cell r="J2704">
            <v>198</v>
          </cell>
          <cell r="K2704">
            <v>6.4543809723529406E-5</v>
          </cell>
          <cell r="L2704">
            <v>2625</v>
          </cell>
          <cell r="M2704">
            <v>14.969687582710799</v>
          </cell>
          <cell r="N2704">
            <v>2532</v>
          </cell>
        </row>
        <row r="2705">
          <cell r="B2705" t="str">
            <v>HAMILTON BRANCH 110190334</v>
          </cell>
          <cell r="C2705">
            <v>102361101</v>
          </cell>
          <cell r="D2705" t="str">
            <v>HAMILTON BRANCH 1101</v>
          </cell>
          <cell r="E2705">
            <v>90334</v>
          </cell>
          <cell r="F2705" t="b">
            <v>0</v>
          </cell>
          <cell r="G2705">
            <v>5394.0455450245499</v>
          </cell>
          <cell r="H2705">
            <v>5394.0455450245499</v>
          </cell>
          <cell r="I2705">
            <v>3.3524210969698882</v>
          </cell>
          <cell r="J2705">
            <v>44</v>
          </cell>
          <cell r="K2705">
            <v>3.2302564064097598E-5</v>
          </cell>
          <cell r="L2705">
            <v>3396</v>
          </cell>
          <cell r="M2705">
            <v>20.587498866066699</v>
          </cell>
          <cell r="N2705">
            <v>2442</v>
          </cell>
        </row>
        <row r="2706">
          <cell r="B2706" t="str">
            <v>HIGGINS 11032194</v>
          </cell>
          <cell r="C2706">
            <v>152691103</v>
          </cell>
          <cell r="D2706" t="str">
            <v>HIGGINS 1103</v>
          </cell>
          <cell r="E2706">
            <v>2194</v>
          </cell>
          <cell r="F2706" t="b">
            <v>0</v>
          </cell>
          <cell r="G2706">
            <v>4329.2095929759998</v>
          </cell>
          <cell r="H2706">
            <v>2142.6429308778702</v>
          </cell>
          <cell r="I2706">
            <v>1.3316612373386389</v>
          </cell>
          <cell r="J2706">
            <v>36</v>
          </cell>
          <cell r="K2706">
            <v>1.8518579256326299E-4</v>
          </cell>
          <cell r="L2706">
            <v>470</v>
          </cell>
          <cell r="M2706">
            <v>3.3664003446625901</v>
          </cell>
          <cell r="N2706">
            <v>2801</v>
          </cell>
        </row>
        <row r="2707">
          <cell r="B2707" t="str">
            <v>MORGAN HILL 2105XR602</v>
          </cell>
          <cell r="C2707">
            <v>83242105</v>
          </cell>
          <cell r="D2707" t="str">
            <v>MORGAN HILL 2105</v>
          </cell>
          <cell r="E2707" t="str">
            <v>XR602</v>
          </cell>
          <cell r="F2707" t="b">
            <v>1</v>
          </cell>
          <cell r="G2707">
            <v>1368.27783622174</v>
          </cell>
          <cell r="H2707">
            <v>391.36666132354901</v>
          </cell>
          <cell r="I2707">
            <v>0.24323596104633252</v>
          </cell>
          <cell r="J2707">
            <v>13</v>
          </cell>
          <cell r="K2707">
            <v>8.4194728305402099E-5</v>
          </cell>
          <cell r="L2707">
            <v>2086</v>
          </cell>
          <cell r="M2707">
            <v>9.8269446165515806</v>
          </cell>
          <cell r="N2707">
            <v>2627</v>
          </cell>
        </row>
        <row r="2708">
          <cell r="B2708" t="str">
            <v>DIAMOND SPRINGS 1105CB</v>
          </cell>
          <cell r="C2708">
            <v>152261105</v>
          </cell>
          <cell r="D2708" t="str">
            <v>DIAMOND SPRINGS 1105</v>
          </cell>
          <cell r="E2708" t="str">
            <v>CB</v>
          </cell>
          <cell r="F2708" t="b">
            <v>0</v>
          </cell>
          <cell r="G2708">
            <v>7588.8389172421503</v>
          </cell>
          <cell r="H2708">
            <v>3330.3292713655901</v>
          </cell>
          <cell r="I2708">
            <v>2.0698130959388377</v>
          </cell>
          <cell r="J2708">
            <v>47</v>
          </cell>
          <cell r="K2708">
            <v>3.0549567213227402E-4</v>
          </cell>
          <cell r="L2708">
            <v>125</v>
          </cell>
          <cell r="M2708">
            <v>1.74989406800851</v>
          </cell>
          <cell r="N2708">
            <v>2851</v>
          </cell>
        </row>
        <row r="2709">
          <cell r="B2709" t="str">
            <v>HORSESHOE 110450142</v>
          </cell>
          <cell r="C2709">
            <v>152571104</v>
          </cell>
          <cell r="D2709" t="str">
            <v>HORSESHOE 1104</v>
          </cell>
          <cell r="E2709">
            <v>50142</v>
          </cell>
          <cell r="F2709" t="b">
            <v>0</v>
          </cell>
          <cell r="G2709">
            <v>6580.4447397988397</v>
          </cell>
          <cell r="H2709">
            <v>3596.2024562425499</v>
          </cell>
          <cell r="I2709">
            <v>2.2350543544080486</v>
          </cell>
          <cell r="J2709">
            <v>55</v>
          </cell>
          <cell r="K2709">
            <v>1.1565526464520099E-4</v>
          </cell>
          <cell r="L2709">
            <v>1280</v>
          </cell>
          <cell r="M2709">
            <v>5.2493618554423502</v>
          </cell>
          <cell r="N2709">
            <v>2740</v>
          </cell>
        </row>
        <row r="2710">
          <cell r="B2710" t="str">
            <v>MIRABEL 1101CB</v>
          </cell>
          <cell r="C2710">
            <v>42091101</v>
          </cell>
          <cell r="D2710" t="str">
            <v>MIRABEL 1101</v>
          </cell>
          <cell r="E2710" t="str">
            <v>CB</v>
          </cell>
          <cell r="F2710" t="b">
            <v>1</v>
          </cell>
          <cell r="G2710">
            <v>8192.7884906313902</v>
          </cell>
          <cell r="H2710">
            <v>792.34478947594005</v>
          </cell>
          <cell r="I2710">
            <v>0.49244548755496587</v>
          </cell>
          <cell r="J2710">
            <v>70</v>
          </cell>
          <cell r="K2710">
            <v>1.6302978097435E-4</v>
          </cell>
          <cell r="L2710">
            <v>612</v>
          </cell>
          <cell r="M2710">
            <v>5.4891995280715298</v>
          </cell>
          <cell r="N2710">
            <v>2729</v>
          </cell>
        </row>
        <row r="2711">
          <cell r="B2711" t="str">
            <v>LOS GATOS 110712041</v>
          </cell>
          <cell r="C2711">
            <v>82021107</v>
          </cell>
          <cell r="D2711" t="str">
            <v>LOS GATOS 1107</v>
          </cell>
          <cell r="E2711">
            <v>12041</v>
          </cell>
          <cell r="F2711" t="b">
            <v>0</v>
          </cell>
          <cell r="G2711">
            <v>10143.785134662299</v>
          </cell>
          <cell r="H2711">
            <v>10143.785134662299</v>
          </cell>
          <cell r="I2711">
            <v>6.304403439814978</v>
          </cell>
          <cell r="J2711">
            <v>65</v>
          </cell>
          <cell r="K2711">
            <v>1.3198250089772E-4</v>
          </cell>
          <cell r="L2711">
            <v>985</v>
          </cell>
          <cell r="M2711">
            <v>5.1865841046046199</v>
          </cell>
          <cell r="N2711">
            <v>2743</v>
          </cell>
        </row>
        <row r="2712">
          <cell r="B2712" t="str">
            <v>MEADOW LANE 2106C558R</v>
          </cell>
          <cell r="C2712">
            <v>14302106</v>
          </cell>
          <cell r="D2712" t="str">
            <v>MEADOW LANE 2106</v>
          </cell>
          <cell r="E2712" t="str">
            <v>C558R</v>
          </cell>
          <cell r="F2712" t="b">
            <v>0</v>
          </cell>
          <cell r="G2712">
            <v>23093.6755266398</v>
          </cell>
          <cell r="H2712">
            <v>1942.50320720024</v>
          </cell>
          <cell r="I2712">
            <v>1.2072735905532879</v>
          </cell>
          <cell r="J2712">
            <v>180</v>
          </cell>
          <cell r="K2712">
            <v>4.74162755221967E-5</v>
          </cell>
          <cell r="L2712">
            <v>3106</v>
          </cell>
          <cell r="M2712">
            <v>10.0864415354622</v>
          </cell>
          <cell r="N2712">
            <v>2623</v>
          </cell>
        </row>
        <row r="2713">
          <cell r="B2713" t="str">
            <v>STANISLAUS 17021804</v>
          </cell>
          <cell r="C2713">
            <v>162821702</v>
          </cell>
          <cell r="D2713" t="str">
            <v>STANISLAUS 1702</v>
          </cell>
          <cell r="E2713">
            <v>1804</v>
          </cell>
          <cell r="F2713" t="b">
            <v>0</v>
          </cell>
          <cell r="G2713">
            <v>13482.9013082615</v>
          </cell>
          <cell r="H2713">
            <v>13482.9013082615</v>
          </cell>
          <cell r="I2713">
            <v>8.3796776309891232</v>
          </cell>
          <cell r="J2713">
            <v>118</v>
          </cell>
          <cell r="K2713">
            <v>1.00937205404033E-4</v>
          </cell>
          <cell r="L2713">
            <v>1626</v>
          </cell>
          <cell r="M2713">
            <v>6.3116540623692403</v>
          </cell>
          <cell r="N2713">
            <v>2706</v>
          </cell>
        </row>
        <row r="2714">
          <cell r="B2714" t="str">
            <v>DIAMOND SPRINGS 1103635040</v>
          </cell>
          <cell r="C2714">
            <v>152261103</v>
          </cell>
          <cell r="D2714" t="str">
            <v>DIAMOND SPRINGS 1103</v>
          </cell>
          <cell r="E2714">
            <v>635040</v>
          </cell>
          <cell r="F2714" t="b">
            <v>1</v>
          </cell>
          <cell r="G2714">
            <v>340.95593107185698</v>
          </cell>
          <cell r="H2714">
            <v>324.180963325189</v>
          </cell>
          <cell r="I2714">
            <v>0.20147977832516409</v>
          </cell>
          <cell r="J2714">
            <v>2</v>
          </cell>
          <cell r="K2714">
            <v>9.5316394435940297E-5</v>
          </cell>
          <cell r="L2714">
            <v>1752</v>
          </cell>
          <cell r="M2714">
            <v>11.948754499170301</v>
          </cell>
          <cell r="N2714">
            <v>2590</v>
          </cell>
        </row>
        <row r="2715">
          <cell r="B2715" t="str">
            <v>CORONA 1103776806</v>
          </cell>
          <cell r="C2715">
            <v>43491103</v>
          </cell>
          <cell r="D2715" t="str">
            <v>CORONA 1103</v>
          </cell>
          <cell r="E2715">
            <v>776806</v>
          </cell>
          <cell r="F2715" t="b">
            <v>1</v>
          </cell>
          <cell r="G2715">
            <v>1634.48759993967</v>
          </cell>
          <cell r="H2715">
            <v>412.40968625601198</v>
          </cell>
          <cell r="I2715">
            <v>0.25631428605097079</v>
          </cell>
          <cell r="J2715">
            <v>15</v>
          </cell>
          <cell r="K2715">
            <v>4.09978127815217E-5</v>
          </cell>
          <cell r="L2715">
            <v>3244</v>
          </cell>
          <cell r="M2715">
            <v>13.7861356822898</v>
          </cell>
          <cell r="N2715">
            <v>2555</v>
          </cell>
        </row>
        <row r="2716">
          <cell r="B2716" t="str">
            <v>BRUNSWICK 11053611</v>
          </cell>
          <cell r="C2716">
            <v>152481105</v>
          </cell>
          <cell r="D2716" t="str">
            <v>BRUNSWICK 1105</v>
          </cell>
          <cell r="E2716">
            <v>3611</v>
          </cell>
          <cell r="F2716" t="b">
            <v>0</v>
          </cell>
          <cell r="G2716">
            <v>2597.3823021273201</v>
          </cell>
          <cell r="H2716">
            <v>2597.3823021273201</v>
          </cell>
          <cell r="I2716">
            <v>1.614283593615488</v>
          </cell>
          <cell r="J2716">
            <v>23</v>
          </cell>
          <cell r="K2716">
            <v>5.2348866396958098E-5</v>
          </cell>
          <cell r="L2716">
            <v>2984</v>
          </cell>
          <cell r="M2716">
            <v>11.4349718880732</v>
          </cell>
          <cell r="N2716">
            <v>2598</v>
          </cell>
        </row>
        <row r="2717">
          <cell r="B2717" t="str">
            <v>HICKS 2101XR250</v>
          </cell>
          <cell r="C2717">
            <v>83432101</v>
          </cell>
          <cell r="D2717" t="str">
            <v>HICKS 2101</v>
          </cell>
          <cell r="E2717" t="str">
            <v>XR250</v>
          </cell>
          <cell r="F2717" t="b">
            <v>1</v>
          </cell>
          <cell r="G2717">
            <v>9406.4623760586692</v>
          </cell>
          <cell r="H2717">
            <v>0</v>
          </cell>
          <cell r="I2717">
            <v>0</v>
          </cell>
          <cell r="J2717">
            <v>80</v>
          </cell>
          <cell r="K2717">
            <v>6.5498793605911403E-5</v>
          </cell>
          <cell r="L2717">
            <v>2601</v>
          </cell>
          <cell r="M2717">
            <v>5.0344976183355996</v>
          </cell>
          <cell r="N2717">
            <v>2750</v>
          </cell>
        </row>
        <row r="2718">
          <cell r="B2718" t="str">
            <v>CASTRO VALLEY 1111CB</v>
          </cell>
          <cell r="C2718">
            <v>14091111</v>
          </cell>
          <cell r="D2718" t="str">
            <v>CASTRO VALLEY 1111</v>
          </cell>
          <cell r="E2718" t="str">
            <v>CB</v>
          </cell>
          <cell r="F2718" t="b">
            <v>1</v>
          </cell>
          <cell r="G2718">
            <v>1304.8231678654799</v>
          </cell>
          <cell r="H2718">
            <v>357.336109842518</v>
          </cell>
          <cell r="I2718">
            <v>0.22208583582505781</v>
          </cell>
          <cell r="J2718">
            <v>16</v>
          </cell>
          <cell r="K2718">
            <v>7.3542016131492906E-5</v>
          </cell>
          <cell r="L2718">
            <v>2381</v>
          </cell>
          <cell r="M2718">
            <v>5.0120126400142899</v>
          </cell>
          <cell r="N2718">
            <v>2752</v>
          </cell>
        </row>
        <row r="2719">
          <cell r="B2719" t="str">
            <v>HALF MOON BAY 1102CB</v>
          </cell>
          <cell r="C2719">
            <v>24101102</v>
          </cell>
          <cell r="D2719" t="str">
            <v>HALF MOON BAY 1102</v>
          </cell>
          <cell r="E2719" t="str">
            <v>CB</v>
          </cell>
          <cell r="F2719" t="b">
            <v>1</v>
          </cell>
          <cell r="G2719">
            <v>5451.3153750992797</v>
          </cell>
          <cell r="H2719">
            <v>266.96947728519802</v>
          </cell>
          <cell r="I2719">
            <v>0.16592260862970667</v>
          </cell>
          <cell r="J2719">
            <v>50</v>
          </cell>
          <cell r="K2719">
            <v>3.1382128399854902E-5</v>
          </cell>
          <cell r="L2719">
            <v>3410</v>
          </cell>
          <cell r="M2719">
            <v>8.3027767144143496</v>
          </cell>
          <cell r="N2719">
            <v>2663</v>
          </cell>
        </row>
        <row r="2720">
          <cell r="B2720" t="str">
            <v>MIWUK 170153038</v>
          </cell>
          <cell r="C2720">
            <v>163661701</v>
          </cell>
          <cell r="D2720" t="str">
            <v>MIWUK 1701</v>
          </cell>
          <cell r="E2720">
            <v>53038</v>
          </cell>
          <cell r="F2720" t="b">
            <v>0</v>
          </cell>
          <cell r="G2720">
            <v>10729.355460065901</v>
          </cell>
          <cell r="H2720">
            <v>10729.355460065901</v>
          </cell>
          <cell r="I2720">
            <v>6.6683377626264146</v>
          </cell>
          <cell r="J2720">
            <v>62</v>
          </cell>
          <cell r="K2720">
            <v>6.9808908116757498E-5</v>
          </cell>
          <cell r="L2720">
            <v>2481</v>
          </cell>
          <cell r="M2720">
            <v>8.8863586347630292</v>
          </cell>
          <cell r="N2720">
            <v>2645</v>
          </cell>
        </row>
        <row r="2721">
          <cell r="B2721" t="str">
            <v>ALLEGHANY 1101978</v>
          </cell>
          <cell r="C2721">
            <v>152101101</v>
          </cell>
          <cell r="D2721" t="str">
            <v>ALLEGHANY 1101</v>
          </cell>
          <cell r="E2721">
            <v>978</v>
          </cell>
          <cell r="F2721" t="b">
            <v>0</v>
          </cell>
          <cell r="G2721">
            <v>47571.500979636599</v>
          </cell>
          <cell r="H2721">
            <v>22458.202142680198</v>
          </cell>
          <cell r="I2721">
            <v>13.957863357787568</v>
          </cell>
          <cell r="J2721">
            <v>130</v>
          </cell>
          <cell r="K2721">
            <v>3.63768591041017E-5</v>
          </cell>
          <cell r="L2721">
            <v>3326</v>
          </cell>
          <cell r="M2721">
            <v>24.864425332283499</v>
          </cell>
          <cell r="N2721">
            <v>2391</v>
          </cell>
        </row>
        <row r="2722">
          <cell r="B2722" t="str">
            <v>IGNACIO 1105908</v>
          </cell>
          <cell r="C2722">
            <v>42481105</v>
          </cell>
          <cell r="D2722" t="str">
            <v>IGNACIO 1105</v>
          </cell>
          <cell r="E2722">
            <v>908</v>
          </cell>
          <cell r="F2722" t="b">
            <v>0</v>
          </cell>
          <cell r="G2722">
            <v>3616.7994358912301</v>
          </cell>
          <cell r="H2722">
            <v>1126.3756037569001</v>
          </cell>
          <cell r="I2722">
            <v>0.70004698804033572</v>
          </cell>
          <cell r="J2722">
            <v>42</v>
          </cell>
          <cell r="K2722">
            <v>6.1441638860872295E-5</v>
          </cell>
          <cell r="L2722">
            <v>2737</v>
          </cell>
          <cell r="M2722">
            <v>3.4611846932508201</v>
          </cell>
          <cell r="N2722">
            <v>2796</v>
          </cell>
        </row>
        <row r="2723">
          <cell r="B2723" t="str">
            <v>OAKHURST 1103719490</v>
          </cell>
          <cell r="C2723">
            <v>254421103</v>
          </cell>
          <cell r="D2723" t="str">
            <v>OAKHURST 1103</v>
          </cell>
          <cell r="E2723">
            <v>719490</v>
          </cell>
          <cell r="F2723" t="b">
            <v>0</v>
          </cell>
          <cell r="G2723">
            <v>4856.6254064547802</v>
          </cell>
          <cell r="H2723">
            <v>4856.6254064547802</v>
          </cell>
          <cell r="I2723">
            <v>3.0184123097916595</v>
          </cell>
          <cell r="J2723">
            <v>44</v>
          </cell>
          <cell r="K2723">
            <v>6.7665436993345098E-5</v>
          </cell>
          <cell r="L2723">
            <v>2542</v>
          </cell>
          <cell r="M2723">
            <v>6.5472017741859299</v>
          </cell>
          <cell r="N2723">
            <v>2695</v>
          </cell>
        </row>
        <row r="2724">
          <cell r="B2724" t="str">
            <v>HAMILTON BRANCH 1101CB</v>
          </cell>
          <cell r="C2724">
            <v>102361101</v>
          </cell>
          <cell r="D2724" t="str">
            <v>HAMILTON BRANCH 1101</v>
          </cell>
          <cell r="E2724" t="str">
            <v>CB</v>
          </cell>
          <cell r="F2724" t="b">
            <v>0</v>
          </cell>
          <cell r="G2724">
            <v>5887.1186054334003</v>
          </cell>
          <cell r="H2724">
            <v>3755.8808274851399</v>
          </cell>
          <cell r="I2724">
            <v>2.3342951072002114</v>
          </cell>
          <cell r="J2724">
            <v>56</v>
          </cell>
          <cell r="K2724">
            <v>5.4710088550434302E-5</v>
          </cell>
          <cell r="L2724">
            <v>2926</v>
          </cell>
          <cell r="M2724">
            <v>5.5818909829678702</v>
          </cell>
          <cell r="N2724">
            <v>2728</v>
          </cell>
        </row>
        <row r="2725">
          <cell r="B2725" t="str">
            <v>EL CERRITO G 1112418480</v>
          </cell>
          <cell r="C2725">
            <v>12501112</v>
          </cell>
          <cell r="D2725" t="str">
            <v>EL CERRITO G 1112</v>
          </cell>
          <cell r="E2725">
            <v>418480</v>
          </cell>
          <cell r="F2725" t="b">
            <v>0</v>
          </cell>
          <cell r="G2725">
            <v>1216.9885442109501</v>
          </cell>
          <cell r="H2725">
            <v>1216.9885442109501</v>
          </cell>
          <cell r="I2725">
            <v>0.7563632965885333</v>
          </cell>
          <cell r="J2725">
            <v>13</v>
          </cell>
          <cell r="K2725">
            <v>1.05486494178946E-4</v>
          </cell>
          <cell r="L2725">
            <v>1506</v>
          </cell>
          <cell r="M2725">
            <v>5.5937197605686197</v>
          </cell>
          <cell r="N2725">
            <v>2726</v>
          </cell>
        </row>
        <row r="2726">
          <cell r="B2726" t="str">
            <v>HALF MOON BAY 11038894</v>
          </cell>
          <cell r="C2726">
            <v>24101103</v>
          </cell>
          <cell r="D2726" t="str">
            <v>HALF MOON BAY 1103</v>
          </cell>
          <cell r="E2726">
            <v>8894</v>
          </cell>
          <cell r="F2726" t="b">
            <v>0</v>
          </cell>
          <cell r="G2726">
            <v>18146.6987584132</v>
          </cell>
          <cell r="H2726">
            <v>18102.284226915901</v>
          </cell>
          <cell r="I2726">
            <v>11.250642776206277</v>
          </cell>
          <cell r="J2726">
            <v>110</v>
          </cell>
          <cell r="K2726">
            <v>1.13017431965232E-4</v>
          </cell>
          <cell r="L2726">
            <v>1343</v>
          </cell>
          <cell r="M2726">
            <v>4.8208664026413599</v>
          </cell>
          <cell r="N2726">
            <v>2759</v>
          </cell>
        </row>
        <row r="2727">
          <cell r="B2727" t="str">
            <v>CHESTER 11022564</v>
          </cell>
          <cell r="C2727">
            <v>103181102</v>
          </cell>
          <cell r="D2727" t="str">
            <v>CHESTER 1102</v>
          </cell>
          <cell r="E2727">
            <v>2564</v>
          </cell>
          <cell r="F2727" t="b">
            <v>0</v>
          </cell>
          <cell r="G2727">
            <v>3603.0113546471698</v>
          </cell>
          <cell r="H2727">
            <v>3598.4394055697098</v>
          </cell>
          <cell r="I2727">
            <v>2.236444627451653</v>
          </cell>
          <cell r="J2727">
            <v>21</v>
          </cell>
          <cell r="K2727">
            <v>3.9721406426993E-5</v>
          </cell>
          <cell r="L2727">
            <v>3274</v>
          </cell>
          <cell r="M2727">
            <v>12.517593536590899</v>
          </cell>
          <cell r="N2727">
            <v>2577</v>
          </cell>
        </row>
        <row r="2728">
          <cell r="B2728" t="str">
            <v>SANTA ROSA A 1111CB</v>
          </cell>
          <cell r="C2728">
            <v>42151111</v>
          </cell>
          <cell r="D2728" t="str">
            <v>SANTA ROSA A 1111</v>
          </cell>
          <cell r="E2728" t="str">
            <v>CB</v>
          </cell>
          <cell r="F2728" t="b">
            <v>1</v>
          </cell>
          <cell r="G2728">
            <v>9060.4472555847296</v>
          </cell>
          <cell r="H2728">
            <v>490.84245257053902</v>
          </cell>
          <cell r="I2728">
            <v>0.30506056716627661</v>
          </cell>
          <cell r="J2728">
            <v>88</v>
          </cell>
          <cell r="K2728">
            <v>4.36273061051819E-5</v>
          </cell>
          <cell r="L2728">
            <v>3197</v>
          </cell>
          <cell r="M2728">
            <v>6.3791313491554398</v>
          </cell>
          <cell r="N2728">
            <v>2701</v>
          </cell>
        </row>
        <row r="2729">
          <cell r="B2729" t="str">
            <v>SAN RAFAEL 11071276</v>
          </cell>
          <cell r="C2729">
            <v>42011107</v>
          </cell>
          <cell r="D2729" t="str">
            <v>SAN RAFAEL 1107</v>
          </cell>
          <cell r="E2729">
            <v>1276</v>
          </cell>
          <cell r="F2729" t="b">
            <v>0</v>
          </cell>
          <cell r="G2729">
            <v>6144.8964218866604</v>
          </cell>
          <cell r="H2729">
            <v>6012.4281994701496</v>
          </cell>
          <cell r="I2729">
            <v>3.7367484148353944</v>
          </cell>
          <cell r="J2729">
            <v>56</v>
          </cell>
          <cell r="K2729">
            <v>1.8946592503458001E-4</v>
          </cell>
          <cell r="L2729">
            <v>444</v>
          </cell>
          <cell r="M2729">
            <v>3.4618931674237299</v>
          </cell>
          <cell r="N2729">
            <v>2795</v>
          </cell>
        </row>
        <row r="2730">
          <cell r="B2730" t="str">
            <v>MIWUK 170247143</v>
          </cell>
          <cell r="C2730">
            <v>163661702</v>
          </cell>
          <cell r="D2730" t="str">
            <v>MIWUK 1702</v>
          </cell>
          <cell r="E2730">
            <v>47143</v>
          </cell>
          <cell r="F2730" t="b">
            <v>0</v>
          </cell>
          <cell r="G2730">
            <v>7882.6346189655796</v>
          </cell>
          <cell r="H2730">
            <v>7882.6346189655796</v>
          </cell>
          <cell r="I2730">
            <v>4.8990892597672966</v>
          </cell>
          <cell r="J2730">
            <v>67</v>
          </cell>
          <cell r="K2730">
            <v>1.60519789718439E-4</v>
          </cell>
          <cell r="L2730">
            <v>638</v>
          </cell>
          <cell r="M2730">
            <v>2.9032278358936301</v>
          </cell>
          <cell r="N2730">
            <v>2815</v>
          </cell>
        </row>
        <row r="2731">
          <cell r="B2731" t="str">
            <v>LAURELES 1112562376</v>
          </cell>
          <cell r="C2731">
            <v>182371112</v>
          </cell>
          <cell r="D2731" t="str">
            <v>LAURELES 1112</v>
          </cell>
          <cell r="E2731">
            <v>562376</v>
          </cell>
          <cell r="F2731" t="b">
            <v>0</v>
          </cell>
          <cell r="G2731">
            <v>12962.1788914392</v>
          </cell>
          <cell r="H2731">
            <v>12746.1038700441</v>
          </cell>
          <cell r="I2731">
            <v>7.9217550466402118</v>
          </cell>
          <cell r="J2731">
            <v>82</v>
          </cell>
          <cell r="K2731">
            <v>6.0914177083759501E-5</v>
          </cell>
          <cell r="L2731">
            <v>2752</v>
          </cell>
          <cell r="M2731">
            <v>14.0411966951563</v>
          </cell>
          <cell r="N2731">
            <v>2548</v>
          </cell>
        </row>
        <row r="2732">
          <cell r="B2732" t="str">
            <v>FITCH MOUNTAIN 1113154</v>
          </cell>
          <cell r="C2732">
            <v>42751113</v>
          </cell>
          <cell r="D2732" t="str">
            <v>FITCH MOUNTAIN 1113</v>
          </cell>
          <cell r="E2732">
            <v>154</v>
          </cell>
          <cell r="F2732" t="b">
            <v>1</v>
          </cell>
          <cell r="G2732">
            <v>15159.685683654699</v>
          </cell>
          <cell r="H2732">
            <v>20.5740915133165</v>
          </cell>
          <cell r="I2732">
            <v>1.2786880990252641E-2</v>
          </cell>
          <cell r="J2732">
            <v>108</v>
          </cell>
          <cell r="K2732">
            <v>1.39772909083191E-4</v>
          </cell>
          <cell r="L2732">
            <v>871</v>
          </cell>
          <cell r="M2732">
            <v>1.0918713416557699</v>
          </cell>
          <cell r="N2732">
            <v>2887</v>
          </cell>
        </row>
        <row r="2733">
          <cell r="B2733" t="str">
            <v>EL DORADO PH 2102CB</v>
          </cell>
          <cell r="C2733">
            <v>152762102</v>
          </cell>
          <cell r="D2733" t="str">
            <v>EL DORADO PH 2102</v>
          </cell>
          <cell r="E2733" t="str">
            <v>CB</v>
          </cell>
          <cell r="F2733" t="b">
            <v>0</v>
          </cell>
          <cell r="G2733">
            <v>8918.2943340652</v>
          </cell>
          <cell r="H2733">
            <v>8918.2943340652</v>
          </cell>
          <cell r="I2733">
            <v>5.5427559565352391</v>
          </cell>
          <cell r="J2733">
            <v>46</v>
          </cell>
          <cell r="K2733">
            <v>2.3567777727452101E-4</v>
          </cell>
          <cell r="L2733">
            <v>259</v>
          </cell>
          <cell r="M2733">
            <v>2.1334385922591301</v>
          </cell>
          <cell r="N2733">
            <v>2835</v>
          </cell>
        </row>
        <row r="2734">
          <cell r="B2734" t="str">
            <v>CAMP EVERS 210610718</v>
          </cell>
          <cell r="C2734">
            <v>83622106</v>
          </cell>
          <cell r="D2734" t="str">
            <v>CAMP EVERS 2106</v>
          </cell>
          <cell r="E2734">
            <v>10718</v>
          </cell>
          <cell r="F2734" t="b">
            <v>0</v>
          </cell>
          <cell r="G2734">
            <v>13624.5701645604</v>
          </cell>
          <cell r="H2734">
            <v>13624.5701645604</v>
          </cell>
          <cell r="I2734">
            <v>8.4677253974893727</v>
          </cell>
          <cell r="J2734">
            <v>98</v>
          </cell>
          <cell r="K2734">
            <v>2.9137236894408999E-4</v>
          </cell>
          <cell r="L2734">
            <v>138</v>
          </cell>
          <cell r="M2734">
            <v>2.0070138521018999</v>
          </cell>
          <cell r="N2734">
            <v>2842</v>
          </cell>
        </row>
        <row r="2735">
          <cell r="B2735" t="str">
            <v>BRUNSWICK 110532536</v>
          </cell>
          <cell r="C2735">
            <v>152481105</v>
          </cell>
          <cell r="D2735" t="str">
            <v>BRUNSWICK 1105</v>
          </cell>
          <cell r="E2735">
            <v>32536</v>
          </cell>
          <cell r="F2735" t="b">
            <v>0</v>
          </cell>
          <cell r="G2735">
            <v>17537.320434347101</v>
          </cell>
          <cell r="H2735">
            <v>17537.320434347101</v>
          </cell>
          <cell r="I2735">
            <v>10.899515496797452</v>
          </cell>
          <cell r="J2735">
            <v>144</v>
          </cell>
          <cell r="K2735">
            <v>1.0307351476512801E-4</v>
          </cell>
          <cell r="L2735">
            <v>1568</v>
          </cell>
          <cell r="M2735">
            <v>6.8331191518318599</v>
          </cell>
          <cell r="N2735">
            <v>2690</v>
          </cell>
        </row>
        <row r="2736">
          <cell r="B2736" t="str">
            <v>SEACLIFF 040112946</v>
          </cell>
          <cell r="C2736">
            <v>83500401</v>
          </cell>
          <cell r="D2736" t="str">
            <v>SEACLIFF 0401</v>
          </cell>
          <cell r="E2736">
            <v>12946</v>
          </cell>
          <cell r="F2736" t="b">
            <v>0</v>
          </cell>
          <cell r="G2736">
            <v>5267.69780676549</v>
          </cell>
          <cell r="H2736">
            <v>3912.0695729804602</v>
          </cell>
          <cell r="I2736">
            <v>2.4313670434931387</v>
          </cell>
          <cell r="J2736">
            <v>41</v>
          </cell>
          <cell r="K2736">
            <v>7.1581787313157097E-5</v>
          </cell>
          <cell r="L2736">
            <v>2431</v>
          </cell>
          <cell r="M2736">
            <v>5.8606991013739096</v>
          </cell>
          <cell r="N2736">
            <v>2717</v>
          </cell>
        </row>
        <row r="2737">
          <cell r="B2737" t="str">
            <v>PUEBLO 1105716</v>
          </cell>
          <cell r="C2737">
            <v>43291105</v>
          </cell>
          <cell r="D2737" t="str">
            <v>PUEBLO 1105</v>
          </cell>
          <cell r="E2737">
            <v>716</v>
          </cell>
          <cell r="F2737" t="b">
            <v>1</v>
          </cell>
          <cell r="G2737">
            <v>14760.548953984</v>
          </cell>
          <cell r="H2737">
            <v>161.152971637425</v>
          </cell>
          <cell r="I2737">
            <v>0.10015722289460845</v>
          </cell>
          <cell r="J2737">
            <v>124</v>
          </cell>
          <cell r="K2737">
            <v>5.8730843126640297E-5</v>
          </cell>
          <cell r="L2737">
            <v>2814</v>
          </cell>
          <cell r="M2737">
            <v>7.5935219009902299</v>
          </cell>
          <cell r="N2737">
            <v>2676</v>
          </cell>
        </row>
        <row r="2738">
          <cell r="B2738" t="str">
            <v>MIWUK 1702S2247</v>
          </cell>
          <cell r="C2738">
            <v>163661702</v>
          </cell>
          <cell r="D2738" t="str">
            <v>MIWUK 1702</v>
          </cell>
          <cell r="E2738" t="str">
            <v>S2247</v>
          </cell>
          <cell r="F2738" t="b">
            <v>0</v>
          </cell>
          <cell r="G2738">
            <v>2394.0013592718501</v>
          </cell>
          <cell r="H2738">
            <v>2394.0013592718501</v>
          </cell>
          <cell r="I2738">
            <v>1.4878815160173089</v>
          </cell>
          <cell r="J2738">
            <v>21</v>
          </cell>
          <cell r="K2738">
            <v>7.5117585116199001E-5</v>
          </cell>
          <cell r="L2738">
            <v>2331</v>
          </cell>
          <cell r="M2738">
            <v>9.1224842734495599</v>
          </cell>
          <cell r="N2738">
            <v>2641</v>
          </cell>
        </row>
        <row r="2739">
          <cell r="B2739" t="str">
            <v>DUNLAP 1102778286</v>
          </cell>
          <cell r="C2739">
            <v>254061102</v>
          </cell>
          <cell r="D2739" t="str">
            <v>DUNLAP 1102</v>
          </cell>
          <cell r="E2739">
            <v>778286</v>
          </cell>
          <cell r="F2739" t="b">
            <v>0</v>
          </cell>
          <cell r="G2739">
            <v>4188.0046630876795</v>
          </cell>
          <cell r="H2739">
            <v>4188.0046630876795</v>
          </cell>
          <cell r="I2739">
            <v>2.6028618167108015</v>
          </cell>
          <cell r="J2739">
            <v>5</v>
          </cell>
          <cell r="K2739">
            <v>3.64437793905381E-5</v>
          </cell>
          <cell r="L2739">
            <v>3323</v>
          </cell>
          <cell r="M2739">
            <v>19.077932619357998</v>
          </cell>
          <cell r="N2739">
            <v>2461</v>
          </cell>
        </row>
        <row r="2740">
          <cell r="B2740" t="str">
            <v>ROSSMOOR 1102457174</v>
          </cell>
          <cell r="C2740">
            <v>14161102</v>
          </cell>
          <cell r="D2740" t="str">
            <v>ROSSMOOR 1102</v>
          </cell>
          <cell r="E2740">
            <v>457174</v>
          </cell>
          <cell r="F2740" t="b">
            <v>1</v>
          </cell>
          <cell r="G2740">
            <v>1940.650704804</v>
          </cell>
          <cell r="H2740">
            <v>925.54513201560098</v>
          </cell>
          <cell r="I2740">
            <v>0.57523003854294652</v>
          </cell>
          <cell r="J2740">
            <v>14</v>
          </cell>
          <cell r="K2740">
            <v>1.15831981579853E-4</v>
          </cell>
          <cell r="L2740">
            <v>1277</v>
          </cell>
          <cell r="M2740">
            <v>1.7636355088858999</v>
          </cell>
          <cell r="N2740">
            <v>2850</v>
          </cell>
        </row>
        <row r="2741">
          <cell r="B2741" t="str">
            <v>ATASCADERO 1102825520</v>
          </cell>
          <cell r="C2741">
            <v>182541102</v>
          </cell>
          <cell r="D2741" t="str">
            <v>ATASCADERO 1102</v>
          </cell>
          <cell r="E2741">
            <v>825520</v>
          </cell>
          <cell r="F2741" t="b">
            <v>0</v>
          </cell>
          <cell r="G2741">
            <v>2407.65306320945</v>
          </cell>
          <cell r="H2741">
            <v>1896.92416414587</v>
          </cell>
          <cell r="I2741">
            <v>1.1789460311658608</v>
          </cell>
          <cell r="J2741">
            <v>21</v>
          </cell>
          <cell r="K2741">
            <v>4.6814926550030598E-5</v>
          </cell>
          <cell r="L2741">
            <v>3116</v>
          </cell>
          <cell r="M2741">
            <v>8.38594480320101</v>
          </cell>
          <cell r="N2741">
            <v>2659</v>
          </cell>
        </row>
        <row r="2742">
          <cell r="B2742" t="str">
            <v>IGNACIO 11011264</v>
          </cell>
          <cell r="C2742">
            <v>42481101</v>
          </cell>
          <cell r="D2742" t="str">
            <v>IGNACIO 1101</v>
          </cell>
          <cell r="E2742">
            <v>1264</v>
          </cell>
          <cell r="F2742" t="b">
            <v>0</v>
          </cell>
          <cell r="G2742">
            <v>5420.1775942815202</v>
          </cell>
          <cell r="H2742">
            <v>3078.9361516598001</v>
          </cell>
          <cell r="I2742">
            <v>1.9135712564697329</v>
          </cell>
          <cell r="J2742">
            <v>50</v>
          </cell>
          <cell r="K2742">
            <v>5.6663560171728003E-5</v>
          </cell>
          <cell r="L2742">
            <v>2869</v>
          </cell>
          <cell r="M2742">
            <v>10.525514571067401</v>
          </cell>
          <cell r="N2742">
            <v>2619</v>
          </cell>
        </row>
        <row r="2743">
          <cell r="B2743" t="str">
            <v>BURNEY 110145984</v>
          </cell>
          <cell r="C2743">
            <v>103311101</v>
          </cell>
          <cell r="D2743" t="str">
            <v>BURNEY 1101</v>
          </cell>
          <cell r="E2743">
            <v>45984</v>
          </cell>
          <cell r="F2743" t="b">
            <v>0</v>
          </cell>
          <cell r="G2743">
            <v>7772.9196611447996</v>
          </cell>
          <cell r="H2743">
            <v>7772.9196611447996</v>
          </cell>
          <cell r="I2743">
            <v>4.8309009702578001</v>
          </cell>
          <cell r="J2743">
            <v>68</v>
          </cell>
          <cell r="K2743">
            <v>5.78522999068595E-5</v>
          </cell>
          <cell r="L2743">
            <v>2840</v>
          </cell>
          <cell r="M2743">
            <v>4.9584579309538599</v>
          </cell>
          <cell r="N2743">
            <v>2756</v>
          </cell>
        </row>
        <row r="2744">
          <cell r="B2744" t="str">
            <v>PEORIA 170590374</v>
          </cell>
          <cell r="C2744">
            <v>163781705</v>
          </cell>
          <cell r="D2744" t="str">
            <v>PEORIA 1705</v>
          </cell>
          <cell r="E2744">
            <v>90374</v>
          </cell>
          <cell r="F2744" t="b">
            <v>0</v>
          </cell>
          <cell r="G2744">
            <v>7135.3674876661398</v>
          </cell>
          <cell r="H2744">
            <v>6578.4615269841597</v>
          </cell>
          <cell r="I2744">
            <v>4.0885404145333499</v>
          </cell>
          <cell r="J2744">
            <v>48</v>
          </cell>
          <cell r="K2744">
            <v>9.4382077425810397E-5</v>
          </cell>
          <cell r="L2744">
            <v>1784</v>
          </cell>
          <cell r="M2744">
            <v>3.53100361706068</v>
          </cell>
          <cell r="N2744">
            <v>2791</v>
          </cell>
        </row>
        <row r="2745">
          <cell r="B2745" t="str">
            <v>SILVERADO 2103CB</v>
          </cell>
          <cell r="C2745">
            <v>43432103</v>
          </cell>
          <cell r="D2745" t="str">
            <v>SILVERADO 2103</v>
          </cell>
          <cell r="E2745" t="str">
            <v>CB</v>
          </cell>
          <cell r="F2745" t="b">
            <v>1</v>
          </cell>
          <cell r="G2745">
            <v>22820.561483232701</v>
          </cell>
          <cell r="H2745">
            <v>0</v>
          </cell>
          <cell r="I2745">
            <v>0</v>
          </cell>
          <cell r="J2745">
            <v>197</v>
          </cell>
          <cell r="K2745">
            <v>8.4140976921355E-5</v>
          </cell>
          <cell r="L2745">
            <v>2089</v>
          </cell>
          <cell r="M2745">
            <v>3.1167208694619699</v>
          </cell>
          <cell r="N2745">
            <v>2806</v>
          </cell>
        </row>
        <row r="2746">
          <cell r="B2746" t="str">
            <v>MIWUK 17029270</v>
          </cell>
          <cell r="C2746">
            <v>163661702</v>
          </cell>
          <cell r="D2746" t="str">
            <v>MIWUK 1702</v>
          </cell>
          <cell r="E2746">
            <v>9270</v>
          </cell>
          <cell r="F2746" t="b">
            <v>0</v>
          </cell>
          <cell r="G2746">
            <v>9370.6932647172998</v>
          </cell>
          <cell r="H2746">
            <v>9370.6932647172998</v>
          </cell>
          <cell r="I2746">
            <v>5.823923719525979</v>
          </cell>
          <cell r="J2746">
            <v>68</v>
          </cell>
          <cell r="K2746">
            <v>1.154665398047E-4</v>
          </cell>
          <cell r="L2746">
            <v>1288</v>
          </cell>
          <cell r="M2746">
            <v>6.0072059485698404</v>
          </cell>
          <cell r="N2746">
            <v>2714</v>
          </cell>
        </row>
        <row r="2747">
          <cell r="B2747" t="str">
            <v>LLAGAS 2105XR234</v>
          </cell>
          <cell r="C2747">
            <v>83182105</v>
          </cell>
          <cell r="D2747" t="str">
            <v>LLAGAS 2105</v>
          </cell>
          <cell r="E2747" t="str">
            <v>XR234</v>
          </cell>
          <cell r="F2747" t="b">
            <v>1</v>
          </cell>
          <cell r="G2747">
            <v>1908.9722459588299</v>
          </cell>
          <cell r="H2747">
            <v>4.1246457618599699</v>
          </cell>
          <cell r="I2747">
            <v>2.5634840036419951E-3</v>
          </cell>
          <cell r="J2747">
            <v>26</v>
          </cell>
          <cell r="K2747">
            <v>4.1932054864446398E-5</v>
          </cell>
          <cell r="L2747">
            <v>3226</v>
          </cell>
          <cell r="M2747">
            <v>7.3799213692545802</v>
          </cell>
          <cell r="N2747">
            <v>2680</v>
          </cell>
        </row>
        <row r="2748">
          <cell r="B2748" t="str">
            <v>WOODACRE 11011238</v>
          </cell>
          <cell r="C2748">
            <v>43021101</v>
          </cell>
          <cell r="D2748" t="str">
            <v>WOODACRE 1101</v>
          </cell>
          <cell r="E2748">
            <v>1238</v>
          </cell>
          <cell r="F2748" t="b">
            <v>0</v>
          </cell>
          <cell r="G2748">
            <v>5923.81616330002</v>
          </cell>
          <cell r="H2748">
            <v>5923.81616330002</v>
          </cell>
          <cell r="I2748">
            <v>3.6816756763828589</v>
          </cell>
          <cell r="J2748">
            <v>30</v>
          </cell>
          <cell r="K2748">
            <v>2.6271852427804502E-4</v>
          </cell>
          <cell r="L2748">
            <v>189</v>
          </cell>
          <cell r="M2748">
            <v>9.5821174509757405</v>
          </cell>
          <cell r="N2748">
            <v>2630</v>
          </cell>
        </row>
        <row r="2749">
          <cell r="B2749" t="str">
            <v>MORAGA 110381146</v>
          </cell>
          <cell r="C2749">
            <v>13801103</v>
          </cell>
          <cell r="D2749" t="str">
            <v>MORAGA 1103</v>
          </cell>
          <cell r="E2749">
            <v>81146</v>
          </cell>
          <cell r="F2749" t="b">
            <v>0</v>
          </cell>
          <cell r="G2749">
            <v>9033.4152027880391</v>
          </cell>
          <cell r="H2749">
            <v>1226.8592804810701</v>
          </cell>
          <cell r="I2749">
            <v>0.76249799905597893</v>
          </cell>
          <cell r="J2749">
            <v>79</v>
          </cell>
          <cell r="K2749">
            <v>7.37822326611214E-5</v>
          </cell>
          <cell r="L2749">
            <v>2366</v>
          </cell>
          <cell r="M2749">
            <v>10.282031904045001</v>
          </cell>
          <cell r="N2749">
            <v>2621</v>
          </cell>
        </row>
        <row r="2750">
          <cell r="B2750" t="str">
            <v>CAMPHORA 110122412</v>
          </cell>
          <cell r="C2750">
            <v>182071101</v>
          </cell>
          <cell r="D2750" t="str">
            <v>CAMPHORA 1101</v>
          </cell>
          <cell r="E2750">
            <v>22412</v>
          </cell>
          <cell r="F2750" t="b">
            <v>0</v>
          </cell>
          <cell r="G2750">
            <v>24417.538910165302</v>
          </cell>
          <cell r="H2750">
            <v>3680.7169088087298</v>
          </cell>
          <cell r="I2750">
            <v>2.2875804280974084</v>
          </cell>
          <cell r="J2750">
            <v>130</v>
          </cell>
          <cell r="K2750">
            <v>3.6956596314806802E-5</v>
          </cell>
          <cell r="L2750">
            <v>3316</v>
          </cell>
          <cell r="M2750">
            <v>12.511551184323601</v>
          </cell>
          <cell r="N2750">
            <v>2579</v>
          </cell>
        </row>
        <row r="2751">
          <cell r="B2751" t="str">
            <v>CAMP EVERS 21065302</v>
          </cell>
          <cell r="C2751">
            <v>83622106</v>
          </cell>
          <cell r="D2751" t="str">
            <v>CAMP EVERS 2106</v>
          </cell>
          <cell r="E2751">
            <v>5302</v>
          </cell>
          <cell r="F2751" t="b">
            <v>0</v>
          </cell>
          <cell r="G2751">
            <v>9546.4932003797203</v>
          </cell>
          <cell r="H2751">
            <v>9546.4932003797203</v>
          </cell>
          <cell r="I2751">
            <v>5.9331840897325794</v>
          </cell>
          <cell r="J2751">
            <v>57</v>
          </cell>
          <cell r="K2751">
            <v>2.6231819279736899E-4</v>
          </cell>
          <cell r="L2751">
            <v>191</v>
          </cell>
          <cell r="M2751">
            <v>2.1517064801923498</v>
          </cell>
          <cell r="N2751">
            <v>2833</v>
          </cell>
        </row>
        <row r="2752">
          <cell r="B2752" t="str">
            <v>PACIFICA 1101CB</v>
          </cell>
          <cell r="C2752">
            <v>22811101</v>
          </cell>
          <cell r="D2752" t="str">
            <v>PACIFICA 1101</v>
          </cell>
          <cell r="E2752" t="str">
            <v>CB</v>
          </cell>
          <cell r="F2752" t="b">
            <v>1</v>
          </cell>
          <cell r="G2752">
            <v>4340.9856767133497</v>
          </cell>
          <cell r="H2752">
            <v>216.20850686249099</v>
          </cell>
          <cell r="I2752">
            <v>0.13437446044903106</v>
          </cell>
          <cell r="J2752">
            <v>38</v>
          </cell>
          <cell r="K2752">
            <v>4.6882167791065103E-5</v>
          </cell>
          <cell r="L2752">
            <v>3115</v>
          </cell>
          <cell r="M2752">
            <v>6.7720698622104303</v>
          </cell>
          <cell r="N2752">
            <v>2692</v>
          </cell>
        </row>
        <row r="2753">
          <cell r="B2753" t="str">
            <v>SEACLIFF 0401CB</v>
          </cell>
          <cell r="C2753">
            <v>83500401</v>
          </cell>
          <cell r="D2753" t="str">
            <v>SEACLIFF 0401</v>
          </cell>
          <cell r="E2753" t="str">
            <v>CB</v>
          </cell>
          <cell r="F2753" t="b">
            <v>0</v>
          </cell>
          <cell r="G2753">
            <v>9677.83296568683</v>
          </cell>
          <cell r="H2753">
            <v>9246.0032126709193</v>
          </cell>
          <cell r="I2753">
            <v>5.7464283484592418</v>
          </cell>
          <cell r="J2753">
            <v>73</v>
          </cell>
          <cell r="K2753">
            <v>1.2956536935633501E-4</v>
          </cell>
          <cell r="L2753">
            <v>1017</v>
          </cell>
          <cell r="M2753">
            <v>4.2972674235089103</v>
          </cell>
          <cell r="N2753">
            <v>2773</v>
          </cell>
        </row>
        <row r="2754">
          <cell r="B2754" t="str">
            <v>DUNBAR 1103440</v>
          </cell>
          <cell r="C2754">
            <v>43071103</v>
          </cell>
          <cell r="D2754" t="str">
            <v>DUNBAR 1103</v>
          </cell>
          <cell r="E2754">
            <v>440</v>
          </cell>
          <cell r="F2754" t="b">
            <v>0</v>
          </cell>
          <cell r="G2754">
            <v>19525.153007102399</v>
          </cell>
          <cell r="H2754">
            <v>3309.7657780569398</v>
          </cell>
          <cell r="I2754">
            <v>2.0570328017755997</v>
          </cell>
          <cell r="J2754">
            <v>158</v>
          </cell>
          <cell r="K2754">
            <v>8.4963432533485597E-5</v>
          </cell>
          <cell r="L2754">
            <v>2062</v>
          </cell>
          <cell r="M2754">
            <v>3.5276357268682901</v>
          </cell>
          <cell r="N2754">
            <v>2792</v>
          </cell>
        </row>
        <row r="2755">
          <cell r="B2755" t="str">
            <v>ROB ROY 210412596</v>
          </cell>
          <cell r="C2755">
            <v>83692104</v>
          </cell>
          <cell r="D2755" t="str">
            <v>ROB ROY 2104</v>
          </cell>
          <cell r="E2755">
            <v>12596</v>
          </cell>
          <cell r="F2755" t="b">
            <v>0</v>
          </cell>
          <cell r="G2755">
            <v>17025.8656728977</v>
          </cell>
          <cell r="H2755">
            <v>12925.078560323</v>
          </cell>
          <cell r="I2755">
            <v>8.0329885396662526</v>
          </cell>
          <cell r="J2755">
            <v>140</v>
          </cell>
          <cell r="K2755">
            <v>8.8890867833210199E-5</v>
          </cell>
          <cell r="L2755">
            <v>1955</v>
          </cell>
          <cell r="M2755">
            <v>5.6621975712478099</v>
          </cell>
          <cell r="N2755">
            <v>2721</v>
          </cell>
        </row>
        <row r="2756">
          <cell r="B2756" t="str">
            <v>EL DORADO PH 21019759</v>
          </cell>
          <cell r="C2756">
            <v>152762101</v>
          </cell>
          <cell r="D2756" t="str">
            <v>EL DORADO PH 2101</v>
          </cell>
          <cell r="E2756">
            <v>9759</v>
          </cell>
          <cell r="F2756" t="b">
            <v>0</v>
          </cell>
          <cell r="G2756">
            <v>4110.5785718638099</v>
          </cell>
          <cell r="H2756">
            <v>4110.5785718638099</v>
          </cell>
          <cell r="I2756">
            <v>2.5547411882310813</v>
          </cell>
          <cell r="J2756">
            <v>32</v>
          </cell>
          <cell r="K2756">
            <v>1.5885563029329299E-4</v>
          </cell>
          <cell r="L2756">
            <v>653</v>
          </cell>
          <cell r="M2756">
            <v>4.5245299248656403</v>
          </cell>
          <cell r="N2756">
            <v>2765</v>
          </cell>
        </row>
        <row r="2757">
          <cell r="B2757" t="str">
            <v>TULE POWER HOUSE 1101CB</v>
          </cell>
          <cell r="C2757">
            <v>258591101</v>
          </cell>
          <cell r="D2757" t="str">
            <v>TULE POWER HOUSE 1101</v>
          </cell>
          <cell r="E2757" t="str">
            <v>CB</v>
          </cell>
          <cell r="F2757" t="b">
            <v>0</v>
          </cell>
          <cell r="G2757">
            <v>6570.8000181588704</v>
          </cell>
          <cell r="H2757">
            <v>6570.8000181588704</v>
          </cell>
          <cell r="I2757">
            <v>4.0837787558476508</v>
          </cell>
          <cell r="J2757">
            <v>11</v>
          </cell>
          <cell r="K2757">
            <v>6.9646416159230195E-5</v>
          </cell>
          <cell r="L2757">
            <v>2484</v>
          </cell>
          <cell r="M2757">
            <v>248.95376662243501</v>
          </cell>
          <cell r="N2757">
            <v>1542</v>
          </cell>
        </row>
        <row r="2758">
          <cell r="B2758" t="str">
            <v>WEST POINT 1101L2219</v>
          </cell>
          <cell r="C2758">
            <v>163201101</v>
          </cell>
          <cell r="D2758" t="str">
            <v>WEST POINT 1101</v>
          </cell>
          <cell r="E2758" t="str">
            <v>L2219</v>
          </cell>
          <cell r="F2758" t="b">
            <v>0</v>
          </cell>
          <cell r="G2758">
            <v>5447.1163381865499</v>
          </cell>
          <cell r="H2758">
            <v>5447.1163381865499</v>
          </cell>
          <cell r="I2758">
            <v>3.3854048093142013</v>
          </cell>
          <cell r="J2758">
            <v>41</v>
          </cell>
          <cell r="K2758">
            <v>7.2244458662192599E-5</v>
          </cell>
          <cell r="L2758">
            <v>2411</v>
          </cell>
          <cell r="M2758">
            <v>7.0236752015120203</v>
          </cell>
          <cell r="N2758">
            <v>2687</v>
          </cell>
        </row>
        <row r="2759">
          <cell r="B2759" t="str">
            <v>SERRAMONTE 110412705</v>
          </cell>
          <cell r="C2759">
            <v>22861104</v>
          </cell>
          <cell r="D2759" t="str">
            <v>SERRAMONTE 1104</v>
          </cell>
          <cell r="E2759">
            <v>12705</v>
          </cell>
          <cell r="F2759" t="b">
            <v>1</v>
          </cell>
          <cell r="G2759">
            <v>9361.8686104655899</v>
          </cell>
          <cell r="H2759">
            <v>0</v>
          </cell>
          <cell r="I2759">
            <v>0</v>
          </cell>
          <cell r="J2759">
            <v>74</v>
          </cell>
          <cell r="K2759">
            <v>2.2115538208059399E-5</v>
          </cell>
          <cell r="L2759">
            <v>3518</v>
          </cell>
          <cell r="M2759">
            <v>9.0486247582814094</v>
          </cell>
          <cell r="N2759">
            <v>2643</v>
          </cell>
        </row>
        <row r="2760">
          <cell r="B2760" t="str">
            <v>BIG RIVER 110169032</v>
          </cell>
          <cell r="C2760">
            <v>43081101</v>
          </cell>
          <cell r="D2760" t="str">
            <v>BIG RIVER 1101</v>
          </cell>
          <cell r="E2760">
            <v>69032</v>
          </cell>
          <cell r="F2760" t="b">
            <v>0</v>
          </cell>
          <cell r="G2760">
            <v>13655.5842234502</v>
          </cell>
          <cell r="H2760">
            <v>13655.5842234502</v>
          </cell>
          <cell r="I2760">
            <v>8.4870007603792423</v>
          </cell>
          <cell r="J2760">
            <v>101</v>
          </cell>
          <cell r="K2760">
            <v>8.8997948377354E-5</v>
          </cell>
          <cell r="L2760">
            <v>1949</v>
          </cell>
          <cell r="M2760">
            <v>4.7713265272742698</v>
          </cell>
          <cell r="N2760">
            <v>2762</v>
          </cell>
        </row>
        <row r="2761">
          <cell r="B2761" t="str">
            <v>WOODSIDE 1104520832</v>
          </cell>
          <cell r="C2761">
            <v>24251104</v>
          </cell>
          <cell r="D2761" t="str">
            <v>WOODSIDE 1104</v>
          </cell>
          <cell r="E2761">
            <v>520832</v>
          </cell>
          <cell r="F2761" t="b">
            <v>0</v>
          </cell>
          <cell r="G2761">
            <v>12960.7664436088</v>
          </cell>
          <cell r="H2761">
            <v>9719.2853256561993</v>
          </cell>
          <cell r="I2761">
            <v>6.0405750936334366</v>
          </cell>
          <cell r="J2761">
            <v>90</v>
          </cell>
          <cell r="K2761">
            <v>1.4149022270307899E-4</v>
          </cell>
          <cell r="L2761">
            <v>844</v>
          </cell>
          <cell r="M2761">
            <v>3.7624285091113499</v>
          </cell>
          <cell r="N2761">
            <v>2781</v>
          </cell>
        </row>
        <row r="2762">
          <cell r="B2762" t="str">
            <v>HALF MOON BAY 1101903182</v>
          </cell>
          <cell r="C2762">
            <v>24101101</v>
          </cell>
          <cell r="D2762" t="str">
            <v>HALF MOON BAY 1101</v>
          </cell>
          <cell r="E2762">
            <v>903182</v>
          </cell>
          <cell r="F2762" t="b">
            <v>0</v>
          </cell>
          <cell r="G2762">
            <v>1770.37549735121</v>
          </cell>
          <cell r="H2762">
            <v>1052.7078228942801</v>
          </cell>
          <cell r="I2762">
            <v>0.65426216463286513</v>
          </cell>
          <cell r="J2762">
            <v>15</v>
          </cell>
          <cell r="K2762">
            <v>5.4675637390270502E-5</v>
          </cell>
          <cell r="L2762">
            <v>2927</v>
          </cell>
          <cell r="M2762">
            <v>4.2832064315676597</v>
          </cell>
          <cell r="N2762">
            <v>2774</v>
          </cell>
        </row>
        <row r="2763">
          <cell r="B2763" t="str">
            <v>BIG RIVER 11011286</v>
          </cell>
          <cell r="C2763">
            <v>43081101</v>
          </cell>
          <cell r="D2763" t="str">
            <v>BIG RIVER 1101</v>
          </cell>
          <cell r="E2763">
            <v>1286</v>
          </cell>
          <cell r="F2763" t="b">
            <v>0</v>
          </cell>
          <cell r="G2763">
            <v>12241.8562919207</v>
          </cell>
          <cell r="H2763">
            <v>7682.9666429933104</v>
          </cell>
          <cell r="I2763">
            <v>4.7749948060865819</v>
          </cell>
          <cell r="J2763">
            <v>92</v>
          </cell>
          <cell r="K2763">
            <v>6.6712575911938901E-5</v>
          </cell>
          <cell r="L2763">
            <v>2563</v>
          </cell>
          <cell r="M2763">
            <v>5.3157140653422399</v>
          </cell>
          <cell r="N2763">
            <v>2739</v>
          </cell>
        </row>
        <row r="2764">
          <cell r="B2764" t="str">
            <v>ORO FINO 110276008</v>
          </cell>
          <cell r="C2764">
            <v>103031102</v>
          </cell>
          <cell r="D2764" t="str">
            <v>ORO FINO 1102</v>
          </cell>
          <cell r="E2764">
            <v>76008</v>
          </cell>
          <cell r="F2764" t="b">
            <v>0</v>
          </cell>
          <cell r="G2764">
            <v>25670.801467449499</v>
          </cell>
          <cell r="H2764">
            <v>25670.801467449499</v>
          </cell>
          <cell r="I2764">
            <v>15.95450681631417</v>
          </cell>
          <cell r="J2764">
            <v>170</v>
          </cell>
          <cell r="K2764">
            <v>9.3618226631352706E-5</v>
          </cell>
          <cell r="L2764">
            <v>1806</v>
          </cell>
          <cell r="M2764">
            <v>4.2609665496775699</v>
          </cell>
          <cell r="N2764">
            <v>2775</v>
          </cell>
        </row>
        <row r="2765">
          <cell r="B2765" t="str">
            <v>LAS GALLINAS A 1106228906</v>
          </cell>
          <cell r="C2765">
            <v>42991106</v>
          </cell>
          <cell r="D2765" t="str">
            <v>LAS GALLINAS A 1106</v>
          </cell>
          <cell r="E2765">
            <v>228906</v>
          </cell>
          <cell r="F2765" t="b">
            <v>1</v>
          </cell>
          <cell r="G2765">
            <v>2215.3526902795402</v>
          </cell>
          <cell r="H2765">
            <v>988.59490148070904</v>
          </cell>
          <cell r="I2765">
            <v>0.61441572497247299</v>
          </cell>
          <cell r="J2765">
            <v>21</v>
          </cell>
          <cell r="K2765">
            <v>3.9760792874620199E-5</v>
          </cell>
          <cell r="L2765">
            <v>3273</v>
          </cell>
          <cell r="M2765">
            <v>5.3471945840085899</v>
          </cell>
          <cell r="N2765">
            <v>2734</v>
          </cell>
        </row>
        <row r="2766">
          <cell r="B2766" t="str">
            <v>FOOTHILL 110299432</v>
          </cell>
          <cell r="C2766">
            <v>182951102</v>
          </cell>
          <cell r="D2766" t="str">
            <v>FOOTHILL 1102</v>
          </cell>
          <cell r="E2766">
            <v>99432</v>
          </cell>
          <cell r="F2766" t="b">
            <v>0</v>
          </cell>
          <cell r="G2766">
            <v>13966.7809766968</v>
          </cell>
          <cell r="H2766">
            <v>2359.0159090785801</v>
          </cell>
          <cell r="I2766">
            <v>1.4661379173888005</v>
          </cell>
          <cell r="J2766">
            <v>115</v>
          </cell>
          <cell r="K2766">
            <v>2.7225520090979101E-5</v>
          </cell>
          <cell r="L2766">
            <v>3470</v>
          </cell>
          <cell r="M2766">
            <v>10.8779896793158</v>
          </cell>
          <cell r="N2766">
            <v>2612</v>
          </cell>
        </row>
        <row r="2767">
          <cell r="B2767" t="str">
            <v>STANISLAUS 17024905</v>
          </cell>
          <cell r="C2767">
            <v>162821702</v>
          </cell>
          <cell r="D2767" t="str">
            <v>STANISLAUS 1702</v>
          </cell>
          <cell r="E2767">
            <v>4905</v>
          </cell>
          <cell r="F2767" t="b">
            <v>0</v>
          </cell>
          <cell r="G2767">
            <v>3704.1381671117101</v>
          </cell>
          <cell r="H2767">
            <v>3704.1381671117101</v>
          </cell>
          <cell r="I2767">
            <v>2.3021368347493536</v>
          </cell>
          <cell r="J2767">
            <v>35</v>
          </cell>
          <cell r="K2767">
            <v>8.1260704194262097E-5</v>
          </cell>
          <cell r="L2767">
            <v>2174</v>
          </cell>
          <cell r="M2767">
            <v>6.1792667573433597</v>
          </cell>
          <cell r="N2767">
            <v>2710</v>
          </cell>
        </row>
        <row r="2768">
          <cell r="B2768" t="str">
            <v>LOS GATOS 110760092</v>
          </cell>
          <cell r="C2768">
            <v>82021107</v>
          </cell>
          <cell r="D2768" t="str">
            <v>LOS GATOS 1107</v>
          </cell>
          <cell r="E2768">
            <v>60092</v>
          </cell>
          <cell r="F2768" t="b">
            <v>0</v>
          </cell>
          <cell r="G2768">
            <v>15629.1335963806</v>
          </cell>
          <cell r="H2768">
            <v>15629.1335963806</v>
          </cell>
          <cell r="I2768">
            <v>9.7135696683533865</v>
          </cell>
          <cell r="J2768">
            <v>108</v>
          </cell>
          <cell r="K2768">
            <v>1.97311475161445E-4</v>
          </cell>
          <cell r="L2768">
            <v>408</v>
          </cell>
          <cell r="M2768">
            <v>2.9278922649779902</v>
          </cell>
          <cell r="N2768">
            <v>2813</v>
          </cell>
        </row>
        <row r="2769">
          <cell r="B2769" t="str">
            <v>SALT SPRINGS 21028442</v>
          </cell>
          <cell r="C2769">
            <v>163692102</v>
          </cell>
          <cell r="D2769" t="str">
            <v>SALT SPRINGS 2102</v>
          </cell>
          <cell r="E2769">
            <v>8442</v>
          </cell>
          <cell r="F2769" t="b">
            <v>0</v>
          </cell>
          <cell r="G2769">
            <v>19428.972695272401</v>
          </cell>
          <cell r="H2769">
            <v>19428.972695272401</v>
          </cell>
          <cell r="I2769">
            <v>12.07518501881442</v>
          </cell>
          <cell r="J2769">
            <v>50</v>
          </cell>
          <cell r="K2769">
            <v>6.3912091263773605E-5</v>
          </cell>
          <cell r="L2769">
            <v>2650</v>
          </cell>
          <cell r="M2769">
            <v>8.1497212655715199</v>
          </cell>
          <cell r="N2769">
            <v>2666</v>
          </cell>
        </row>
        <row r="2770">
          <cell r="B2770" t="str">
            <v>SAN RAFAEL 11081210</v>
          </cell>
          <cell r="C2770">
            <v>42011108</v>
          </cell>
          <cell r="D2770" t="str">
            <v>SAN RAFAEL 1108</v>
          </cell>
          <cell r="E2770">
            <v>1210</v>
          </cell>
          <cell r="F2770" t="b">
            <v>0</v>
          </cell>
          <cell r="G2770">
            <v>8832.2253308580803</v>
          </cell>
          <cell r="H2770">
            <v>5252.6146111647404</v>
          </cell>
          <cell r="I2770">
            <v>3.2645212002266875</v>
          </cell>
          <cell r="J2770">
            <v>73</v>
          </cell>
          <cell r="K2770">
            <v>2.33228463264523E-4</v>
          </cell>
          <cell r="L2770">
            <v>270</v>
          </cell>
          <cell r="M2770">
            <v>1.6941129693808099</v>
          </cell>
          <cell r="N2770">
            <v>2853</v>
          </cell>
        </row>
        <row r="2771">
          <cell r="B2771" t="str">
            <v>PUEBLO 1105419634</v>
          </cell>
          <cell r="C2771">
            <v>43291105</v>
          </cell>
          <cell r="D2771" t="str">
            <v>PUEBLO 1105</v>
          </cell>
          <cell r="E2771">
            <v>419634</v>
          </cell>
          <cell r="F2771" t="b">
            <v>1</v>
          </cell>
          <cell r="G2771">
            <v>1981.01331171934</v>
          </cell>
          <cell r="H2771">
            <v>165.107041177837</v>
          </cell>
          <cell r="I2771">
            <v>0.10261469308753077</v>
          </cell>
          <cell r="J2771">
            <v>14</v>
          </cell>
          <cell r="K2771">
            <v>7.8094073484992601E-5</v>
          </cell>
          <cell r="L2771">
            <v>2255</v>
          </cell>
          <cell r="M2771">
            <v>6.29241697371444</v>
          </cell>
          <cell r="N2771">
            <v>2707</v>
          </cell>
        </row>
        <row r="2772">
          <cell r="B2772" t="str">
            <v>SAN RAMON 2107CB</v>
          </cell>
          <cell r="C2772">
            <v>14232107</v>
          </cell>
          <cell r="D2772" t="str">
            <v>SAN RAMON 2107</v>
          </cell>
          <cell r="E2772" t="str">
            <v>CB</v>
          </cell>
          <cell r="F2772" t="b">
            <v>1</v>
          </cell>
          <cell r="G2772">
            <v>14648.540451833</v>
          </cell>
          <cell r="H2772">
            <v>486.175322507347</v>
          </cell>
          <cell r="I2772">
            <v>0.3021599269778415</v>
          </cell>
          <cell r="J2772">
            <v>107</v>
          </cell>
          <cell r="K2772">
            <v>1.7991541372424799E-5</v>
          </cell>
          <cell r="L2772">
            <v>3560</v>
          </cell>
          <cell r="M2772">
            <v>4.7299300973437601</v>
          </cell>
          <cell r="N2772">
            <v>2764</v>
          </cell>
        </row>
        <row r="2773">
          <cell r="B2773" t="str">
            <v>SAN RAFAEL 1109418</v>
          </cell>
          <cell r="C2773">
            <v>42011109</v>
          </cell>
          <cell r="D2773" t="str">
            <v>SAN RAFAEL 1109</v>
          </cell>
          <cell r="E2773">
            <v>418</v>
          </cell>
          <cell r="F2773" t="b">
            <v>0</v>
          </cell>
          <cell r="G2773">
            <v>19645.063739830999</v>
          </cell>
          <cell r="H2773">
            <v>8262.1359586418803</v>
          </cell>
          <cell r="I2773">
            <v>5.1349508754766191</v>
          </cell>
          <cell r="J2773">
            <v>130</v>
          </cell>
          <cell r="K2773">
            <v>5.7926775312925203E-5</v>
          </cell>
          <cell r="L2773">
            <v>2837</v>
          </cell>
          <cell r="M2773">
            <v>5.0021513219848099</v>
          </cell>
          <cell r="N2773">
            <v>2753</v>
          </cell>
        </row>
        <row r="2774">
          <cell r="B2774" t="str">
            <v>PAUL SWEET 2102337544</v>
          </cell>
          <cell r="C2774">
            <v>83252102</v>
          </cell>
          <cell r="D2774" t="str">
            <v>PAUL SWEET 2102</v>
          </cell>
          <cell r="E2774">
            <v>337544</v>
          </cell>
          <cell r="F2774" t="b">
            <v>1</v>
          </cell>
          <cell r="G2774">
            <v>1419.0102670342101</v>
          </cell>
          <cell r="H2774">
            <v>579.06420189669996</v>
          </cell>
          <cell r="I2774">
            <v>0.35989074076861399</v>
          </cell>
          <cell r="J2774">
            <v>13</v>
          </cell>
          <cell r="K2774">
            <v>1.1348436629095099E-4</v>
          </cell>
          <cell r="L2774">
            <v>1333</v>
          </cell>
          <cell r="M2774">
            <v>3.7153166784689899</v>
          </cell>
          <cell r="N2774">
            <v>2783</v>
          </cell>
        </row>
        <row r="2775">
          <cell r="B2775" t="str">
            <v>DUNLAP 11027050</v>
          </cell>
          <cell r="C2775">
            <v>254061102</v>
          </cell>
          <cell r="D2775" t="str">
            <v>DUNLAP 1102</v>
          </cell>
          <cell r="E2775">
            <v>7050</v>
          </cell>
          <cell r="F2775" t="b">
            <v>0</v>
          </cell>
          <cell r="G2775">
            <v>15143.7830093803</v>
          </cell>
          <cell r="H2775">
            <v>15143.7830093803</v>
          </cell>
          <cell r="I2775">
            <v>9.4119223178249225</v>
          </cell>
          <cell r="J2775">
            <v>67</v>
          </cell>
          <cell r="K2775">
            <v>3.0196674064183099E-5</v>
          </cell>
          <cell r="L2775">
            <v>3425</v>
          </cell>
          <cell r="M2775">
            <v>13.547515319583299</v>
          </cell>
          <cell r="N2775">
            <v>2562</v>
          </cell>
        </row>
        <row r="2776">
          <cell r="B2776" t="str">
            <v>HALF MOON BAY 11038089</v>
          </cell>
          <cell r="C2776">
            <v>24101103</v>
          </cell>
          <cell r="D2776" t="str">
            <v>HALF MOON BAY 1103</v>
          </cell>
          <cell r="E2776">
            <v>8089</v>
          </cell>
          <cell r="F2776" t="b">
            <v>0</v>
          </cell>
          <cell r="G2776">
            <v>4528.4761022031198</v>
          </cell>
          <cell r="H2776">
            <v>4528.4761022031198</v>
          </cell>
          <cell r="I2776">
            <v>2.8144661915494842</v>
          </cell>
          <cell r="J2776">
            <v>29</v>
          </cell>
          <cell r="K2776">
            <v>1.08665781414762E-4</v>
          </cell>
          <cell r="L2776">
            <v>1432</v>
          </cell>
          <cell r="M2776">
            <v>3.3453468194254601</v>
          </cell>
          <cell r="N2776">
            <v>2802</v>
          </cell>
        </row>
        <row r="2777">
          <cell r="B2777" t="str">
            <v>CAMP EVERS 210584166</v>
          </cell>
          <cell r="C2777">
            <v>83622105</v>
          </cell>
          <cell r="D2777" t="str">
            <v>CAMP EVERS 2105</v>
          </cell>
          <cell r="E2777">
            <v>84166</v>
          </cell>
          <cell r="F2777" t="b">
            <v>0</v>
          </cell>
          <cell r="G2777">
            <v>13898.1694173625</v>
          </cell>
          <cell r="H2777">
            <v>13231.1785169093</v>
          </cell>
          <cell r="I2777">
            <v>8.2232308992599759</v>
          </cell>
          <cell r="J2777">
            <v>97</v>
          </cell>
          <cell r="K2777">
            <v>2.8289673733975E-4</v>
          </cell>
          <cell r="L2777">
            <v>150</v>
          </cell>
          <cell r="M2777">
            <v>1.5367540911711</v>
          </cell>
          <cell r="N2777">
            <v>2863</v>
          </cell>
        </row>
        <row r="2778">
          <cell r="B2778" t="str">
            <v>OLEMA 11011252</v>
          </cell>
          <cell r="C2778">
            <v>42291101</v>
          </cell>
          <cell r="D2778" t="str">
            <v>OLEMA 1101</v>
          </cell>
          <cell r="E2778">
            <v>1252</v>
          </cell>
          <cell r="F2778" t="b">
            <v>0</v>
          </cell>
          <cell r="G2778">
            <v>6608.6354679105098</v>
          </cell>
          <cell r="H2778">
            <v>6608.6354679105098</v>
          </cell>
          <cell r="I2778">
            <v>4.1072936407150467</v>
          </cell>
          <cell r="J2778">
            <v>50</v>
          </cell>
          <cell r="K2778">
            <v>1.3383255740336599E-4</v>
          </cell>
          <cell r="L2778">
            <v>946</v>
          </cell>
          <cell r="M2778">
            <v>3.8677383399009702</v>
          </cell>
          <cell r="N2778">
            <v>2780</v>
          </cell>
        </row>
        <row r="2779">
          <cell r="B2779" t="str">
            <v>FAIRVIEW 2207M501R</v>
          </cell>
          <cell r="C2779">
            <v>13432207</v>
          </cell>
          <cell r="D2779" t="str">
            <v>FAIRVIEW 2207</v>
          </cell>
          <cell r="E2779" t="str">
            <v>M501R</v>
          </cell>
          <cell r="F2779" t="b">
            <v>0</v>
          </cell>
          <cell r="G2779">
            <v>7503.1066771993901</v>
          </cell>
          <cell r="H2779">
            <v>4016.4433286999301</v>
          </cell>
          <cell r="I2779">
            <v>2.4962357543194096</v>
          </cell>
          <cell r="J2779">
            <v>60</v>
          </cell>
          <cell r="K2779">
            <v>4.67928879876628E-5</v>
          </cell>
          <cell r="L2779">
            <v>3118</v>
          </cell>
          <cell r="M2779">
            <v>3.64627808461141</v>
          </cell>
          <cell r="N2779">
            <v>2785</v>
          </cell>
        </row>
        <row r="2780">
          <cell r="B2780" t="str">
            <v>EDENVALE 2113CB</v>
          </cell>
          <cell r="C2780">
            <v>82952113</v>
          </cell>
          <cell r="D2780" t="str">
            <v>EDENVALE 2113</v>
          </cell>
          <cell r="E2780" t="str">
            <v>CB</v>
          </cell>
          <cell r="F2780" t="b">
            <v>1</v>
          </cell>
          <cell r="G2780">
            <v>2357.5159647810401</v>
          </cell>
          <cell r="H2780">
            <v>24.567983621802998</v>
          </cell>
          <cell r="I2780">
            <v>1.5269101070107519E-2</v>
          </cell>
          <cell r="J2780">
            <v>24</v>
          </cell>
          <cell r="K2780">
            <v>1.8796757062359899E-5</v>
          </cell>
          <cell r="L2780">
            <v>3556</v>
          </cell>
          <cell r="M2780">
            <v>2.05087590683251</v>
          </cell>
          <cell r="N2780">
            <v>2838</v>
          </cell>
        </row>
        <row r="2781">
          <cell r="B2781" t="str">
            <v>BIG RIVER 11011052</v>
          </cell>
          <cell r="C2781">
            <v>43081101</v>
          </cell>
          <cell r="D2781" t="str">
            <v>BIG RIVER 1101</v>
          </cell>
          <cell r="E2781">
            <v>1052</v>
          </cell>
          <cell r="F2781" t="b">
            <v>0</v>
          </cell>
          <cell r="G2781">
            <v>6204.8696331601004</v>
          </cell>
          <cell r="H2781">
            <v>5356.1469746908897</v>
          </cell>
          <cell r="I2781">
            <v>3.3288669824057737</v>
          </cell>
          <cell r="J2781">
            <v>49</v>
          </cell>
          <cell r="K2781">
            <v>5.65690362513439E-5</v>
          </cell>
          <cell r="L2781">
            <v>2870</v>
          </cell>
          <cell r="M2781">
            <v>5.2348373555228704</v>
          </cell>
          <cell r="N2781">
            <v>2741</v>
          </cell>
        </row>
        <row r="2782">
          <cell r="B2782" t="str">
            <v>ROB ROY 2105CB</v>
          </cell>
          <cell r="C2782">
            <v>83692105</v>
          </cell>
          <cell r="D2782" t="str">
            <v>ROB ROY 2105</v>
          </cell>
          <cell r="E2782" t="str">
            <v>CB</v>
          </cell>
          <cell r="F2782" t="b">
            <v>0</v>
          </cell>
          <cell r="G2782">
            <v>2115.1185675882598</v>
          </cell>
          <cell r="H2782">
            <v>1181.1240946733601</v>
          </cell>
          <cell r="I2782">
            <v>0.73407339631656932</v>
          </cell>
          <cell r="J2782">
            <v>17</v>
          </cell>
          <cell r="K2782">
            <v>7.5666845345147198E-5</v>
          </cell>
          <cell r="L2782">
            <v>2317</v>
          </cell>
          <cell r="M2782">
            <v>2.8607542506035601</v>
          </cell>
          <cell r="N2782">
            <v>2817</v>
          </cell>
        </row>
        <row r="2783">
          <cell r="B2783" t="str">
            <v>OAKLAND X 1106CR020</v>
          </cell>
          <cell r="C2783">
            <v>12541106</v>
          </cell>
          <cell r="D2783" t="str">
            <v>OAKLAND X 1106</v>
          </cell>
          <cell r="E2783" t="str">
            <v>CR020</v>
          </cell>
          <cell r="F2783" t="b">
            <v>0</v>
          </cell>
          <cell r="G2783">
            <v>3932.8973805121</v>
          </cell>
          <cell r="H2783">
            <v>3932.8973805121</v>
          </cell>
          <cell r="I2783">
            <v>2.4443116100137354</v>
          </cell>
          <cell r="J2783">
            <v>15</v>
          </cell>
          <cell r="K2783">
            <v>9.3738743739127701E-5</v>
          </cell>
          <cell r="L2783">
            <v>1801</v>
          </cell>
          <cell r="M2783">
            <v>4.8236527927250696</v>
          </cell>
          <cell r="N2783">
            <v>2758</v>
          </cell>
        </row>
        <row r="2784">
          <cell r="B2784" t="str">
            <v>DOLAN ROAD 1101857972</v>
          </cell>
          <cell r="C2784">
            <v>182381101</v>
          </cell>
          <cell r="D2784" t="str">
            <v>DOLAN ROAD 1101</v>
          </cell>
          <cell r="E2784">
            <v>857972</v>
          </cell>
          <cell r="F2784" t="b">
            <v>0</v>
          </cell>
          <cell r="G2784">
            <v>2082.0424615633101</v>
          </cell>
          <cell r="H2784">
            <v>1672.4823923492299</v>
          </cell>
          <cell r="I2784">
            <v>1.0394545632997079</v>
          </cell>
          <cell r="J2784">
            <v>18</v>
          </cell>
          <cell r="K2784">
            <v>4.6792788149711302E-5</v>
          </cell>
          <cell r="L2784">
            <v>3119</v>
          </cell>
          <cell r="M2784">
            <v>6.2206857190805902</v>
          </cell>
          <cell r="N2784">
            <v>2708</v>
          </cell>
        </row>
        <row r="2785">
          <cell r="B2785" t="str">
            <v>PARADISE 1103143744</v>
          </cell>
          <cell r="C2785">
            <v>102831103</v>
          </cell>
          <cell r="D2785" t="str">
            <v>PARADISE 1103</v>
          </cell>
          <cell r="E2785">
            <v>143744</v>
          </cell>
          <cell r="F2785" t="b">
            <v>0</v>
          </cell>
          <cell r="G2785">
            <v>1706.11152122867</v>
          </cell>
          <cell r="H2785">
            <v>1706.11152122867</v>
          </cell>
          <cell r="I2785">
            <v>1.0603552027524363</v>
          </cell>
          <cell r="J2785">
            <v>13</v>
          </cell>
          <cell r="K2785">
            <v>4.5932302041015E-4</v>
          </cell>
          <cell r="L2785">
            <v>45</v>
          </cell>
          <cell r="M2785">
            <v>1.8946215564072499</v>
          </cell>
          <cell r="N2785">
            <v>2847</v>
          </cell>
        </row>
        <row r="2786">
          <cell r="B2786" t="str">
            <v>PEORIA 170184318</v>
          </cell>
          <cell r="C2786">
            <v>163781701</v>
          </cell>
          <cell r="D2786" t="str">
            <v>PEORIA 1701</v>
          </cell>
          <cell r="E2786">
            <v>84318</v>
          </cell>
          <cell r="F2786" t="b">
            <v>0</v>
          </cell>
          <cell r="G2786">
            <v>16486.090180155799</v>
          </cell>
          <cell r="H2786">
            <v>16486.090180155799</v>
          </cell>
          <cell r="I2786">
            <v>10.246171647082535</v>
          </cell>
          <cell r="J2786">
            <v>142</v>
          </cell>
          <cell r="K2786">
            <v>8.5469625497660697E-5</v>
          </cell>
          <cell r="L2786">
            <v>2041</v>
          </cell>
          <cell r="M2786">
            <v>8.7666049838905593</v>
          </cell>
          <cell r="N2786">
            <v>2648</v>
          </cell>
        </row>
        <row r="2787">
          <cell r="B2787" t="str">
            <v>WEST POINT 1101L1969</v>
          </cell>
          <cell r="C2787">
            <v>163201101</v>
          </cell>
          <cell r="D2787" t="str">
            <v>WEST POINT 1101</v>
          </cell>
          <cell r="E2787" t="str">
            <v>L1969</v>
          </cell>
          <cell r="F2787" t="b">
            <v>0</v>
          </cell>
          <cell r="G2787">
            <v>1768.61388681521</v>
          </cell>
          <cell r="H2787">
            <v>1768.61388681521</v>
          </cell>
          <cell r="I2787">
            <v>1.0992006754600434</v>
          </cell>
          <cell r="J2787">
            <v>16</v>
          </cell>
          <cell r="K2787">
            <v>7.7815686154281098E-5</v>
          </cell>
          <cell r="L2787">
            <v>2267</v>
          </cell>
          <cell r="M2787">
            <v>7.4947391804507904</v>
          </cell>
          <cell r="N2787">
            <v>2677</v>
          </cell>
        </row>
        <row r="2788">
          <cell r="B2788" t="str">
            <v>LOS GATOS 1101LB40</v>
          </cell>
          <cell r="C2788">
            <v>82021101</v>
          </cell>
          <cell r="D2788" t="str">
            <v>LOS GATOS 1101</v>
          </cell>
          <cell r="E2788" t="str">
            <v>LB40</v>
          </cell>
          <cell r="F2788" t="b">
            <v>0</v>
          </cell>
          <cell r="G2788">
            <v>14924.9201274646</v>
          </cell>
          <cell r="H2788">
            <v>13714.1211562793</v>
          </cell>
          <cell r="I2788">
            <v>8.5233817006086383</v>
          </cell>
          <cell r="J2788">
            <v>131</v>
          </cell>
          <cell r="K2788">
            <v>7.5710452043869898E-5</v>
          </cell>
          <cell r="L2788">
            <v>2314</v>
          </cell>
          <cell r="M2788">
            <v>4.7844390119083702</v>
          </cell>
          <cell r="N2788">
            <v>2761</v>
          </cell>
        </row>
        <row r="2789">
          <cell r="B2789" t="str">
            <v>SPRING GAP 17029690</v>
          </cell>
          <cell r="C2789">
            <v>162831702</v>
          </cell>
          <cell r="D2789" t="str">
            <v>SPRING GAP 1702</v>
          </cell>
          <cell r="E2789">
            <v>9690</v>
          </cell>
          <cell r="F2789" t="b">
            <v>0</v>
          </cell>
          <cell r="G2789">
            <v>27916.583189156601</v>
          </cell>
          <cell r="H2789">
            <v>27916.583189156601</v>
          </cell>
          <cell r="I2789">
            <v>17.350269228810816</v>
          </cell>
          <cell r="J2789">
            <v>185</v>
          </cell>
          <cell r="K2789">
            <v>4.7987052618697302E-5</v>
          </cell>
          <cell r="L2789">
            <v>3093</v>
          </cell>
          <cell r="M2789">
            <v>9.3188402877770908</v>
          </cell>
          <cell r="N2789">
            <v>2639</v>
          </cell>
        </row>
        <row r="2790">
          <cell r="B2790" t="str">
            <v>GUALALA 1111402866</v>
          </cell>
          <cell r="C2790">
            <v>42841111</v>
          </cell>
          <cell r="D2790" t="str">
            <v>GUALALA 1111</v>
          </cell>
          <cell r="E2790">
            <v>402866</v>
          </cell>
          <cell r="F2790" t="b">
            <v>0</v>
          </cell>
          <cell r="G2790">
            <v>2560.40321443006</v>
          </cell>
          <cell r="H2790">
            <v>2560.40321443006</v>
          </cell>
          <cell r="I2790">
            <v>1.5913009412244001</v>
          </cell>
          <cell r="J2790">
            <v>20</v>
          </cell>
          <cell r="K2790">
            <v>8.0485323269385801E-5</v>
          </cell>
          <cell r="L2790">
            <v>2192</v>
          </cell>
          <cell r="M2790">
            <v>2.4421840866576101</v>
          </cell>
          <cell r="N2790">
            <v>2826</v>
          </cell>
        </row>
        <row r="2791">
          <cell r="B2791" t="str">
            <v>ATASCADERO 1103CB</v>
          </cell>
          <cell r="C2791">
            <v>182541103</v>
          </cell>
          <cell r="D2791" t="str">
            <v>ATASCADERO 1103</v>
          </cell>
          <cell r="E2791" t="str">
            <v>CB</v>
          </cell>
          <cell r="F2791" t="b">
            <v>1</v>
          </cell>
          <cell r="G2791">
            <v>2195.0051684820901</v>
          </cell>
          <cell r="H2791">
            <v>304.33241119734902</v>
          </cell>
          <cell r="I2791">
            <v>0.18914382299400187</v>
          </cell>
          <cell r="J2791">
            <v>18</v>
          </cell>
          <cell r="K2791">
            <v>7.9462172888109705E-5</v>
          </cell>
          <cell r="L2791">
            <v>2222</v>
          </cell>
          <cell r="M2791">
            <v>3.58525583148002</v>
          </cell>
          <cell r="N2791">
            <v>2789</v>
          </cell>
        </row>
        <row r="2792">
          <cell r="B2792" t="str">
            <v>SAN LUIS OBISPO 1108CB</v>
          </cell>
          <cell r="C2792">
            <v>182631108</v>
          </cell>
          <cell r="D2792" t="str">
            <v>SAN LUIS OBISPO 1108</v>
          </cell>
          <cell r="E2792" t="str">
            <v>CB</v>
          </cell>
          <cell r="F2792" t="b">
            <v>1</v>
          </cell>
          <cell r="G2792">
            <v>7402.9758190562798</v>
          </cell>
          <cell r="H2792">
            <v>10.267614742292</v>
          </cell>
          <cell r="I2792">
            <v>6.3813640412007464E-3</v>
          </cell>
          <cell r="J2792">
            <v>69</v>
          </cell>
          <cell r="K2792">
            <v>2.91981684530406E-5</v>
          </cell>
          <cell r="L2792">
            <v>3436</v>
          </cell>
          <cell r="M2792">
            <v>37.685037595206403</v>
          </cell>
          <cell r="N2792">
            <v>2292</v>
          </cell>
        </row>
        <row r="2793">
          <cell r="B2793" t="str">
            <v>EL CERRITO G 1105BR160</v>
          </cell>
          <cell r="C2793">
            <v>12501105</v>
          </cell>
          <cell r="D2793" t="str">
            <v>EL CERRITO G 1105</v>
          </cell>
          <cell r="E2793" t="str">
            <v>BR160</v>
          </cell>
          <cell r="F2793" t="b">
            <v>0</v>
          </cell>
          <cell r="G2793">
            <v>18386.483180305899</v>
          </cell>
          <cell r="H2793">
            <v>13394.711006830999</v>
          </cell>
          <cell r="I2793">
            <v>8.3248670023809819</v>
          </cell>
          <cell r="J2793">
            <v>132</v>
          </cell>
          <cell r="K2793">
            <v>6.9198158226671698E-5</v>
          </cell>
          <cell r="L2793">
            <v>2499</v>
          </cell>
          <cell r="M2793">
            <v>3.3681808235416999</v>
          </cell>
          <cell r="N2793">
            <v>2800</v>
          </cell>
        </row>
        <row r="2794">
          <cell r="B2794" t="str">
            <v>EEL RIVER 1102720639</v>
          </cell>
          <cell r="C2794">
            <v>192381102</v>
          </cell>
          <cell r="D2794" t="str">
            <v>EEL RIVER 1102</v>
          </cell>
          <cell r="E2794">
            <v>720639</v>
          </cell>
          <cell r="F2794" t="b">
            <v>0</v>
          </cell>
          <cell r="G2794">
            <v>5844.6693598716101</v>
          </cell>
          <cell r="H2794">
            <v>2660.7876289533201</v>
          </cell>
          <cell r="I2794">
            <v>1.6536902603811809</v>
          </cell>
          <cell r="J2794">
            <v>25</v>
          </cell>
          <cell r="K2794">
            <v>1.8594605226889601E-4</v>
          </cell>
          <cell r="L2794">
            <v>468</v>
          </cell>
          <cell r="M2794">
            <v>1.9663873960396501</v>
          </cell>
          <cell r="N2794">
            <v>2846</v>
          </cell>
        </row>
        <row r="2795">
          <cell r="B2795" t="str">
            <v>PERRY 1101W10</v>
          </cell>
          <cell r="C2795">
            <v>183071101</v>
          </cell>
          <cell r="D2795" t="str">
            <v>PERRY 1101</v>
          </cell>
          <cell r="E2795" t="str">
            <v>W10</v>
          </cell>
          <cell r="F2795" t="b">
            <v>0</v>
          </cell>
          <cell r="G2795">
            <v>3001.7774901215198</v>
          </cell>
          <cell r="H2795">
            <v>2354.9643949040501</v>
          </cell>
          <cell r="I2795">
            <v>1.4636198849621194</v>
          </cell>
          <cell r="J2795">
            <v>29</v>
          </cell>
          <cell r="K2795">
            <v>3.4274989502591698E-5</v>
          </cell>
          <cell r="L2795">
            <v>3364</v>
          </cell>
          <cell r="M2795">
            <v>7.1616249266883401</v>
          </cell>
          <cell r="N2795">
            <v>2684</v>
          </cell>
        </row>
        <row r="2796">
          <cell r="B2796" t="str">
            <v>DEL MONTE 21049096</v>
          </cell>
          <cell r="C2796">
            <v>182222104</v>
          </cell>
          <cell r="D2796" t="str">
            <v>DEL MONTE 2104</v>
          </cell>
          <cell r="E2796">
            <v>9096</v>
          </cell>
          <cell r="F2796" t="b">
            <v>0</v>
          </cell>
          <cell r="G2796">
            <v>10649.938589236701</v>
          </cell>
          <cell r="H2796">
            <v>5304.2381286927202</v>
          </cell>
          <cell r="I2796">
            <v>3.2966054249177876</v>
          </cell>
          <cell r="J2796">
            <v>78</v>
          </cell>
          <cell r="K2796">
            <v>3.3536475732696298E-5</v>
          </cell>
          <cell r="L2796">
            <v>3375</v>
          </cell>
          <cell r="M2796">
            <v>6.4595716590295504</v>
          </cell>
          <cell r="N2796">
            <v>2697</v>
          </cell>
        </row>
        <row r="2797">
          <cell r="B2797" t="str">
            <v>EL CERRITO G 1105CB</v>
          </cell>
          <cell r="C2797">
            <v>12501105</v>
          </cell>
          <cell r="D2797" t="str">
            <v>EL CERRITO G 1105</v>
          </cell>
          <cell r="E2797" t="str">
            <v>CB</v>
          </cell>
          <cell r="F2797" t="b">
            <v>0</v>
          </cell>
          <cell r="G2797">
            <v>11982.825932784899</v>
          </cell>
          <cell r="H2797">
            <v>11982.825932784899</v>
          </cell>
          <cell r="I2797">
            <v>7.4473747251615281</v>
          </cell>
          <cell r="J2797">
            <v>97</v>
          </cell>
          <cell r="K2797">
            <v>5.96251986946261E-5</v>
          </cell>
          <cell r="L2797">
            <v>2786</v>
          </cell>
          <cell r="M2797">
            <v>4.4751636868285098</v>
          </cell>
          <cell r="N2797">
            <v>2768</v>
          </cell>
        </row>
        <row r="2798">
          <cell r="B2798" t="str">
            <v>WOODSIDE 1104420146</v>
          </cell>
          <cell r="C2798">
            <v>24251104</v>
          </cell>
          <cell r="D2798" t="str">
            <v>WOODSIDE 1104</v>
          </cell>
          <cell r="E2798">
            <v>420146</v>
          </cell>
          <cell r="F2798" t="b">
            <v>0</v>
          </cell>
          <cell r="G2798">
            <v>5058.5238700084501</v>
          </cell>
          <cell r="H2798">
            <v>4389.3602384731503</v>
          </cell>
          <cell r="I2798">
            <v>2.7280051202443443</v>
          </cell>
          <cell r="J2798">
            <v>43</v>
          </cell>
          <cell r="K2798">
            <v>1.3428529682853399E-4</v>
          </cell>
          <cell r="L2798">
            <v>940</v>
          </cell>
          <cell r="M2798">
            <v>3.3820434723891402</v>
          </cell>
          <cell r="N2798">
            <v>2799</v>
          </cell>
        </row>
        <row r="2799">
          <cell r="B2799" t="str">
            <v>SUNOL 1101MR650</v>
          </cell>
          <cell r="C2799">
            <v>14241101</v>
          </cell>
          <cell r="D2799" t="str">
            <v>SUNOL 1101</v>
          </cell>
          <cell r="E2799" t="str">
            <v>MR650</v>
          </cell>
          <cell r="F2799" t="b">
            <v>0</v>
          </cell>
          <cell r="G2799">
            <v>4320.1366242907998</v>
          </cell>
          <cell r="H2799">
            <v>2086.6412217441002</v>
          </cell>
          <cell r="I2799">
            <v>1.2968559488776259</v>
          </cell>
          <cell r="J2799">
            <v>30</v>
          </cell>
          <cell r="K2799">
            <v>3.1219029354663903E-5</v>
          </cell>
          <cell r="L2799">
            <v>3411</v>
          </cell>
          <cell r="M2799">
            <v>6.4701820639288101</v>
          </cell>
          <cell r="N2799">
            <v>2696</v>
          </cell>
        </row>
        <row r="2800">
          <cell r="B2800" t="str">
            <v>RINCON 1103472</v>
          </cell>
          <cell r="C2800">
            <v>43321103</v>
          </cell>
          <cell r="D2800" t="str">
            <v>RINCON 1103</v>
          </cell>
          <cell r="E2800">
            <v>472</v>
          </cell>
          <cell r="F2800" t="b">
            <v>0</v>
          </cell>
          <cell r="G2800">
            <v>7739.15513687161</v>
          </cell>
          <cell r="H2800">
            <v>4930.8207690173303</v>
          </cell>
          <cell r="I2800">
            <v>3.0645250273569484</v>
          </cell>
          <cell r="J2800">
            <v>71</v>
          </cell>
          <cell r="K2800">
            <v>9.5788967857361894E-5</v>
          </cell>
          <cell r="L2800">
            <v>1733</v>
          </cell>
          <cell r="M2800">
            <v>2.7473657097374602</v>
          </cell>
          <cell r="N2800">
            <v>2818</v>
          </cell>
        </row>
        <row r="2801">
          <cell r="B2801" t="str">
            <v>FORT BRAGG A 11044690</v>
          </cell>
          <cell r="C2801">
            <v>42761104</v>
          </cell>
          <cell r="D2801" t="str">
            <v>FORT BRAGG A 1104</v>
          </cell>
          <cell r="E2801">
            <v>4690</v>
          </cell>
          <cell r="F2801" t="b">
            <v>0</v>
          </cell>
          <cell r="G2801">
            <v>23028.367099520699</v>
          </cell>
          <cell r="H2801">
            <v>18710.8642904966</v>
          </cell>
          <cell r="I2801">
            <v>11.628877744248975</v>
          </cell>
          <cell r="J2801">
            <v>161</v>
          </cell>
          <cell r="K2801">
            <v>8.9068315179474596E-5</v>
          </cell>
          <cell r="L2801">
            <v>1944</v>
          </cell>
          <cell r="M2801">
            <v>4.3458214520117497</v>
          </cell>
          <cell r="N2801">
            <v>2772</v>
          </cell>
        </row>
        <row r="2802">
          <cell r="B2802" t="str">
            <v>ROB ROY 21055166</v>
          </cell>
          <cell r="C2802">
            <v>83692105</v>
          </cell>
          <cell r="D2802" t="str">
            <v>ROB ROY 2105</v>
          </cell>
          <cell r="E2802">
            <v>5166</v>
          </cell>
          <cell r="F2802" t="b">
            <v>0</v>
          </cell>
          <cell r="G2802">
            <v>8840.5785571237593</v>
          </cell>
          <cell r="H2802">
            <v>8840.5785571237593</v>
          </cell>
          <cell r="I2802">
            <v>5.4944552872117836</v>
          </cell>
          <cell r="J2802">
            <v>81</v>
          </cell>
          <cell r="K2802">
            <v>9.56294584565186E-5</v>
          </cell>
          <cell r="L2802">
            <v>1737</v>
          </cell>
          <cell r="M2802">
            <v>3.5861599187792002</v>
          </cell>
          <cell r="N2802">
            <v>2788</v>
          </cell>
        </row>
        <row r="2803">
          <cell r="B2803" t="str">
            <v>HALF MOON BAY 110148868</v>
          </cell>
          <cell r="C2803">
            <v>24101101</v>
          </cell>
          <cell r="D2803" t="str">
            <v>HALF MOON BAY 1101</v>
          </cell>
          <cell r="E2803">
            <v>48868</v>
          </cell>
          <cell r="F2803" t="b">
            <v>1</v>
          </cell>
          <cell r="G2803">
            <v>3010.8680242718401</v>
          </cell>
          <cell r="H2803">
            <v>0</v>
          </cell>
          <cell r="I2803">
            <v>0</v>
          </cell>
          <cell r="J2803">
            <v>21</v>
          </cell>
          <cell r="K2803">
            <v>2.3959046802701701E-5</v>
          </cell>
          <cell r="L2803">
            <v>3505</v>
          </cell>
          <cell r="M2803">
            <v>3.0774959112916598</v>
          </cell>
          <cell r="N2803">
            <v>2810</v>
          </cell>
        </row>
        <row r="2804">
          <cell r="B2804" t="str">
            <v>VOLTA 11011640</v>
          </cell>
          <cell r="C2804">
            <v>102541101</v>
          </cell>
          <cell r="D2804" t="str">
            <v>VOLTA 1101</v>
          </cell>
          <cell r="E2804">
            <v>1640</v>
          </cell>
          <cell r="F2804" t="b">
            <v>0</v>
          </cell>
          <cell r="G2804">
            <v>16804.165980010999</v>
          </cell>
          <cell r="H2804">
            <v>16804.165980010999</v>
          </cell>
          <cell r="I2804">
            <v>10.443857041647608</v>
          </cell>
          <cell r="J2804">
            <v>59</v>
          </cell>
          <cell r="K2804">
            <v>7.8828618655788204E-5</v>
          </cell>
          <cell r="L2804">
            <v>2241</v>
          </cell>
          <cell r="M2804">
            <v>5.7046991008550503</v>
          </cell>
          <cell r="N2804">
            <v>2720</v>
          </cell>
        </row>
        <row r="2805">
          <cell r="B2805" t="str">
            <v>RESERVATION ROAD 11023032</v>
          </cell>
          <cell r="C2805">
            <v>182731102</v>
          </cell>
          <cell r="D2805" t="str">
            <v>RESERVATION ROAD 1102</v>
          </cell>
          <cell r="E2805">
            <v>3032</v>
          </cell>
          <cell r="F2805" t="b">
            <v>0</v>
          </cell>
          <cell r="G2805">
            <v>15762.9703952415</v>
          </cell>
          <cell r="H2805">
            <v>5799.1689851668898</v>
          </cell>
          <cell r="I2805">
            <v>3.6042069516264075</v>
          </cell>
          <cell r="J2805">
            <v>84</v>
          </cell>
          <cell r="K2805">
            <v>2.4376023518579101E-5</v>
          </cell>
          <cell r="L2805">
            <v>3503</v>
          </cell>
          <cell r="M2805">
            <v>5.9132877728323097</v>
          </cell>
          <cell r="N2805">
            <v>2716</v>
          </cell>
        </row>
        <row r="2806">
          <cell r="B2806" t="str">
            <v>SPRING GAP 1702693441</v>
          </cell>
          <cell r="C2806">
            <v>162831702</v>
          </cell>
          <cell r="D2806" t="str">
            <v>SPRING GAP 1702</v>
          </cell>
          <cell r="E2806">
            <v>693441</v>
          </cell>
          <cell r="F2806" t="b">
            <v>0</v>
          </cell>
          <cell r="G2806">
            <v>6859.8350192722801</v>
          </cell>
          <cell r="H2806">
            <v>6859.8350192722801</v>
          </cell>
          <cell r="I2806">
            <v>4.2634151766763706</v>
          </cell>
          <cell r="J2806">
            <v>59</v>
          </cell>
          <cell r="K2806">
            <v>4.9574753359331098E-5</v>
          </cell>
          <cell r="L2806">
            <v>3046</v>
          </cell>
          <cell r="M2806">
            <v>4.4985245298759198</v>
          </cell>
          <cell r="N2806">
            <v>2767</v>
          </cell>
        </row>
        <row r="2807">
          <cell r="B2807" t="str">
            <v>BIG RIVER 11012183</v>
          </cell>
          <cell r="C2807">
            <v>43081101</v>
          </cell>
          <cell r="D2807" t="str">
            <v>BIG RIVER 1101</v>
          </cell>
          <cell r="E2807">
            <v>2183</v>
          </cell>
          <cell r="F2807" t="b">
            <v>0</v>
          </cell>
          <cell r="G2807">
            <v>4246.8638286935602</v>
          </cell>
          <cell r="H2807">
            <v>4246.8638286935602</v>
          </cell>
          <cell r="I2807">
            <v>2.639443025912716</v>
          </cell>
          <cell r="J2807">
            <v>33</v>
          </cell>
          <cell r="K2807">
            <v>9.4676694778062203E-5</v>
          </cell>
          <cell r="L2807">
            <v>1774</v>
          </cell>
          <cell r="M2807">
            <v>4.3863803541830499</v>
          </cell>
          <cell r="N2807">
            <v>2771</v>
          </cell>
        </row>
        <row r="2808">
          <cell r="B2808" t="str">
            <v>BIG RIVER 1101952</v>
          </cell>
          <cell r="C2808">
            <v>43081101</v>
          </cell>
          <cell r="D2808" t="str">
            <v>BIG RIVER 1101</v>
          </cell>
          <cell r="E2808">
            <v>952</v>
          </cell>
          <cell r="F2808" t="b">
            <v>0</v>
          </cell>
          <cell r="G2808">
            <v>16341.5936371401</v>
          </cell>
          <cell r="H2808">
            <v>16341.5936371401</v>
          </cell>
          <cell r="I2808">
            <v>10.156366461864575</v>
          </cell>
          <cell r="J2808">
            <v>130</v>
          </cell>
          <cell r="K2808">
            <v>1.02281829024902E-4</v>
          </cell>
          <cell r="L2808">
            <v>1595</v>
          </cell>
          <cell r="M2808">
            <v>2.9906849306774599</v>
          </cell>
          <cell r="N2808">
            <v>2812</v>
          </cell>
        </row>
        <row r="2809">
          <cell r="B2809" t="str">
            <v>PARADISE 1105CB</v>
          </cell>
          <cell r="C2809">
            <v>102831105</v>
          </cell>
          <cell r="D2809" t="str">
            <v>PARADISE 1105</v>
          </cell>
          <cell r="E2809" t="str">
            <v>CB</v>
          </cell>
          <cell r="F2809" t="b">
            <v>0</v>
          </cell>
          <cell r="G2809">
            <v>11616.1021434052</v>
          </cell>
          <cell r="H2809">
            <v>9822.6917614627691</v>
          </cell>
          <cell r="I2809">
            <v>6.1048426112260836</v>
          </cell>
          <cell r="J2809">
            <v>86</v>
          </cell>
          <cell r="K2809">
            <v>5.4579887584496102E-4</v>
          </cell>
          <cell r="L2809">
            <v>25</v>
          </cell>
          <cell r="M2809">
            <v>1.1716552433114</v>
          </cell>
          <cell r="N2809">
            <v>2883</v>
          </cell>
        </row>
        <row r="2810">
          <cell r="B2810" t="str">
            <v>RESEARCH 2102446423</v>
          </cell>
          <cell r="C2810">
            <v>14692102</v>
          </cell>
          <cell r="D2810" t="str">
            <v>RESEARCH 2102</v>
          </cell>
          <cell r="E2810">
            <v>446423</v>
          </cell>
          <cell r="F2810" t="b">
            <v>0</v>
          </cell>
          <cell r="G2810">
            <v>2345.77491893352</v>
          </cell>
          <cell r="H2810">
            <v>1135.4020205126001</v>
          </cell>
          <cell r="I2810">
            <v>0.70565694251870736</v>
          </cell>
          <cell r="J2810">
            <v>23</v>
          </cell>
          <cell r="K2810">
            <v>1.23264423050188E-4</v>
          </cell>
          <cell r="L2810">
            <v>1131</v>
          </cell>
          <cell r="M2810">
            <v>2.1309582869886201</v>
          </cell>
          <cell r="N2810">
            <v>2836</v>
          </cell>
        </row>
        <row r="2811">
          <cell r="B2811" t="str">
            <v>STANISLAUS 170237278</v>
          </cell>
          <cell r="C2811">
            <v>162821702</v>
          </cell>
          <cell r="D2811" t="str">
            <v>STANISLAUS 1702</v>
          </cell>
          <cell r="E2811">
            <v>37278</v>
          </cell>
          <cell r="F2811" t="b">
            <v>0</v>
          </cell>
          <cell r="G2811">
            <v>10929.440559496999</v>
          </cell>
          <cell r="H2811">
            <v>10929.440559496999</v>
          </cell>
          <cell r="I2811">
            <v>6.7926914602218762</v>
          </cell>
          <cell r="J2811">
            <v>99</v>
          </cell>
          <cell r="K2811">
            <v>1.14013348708124E-4</v>
          </cell>
          <cell r="L2811">
            <v>1321</v>
          </cell>
          <cell r="M2811">
            <v>2.7081653583196998</v>
          </cell>
          <cell r="N2811">
            <v>2820</v>
          </cell>
        </row>
        <row r="2812">
          <cell r="B2812" t="str">
            <v>PAUL SWEET 2106CB</v>
          </cell>
          <cell r="C2812">
            <v>83252106</v>
          </cell>
          <cell r="D2812" t="str">
            <v>PAUL SWEET 2106</v>
          </cell>
          <cell r="E2812" t="str">
            <v>CB</v>
          </cell>
          <cell r="F2812" t="b">
            <v>0</v>
          </cell>
          <cell r="G2812">
            <v>18604.474610446399</v>
          </cell>
          <cell r="H2812">
            <v>8502.7440756054293</v>
          </cell>
          <cell r="I2812">
            <v>5.2844897921724234</v>
          </cell>
          <cell r="J2812">
            <v>115</v>
          </cell>
          <cell r="K2812">
            <v>8.1073681479593704E-5</v>
          </cell>
          <cell r="L2812">
            <v>2181</v>
          </cell>
          <cell r="M2812">
            <v>1.4421130560662401</v>
          </cell>
          <cell r="N2812">
            <v>2868</v>
          </cell>
        </row>
        <row r="2813">
          <cell r="B2813" t="str">
            <v>ROSSMOOR 110168920</v>
          </cell>
          <cell r="C2813">
            <v>14161101</v>
          </cell>
          <cell r="D2813" t="str">
            <v>ROSSMOOR 1101</v>
          </cell>
          <cell r="E2813">
            <v>68920</v>
          </cell>
          <cell r="F2813" t="b">
            <v>0</v>
          </cell>
          <cell r="G2813">
            <v>11754.438162856701</v>
          </cell>
          <cell r="H2813">
            <v>10341.5361418795</v>
          </cell>
          <cell r="I2813">
            <v>6.4273064896702925</v>
          </cell>
          <cell r="J2813">
            <v>91</v>
          </cell>
          <cell r="K2813">
            <v>9.0412506044510902E-5</v>
          </cell>
          <cell r="L2813">
            <v>1900</v>
          </cell>
          <cell r="M2813">
            <v>5.0243924901836001</v>
          </cell>
          <cell r="N2813">
            <v>2751</v>
          </cell>
        </row>
        <row r="2814">
          <cell r="B2814" t="str">
            <v>PARADISE 1106CB</v>
          </cell>
          <cell r="C2814">
            <v>102831106</v>
          </cell>
          <cell r="D2814" t="str">
            <v>PARADISE 1106</v>
          </cell>
          <cell r="E2814" t="str">
            <v>CB</v>
          </cell>
          <cell r="F2814" t="b">
            <v>0</v>
          </cell>
          <cell r="G2814">
            <v>7764.6761543257498</v>
          </cell>
          <cell r="H2814">
            <v>7472.6669501383403</v>
          </cell>
          <cell r="I2814">
            <v>4.6442926974135119</v>
          </cell>
          <cell r="J2814">
            <v>53</v>
          </cell>
          <cell r="K2814">
            <v>5.7990432297920697E-4</v>
          </cell>
          <cell r="L2814">
            <v>22</v>
          </cell>
          <cell r="M2814">
            <v>0.96330359832935097</v>
          </cell>
          <cell r="N2814">
            <v>2896</v>
          </cell>
        </row>
        <row r="2815">
          <cell r="B2815" t="str">
            <v>SAUSALITO 1102410</v>
          </cell>
          <cell r="C2815">
            <v>42491102</v>
          </cell>
          <cell r="D2815" t="str">
            <v>SAUSALITO 1102</v>
          </cell>
          <cell r="E2815">
            <v>410</v>
          </cell>
          <cell r="F2815" t="b">
            <v>0</v>
          </cell>
          <cell r="G2815">
            <v>3634.5970818169999</v>
          </cell>
          <cell r="H2815">
            <v>2502.9293211848699</v>
          </cell>
          <cell r="I2815">
            <v>1.5555806843908451</v>
          </cell>
          <cell r="J2815">
            <v>28</v>
          </cell>
          <cell r="K2815">
            <v>2.4861612936482298E-5</v>
          </cell>
          <cell r="L2815">
            <v>3498</v>
          </cell>
          <cell r="M2815">
            <v>2.3254571562366801</v>
          </cell>
          <cell r="N2815">
            <v>2830</v>
          </cell>
        </row>
        <row r="2816">
          <cell r="B2816" t="str">
            <v>DIAMOND SPRINGS 1103CB</v>
          </cell>
          <cell r="C2816">
            <v>152261103</v>
          </cell>
          <cell r="D2816" t="str">
            <v>DIAMOND SPRINGS 1103</v>
          </cell>
          <cell r="E2816" t="str">
            <v>CB</v>
          </cell>
          <cell r="F2816" t="b">
            <v>1</v>
          </cell>
          <cell r="G2816">
            <v>13992.270104237899</v>
          </cell>
          <cell r="H2816">
            <v>885.56123037185</v>
          </cell>
          <cell r="I2816">
            <v>0.55037988214533873</v>
          </cell>
          <cell r="J2816">
            <v>109</v>
          </cell>
          <cell r="K2816">
            <v>2.1179459709113401E-4</v>
          </cell>
          <cell r="L2816">
            <v>353</v>
          </cell>
          <cell r="M2816">
            <v>2.0247084949548602</v>
          </cell>
          <cell r="N2816">
            <v>2841</v>
          </cell>
        </row>
        <row r="2817">
          <cell r="B2817" t="str">
            <v>MAPLE CREEK 1101CB</v>
          </cell>
          <cell r="C2817">
            <v>192101101</v>
          </cell>
          <cell r="D2817" t="str">
            <v>MAPLE CREEK 1101</v>
          </cell>
          <cell r="E2817" t="str">
            <v>CB</v>
          </cell>
          <cell r="F2817" t="b">
            <v>0</v>
          </cell>
          <cell r="G2817">
            <v>19709.104576338599</v>
          </cell>
          <cell r="H2817">
            <v>14267.671525326199</v>
          </cell>
          <cell r="I2817">
            <v>8.8674154911909255</v>
          </cell>
          <cell r="J2817">
            <v>60</v>
          </cell>
          <cell r="K2817">
            <v>2.1269839765279401E-4</v>
          </cell>
          <cell r="L2817">
            <v>346</v>
          </cell>
          <cell r="M2817">
            <v>1.2563290502598401</v>
          </cell>
          <cell r="N2817">
            <v>2877</v>
          </cell>
        </row>
        <row r="2818">
          <cell r="B2818" t="str">
            <v>BRUNSWICK 111063100</v>
          </cell>
          <cell r="C2818">
            <v>152481110</v>
          </cell>
          <cell r="D2818" t="str">
            <v>BRUNSWICK 1110</v>
          </cell>
          <cell r="E2818">
            <v>63100</v>
          </cell>
          <cell r="F2818" t="b">
            <v>0</v>
          </cell>
          <cell r="G2818">
            <v>6591.88857967678</v>
          </cell>
          <cell r="H2818">
            <v>6591.88857967678</v>
          </cell>
          <cell r="I2818">
            <v>4.0968853820241016</v>
          </cell>
          <cell r="J2818">
            <v>55</v>
          </cell>
          <cell r="K2818">
            <v>2.3383725479520301E-4</v>
          </cell>
          <cell r="L2818">
            <v>266</v>
          </cell>
          <cell r="M2818">
            <v>1.3627548489291299</v>
          </cell>
          <cell r="N2818">
            <v>2873</v>
          </cell>
        </row>
        <row r="2819">
          <cell r="B2819" t="str">
            <v>MONTE RIO 11111701</v>
          </cell>
          <cell r="C2819">
            <v>42811111</v>
          </cell>
          <cell r="D2819" t="str">
            <v>MONTE RIO 1111</v>
          </cell>
          <cell r="E2819">
            <v>1701</v>
          </cell>
          <cell r="F2819" t="b">
            <v>0</v>
          </cell>
          <cell r="G2819">
            <v>2248.9875596696202</v>
          </cell>
          <cell r="H2819">
            <v>2248.9875596696202</v>
          </cell>
          <cell r="I2819">
            <v>1.3977548537412183</v>
          </cell>
          <cell r="J2819">
            <v>18</v>
          </cell>
          <cell r="K2819">
            <v>9.9080003565177294E-5</v>
          </cell>
          <cell r="L2819">
            <v>1666</v>
          </cell>
          <cell r="M2819">
            <v>2.70967666779136</v>
          </cell>
          <cell r="N2819">
            <v>2819</v>
          </cell>
        </row>
        <row r="2820">
          <cell r="B2820" t="str">
            <v>PACIFICA 11015001</v>
          </cell>
          <cell r="C2820">
            <v>22811101</v>
          </cell>
          <cell r="D2820" t="str">
            <v>PACIFICA 1101</v>
          </cell>
          <cell r="E2820">
            <v>5001</v>
          </cell>
          <cell r="F2820" t="b">
            <v>1</v>
          </cell>
          <cell r="G2820">
            <v>2742.11335722576</v>
          </cell>
          <cell r="H2820">
            <v>0</v>
          </cell>
          <cell r="I2820">
            <v>0</v>
          </cell>
          <cell r="J2820">
            <v>25</v>
          </cell>
          <cell r="K2820">
            <v>3.0912804795661901E-5</v>
          </cell>
          <cell r="L2820">
            <v>3419</v>
          </cell>
          <cell r="M2820">
            <v>4.5140494692325497</v>
          </cell>
          <cell r="N2820">
            <v>2766</v>
          </cell>
        </row>
        <row r="2821">
          <cell r="B2821" t="str">
            <v>SAN LUIS OBISPO 1105CB</v>
          </cell>
          <cell r="C2821">
            <v>182631105</v>
          </cell>
          <cell r="D2821" t="str">
            <v>SAN LUIS OBISPO 1105</v>
          </cell>
          <cell r="E2821" t="str">
            <v>CB</v>
          </cell>
          <cell r="F2821" t="b">
            <v>1</v>
          </cell>
          <cell r="G2821">
            <v>5657.7233397847303</v>
          </cell>
          <cell r="H2821">
            <v>67.490625577183394</v>
          </cell>
          <cell r="I2821">
            <v>4.1945696443246361E-2</v>
          </cell>
          <cell r="J2821">
            <v>43</v>
          </cell>
          <cell r="K2821">
            <v>3.1410962763055998E-5</v>
          </cell>
          <cell r="L2821">
            <v>3409</v>
          </cell>
          <cell r="M2821">
            <v>11.896143929209799</v>
          </cell>
          <cell r="N2821">
            <v>2591</v>
          </cell>
        </row>
        <row r="2822">
          <cell r="B2822" t="str">
            <v>SAN RAFAEL 1108CB</v>
          </cell>
          <cell r="C2822">
            <v>42011108</v>
          </cell>
          <cell r="D2822" t="str">
            <v>SAN RAFAEL 1108</v>
          </cell>
          <cell r="E2822" t="str">
            <v>CB</v>
          </cell>
          <cell r="F2822" t="b">
            <v>0</v>
          </cell>
          <cell r="G2822">
            <v>13792.1670743553</v>
          </cell>
          <cell r="H2822">
            <v>9469.8096918861593</v>
          </cell>
          <cell r="I2822">
            <v>5.8855249794196141</v>
          </cell>
          <cell r="J2822">
            <v>102</v>
          </cell>
          <cell r="K2822">
            <v>1.7334866818904E-4</v>
          </cell>
          <cell r="L2822">
            <v>539</v>
          </cell>
          <cell r="M2822">
            <v>0.99807338131069201</v>
          </cell>
          <cell r="N2822">
            <v>2891</v>
          </cell>
        </row>
        <row r="2823">
          <cell r="B2823" t="str">
            <v>ROSSMOOR 1107857172</v>
          </cell>
          <cell r="C2823">
            <v>14161107</v>
          </cell>
          <cell r="D2823" t="str">
            <v>ROSSMOOR 1107</v>
          </cell>
          <cell r="E2823">
            <v>857172</v>
          </cell>
          <cell r="F2823" t="b">
            <v>1</v>
          </cell>
          <cell r="G2823">
            <v>1843.2098616891799</v>
          </cell>
          <cell r="H2823">
            <v>152.03856011237099</v>
          </cell>
          <cell r="I2823">
            <v>9.4492579311604097E-2</v>
          </cell>
          <cell r="J2823">
            <v>15</v>
          </cell>
          <cell r="K2823">
            <v>8.7874124022034402E-5</v>
          </cell>
          <cell r="L2823">
            <v>1986</v>
          </cell>
          <cell r="M2823">
            <v>3.22840883806357</v>
          </cell>
          <cell r="N2823">
            <v>2803</v>
          </cell>
        </row>
        <row r="2824">
          <cell r="B2824" t="str">
            <v>WINDSOR 11035060</v>
          </cell>
          <cell r="C2824">
            <v>43501103</v>
          </cell>
          <cell r="D2824" t="str">
            <v>WINDSOR 1103</v>
          </cell>
          <cell r="E2824">
            <v>5060</v>
          </cell>
          <cell r="F2824" t="b">
            <v>1</v>
          </cell>
          <cell r="G2824">
            <v>1113.3002002093101</v>
          </cell>
          <cell r="H2824">
            <v>291.56378074900601</v>
          </cell>
          <cell r="I2824">
            <v>0.18120806758794655</v>
          </cell>
          <cell r="J2824">
            <v>12</v>
          </cell>
          <cell r="K2824">
            <v>7.5642832750115005E-5</v>
          </cell>
          <cell r="L2824">
            <v>2319</v>
          </cell>
          <cell r="M2824">
            <v>1.3951313345174901</v>
          </cell>
          <cell r="N2824">
            <v>2871</v>
          </cell>
        </row>
        <row r="2825">
          <cell r="B2825" t="str">
            <v>CORONA 1103114284</v>
          </cell>
          <cell r="C2825">
            <v>43491103</v>
          </cell>
          <cell r="D2825" t="str">
            <v>CORONA 1103</v>
          </cell>
          <cell r="E2825">
            <v>114284</v>
          </cell>
          <cell r="F2825" t="b">
            <v>1</v>
          </cell>
          <cell r="G2825">
            <v>893.78628356568197</v>
          </cell>
          <cell r="H2825">
            <v>451.73257590432002</v>
          </cell>
          <cell r="I2825">
            <v>0.28075362082307026</v>
          </cell>
          <cell r="J2825">
            <v>11</v>
          </cell>
          <cell r="K2825">
            <v>8.3714594893535805E-5</v>
          </cell>
          <cell r="L2825">
            <v>2102</v>
          </cell>
          <cell r="M2825">
            <v>4.3909334495108299</v>
          </cell>
          <cell r="N2825">
            <v>2770</v>
          </cell>
        </row>
        <row r="2826">
          <cell r="B2826" t="str">
            <v>STANISLAUS 170237276</v>
          </cell>
          <cell r="C2826">
            <v>162821702</v>
          </cell>
          <cell r="D2826" t="str">
            <v>STANISLAUS 1702</v>
          </cell>
          <cell r="E2826">
            <v>37276</v>
          </cell>
          <cell r="F2826" t="b">
            <v>0</v>
          </cell>
          <cell r="G2826">
            <v>18746.468394131101</v>
          </cell>
          <cell r="H2826">
            <v>18746.468394131101</v>
          </cell>
          <cell r="I2826">
            <v>11.65100583849043</v>
          </cell>
          <cell r="J2826">
            <v>168</v>
          </cell>
          <cell r="K2826">
            <v>1.03109615868864E-4</v>
          </cell>
          <cell r="L2826">
            <v>1567</v>
          </cell>
          <cell r="M2826">
            <v>2.0474428165609901</v>
          </cell>
          <cell r="N2826">
            <v>2839</v>
          </cell>
        </row>
        <row r="2827">
          <cell r="B2827" t="str">
            <v>HATTON 11012026</v>
          </cell>
          <cell r="C2827">
            <v>182291101</v>
          </cell>
          <cell r="D2827" t="str">
            <v>HATTON 1101</v>
          </cell>
          <cell r="E2827">
            <v>2026</v>
          </cell>
          <cell r="F2827" t="b">
            <v>0</v>
          </cell>
          <cell r="G2827">
            <v>16422.8166309308</v>
          </cell>
          <cell r="H2827">
            <v>8438.7955302057107</v>
          </cell>
          <cell r="I2827">
            <v>5.2447455128686826</v>
          </cell>
          <cell r="J2827">
            <v>126</v>
          </cell>
          <cell r="K2827">
            <v>4.8316770554871798E-5</v>
          </cell>
          <cell r="L2827">
            <v>3086</v>
          </cell>
          <cell r="M2827">
            <v>5.7250465195741604</v>
          </cell>
          <cell r="N2827">
            <v>2719</v>
          </cell>
        </row>
        <row r="2828">
          <cell r="B2828" t="str">
            <v>SAUSALITO 1101688590</v>
          </cell>
          <cell r="C2828">
            <v>42491101</v>
          </cell>
          <cell r="D2828" t="str">
            <v>SAUSALITO 1101</v>
          </cell>
          <cell r="E2828">
            <v>688590</v>
          </cell>
          <cell r="F2828" t="b">
            <v>0</v>
          </cell>
          <cell r="G2828">
            <v>3500.43009420201</v>
          </cell>
          <cell r="H2828">
            <v>1691.5360193701499</v>
          </cell>
          <cell r="I2828">
            <v>1.0512964694655997</v>
          </cell>
          <cell r="J2828">
            <v>32</v>
          </cell>
          <cell r="K2828">
            <v>4.9847199440183998E-5</v>
          </cell>
          <cell r="L2828">
            <v>3041</v>
          </cell>
          <cell r="M2828">
            <v>3.0357965887524099</v>
          </cell>
          <cell r="N2828">
            <v>2811</v>
          </cell>
        </row>
        <row r="2829">
          <cell r="B2829" t="str">
            <v>CALISTOGA 1102705</v>
          </cell>
          <cell r="C2829">
            <v>42711102</v>
          </cell>
          <cell r="D2829" t="str">
            <v>CALISTOGA 1102</v>
          </cell>
          <cell r="E2829">
            <v>705</v>
          </cell>
          <cell r="F2829" t="b">
            <v>1</v>
          </cell>
          <cell r="G2829">
            <v>2028.07752818575</v>
          </cell>
          <cell r="H2829">
            <v>622.31717071122898</v>
          </cell>
          <cell r="I2829">
            <v>0.38677263561916031</v>
          </cell>
          <cell r="J2829">
            <v>20</v>
          </cell>
          <cell r="K2829">
            <v>1.06992359906143E-4</v>
          </cell>
          <cell r="L2829">
            <v>1473</v>
          </cell>
          <cell r="M2829">
            <v>4.0263722237353097</v>
          </cell>
          <cell r="N2829">
            <v>2777</v>
          </cell>
        </row>
        <row r="2830">
          <cell r="B2830" t="str">
            <v>MIWUK 17028090</v>
          </cell>
          <cell r="C2830">
            <v>163661702</v>
          </cell>
          <cell r="D2830" t="str">
            <v>MIWUK 1702</v>
          </cell>
          <cell r="E2830">
            <v>8090</v>
          </cell>
          <cell r="F2830" t="b">
            <v>0</v>
          </cell>
          <cell r="G2830">
            <v>6501.5337750959397</v>
          </cell>
          <cell r="H2830">
            <v>6501.5337750959397</v>
          </cell>
          <cell r="I2830">
            <v>4.040729505963915</v>
          </cell>
          <cell r="J2830">
            <v>53</v>
          </cell>
          <cell r="K2830">
            <v>1.01620079356438E-4</v>
          </cell>
          <cell r="L2830">
            <v>1614</v>
          </cell>
          <cell r="M2830">
            <v>1.8605548414484201</v>
          </cell>
          <cell r="N2830">
            <v>2848</v>
          </cell>
        </row>
        <row r="2831">
          <cell r="B2831" t="str">
            <v>CAMBRIA 1102W50</v>
          </cell>
          <cell r="C2831">
            <v>182771102</v>
          </cell>
          <cell r="D2831" t="str">
            <v>CAMBRIA 1102</v>
          </cell>
          <cell r="E2831" t="str">
            <v>W50</v>
          </cell>
          <cell r="F2831" t="b">
            <v>1</v>
          </cell>
          <cell r="G2831">
            <v>5818.6321508926903</v>
          </cell>
          <cell r="H2831">
            <v>997.94578076785501</v>
          </cell>
          <cell r="I2831">
            <v>0.6202273342248944</v>
          </cell>
          <cell r="J2831">
            <v>40</v>
          </cell>
          <cell r="K2831">
            <v>1.47961686707276E-5</v>
          </cell>
          <cell r="L2831">
            <v>3587</v>
          </cell>
          <cell r="M2831">
            <v>16.6866211645305</v>
          </cell>
          <cell r="N2831">
            <v>2506</v>
          </cell>
        </row>
        <row r="2832">
          <cell r="B2832" t="str">
            <v>BIG RIVER 110179628</v>
          </cell>
          <cell r="C2832">
            <v>43081101</v>
          </cell>
          <cell r="D2832" t="str">
            <v>BIG RIVER 1101</v>
          </cell>
          <cell r="E2832">
            <v>79628</v>
          </cell>
          <cell r="F2832" t="b">
            <v>0</v>
          </cell>
          <cell r="G2832">
            <v>23813.935757742998</v>
          </cell>
          <cell r="H2832">
            <v>23813.935757742998</v>
          </cell>
          <cell r="I2832">
            <v>14.800457276409571</v>
          </cell>
          <cell r="J2832">
            <v>156</v>
          </cell>
          <cell r="K2832">
            <v>7.9121851775618303E-5</v>
          </cell>
          <cell r="L2832">
            <v>2230</v>
          </cell>
          <cell r="M2832">
            <v>2.6556318780042498</v>
          </cell>
          <cell r="N2832">
            <v>2822</v>
          </cell>
        </row>
        <row r="2833">
          <cell r="B2833" t="str">
            <v>ALTO 11251226</v>
          </cell>
          <cell r="C2833">
            <v>42031125</v>
          </cell>
          <cell r="D2833" t="str">
            <v>ALTO 1125</v>
          </cell>
          <cell r="E2833">
            <v>1226</v>
          </cell>
          <cell r="F2833" t="b">
            <v>0</v>
          </cell>
          <cell r="G2833">
            <v>12605.0062287075</v>
          </cell>
          <cell r="H2833">
            <v>12282.9745054541</v>
          </cell>
          <cell r="I2833">
            <v>7.6339182756085142</v>
          </cell>
          <cell r="J2833">
            <v>96</v>
          </cell>
          <cell r="K2833">
            <v>1.20730297813527E-4</v>
          </cell>
          <cell r="L2833">
            <v>1171</v>
          </cell>
          <cell r="M2833">
            <v>0.808953366421862</v>
          </cell>
          <cell r="N2833">
            <v>2902</v>
          </cell>
        </row>
        <row r="2834">
          <cell r="B2834" t="str">
            <v>OAKLAND D 1112CR192</v>
          </cell>
          <cell r="C2834">
            <v>12041112</v>
          </cell>
          <cell r="D2834" t="str">
            <v>OAKLAND D 1112</v>
          </cell>
          <cell r="E2834" t="str">
            <v>CR192</v>
          </cell>
          <cell r="F2834" t="b">
            <v>0</v>
          </cell>
          <cell r="G2834">
            <v>6810.4625329966602</v>
          </cell>
          <cell r="H2834">
            <v>3963.0316217447498</v>
          </cell>
          <cell r="I2834">
            <v>2.4630401626754193</v>
          </cell>
          <cell r="J2834">
            <v>54</v>
          </cell>
          <cell r="K2834">
            <v>8.0733191823498899E-5</v>
          </cell>
          <cell r="L2834">
            <v>2188</v>
          </cell>
          <cell r="M2834">
            <v>1.3873111401837099</v>
          </cell>
          <cell r="N2834">
            <v>2872</v>
          </cell>
        </row>
        <row r="2835">
          <cell r="B2835" t="str">
            <v>OCEANO 1103V22</v>
          </cell>
          <cell r="C2835">
            <v>182601103</v>
          </cell>
          <cell r="D2835" t="str">
            <v>OCEANO 1103</v>
          </cell>
          <cell r="E2835" t="str">
            <v>V22</v>
          </cell>
          <cell r="F2835" t="b">
            <v>1</v>
          </cell>
          <cell r="G2835">
            <v>810.59994616242795</v>
          </cell>
          <cell r="H2835">
            <v>50.491590692326199</v>
          </cell>
          <cell r="I2835">
            <v>3.1380727590010066E-2</v>
          </cell>
          <cell r="J2835">
            <v>14</v>
          </cell>
          <cell r="K2835">
            <v>2.0015265643171201E-5</v>
          </cell>
          <cell r="L2835">
            <v>3542</v>
          </cell>
          <cell r="M2835">
            <v>3.4620790311268399</v>
          </cell>
          <cell r="N2835">
            <v>2794</v>
          </cell>
        </row>
        <row r="2836">
          <cell r="B2836" t="str">
            <v>DEL MONTE 21043066</v>
          </cell>
          <cell r="C2836">
            <v>182222104</v>
          </cell>
          <cell r="D2836" t="str">
            <v>DEL MONTE 2104</v>
          </cell>
          <cell r="E2836">
            <v>3066</v>
          </cell>
          <cell r="F2836" t="b">
            <v>1</v>
          </cell>
          <cell r="G2836">
            <v>26.034529474522198</v>
          </cell>
          <cell r="H2836">
            <v>26.034529474522198</v>
          </cell>
          <cell r="I2836">
            <v>1.618056524208962E-2</v>
          </cell>
          <cell r="J2836">
            <v>2</v>
          </cell>
          <cell r="K2836">
            <v>5.3309138820623E-5</v>
          </cell>
          <cell r="L2836">
            <v>2953</v>
          </cell>
          <cell r="M2836">
            <v>11.9582304507493</v>
          </cell>
          <cell r="N2836">
            <v>2586</v>
          </cell>
        </row>
        <row r="2837">
          <cell r="B2837" t="str">
            <v>ROSSMOOR 11018132</v>
          </cell>
          <cell r="C2837">
            <v>14161101</v>
          </cell>
          <cell r="D2837" t="str">
            <v>ROSSMOOR 1101</v>
          </cell>
          <cell r="E2837">
            <v>8132</v>
          </cell>
          <cell r="F2837" t="b">
            <v>0</v>
          </cell>
          <cell r="G2837">
            <v>5814.9581618455104</v>
          </cell>
          <cell r="H2837">
            <v>4248.0139655319099</v>
          </cell>
          <cell r="I2837">
            <v>2.6401578406040458</v>
          </cell>
          <cell r="J2837">
            <v>47</v>
          </cell>
          <cell r="K2837">
            <v>9.8938458246808006E-5</v>
          </cell>
          <cell r="L2837">
            <v>1671</v>
          </cell>
          <cell r="M2837">
            <v>2.08828512099167</v>
          </cell>
          <cell r="N2837">
            <v>2837</v>
          </cell>
        </row>
        <row r="2838">
          <cell r="B2838" t="str">
            <v>SAN RAFAEL 11071166</v>
          </cell>
          <cell r="C2838">
            <v>42011107</v>
          </cell>
          <cell r="D2838" t="str">
            <v>SAN RAFAEL 1107</v>
          </cell>
          <cell r="E2838">
            <v>1166</v>
          </cell>
          <cell r="F2838" t="b">
            <v>0</v>
          </cell>
          <cell r="G2838">
            <v>24234.156967661998</v>
          </cell>
          <cell r="H2838">
            <v>20163.1011779256</v>
          </cell>
          <cell r="I2838">
            <v>12.531448836498198</v>
          </cell>
          <cell r="J2838">
            <v>213</v>
          </cell>
          <cell r="K2838">
            <v>2.2306422070474599E-4</v>
          </cell>
          <cell r="L2838">
            <v>307</v>
          </cell>
          <cell r="M2838">
            <v>0.84730285254960302</v>
          </cell>
          <cell r="N2838">
            <v>2900</v>
          </cell>
        </row>
        <row r="2839">
          <cell r="B2839" t="str">
            <v>MONTE RIO 1112CB</v>
          </cell>
          <cell r="C2839">
            <v>42811112</v>
          </cell>
          <cell r="D2839" t="str">
            <v>MONTE RIO 1112</v>
          </cell>
          <cell r="E2839" t="str">
            <v>CB</v>
          </cell>
          <cell r="F2839" t="b">
            <v>0</v>
          </cell>
          <cell r="G2839">
            <v>5679.6302034888804</v>
          </cell>
          <cell r="H2839">
            <v>5679.6302034888804</v>
          </cell>
          <cell r="I2839">
            <v>3.5299131159035926</v>
          </cell>
          <cell r="J2839">
            <v>43</v>
          </cell>
          <cell r="K2839">
            <v>1.52877722812686E-4</v>
          </cell>
          <cell r="L2839">
            <v>721</v>
          </cell>
          <cell r="M2839">
            <v>0.61919958240108097</v>
          </cell>
          <cell r="N2839">
            <v>2911</v>
          </cell>
        </row>
        <row r="2840">
          <cell r="B2840" t="str">
            <v>SAUSALITO 1102964592</v>
          </cell>
          <cell r="C2840">
            <v>42491102</v>
          </cell>
          <cell r="D2840" t="str">
            <v>SAUSALITO 1102</v>
          </cell>
          <cell r="E2840">
            <v>964592</v>
          </cell>
          <cell r="F2840" t="b">
            <v>1</v>
          </cell>
          <cell r="G2840">
            <v>1787.60749603926</v>
          </cell>
          <cell r="H2840">
            <v>941.93867793733</v>
          </cell>
          <cell r="I2840">
            <v>0.58541869355955878</v>
          </cell>
          <cell r="J2840">
            <v>15</v>
          </cell>
          <cell r="K2840">
            <v>2.9091888003070598E-5</v>
          </cell>
          <cell r="L2840">
            <v>3439</v>
          </cell>
          <cell r="M2840">
            <v>9.5689266627033494</v>
          </cell>
          <cell r="N2840">
            <v>2634</v>
          </cell>
        </row>
        <row r="2841">
          <cell r="B2841" t="str">
            <v>OLEMA 11011200</v>
          </cell>
          <cell r="C2841">
            <v>42291101</v>
          </cell>
          <cell r="D2841" t="str">
            <v>OLEMA 1101</v>
          </cell>
          <cell r="E2841">
            <v>1200</v>
          </cell>
          <cell r="F2841" t="b">
            <v>0</v>
          </cell>
          <cell r="G2841">
            <v>4658.8808384538697</v>
          </cell>
          <cell r="H2841">
            <v>4658.8808384538697</v>
          </cell>
          <cell r="I2841">
            <v>2.8955132619352826</v>
          </cell>
          <cell r="J2841">
            <v>34</v>
          </cell>
          <cell r="K2841">
            <v>8.1804212558464202E-5</v>
          </cell>
          <cell r="L2841">
            <v>2158</v>
          </cell>
          <cell r="M2841">
            <v>2.8622581538032001</v>
          </cell>
          <cell r="N2841">
            <v>2816</v>
          </cell>
        </row>
        <row r="2842">
          <cell r="B2842" t="str">
            <v>HAMILTON BRANCH 110153192</v>
          </cell>
          <cell r="C2842">
            <v>102361101</v>
          </cell>
          <cell r="D2842" t="str">
            <v>HAMILTON BRANCH 1101</v>
          </cell>
          <cell r="E2842">
            <v>53192</v>
          </cell>
          <cell r="F2842" t="b">
            <v>1</v>
          </cell>
          <cell r="G2842">
            <v>3316.9891719514799</v>
          </cell>
          <cell r="H2842">
            <v>889.75803170843096</v>
          </cell>
          <cell r="I2842">
            <v>0.55298821113016217</v>
          </cell>
          <cell r="J2842">
            <v>30</v>
          </cell>
          <cell r="K2842">
            <v>5.4104641822050303E-5</v>
          </cell>
          <cell r="L2842">
            <v>2941</v>
          </cell>
          <cell r="M2842">
            <v>5.3376766855100399</v>
          </cell>
          <cell r="N2842">
            <v>2737</v>
          </cell>
        </row>
        <row r="2843">
          <cell r="B2843" t="str">
            <v>PACIFICA 1102660408</v>
          </cell>
          <cell r="C2843">
            <v>22811102</v>
          </cell>
          <cell r="D2843" t="str">
            <v>PACIFICA 1102</v>
          </cell>
          <cell r="E2843">
            <v>660408</v>
          </cell>
          <cell r="F2843" t="b">
            <v>1</v>
          </cell>
          <cell r="G2843">
            <v>3217.4282492593502</v>
          </cell>
          <cell r="H2843">
            <v>570.68696506464096</v>
          </cell>
          <cell r="I2843">
            <v>0.3546842542353269</v>
          </cell>
          <cell r="J2843">
            <v>26</v>
          </cell>
          <cell r="K2843">
            <v>3.0977880459641499E-5</v>
          </cell>
          <cell r="L2843">
            <v>3417</v>
          </cell>
          <cell r="M2843">
            <v>7.3779746526135801</v>
          </cell>
          <cell r="N2843">
            <v>2681</v>
          </cell>
        </row>
        <row r="2844">
          <cell r="B2844" t="str">
            <v>ALHAMBRA 1105CB</v>
          </cell>
          <cell r="C2844">
            <v>14101105</v>
          </cell>
          <cell r="D2844" t="str">
            <v>ALHAMBRA 1105</v>
          </cell>
          <cell r="E2844" t="str">
            <v>CB</v>
          </cell>
          <cell r="F2844" t="b">
            <v>0</v>
          </cell>
          <cell r="G2844">
            <v>3053.2386592745002</v>
          </cell>
          <cell r="H2844">
            <v>1333.5261714676999</v>
          </cell>
          <cell r="I2844">
            <v>0.82879190271454317</v>
          </cell>
          <cell r="J2844">
            <v>33</v>
          </cell>
          <cell r="K2844">
            <v>7.2893212911201902E-5</v>
          </cell>
          <cell r="L2844">
            <v>2396</v>
          </cell>
          <cell r="M2844">
            <v>1.98616677300014</v>
          </cell>
          <cell r="N2844">
            <v>2843</v>
          </cell>
        </row>
        <row r="2845">
          <cell r="B2845" t="str">
            <v>MORAGA 1104750618</v>
          </cell>
          <cell r="C2845">
            <v>13801104</v>
          </cell>
          <cell r="D2845" t="str">
            <v>MORAGA 1104</v>
          </cell>
          <cell r="E2845">
            <v>750618</v>
          </cell>
          <cell r="F2845" t="b">
            <v>0</v>
          </cell>
          <cell r="G2845">
            <v>1583.7148578542101</v>
          </cell>
          <cell r="H2845">
            <v>1538.3917155240599</v>
          </cell>
          <cell r="I2845">
            <v>0.956116665956532</v>
          </cell>
          <cell r="J2845">
            <v>13</v>
          </cell>
          <cell r="K2845">
            <v>5.3287224405861501E-5</v>
          </cell>
          <cell r="L2845">
            <v>2955</v>
          </cell>
          <cell r="M2845">
            <v>3.11046550123354</v>
          </cell>
          <cell r="N2845">
            <v>2807</v>
          </cell>
        </row>
        <row r="2846">
          <cell r="B2846" t="str">
            <v>SOBRANTE 1103CB</v>
          </cell>
          <cell r="C2846">
            <v>14671103</v>
          </cell>
          <cell r="D2846" t="str">
            <v>SOBRANTE 1103</v>
          </cell>
          <cell r="E2846" t="str">
            <v>CB</v>
          </cell>
          <cell r="F2846" t="b">
            <v>0</v>
          </cell>
          <cell r="G2846">
            <v>6937.6269844205199</v>
          </cell>
          <cell r="H2846">
            <v>6745.7700341976897</v>
          </cell>
          <cell r="I2846">
            <v>4.1925233276554943</v>
          </cell>
          <cell r="J2846">
            <v>55</v>
          </cell>
          <cell r="K2846">
            <v>9.8690940715393704E-5</v>
          </cell>
          <cell r="L2846">
            <v>1677</v>
          </cell>
          <cell r="M2846">
            <v>3.0905468918135099</v>
          </cell>
          <cell r="N2846">
            <v>2808</v>
          </cell>
        </row>
        <row r="2847">
          <cell r="B2847" t="str">
            <v>ORINDA 0402402/2 LR</v>
          </cell>
          <cell r="C2847">
            <v>12350402</v>
          </cell>
          <cell r="D2847" t="str">
            <v>ORINDA 0402</v>
          </cell>
          <cell r="E2847" t="str">
            <v>402/2 LR</v>
          </cell>
          <cell r="F2847" t="b">
            <v>0</v>
          </cell>
          <cell r="G2847">
            <v>10638.250928756501</v>
          </cell>
          <cell r="H2847">
            <v>10545.4352717003</v>
          </cell>
          <cell r="I2847">
            <v>6.5540306225607834</v>
          </cell>
          <cell r="J2847">
            <v>91</v>
          </cell>
          <cell r="K2847">
            <v>1.2173554137257E-4</v>
          </cell>
          <cell r="L2847">
            <v>1151</v>
          </cell>
          <cell r="M2847">
            <v>1.6330383053342199</v>
          </cell>
          <cell r="N2847">
            <v>2857</v>
          </cell>
        </row>
        <row r="2848">
          <cell r="B2848" t="str">
            <v>CURTIS 1702S2123</v>
          </cell>
          <cell r="C2848">
            <v>163351702</v>
          </cell>
          <cell r="D2848" t="str">
            <v>CURTIS 1702</v>
          </cell>
          <cell r="E2848" t="str">
            <v>S2123</v>
          </cell>
          <cell r="F2848" t="b">
            <v>0</v>
          </cell>
          <cell r="G2848">
            <v>2988.98548688964</v>
          </cell>
          <cell r="H2848">
            <v>2988.98548688964</v>
          </cell>
          <cell r="I2848">
            <v>1.8576665549345184</v>
          </cell>
          <cell r="J2848">
            <v>25</v>
          </cell>
          <cell r="K2848">
            <v>1.29861132008954E-4</v>
          </cell>
          <cell r="L2848">
            <v>1010</v>
          </cell>
          <cell r="M2848">
            <v>1.9670851802825899</v>
          </cell>
          <cell r="N2848">
            <v>2845</v>
          </cell>
        </row>
        <row r="2849">
          <cell r="B2849" t="str">
            <v>DIAMOND SPRINGS 1106290705</v>
          </cell>
          <cell r="C2849">
            <v>152261106</v>
          </cell>
          <cell r="D2849" t="str">
            <v>DIAMOND SPRINGS 1106</v>
          </cell>
          <cell r="E2849">
            <v>290705</v>
          </cell>
          <cell r="F2849" t="b">
            <v>0</v>
          </cell>
          <cell r="G2849">
            <v>5314.0636006015002</v>
          </cell>
          <cell r="H2849">
            <v>5193.0778135268101</v>
          </cell>
          <cell r="I2849">
            <v>3.2275188399793722</v>
          </cell>
          <cell r="J2849">
            <v>38</v>
          </cell>
          <cell r="K2849">
            <v>1.9660436890645499E-4</v>
          </cell>
          <cell r="L2849">
            <v>410</v>
          </cell>
          <cell r="M2849">
            <v>2.5680408047121301</v>
          </cell>
          <cell r="N2849">
            <v>2823</v>
          </cell>
        </row>
        <row r="2850">
          <cell r="B2850" t="str">
            <v>PARADISE 1105829194</v>
          </cell>
          <cell r="C2850">
            <v>102831105</v>
          </cell>
          <cell r="D2850" t="str">
            <v>PARADISE 1105</v>
          </cell>
          <cell r="E2850">
            <v>829194</v>
          </cell>
          <cell r="F2850" t="b">
            <v>0</v>
          </cell>
          <cell r="G2850">
            <v>18124.382602925201</v>
          </cell>
          <cell r="H2850">
            <v>18124.382602925201</v>
          </cell>
          <cell r="I2850">
            <v>11.264377006168553</v>
          </cell>
          <cell r="J2850">
            <v>142</v>
          </cell>
          <cell r="K2850">
            <v>2.29785947404182E-4</v>
          </cell>
          <cell r="L2850">
            <v>286</v>
          </cell>
          <cell r="M2850">
            <v>0.40120650833992499</v>
          </cell>
          <cell r="N2850">
            <v>2916</v>
          </cell>
        </row>
        <row r="2851">
          <cell r="B2851" t="str">
            <v>CAMP EVERS 210312990</v>
          </cell>
          <cell r="C2851">
            <v>83622103</v>
          </cell>
          <cell r="D2851" t="str">
            <v>CAMP EVERS 2103</v>
          </cell>
          <cell r="E2851">
            <v>12990</v>
          </cell>
          <cell r="F2851" t="b">
            <v>0</v>
          </cell>
          <cell r="G2851">
            <v>21277.9249206485</v>
          </cell>
          <cell r="H2851">
            <v>21277.9249206485</v>
          </cell>
          <cell r="I2851">
            <v>13.224316296238968</v>
          </cell>
          <cell r="J2851">
            <v>161</v>
          </cell>
          <cell r="K2851">
            <v>1.87956048258846E-4</v>
          </cell>
          <cell r="L2851">
            <v>455</v>
          </cell>
          <cell r="M2851">
            <v>1.0993955875788901</v>
          </cell>
          <cell r="N2851">
            <v>2886</v>
          </cell>
        </row>
        <row r="2852">
          <cell r="B2852" t="str">
            <v>HIGGINS 110432747</v>
          </cell>
          <cell r="C2852">
            <v>152691104</v>
          </cell>
          <cell r="D2852" t="str">
            <v>HIGGINS 1104</v>
          </cell>
          <cell r="E2852">
            <v>32747</v>
          </cell>
          <cell r="F2852" t="b">
            <v>0</v>
          </cell>
          <cell r="G2852">
            <v>2820.8108466640801</v>
          </cell>
          <cell r="H2852">
            <v>1047.4929480296501</v>
          </cell>
          <cell r="I2852">
            <v>0.65102109883756998</v>
          </cell>
          <cell r="J2852">
            <v>26</v>
          </cell>
          <cell r="K2852">
            <v>1.46487142466447E-4</v>
          </cell>
          <cell r="L2852">
            <v>780</v>
          </cell>
          <cell r="M2852">
            <v>1.2824513433229601</v>
          </cell>
          <cell r="N2852">
            <v>2876</v>
          </cell>
        </row>
        <row r="2853">
          <cell r="B2853" t="str">
            <v>HALSEY 110176178</v>
          </cell>
          <cell r="C2853">
            <v>152241101</v>
          </cell>
          <cell r="D2853" t="str">
            <v>HALSEY 1101</v>
          </cell>
          <cell r="E2853">
            <v>76178</v>
          </cell>
          <cell r="F2853" t="b">
            <v>0</v>
          </cell>
          <cell r="G2853">
            <v>32532.304768140599</v>
          </cell>
          <cell r="H2853">
            <v>32532.304768140599</v>
          </cell>
          <cell r="I2853">
            <v>20.21895883663182</v>
          </cell>
          <cell r="J2853">
            <v>248</v>
          </cell>
          <cell r="K2853">
            <v>1.21771266330242E-4</v>
          </cell>
          <cell r="L2853">
            <v>1150</v>
          </cell>
          <cell r="M2853">
            <v>3.1330029521363798</v>
          </cell>
          <cell r="N2853">
            <v>2805</v>
          </cell>
        </row>
        <row r="2854">
          <cell r="B2854" t="str">
            <v>PRUNEDALE 11103716</v>
          </cell>
          <cell r="C2854">
            <v>182961110</v>
          </cell>
          <cell r="D2854" t="str">
            <v>PRUNEDALE 1110</v>
          </cell>
          <cell r="E2854">
            <v>3716</v>
          </cell>
          <cell r="F2854" t="b">
            <v>1</v>
          </cell>
          <cell r="G2854">
            <v>21171.737162818499</v>
          </cell>
          <cell r="H2854">
            <v>690.73243616091395</v>
          </cell>
          <cell r="I2854">
            <v>0.42929299947850463</v>
          </cell>
          <cell r="J2854">
            <v>157</v>
          </cell>
          <cell r="K2854">
            <v>6.4876504305632905E-5</v>
          </cell>
          <cell r="L2854">
            <v>2613</v>
          </cell>
          <cell r="M2854">
            <v>1.67694973235217</v>
          </cell>
          <cell r="N2854">
            <v>2855</v>
          </cell>
        </row>
        <row r="2855">
          <cell r="B2855" t="str">
            <v>BAY MEADOWS 210257886</v>
          </cell>
          <cell r="C2855">
            <v>24012102</v>
          </cell>
          <cell r="D2855" t="str">
            <v>BAY MEADOWS 2102</v>
          </cell>
          <cell r="E2855">
            <v>57886</v>
          </cell>
          <cell r="F2855" t="b">
            <v>0</v>
          </cell>
          <cell r="G2855">
            <v>8466.0843061917294</v>
          </cell>
          <cell r="H2855">
            <v>6549.4744549260404</v>
          </cell>
          <cell r="I2855">
            <v>4.0705248321479433</v>
          </cell>
          <cell r="J2855">
            <v>81</v>
          </cell>
          <cell r="K2855">
            <v>8.2619343236639201E-5</v>
          </cell>
          <cell r="L2855">
            <v>2138</v>
          </cell>
          <cell r="M2855">
            <v>0.94596738221100796</v>
          </cell>
          <cell r="N2855">
            <v>2899</v>
          </cell>
        </row>
        <row r="2856">
          <cell r="B2856" t="str">
            <v>TEMPLETON 2108A40</v>
          </cell>
          <cell r="C2856">
            <v>183052108</v>
          </cell>
          <cell r="D2856" t="str">
            <v>TEMPLETON 2108</v>
          </cell>
          <cell r="E2856" t="str">
            <v>A40</v>
          </cell>
          <cell r="F2856" t="b">
            <v>0</v>
          </cell>
          <cell r="G2856">
            <v>20639.890253563601</v>
          </cell>
          <cell r="H2856">
            <v>6084.3101431607201</v>
          </cell>
          <cell r="I2856">
            <v>3.7814233332260536</v>
          </cell>
          <cell r="J2856">
            <v>174</v>
          </cell>
          <cell r="K2856">
            <v>4.3443846947663997E-5</v>
          </cell>
          <cell r="L2856">
            <v>3202</v>
          </cell>
          <cell r="M2856">
            <v>1.4309789296453701</v>
          </cell>
          <cell r="N2856">
            <v>2870</v>
          </cell>
        </row>
        <row r="2857">
          <cell r="B2857" t="str">
            <v>BRUNSWICK 11038918</v>
          </cell>
          <cell r="C2857">
            <v>152481103</v>
          </cell>
          <cell r="D2857" t="str">
            <v>BRUNSWICK 1103</v>
          </cell>
          <cell r="E2857">
            <v>8918</v>
          </cell>
          <cell r="F2857" t="b">
            <v>0</v>
          </cell>
          <cell r="G2857">
            <v>3457.8850267589601</v>
          </cell>
          <cell r="H2857">
            <v>2431.0442232421301</v>
          </cell>
          <cell r="I2857">
            <v>1.5109038056197204</v>
          </cell>
          <cell r="J2857">
            <v>30</v>
          </cell>
          <cell r="K2857">
            <v>2.2692468398114799E-4</v>
          </cell>
          <cell r="L2857">
            <v>298</v>
          </cell>
          <cell r="M2857">
            <v>2.4425970987730299</v>
          </cell>
          <cell r="N2857">
            <v>2824</v>
          </cell>
        </row>
        <row r="2858">
          <cell r="B2858" t="str">
            <v>BRUNSWICK 110456468</v>
          </cell>
          <cell r="C2858">
            <v>152481104</v>
          </cell>
          <cell r="D2858" t="str">
            <v>BRUNSWICK 1104</v>
          </cell>
          <cell r="E2858">
            <v>56468</v>
          </cell>
          <cell r="F2858" t="b">
            <v>0</v>
          </cell>
          <cell r="G2858">
            <v>9625.3333966369901</v>
          </cell>
          <cell r="H2858">
            <v>8910.5893450433105</v>
          </cell>
          <cell r="I2858">
            <v>5.5379672747317032</v>
          </cell>
          <cell r="J2858">
            <v>85</v>
          </cell>
          <cell r="K2858">
            <v>2.2965366973521099E-4</v>
          </cell>
          <cell r="L2858">
            <v>287</v>
          </cell>
          <cell r="M2858">
            <v>1.09117831897133</v>
          </cell>
          <cell r="N2858">
            <v>2888</v>
          </cell>
        </row>
        <row r="2859">
          <cell r="B2859" t="str">
            <v>MORGAN HILL 2111419718</v>
          </cell>
          <cell r="C2859">
            <v>83242111</v>
          </cell>
          <cell r="D2859" t="str">
            <v>MORGAN HILL 2111</v>
          </cell>
          <cell r="E2859">
            <v>419718</v>
          </cell>
          <cell r="F2859" t="b">
            <v>0</v>
          </cell>
          <cell r="G2859">
            <v>3649.8042301493601</v>
          </cell>
          <cell r="H2859">
            <v>3649.8042301493601</v>
          </cell>
          <cell r="I2859">
            <v>2.2683680734303047</v>
          </cell>
          <cell r="J2859">
            <v>25</v>
          </cell>
          <cell r="K2859">
            <v>1.3422413076113999E-4</v>
          </cell>
          <cell r="L2859">
            <v>941</v>
          </cell>
          <cell r="M2859">
            <v>1.0173167439403501</v>
          </cell>
          <cell r="N2859">
            <v>2890</v>
          </cell>
        </row>
        <row r="2860">
          <cell r="B2860" t="str">
            <v>KONOCTI 11081278</v>
          </cell>
          <cell r="C2860">
            <v>43311108</v>
          </cell>
          <cell r="D2860" t="str">
            <v>KONOCTI 1108</v>
          </cell>
          <cell r="E2860">
            <v>1278</v>
          </cell>
          <cell r="F2860" t="b">
            <v>0</v>
          </cell>
          <cell r="G2860">
            <v>12855.1379334373</v>
          </cell>
          <cell r="H2860">
            <v>9099.8598055586408</v>
          </cell>
          <cell r="I2860">
            <v>5.6555996305522935</v>
          </cell>
          <cell r="J2860">
            <v>96</v>
          </cell>
          <cell r="K2860">
            <v>9.7440100247733904E-5</v>
          </cell>
          <cell r="L2860">
            <v>1703</v>
          </cell>
          <cell r="M2860">
            <v>1.5518598086834601</v>
          </cell>
          <cell r="N2860">
            <v>2861</v>
          </cell>
        </row>
        <row r="2861">
          <cell r="B2861" t="str">
            <v>LAS GALLINAS A 11041220</v>
          </cell>
          <cell r="C2861">
            <v>42991104</v>
          </cell>
          <cell r="D2861" t="str">
            <v>LAS GALLINAS A 1104</v>
          </cell>
          <cell r="E2861">
            <v>1220</v>
          </cell>
          <cell r="F2861" t="b">
            <v>1</v>
          </cell>
          <cell r="G2861">
            <v>7829.4678713539897</v>
          </cell>
          <cell r="H2861">
            <v>0</v>
          </cell>
          <cell r="I2861">
            <v>0</v>
          </cell>
          <cell r="J2861">
            <v>57</v>
          </cell>
          <cell r="K2861">
            <v>2.5968756178698101E-5</v>
          </cell>
          <cell r="L2861">
            <v>3488</v>
          </cell>
          <cell r="M2861">
            <v>1.1753252712225</v>
          </cell>
          <cell r="N2861">
            <v>2882</v>
          </cell>
        </row>
        <row r="2862">
          <cell r="B2862" t="str">
            <v>SOBRANTE 1101CB</v>
          </cell>
          <cell r="C2862">
            <v>14671101</v>
          </cell>
          <cell r="D2862" t="str">
            <v>SOBRANTE 1101</v>
          </cell>
          <cell r="E2862" t="str">
            <v>CB</v>
          </cell>
          <cell r="F2862" t="b">
            <v>0</v>
          </cell>
          <cell r="G2862">
            <v>24857.151660682601</v>
          </cell>
          <cell r="H2862">
            <v>22896.455734365602</v>
          </cell>
          <cell r="I2862">
            <v>14.230239735466501</v>
          </cell>
          <cell r="J2862">
            <v>209</v>
          </cell>
          <cell r="K2862">
            <v>9.1120653779013899E-5</v>
          </cell>
          <cell r="L2862">
            <v>1876</v>
          </cell>
          <cell r="M2862">
            <v>1.2034367050517301</v>
          </cell>
          <cell r="N2862">
            <v>2878</v>
          </cell>
        </row>
        <row r="2863">
          <cell r="B2863" t="str">
            <v>CURTIS 170268380</v>
          </cell>
          <cell r="C2863">
            <v>163351702</v>
          </cell>
          <cell r="D2863" t="str">
            <v>CURTIS 1702</v>
          </cell>
          <cell r="E2863">
            <v>68380</v>
          </cell>
          <cell r="F2863" t="b">
            <v>0</v>
          </cell>
          <cell r="G2863">
            <v>10711.9675291393</v>
          </cell>
          <cell r="H2863">
            <v>10711.9675291393</v>
          </cell>
          <cell r="I2863">
            <v>6.6575310933121816</v>
          </cell>
          <cell r="J2863">
            <v>88</v>
          </cell>
          <cell r="K2863">
            <v>1.2792501508391199E-4</v>
          </cell>
          <cell r="L2863">
            <v>1048</v>
          </cell>
          <cell r="M2863">
            <v>2.22626517171209</v>
          </cell>
          <cell r="N2863">
            <v>2832</v>
          </cell>
        </row>
        <row r="2864">
          <cell r="B2864" t="str">
            <v>SAN LEANDRO U 1114MR544</v>
          </cell>
          <cell r="C2864">
            <v>13111114</v>
          </cell>
          <cell r="D2864" t="str">
            <v>SAN LEANDRO U 1114</v>
          </cell>
          <cell r="E2864" t="str">
            <v>MR544</v>
          </cell>
          <cell r="F2864" t="b">
            <v>1</v>
          </cell>
          <cell r="G2864">
            <v>7120.8066036979299</v>
          </cell>
          <cell r="H2864">
            <v>27.982063271754502</v>
          </cell>
          <cell r="I2864">
            <v>1.7390965364670292E-2</v>
          </cell>
          <cell r="J2864">
            <v>62</v>
          </cell>
          <cell r="K2864">
            <v>9.0188508352184699E-6</v>
          </cell>
          <cell r="L2864">
            <v>3615</v>
          </cell>
          <cell r="M2864">
            <v>1.98114871654299</v>
          </cell>
          <cell r="N2864">
            <v>2844</v>
          </cell>
        </row>
        <row r="2865">
          <cell r="B2865" t="str">
            <v>ROB ROY 210410954</v>
          </cell>
          <cell r="C2865">
            <v>83692104</v>
          </cell>
          <cell r="D2865" t="str">
            <v>ROB ROY 2104</v>
          </cell>
          <cell r="E2865">
            <v>10954</v>
          </cell>
          <cell r="F2865" t="b">
            <v>0</v>
          </cell>
          <cell r="G2865">
            <v>11428.748304913601</v>
          </cell>
          <cell r="H2865">
            <v>11428.748304913601</v>
          </cell>
          <cell r="I2865">
            <v>7.1030132410898696</v>
          </cell>
          <cell r="J2865">
            <v>90</v>
          </cell>
          <cell r="K2865">
            <v>9.18920450809916E-5</v>
          </cell>
          <cell r="L2865">
            <v>1847</v>
          </cell>
          <cell r="M2865">
            <v>2.44224845170974</v>
          </cell>
          <cell r="N2865">
            <v>2825</v>
          </cell>
        </row>
        <row r="2866">
          <cell r="B2866" t="str">
            <v>NOVATO 11041282</v>
          </cell>
          <cell r="C2866">
            <v>42211104</v>
          </cell>
          <cell r="D2866" t="str">
            <v>NOVATO 1104</v>
          </cell>
          <cell r="E2866">
            <v>1282</v>
          </cell>
          <cell r="F2866" t="b">
            <v>1</v>
          </cell>
          <cell r="G2866">
            <v>5984.1771176648299</v>
          </cell>
          <cell r="H2866">
            <v>0</v>
          </cell>
          <cell r="I2866">
            <v>0</v>
          </cell>
          <cell r="J2866">
            <v>56</v>
          </cell>
          <cell r="K2866">
            <v>9.9729663253872905E-5</v>
          </cell>
          <cell r="L2866">
            <v>1654</v>
          </cell>
          <cell r="M2866">
            <v>1.1951498159961</v>
          </cell>
          <cell r="N2866">
            <v>2881</v>
          </cell>
        </row>
        <row r="2867">
          <cell r="B2867" t="str">
            <v>SNEATH LANE 110715341</v>
          </cell>
          <cell r="C2867">
            <v>22721107</v>
          </cell>
          <cell r="D2867" t="str">
            <v>SNEATH LANE 1107</v>
          </cell>
          <cell r="E2867">
            <v>15341</v>
          </cell>
          <cell r="F2867" t="b">
            <v>1</v>
          </cell>
          <cell r="G2867">
            <v>2075.96947757818</v>
          </cell>
          <cell r="H2867">
            <v>391.27653639060298</v>
          </cell>
          <cell r="I2867">
            <v>0.24317994803642198</v>
          </cell>
          <cell r="J2867">
            <v>18</v>
          </cell>
          <cell r="K2867">
            <v>3.4322431348401599E-5</v>
          </cell>
          <cell r="L2867">
            <v>3363</v>
          </cell>
          <cell r="M2867">
            <v>5.3371859428783202</v>
          </cell>
          <cell r="N2867">
            <v>2738</v>
          </cell>
        </row>
        <row r="2868">
          <cell r="B2868" t="str">
            <v>RESERVATION ROAD 1102303870</v>
          </cell>
          <cell r="C2868">
            <v>182731102</v>
          </cell>
          <cell r="D2868" t="str">
            <v>RESERVATION ROAD 1102</v>
          </cell>
          <cell r="E2868">
            <v>303870</v>
          </cell>
          <cell r="F2868" t="b">
            <v>0</v>
          </cell>
          <cell r="G2868">
            <v>1292.42482752719</v>
          </cell>
          <cell r="H2868">
            <v>1028.46383429976</v>
          </cell>
          <cell r="I2868">
            <v>0.63919442778108149</v>
          </cell>
          <cell r="J2868">
            <v>7</v>
          </cell>
          <cell r="K2868">
            <v>5.31554640994207E-5</v>
          </cell>
          <cell r="L2868">
            <v>2962</v>
          </cell>
          <cell r="M2868">
            <v>2.3248813300968099</v>
          </cell>
          <cell r="N2868">
            <v>2831</v>
          </cell>
        </row>
        <row r="2869">
          <cell r="B2869" t="str">
            <v>COTATI 1104426</v>
          </cell>
          <cell r="C2869">
            <v>42271104</v>
          </cell>
          <cell r="D2869" t="str">
            <v>COTATI 1104</v>
          </cell>
          <cell r="E2869">
            <v>426</v>
          </cell>
          <cell r="F2869" t="b">
            <v>0</v>
          </cell>
          <cell r="G2869">
            <v>6243.6328981924798</v>
          </cell>
          <cell r="H2869">
            <v>3219.5011331181699</v>
          </cell>
          <cell r="I2869">
            <v>2.0009329602971846</v>
          </cell>
          <cell r="J2869">
            <v>52</v>
          </cell>
          <cell r="K2869">
            <v>5.7366903838556E-5</v>
          </cell>
          <cell r="L2869">
            <v>2854</v>
          </cell>
          <cell r="M2869">
            <v>1.7424068631971601</v>
          </cell>
          <cell r="N2869">
            <v>2852</v>
          </cell>
        </row>
        <row r="2870">
          <cell r="B2870" t="str">
            <v>PAUL SWEET 2107774760</v>
          </cell>
          <cell r="C2870">
            <v>83252107</v>
          </cell>
          <cell r="D2870" t="str">
            <v>PAUL SWEET 2107</v>
          </cell>
          <cell r="E2870">
            <v>774760</v>
          </cell>
          <cell r="F2870" t="b">
            <v>0</v>
          </cell>
          <cell r="G2870">
            <v>5348.86298620461</v>
          </cell>
          <cell r="H2870">
            <v>5348.86298620461</v>
          </cell>
          <cell r="I2870">
            <v>3.3243399541358669</v>
          </cell>
          <cell r="J2870">
            <v>37</v>
          </cell>
          <cell r="K2870">
            <v>2.2083156816095001E-4</v>
          </cell>
          <cell r="L2870">
            <v>317</v>
          </cell>
          <cell r="M2870">
            <v>0.70854446372470303</v>
          </cell>
          <cell r="N2870">
            <v>2908</v>
          </cell>
        </row>
        <row r="2871">
          <cell r="B2871" t="str">
            <v>FROGTOWN 170274648</v>
          </cell>
          <cell r="C2871">
            <v>163451702</v>
          </cell>
          <cell r="D2871" t="str">
            <v>FROGTOWN 1702</v>
          </cell>
          <cell r="E2871">
            <v>74648</v>
          </cell>
          <cell r="F2871" t="b">
            <v>1</v>
          </cell>
          <cell r="G2871">
            <v>7581.2034451384197</v>
          </cell>
          <cell r="H2871">
            <v>262.19863303749099</v>
          </cell>
          <cell r="I2871">
            <v>0.16295750965661343</v>
          </cell>
          <cell r="J2871">
            <v>63</v>
          </cell>
          <cell r="K2871">
            <v>8.4795126317730395E-5</v>
          </cell>
          <cell r="L2871">
            <v>2069</v>
          </cell>
          <cell r="M2871">
            <v>1.0706655632645301</v>
          </cell>
          <cell r="N2871">
            <v>2889</v>
          </cell>
        </row>
        <row r="2872">
          <cell r="B2872" t="str">
            <v>PEORIA 170169124</v>
          </cell>
          <cell r="C2872">
            <v>163781701</v>
          </cell>
          <cell r="D2872" t="str">
            <v>PEORIA 1701</v>
          </cell>
          <cell r="E2872">
            <v>69124</v>
          </cell>
          <cell r="F2872" t="b">
            <v>0</v>
          </cell>
          <cell r="G2872">
            <v>4347.27916763126</v>
          </cell>
          <cell r="H2872">
            <v>4347.27916763126</v>
          </cell>
          <cell r="I2872">
            <v>2.7018515647179986</v>
          </cell>
          <cell r="J2872">
            <v>33</v>
          </cell>
          <cell r="K2872">
            <v>8.5315118750176297E-5</v>
          </cell>
          <cell r="L2872">
            <v>2047</v>
          </cell>
          <cell r="M2872">
            <v>1.5063206670862199</v>
          </cell>
          <cell r="N2872">
            <v>2864</v>
          </cell>
        </row>
        <row r="2873">
          <cell r="B2873" t="str">
            <v>DIAMOND SPRINGS 1107116815</v>
          </cell>
          <cell r="C2873">
            <v>152261107</v>
          </cell>
          <cell r="D2873" t="str">
            <v>DIAMOND SPRINGS 1107</v>
          </cell>
          <cell r="E2873">
            <v>116815</v>
          </cell>
          <cell r="F2873" t="b">
            <v>0</v>
          </cell>
          <cell r="G2873">
            <v>4074.4872672603401</v>
          </cell>
          <cell r="H2873">
            <v>2540.285655871</v>
          </cell>
          <cell r="I2873">
            <v>1.5787977973095091</v>
          </cell>
          <cell r="J2873">
            <v>33</v>
          </cell>
          <cell r="K2873">
            <v>1.90692882990168E-4</v>
          </cell>
          <cell r="L2873">
            <v>440</v>
          </cell>
          <cell r="M2873">
            <v>1.50624717214901</v>
          </cell>
          <cell r="N2873">
            <v>2865</v>
          </cell>
        </row>
        <row r="2874">
          <cell r="B2874" t="str">
            <v>HOOPA 110193038</v>
          </cell>
          <cell r="C2874">
            <v>192401101</v>
          </cell>
          <cell r="D2874" t="str">
            <v>HOOPA 1101</v>
          </cell>
          <cell r="E2874">
            <v>93038</v>
          </cell>
          <cell r="F2874" t="b">
            <v>0</v>
          </cell>
          <cell r="G2874">
            <v>4552.6155191669204</v>
          </cell>
          <cell r="H2874">
            <v>2107.4342652220698</v>
          </cell>
          <cell r="I2874">
            <v>1.3097789093984276</v>
          </cell>
          <cell r="J2874">
            <v>39</v>
          </cell>
          <cell r="K2874">
            <v>1.9968124942328601E-4</v>
          </cell>
          <cell r="L2874">
            <v>398</v>
          </cell>
          <cell r="M2874">
            <v>1.28403694369404</v>
          </cell>
          <cell r="N2874">
            <v>2875</v>
          </cell>
        </row>
        <row r="2875">
          <cell r="B2875" t="str">
            <v>HALF MOON BAY 11022032</v>
          </cell>
          <cell r="C2875">
            <v>24101102</v>
          </cell>
          <cell r="D2875" t="str">
            <v>HALF MOON BAY 1102</v>
          </cell>
          <cell r="E2875">
            <v>2032</v>
          </cell>
          <cell r="F2875" t="b">
            <v>1</v>
          </cell>
          <cell r="G2875">
            <v>14427.8487151635</v>
          </cell>
          <cell r="H2875">
            <v>905.53450949452497</v>
          </cell>
          <cell r="I2875">
            <v>0.56279335580765999</v>
          </cell>
          <cell r="J2875">
            <v>103</v>
          </cell>
          <cell r="K2875">
            <v>2.53786602213519E-5</v>
          </cell>
          <cell r="L2875">
            <v>3492</v>
          </cell>
          <cell r="M2875">
            <v>0.98818137207366796</v>
          </cell>
          <cell r="N2875">
            <v>2894</v>
          </cell>
        </row>
        <row r="2876">
          <cell r="B2876" t="str">
            <v>ORINDA 04013442</v>
          </cell>
          <cell r="C2876">
            <v>12350401</v>
          </cell>
          <cell r="D2876" t="str">
            <v>ORINDA 0401</v>
          </cell>
          <cell r="E2876">
            <v>3442</v>
          </cell>
          <cell r="F2876" t="b">
            <v>0</v>
          </cell>
          <cell r="G2876">
            <v>8430.8944228072196</v>
          </cell>
          <cell r="H2876">
            <v>5599.8630101564204</v>
          </cell>
          <cell r="I2876">
            <v>3.4803374830058549</v>
          </cell>
          <cell r="J2876">
            <v>68</v>
          </cell>
          <cell r="K2876">
            <v>1.16615632604781E-4</v>
          </cell>
          <cell r="L2876">
            <v>1257</v>
          </cell>
          <cell r="M2876">
            <v>0.76370181351282995</v>
          </cell>
          <cell r="N2876">
            <v>2904</v>
          </cell>
        </row>
        <row r="2877">
          <cell r="B2877" t="str">
            <v>ARCATA 112233060</v>
          </cell>
          <cell r="C2877">
            <v>192021122</v>
          </cell>
          <cell r="D2877" t="str">
            <v>ARCATA 1122</v>
          </cell>
          <cell r="E2877">
            <v>33060</v>
          </cell>
          <cell r="F2877" t="b">
            <v>1</v>
          </cell>
          <cell r="G2877">
            <v>7941.0148640264197</v>
          </cell>
          <cell r="H2877">
            <v>856.27893657204299</v>
          </cell>
          <cell r="I2877">
            <v>0.53218081825484342</v>
          </cell>
          <cell r="J2877">
            <v>64</v>
          </cell>
          <cell r="K2877">
            <v>2.27122476471344E-4</v>
          </cell>
          <cell r="L2877">
            <v>296</v>
          </cell>
          <cell r="M2877">
            <v>0.31238623303193902</v>
          </cell>
          <cell r="N2877">
            <v>2924</v>
          </cell>
        </row>
        <row r="2878">
          <cell r="B2878" t="str">
            <v>FAIRVIEW 2207P148</v>
          </cell>
          <cell r="C2878">
            <v>13432207</v>
          </cell>
          <cell r="D2878" t="str">
            <v>FAIRVIEW 2207</v>
          </cell>
          <cell r="E2878" t="str">
            <v>P148</v>
          </cell>
          <cell r="F2878" t="b">
            <v>0</v>
          </cell>
          <cell r="G2878">
            <v>7362.5214861936502</v>
          </cell>
          <cell r="H2878">
            <v>1361.9079015248601</v>
          </cell>
          <cell r="I2878">
            <v>0.84643126260090751</v>
          </cell>
          <cell r="J2878">
            <v>54</v>
          </cell>
          <cell r="K2878">
            <v>4.5868481164587898E-5</v>
          </cell>
          <cell r="L2878">
            <v>3143</v>
          </cell>
          <cell r="M2878">
            <v>1.5546731335231201</v>
          </cell>
          <cell r="N2878">
            <v>2859</v>
          </cell>
        </row>
        <row r="2879">
          <cell r="B2879" t="str">
            <v>STANISLAUS 170275348</v>
          </cell>
          <cell r="C2879">
            <v>162821702</v>
          </cell>
          <cell r="D2879" t="str">
            <v>STANISLAUS 1702</v>
          </cell>
          <cell r="E2879">
            <v>75348</v>
          </cell>
          <cell r="F2879" t="b">
            <v>0</v>
          </cell>
          <cell r="G2879">
            <v>8532.4043294594794</v>
          </cell>
          <cell r="H2879">
            <v>8532.4043294594794</v>
          </cell>
          <cell r="I2879">
            <v>5.3029237597635053</v>
          </cell>
          <cell r="J2879">
            <v>77</v>
          </cell>
          <cell r="K2879">
            <v>8.3580562015602198E-5</v>
          </cell>
          <cell r="L2879">
            <v>2110</v>
          </cell>
          <cell r="M2879">
            <v>1.3013475179121501</v>
          </cell>
          <cell r="N2879">
            <v>2874</v>
          </cell>
        </row>
        <row r="2880">
          <cell r="B2880" t="str">
            <v>SALT SPRINGS 21011232</v>
          </cell>
          <cell r="C2880">
            <v>163692101</v>
          </cell>
          <cell r="D2880" t="str">
            <v>SALT SPRINGS 2101</v>
          </cell>
          <cell r="E2880">
            <v>1232</v>
          </cell>
          <cell r="F2880" t="b">
            <v>0</v>
          </cell>
          <cell r="G2880">
            <v>14610.2629510238</v>
          </cell>
          <cell r="H2880">
            <v>12420.8061412058</v>
          </cell>
          <cell r="I2880">
            <v>7.7195811940371657</v>
          </cell>
          <cell r="J2880">
            <v>64</v>
          </cell>
          <cell r="K2880">
            <v>4.2772253720136497E-5</v>
          </cell>
          <cell r="L2880">
            <v>3212</v>
          </cell>
          <cell r="M2880">
            <v>1.549292729392</v>
          </cell>
          <cell r="N2880">
            <v>2862</v>
          </cell>
        </row>
        <row r="2881">
          <cell r="B2881" t="str">
            <v>ELK 11018779</v>
          </cell>
          <cell r="C2881">
            <v>42981101</v>
          </cell>
          <cell r="D2881" t="str">
            <v>ELK 1101</v>
          </cell>
          <cell r="E2881">
            <v>8779</v>
          </cell>
          <cell r="F2881" t="b">
            <v>0</v>
          </cell>
          <cell r="G2881">
            <v>6865.41285141352</v>
          </cell>
          <cell r="H2881">
            <v>6865.41285141352</v>
          </cell>
          <cell r="I2881">
            <v>4.2668818218853453</v>
          </cell>
          <cell r="J2881">
            <v>41</v>
          </cell>
          <cell r="K2881">
            <v>1.2002401774402701E-4</v>
          </cell>
          <cell r="L2881">
            <v>1187</v>
          </cell>
          <cell r="M2881">
            <v>1.80494757518244</v>
          </cell>
          <cell r="N2881">
            <v>2849</v>
          </cell>
        </row>
        <row r="2882">
          <cell r="B2882" t="str">
            <v>GABILAN 11013034</v>
          </cell>
          <cell r="C2882">
            <v>182331101</v>
          </cell>
          <cell r="D2882" t="str">
            <v>GABILAN 1101</v>
          </cell>
          <cell r="E2882">
            <v>3034</v>
          </cell>
          <cell r="F2882" t="b">
            <v>1</v>
          </cell>
          <cell r="G2882">
            <v>31905.887075611801</v>
          </cell>
          <cell r="H2882">
            <v>80.337683742833207</v>
          </cell>
          <cell r="I2882">
            <v>4.9930194992438288E-2</v>
          </cell>
          <cell r="J2882">
            <v>193</v>
          </cell>
          <cell r="K2882">
            <v>4.5788518612367998E-5</v>
          </cell>
          <cell r="L2882">
            <v>3145</v>
          </cell>
          <cell r="M2882">
            <v>2.3732999445088701</v>
          </cell>
          <cell r="N2882">
            <v>2828</v>
          </cell>
        </row>
        <row r="2883">
          <cell r="B2883" t="str">
            <v>SPRING GAP 170286032</v>
          </cell>
          <cell r="C2883">
            <v>162831702</v>
          </cell>
          <cell r="D2883" t="str">
            <v>SPRING GAP 1702</v>
          </cell>
          <cell r="E2883">
            <v>86032</v>
          </cell>
          <cell r="F2883" t="b">
            <v>0</v>
          </cell>
          <cell r="G2883">
            <v>4656.0496810049599</v>
          </cell>
          <cell r="H2883">
            <v>1615.68401426278</v>
          </cell>
          <cell r="I2883">
            <v>1.0041541418662399</v>
          </cell>
          <cell r="J2883">
            <v>23</v>
          </cell>
          <cell r="K2883">
            <v>2.81637261176238E-5</v>
          </cell>
          <cell r="L2883">
            <v>3455</v>
          </cell>
          <cell r="M2883">
            <v>3.5085181694426901</v>
          </cell>
          <cell r="N2883">
            <v>2793</v>
          </cell>
        </row>
        <row r="2884">
          <cell r="B2884" t="str">
            <v>CHESTER 1101922138</v>
          </cell>
          <cell r="C2884">
            <v>103181101</v>
          </cell>
          <cell r="D2884" t="str">
            <v>CHESTER 1101</v>
          </cell>
          <cell r="E2884">
            <v>922138</v>
          </cell>
          <cell r="F2884" t="b">
            <v>0</v>
          </cell>
          <cell r="G2884">
            <v>3566.8479618290198</v>
          </cell>
          <cell r="H2884">
            <v>2524.6385713623999</v>
          </cell>
          <cell r="I2884">
            <v>1.5690730710766936</v>
          </cell>
          <cell r="J2884">
            <v>24</v>
          </cell>
          <cell r="K2884">
            <v>4.9755693908082301E-5</v>
          </cell>
          <cell r="L2884">
            <v>3043</v>
          </cell>
          <cell r="M2884">
            <v>2.0460028610289598</v>
          </cell>
          <cell r="N2884">
            <v>2840</v>
          </cell>
        </row>
        <row r="2885">
          <cell r="B2885" t="str">
            <v>GREEN VALLEY 210112106</v>
          </cell>
          <cell r="C2885">
            <v>83192101</v>
          </cell>
          <cell r="D2885" t="str">
            <v>GREEN VALLEY 2101</v>
          </cell>
          <cell r="E2885">
            <v>12106</v>
          </cell>
          <cell r="F2885" t="b">
            <v>1</v>
          </cell>
          <cell r="G2885">
            <v>19539.3367487057</v>
          </cell>
          <cell r="H2885">
            <v>556.83482722391398</v>
          </cell>
          <cell r="I2885">
            <v>0.34607509460777747</v>
          </cell>
          <cell r="J2885">
            <v>139</v>
          </cell>
          <cell r="K2885">
            <v>8.3645346900192995E-5</v>
          </cell>
          <cell r="L2885">
            <v>2105</v>
          </cell>
          <cell r="M2885">
            <v>0.75016009078609003</v>
          </cell>
          <cell r="N2885">
            <v>2905</v>
          </cell>
        </row>
        <row r="2886">
          <cell r="B2886" t="str">
            <v>PETALUMA C 110856774</v>
          </cell>
          <cell r="C2886">
            <v>42631108</v>
          </cell>
          <cell r="D2886" t="str">
            <v>PETALUMA C 1108</v>
          </cell>
          <cell r="E2886">
            <v>56774</v>
          </cell>
          <cell r="F2886" t="b">
            <v>1</v>
          </cell>
          <cell r="G2886">
            <v>4425.2807264655503</v>
          </cell>
          <cell r="H2886">
            <v>385.08706667201398</v>
          </cell>
          <cell r="I2886">
            <v>0.2393331676022461</v>
          </cell>
          <cell r="J2886">
            <v>39</v>
          </cell>
          <cell r="K2886">
            <v>1.6584259564960701E-5</v>
          </cell>
          <cell r="L2886">
            <v>3572</v>
          </cell>
          <cell r="M2886">
            <v>2.9096411485333999</v>
          </cell>
          <cell r="N2886">
            <v>2814</v>
          </cell>
        </row>
        <row r="2887">
          <cell r="B2887" t="str">
            <v>SOBRANTE 1102CB</v>
          </cell>
          <cell r="C2887">
            <v>14671102</v>
          </cell>
          <cell r="D2887" t="str">
            <v>SOBRANTE 1102</v>
          </cell>
          <cell r="E2887" t="str">
            <v>CB</v>
          </cell>
          <cell r="F2887" t="b">
            <v>0</v>
          </cell>
          <cell r="G2887">
            <v>16799.286783617001</v>
          </cell>
          <cell r="H2887">
            <v>16799.286783617001</v>
          </cell>
          <cell r="I2887">
            <v>10.440824601377875</v>
          </cell>
          <cell r="J2887">
            <v>132</v>
          </cell>
          <cell r="K2887">
            <v>9.6670639818925794E-5</v>
          </cell>
          <cell r="L2887">
            <v>1719</v>
          </cell>
          <cell r="M2887">
            <v>1.68680690457786</v>
          </cell>
          <cell r="N2887">
            <v>2854</v>
          </cell>
        </row>
        <row r="2888">
          <cell r="B2888" t="str">
            <v>HATTON 110137088</v>
          </cell>
          <cell r="C2888">
            <v>182291101</v>
          </cell>
          <cell r="D2888" t="str">
            <v>HATTON 1101</v>
          </cell>
          <cell r="E2888">
            <v>37088</v>
          </cell>
          <cell r="F2888" t="b">
            <v>0</v>
          </cell>
          <cell r="G2888">
            <v>18269.998760923201</v>
          </cell>
          <cell r="H2888">
            <v>11434.487529784799</v>
          </cell>
          <cell r="I2888">
            <v>7.1065801925325038</v>
          </cell>
          <cell r="J2888">
            <v>135</v>
          </cell>
          <cell r="K2888">
            <v>4.8424396521325502E-5</v>
          </cell>
          <cell r="L2888">
            <v>3080</v>
          </cell>
          <cell r="M2888">
            <v>2.3540226633025698</v>
          </cell>
          <cell r="N2888">
            <v>2829</v>
          </cell>
        </row>
        <row r="2889">
          <cell r="B2889" t="str">
            <v>FORT BRAGG A 11021226</v>
          </cell>
          <cell r="C2889">
            <v>42761102</v>
          </cell>
          <cell r="D2889" t="str">
            <v>FORT BRAGG A 1102</v>
          </cell>
          <cell r="E2889">
            <v>1226</v>
          </cell>
          <cell r="F2889" t="b">
            <v>0</v>
          </cell>
          <cell r="G2889">
            <v>12686.937088763299</v>
          </cell>
          <cell r="H2889">
            <v>2717.74242764665</v>
          </cell>
          <cell r="I2889">
            <v>1.6890878978537289</v>
          </cell>
          <cell r="J2889">
            <v>102</v>
          </cell>
          <cell r="K2889">
            <v>7.3175208417167398E-5</v>
          </cell>
          <cell r="L2889">
            <v>2391</v>
          </cell>
          <cell r="M2889">
            <v>0.99720338319828705</v>
          </cell>
          <cell r="N2889">
            <v>2892</v>
          </cell>
        </row>
        <row r="2890">
          <cell r="B2890" t="str">
            <v>DIAMOND SPRINGS 1106279670</v>
          </cell>
          <cell r="C2890">
            <v>152261106</v>
          </cell>
          <cell r="D2890" t="str">
            <v>DIAMOND SPRINGS 1106</v>
          </cell>
          <cell r="E2890">
            <v>279670</v>
          </cell>
          <cell r="F2890" t="b">
            <v>0</v>
          </cell>
          <cell r="G2890">
            <v>7840.1687260095696</v>
          </cell>
          <cell r="H2890">
            <v>6244.0930243457397</v>
          </cell>
          <cell r="I2890">
            <v>3.880729039369633</v>
          </cell>
          <cell r="J2890">
            <v>54</v>
          </cell>
          <cell r="K2890">
            <v>9.3625242799235902E-5</v>
          </cell>
          <cell r="L2890">
            <v>1805</v>
          </cell>
          <cell r="M2890">
            <v>0.35903464848252598</v>
          </cell>
          <cell r="N2890">
            <v>2923</v>
          </cell>
        </row>
        <row r="2891">
          <cell r="B2891" t="str">
            <v>CRESTA 1101103126</v>
          </cell>
          <cell r="C2891">
            <v>102251101</v>
          </cell>
          <cell r="D2891" t="str">
            <v>CRESTA 1101</v>
          </cell>
          <cell r="E2891">
            <v>103126</v>
          </cell>
          <cell r="F2891" t="b">
            <v>1</v>
          </cell>
          <cell r="G2891">
            <v>487.03346468191398</v>
          </cell>
          <cell r="H2891">
            <v>487.03346468191398</v>
          </cell>
          <cell r="I2891">
            <v>0.30269326580603728</v>
          </cell>
          <cell r="J2891">
            <v>5</v>
          </cell>
          <cell r="K2891">
            <v>1.0399041813798199E-3</v>
          </cell>
          <cell r="L2891">
            <v>1</v>
          </cell>
          <cell r="M2891">
            <v>6.6431758675379496E-2</v>
          </cell>
          <cell r="N2891">
            <v>2993</v>
          </cell>
        </row>
        <row r="2892">
          <cell r="B2892" t="str">
            <v>BRUNSWICK 11064639</v>
          </cell>
          <cell r="C2892">
            <v>152481106</v>
          </cell>
          <cell r="D2892" t="str">
            <v>BRUNSWICK 1106</v>
          </cell>
          <cell r="E2892">
            <v>4639</v>
          </cell>
          <cell r="F2892" t="b">
            <v>0</v>
          </cell>
          <cell r="G2892">
            <v>5228.1954916165296</v>
          </cell>
          <cell r="H2892">
            <v>5228.1954916165296</v>
          </cell>
          <cell r="I2892">
            <v>3.2493446187796953</v>
          </cell>
          <cell r="J2892">
            <v>44</v>
          </cell>
          <cell r="K2892">
            <v>1.33545700588332E-4</v>
          </cell>
          <cell r="L2892">
            <v>950</v>
          </cell>
          <cell r="M2892">
            <v>1.1467009627731</v>
          </cell>
          <cell r="N2892">
            <v>2885</v>
          </cell>
        </row>
        <row r="2893">
          <cell r="B2893" t="str">
            <v>LAURELES 111110141</v>
          </cell>
          <cell r="C2893">
            <v>182371111</v>
          </cell>
          <cell r="D2893" t="str">
            <v>LAURELES 1111</v>
          </cell>
          <cell r="E2893">
            <v>10141</v>
          </cell>
          <cell r="F2893" t="b">
            <v>0</v>
          </cell>
          <cell r="G2893">
            <v>4694.7774786464697</v>
          </cell>
          <cell r="H2893">
            <v>4694.7774786464697</v>
          </cell>
          <cell r="I2893">
            <v>2.9178231688293783</v>
          </cell>
          <cell r="J2893">
            <v>21</v>
          </cell>
          <cell r="K2893">
            <v>5.6214257970818102E-5</v>
          </cell>
          <cell r="L2893">
            <v>2882</v>
          </cell>
          <cell r="M2893">
            <v>1.1979207914079499</v>
          </cell>
          <cell r="N2893">
            <v>2879</v>
          </cell>
        </row>
        <row r="2894">
          <cell r="B2894" t="str">
            <v>SAN RAFAEL 1106910</v>
          </cell>
          <cell r="C2894">
            <v>42011106</v>
          </cell>
          <cell r="D2894" t="str">
            <v>SAN RAFAEL 1106</v>
          </cell>
          <cell r="E2894">
            <v>910</v>
          </cell>
          <cell r="F2894" t="b">
            <v>0</v>
          </cell>
          <cell r="G2894">
            <v>11465.6942320566</v>
          </cell>
          <cell r="H2894">
            <v>2722.6312126533198</v>
          </cell>
          <cell r="I2894">
            <v>1.692126297484972</v>
          </cell>
          <cell r="J2894">
            <v>89</v>
          </cell>
          <cell r="K2894">
            <v>1.20237804542904E-4</v>
          </cell>
          <cell r="L2894">
            <v>1182</v>
          </cell>
          <cell r="M2894">
            <v>0.77728388074813703</v>
          </cell>
          <cell r="N2894">
            <v>2903</v>
          </cell>
        </row>
        <row r="2895">
          <cell r="B2895" t="str">
            <v>SOBRANTE 1102690098</v>
          </cell>
          <cell r="C2895">
            <v>14671102</v>
          </cell>
          <cell r="D2895" t="str">
            <v>SOBRANTE 1102</v>
          </cell>
          <cell r="E2895">
            <v>690098</v>
          </cell>
          <cell r="F2895" t="b">
            <v>0</v>
          </cell>
          <cell r="G2895">
            <v>12079.139690304801</v>
          </cell>
          <cell r="H2895">
            <v>11883.963622379801</v>
          </cell>
          <cell r="I2895">
            <v>7.3859313998631455</v>
          </cell>
          <cell r="J2895">
            <v>108</v>
          </cell>
          <cell r="K2895">
            <v>8.8852396065366995E-5</v>
          </cell>
          <cell r="L2895">
            <v>1957</v>
          </cell>
          <cell r="M2895">
            <v>0.94645477365703901</v>
          </cell>
          <cell r="N2895">
            <v>2898</v>
          </cell>
        </row>
        <row r="2896">
          <cell r="B2896" t="str">
            <v>PARADISE 110536656</v>
          </cell>
          <cell r="C2896">
            <v>102831105</v>
          </cell>
          <cell r="D2896" t="str">
            <v>PARADISE 1105</v>
          </cell>
          <cell r="E2896">
            <v>36656</v>
          </cell>
          <cell r="F2896" t="b">
            <v>1</v>
          </cell>
          <cell r="G2896">
            <v>1041.7397547452099</v>
          </cell>
          <cell r="H2896">
            <v>220.79890913171801</v>
          </cell>
          <cell r="I2896">
            <v>0.13722741400355376</v>
          </cell>
          <cell r="J2896">
            <v>14</v>
          </cell>
          <cell r="K2896">
            <v>9.8372294674985692E-4</v>
          </cell>
          <cell r="L2896">
            <v>2</v>
          </cell>
          <cell r="M2896">
            <v>6.5516957960577604E-2</v>
          </cell>
          <cell r="N2896">
            <v>3361</v>
          </cell>
        </row>
        <row r="2897">
          <cell r="B2897" t="str">
            <v>JARVIS 1101MR210</v>
          </cell>
          <cell r="C2897">
            <v>13501101</v>
          </cell>
          <cell r="D2897" t="str">
            <v>JARVIS 1101</v>
          </cell>
          <cell r="E2897" t="str">
            <v>MR210</v>
          </cell>
          <cell r="F2897" t="b">
            <v>0</v>
          </cell>
          <cell r="G2897">
            <v>12199.0798385874</v>
          </cell>
          <cell r="H2897">
            <v>1314.2645786523401</v>
          </cell>
          <cell r="I2897">
            <v>0.81682074496727164</v>
          </cell>
          <cell r="J2897">
            <v>103</v>
          </cell>
          <cell r="K2897">
            <v>2.3777079099249699E-5</v>
          </cell>
          <cell r="L2897">
            <v>3506</v>
          </cell>
          <cell r="M2897">
            <v>0.99149434376978096</v>
          </cell>
          <cell r="N2897">
            <v>2893</v>
          </cell>
        </row>
        <row r="2898">
          <cell r="B2898" t="str">
            <v>OAKLAND K 1102CR014</v>
          </cell>
          <cell r="C2898">
            <v>12101102</v>
          </cell>
          <cell r="D2898" t="str">
            <v>OAKLAND K 1102</v>
          </cell>
          <cell r="E2898" t="str">
            <v>CR014</v>
          </cell>
          <cell r="F2898" t="b">
            <v>0</v>
          </cell>
          <cell r="G2898">
            <v>16905.861897587802</v>
          </cell>
          <cell r="H2898">
            <v>16905.861897587802</v>
          </cell>
          <cell r="I2898">
            <v>10.507061465250343</v>
          </cell>
          <cell r="J2898">
            <v>137</v>
          </cell>
          <cell r="K2898">
            <v>1.3845195157258399E-4</v>
          </cell>
          <cell r="L2898">
            <v>889</v>
          </cell>
          <cell r="M2898">
            <v>0.41497270632094402</v>
          </cell>
          <cell r="N2898">
            <v>2915</v>
          </cell>
        </row>
        <row r="2899">
          <cell r="B2899" t="str">
            <v>BIG BASIN 110165444</v>
          </cell>
          <cell r="C2899">
            <v>82841101</v>
          </cell>
          <cell r="D2899" t="str">
            <v>BIG BASIN 1101</v>
          </cell>
          <cell r="E2899">
            <v>65444</v>
          </cell>
          <cell r="F2899" t="b">
            <v>1</v>
          </cell>
          <cell r="G2899">
            <v>757.25933679154298</v>
          </cell>
          <cell r="H2899">
            <v>757.25933679154298</v>
          </cell>
          <cell r="I2899">
            <v>0.47063973697423428</v>
          </cell>
          <cell r="J2899">
            <v>9</v>
          </cell>
          <cell r="K2899">
            <v>9.1179369418467897E-4</v>
          </cell>
          <cell r="L2899">
            <v>3</v>
          </cell>
          <cell r="M2899">
            <v>6.6431229729116206E-2</v>
          </cell>
          <cell r="N2899">
            <v>3074</v>
          </cell>
        </row>
        <row r="2900">
          <cell r="B2900" t="str">
            <v>BOLINAS 1101528</v>
          </cell>
          <cell r="C2900">
            <v>42261101</v>
          </cell>
          <cell r="D2900" t="str">
            <v>BOLINAS 1101</v>
          </cell>
          <cell r="E2900">
            <v>528</v>
          </cell>
          <cell r="F2900" t="b">
            <v>0</v>
          </cell>
          <cell r="G2900">
            <v>4980.1499578889598</v>
          </cell>
          <cell r="H2900">
            <v>2865.78483655747</v>
          </cell>
          <cell r="I2900">
            <v>1.7810968530500124</v>
          </cell>
          <cell r="J2900">
            <v>46</v>
          </cell>
          <cell r="K2900">
            <v>4.0676983985576899E-5</v>
          </cell>
          <cell r="L2900">
            <v>3254</v>
          </cell>
          <cell r="M2900">
            <v>1.4409922549972001</v>
          </cell>
          <cell r="N2900">
            <v>2869</v>
          </cell>
        </row>
        <row r="2901">
          <cell r="B2901" t="str">
            <v>CAMP EVERS 2104189010</v>
          </cell>
          <cell r="C2901">
            <v>83622104</v>
          </cell>
          <cell r="D2901" t="str">
            <v>CAMP EVERS 2104</v>
          </cell>
          <cell r="E2901">
            <v>189010</v>
          </cell>
          <cell r="F2901" t="b">
            <v>1</v>
          </cell>
          <cell r="G2901">
            <v>84.166952941263006</v>
          </cell>
          <cell r="H2901">
            <v>59.042637368357802</v>
          </cell>
          <cell r="I2901">
            <v>3.6695237643479053E-2</v>
          </cell>
          <cell r="J2901">
            <v>4</v>
          </cell>
          <cell r="K2901">
            <v>7.9100284347077799E-4</v>
          </cell>
          <cell r="L2901">
            <v>5</v>
          </cell>
          <cell r="M2901">
            <v>6.5791809072878002E-2</v>
          </cell>
          <cell r="N2901">
            <v>3268</v>
          </cell>
        </row>
        <row r="2902">
          <cell r="B2902" t="str">
            <v>SILVERADO 2103507513</v>
          </cell>
          <cell r="C2902">
            <v>43432103</v>
          </cell>
          <cell r="D2902" t="str">
            <v>SILVERADO 2103</v>
          </cell>
          <cell r="E2902">
            <v>507513</v>
          </cell>
          <cell r="F2902" t="b">
            <v>0</v>
          </cell>
          <cell r="G2902">
            <v>8339.9552895420093</v>
          </cell>
          <cell r="H2902">
            <v>4803.4000357997002</v>
          </cell>
          <cell r="I2902">
            <v>2.9853325269109385</v>
          </cell>
          <cell r="J2902">
            <v>65</v>
          </cell>
          <cell r="K2902">
            <v>1.03287906257229E-4</v>
          </cell>
          <cell r="L2902">
            <v>1564</v>
          </cell>
          <cell r="M2902">
            <v>1.16290512383178</v>
          </cell>
          <cell r="N2902">
            <v>2884</v>
          </cell>
        </row>
        <row r="2903">
          <cell r="B2903" t="str">
            <v>ROSSMOOR 1101L503R</v>
          </cell>
          <cell r="C2903">
            <v>14161101</v>
          </cell>
          <cell r="D2903" t="str">
            <v>ROSSMOOR 1101</v>
          </cell>
          <cell r="E2903" t="str">
            <v>L503R</v>
          </cell>
          <cell r="F2903" t="b">
            <v>0</v>
          </cell>
          <cell r="G2903">
            <v>6910.8038098259904</v>
          </cell>
          <cell r="H2903">
            <v>6910.8038098259904</v>
          </cell>
          <cell r="I2903">
            <v>4.2950924859080111</v>
          </cell>
          <cell r="J2903">
            <v>62</v>
          </cell>
          <cell r="K2903">
            <v>1.05887407170807E-4</v>
          </cell>
          <cell r="L2903">
            <v>1498</v>
          </cell>
          <cell r="M2903">
            <v>0.832924329236156</v>
          </cell>
          <cell r="N2903">
            <v>2901</v>
          </cell>
        </row>
        <row r="2904">
          <cell r="B2904" t="str">
            <v>DOLAN ROAD 1101590402</v>
          </cell>
          <cell r="C2904">
            <v>182381101</v>
          </cell>
          <cell r="D2904" t="str">
            <v>DOLAN ROAD 1101</v>
          </cell>
          <cell r="E2904">
            <v>590402</v>
          </cell>
          <cell r="F2904" t="b">
            <v>0</v>
          </cell>
          <cell r="G2904">
            <v>9614.0154259386309</v>
          </cell>
          <cell r="H2904">
            <v>3916.0340490991698</v>
          </cell>
          <cell r="I2904">
            <v>2.4338309814165133</v>
          </cell>
          <cell r="J2904">
            <v>78</v>
          </cell>
          <cell r="K2904">
            <v>5.9194938144057003E-5</v>
          </cell>
          <cell r="L2904">
            <v>2800</v>
          </cell>
          <cell r="M2904">
            <v>0.67391613047687404</v>
          </cell>
          <cell r="N2904">
            <v>2910</v>
          </cell>
        </row>
        <row r="2905">
          <cell r="B2905" t="str">
            <v>PARADISE 1103468200</v>
          </cell>
          <cell r="C2905">
            <v>102831103</v>
          </cell>
          <cell r="D2905" t="str">
            <v>PARADISE 1103</v>
          </cell>
          <cell r="E2905">
            <v>468200</v>
          </cell>
          <cell r="F2905" t="b">
            <v>1</v>
          </cell>
          <cell r="G2905">
            <v>531.68008337479</v>
          </cell>
          <cell r="H2905">
            <v>531.68008337479</v>
          </cell>
          <cell r="I2905">
            <v>0.33044131968600993</v>
          </cell>
          <cell r="J2905">
            <v>4</v>
          </cell>
          <cell r="K2905">
            <v>7.2422141238348504E-4</v>
          </cell>
          <cell r="L2905">
            <v>6</v>
          </cell>
          <cell r="M2905">
            <v>6.6431380861030107E-2</v>
          </cell>
          <cell r="N2905">
            <v>3033</v>
          </cell>
        </row>
        <row r="2906">
          <cell r="B2906" t="str">
            <v>NAPA 11025039</v>
          </cell>
          <cell r="C2906">
            <v>42021102</v>
          </cell>
          <cell r="D2906" t="str">
            <v>NAPA 1102</v>
          </cell>
          <cell r="E2906">
            <v>5039</v>
          </cell>
          <cell r="F2906" t="b">
            <v>1</v>
          </cell>
          <cell r="G2906">
            <v>4245.04624664107</v>
          </cell>
          <cell r="H2906">
            <v>0</v>
          </cell>
          <cell r="I2906">
            <v>0</v>
          </cell>
          <cell r="J2906">
            <v>28</v>
          </cell>
          <cell r="K2906">
            <v>7.2353810505124499E-5</v>
          </cell>
          <cell r="L2906">
            <v>2407</v>
          </cell>
          <cell r="M2906">
            <v>1.19514983064851</v>
          </cell>
          <cell r="N2906">
            <v>2880</v>
          </cell>
        </row>
        <row r="2907">
          <cell r="B2907" t="str">
            <v>PARADISE 11042486</v>
          </cell>
          <cell r="C2907">
            <v>102831104</v>
          </cell>
          <cell r="D2907" t="str">
            <v>PARADISE 1104</v>
          </cell>
          <cell r="E2907">
            <v>2486</v>
          </cell>
          <cell r="F2907" t="b">
            <v>1</v>
          </cell>
          <cell r="G2907">
            <v>189.79162646555599</v>
          </cell>
          <cell r="H2907">
            <v>146.422847849888</v>
          </cell>
          <cell r="I2907">
            <v>9.1002391454249848E-2</v>
          </cell>
          <cell r="J2907">
            <v>2</v>
          </cell>
          <cell r="K2907">
            <v>6.7148345988243797E-4</v>
          </cell>
          <cell r="L2907">
            <v>8</v>
          </cell>
          <cell r="M2907">
            <v>6.5791284830713295E-2</v>
          </cell>
          <cell r="N2907">
            <v>3270</v>
          </cell>
        </row>
        <row r="2908">
          <cell r="B2908" t="str">
            <v>PARADISE 1105828400</v>
          </cell>
          <cell r="C2908">
            <v>102831105</v>
          </cell>
          <cell r="D2908" t="str">
            <v>PARADISE 1105</v>
          </cell>
          <cell r="E2908">
            <v>828400</v>
          </cell>
          <cell r="F2908" t="b">
            <v>1</v>
          </cell>
          <cell r="G2908">
            <v>50.109397096743301</v>
          </cell>
          <cell r="H2908">
            <v>50.109397096743301</v>
          </cell>
          <cell r="I2908">
            <v>3.1143192726378683E-2</v>
          </cell>
          <cell r="J2908">
            <v>2</v>
          </cell>
          <cell r="K2908">
            <v>6.6465628333389705E-4</v>
          </cell>
          <cell r="L2908">
            <v>9</v>
          </cell>
          <cell r="M2908">
            <v>6.6431380861030107E-2</v>
          </cell>
          <cell r="N2908">
            <v>3040</v>
          </cell>
        </row>
        <row r="2909">
          <cell r="B2909" t="str">
            <v>CEDAR CREEK 11011362</v>
          </cell>
          <cell r="C2909">
            <v>103321101</v>
          </cell>
          <cell r="D2909" t="str">
            <v>CEDAR CREEK 1101</v>
          </cell>
          <cell r="E2909">
            <v>1362</v>
          </cell>
          <cell r="F2909" t="b">
            <v>1</v>
          </cell>
          <cell r="G2909">
            <v>24.951411183958601</v>
          </cell>
          <cell r="H2909">
            <v>24.951411183958601</v>
          </cell>
          <cell r="I2909">
            <v>1.550740284894879E-2</v>
          </cell>
          <cell r="J2909">
            <v>1</v>
          </cell>
          <cell r="K2909">
            <v>6.5972970332950299E-4</v>
          </cell>
          <cell r="L2909">
            <v>10</v>
          </cell>
          <cell r="M2909">
            <v>6.6431380861030107E-2</v>
          </cell>
          <cell r="N2909">
            <v>3035</v>
          </cell>
        </row>
        <row r="2910">
          <cell r="B2910" t="str">
            <v>EL CERRITO G 1105BR194</v>
          </cell>
          <cell r="C2910">
            <v>12501105</v>
          </cell>
          <cell r="D2910" t="str">
            <v>EL CERRITO G 1105</v>
          </cell>
          <cell r="E2910" t="str">
            <v>BR194</v>
          </cell>
          <cell r="F2910" t="b">
            <v>0</v>
          </cell>
          <cell r="G2910">
            <v>8491.9295122302101</v>
          </cell>
          <cell r="H2910">
            <v>6148.6965385427702</v>
          </cell>
          <cell r="I2910">
            <v>3.821439738062629</v>
          </cell>
          <cell r="J2910">
            <v>74</v>
          </cell>
          <cell r="K2910">
            <v>6.6441644284586304E-5</v>
          </cell>
          <cell r="L2910">
            <v>2577</v>
          </cell>
          <cell r="M2910">
            <v>0.38708881983483101</v>
          </cell>
          <cell r="N2910">
            <v>2919</v>
          </cell>
        </row>
        <row r="2911">
          <cell r="B2911" t="str">
            <v>PARADISE 11061212</v>
          </cell>
          <cell r="C2911">
            <v>102831106</v>
          </cell>
          <cell r="D2911" t="str">
            <v>PARADISE 1106</v>
          </cell>
          <cell r="E2911">
            <v>1212</v>
          </cell>
          <cell r="F2911" t="b">
            <v>0</v>
          </cell>
          <cell r="G2911">
            <v>3248.6095332291502</v>
          </cell>
          <cell r="H2911">
            <v>3232.60749299995</v>
          </cell>
          <cell r="I2911">
            <v>2.0090786159104721</v>
          </cell>
          <cell r="J2911">
            <v>33</v>
          </cell>
          <cell r="K2911">
            <v>6.4006987866543398E-4</v>
          </cell>
          <cell r="L2911">
            <v>12</v>
          </cell>
          <cell r="M2911">
            <v>6.6392587162223002E-2</v>
          </cell>
          <cell r="N2911">
            <v>3123</v>
          </cell>
        </row>
        <row r="2912">
          <cell r="B2912" t="str">
            <v>CAMP EVERS 210510996</v>
          </cell>
          <cell r="C2912">
            <v>83622105</v>
          </cell>
          <cell r="D2912" t="str">
            <v>CAMP EVERS 2105</v>
          </cell>
          <cell r="E2912">
            <v>10996</v>
          </cell>
          <cell r="F2912" t="b">
            <v>0</v>
          </cell>
          <cell r="G2912">
            <v>1226.20928868285</v>
          </cell>
          <cell r="H2912">
            <v>1226.20928868285</v>
          </cell>
          <cell r="I2912">
            <v>0.76209402652756375</v>
          </cell>
          <cell r="J2912">
            <v>8</v>
          </cell>
          <cell r="K2912">
            <v>6.3772057183086796E-4</v>
          </cell>
          <cell r="L2912">
            <v>13</v>
          </cell>
          <cell r="M2912">
            <v>6.6431229729116206E-2</v>
          </cell>
          <cell r="N2912">
            <v>3070</v>
          </cell>
        </row>
        <row r="2913">
          <cell r="B2913" t="str">
            <v>PARADISE 110599226</v>
          </cell>
          <cell r="C2913">
            <v>102831105</v>
          </cell>
          <cell r="D2913" t="str">
            <v>PARADISE 1105</v>
          </cell>
          <cell r="E2913">
            <v>99226</v>
          </cell>
          <cell r="F2913" t="b">
            <v>0</v>
          </cell>
          <cell r="G2913">
            <v>5537.6206089529596</v>
          </cell>
          <cell r="H2913">
            <v>1841.8714671755799</v>
          </cell>
          <cell r="I2913">
            <v>1.1447305575982474</v>
          </cell>
          <cell r="J2913">
            <v>42</v>
          </cell>
          <cell r="K2913">
            <v>6.2785556552366205E-4</v>
          </cell>
          <cell r="L2913">
            <v>15</v>
          </cell>
          <cell r="M2913">
            <v>6.5638881013971306E-2</v>
          </cell>
          <cell r="N2913">
            <v>3326</v>
          </cell>
        </row>
        <row r="2914">
          <cell r="B2914" t="str">
            <v>FORT BRAGG A 1102956</v>
          </cell>
          <cell r="C2914">
            <v>42761102</v>
          </cell>
          <cell r="D2914" t="str">
            <v>FORT BRAGG A 1102</v>
          </cell>
          <cell r="E2914">
            <v>956</v>
          </cell>
          <cell r="F2914" t="b">
            <v>0</v>
          </cell>
          <cell r="G2914">
            <v>19682.088271915301</v>
          </cell>
          <cell r="H2914">
            <v>18278.726736359498</v>
          </cell>
          <cell r="I2914">
            <v>11.360302508613735</v>
          </cell>
          <cell r="J2914">
            <v>145</v>
          </cell>
          <cell r="K2914">
            <v>8.7665127265891302E-5</v>
          </cell>
          <cell r="L2914">
            <v>1994</v>
          </cell>
          <cell r="M2914">
            <v>0.39403693083504698</v>
          </cell>
          <cell r="N2914">
            <v>2918</v>
          </cell>
        </row>
        <row r="2915">
          <cell r="B2915" t="str">
            <v>BIG TREES  04025300</v>
          </cell>
          <cell r="C2915">
            <v>83050402</v>
          </cell>
          <cell r="D2915" t="str">
            <v>BIG TREES  0402</v>
          </cell>
          <cell r="E2915">
            <v>5300</v>
          </cell>
          <cell r="F2915" t="b">
            <v>0</v>
          </cell>
          <cell r="G2915">
            <v>15760.3239417283</v>
          </cell>
          <cell r="H2915">
            <v>15760.3239417283</v>
          </cell>
          <cell r="I2915">
            <v>9.7951049979666251</v>
          </cell>
          <cell r="J2915">
            <v>115</v>
          </cell>
          <cell r="K2915">
            <v>2.0513197415984101E-4</v>
          </cell>
          <cell r="L2915">
            <v>380</v>
          </cell>
          <cell r="M2915">
            <v>0.27314547654848198</v>
          </cell>
          <cell r="N2915">
            <v>2925</v>
          </cell>
        </row>
        <row r="2916">
          <cell r="B2916" t="str">
            <v>CAMP EVERS 210595050</v>
          </cell>
          <cell r="C2916">
            <v>83622105</v>
          </cell>
          <cell r="D2916" t="str">
            <v>CAMP EVERS 2105</v>
          </cell>
          <cell r="E2916">
            <v>95050</v>
          </cell>
          <cell r="F2916" t="b">
            <v>1</v>
          </cell>
          <cell r="G2916">
            <v>223.21173344340701</v>
          </cell>
          <cell r="H2916">
            <v>223.21173344340701</v>
          </cell>
          <cell r="I2916">
            <v>0.13872699406053884</v>
          </cell>
          <cell r="J2916">
            <v>5</v>
          </cell>
          <cell r="K2916">
            <v>5.9507645200937897E-4</v>
          </cell>
          <cell r="L2916">
            <v>17</v>
          </cell>
          <cell r="M2916">
            <v>6.6431229729116206E-2</v>
          </cell>
          <cell r="N2916">
            <v>3081</v>
          </cell>
        </row>
        <row r="2917">
          <cell r="B2917" t="str">
            <v>DUNLAP 11037170</v>
          </cell>
          <cell r="C2917">
            <v>254061103</v>
          </cell>
          <cell r="D2917" t="str">
            <v>DUNLAP 1103</v>
          </cell>
          <cell r="E2917">
            <v>7170</v>
          </cell>
          <cell r="F2917" t="b">
            <v>0</v>
          </cell>
          <cell r="G2917">
            <v>8726.7126865543105</v>
          </cell>
          <cell r="H2917">
            <v>8726.7126865543105</v>
          </cell>
          <cell r="I2917">
            <v>5.4236871886602307</v>
          </cell>
          <cell r="J2917">
            <v>54</v>
          </cell>
          <cell r="K2917">
            <v>2.8720087331474202E-5</v>
          </cell>
          <cell r="L2917">
            <v>3442</v>
          </cell>
          <cell r="M2917">
            <v>2.7065728938453999</v>
          </cell>
          <cell r="N2917">
            <v>2821</v>
          </cell>
        </row>
        <row r="2918">
          <cell r="B2918" t="str">
            <v>BEN LOMOND 04015400</v>
          </cell>
          <cell r="C2918">
            <v>83040401</v>
          </cell>
          <cell r="D2918" t="str">
            <v>BEN LOMOND 0401</v>
          </cell>
          <cell r="E2918">
            <v>5400</v>
          </cell>
          <cell r="F2918" t="b">
            <v>1</v>
          </cell>
          <cell r="G2918">
            <v>731.42411497907096</v>
          </cell>
          <cell r="H2918">
            <v>731.42411497907096</v>
          </cell>
          <cell r="I2918">
            <v>0.45458304224926721</v>
          </cell>
          <cell r="J2918">
            <v>4</v>
          </cell>
          <cell r="K2918">
            <v>5.9377777506597297E-4</v>
          </cell>
          <cell r="L2918">
            <v>18</v>
          </cell>
          <cell r="M2918">
            <v>6.6431229729116206E-2</v>
          </cell>
          <cell r="N2918">
            <v>3083</v>
          </cell>
        </row>
        <row r="2919">
          <cell r="B2919" t="str">
            <v>ROB ROY 210538430</v>
          </cell>
          <cell r="C2919">
            <v>83692105</v>
          </cell>
          <cell r="D2919" t="str">
            <v>ROB ROY 2105</v>
          </cell>
          <cell r="E2919">
            <v>38430</v>
          </cell>
          <cell r="F2919" t="b">
            <v>0</v>
          </cell>
          <cell r="G2919">
            <v>10237.4777237854</v>
          </cell>
          <cell r="H2919">
            <v>6060.3575350320798</v>
          </cell>
          <cell r="I2919">
            <v>3.7665366905109261</v>
          </cell>
          <cell r="J2919">
            <v>90</v>
          </cell>
          <cell r="K2919">
            <v>5.3215155311887203E-5</v>
          </cell>
          <cell r="L2919">
            <v>2959</v>
          </cell>
          <cell r="M2919">
            <v>0.59377721473574596</v>
          </cell>
          <cell r="N2919">
            <v>2912</v>
          </cell>
        </row>
        <row r="2920">
          <cell r="B2920" t="str">
            <v>MORGAN HILL 2106CB</v>
          </cell>
          <cell r="C2920">
            <v>83242106</v>
          </cell>
          <cell r="D2920" t="str">
            <v>MORGAN HILL 2106</v>
          </cell>
          <cell r="E2920" t="str">
            <v>CB</v>
          </cell>
          <cell r="F2920" t="b">
            <v>0</v>
          </cell>
          <cell r="G2920">
            <v>6247.2514366261203</v>
          </cell>
          <cell r="H2920">
            <v>1003.19797703545</v>
          </cell>
          <cell r="I2920">
            <v>0.62349159542290244</v>
          </cell>
          <cell r="J2920">
            <v>47</v>
          </cell>
          <cell r="K2920">
            <v>4.8423594698972501E-5</v>
          </cell>
          <cell r="L2920">
            <v>3081</v>
          </cell>
          <cell r="M2920">
            <v>0.73811857069426301</v>
          </cell>
          <cell r="N2920">
            <v>2907</v>
          </cell>
        </row>
        <row r="2921">
          <cell r="B2921" t="str">
            <v>SHINGLE SPRINGS 2108449638</v>
          </cell>
          <cell r="C2921">
            <v>153652108</v>
          </cell>
          <cell r="D2921" t="str">
            <v>SHINGLE SPRINGS 2108</v>
          </cell>
          <cell r="E2921">
            <v>449638</v>
          </cell>
          <cell r="F2921" t="b">
            <v>1</v>
          </cell>
          <cell r="G2921">
            <v>41.983264275593598</v>
          </cell>
          <cell r="H2921">
            <v>41.983264275593598</v>
          </cell>
          <cell r="I2921">
            <v>2.6092768350275696E-2</v>
          </cell>
          <cell r="J2921">
            <v>1</v>
          </cell>
          <cell r="K2921">
            <v>1.60487499670125E-4</v>
          </cell>
          <cell r="L2921">
            <v>640</v>
          </cell>
          <cell r="M2921">
            <v>0.21902741465287601</v>
          </cell>
          <cell r="N2921">
            <v>2930</v>
          </cell>
        </row>
        <row r="2922">
          <cell r="B2922" t="str">
            <v>PACIFICA 1101777484</v>
          </cell>
          <cell r="C2922">
            <v>22811101</v>
          </cell>
          <cell r="D2922" t="str">
            <v>PACIFICA 1101</v>
          </cell>
          <cell r="E2922">
            <v>777484</v>
          </cell>
          <cell r="F2922" t="b">
            <v>0</v>
          </cell>
          <cell r="G2922">
            <v>5712.0142234841596</v>
          </cell>
          <cell r="H2922">
            <v>1455.0407719325101</v>
          </cell>
          <cell r="I2922">
            <v>0.90431371779522074</v>
          </cell>
          <cell r="J2922">
            <v>50</v>
          </cell>
          <cell r="K2922">
            <v>1.3219203401604301E-5</v>
          </cell>
          <cell r="L2922">
            <v>3597</v>
          </cell>
          <cell r="M2922">
            <v>5.1373972196877</v>
          </cell>
          <cell r="N2922">
            <v>2746</v>
          </cell>
        </row>
        <row r="2923">
          <cell r="B2923" t="str">
            <v>PARADISE 11032534</v>
          </cell>
          <cell r="C2923">
            <v>102831103</v>
          </cell>
          <cell r="D2923" t="str">
            <v>PARADISE 1103</v>
          </cell>
          <cell r="E2923">
            <v>2534</v>
          </cell>
          <cell r="F2923" t="b">
            <v>0</v>
          </cell>
          <cell r="G2923">
            <v>5245.4729146474101</v>
          </cell>
          <cell r="H2923">
            <v>5105.9058983007799</v>
          </cell>
          <cell r="I2923">
            <v>3.1733411425113611</v>
          </cell>
          <cell r="J2923">
            <v>49</v>
          </cell>
          <cell r="K2923">
            <v>5.0354359284808298E-4</v>
          </cell>
          <cell r="L2923">
            <v>30</v>
          </cell>
          <cell r="M2923">
            <v>6.6326875386692602E-2</v>
          </cell>
          <cell r="N2923">
            <v>3143</v>
          </cell>
        </row>
        <row r="2924">
          <cell r="B2924" t="str">
            <v>PACIFICA 1102CB</v>
          </cell>
          <cell r="C2924">
            <v>22811102</v>
          </cell>
          <cell r="D2924" t="str">
            <v>PACIFICA 1102</v>
          </cell>
          <cell r="E2924" t="str">
            <v>CB</v>
          </cell>
          <cell r="F2924" t="b">
            <v>1</v>
          </cell>
          <cell r="G2924">
            <v>6265.5755368015398</v>
          </cell>
          <cell r="H2924">
            <v>560.12748853620303</v>
          </cell>
          <cell r="I2924">
            <v>0.34812149691498012</v>
          </cell>
          <cell r="J2924">
            <v>51</v>
          </cell>
          <cell r="K2924">
            <v>1.5293704943057101E-5</v>
          </cell>
          <cell r="L2924">
            <v>3585</v>
          </cell>
          <cell r="M2924">
            <v>1.6186480276724799</v>
          </cell>
          <cell r="N2924">
            <v>2858</v>
          </cell>
        </row>
        <row r="2925">
          <cell r="B2925" t="str">
            <v>PARADISE 11042488</v>
          </cell>
          <cell r="C2925">
            <v>102831104</v>
          </cell>
          <cell r="D2925" t="str">
            <v>PARADISE 1104</v>
          </cell>
          <cell r="E2925">
            <v>2488</v>
          </cell>
          <cell r="F2925" t="b">
            <v>0</v>
          </cell>
          <cell r="G2925">
            <v>5690.0714290113701</v>
          </cell>
          <cell r="H2925">
            <v>5690.0714290113701</v>
          </cell>
          <cell r="I2925">
            <v>3.5364023797460349</v>
          </cell>
          <cell r="J2925">
            <v>47</v>
          </cell>
          <cell r="K2925">
            <v>4.8559804634622E-4</v>
          </cell>
          <cell r="L2925">
            <v>34</v>
          </cell>
          <cell r="M2925">
            <v>6.6431380861029996E-2</v>
          </cell>
          <cell r="N2925">
            <v>3043</v>
          </cell>
        </row>
        <row r="2926">
          <cell r="B2926" t="str">
            <v>WILLOW CREEK 1103181562</v>
          </cell>
          <cell r="C2926">
            <v>192171103</v>
          </cell>
          <cell r="D2926" t="str">
            <v>WILLOW CREEK 1103</v>
          </cell>
          <cell r="E2926">
            <v>181562</v>
          </cell>
          <cell r="F2926" t="b">
            <v>1</v>
          </cell>
          <cell r="G2926">
            <v>4.5720071049875397</v>
          </cell>
          <cell r="H2926">
            <v>4.5720071049875397</v>
          </cell>
          <cell r="I2926">
            <v>2.8415208856355126E-3</v>
          </cell>
          <cell r="J2926">
            <v>1</v>
          </cell>
          <cell r="K2926">
            <v>4.8290702397935E-4</v>
          </cell>
          <cell r="L2926">
            <v>37</v>
          </cell>
          <cell r="M2926">
            <v>6.6431758675379496E-2</v>
          </cell>
          <cell r="N2926">
            <v>2996</v>
          </cell>
        </row>
        <row r="2927">
          <cell r="B2927" t="str">
            <v>PARADISE 1104283794</v>
          </cell>
          <cell r="C2927">
            <v>102831104</v>
          </cell>
          <cell r="D2927" t="str">
            <v>PARADISE 1104</v>
          </cell>
          <cell r="E2927">
            <v>283794</v>
          </cell>
          <cell r="F2927" t="b">
            <v>0</v>
          </cell>
          <cell r="G2927">
            <v>4034.8506938678302</v>
          </cell>
          <cell r="H2927">
            <v>3810.7404337028402</v>
          </cell>
          <cell r="I2927">
            <v>2.3683905740850468</v>
          </cell>
          <cell r="J2927">
            <v>37</v>
          </cell>
          <cell r="K2927">
            <v>4.82673334379403E-4</v>
          </cell>
          <cell r="L2927">
            <v>38</v>
          </cell>
          <cell r="M2927">
            <v>6.6327581504762506E-2</v>
          </cell>
          <cell r="N2927">
            <v>3142</v>
          </cell>
        </row>
        <row r="2928">
          <cell r="B2928" t="str">
            <v>FORT BRAGG A 110235592</v>
          </cell>
          <cell r="C2928">
            <v>42761102</v>
          </cell>
          <cell r="D2928" t="str">
            <v>FORT BRAGG A 1102</v>
          </cell>
          <cell r="E2928">
            <v>35592</v>
          </cell>
          <cell r="F2928" t="b">
            <v>0</v>
          </cell>
          <cell r="G2928">
            <v>21129.6387640963</v>
          </cell>
          <cell r="H2928">
            <v>21129.6387640963</v>
          </cell>
          <cell r="I2928">
            <v>13.132155850898881</v>
          </cell>
          <cell r="J2928">
            <v>149</v>
          </cell>
          <cell r="K2928">
            <v>1.44291141885869E-4</v>
          </cell>
          <cell r="L2928">
            <v>808</v>
          </cell>
          <cell r="M2928">
            <v>0.385354229901476</v>
          </cell>
          <cell r="N2928">
            <v>2920</v>
          </cell>
        </row>
        <row r="2929">
          <cell r="B2929" t="str">
            <v>BRUNSWICK 11103907</v>
          </cell>
          <cell r="C2929">
            <v>152481110</v>
          </cell>
          <cell r="D2929" t="str">
            <v>BRUNSWICK 1110</v>
          </cell>
          <cell r="E2929">
            <v>3907</v>
          </cell>
          <cell r="F2929" t="b">
            <v>0</v>
          </cell>
          <cell r="G2929">
            <v>1437.9091016085399</v>
          </cell>
          <cell r="H2929">
            <v>1437.9091016085399</v>
          </cell>
          <cell r="I2929">
            <v>0.89366631548075814</v>
          </cell>
          <cell r="J2929">
            <v>16</v>
          </cell>
          <cell r="K2929">
            <v>4.7789134532649698E-4</v>
          </cell>
          <cell r="L2929">
            <v>39</v>
          </cell>
          <cell r="M2929">
            <v>6.6431531992944007E-2</v>
          </cell>
          <cell r="N2929">
            <v>3009</v>
          </cell>
        </row>
        <row r="2930">
          <cell r="B2930" t="str">
            <v>PEORIA 17013186</v>
          </cell>
          <cell r="C2930">
            <v>163781701</v>
          </cell>
          <cell r="D2930" t="str">
            <v>PEORIA 1701</v>
          </cell>
          <cell r="E2930">
            <v>3186</v>
          </cell>
          <cell r="F2930" t="b">
            <v>0</v>
          </cell>
          <cell r="G2930">
            <v>15806.1877194258</v>
          </cell>
          <cell r="H2930">
            <v>15806.1877194258</v>
          </cell>
          <cell r="I2930">
            <v>9.8236095210850216</v>
          </cell>
          <cell r="J2930">
            <v>143</v>
          </cell>
          <cell r="K2930">
            <v>7.9358048277900498E-5</v>
          </cell>
          <cell r="L2930">
            <v>2223</v>
          </cell>
          <cell r="M2930">
            <v>0.39871393071187899</v>
          </cell>
          <cell r="N2930">
            <v>2917</v>
          </cell>
        </row>
        <row r="2931">
          <cell r="B2931" t="str">
            <v>BERESFORD 0403435168</v>
          </cell>
          <cell r="C2931">
            <v>24040403</v>
          </cell>
          <cell r="D2931" t="str">
            <v>BERESFORD 0403</v>
          </cell>
          <cell r="E2931">
            <v>435168</v>
          </cell>
          <cell r="F2931" t="b">
            <v>0</v>
          </cell>
          <cell r="G2931">
            <v>2902.29551037684</v>
          </cell>
          <cell r="H2931">
            <v>2068.40767296582</v>
          </cell>
          <cell r="I2931">
            <v>1.2855237246524673</v>
          </cell>
          <cell r="J2931">
            <v>26</v>
          </cell>
          <cell r="K2931">
            <v>4.95031682658009E-5</v>
          </cell>
          <cell r="L2931">
            <v>3049</v>
          </cell>
          <cell r="M2931">
            <v>0.97971326743180898</v>
          </cell>
          <cell r="N2931">
            <v>2895</v>
          </cell>
        </row>
        <row r="2932">
          <cell r="B2932" t="str">
            <v>BRUNSWICK 1104244027</v>
          </cell>
          <cell r="C2932">
            <v>152481104</v>
          </cell>
          <cell r="D2932" t="str">
            <v>BRUNSWICK 1104</v>
          </cell>
          <cell r="E2932">
            <v>244027</v>
          </cell>
          <cell r="F2932" t="b">
            <v>1</v>
          </cell>
          <cell r="G2932">
            <v>620.973846089522</v>
          </cell>
          <cell r="H2932">
            <v>492.750223151819</v>
          </cell>
          <cell r="I2932">
            <v>0.30624625428950841</v>
          </cell>
          <cell r="J2932">
            <v>6</v>
          </cell>
          <cell r="K2932">
            <v>4.7100739902816702E-4</v>
          </cell>
          <cell r="L2932">
            <v>41</v>
          </cell>
          <cell r="M2932">
            <v>6.57907605885487E-2</v>
          </cell>
          <cell r="N2932">
            <v>3272</v>
          </cell>
        </row>
        <row r="2933">
          <cell r="B2933" t="str">
            <v>CAMP EVERS 210595394</v>
          </cell>
          <cell r="C2933">
            <v>83622105</v>
          </cell>
          <cell r="D2933" t="str">
            <v>CAMP EVERS 2105</v>
          </cell>
          <cell r="E2933">
            <v>95394</v>
          </cell>
          <cell r="F2933" t="b">
            <v>1</v>
          </cell>
          <cell r="G2933">
            <v>790.39424890886096</v>
          </cell>
          <cell r="H2933">
            <v>790.39424890886096</v>
          </cell>
          <cell r="I2933">
            <v>0.4912332187127787</v>
          </cell>
          <cell r="J2933">
            <v>8</v>
          </cell>
          <cell r="K2933">
            <v>4.6444759209407401E-4</v>
          </cell>
          <cell r="L2933">
            <v>43</v>
          </cell>
          <cell r="M2933">
            <v>6.6431229729116206E-2</v>
          </cell>
          <cell r="N2933">
            <v>3075</v>
          </cell>
        </row>
        <row r="2934">
          <cell r="B2934" t="str">
            <v>PARADISE 110636042</v>
          </cell>
          <cell r="C2934">
            <v>102831106</v>
          </cell>
          <cell r="D2934" t="str">
            <v>PARADISE 1106</v>
          </cell>
          <cell r="E2934">
            <v>36042</v>
          </cell>
          <cell r="F2934" t="b">
            <v>0</v>
          </cell>
          <cell r="G2934">
            <v>14063.6210651119</v>
          </cell>
          <cell r="H2934">
            <v>13184.510337975</v>
          </cell>
          <cell r="I2934">
            <v>8.1942264375233069</v>
          </cell>
          <cell r="J2934">
            <v>119</v>
          </cell>
          <cell r="K2934">
            <v>4.64906853595807E-4</v>
          </cell>
          <cell r="L2934">
            <v>42</v>
          </cell>
          <cell r="M2934">
            <v>6.6334559612746993E-2</v>
          </cell>
          <cell r="N2934">
            <v>3138</v>
          </cell>
        </row>
        <row r="2935">
          <cell r="B2935" t="str">
            <v>ANDERSON 1101561686</v>
          </cell>
          <cell r="C2935">
            <v>103261101</v>
          </cell>
          <cell r="D2935" t="str">
            <v>ANDERSON 1101</v>
          </cell>
          <cell r="E2935">
            <v>561686</v>
          </cell>
          <cell r="F2935" t="b">
            <v>1</v>
          </cell>
          <cell r="G2935">
            <v>147.20291916852901</v>
          </cell>
          <cell r="H2935">
            <v>147.20291916852901</v>
          </cell>
          <cell r="I2935">
            <v>9.1487208930098818E-2</v>
          </cell>
          <cell r="J2935">
            <v>1</v>
          </cell>
          <cell r="K2935">
            <v>4.4668841292150302E-4</v>
          </cell>
          <cell r="L2935">
            <v>47</v>
          </cell>
          <cell r="M2935">
            <v>6.6430700806005896E-2</v>
          </cell>
          <cell r="N2935">
            <v>3105</v>
          </cell>
        </row>
        <row r="2936">
          <cell r="B2936" t="str">
            <v>BEN LOMOND 040116010</v>
          </cell>
          <cell r="C2936">
            <v>83040401</v>
          </cell>
          <cell r="D2936" t="str">
            <v>BEN LOMOND 0401</v>
          </cell>
          <cell r="E2936">
            <v>16010</v>
          </cell>
          <cell r="F2936" t="b">
            <v>0</v>
          </cell>
          <cell r="G2936">
            <v>2728.9115091387598</v>
          </cell>
          <cell r="H2936">
            <v>2728.9115091387598</v>
          </cell>
          <cell r="I2936">
            <v>1.6960295271216654</v>
          </cell>
          <cell r="J2936">
            <v>25</v>
          </cell>
          <cell r="K2936">
            <v>4.4502439792267899E-4</v>
          </cell>
          <cell r="L2936">
            <v>49</v>
          </cell>
          <cell r="M2936">
            <v>6.6431229729116206E-2</v>
          </cell>
          <cell r="N2936">
            <v>3054</v>
          </cell>
        </row>
        <row r="2937">
          <cell r="B2937" t="str">
            <v>LAKEWOOD 210738404</v>
          </cell>
          <cell r="C2937">
            <v>13532107</v>
          </cell>
          <cell r="D2937" t="str">
            <v>LAKEWOOD 2107</v>
          </cell>
          <cell r="E2937">
            <v>38404</v>
          </cell>
          <cell r="F2937" t="b">
            <v>0</v>
          </cell>
          <cell r="G2937">
            <v>9333.1055809020309</v>
          </cell>
          <cell r="H2937">
            <v>5730.6142521517304</v>
          </cell>
          <cell r="I2937">
            <v>3.5615999081117033</v>
          </cell>
          <cell r="J2937">
            <v>47</v>
          </cell>
          <cell r="K2937">
            <v>1.0906710841758701E-4</v>
          </cell>
          <cell r="L2937">
            <v>1427</v>
          </cell>
          <cell r="M2937">
            <v>0.73881049099297502</v>
          </cell>
          <cell r="N2937">
            <v>2906</v>
          </cell>
        </row>
        <row r="2938">
          <cell r="B2938" t="str">
            <v>FAIRMOUNT 0401395180</v>
          </cell>
          <cell r="C2938">
            <v>12650401</v>
          </cell>
          <cell r="D2938" t="str">
            <v>FAIRMOUNT 0401</v>
          </cell>
          <cell r="E2938">
            <v>395180</v>
          </cell>
          <cell r="F2938" t="b">
            <v>0</v>
          </cell>
          <cell r="G2938">
            <v>2394.7505244763202</v>
          </cell>
          <cell r="H2938">
            <v>2263.8751869493699</v>
          </cell>
          <cell r="I2938">
            <v>1.4070075742382659</v>
          </cell>
          <cell r="J2938">
            <v>20</v>
          </cell>
          <cell r="K2938">
            <v>1.6162461315616301E-5</v>
          </cell>
          <cell r="L2938">
            <v>3578</v>
          </cell>
          <cell r="M2938">
            <v>2.4420556213706699</v>
          </cell>
          <cell r="N2938">
            <v>2827</v>
          </cell>
        </row>
        <row r="2939">
          <cell r="B2939" t="str">
            <v>RIO DELL 1102214052</v>
          </cell>
          <cell r="C2939">
            <v>192251102</v>
          </cell>
          <cell r="D2939" t="str">
            <v>RIO DELL 1102</v>
          </cell>
          <cell r="E2939">
            <v>214052</v>
          </cell>
          <cell r="F2939" t="b">
            <v>1</v>
          </cell>
          <cell r="G2939">
            <v>1011.6764453944</v>
          </cell>
          <cell r="H2939">
            <v>941.15870726872799</v>
          </cell>
          <cell r="I2939">
            <v>0.5849339386381156</v>
          </cell>
          <cell r="J2939">
            <v>7</v>
          </cell>
          <cell r="K2939">
            <v>4.4429073438680301E-4</v>
          </cell>
          <cell r="L2939">
            <v>50</v>
          </cell>
          <cell r="M2939">
            <v>6.60649072931664E-2</v>
          </cell>
          <cell r="N2939">
            <v>3204</v>
          </cell>
        </row>
        <row r="2940">
          <cell r="B2940" t="str">
            <v>DIAMOND SPRINGS 1106176130</v>
          </cell>
          <cell r="C2940">
            <v>152261106</v>
          </cell>
          <cell r="D2940" t="str">
            <v>DIAMOND SPRINGS 1106</v>
          </cell>
          <cell r="E2940">
            <v>176130</v>
          </cell>
          <cell r="F2940" t="b">
            <v>1</v>
          </cell>
          <cell r="G2940">
            <v>32.073696214637202</v>
          </cell>
          <cell r="H2940">
            <v>32.073696214637202</v>
          </cell>
          <cell r="I2940">
            <v>1.9933931767953512E-2</v>
          </cell>
          <cell r="J2940">
            <v>1</v>
          </cell>
          <cell r="K2940">
            <v>4.4127582805231197E-4</v>
          </cell>
          <cell r="L2940">
            <v>54</v>
          </cell>
          <cell r="M2940">
            <v>6.6431531992944007E-2</v>
          </cell>
          <cell r="N2940">
            <v>3008</v>
          </cell>
        </row>
        <row r="2941">
          <cell r="B2941" t="str">
            <v>CAMP EVERS 2103CB</v>
          </cell>
          <cell r="C2941">
            <v>83622103</v>
          </cell>
          <cell r="D2941" t="str">
            <v>CAMP EVERS 2103</v>
          </cell>
          <cell r="E2941" t="str">
            <v>CB</v>
          </cell>
          <cell r="F2941" t="b">
            <v>1</v>
          </cell>
          <cell r="G2941">
            <v>225.70117790669801</v>
          </cell>
          <cell r="H2941">
            <v>190.378835595818</v>
          </cell>
          <cell r="I2941">
            <v>0.11832121541070106</v>
          </cell>
          <cell r="J2941">
            <v>6</v>
          </cell>
          <cell r="K2941">
            <v>4.3794711685526001E-4</v>
          </cell>
          <cell r="L2941">
            <v>56</v>
          </cell>
          <cell r="M2941">
            <v>6.6003515083429901E-2</v>
          </cell>
          <cell r="N2941">
            <v>3225</v>
          </cell>
        </row>
        <row r="2942">
          <cell r="B2942" t="str">
            <v>PARADISE 1104CB</v>
          </cell>
          <cell r="C2942">
            <v>102831104</v>
          </cell>
          <cell r="D2942" t="str">
            <v>PARADISE 1104</v>
          </cell>
          <cell r="E2942" t="str">
            <v>CB</v>
          </cell>
          <cell r="F2942" t="b">
            <v>0</v>
          </cell>
          <cell r="G2942">
            <v>5993.69160802237</v>
          </cell>
          <cell r="H2942">
            <v>2211.8341392942998</v>
          </cell>
          <cell r="I2942">
            <v>1.374663852886451</v>
          </cell>
          <cell r="J2942">
            <v>46</v>
          </cell>
          <cell r="K2942">
            <v>4.4180446324885802E-4</v>
          </cell>
          <cell r="L2942">
            <v>52</v>
          </cell>
          <cell r="M2942">
            <v>6.5540812471024196E-2</v>
          </cell>
          <cell r="N2942">
            <v>3355</v>
          </cell>
        </row>
        <row r="2943">
          <cell r="B2943" t="str">
            <v>BRUNSWICK 1107969778</v>
          </cell>
          <cell r="C2943">
            <v>152481107</v>
          </cell>
          <cell r="D2943" t="str">
            <v>BRUNSWICK 1107</v>
          </cell>
          <cell r="E2943">
            <v>969778</v>
          </cell>
          <cell r="F2943" t="b">
            <v>0</v>
          </cell>
          <cell r="G2943">
            <v>1070.97860316468</v>
          </cell>
          <cell r="H2943">
            <v>1070.97860316468</v>
          </cell>
          <cell r="I2943">
            <v>0.66561752838078303</v>
          </cell>
          <cell r="J2943">
            <v>9</v>
          </cell>
          <cell r="K2943">
            <v>4.29827221927957E-4</v>
          </cell>
          <cell r="L2943">
            <v>59</v>
          </cell>
          <cell r="M2943">
            <v>6.6431531992944007E-2</v>
          </cell>
          <cell r="N2943">
            <v>3004</v>
          </cell>
        </row>
        <row r="2944">
          <cell r="B2944" t="str">
            <v>PARADISE 1104954322</v>
          </cell>
          <cell r="C2944">
            <v>102831104</v>
          </cell>
          <cell r="D2944" t="str">
            <v>PARADISE 1104</v>
          </cell>
          <cell r="E2944">
            <v>954322</v>
          </cell>
          <cell r="F2944" t="b">
            <v>0</v>
          </cell>
          <cell r="G2944">
            <v>6923.0972849833297</v>
          </cell>
          <cell r="H2944">
            <v>6923.0972849833297</v>
          </cell>
          <cell r="I2944">
            <v>4.302732930381187</v>
          </cell>
          <cell r="J2944">
            <v>63</v>
          </cell>
          <cell r="K2944">
            <v>4.2679650031791498E-4</v>
          </cell>
          <cell r="L2944">
            <v>60</v>
          </cell>
          <cell r="M2944">
            <v>6.6431380861029996E-2</v>
          </cell>
          <cell r="N2944">
            <v>3044</v>
          </cell>
        </row>
        <row r="2945">
          <cell r="B2945" t="str">
            <v>BIG BASIN 11015479</v>
          </cell>
          <cell r="C2945">
            <v>82841101</v>
          </cell>
          <cell r="D2945" t="str">
            <v>BIG BASIN 1101</v>
          </cell>
          <cell r="E2945">
            <v>5479</v>
          </cell>
          <cell r="F2945" t="b">
            <v>1</v>
          </cell>
          <cell r="G2945">
            <v>289.277679652887</v>
          </cell>
          <cell r="H2945">
            <v>289.277679652887</v>
          </cell>
          <cell r="I2945">
            <v>0.17978724652137165</v>
          </cell>
          <cell r="J2945">
            <v>3</v>
          </cell>
          <cell r="K2945">
            <v>4.1806893811250701E-4</v>
          </cell>
          <cell r="L2945">
            <v>63</v>
          </cell>
          <cell r="M2945">
            <v>6.6431229729116206E-2</v>
          </cell>
          <cell r="N2945">
            <v>3086</v>
          </cell>
        </row>
        <row r="2946">
          <cell r="B2946" t="str">
            <v>CAMP EVERS 2105BL 2101</v>
          </cell>
          <cell r="C2946">
            <v>83622105</v>
          </cell>
          <cell r="D2946" t="str">
            <v>CAMP EVERS 2105</v>
          </cell>
          <cell r="E2946" t="str">
            <v>BL 2101</v>
          </cell>
          <cell r="F2946" t="b">
            <v>1</v>
          </cell>
          <cell r="G2946">
            <v>5.1909618064977501</v>
          </cell>
          <cell r="H2946">
            <v>5.1909618064977501</v>
          </cell>
          <cell r="I2946">
            <v>3.2262037330626167E-3</v>
          </cell>
          <cell r="J2946">
            <v>1</v>
          </cell>
          <cell r="K2946">
            <v>4.1247712215408602E-4</v>
          </cell>
          <cell r="L2946">
            <v>66</v>
          </cell>
          <cell r="M2946">
            <v>6.6431229729116206E-2</v>
          </cell>
          <cell r="N2946">
            <v>3087</v>
          </cell>
        </row>
        <row r="2947">
          <cell r="B2947" t="str">
            <v>BURNS 2101CB</v>
          </cell>
          <cell r="C2947">
            <v>183582101</v>
          </cell>
          <cell r="D2947" t="str">
            <v>BURNS 2101</v>
          </cell>
          <cell r="E2947" t="str">
            <v>CB</v>
          </cell>
          <cell r="F2947" t="b">
            <v>0</v>
          </cell>
          <cell r="G2947">
            <v>2742.3098467115701</v>
          </cell>
          <cell r="H2947">
            <v>2742.3098467115701</v>
          </cell>
          <cell r="I2947">
            <v>1.7043566480494532</v>
          </cell>
          <cell r="J2947">
            <v>19</v>
          </cell>
          <cell r="K2947">
            <v>4.0765039049897697E-4</v>
          </cell>
          <cell r="L2947">
            <v>67</v>
          </cell>
          <cell r="M2947">
            <v>6.6431229729116206E-2</v>
          </cell>
          <cell r="N2947">
            <v>3078</v>
          </cell>
        </row>
        <row r="2948">
          <cell r="B2948" t="str">
            <v>POINT MORETTI 110110722</v>
          </cell>
          <cell r="C2948">
            <v>82931101</v>
          </cell>
          <cell r="D2948" t="str">
            <v>POINT MORETTI 1101</v>
          </cell>
          <cell r="E2948">
            <v>10722</v>
          </cell>
          <cell r="F2948" t="b">
            <v>1</v>
          </cell>
          <cell r="G2948">
            <v>937.94482900613605</v>
          </cell>
          <cell r="H2948">
            <v>937.94482900613605</v>
          </cell>
          <cell r="I2948">
            <v>0.58293650031456556</v>
          </cell>
          <cell r="J2948">
            <v>9</v>
          </cell>
          <cell r="K2948">
            <v>4.0174182989479302E-4</v>
          </cell>
          <cell r="L2948">
            <v>68</v>
          </cell>
          <cell r="M2948">
            <v>6.6431229729116206E-2</v>
          </cell>
          <cell r="N2948">
            <v>3060</v>
          </cell>
        </row>
        <row r="2949">
          <cell r="B2949" t="str">
            <v>SOBRANTE 1102L510R</v>
          </cell>
          <cell r="C2949">
            <v>14671102</v>
          </cell>
          <cell r="D2949" t="str">
            <v>SOBRANTE 1102</v>
          </cell>
          <cell r="E2949" t="str">
            <v>L510R</v>
          </cell>
          <cell r="F2949" t="b">
            <v>0</v>
          </cell>
          <cell r="G2949">
            <v>15698.8958021287</v>
          </cell>
          <cell r="H2949">
            <v>15538.9501232084</v>
          </cell>
          <cell r="I2949">
            <v>9.6575202754558109</v>
          </cell>
          <cell r="J2949">
            <v>136</v>
          </cell>
          <cell r="K2949">
            <v>8.2413156305579698E-5</v>
          </cell>
          <cell r="L2949">
            <v>2142</v>
          </cell>
          <cell r="M2949">
            <v>0.241291329847963</v>
          </cell>
          <cell r="N2949">
            <v>2927</v>
          </cell>
        </row>
        <row r="2950">
          <cell r="B2950" t="str">
            <v>MIRABEL 1101781318</v>
          </cell>
          <cell r="C2950">
            <v>42091101</v>
          </cell>
          <cell r="D2950" t="str">
            <v>MIRABEL 1101</v>
          </cell>
          <cell r="E2950">
            <v>781318</v>
          </cell>
          <cell r="F2950" t="b">
            <v>1</v>
          </cell>
          <cell r="G2950">
            <v>172.13770954059501</v>
          </cell>
          <cell r="H2950">
            <v>172.13770954059501</v>
          </cell>
          <cell r="I2950">
            <v>0.106984281877312</v>
          </cell>
          <cell r="J2950">
            <v>3</v>
          </cell>
          <cell r="K2950">
            <v>3.8200846271744599E-4</v>
          </cell>
          <cell r="L2950">
            <v>74</v>
          </cell>
          <cell r="M2950">
            <v>6.6431380861030107E-2</v>
          </cell>
          <cell r="N2950">
            <v>3034</v>
          </cell>
        </row>
        <row r="2951">
          <cell r="B2951" t="str">
            <v>PARADISE 110453544</v>
          </cell>
          <cell r="C2951">
            <v>102831104</v>
          </cell>
          <cell r="D2951" t="str">
            <v>PARADISE 1104</v>
          </cell>
          <cell r="E2951">
            <v>53544</v>
          </cell>
          <cell r="F2951" t="b">
            <v>0</v>
          </cell>
          <cell r="G2951">
            <v>1728.20426875367</v>
          </cell>
          <cell r="H2951">
            <v>1035.11823317779</v>
          </cell>
          <cell r="I2951">
            <v>0.64333016356605965</v>
          </cell>
          <cell r="J2951">
            <v>19</v>
          </cell>
          <cell r="K2951">
            <v>3.86132101228117E-4</v>
          </cell>
          <cell r="L2951">
            <v>71</v>
          </cell>
          <cell r="M2951">
            <v>6.5690217036452794E-2</v>
          </cell>
          <cell r="N2951">
            <v>3314</v>
          </cell>
        </row>
        <row r="2952">
          <cell r="B2952" t="str">
            <v>VALLEY VIEW 1103CB</v>
          </cell>
          <cell r="C2952">
            <v>14341103</v>
          </cell>
          <cell r="D2952" t="str">
            <v>VALLEY VIEW 1103</v>
          </cell>
          <cell r="E2952" t="str">
            <v>CB</v>
          </cell>
          <cell r="F2952" t="b">
            <v>1</v>
          </cell>
          <cell r="G2952">
            <v>10480.891056524901</v>
          </cell>
          <cell r="H2952">
            <v>272.54588104588203</v>
          </cell>
          <cell r="I2952">
            <v>0.16938836609439528</v>
          </cell>
          <cell r="J2952">
            <v>83</v>
          </cell>
          <cell r="K2952">
            <v>4.1439114699930598E-5</v>
          </cell>
          <cell r="L2952">
            <v>3235</v>
          </cell>
          <cell r="M2952">
            <v>0.25768771214022002</v>
          </cell>
          <cell r="N2952">
            <v>2926</v>
          </cell>
        </row>
        <row r="2953">
          <cell r="B2953" t="str">
            <v>CAMP EVERS 21055146</v>
          </cell>
          <cell r="C2953">
            <v>83622105</v>
          </cell>
          <cell r="D2953" t="str">
            <v>CAMP EVERS 2105</v>
          </cell>
          <cell r="E2953">
            <v>5146</v>
          </cell>
          <cell r="F2953" t="b">
            <v>0</v>
          </cell>
          <cell r="G2953">
            <v>9534.7408451953906</v>
          </cell>
          <cell r="H2953">
            <v>9534.7408451953906</v>
          </cell>
          <cell r="I2953">
            <v>5.9258799535086331</v>
          </cell>
          <cell r="J2953">
            <v>63</v>
          </cell>
          <cell r="K2953">
            <v>3.69713653598742E-4</v>
          </cell>
          <cell r="L2953">
            <v>78</v>
          </cell>
          <cell r="M2953">
            <v>6.6431229729116206E-2</v>
          </cell>
          <cell r="N2953">
            <v>3063</v>
          </cell>
        </row>
        <row r="2954">
          <cell r="B2954" t="str">
            <v>CASTRO VALLEY 1102837904</v>
          </cell>
          <cell r="C2954">
            <v>14091102</v>
          </cell>
          <cell r="D2954" t="str">
            <v>CASTRO VALLEY 1102</v>
          </cell>
          <cell r="E2954">
            <v>837904</v>
          </cell>
          <cell r="F2954" t="b">
            <v>0</v>
          </cell>
          <cell r="G2954">
            <v>3252.9939231040798</v>
          </cell>
          <cell r="H2954">
            <v>1669.2170788429801</v>
          </cell>
          <cell r="I2954">
            <v>1.0374251577644376</v>
          </cell>
          <cell r="J2954">
            <v>25</v>
          </cell>
          <cell r="K2954">
            <v>3.8293568031804103E-5</v>
          </cell>
          <cell r="L2954">
            <v>3293</v>
          </cell>
          <cell r="M2954">
            <v>0.69840843409299802</v>
          </cell>
          <cell r="N2954">
            <v>2909</v>
          </cell>
        </row>
        <row r="2955">
          <cell r="B2955" t="str">
            <v>PARADISE 1104961990</v>
          </cell>
          <cell r="C2955">
            <v>102831104</v>
          </cell>
          <cell r="D2955" t="str">
            <v>PARADISE 1104</v>
          </cell>
          <cell r="E2955">
            <v>961990</v>
          </cell>
          <cell r="F2955" t="b">
            <v>0</v>
          </cell>
          <cell r="G2955">
            <v>10972.260230456801</v>
          </cell>
          <cell r="H2955">
            <v>10972.260230456801</v>
          </cell>
          <cell r="I2955">
            <v>6.8193040587052831</v>
          </cell>
          <cell r="J2955">
            <v>91</v>
          </cell>
          <cell r="K2955">
            <v>3.5642034668893698E-4</v>
          </cell>
          <cell r="L2955">
            <v>85</v>
          </cell>
          <cell r="M2955">
            <v>6.6431380861030107E-2</v>
          </cell>
          <cell r="N2955">
            <v>3018</v>
          </cell>
        </row>
        <row r="2956">
          <cell r="B2956" t="str">
            <v>PARADISE 1103772517</v>
          </cell>
          <cell r="C2956">
            <v>102831103</v>
          </cell>
          <cell r="D2956" t="str">
            <v>PARADISE 1103</v>
          </cell>
          <cell r="E2956">
            <v>772517</v>
          </cell>
          <cell r="F2956" t="b">
            <v>0</v>
          </cell>
          <cell r="G2956">
            <v>2777.2440005395601</v>
          </cell>
          <cell r="H2956">
            <v>2777.2440005395601</v>
          </cell>
          <cell r="I2956">
            <v>1.7260683657797142</v>
          </cell>
          <cell r="J2956">
            <v>24</v>
          </cell>
          <cell r="K2956">
            <v>3.5423408492836901E-4</v>
          </cell>
          <cell r="L2956">
            <v>87</v>
          </cell>
          <cell r="M2956">
            <v>6.6378039525170393E-2</v>
          </cell>
          <cell r="N2956">
            <v>3129</v>
          </cell>
        </row>
        <row r="2957">
          <cell r="B2957" t="str">
            <v>BEN LOMOND 0401CB</v>
          </cell>
          <cell r="C2957">
            <v>83040401</v>
          </cell>
          <cell r="D2957" t="str">
            <v>BEN LOMOND 0401</v>
          </cell>
          <cell r="E2957" t="str">
            <v>CB</v>
          </cell>
          <cell r="F2957" t="b">
            <v>0</v>
          </cell>
          <cell r="G2957">
            <v>12509.552787282801</v>
          </cell>
          <cell r="H2957">
            <v>12509.552787282801</v>
          </cell>
          <cell r="I2957">
            <v>7.7747375930906157</v>
          </cell>
          <cell r="J2957">
            <v>106</v>
          </cell>
          <cell r="K2957">
            <v>3.4661739139338799E-4</v>
          </cell>
          <cell r="L2957">
            <v>93</v>
          </cell>
          <cell r="M2957">
            <v>6.6431229729116206E-2</v>
          </cell>
          <cell r="N2957">
            <v>3076</v>
          </cell>
        </row>
        <row r="2958">
          <cell r="B2958" t="str">
            <v>GRASS VALLEY 1101528232</v>
          </cell>
          <cell r="C2958">
            <v>152031101</v>
          </cell>
          <cell r="D2958" t="str">
            <v>GRASS VALLEY 1101</v>
          </cell>
          <cell r="E2958">
            <v>528232</v>
          </cell>
          <cell r="F2958" t="b">
            <v>1</v>
          </cell>
          <cell r="G2958">
            <v>149.650165819291</v>
          </cell>
          <cell r="H2958">
            <v>149.650165819291</v>
          </cell>
          <cell r="I2958">
            <v>9.3008182609876325E-2</v>
          </cell>
          <cell r="J2958">
            <v>2</v>
          </cell>
          <cell r="K2958">
            <v>3.3485349558759399E-4</v>
          </cell>
          <cell r="L2958">
            <v>99</v>
          </cell>
          <cell r="M2958">
            <v>6.6431531992944007E-2</v>
          </cell>
          <cell r="N2958">
            <v>3013</v>
          </cell>
        </row>
        <row r="2959">
          <cell r="B2959" t="str">
            <v>FLINT 1102CB</v>
          </cell>
          <cell r="C2959">
            <v>152531102</v>
          </cell>
          <cell r="D2959" t="str">
            <v>FLINT 1102</v>
          </cell>
          <cell r="E2959" t="str">
            <v>CB</v>
          </cell>
          <cell r="F2959" t="b">
            <v>1</v>
          </cell>
          <cell r="G2959">
            <v>149.41783197025799</v>
          </cell>
          <cell r="H2959">
            <v>149.41783197025799</v>
          </cell>
          <cell r="I2959">
            <v>9.2863786184125538E-2</v>
          </cell>
          <cell r="J2959">
            <v>2</v>
          </cell>
          <cell r="K2959">
            <v>3.3387764415237998E-4</v>
          </cell>
          <cell r="L2959">
            <v>100</v>
          </cell>
          <cell r="M2959">
            <v>6.6431531992944007E-2</v>
          </cell>
          <cell r="N2959">
            <v>3002</v>
          </cell>
        </row>
        <row r="2960">
          <cell r="B2960" t="str">
            <v>MORRO BAY 1102V84</v>
          </cell>
          <cell r="C2960">
            <v>183011102</v>
          </cell>
          <cell r="D2960" t="str">
            <v>MORRO BAY 1102</v>
          </cell>
          <cell r="E2960" t="str">
            <v>V84</v>
          </cell>
          <cell r="F2960" t="b">
            <v>1</v>
          </cell>
          <cell r="G2960">
            <v>15879.952102384799</v>
          </cell>
          <cell r="H2960">
            <v>369.78367936873798</v>
          </cell>
          <cell r="I2960">
            <v>0.22982205057099936</v>
          </cell>
          <cell r="J2960">
            <v>126</v>
          </cell>
          <cell r="K2960">
            <v>7.2114933303284502E-6</v>
          </cell>
          <cell r="L2960">
            <v>3627</v>
          </cell>
          <cell r="M2960">
            <v>0.37922858979020801</v>
          </cell>
          <cell r="N2960">
            <v>2921</v>
          </cell>
        </row>
        <row r="2961">
          <cell r="B2961" t="str">
            <v>PLACERVILLE 1111CB</v>
          </cell>
          <cell r="C2961">
            <v>153081111</v>
          </cell>
          <cell r="D2961" t="str">
            <v>PLACERVILLE 1111</v>
          </cell>
          <cell r="E2961" t="str">
            <v>CB</v>
          </cell>
          <cell r="F2961" t="b">
            <v>0</v>
          </cell>
          <cell r="G2961">
            <v>2249.8408289414001</v>
          </cell>
          <cell r="H2961">
            <v>2245.2688315953201</v>
          </cell>
          <cell r="I2961">
            <v>1.3954436492202114</v>
          </cell>
          <cell r="J2961">
            <v>16</v>
          </cell>
          <cell r="K2961">
            <v>3.2885755081224401E-4</v>
          </cell>
          <cell r="L2961">
            <v>103</v>
          </cell>
          <cell r="M2961">
            <v>6.6351435567394604E-2</v>
          </cell>
          <cell r="N2961">
            <v>3136</v>
          </cell>
        </row>
        <row r="2962">
          <cell r="B2962" t="str">
            <v>POINT MORETTI 110139126</v>
          </cell>
          <cell r="C2962">
            <v>82931101</v>
          </cell>
          <cell r="D2962" t="str">
            <v>POINT MORETTI 1101</v>
          </cell>
          <cell r="E2962">
            <v>39126</v>
          </cell>
          <cell r="F2962" t="b">
            <v>0</v>
          </cell>
          <cell r="G2962">
            <v>3634.7812305182001</v>
          </cell>
          <cell r="H2962">
            <v>3634.7812305182001</v>
          </cell>
          <cell r="I2962">
            <v>2.2590312184699815</v>
          </cell>
          <cell r="J2962">
            <v>31</v>
          </cell>
          <cell r="K2962">
            <v>3.1626838491290702E-4</v>
          </cell>
          <cell r="L2962">
            <v>110</v>
          </cell>
          <cell r="M2962">
            <v>6.6431229729116206E-2</v>
          </cell>
          <cell r="N2962">
            <v>3079</v>
          </cell>
        </row>
        <row r="2963">
          <cell r="B2963" t="str">
            <v>CAMP EVERS 2106834583</v>
          </cell>
          <cell r="C2963">
            <v>83622106</v>
          </cell>
          <cell r="D2963" t="str">
            <v>CAMP EVERS 2106</v>
          </cell>
          <cell r="E2963">
            <v>834583</v>
          </cell>
          <cell r="F2963" t="b">
            <v>1</v>
          </cell>
          <cell r="G2963">
            <v>981.03293105131104</v>
          </cell>
          <cell r="H2963">
            <v>981.03293105131104</v>
          </cell>
          <cell r="I2963">
            <v>0.60971592980193356</v>
          </cell>
          <cell r="J2963">
            <v>7</v>
          </cell>
          <cell r="K2963">
            <v>3.0071423472171298E-4</v>
          </cell>
          <cell r="L2963">
            <v>130</v>
          </cell>
          <cell r="M2963">
            <v>6.6431229729116206E-2</v>
          </cell>
          <cell r="N2963">
            <v>3073</v>
          </cell>
        </row>
        <row r="2964">
          <cell r="B2964" t="str">
            <v>BIG TREES  0402737512</v>
          </cell>
          <cell r="C2964">
            <v>83050402</v>
          </cell>
          <cell r="D2964" t="str">
            <v>BIG TREES  0402</v>
          </cell>
          <cell r="E2964">
            <v>737512</v>
          </cell>
          <cell r="F2964" t="b">
            <v>0</v>
          </cell>
          <cell r="G2964">
            <v>11180.7592509309</v>
          </cell>
          <cell r="H2964">
            <v>10917.393277589001</v>
          </cell>
          <cell r="I2964">
            <v>6.7852040258477322</v>
          </cell>
          <cell r="J2964">
            <v>89</v>
          </cell>
          <cell r="K2964">
            <v>2.93100974416253E-4</v>
          </cell>
          <cell r="L2964">
            <v>137</v>
          </cell>
          <cell r="M2964">
            <v>6.6402491722094295E-2</v>
          </cell>
          <cell r="N2964">
            <v>3118</v>
          </cell>
        </row>
        <row r="2965">
          <cell r="B2965" t="str">
            <v>CAMP EVERS 210511384</v>
          </cell>
          <cell r="C2965">
            <v>83622105</v>
          </cell>
          <cell r="D2965" t="str">
            <v>CAMP EVERS 2105</v>
          </cell>
          <cell r="E2965">
            <v>11384</v>
          </cell>
          <cell r="F2965" t="b">
            <v>0</v>
          </cell>
          <cell r="G2965">
            <v>8402.4777209505992</v>
          </cell>
          <cell r="H2965">
            <v>8402.4777209505992</v>
          </cell>
          <cell r="I2965">
            <v>5.2221738477008071</v>
          </cell>
          <cell r="J2965">
            <v>59</v>
          </cell>
          <cell r="K2965">
            <v>2.8937006884346202E-4</v>
          </cell>
          <cell r="L2965">
            <v>140</v>
          </cell>
          <cell r="M2965">
            <v>6.6431229729116206E-2</v>
          </cell>
          <cell r="N2965">
            <v>3069</v>
          </cell>
        </row>
        <row r="2966">
          <cell r="B2966" t="str">
            <v>DIAMOND SPRINGS 1106762780</v>
          </cell>
          <cell r="C2966">
            <v>152261106</v>
          </cell>
          <cell r="D2966" t="str">
            <v>DIAMOND SPRINGS 1106</v>
          </cell>
          <cell r="E2966">
            <v>762780</v>
          </cell>
          <cell r="F2966" t="b">
            <v>1</v>
          </cell>
          <cell r="G2966">
            <v>1282.45514023483</v>
          </cell>
          <cell r="H2966">
            <v>400.76704521351598</v>
          </cell>
          <cell r="I2966">
            <v>0.24907833760939466</v>
          </cell>
          <cell r="J2966">
            <v>11</v>
          </cell>
          <cell r="K2966">
            <v>2.9440078519242302E-4</v>
          </cell>
          <cell r="L2966">
            <v>135</v>
          </cell>
          <cell r="M2966">
            <v>6.5382996967569898E-2</v>
          </cell>
          <cell r="N2966">
            <v>3424</v>
          </cell>
        </row>
        <row r="2967">
          <cell r="B2967" t="str">
            <v>BRUNSWICK 1103262343</v>
          </cell>
          <cell r="C2967">
            <v>152481103</v>
          </cell>
          <cell r="D2967" t="str">
            <v>BRUNSWICK 1103</v>
          </cell>
          <cell r="E2967">
            <v>262343</v>
          </cell>
          <cell r="F2967" t="b">
            <v>0</v>
          </cell>
          <cell r="G2967">
            <v>1232.8709085740099</v>
          </cell>
          <cell r="H2967">
            <v>1232.8709085740099</v>
          </cell>
          <cell r="I2967">
            <v>0.76623425020137348</v>
          </cell>
          <cell r="J2967">
            <v>11</v>
          </cell>
          <cell r="K2967">
            <v>2.88911715456792E-4</v>
          </cell>
          <cell r="L2967">
            <v>143</v>
          </cell>
          <cell r="M2967">
            <v>6.6431531992944007E-2</v>
          </cell>
          <cell r="N2967">
            <v>3003</v>
          </cell>
        </row>
        <row r="2968">
          <cell r="B2968" t="str">
            <v>BIG BASIN 11029741</v>
          </cell>
          <cell r="C2968">
            <v>82841102</v>
          </cell>
          <cell r="D2968" t="str">
            <v>BIG BASIN 1102</v>
          </cell>
          <cell r="E2968">
            <v>9741</v>
          </cell>
          <cell r="F2968" t="b">
            <v>0</v>
          </cell>
          <cell r="G2968">
            <v>1036.46610646314</v>
          </cell>
          <cell r="H2968">
            <v>1036.46610646314</v>
          </cell>
          <cell r="I2968">
            <v>0.6441678722580112</v>
          </cell>
          <cell r="J2968">
            <v>10</v>
          </cell>
          <cell r="K2968">
            <v>2.8290795889915799E-4</v>
          </cell>
          <cell r="L2968">
            <v>149</v>
          </cell>
          <cell r="M2968">
            <v>6.6431229729116206E-2</v>
          </cell>
          <cell r="N2968">
            <v>3057</v>
          </cell>
        </row>
        <row r="2969">
          <cell r="B2969" t="str">
            <v>BIG BASIN 11015028</v>
          </cell>
          <cell r="C2969">
            <v>82841101</v>
          </cell>
          <cell r="D2969" t="str">
            <v>BIG BASIN 1101</v>
          </cell>
          <cell r="E2969">
            <v>5028</v>
          </cell>
          <cell r="F2969" t="b">
            <v>0</v>
          </cell>
          <cell r="G2969">
            <v>8087.7218931861798</v>
          </cell>
          <cell r="H2969">
            <v>8087.7218931861798</v>
          </cell>
          <cell r="I2969">
            <v>5.0265518292021003</v>
          </cell>
          <cell r="J2969">
            <v>59</v>
          </cell>
          <cell r="K2969">
            <v>2.7872782318469997E-4</v>
          </cell>
          <cell r="L2969">
            <v>160</v>
          </cell>
          <cell r="M2969">
            <v>6.6431229729116206E-2</v>
          </cell>
          <cell r="N2969">
            <v>3056</v>
          </cell>
        </row>
        <row r="2970">
          <cell r="B2970" t="str">
            <v>BRUNSWICK 1103851116</v>
          </cell>
          <cell r="C2970">
            <v>152481103</v>
          </cell>
          <cell r="D2970" t="str">
            <v>BRUNSWICK 1103</v>
          </cell>
          <cell r="E2970">
            <v>851116</v>
          </cell>
          <cell r="F2970" t="b">
            <v>1</v>
          </cell>
          <cell r="G2970">
            <v>405.84419385118002</v>
          </cell>
          <cell r="H2970">
            <v>316.00084469173902</v>
          </cell>
          <cell r="I2970">
            <v>0.19639580154862588</v>
          </cell>
          <cell r="J2970">
            <v>4</v>
          </cell>
          <cell r="K2970">
            <v>2.7959339240624098E-4</v>
          </cell>
          <cell r="L2970">
            <v>155</v>
          </cell>
          <cell r="M2970">
            <v>6.6111146290746395E-2</v>
          </cell>
          <cell r="N2970">
            <v>3190</v>
          </cell>
        </row>
        <row r="2971">
          <cell r="B2971" t="str">
            <v>DIAMOND SPRINGS 1106926235</v>
          </cell>
          <cell r="C2971">
            <v>152261106</v>
          </cell>
          <cell r="D2971" t="str">
            <v>DIAMOND SPRINGS 1106</v>
          </cell>
          <cell r="E2971">
            <v>926235</v>
          </cell>
          <cell r="F2971" t="b">
            <v>1</v>
          </cell>
          <cell r="G2971">
            <v>416.14190879732001</v>
          </cell>
          <cell r="H2971">
            <v>305.36685150899802</v>
          </cell>
          <cell r="I2971">
            <v>0.18978673182659914</v>
          </cell>
          <cell r="J2971">
            <v>4</v>
          </cell>
          <cell r="K2971">
            <v>2.79768359177978E-4</v>
          </cell>
          <cell r="L2971">
            <v>153</v>
          </cell>
          <cell r="M2971">
            <v>6.57907605885487E-2</v>
          </cell>
          <cell r="N2971">
            <v>3274</v>
          </cell>
        </row>
        <row r="2972">
          <cell r="B2972" t="str">
            <v>SARATOGA 1103981056</v>
          </cell>
          <cell r="C2972">
            <v>83371103</v>
          </cell>
          <cell r="D2972" t="str">
            <v>SARATOGA 1103</v>
          </cell>
          <cell r="E2972">
            <v>981056</v>
          </cell>
          <cell r="F2972" t="b">
            <v>1</v>
          </cell>
          <cell r="G2972">
            <v>227.75464503998501</v>
          </cell>
          <cell r="H2972">
            <v>132.01699685521001</v>
          </cell>
          <cell r="I2972">
            <v>8.2049096864642637E-2</v>
          </cell>
          <cell r="J2972">
            <v>2</v>
          </cell>
          <cell r="K2972">
            <v>2.78051331406459E-4</v>
          </cell>
          <cell r="L2972">
            <v>163</v>
          </cell>
          <cell r="M2972">
            <v>6.5789449959993307E-2</v>
          </cell>
          <cell r="N2972">
            <v>3285</v>
          </cell>
        </row>
        <row r="2973">
          <cell r="B2973" t="str">
            <v>DIAMOND SPRINGS 110699658</v>
          </cell>
          <cell r="C2973">
            <v>152261106</v>
          </cell>
          <cell r="D2973" t="str">
            <v>DIAMOND SPRINGS 1106</v>
          </cell>
          <cell r="E2973">
            <v>99658</v>
          </cell>
          <cell r="F2973" t="b">
            <v>1</v>
          </cell>
          <cell r="G2973">
            <v>4406.3904937111902</v>
          </cell>
          <cell r="H2973">
            <v>0</v>
          </cell>
          <cell r="I2973">
            <v>0</v>
          </cell>
          <cell r="J2973">
            <v>39</v>
          </cell>
          <cell r="K2973">
            <v>2.7978713765868999E-4</v>
          </cell>
          <cell r="L2973">
            <v>152</v>
          </cell>
          <cell r="M2973">
            <v>6.5149989184153406E-2</v>
          </cell>
          <cell r="N2973">
            <v>3578</v>
          </cell>
        </row>
        <row r="2974">
          <cell r="B2974" t="str">
            <v>BRUNSWICK 110378862</v>
          </cell>
          <cell r="C2974">
            <v>152481103</v>
          </cell>
          <cell r="D2974" t="str">
            <v>BRUNSWICK 1103</v>
          </cell>
          <cell r="E2974">
            <v>78862</v>
          </cell>
          <cell r="F2974" t="b">
            <v>1</v>
          </cell>
          <cell r="G2974">
            <v>1804.46345103372</v>
          </cell>
          <cell r="H2974">
            <v>123.60876282049</v>
          </cell>
          <cell r="I2974">
            <v>7.6823345444679919E-2</v>
          </cell>
          <cell r="J2974">
            <v>17</v>
          </cell>
          <cell r="K2974">
            <v>2.7938520874800699E-4</v>
          </cell>
          <cell r="L2974">
            <v>158</v>
          </cell>
          <cell r="M2974">
            <v>6.52253740552588E-2</v>
          </cell>
          <cell r="N2974">
            <v>3497</v>
          </cell>
        </row>
        <row r="2975">
          <cell r="B2975" t="str">
            <v>ROB ROY 210512584</v>
          </cell>
          <cell r="C2975">
            <v>83692105</v>
          </cell>
          <cell r="D2975" t="str">
            <v>ROB ROY 2105</v>
          </cell>
          <cell r="E2975">
            <v>12584</v>
          </cell>
          <cell r="F2975" t="b">
            <v>0</v>
          </cell>
          <cell r="G2975">
            <v>41638.889721319298</v>
          </cell>
          <cell r="H2975">
            <v>5651.1648454135702</v>
          </cell>
          <cell r="I2975">
            <v>3.5122217808661094</v>
          </cell>
          <cell r="J2975">
            <v>297</v>
          </cell>
          <cell r="K2975">
            <v>5.9861225836172898E-5</v>
          </cell>
          <cell r="L2975">
            <v>2779</v>
          </cell>
          <cell r="M2975">
            <v>0.22528606066198001</v>
          </cell>
          <cell r="N2975">
            <v>2929</v>
          </cell>
        </row>
        <row r="2976">
          <cell r="B2976" t="str">
            <v>PERRY 1101V72</v>
          </cell>
          <cell r="C2976">
            <v>183071101</v>
          </cell>
          <cell r="D2976" t="str">
            <v>PERRY 1101</v>
          </cell>
          <cell r="E2976" t="str">
            <v>V72</v>
          </cell>
          <cell r="F2976" t="b">
            <v>0</v>
          </cell>
          <cell r="G2976">
            <v>14155.245326050401</v>
          </cell>
          <cell r="H2976">
            <v>9610.0836383306505</v>
          </cell>
          <cell r="I2976">
            <v>5.9727058038102241</v>
          </cell>
          <cell r="J2976">
            <v>101</v>
          </cell>
          <cell r="K2976">
            <v>2.6938279686441699E-5</v>
          </cell>
          <cell r="L2976">
            <v>3473</v>
          </cell>
          <cell r="M2976">
            <v>1.4939707125177399</v>
          </cell>
          <cell r="N2976">
            <v>2866</v>
          </cell>
        </row>
        <row r="2977">
          <cell r="B2977" t="str">
            <v>CAMP EVERS 210611006</v>
          </cell>
          <cell r="C2977">
            <v>83622106</v>
          </cell>
          <cell r="D2977" t="str">
            <v>CAMP EVERS 2106</v>
          </cell>
          <cell r="E2977">
            <v>11006</v>
          </cell>
          <cell r="F2977" t="b">
            <v>0</v>
          </cell>
          <cell r="G2977">
            <v>3281.0214503664101</v>
          </cell>
          <cell r="H2977">
            <v>3281.0214503664101</v>
          </cell>
          <cell r="I2977">
            <v>2.039168085995283</v>
          </cell>
          <cell r="J2977">
            <v>24</v>
          </cell>
          <cell r="K2977">
            <v>2.7097228742907899E-4</v>
          </cell>
          <cell r="L2977">
            <v>170</v>
          </cell>
          <cell r="M2977">
            <v>6.6431229729116206E-2</v>
          </cell>
          <cell r="N2977">
            <v>3059</v>
          </cell>
        </row>
        <row r="2978">
          <cell r="B2978" t="str">
            <v>ALLEGHANY 11011101/2</v>
          </cell>
          <cell r="C2978">
            <v>152101101</v>
          </cell>
          <cell r="D2978" t="str">
            <v>ALLEGHANY 1101</v>
          </cell>
          <cell r="E2978" t="str">
            <v>1101/2</v>
          </cell>
          <cell r="F2978" t="b">
            <v>1</v>
          </cell>
          <cell r="G2978">
            <v>32.882416896660999</v>
          </cell>
          <cell r="H2978">
            <v>32.882416896660999</v>
          </cell>
          <cell r="I2978">
            <v>2.0436554938881912E-2</v>
          </cell>
          <cell r="J2978">
            <v>1</v>
          </cell>
          <cell r="K2978">
            <v>2.6848874404095102E-4</v>
          </cell>
          <cell r="L2978">
            <v>175</v>
          </cell>
          <cell r="M2978">
            <v>6.6431305302790802E-2</v>
          </cell>
          <cell r="N2978">
            <v>3046</v>
          </cell>
        </row>
        <row r="2979">
          <cell r="B2979" t="str">
            <v>SUMMIT 1101CB</v>
          </cell>
          <cell r="C2979">
            <v>152591101</v>
          </cell>
          <cell r="D2979" t="str">
            <v>SUMMIT 1101</v>
          </cell>
          <cell r="E2979" t="str">
            <v>CB</v>
          </cell>
          <cell r="F2979" t="b">
            <v>1</v>
          </cell>
          <cell r="G2979">
            <v>221.07967421796999</v>
          </cell>
          <cell r="H2979">
            <v>221.07967421796999</v>
          </cell>
          <cell r="I2979">
            <v>0.13740191063888751</v>
          </cell>
          <cell r="J2979">
            <v>2</v>
          </cell>
          <cell r="K2979">
            <v>2.6710268139140599E-4</v>
          </cell>
          <cell r="L2979">
            <v>177</v>
          </cell>
          <cell r="M2979">
            <v>6.6431305302790802E-2</v>
          </cell>
          <cell r="N2979">
            <v>3047</v>
          </cell>
        </row>
        <row r="2980">
          <cell r="B2980" t="str">
            <v>CAMP EVERS 2104710556</v>
          </cell>
          <cell r="C2980">
            <v>83622104</v>
          </cell>
          <cell r="D2980" t="str">
            <v>CAMP EVERS 2104</v>
          </cell>
          <cell r="E2980">
            <v>710556</v>
          </cell>
          <cell r="F2980" t="b">
            <v>1</v>
          </cell>
          <cell r="G2980">
            <v>81.864883396571599</v>
          </cell>
          <cell r="H2980">
            <v>65.862960985593105</v>
          </cell>
          <cell r="I2980">
            <v>4.093409632417222E-2</v>
          </cell>
          <cell r="J2980">
            <v>2</v>
          </cell>
          <cell r="K2980">
            <v>2.6928022271022201E-4</v>
          </cell>
          <cell r="L2980">
            <v>174</v>
          </cell>
          <cell r="M2980">
            <v>6.5791809072878002E-2</v>
          </cell>
          <cell r="N2980">
            <v>3269</v>
          </cell>
        </row>
        <row r="2981">
          <cell r="B2981" t="str">
            <v>FLINT 1101958726</v>
          </cell>
          <cell r="C2981">
            <v>152531101</v>
          </cell>
          <cell r="D2981" t="str">
            <v>FLINT 1101</v>
          </cell>
          <cell r="E2981">
            <v>958726</v>
          </cell>
          <cell r="F2981" t="b">
            <v>0</v>
          </cell>
          <cell r="G2981">
            <v>1647.4395228426899</v>
          </cell>
          <cell r="H2981">
            <v>1605.46531601877</v>
          </cell>
          <cell r="I2981">
            <v>0.99780317962633314</v>
          </cell>
          <cell r="J2981">
            <v>13</v>
          </cell>
          <cell r="K2981">
            <v>2.6565551524981802E-4</v>
          </cell>
          <cell r="L2981">
            <v>180</v>
          </cell>
          <cell r="M2981">
            <v>6.6332951776883198E-2</v>
          </cell>
          <cell r="N2981">
            <v>3140</v>
          </cell>
        </row>
        <row r="2982">
          <cell r="B2982" t="str">
            <v>POINT MORETTI 11015401</v>
          </cell>
          <cell r="C2982">
            <v>82931101</v>
          </cell>
          <cell r="D2982" t="str">
            <v>POINT MORETTI 1101</v>
          </cell>
          <cell r="E2982">
            <v>5401</v>
          </cell>
          <cell r="F2982" t="b">
            <v>0</v>
          </cell>
          <cell r="G2982">
            <v>4047.5170926926698</v>
          </cell>
          <cell r="H2982">
            <v>4047.5170926926698</v>
          </cell>
          <cell r="I2982">
            <v>2.5155482241719516</v>
          </cell>
          <cell r="J2982">
            <v>34</v>
          </cell>
          <cell r="K2982">
            <v>2.63502478072255E-4</v>
          </cell>
          <cell r="L2982">
            <v>187</v>
          </cell>
          <cell r="M2982">
            <v>6.6431229729116206E-2</v>
          </cell>
          <cell r="N2982">
            <v>3064</v>
          </cell>
        </row>
        <row r="2983">
          <cell r="B2983" t="str">
            <v>POTTER VALLEY P H 1104CB</v>
          </cell>
          <cell r="C2983">
            <v>42281104</v>
          </cell>
          <cell r="D2983" t="str">
            <v>POTTER VALLEY P H 1104</v>
          </cell>
          <cell r="E2983" t="str">
            <v>CB</v>
          </cell>
          <cell r="F2983" t="b">
            <v>1</v>
          </cell>
          <cell r="G2983">
            <v>158.44514892983699</v>
          </cell>
          <cell r="H2983">
            <v>158.44514892983699</v>
          </cell>
          <cell r="I2983">
            <v>9.8474300142844612E-2</v>
          </cell>
          <cell r="J2983">
            <v>2</v>
          </cell>
          <cell r="K2983">
            <v>2.6209311909042299E-4</v>
          </cell>
          <cell r="L2983">
            <v>192</v>
          </cell>
          <cell r="M2983">
            <v>6.6430889693886497E-2</v>
          </cell>
          <cell r="N2983">
            <v>3100</v>
          </cell>
        </row>
        <row r="2984">
          <cell r="B2984" t="str">
            <v>BOLINAS 11011064</v>
          </cell>
          <cell r="C2984">
            <v>42261101</v>
          </cell>
          <cell r="D2984" t="str">
            <v>BOLINAS 1101</v>
          </cell>
          <cell r="E2984">
            <v>1064</v>
          </cell>
          <cell r="F2984" t="b">
            <v>0</v>
          </cell>
          <cell r="G2984">
            <v>7144.3315527908399</v>
          </cell>
          <cell r="H2984">
            <v>1005.39003120823</v>
          </cell>
          <cell r="I2984">
            <v>0.62485396594669362</v>
          </cell>
          <cell r="J2984">
            <v>51</v>
          </cell>
          <cell r="K2984">
            <v>5.2154130192623903E-5</v>
          </cell>
          <cell r="L2984">
            <v>2989</v>
          </cell>
          <cell r="M2984">
            <v>0.37559058356518799</v>
          </cell>
          <cell r="N2984">
            <v>2922</v>
          </cell>
        </row>
        <row r="2985">
          <cell r="B2985" t="str">
            <v>BRUNSWICK 1104761310</v>
          </cell>
          <cell r="C2985">
            <v>152481104</v>
          </cell>
          <cell r="D2985" t="str">
            <v>BRUNSWICK 1104</v>
          </cell>
          <cell r="E2985">
            <v>761310</v>
          </cell>
          <cell r="F2985" t="b">
            <v>1</v>
          </cell>
          <cell r="G2985">
            <v>43.105262736765397</v>
          </cell>
          <cell r="H2985">
            <v>43.105262736765397</v>
          </cell>
          <cell r="I2985">
            <v>2.6790094926516718E-2</v>
          </cell>
          <cell r="J2985">
            <v>1</v>
          </cell>
          <cell r="K2985">
            <v>2.60158412856981E-4</v>
          </cell>
          <cell r="L2985">
            <v>195</v>
          </cell>
          <cell r="M2985">
            <v>6.6431531992944007E-2</v>
          </cell>
          <cell r="N2985">
            <v>3006</v>
          </cell>
        </row>
        <row r="2986">
          <cell r="B2986" t="str">
            <v>CAMP EVERS 21055232</v>
          </cell>
          <cell r="C2986">
            <v>83622105</v>
          </cell>
          <cell r="D2986" t="str">
            <v>CAMP EVERS 2105</v>
          </cell>
          <cell r="E2986">
            <v>5232</v>
          </cell>
          <cell r="F2986" t="b">
            <v>0</v>
          </cell>
          <cell r="G2986">
            <v>7264.9547204090404</v>
          </cell>
          <cell r="H2986">
            <v>7264.9547204090404</v>
          </cell>
          <cell r="I2986">
            <v>4.5151987075258173</v>
          </cell>
          <cell r="J2986">
            <v>50</v>
          </cell>
          <cell r="K2986">
            <v>2.59770541306352E-4</v>
          </cell>
          <cell r="L2986">
            <v>196</v>
          </cell>
          <cell r="M2986">
            <v>6.6431229729116206E-2</v>
          </cell>
          <cell r="N2986">
            <v>3065</v>
          </cell>
        </row>
        <row r="2987">
          <cell r="B2987" t="str">
            <v>BRUNSWICK 1103956424</v>
          </cell>
          <cell r="C2987">
            <v>152481103</v>
          </cell>
          <cell r="D2987" t="str">
            <v>BRUNSWICK 1103</v>
          </cell>
          <cell r="E2987">
            <v>956424</v>
          </cell>
          <cell r="F2987" t="b">
            <v>0</v>
          </cell>
          <cell r="G2987">
            <v>2618.25828047613</v>
          </cell>
          <cell r="H2987">
            <v>1661.8271743677999</v>
          </cell>
          <cell r="I2987">
            <v>1.0328323022795525</v>
          </cell>
          <cell r="J2987">
            <v>21</v>
          </cell>
          <cell r="K2987">
            <v>2.6235422029414899E-4</v>
          </cell>
          <cell r="L2987">
            <v>190</v>
          </cell>
          <cell r="M2987">
            <v>6.5882299360605204E-2</v>
          </cell>
          <cell r="N2987">
            <v>3247</v>
          </cell>
        </row>
        <row r="2988">
          <cell r="B2988" t="str">
            <v>CAMP EVERS 210510786</v>
          </cell>
          <cell r="C2988">
            <v>83622105</v>
          </cell>
          <cell r="D2988" t="str">
            <v>CAMP EVERS 2105</v>
          </cell>
          <cell r="E2988">
            <v>10786</v>
          </cell>
          <cell r="F2988" t="b">
            <v>0</v>
          </cell>
          <cell r="G2988">
            <v>7392.1951507306403</v>
          </cell>
          <cell r="H2988">
            <v>7392.1951507306403</v>
          </cell>
          <cell r="I2988">
            <v>4.5942791489935617</v>
          </cell>
          <cell r="J2988">
            <v>58</v>
          </cell>
          <cell r="K2988">
            <v>2.5714866067824699E-4</v>
          </cell>
          <cell r="L2988">
            <v>199</v>
          </cell>
          <cell r="M2988">
            <v>6.6431229729116206E-2</v>
          </cell>
          <cell r="N2988">
            <v>3068</v>
          </cell>
        </row>
        <row r="2989">
          <cell r="B2989" t="str">
            <v>CAMP EVERS 210411048</v>
          </cell>
          <cell r="C2989">
            <v>83622104</v>
          </cell>
          <cell r="D2989" t="str">
            <v>CAMP EVERS 2104</v>
          </cell>
          <cell r="E2989">
            <v>11048</v>
          </cell>
          <cell r="F2989" t="b">
            <v>0</v>
          </cell>
          <cell r="G2989">
            <v>2138.5874899781202</v>
          </cell>
          <cell r="H2989">
            <v>1473.7072600623301</v>
          </cell>
          <cell r="I2989">
            <v>0.91591501557633936</v>
          </cell>
          <cell r="J2989">
            <v>19</v>
          </cell>
          <cell r="K2989">
            <v>2.5575421683530098E-4</v>
          </cell>
          <cell r="L2989">
            <v>204</v>
          </cell>
          <cell r="M2989">
            <v>6.5825462791627404E-2</v>
          </cell>
          <cell r="N2989">
            <v>3261</v>
          </cell>
        </row>
        <row r="2990">
          <cell r="B2990" t="str">
            <v>RALSTON 1101100040</v>
          </cell>
          <cell r="C2990">
            <v>24141101</v>
          </cell>
          <cell r="D2990" t="str">
            <v>RALSTON 1101</v>
          </cell>
          <cell r="E2990">
            <v>100040</v>
          </cell>
          <cell r="F2990" t="b">
            <v>0</v>
          </cell>
          <cell r="G2990">
            <v>1340.2292840501</v>
          </cell>
          <cell r="H2990">
            <v>1324.2273844948099</v>
          </cell>
          <cell r="I2990">
            <v>0.82301266904587322</v>
          </cell>
          <cell r="J2990">
            <v>7</v>
          </cell>
          <cell r="K2990">
            <v>2.5541959725420101E-4</v>
          </cell>
          <cell r="L2990">
            <v>205</v>
          </cell>
          <cell r="M2990">
            <v>6.5697669982910101E-2</v>
          </cell>
          <cell r="N2990">
            <v>3313</v>
          </cell>
        </row>
        <row r="2991">
          <cell r="B2991" t="str">
            <v>CAMP EVERS 210574170</v>
          </cell>
          <cell r="C2991">
            <v>83622105</v>
          </cell>
          <cell r="D2991" t="str">
            <v>CAMP EVERS 2105</v>
          </cell>
          <cell r="E2991">
            <v>74170</v>
          </cell>
          <cell r="F2991" t="b">
            <v>0</v>
          </cell>
          <cell r="G2991">
            <v>5752.9394211345498</v>
          </cell>
          <cell r="H2991">
            <v>5752.9394211345498</v>
          </cell>
          <cell r="I2991">
            <v>3.5754750908232129</v>
          </cell>
          <cell r="J2991">
            <v>43</v>
          </cell>
          <cell r="K2991">
            <v>2.5227445304301698E-4</v>
          </cell>
          <cell r="L2991">
            <v>211</v>
          </cell>
          <cell r="M2991">
            <v>6.6431229729116206E-2</v>
          </cell>
          <cell r="N2991">
            <v>3071</v>
          </cell>
        </row>
        <row r="2992">
          <cell r="B2992" t="str">
            <v>POTTER VALLEY P H 1105CB</v>
          </cell>
          <cell r="C2992">
            <v>42281105</v>
          </cell>
          <cell r="D2992" t="str">
            <v>POTTER VALLEY P H 1105</v>
          </cell>
          <cell r="E2992" t="str">
            <v>CB</v>
          </cell>
          <cell r="F2992" t="b">
            <v>1</v>
          </cell>
          <cell r="G2992">
            <v>89.3518240932857</v>
          </cell>
          <cell r="H2992">
            <v>89.3518240932857</v>
          </cell>
          <cell r="I2992">
            <v>5.5532519635354695E-2</v>
          </cell>
          <cell r="J2992">
            <v>2</v>
          </cell>
          <cell r="K2992">
            <v>2.4910211504902598E-4</v>
          </cell>
          <cell r="L2992">
            <v>218</v>
          </cell>
          <cell r="M2992">
            <v>6.6430776348809895E-2</v>
          </cell>
          <cell r="N2992">
            <v>3102</v>
          </cell>
        </row>
        <row r="2993">
          <cell r="B2993" t="str">
            <v>PLACERVILLE 210619732</v>
          </cell>
          <cell r="C2993">
            <v>153082106</v>
          </cell>
          <cell r="D2993" t="str">
            <v>PLACERVILLE 2106</v>
          </cell>
          <cell r="E2993">
            <v>19732</v>
          </cell>
          <cell r="F2993" t="b">
            <v>0</v>
          </cell>
          <cell r="G2993">
            <v>14898.6257709931</v>
          </cell>
          <cell r="H2993">
            <v>14898.6257709931</v>
          </cell>
          <cell r="I2993">
            <v>9.2595561037868865</v>
          </cell>
          <cell r="J2993">
            <v>125</v>
          </cell>
          <cell r="K2993">
            <v>2.4625052581541199E-4</v>
          </cell>
          <cell r="L2993">
            <v>229</v>
          </cell>
          <cell r="M2993">
            <v>6.6431531992943799E-2</v>
          </cell>
          <cell r="N2993">
            <v>3015</v>
          </cell>
        </row>
        <row r="2994">
          <cell r="B2994" t="str">
            <v>CAMP EVERS 210611044</v>
          </cell>
          <cell r="C2994">
            <v>83622106</v>
          </cell>
          <cell r="D2994" t="str">
            <v>CAMP EVERS 2106</v>
          </cell>
          <cell r="E2994">
            <v>11044</v>
          </cell>
          <cell r="F2994" t="b">
            <v>0</v>
          </cell>
          <cell r="G2994">
            <v>19649.910468021601</v>
          </cell>
          <cell r="H2994">
            <v>12291.7271539472</v>
          </cell>
          <cell r="I2994">
            <v>7.6393580820057183</v>
          </cell>
          <cell r="J2994">
            <v>144</v>
          </cell>
          <cell r="K2994">
            <v>2.4667995126037502E-4</v>
          </cell>
          <cell r="L2994">
            <v>228</v>
          </cell>
          <cell r="M2994">
            <v>6.5889527790827004E-2</v>
          </cell>
          <cell r="N2994">
            <v>3246</v>
          </cell>
        </row>
        <row r="2995">
          <cell r="B2995" t="str">
            <v>BRUNSWICK 1107357568</v>
          </cell>
          <cell r="C2995">
            <v>152481107</v>
          </cell>
          <cell r="D2995" t="str">
            <v>BRUNSWICK 1107</v>
          </cell>
          <cell r="E2995">
            <v>357568</v>
          </cell>
          <cell r="F2995" t="b">
            <v>0</v>
          </cell>
          <cell r="G2995">
            <v>3842.9954114248899</v>
          </cell>
          <cell r="H2995">
            <v>1927.7671347953899</v>
          </cell>
          <cell r="I2995">
            <v>1.1981150620232379</v>
          </cell>
          <cell r="J2995">
            <v>35</v>
          </cell>
          <cell r="K2995">
            <v>2.4620563199277901E-4</v>
          </cell>
          <cell r="L2995">
            <v>230</v>
          </cell>
          <cell r="M2995">
            <v>6.5662606307669694E-2</v>
          </cell>
          <cell r="N2995">
            <v>3320</v>
          </cell>
        </row>
        <row r="2996">
          <cell r="B2996" t="str">
            <v>SAN RAFAEL 11042651</v>
          </cell>
          <cell r="C2996">
            <v>42011104</v>
          </cell>
          <cell r="D2996" t="str">
            <v>SAN RAFAEL 1104</v>
          </cell>
          <cell r="E2996">
            <v>2651</v>
          </cell>
          <cell r="F2996" t="b">
            <v>0</v>
          </cell>
          <cell r="G2996">
            <v>1316.7962520054</v>
          </cell>
          <cell r="H2996">
            <v>1238.5246395501099</v>
          </cell>
          <cell r="I2996">
            <v>0.76974806684282782</v>
          </cell>
          <cell r="J2996">
            <v>10</v>
          </cell>
          <cell r="K2996">
            <v>2.43236972164595E-4</v>
          </cell>
          <cell r="L2996">
            <v>237</v>
          </cell>
          <cell r="M2996">
            <v>6.6303361654966794E-2</v>
          </cell>
          <cell r="N2996">
            <v>3149</v>
          </cell>
        </row>
        <row r="2997">
          <cell r="B2997" t="str">
            <v>SAN RAFAEL 1106837</v>
          </cell>
          <cell r="C2997">
            <v>42011106</v>
          </cell>
          <cell r="D2997" t="str">
            <v>SAN RAFAEL 1106</v>
          </cell>
          <cell r="E2997">
            <v>837</v>
          </cell>
          <cell r="F2997" t="b">
            <v>0</v>
          </cell>
          <cell r="G2997">
            <v>2514.1985549293699</v>
          </cell>
          <cell r="H2997">
            <v>1083.65097136905</v>
          </cell>
          <cell r="I2997">
            <v>0.67349345641333125</v>
          </cell>
          <cell r="J2997">
            <v>22</v>
          </cell>
          <cell r="K2997">
            <v>2.45121128583295E-4</v>
          </cell>
          <cell r="L2997">
            <v>232</v>
          </cell>
          <cell r="M2997">
            <v>6.5733094282502694E-2</v>
          </cell>
          <cell r="N2997">
            <v>3299</v>
          </cell>
        </row>
        <row r="2998">
          <cell r="B2998" t="str">
            <v>MIRABEL 11027401</v>
          </cell>
          <cell r="C2998">
            <v>42091102</v>
          </cell>
          <cell r="D2998" t="str">
            <v>MIRABEL 1102</v>
          </cell>
          <cell r="E2998">
            <v>7401</v>
          </cell>
          <cell r="F2998" t="b">
            <v>0</v>
          </cell>
          <cell r="G2998">
            <v>1710.0335816248601</v>
          </cell>
          <cell r="H2998">
            <v>1710.0335816248601</v>
          </cell>
          <cell r="I2998">
            <v>1.0627927791329148</v>
          </cell>
          <cell r="J2998">
            <v>12</v>
          </cell>
          <cell r="K2998">
            <v>2.3872671287487399E-4</v>
          </cell>
          <cell r="L2998">
            <v>251</v>
          </cell>
          <cell r="M2998">
            <v>6.6431380861030107E-2</v>
          </cell>
          <cell r="N2998">
            <v>3026</v>
          </cell>
        </row>
        <row r="2999">
          <cell r="B2999" t="str">
            <v>BIG BASIN 11019773</v>
          </cell>
          <cell r="C2999">
            <v>82841101</v>
          </cell>
          <cell r="D2999" t="str">
            <v>BIG BASIN 1101</v>
          </cell>
          <cell r="E2999">
            <v>9773</v>
          </cell>
          <cell r="F2999" t="b">
            <v>1</v>
          </cell>
          <cell r="G2999">
            <v>724.85451530008299</v>
          </cell>
          <cell r="H2999">
            <v>724.85451530008299</v>
          </cell>
          <cell r="I2999">
            <v>0.45050000950906338</v>
          </cell>
          <cell r="J2999">
            <v>6</v>
          </cell>
          <cell r="K2999">
            <v>2.3796166836594499E-4</v>
          </cell>
          <cell r="L2999">
            <v>254</v>
          </cell>
          <cell r="M2999">
            <v>6.6431229729116206E-2</v>
          </cell>
          <cell r="N2999">
            <v>3077</v>
          </cell>
        </row>
        <row r="3000">
          <cell r="B3000" t="str">
            <v>BRUNSWICK 111095576</v>
          </cell>
          <cell r="C3000">
            <v>152481110</v>
          </cell>
          <cell r="D3000" t="str">
            <v>BRUNSWICK 1110</v>
          </cell>
          <cell r="E3000">
            <v>95576</v>
          </cell>
          <cell r="F3000" t="b">
            <v>1</v>
          </cell>
          <cell r="G3000">
            <v>3539.5091631632899</v>
          </cell>
          <cell r="H3000">
            <v>0</v>
          </cell>
          <cell r="I3000">
            <v>0</v>
          </cell>
          <cell r="J3000">
            <v>30</v>
          </cell>
          <cell r="K3000">
            <v>2.41985083838309E-4</v>
          </cell>
          <cell r="L3000">
            <v>240</v>
          </cell>
          <cell r="M3000">
            <v>6.5149989184153406E-2</v>
          </cell>
          <cell r="N3000">
            <v>3580</v>
          </cell>
        </row>
        <row r="3001">
          <cell r="B3001" t="str">
            <v>BRUNSWICK 1103234378</v>
          </cell>
          <cell r="C3001">
            <v>152481103</v>
          </cell>
          <cell r="D3001" t="str">
            <v>BRUNSWICK 1103</v>
          </cell>
          <cell r="E3001">
            <v>234378</v>
          </cell>
          <cell r="F3001" t="b">
            <v>0</v>
          </cell>
          <cell r="G3001">
            <v>1230.3375261574499</v>
          </cell>
          <cell r="H3001">
            <v>1030.7217086435501</v>
          </cell>
          <cell r="I3001">
            <v>0.64059770580705411</v>
          </cell>
          <cell r="J3001">
            <v>13</v>
          </cell>
          <cell r="K3001">
            <v>2.3818190899104399E-4</v>
          </cell>
          <cell r="L3001">
            <v>253</v>
          </cell>
          <cell r="M3001">
            <v>6.5938630912639906E-2</v>
          </cell>
          <cell r="N3001">
            <v>3237</v>
          </cell>
        </row>
        <row r="3002">
          <cell r="B3002" t="str">
            <v>CAMP EVERS 210511004</v>
          </cell>
          <cell r="C3002">
            <v>83622105</v>
          </cell>
          <cell r="D3002" t="str">
            <v>CAMP EVERS 2105</v>
          </cell>
          <cell r="E3002">
            <v>11004</v>
          </cell>
          <cell r="F3002" t="b">
            <v>0</v>
          </cell>
          <cell r="G3002">
            <v>6981.3249313945298</v>
          </cell>
          <cell r="H3002">
            <v>6981.3249313945298</v>
          </cell>
          <cell r="I3002">
            <v>4.3389216478524117</v>
          </cell>
          <cell r="J3002">
            <v>60</v>
          </cell>
          <cell r="K3002">
            <v>2.3399557985612701E-4</v>
          </cell>
          <cell r="L3002">
            <v>264</v>
          </cell>
          <cell r="M3002">
            <v>6.6431229729116206E-2</v>
          </cell>
          <cell r="N3002">
            <v>3053</v>
          </cell>
        </row>
        <row r="3003">
          <cell r="B3003" t="str">
            <v>GIRVAN 1102296428</v>
          </cell>
          <cell r="C3003">
            <v>103401102</v>
          </cell>
          <cell r="D3003" t="str">
            <v>GIRVAN 1102</v>
          </cell>
          <cell r="E3003">
            <v>296428</v>
          </cell>
          <cell r="F3003" t="b">
            <v>0</v>
          </cell>
          <cell r="G3003">
            <v>5326.8427303470598</v>
          </cell>
          <cell r="H3003">
            <v>2768.6123590867201</v>
          </cell>
          <cell r="I3003">
            <v>1.7207037657468738</v>
          </cell>
          <cell r="J3003">
            <v>14</v>
          </cell>
          <cell r="K3003">
            <v>2.3533262044241201E-4</v>
          </cell>
          <cell r="L3003">
            <v>262</v>
          </cell>
          <cell r="M3003">
            <v>6.5702635838030196E-2</v>
          </cell>
          <cell r="N3003">
            <v>3308</v>
          </cell>
        </row>
        <row r="3004">
          <cell r="B3004" t="str">
            <v>WOODSIDE 1101CB</v>
          </cell>
          <cell r="C3004">
            <v>24251101</v>
          </cell>
          <cell r="D3004" t="str">
            <v>WOODSIDE 1101</v>
          </cell>
          <cell r="E3004" t="str">
            <v>CB</v>
          </cell>
          <cell r="F3004" t="b">
            <v>1</v>
          </cell>
          <cell r="G3004">
            <v>6762.3674285632296</v>
          </cell>
          <cell r="H3004">
            <v>0</v>
          </cell>
          <cell r="I3004">
            <v>0</v>
          </cell>
          <cell r="J3004">
            <v>59</v>
          </cell>
          <cell r="K3004">
            <v>2.3707571619587599E-4</v>
          </cell>
          <cell r="L3004">
            <v>256</v>
          </cell>
          <cell r="M3004">
            <v>6.5168768420057699E-2</v>
          </cell>
          <cell r="N3004">
            <v>3547</v>
          </cell>
        </row>
        <row r="3005">
          <cell r="B3005" t="str">
            <v>BRUNSWICK 110750008</v>
          </cell>
          <cell r="C3005">
            <v>152481107</v>
          </cell>
          <cell r="D3005" t="str">
            <v>BRUNSWICK 1107</v>
          </cell>
          <cell r="E3005">
            <v>50008</v>
          </cell>
          <cell r="F3005" t="b">
            <v>0</v>
          </cell>
          <cell r="G3005">
            <v>7897.7177843703003</v>
          </cell>
          <cell r="H3005">
            <v>1828.85078242343</v>
          </cell>
          <cell r="I3005">
            <v>1.1366381494241331</v>
          </cell>
          <cell r="J3005">
            <v>64</v>
          </cell>
          <cell r="K3005">
            <v>2.35092207788056E-4</v>
          </cell>
          <cell r="L3005">
            <v>263</v>
          </cell>
          <cell r="M3005">
            <v>6.5350230248026997E-2</v>
          </cell>
          <cell r="N3005">
            <v>3436</v>
          </cell>
        </row>
        <row r="3006">
          <cell r="B3006" t="str">
            <v>DIAMOND SPRINGS 1106910235</v>
          </cell>
          <cell r="C3006">
            <v>152261106</v>
          </cell>
          <cell r="D3006" t="str">
            <v>DIAMOND SPRINGS 1106</v>
          </cell>
          <cell r="E3006">
            <v>910235</v>
          </cell>
          <cell r="F3006" t="b">
            <v>1</v>
          </cell>
          <cell r="G3006">
            <v>1774.12229312972</v>
          </cell>
          <cell r="H3006">
            <v>851.04441707665899</v>
          </cell>
          <cell r="I3006">
            <v>0.52892754324217461</v>
          </cell>
          <cell r="J3006">
            <v>16</v>
          </cell>
          <cell r="K3006">
            <v>2.33723450492107E-4</v>
          </cell>
          <cell r="L3006">
            <v>267</v>
          </cell>
          <cell r="M3006">
            <v>6.5630567737449894E-2</v>
          </cell>
          <cell r="N3006">
            <v>3328</v>
          </cell>
        </row>
        <row r="3007">
          <cell r="B3007" t="str">
            <v>SARATOGA 1107LC26</v>
          </cell>
          <cell r="C3007">
            <v>83371107</v>
          </cell>
          <cell r="D3007" t="str">
            <v>SARATOGA 1107</v>
          </cell>
          <cell r="E3007" t="str">
            <v>LC26</v>
          </cell>
          <cell r="F3007" t="b">
            <v>0</v>
          </cell>
          <cell r="G3007">
            <v>9057.4757427878903</v>
          </cell>
          <cell r="H3007">
            <v>9057.4757427878903</v>
          </cell>
          <cell r="I3007">
            <v>5.6292577643181421</v>
          </cell>
          <cell r="J3007">
            <v>74</v>
          </cell>
          <cell r="K3007">
            <v>2.2734490286549399E-4</v>
          </cell>
          <cell r="L3007">
            <v>294</v>
          </cell>
          <cell r="M3007">
            <v>6.64318230044917E-2</v>
          </cell>
          <cell r="N3007">
            <v>2991</v>
          </cell>
        </row>
        <row r="3008">
          <cell r="B3008" t="str">
            <v>PLACERVILLE 1110CB</v>
          </cell>
          <cell r="C3008">
            <v>153081110</v>
          </cell>
          <cell r="D3008" t="str">
            <v>PLACERVILLE 1110</v>
          </cell>
          <cell r="E3008" t="str">
            <v>CB</v>
          </cell>
          <cell r="F3008" t="b">
            <v>0</v>
          </cell>
          <cell r="G3008">
            <v>2889.8933438989402</v>
          </cell>
          <cell r="H3008">
            <v>1390.1140913824599</v>
          </cell>
          <cell r="I3008">
            <v>0.86396152354410194</v>
          </cell>
          <cell r="J3008">
            <v>28</v>
          </cell>
          <cell r="K3008">
            <v>2.2920294785373099E-4</v>
          </cell>
          <cell r="L3008">
            <v>288</v>
          </cell>
          <cell r="M3008">
            <v>6.5744991202520503E-2</v>
          </cell>
          <cell r="N3008">
            <v>3295</v>
          </cell>
        </row>
        <row r="3009">
          <cell r="B3009" t="str">
            <v>GRASS VALLEY 1102CB</v>
          </cell>
          <cell r="C3009">
            <v>152031102</v>
          </cell>
          <cell r="D3009" t="str">
            <v>GRASS VALLEY 1102</v>
          </cell>
          <cell r="E3009" t="str">
            <v>CB</v>
          </cell>
          <cell r="F3009" t="b">
            <v>1</v>
          </cell>
          <cell r="G3009">
            <v>9322.59398721242</v>
          </cell>
          <cell r="H3009">
            <v>131.76294745967999</v>
          </cell>
          <cell r="I3009">
            <v>8.1891204139018015E-2</v>
          </cell>
          <cell r="J3009">
            <v>81</v>
          </cell>
          <cell r="K3009">
            <v>2.28493266924353E-4</v>
          </cell>
          <cell r="L3009">
            <v>289</v>
          </cell>
          <cell r="M3009">
            <v>6.51974537326271E-2</v>
          </cell>
          <cell r="N3009">
            <v>3511</v>
          </cell>
        </row>
        <row r="3010">
          <cell r="B3010" t="str">
            <v>MONTE RIO 111264682</v>
          </cell>
          <cell r="C3010">
            <v>42811112</v>
          </cell>
          <cell r="D3010" t="str">
            <v>MONTE RIO 1112</v>
          </cell>
          <cell r="E3010">
            <v>64682</v>
          </cell>
          <cell r="F3010" t="b">
            <v>0</v>
          </cell>
          <cell r="G3010">
            <v>2835.1135296316902</v>
          </cell>
          <cell r="H3010">
            <v>2835.1135296316902</v>
          </cell>
          <cell r="I3010">
            <v>1.7620345118904228</v>
          </cell>
          <cell r="J3010">
            <v>22</v>
          </cell>
          <cell r="K3010">
            <v>2.2403309115113401E-4</v>
          </cell>
          <cell r="L3010">
            <v>304</v>
          </cell>
          <cell r="M3010">
            <v>6.6431188526756793E-2</v>
          </cell>
          <cell r="N3010">
            <v>3092</v>
          </cell>
        </row>
        <row r="3011">
          <cell r="B3011" t="str">
            <v>MIRABEL 1102841</v>
          </cell>
          <cell r="C3011">
            <v>42091102</v>
          </cell>
          <cell r="D3011" t="str">
            <v>MIRABEL 1102</v>
          </cell>
          <cell r="E3011">
            <v>841</v>
          </cell>
          <cell r="F3011" t="b">
            <v>0</v>
          </cell>
          <cell r="G3011">
            <v>1307.0395766721399</v>
          </cell>
          <cell r="H3011">
            <v>1307.0395766721399</v>
          </cell>
          <cell r="I3011">
            <v>0.81233037704918576</v>
          </cell>
          <cell r="J3011">
            <v>12</v>
          </cell>
          <cell r="K3011">
            <v>2.23521183822109E-4</v>
          </cell>
          <cell r="L3011">
            <v>305</v>
          </cell>
          <cell r="M3011">
            <v>6.6431380861030107E-2</v>
          </cell>
          <cell r="N3011">
            <v>3027</v>
          </cell>
        </row>
        <row r="3012">
          <cell r="B3012" t="str">
            <v>SAN RAFAEL 1101546438</v>
          </cell>
          <cell r="C3012">
            <v>42011101</v>
          </cell>
          <cell r="D3012" t="str">
            <v>SAN RAFAEL 1101</v>
          </cell>
          <cell r="E3012">
            <v>546438</v>
          </cell>
          <cell r="F3012" t="b">
            <v>0</v>
          </cell>
          <cell r="G3012">
            <v>1552.74974693282</v>
          </cell>
          <cell r="H3012">
            <v>1541.38479344658</v>
          </cell>
          <cell r="I3012">
            <v>0.9579768759767433</v>
          </cell>
          <cell r="J3012">
            <v>14</v>
          </cell>
          <cell r="K3012">
            <v>2.21392921178318E-4</v>
          </cell>
          <cell r="L3012">
            <v>313</v>
          </cell>
          <cell r="M3012">
            <v>6.6248496280939595E-2</v>
          </cell>
          <cell r="N3012">
            <v>3162</v>
          </cell>
        </row>
        <row r="3013">
          <cell r="B3013" t="str">
            <v>SALT SPRINGS 21014913</v>
          </cell>
          <cell r="C3013">
            <v>163692101</v>
          </cell>
          <cell r="D3013" t="str">
            <v>SALT SPRINGS 2101</v>
          </cell>
          <cell r="E3013">
            <v>4913</v>
          </cell>
          <cell r="F3013" t="b">
            <v>0</v>
          </cell>
          <cell r="G3013">
            <v>6065.3094303858097</v>
          </cell>
          <cell r="H3013">
            <v>6065.3094303858097</v>
          </cell>
          <cell r="I3013">
            <v>3.7696143134778182</v>
          </cell>
          <cell r="J3013">
            <v>54</v>
          </cell>
          <cell r="K3013">
            <v>1.9828845324809599E-5</v>
          </cell>
          <cell r="L3013">
            <v>3546</v>
          </cell>
          <cell r="M3013">
            <v>0.94688077992470499</v>
          </cell>
          <cell r="N3013">
            <v>2897</v>
          </cell>
        </row>
        <row r="3014">
          <cell r="B3014" t="str">
            <v>OAKLAND K 1101CR346</v>
          </cell>
          <cell r="C3014">
            <v>12101101</v>
          </cell>
          <cell r="D3014" t="str">
            <v>OAKLAND K 1101</v>
          </cell>
          <cell r="E3014" t="str">
            <v>CR346</v>
          </cell>
          <cell r="F3014" t="b">
            <v>1</v>
          </cell>
          <cell r="G3014">
            <v>330.94690651064599</v>
          </cell>
          <cell r="H3014">
            <v>330.94690651064599</v>
          </cell>
          <cell r="I3014">
            <v>0.20568483934782225</v>
          </cell>
          <cell r="J3014">
            <v>3</v>
          </cell>
          <cell r="K3014">
            <v>2.19881340550879E-4</v>
          </cell>
          <cell r="L3014">
            <v>322</v>
          </cell>
          <cell r="M3014">
            <v>6.6431909799575806E-2</v>
          </cell>
          <cell r="N3014">
            <v>2961</v>
          </cell>
        </row>
        <row r="3015">
          <cell r="B3015" t="str">
            <v>EL DORADO PH 210219562</v>
          </cell>
          <cell r="C3015">
            <v>152762102</v>
          </cell>
          <cell r="D3015" t="str">
            <v>EL DORADO PH 2102</v>
          </cell>
          <cell r="E3015">
            <v>19562</v>
          </cell>
          <cell r="F3015" t="b">
            <v>0</v>
          </cell>
          <cell r="G3015">
            <v>11663.89644877</v>
          </cell>
          <cell r="H3015">
            <v>11663.89644877</v>
          </cell>
          <cell r="I3015">
            <v>7.2491587624425105</v>
          </cell>
          <cell r="J3015">
            <v>98</v>
          </cell>
          <cell r="K3015">
            <v>2.1831556971716999E-4</v>
          </cell>
          <cell r="L3015">
            <v>327</v>
          </cell>
          <cell r="M3015">
            <v>6.6431305302790705E-2</v>
          </cell>
          <cell r="N3015">
            <v>3051</v>
          </cell>
        </row>
        <row r="3016">
          <cell r="B3016" t="str">
            <v>LOS GATOS 1106LA42</v>
          </cell>
          <cell r="C3016">
            <v>82021106</v>
          </cell>
          <cell r="D3016" t="str">
            <v>LOS GATOS 1106</v>
          </cell>
          <cell r="E3016" t="str">
            <v>LA42</v>
          </cell>
          <cell r="F3016" t="b">
            <v>0</v>
          </cell>
          <cell r="G3016">
            <v>4459.4554471551601</v>
          </cell>
          <cell r="H3016">
            <v>4459.4554471551601</v>
          </cell>
          <cell r="I3016">
            <v>2.7715695756091736</v>
          </cell>
          <cell r="J3016">
            <v>35</v>
          </cell>
          <cell r="K3016">
            <v>2.17518404159428E-4</v>
          </cell>
          <cell r="L3016">
            <v>329</v>
          </cell>
          <cell r="M3016">
            <v>6.6431229729116206E-2</v>
          </cell>
          <cell r="N3016">
            <v>3062</v>
          </cell>
        </row>
        <row r="3017">
          <cell r="B3017" t="str">
            <v>GEYSERVILLE 1101975350</v>
          </cell>
          <cell r="C3017">
            <v>42891101</v>
          </cell>
          <cell r="D3017" t="str">
            <v>GEYSERVILLE 1101</v>
          </cell>
          <cell r="E3017">
            <v>975350</v>
          </cell>
          <cell r="F3017" t="b">
            <v>1</v>
          </cell>
          <cell r="G3017">
            <v>405.33943330090398</v>
          </cell>
          <cell r="H3017">
            <v>73.106516198612098</v>
          </cell>
          <cell r="I3017">
            <v>4.5435995151405902E-2</v>
          </cell>
          <cell r="J3017">
            <v>3</v>
          </cell>
          <cell r="K3017">
            <v>1.5576645091641599E-4</v>
          </cell>
          <cell r="L3017">
            <v>686</v>
          </cell>
          <cell r="M3017">
            <v>9.0461841589446798E-2</v>
          </cell>
          <cell r="N3017">
            <v>2933</v>
          </cell>
        </row>
        <row r="3018">
          <cell r="B3018" t="str">
            <v>SHINGLE SPRINGS 2110CB</v>
          </cell>
          <cell r="C3018">
            <v>153652110</v>
          </cell>
          <cell r="D3018" t="str">
            <v>SHINGLE SPRINGS 2110</v>
          </cell>
          <cell r="E3018" t="str">
            <v>CB</v>
          </cell>
          <cell r="F3018" t="b">
            <v>0</v>
          </cell>
          <cell r="G3018">
            <v>2054.3899737029301</v>
          </cell>
          <cell r="H3018">
            <v>1346.7870462718499</v>
          </cell>
          <cell r="I3018">
            <v>0.83703358997628963</v>
          </cell>
          <cell r="J3018">
            <v>15</v>
          </cell>
          <cell r="K3018">
            <v>2.1375699240403799E-4</v>
          </cell>
          <cell r="L3018">
            <v>344</v>
          </cell>
          <cell r="M3018">
            <v>6.5918914869427803E-2</v>
          </cell>
          <cell r="N3018">
            <v>3239</v>
          </cell>
        </row>
        <row r="3019">
          <cell r="B3019" t="str">
            <v>FORT BRAGG A 1104920850</v>
          </cell>
          <cell r="C3019">
            <v>42761104</v>
          </cell>
          <cell r="D3019" t="str">
            <v>FORT BRAGG A 1104</v>
          </cell>
          <cell r="E3019">
            <v>920850</v>
          </cell>
          <cell r="F3019" t="b">
            <v>1</v>
          </cell>
          <cell r="G3019">
            <v>514.64250845601202</v>
          </cell>
          <cell r="H3019">
            <v>322.19944605384399</v>
          </cell>
          <cell r="I3019">
            <v>0.20024825733613671</v>
          </cell>
          <cell r="J3019">
            <v>3</v>
          </cell>
          <cell r="K3019">
            <v>2.15141932130791E-4</v>
          </cell>
          <cell r="L3019">
            <v>340</v>
          </cell>
          <cell r="M3019">
            <v>6.5575671367418001E-2</v>
          </cell>
          <cell r="N3019">
            <v>3348</v>
          </cell>
        </row>
        <row r="3020">
          <cell r="B3020" t="str">
            <v>AUBURN 11028611</v>
          </cell>
          <cell r="C3020">
            <v>152161102</v>
          </cell>
          <cell r="D3020" t="str">
            <v>AUBURN 1102</v>
          </cell>
          <cell r="E3020">
            <v>8611</v>
          </cell>
          <cell r="F3020" t="b">
            <v>0</v>
          </cell>
          <cell r="G3020">
            <v>2893.9316818331299</v>
          </cell>
          <cell r="H3020">
            <v>2893.9316818331299</v>
          </cell>
          <cell r="I3020">
            <v>1.7985902310957924</v>
          </cell>
          <cell r="J3020">
            <v>22</v>
          </cell>
          <cell r="K3020">
            <v>2.0874727207145999E-4</v>
          </cell>
          <cell r="L3020">
            <v>367</v>
          </cell>
          <cell r="M3020">
            <v>6.6431531992944007E-2</v>
          </cell>
          <cell r="N3020">
            <v>3005</v>
          </cell>
        </row>
        <row r="3021">
          <cell r="B3021" t="str">
            <v>MIRABEL 11022043</v>
          </cell>
          <cell r="C3021">
            <v>42091102</v>
          </cell>
          <cell r="D3021" t="str">
            <v>MIRABEL 1102</v>
          </cell>
          <cell r="E3021">
            <v>2043</v>
          </cell>
          <cell r="F3021" t="b">
            <v>1</v>
          </cell>
          <cell r="G3021">
            <v>902.22380418133901</v>
          </cell>
          <cell r="H3021">
            <v>902.22380418133901</v>
          </cell>
          <cell r="I3021">
            <v>0.56073573908100627</v>
          </cell>
          <cell r="J3021">
            <v>8</v>
          </cell>
          <cell r="K3021">
            <v>2.08370247491984E-4</v>
          </cell>
          <cell r="L3021">
            <v>369</v>
          </cell>
          <cell r="M3021">
            <v>6.6431380861030107E-2</v>
          </cell>
          <cell r="N3021">
            <v>3028</v>
          </cell>
        </row>
        <row r="3022">
          <cell r="B3022" t="str">
            <v>SAN RAFAEL 11081247</v>
          </cell>
          <cell r="C3022">
            <v>42011108</v>
          </cell>
          <cell r="D3022" t="str">
            <v>SAN RAFAEL 1108</v>
          </cell>
          <cell r="E3022">
            <v>1247</v>
          </cell>
          <cell r="F3022" t="b">
            <v>1</v>
          </cell>
          <cell r="G3022">
            <v>443.46934405459001</v>
          </cell>
          <cell r="H3022">
            <v>443.46934405459001</v>
          </cell>
          <cell r="I3022">
            <v>0.27561798884685518</v>
          </cell>
          <cell r="J3022">
            <v>3</v>
          </cell>
          <cell r="K3022">
            <v>2.0643770888758201E-4</v>
          </cell>
          <cell r="L3022">
            <v>376</v>
          </cell>
          <cell r="M3022">
            <v>6.6431380861030107E-2</v>
          </cell>
          <cell r="N3022">
            <v>3039</v>
          </cell>
        </row>
        <row r="3023">
          <cell r="B3023" t="str">
            <v>HARRIS 1109661309</v>
          </cell>
          <cell r="C3023">
            <v>192431109</v>
          </cell>
          <cell r="D3023" t="str">
            <v>HARRIS 1109</v>
          </cell>
          <cell r="E3023">
            <v>661309</v>
          </cell>
          <cell r="F3023" t="b">
            <v>1</v>
          </cell>
          <cell r="G3023">
            <v>2205.0427923007701</v>
          </cell>
          <cell r="H3023">
            <v>453.796587217016</v>
          </cell>
          <cell r="I3023">
            <v>0.28203641219205466</v>
          </cell>
          <cell r="J3023">
            <v>16</v>
          </cell>
          <cell r="K3023">
            <v>2.0886273511374899E-4</v>
          </cell>
          <cell r="L3023">
            <v>365</v>
          </cell>
          <cell r="M3023">
            <v>6.5468651008660603E-2</v>
          </cell>
          <cell r="N3023">
            <v>3383</v>
          </cell>
        </row>
        <row r="3024">
          <cell r="B3024" t="str">
            <v>CAMP EVERS 2104600529</v>
          </cell>
          <cell r="C3024">
            <v>83622104</v>
          </cell>
          <cell r="D3024" t="str">
            <v>CAMP EVERS 2104</v>
          </cell>
          <cell r="E3024">
            <v>600529</v>
          </cell>
          <cell r="F3024" t="b">
            <v>1</v>
          </cell>
          <cell r="G3024">
            <v>435.41229897255698</v>
          </cell>
          <cell r="H3024">
            <v>422.80480613729401</v>
          </cell>
          <cell r="I3024">
            <v>0.26277489505114604</v>
          </cell>
          <cell r="J3024">
            <v>4</v>
          </cell>
          <cell r="K3024">
            <v>2.02291263121878E-4</v>
          </cell>
          <cell r="L3024">
            <v>388</v>
          </cell>
          <cell r="M3024">
            <v>6.6111519400997104E-2</v>
          </cell>
          <cell r="N3024">
            <v>3188</v>
          </cell>
        </row>
        <row r="3025">
          <cell r="B3025" t="str">
            <v>PUEBLO 1104968601</v>
          </cell>
          <cell r="C3025">
            <v>43291104</v>
          </cell>
          <cell r="D3025" t="str">
            <v>PUEBLO 1104</v>
          </cell>
          <cell r="E3025">
            <v>968601</v>
          </cell>
          <cell r="F3025" t="b">
            <v>1</v>
          </cell>
          <cell r="G3025">
            <v>12.239829724112999</v>
          </cell>
          <cell r="H3025">
            <v>12.239829724112999</v>
          </cell>
          <cell r="I3025">
            <v>7.6071036197097571E-3</v>
          </cell>
          <cell r="J3025">
            <v>1</v>
          </cell>
          <cell r="K3025">
            <v>2.00449911062605E-4</v>
          </cell>
          <cell r="L3025">
            <v>395</v>
          </cell>
          <cell r="M3025">
            <v>6.6431380861030107E-2</v>
          </cell>
          <cell r="N3025">
            <v>3041</v>
          </cell>
        </row>
        <row r="3026">
          <cell r="B3026" t="str">
            <v>SARATOGA 11075696</v>
          </cell>
          <cell r="C3026">
            <v>83371107</v>
          </cell>
          <cell r="D3026" t="str">
            <v>SARATOGA 1107</v>
          </cell>
          <cell r="E3026">
            <v>5696</v>
          </cell>
          <cell r="F3026" t="b">
            <v>0</v>
          </cell>
          <cell r="G3026">
            <v>9835.0739084914294</v>
          </cell>
          <cell r="H3026">
            <v>8152.2263251403801</v>
          </cell>
          <cell r="I3026">
            <v>5.0666415942451088</v>
          </cell>
          <cell r="J3026">
            <v>90</v>
          </cell>
          <cell r="K3026">
            <v>2.0042044052388501E-4</v>
          </cell>
          <cell r="L3026">
            <v>396</v>
          </cell>
          <cell r="M3026">
            <v>6.6174893959745795E-2</v>
          </cell>
          <cell r="N3026">
            <v>3179</v>
          </cell>
        </row>
        <row r="3027">
          <cell r="B3027" t="str">
            <v>GEYSERVILLE 1101216442</v>
          </cell>
          <cell r="C3027">
            <v>42891101</v>
          </cell>
          <cell r="D3027" t="str">
            <v>GEYSERVILLE 1101</v>
          </cell>
          <cell r="E3027">
            <v>216442</v>
          </cell>
          <cell r="F3027" t="b">
            <v>1</v>
          </cell>
          <cell r="G3027">
            <v>327.43614739578601</v>
          </cell>
          <cell r="H3027">
            <v>327.43614739578601</v>
          </cell>
          <cell r="I3027">
            <v>0.20350288837525543</v>
          </cell>
          <cell r="J3027">
            <v>4</v>
          </cell>
          <cell r="K3027">
            <v>1.23816055747738E-4</v>
          </cell>
          <cell r="L3027">
            <v>1123</v>
          </cell>
          <cell r="M3027">
            <v>0.10421624941983799</v>
          </cell>
          <cell r="N3027">
            <v>2932</v>
          </cell>
        </row>
        <row r="3028">
          <cell r="B3028" t="str">
            <v>BRUNSWICK 11047181</v>
          </cell>
          <cell r="C3028">
            <v>152481104</v>
          </cell>
          <cell r="D3028" t="str">
            <v>BRUNSWICK 1104</v>
          </cell>
          <cell r="E3028">
            <v>7181</v>
          </cell>
          <cell r="F3028" t="b">
            <v>0</v>
          </cell>
          <cell r="G3028">
            <v>1244.14430332966</v>
          </cell>
          <cell r="H3028">
            <v>1244.14430332966</v>
          </cell>
          <cell r="I3028">
            <v>0.77324071058400246</v>
          </cell>
          <cell r="J3028">
            <v>11</v>
          </cell>
          <cell r="K3028">
            <v>1.933338961945E-4</v>
          </cell>
          <cell r="L3028">
            <v>428</v>
          </cell>
          <cell r="M3028">
            <v>6.6431531992944007E-2</v>
          </cell>
          <cell r="N3028">
            <v>3010</v>
          </cell>
        </row>
        <row r="3029">
          <cell r="B3029" t="str">
            <v>CAMP EVERS 21067603</v>
          </cell>
          <cell r="C3029">
            <v>83622106</v>
          </cell>
          <cell r="D3029" t="str">
            <v>CAMP EVERS 2106</v>
          </cell>
          <cell r="E3029">
            <v>7603</v>
          </cell>
          <cell r="F3029" t="b">
            <v>0</v>
          </cell>
          <cell r="G3029">
            <v>1527.23063158843</v>
          </cell>
          <cell r="H3029">
            <v>1527.23063158843</v>
          </cell>
          <cell r="I3029">
            <v>0.94918000720225604</v>
          </cell>
          <cell r="J3029">
            <v>11</v>
          </cell>
          <cell r="K3029">
            <v>1.9237863704223501E-4</v>
          </cell>
          <cell r="L3029">
            <v>431</v>
          </cell>
          <cell r="M3029">
            <v>6.6431229729116206E-2</v>
          </cell>
          <cell r="N3029">
            <v>3055</v>
          </cell>
        </row>
        <row r="3030">
          <cell r="B3030" t="str">
            <v>SARATOGA 1106LC24</v>
          </cell>
          <cell r="C3030">
            <v>83371106</v>
          </cell>
          <cell r="D3030" t="str">
            <v>SARATOGA 1106</v>
          </cell>
          <cell r="E3030" t="str">
            <v>LC24</v>
          </cell>
          <cell r="F3030" t="b">
            <v>0</v>
          </cell>
          <cell r="G3030">
            <v>18535.417781398399</v>
          </cell>
          <cell r="H3030">
            <v>13258.5886383422</v>
          </cell>
          <cell r="I3030">
            <v>8.2402664004612802</v>
          </cell>
          <cell r="J3030">
            <v>154</v>
          </cell>
          <cell r="K3030">
            <v>1.9315858908275699E-4</v>
          </cell>
          <cell r="L3030">
            <v>429</v>
          </cell>
          <cell r="M3030">
            <v>6.6006303490612095E-2</v>
          </cell>
          <cell r="N3030">
            <v>3215</v>
          </cell>
        </row>
        <row r="3031">
          <cell r="B3031" t="str">
            <v>MORAGA 110183424</v>
          </cell>
          <cell r="C3031">
            <v>13801101</v>
          </cell>
          <cell r="D3031" t="str">
            <v>MORAGA 1101</v>
          </cell>
          <cell r="E3031">
            <v>83424</v>
          </cell>
          <cell r="F3031" t="b">
            <v>0</v>
          </cell>
          <cell r="G3031">
            <v>2603.9122173250698</v>
          </cell>
          <cell r="H3031">
            <v>2600.44856102521</v>
          </cell>
          <cell r="I3031">
            <v>1.6161892859075264</v>
          </cell>
          <cell r="J3031">
            <v>7</v>
          </cell>
          <cell r="K3031">
            <v>1.89016929653007E-4</v>
          </cell>
          <cell r="L3031">
            <v>446</v>
          </cell>
          <cell r="M3031">
            <v>6.6248726380687004E-2</v>
          </cell>
          <cell r="N3031">
            <v>3161</v>
          </cell>
        </row>
        <row r="3032">
          <cell r="B3032" t="str">
            <v>CAMP EVERS 210616000</v>
          </cell>
          <cell r="C3032">
            <v>83622106</v>
          </cell>
          <cell r="D3032" t="str">
            <v>CAMP EVERS 2106</v>
          </cell>
          <cell r="E3032">
            <v>16000</v>
          </cell>
          <cell r="F3032" t="b">
            <v>0</v>
          </cell>
          <cell r="G3032">
            <v>6212.4720996903998</v>
          </cell>
          <cell r="H3032">
            <v>3353.5944806811499</v>
          </cell>
          <cell r="I3032">
            <v>2.0842725175146986</v>
          </cell>
          <cell r="J3032">
            <v>51</v>
          </cell>
          <cell r="K3032">
            <v>1.8900232566474901E-4</v>
          </cell>
          <cell r="L3032">
            <v>448</v>
          </cell>
          <cell r="M3032">
            <v>6.5804346732804206E-2</v>
          </cell>
          <cell r="N3032">
            <v>3266</v>
          </cell>
        </row>
        <row r="3033">
          <cell r="B3033" t="str">
            <v>KESWICK 1101CB</v>
          </cell>
          <cell r="C3033">
            <v>103451101</v>
          </cell>
          <cell r="D3033" t="str">
            <v>KESWICK 1101</v>
          </cell>
          <cell r="E3033" t="str">
            <v>CB</v>
          </cell>
          <cell r="F3033" t="b">
            <v>1</v>
          </cell>
          <cell r="G3033">
            <v>26.668342487830099</v>
          </cell>
          <cell r="H3033">
            <v>26.668342487830099</v>
          </cell>
          <cell r="I3033">
            <v>1.6574482590323243E-2</v>
          </cell>
          <cell r="J3033">
            <v>1</v>
          </cell>
          <cell r="K3033">
            <v>1.8685647228267E-4</v>
          </cell>
          <cell r="L3033">
            <v>464</v>
          </cell>
          <cell r="M3033">
            <v>6.6430700806005896E-2</v>
          </cell>
          <cell r="N3033">
            <v>3104</v>
          </cell>
        </row>
        <row r="3034">
          <cell r="B3034" t="str">
            <v>STAFFORD 1101344092</v>
          </cell>
          <cell r="C3034">
            <v>43201101</v>
          </cell>
          <cell r="D3034" t="str">
            <v>STAFFORD 1101</v>
          </cell>
          <cell r="E3034">
            <v>344092</v>
          </cell>
          <cell r="F3034" t="b">
            <v>1</v>
          </cell>
          <cell r="G3034">
            <v>131.10413635794399</v>
          </cell>
          <cell r="H3034">
            <v>115.31917211575799</v>
          </cell>
          <cell r="I3034">
            <v>7.1671331333597266E-2</v>
          </cell>
          <cell r="J3034">
            <v>2</v>
          </cell>
          <cell r="K3034">
            <v>1.86173543625045E-4</v>
          </cell>
          <cell r="L3034">
            <v>465</v>
          </cell>
          <cell r="M3034">
            <v>6.6431380861030107E-2</v>
          </cell>
          <cell r="N3034">
            <v>3037</v>
          </cell>
        </row>
        <row r="3035">
          <cell r="B3035" t="str">
            <v>PLACER 1101208930</v>
          </cell>
          <cell r="C3035">
            <v>152461101</v>
          </cell>
          <cell r="D3035" t="str">
            <v>PLACER 1101</v>
          </cell>
          <cell r="E3035">
            <v>208930</v>
          </cell>
          <cell r="F3035" t="b">
            <v>1</v>
          </cell>
          <cell r="G3035">
            <v>1425.5586502657</v>
          </cell>
          <cell r="H3035">
            <v>187.12652976872999</v>
          </cell>
          <cell r="I3035">
            <v>0.116299894200578</v>
          </cell>
          <cell r="J3035">
            <v>10</v>
          </cell>
          <cell r="K3035">
            <v>1.8882153947035599E-4</v>
          </cell>
          <cell r="L3035">
            <v>449</v>
          </cell>
          <cell r="M3035">
            <v>11.1381071419924</v>
          </cell>
          <cell r="N3035">
            <v>2605</v>
          </cell>
        </row>
        <row r="3036">
          <cell r="B3036" t="str">
            <v>SHINGLE SPRINGS 210511172</v>
          </cell>
          <cell r="C3036">
            <v>153652105</v>
          </cell>
          <cell r="D3036" t="str">
            <v>SHINGLE SPRINGS 2105</v>
          </cell>
          <cell r="E3036">
            <v>11172</v>
          </cell>
          <cell r="F3036" t="b">
            <v>0</v>
          </cell>
          <cell r="G3036">
            <v>3921.27373978379</v>
          </cell>
          <cell r="H3036">
            <v>3218.2332582569602</v>
          </cell>
          <cell r="I3036">
            <v>2.000144970949012</v>
          </cell>
          <cell r="J3036">
            <v>38</v>
          </cell>
          <cell r="K3036">
            <v>1.8145950468208001E-4</v>
          </cell>
          <cell r="L3036">
            <v>501</v>
          </cell>
          <cell r="M3036">
            <v>6.61617335068828E-2</v>
          </cell>
          <cell r="N3036">
            <v>3181</v>
          </cell>
        </row>
        <row r="3037">
          <cell r="B3037" t="str">
            <v>MONTE RIO 1111CB</v>
          </cell>
          <cell r="C3037">
            <v>42811111</v>
          </cell>
          <cell r="D3037" t="str">
            <v>MONTE RIO 1111</v>
          </cell>
          <cell r="E3037" t="str">
            <v>CB</v>
          </cell>
          <cell r="F3037" t="b">
            <v>1</v>
          </cell>
          <cell r="G3037">
            <v>408.90653540014898</v>
          </cell>
          <cell r="H3037">
            <v>408.90653540014898</v>
          </cell>
          <cell r="I3037">
            <v>0.25413706364210625</v>
          </cell>
          <cell r="J3037">
            <v>4</v>
          </cell>
          <cell r="K3037">
            <v>1.7829803346103201E-4</v>
          </cell>
          <cell r="L3037">
            <v>516</v>
          </cell>
          <cell r="M3037">
            <v>6.6431380861030107E-2</v>
          </cell>
          <cell r="N3037">
            <v>3029</v>
          </cell>
        </row>
        <row r="3038">
          <cell r="B3038" t="str">
            <v>LOS GATOS 1106LA46</v>
          </cell>
          <cell r="C3038">
            <v>82021106</v>
          </cell>
          <cell r="D3038" t="str">
            <v>LOS GATOS 1106</v>
          </cell>
          <cell r="E3038" t="str">
            <v>LA46</v>
          </cell>
          <cell r="F3038" t="b">
            <v>0</v>
          </cell>
          <cell r="G3038">
            <v>2411.7924563820002</v>
          </cell>
          <cell r="H3038">
            <v>2411.7924563820002</v>
          </cell>
          <cell r="I3038">
            <v>1.4989387547433188</v>
          </cell>
          <cell r="J3038">
            <v>20</v>
          </cell>
          <cell r="K3038">
            <v>1.7602464940864499E-4</v>
          </cell>
          <cell r="L3038">
            <v>522</v>
          </cell>
          <cell r="M3038">
            <v>6.6431229729116206E-2</v>
          </cell>
          <cell r="N3038">
            <v>3058</v>
          </cell>
        </row>
        <row r="3039">
          <cell r="B3039" t="str">
            <v>SARATOGA 1115463510</v>
          </cell>
          <cell r="C3039">
            <v>83371115</v>
          </cell>
          <cell r="D3039" t="str">
            <v>SARATOGA 1115</v>
          </cell>
          <cell r="E3039">
            <v>463510</v>
          </cell>
          <cell r="F3039" t="b">
            <v>0</v>
          </cell>
          <cell r="G3039">
            <v>4881.4666362643202</v>
          </cell>
          <cell r="H3039">
            <v>4697.8741444486204</v>
          </cell>
          <cell r="I3039">
            <v>2.9197477591352521</v>
          </cell>
          <cell r="J3039">
            <v>41</v>
          </cell>
          <cell r="K3039">
            <v>1.7549986109881399E-4</v>
          </cell>
          <cell r="L3039">
            <v>524</v>
          </cell>
          <cell r="M3039">
            <v>6.6369230790835995E-2</v>
          </cell>
          <cell r="N3039">
            <v>3132</v>
          </cell>
        </row>
        <row r="3040">
          <cell r="B3040" t="str">
            <v>HALF MOON BAY 11038898</v>
          </cell>
          <cell r="C3040">
            <v>24101103</v>
          </cell>
          <cell r="D3040" t="str">
            <v>HALF MOON BAY 1103</v>
          </cell>
          <cell r="E3040">
            <v>8898</v>
          </cell>
          <cell r="F3040" t="b">
            <v>0</v>
          </cell>
          <cell r="G3040">
            <v>1034.8012919688199</v>
          </cell>
          <cell r="H3040">
            <v>1034.8012919688199</v>
          </cell>
          <cell r="I3040">
            <v>0.64313318332431313</v>
          </cell>
          <cell r="J3040">
            <v>9</v>
          </cell>
          <cell r="K3040">
            <v>1.7399125580494799E-4</v>
          </cell>
          <cell r="L3040">
            <v>534</v>
          </cell>
          <cell r="M3040">
            <v>6.6431229729116206E-2</v>
          </cell>
          <cell r="N3040">
            <v>3061</v>
          </cell>
        </row>
        <row r="3041">
          <cell r="B3041" t="str">
            <v>CASTRO VALLEY 1102MR359</v>
          </cell>
          <cell r="C3041">
            <v>14091102</v>
          </cell>
          <cell r="D3041" t="str">
            <v>CASTRO VALLEY 1102</v>
          </cell>
          <cell r="E3041" t="str">
            <v>MR359</v>
          </cell>
          <cell r="F3041" t="b">
            <v>1</v>
          </cell>
          <cell r="G3041">
            <v>10891.952397220401</v>
          </cell>
          <cell r="H3041">
            <v>0</v>
          </cell>
          <cell r="I3041">
            <v>0</v>
          </cell>
          <cell r="J3041">
            <v>90</v>
          </cell>
          <cell r="K3041">
            <v>2.5294647365514099E-5</v>
          </cell>
          <cell r="L3041">
            <v>3493</v>
          </cell>
          <cell r="M3041">
            <v>0.41658770442008902</v>
          </cell>
          <cell r="N3041">
            <v>2914</v>
          </cell>
        </row>
        <row r="3042">
          <cell r="B3042" t="str">
            <v>MONROE 210392868</v>
          </cell>
          <cell r="C3042">
            <v>43302103</v>
          </cell>
          <cell r="D3042" t="str">
            <v>MONROE 2103</v>
          </cell>
          <cell r="E3042">
            <v>92868</v>
          </cell>
          <cell r="F3042" t="b">
            <v>1</v>
          </cell>
          <cell r="G3042">
            <v>1050.35160720984</v>
          </cell>
          <cell r="H3042">
            <v>203.53627099801099</v>
          </cell>
          <cell r="I3042">
            <v>0.12649861466625917</v>
          </cell>
          <cell r="J3042">
            <v>14</v>
          </cell>
          <cell r="K3042">
            <v>1.74492223147983E-4</v>
          </cell>
          <cell r="L3042">
            <v>531</v>
          </cell>
          <cell r="M3042">
            <v>6.5522288819975003E-2</v>
          </cell>
          <cell r="N3042">
            <v>3360</v>
          </cell>
        </row>
        <row r="3043">
          <cell r="B3043" t="str">
            <v>OAKLAND X 1104391688</v>
          </cell>
          <cell r="C3043">
            <v>12541104</v>
          </cell>
          <cell r="D3043" t="str">
            <v>OAKLAND X 1104</v>
          </cell>
          <cell r="E3043">
            <v>391688</v>
          </cell>
          <cell r="F3043" t="b">
            <v>0</v>
          </cell>
          <cell r="G3043">
            <v>2071.7210353554001</v>
          </cell>
          <cell r="H3043">
            <v>2071.7210353554001</v>
          </cell>
          <cell r="I3043">
            <v>1.2875829927628342</v>
          </cell>
          <cell r="J3043">
            <v>16</v>
          </cell>
          <cell r="K3043">
            <v>1.7212314378411899E-4</v>
          </cell>
          <cell r="L3043">
            <v>549</v>
          </cell>
          <cell r="M3043">
            <v>6.6430549658656704E-2</v>
          </cell>
          <cell r="N3043">
            <v>3109</v>
          </cell>
        </row>
        <row r="3044">
          <cell r="B3044" t="str">
            <v>CAMP EVERS 210355638</v>
          </cell>
          <cell r="C3044">
            <v>83622103</v>
          </cell>
          <cell r="D3044" t="str">
            <v>CAMP EVERS 2103</v>
          </cell>
          <cell r="E3044">
            <v>55638</v>
          </cell>
          <cell r="F3044" t="b">
            <v>0</v>
          </cell>
          <cell r="G3044">
            <v>5639.9214551345203</v>
          </cell>
          <cell r="H3044">
            <v>2949.56477920822</v>
          </cell>
          <cell r="I3044">
            <v>1.8331664258596767</v>
          </cell>
          <cell r="J3044">
            <v>42</v>
          </cell>
          <cell r="K3044">
            <v>1.7355730441132801E-4</v>
          </cell>
          <cell r="L3044">
            <v>537</v>
          </cell>
          <cell r="M3044">
            <v>6.5697669982910101E-2</v>
          </cell>
          <cell r="N3044">
            <v>3312</v>
          </cell>
        </row>
        <row r="3045">
          <cell r="B3045" t="str">
            <v>LAKEWOOD 2227W503R</v>
          </cell>
          <cell r="C3045">
            <v>13532227</v>
          </cell>
          <cell r="D3045" t="str">
            <v>LAKEWOOD 2227</v>
          </cell>
          <cell r="E3045" t="str">
            <v>W503R</v>
          </cell>
          <cell r="F3045" t="b">
            <v>1</v>
          </cell>
          <cell r="G3045">
            <v>12304.542423720801</v>
          </cell>
          <cell r="H3045">
            <v>121.87355080329</v>
          </cell>
          <cell r="I3045">
            <v>7.5744904166121813E-2</v>
          </cell>
          <cell r="J3045">
            <v>89</v>
          </cell>
          <cell r="K3045">
            <v>1.9990158234159201E-5</v>
          </cell>
          <cell r="L3045">
            <v>3544</v>
          </cell>
          <cell r="M3045">
            <v>0.42058515201630098</v>
          </cell>
          <cell r="N3045">
            <v>2913</v>
          </cell>
        </row>
        <row r="3046">
          <cell r="B3046" t="str">
            <v>CLOVERDALE 1101409224</v>
          </cell>
          <cell r="C3046">
            <v>42821101</v>
          </cell>
          <cell r="D3046" t="str">
            <v>CLOVERDALE 1101</v>
          </cell>
          <cell r="E3046">
            <v>409224</v>
          </cell>
          <cell r="F3046" t="b">
            <v>1</v>
          </cell>
          <cell r="G3046">
            <v>353.34506718198998</v>
          </cell>
          <cell r="H3046">
            <v>138.72047454816499</v>
          </cell>
          <cell r="I3046">
            <v>8.621533533136419E-2</v>
          </cell>
          <cell r="J3046">
            <v>4</v>
          </cell>
          <cell r="K3046">
            <v>1.5579958380840199E-4</v>
          </cell>
          <cell r="L3046">
            <v>685</v>
          </cell>
          <cell r="M3046">
            <v>7.1834500765257103E-2</v>
          </cell>
          <cell r="N3046">
            <v>2942</v>
          </cell>
        </row>
        <row r="3047">
          <cell r="B3047" t="str">
            <v>DEL MAR 210938684</v>
          </cell>
          <cell r="C3047">
            <v>152582109</v>
          </cell>
          <cell r="D3047" t="str">
            <v>DEL MAR 2109</v>
          </cell>
          <cell r="E3047">
            <v>38684</v>
          </cell>
          <cell r="F3047" t="b">
            <v>1</v>
          </cell>
          <cell r="G3047">
            <v>100.115666678276</v>
          </cell>
          <cell r="H3047">
            <v>38.397418475757398</v>
          </cell>
          <cell r="I3047">
            <v>2.3864150699662769E-2</v>
          </cell>
          <cell r="J3047">
            <v>1</v>
          </cell>
          <cell r="K3047">
            <v>1.7305123037658599E-4</v>
          </cell>
          <cell r="L3047">
            <v>542</v>
          </cell>
          <cell r="M3047">
            <v>6.5149389368320307E-2</v>
          </cell>
          <cell r="N3047">
            <v>3581</v>
          </cell>
        </row>
        <row r="3048">
          <cell r="B3048" t="str">
            <v>MONTE RIO 1111506</v>
          </cell>
          <cell r="C3048">
            <v>42811111</v>
          </cell>
          <cell r="D3048" t="str">
            <v>MONTE RIO 1111</v>
          </cell>
          <cell r="E3048">
            <v>506</v>
          </cell>
          <cell r="F3048" t="b">
            <v>0</v>
          </cell>
          <cell r="G3048">
            <v>2021.7881752061101</v>
          </cell>
          <cell r="H3048">
            <v>2021.7881752061101</v>
          </cell>
          <cell r="I3048">
            <v>1.2565495184624673</v>
          </cell>
          <cell r="J3048">
            <v>18</v>
          </cell>
          <cell r="K3048">
            <v>1.68639972697645E-4</v>
          </cell>
          <cell r="L3048">
            <v>571</v>
          </cell>
          <cell r="M3048">
            <v>6.6431380861030107E-2</v>
          </cell>
          <cell r="N3048">
            <v>3019</v>
          </cell>
        </row>
        <row r="3049">
          <cell r="B3049" t="str">
            <v>WOODSIDE 11012299</v>
          </cell>
          <cell r="C3049">
            <v>24251101</v>
          </cell>
          <cell r="D3049" t="str">
            <v>WOODSIDE 1101</v>
          </cell>
          <cell r="E3049">
            <v>2299</v>
          </cell>
          <cell r="F3049" t="b">
            <v>0</v>
          </cell>
          <cell r="G3049">
            <v>2927.8178504911798</v>
          </cell>
          <cell r="H3049">
            <v>2927.8178504911798</v>
          </cell>
          <cell r="I3049">
            <v>1.81965062180931</v>
          </cell>
          <cell r="J3049">
            <v>25</v>
          </cell>
          <cell r="K3049">
            <v>1.6866407328052399E-4</v>
          </cell>
          <cell r="L3049">
            <v>570</v>
          </cell>
          <cell r="M3049">
            <v>6.63801623993346E-2</v>
          </cell>
          <cell r="N3049">
            <v>3127</v>
          </cell>
        </row>
        <row r="3050">
          <cell r="B3050" t="str">
            <v>SHINGLE SPRINGS 11038752</v>
          </cell>
          <cell r="C3050">
            <v>153651103</v>
          </cell>
          <cell r="D3050" t="str">
            <v>SHINGLE SPRINGS 1103</v>
          </cell>
          <cell r="E3050">
            <v>8752</v>
          </cell>
          <cell r="F3050" t="b">
            <v>0</v>
          </cell>
          <cell r="G3050">
            <v>2987.7950369945502</v>
          </cell>
          <cell r="H3050">
            <v>2987.7950369945502</v>
          </cell>
          <cell r="I3050">
            <v>1.8569266855155688</v>
          </cell>
          <cell r="J3050">
            <v>32</v>
          </cell>
          <cell r="K3050">
            <v>1.6400642198277599E-4</v>
          </cell>
          <cell r="L3050">
            <v>600</v>
          </cell>
          <cell r="M3050">
            <v>6.6391483780169305E-2</v>
          </cell>
          <cell r="N3050">
            <v>3124</v>
          </cell>
        </row>
        <row r="3051">
          <cell r="B3051" t="str">
            <v>CAMP EVERS 210310946</v>
          </cell>
          <cell r="C3051">
            <v>83622103</v>
          </cell>
          <cell r="D3051" t="str">
            <v>CAMP EVERS 2103</v>
          </cell>
          <cell r="E3051">
            <v>10946</v>
          </cell>
          <cell r="F3051" t="b">
            <v>0</v>
          </cell>
          <cell r="G3051">
            <v>13600.9039665049</v>
          </cell>
          <cell r="H3051">
            <v>9098.3131910291995</v>
          </cell>
          <cell r="I3051">
            <v>5.6546384033742694</v>
          </cell>
          <cell r="J3051">
            <v>112</v>
          </cell>
          <cell r="K3051">
            <v>1.6435440556961101E-4</v>
          </cell>
          <cell r="L3051">
            <v>595</v>
          </cell>
          <cell r="M3051">
            <v>6.5950064919888904E-2</v>
          </cell>
          <cell r="N3051">
            <v>3235</v>
          </cell>
        </row>
        <row r="3052">
          <cell r="B3052" t="str">
            <v>OAKLAND X 1104CR214</v>
          </cell>
          <cell r="C3052">
            <v>12541104</v>
          </cell>
          <cell r="D3052" t="str">
            <v>OAKLAND X 1104</v>
          </cell>
          <cell r="E3052" t="str">
            <v>CR214</v>
          </cell>
          <cell r="F3052" t="b">
            <v>0</v>
          </cell>
          <cell r="G3052">
            <v>4637.14959287704</v>
          </cell>
          <cell r="H3052">
            <v>4637.14959287704</v>
          </cell>
          <cell r="I3052">
            <v>2.8820072050199128</v>
          </cell>
          <cell r="J3052">
            <v>35</v>
          </cell>
          <cell r="K3052">
            <v>1.6318483186686099E-4</v>
          </cell>
          <cell r="L3052">
            <v>609</v>
          </cell>
          <cell r="M3052">
            <v>6.6431076448979706E-2</v>
          </cell>
          <cell r="N3052">
            <v>3098</v>
          </cell>
        </row>
        <row r="3053">
          <cell r="B3053" t="str">
            <v>OAKLAND X 1104CR288</v>
          </cell>
          <cell r="C3053">
            <v>12541104</v>
          </cell>
          <cell r="D3053" t="str">
            <v>OAKLAND X 1104</v>
          </cell>
          <cell r="E3053" t="str">
            <v>CR288</v>
          </cell>
          <cell r="F3053" t="b">
            <v>0</v>
          </cell>
          <cell r="G3053">
            <v>4382.4987655769</v>
          </cell>
          <cell r="H3053">
            <v>4382.4987655769</v>
          </cell>
          <cell r="I3053">
            <v>2.7237406871205097</v>
          </cell>
          <cell r="J3053">
            <v>46</v>
          </cell>
          <cell r="K3053">
            <v>1.6278458655427099E-4</v>
          </cell>
          <cell r="L3053">
            <v>615</v>
          </cell>
          <cell r="M3053">
            <v>6.6431223161519004E-2</v>
          </cell>
          <cell r="N3053">
            <v>3090</v>
          </cell>
        </row>
        <row r="3054">
          <cell r="B3054" t="str">
            <v>OAKLAND X 1104CR022</v>
          </cell>
          <cell r="C3054">
            <v>12541104</v>
          </cell>
          <cell r="D3054" t="str">
            <v>OAKLAND X 1104</v>
          </cell>
          <cell r="E3054" t="str">
            <v>CR022</v>
          </cell>
          <cell r="F3054" t="b">
            <v>0</v>
          </cell>
          <cell r="G3054">
            <v>6467.1641792548198</v>
          </cell>
          <cell r="H3054">
            <v>6467.1641792548198</v>
          </cell>
          <cell r="I3054">
            <v>4.0193686633031822</v>
          </cell>
          <cell r="J3054">
            <v>48</v>
          </cell>
          <cell r="K3054">
            <v>1.6152467590776099E-4</v>
          </cell>
          <cell r="L3054">
            <v>625</v>
          </cell>
          <cell r="M3054">
            <v>6.6430738569690298E-2</v>
          </cell>
          <cell r="N3054">
            <v>3103</v>
          </cell>
        </row>
        <row r="3055">
          <cell r="B3055" t="str">
            <v>ALLEGHANY 11021101/2</v>
          </cell>
          <cell r="C3055">
            <v>152101102</v>
          </cell>
          <cell r="D3055" t="str">
            <v>ALLEGHANY 1102</v>
          </cell>
          <cell r="E3055" t="str">
            <v>1101/2</v>
          </cell>
          <cell r="F3055" t="b">
            <v>1</v>
          </cell>
          <cell r="G3055">
            <v>31.189663899521801</v>
          </cell>
          <cell r="H3055">
            <v>31.189663899521801</v>
          </cell>
          <cell r="I3055">
            <v>1.9384502112816532E-2</v>
          </cell>
          <cell r="J3055">
            <v>1</v>
          </cell>
          <cell r="K3055">
            <v>1.61413074238225E-4</v>
          </cell>
          <cell r="L3055">
            <v>627</v>
          </cell>
          <cell r="M3055">
            <v>6.6431305302790802E-2</v>
          </cell>
          <cell r="N3055">
            <v>3050</v>
          </cell>
        </row>
        <row r="3056">
          <cell r="B3056" t="str">
            <v>CAMP EVERS 2104496570</v>
          </cell>
          <cell r="C3056">
            <v>83622104</v>
          </cell>
          <cell r="D3056" t="str">
            <v>CAMP EVERS 2104</v>
          </cell>
          <cell r="E3056">
            <v>496570</v>
          </cell>
          <cell r="F3056" t="b">
            <v>1</v>
          </cell>
          <cell r="G3056">
            <v>701.35374538164797</v>
          </cell>
          <cell r="H3056">
            <v>389.31177955611298</v>
          </cell>
          <cell r="I3056">
            <v>0.24195884372660845</v>
          </cell>
          <cell r="J3056">
            <v>8</v>
          </cell>
          <cell r="K3056">
            <v>1.6261690598184901E-4</v>
          </cell>
          <cell r="L3056">
            <v>617</v>
          </cell>
          <cell r="M3056">
            <v>6.5631953908818402E-2</v>
          </cell>
          <cell r="N3056">
            <v>3327</v>
          </cell>
        </row>
        <row r="3057">
          <cell r="B3057" t="str">
            <v>MONTE RIO 1113250</v>
          </cell>
          <cell r="C3057">
            <v>42811113</v>
          </cell>
          <cell r="D3057" t="str">
            <v>MONTE RIO 1113</v>
          </cell>
          <cell r="E3057">
            <v>250</v>
          </cell>
          <cell r="F3057" t="b">
            <v>0</v>
          </cell>
          <cell r="G3057">
            <v>1985.3413707116799</v>
          </cell>
          <cell r="H3057">
            <v>1985.3413707116799</v>
          </cell>
          <cell r="I3057">
            <v>1.2338976822322436</v>
          </cell>
          <cell r="J3057">
            <v>14</v>
          </cell>
          <cell r="K3057">
            <v>1.6050277684241399E-4</v>
          </cell>
          <cell r="L3057">
            <v>639</v>
          </cell>
          <cell r="M3057">
            <v>6.6431380861030107E-2</v>
          </cell>
          <cell r="N3057">
            <v>3020</v>
          </cell>
        </row>
        <row r="3058">
          <cell r="B3058" t="str">
            <v>FROGTOWN 1702390720</v>
          </cell>
          <cell r="C3058">
            <v>163451702</v>
          </cell>
          <cell r="D3058" t="str">
            <v>FROGTOWN 1702</v>
          </cell>
          <cell r="E3058">
            <v>390720</v>
          </cell>
          <cell r="F3058" t="b">
            <v>1</v>
          </cell>
          <cell r="G3058">
            <v>218.44687539765599</v>
          </cell>
          <cell r="H3058">
            <v>202.44482876285099</v>
          </cell>
          <cell r="I3058">
            <v>0.1258202789079248</v>
          </cell>
          <cell r="J3058">
            <v>2</v>
          </cell>
          <cell r="K3058">
            <v>1.58807793923188E-4</v>
          </cell>
          <cell r="L3058">
            <v>655</v>
          </cell>
          <cell r="M3058">
            <v>6.6431909799575806E-2</v>
          </cell>
          <cell r="N3058">
            <v>2955</v>
          </cell>
        </row>
        <row r="3059">
          <cell r="B3059" t="str">
            <v>SAN RAFAEL 11081262</v>
          </cell>
          <cell r="C3059">
            <v>42011108</v>
          </cell>
          <cell r="D3059" t="str">
            <v>SAN RAFAEL 1108</v>
          </cell>
          <cell r="E3059">
            <v>1262</v>
          </cell>
          <cell r="F3059" t="b">
            <v>0</v>
          </cell>
          <cell r="G3059">
            <v>7115.8815135701198</v>
          </cell>
          <cell r="H3059">
            <v>6311.2480471233002</v>
          </cell>
          <cell r="I3059">
            <v>3.9224661573171535</v>
          </cell>
          <cell r="J3059">
            <v>57</v>
          </cell>
          <cell r="K3059">
            <v>1.5860817426041499E-4</v>
          </cell>
          <cell r="L3059">
            <v>656</v>
          </cell>
          <cell r="M3059">
            <v>6.62517047823446E-2</v>
          </cell>
          <cell r="N3059">
            <v>3160</v>
          </cell>
        </row>
        <row r="3060">
          <cell r="B3060" t="str">
            <v>LLAGAS 2107250129</v>
          </cell>
          <cell r="C3060">
            <v>83182107</v>
          </cell>
          <cell r="D3060" t="str">
            <v>LLAGAS 2107</v>
          </cell>
          <cell r="E3060">
            <v>250129</v>
          </cell>
          <cell r="F3060" t="b">
            <v>1</v>
          </cell>
          <cell r="G3060">
            <v>467.99890860086401</v>
          </cell>
          <cell r="H3060">
            <v>401.67280756749602</v>
          </cell>
          <cell r="I3060">
            <v>0.24964127257147048</v>
          </cell>
          <cell r="J3060">
            <v>5</v>
          </cell>
          <cell r="K3060">
            <v>1.57453125575557E-4</v>
          </cell>
          <cell r="L3060">
            <v>668</v>
          </cell>
          <cell r="M3060">
            <v>6.6431909799575806E-2</v>
          </cell>
          <cell r="N3060">
            <v>2964</v>
          </cell>
        </row>
        <row r="3061">
          <cell r="B3061" t="str">
            <v>CAMP EVERS 2106CB</v>
          </cell>
          <cell r="C3061">
            <v>83622106</v>
          </cell>
          <cell r="D3061" t="str">
            <v>CAMP EVERS 2106</v>
          </cell>
          <cell r="E3061" t="str">
            <v>CB</v>
          </cell>
          <cell r="F3061" t="b">
            <v>0</v>
          </cell>
          <cell r="G3061">
            <v>3786.5636551135399</v>
          </cell>
          <cell r="H3061">
            <v>1101.4531690177</v>
          </cell>
          <cell r="I3061">
            <v>0.68455759416886264</v>
          </cell>
          <cell r="J3061">
            <v>37</v>
          </cell>
          <cell r="K3061">
            <v>1.5881911265849401E-4</v>
          </cell>
          <cell r="L3061">
            <v>654</v>
          </cell>
          <cell r="M3061">
            <v>6.5392806498283093E-2</v>
          </cell>
          <cell r="N3061">
            <v>3421</v>
          </cell>
        </row>
        <row r="3062">
          <cell r="B3062" t="str">
            <v>PASO ROBLES 1103451760</v>
          </cell>
          <cell r="C3062">
            <v>182611103</v>
          </cell>
          <cell r="D3062" t="str">
            <v>PASO ROBLES 1103</v>
          </cell>
          <cell r="E3062">
            <v>451760</v>
          </cell>
          <cell r="F3062" t="b">
            <v>1</v>
          </cell>
          <cell r="G3062">
            <v>98.256309893833006</v>
          </cell>
          <cell r="H3062">
            <v>98.256309893833006</v>
          </cell>
          <cell r="I3062">
            <v>6.1066693532525175E-2</v>
          </cell>
          <cell r="J3062">
            <v>2</v>
          </cell>
          <cell r="K3062">
            <v>1.5500444715144099E-4</v>
          </cell>
          <cell r="L3062">
            <v>694</v>
          </cell>
          <cell r="M3062">
            <v>6.6431909799575806E-2</v>
          </cell>
          <cell r="N3062">
            <v>2956</v>
          </cell>
        </row>
        <row r="3063">
          <cell r="B3063" t="str">
            <v>SANTA ROSA A 1104210</v>
          </cell>
          <cell r="C3063">
            <v>42151104</v>
          </cell>
          <cell r="D3063" t="str">
            <v>SANTA ROSA A 1104</v>
          </cell>
          <cell r="E3063">
            <v>210</v>
          </cell>
          <cell r="F3063" t="b">
            <v>0</v>
          </cell>
          <cell r="G3063">
            <v>12611.914201899601</v>
          </cell>
          <cell r="H3063">
            <v>10477.871639766699</v>
          </cell>
          <cell r="I3063">
            <v>6.5120395523720944</v>
          </cell>
          <cell r="J3063">
            <v>107</v>
          </cell>
          <cell r="K3063">
            <v>1.54833306402915E-4</v>
          </cell>
          <cell r="L3063">
            <v>696</v>
          </cell>
          <cell r="M3063">
            <v>6.6181105051927702E-2</v>
          </cell>
          <cell r="N3063">
            <v>3174</v>
          </cell>
        </row>
        <row r="3064">
          <cell r="B3064" t="str">
            <v>MIWUK 170179118</v>
          </cell>
          <cell r="C3064">
            <v>163661701</v>
          </cell>
          <cell r="D3064" t="str">
            <v>MIWUK 1701</v>
          </cell>
          <cell r="E3064">
            <v>79118</v>
          </cell>
          <cell r="F3064" t="b">
            <v>1</v>
          </cell>
          <cell r="G3064">
            <v>31.156363681287999</v>
          </cell>
          <cell r="H3064">
            <v>31.156363681287999</v>
          </cell>
          <cell r="I3064">
            <v>1.9363805892658795E-2</v>
          </cell>
          <cell r="J3064">
            <v>2</v>
          </cell>
          <cell r="K3064">
            <v>1.5410723426611999E-4</v>
          </cell>
          <cell r="L3064">
            <v>704</v>
          </cell>
          <cell r="M3064">
            <v>6.6431229729116206E-2</v>
          </cell>
          <cell r="N3064">
            <v>3084</v>
          </cell>
        </row>
        <row r="3065">
          <cell r="B3065" t="str">
            <v>MONTE RIO 1112212</v>
          </cell>
          <cell r="C3065">
            <v>42811112</v>
          </cell>
          <cell r="D3065" t="str">
            <v>MONTE RIO 1112</v>
          </cell>
          <cell r="E3065">
            <v>212</v>
          </cell>
          <cell r="F3065" t="b">
            <v>0</v>
          </cell>
          <cell r="G3065">
            <v>3618.1725168695102</v>
          </cell>
          <cell r="H3065">
            <v>3618.1725168695102</v>
          </cell>
          <cell r="I3065">
            <v>2.2487088358418337</v>
          </cell>
          <cell r="J3065">
            <v>27</v>
          </cell>
          <cell r="K3065">
            <v>1.5405064523629601E-4</v>
          </cell>
          <cell r="L3065">
            <v>705</v>
          </cell>
          <cell r="M3065">
            <v>6.6431380861030107E-2</v>
          </cell>
          <cell r="N3065">
            <v>3024</v>
          </cell>
        </row>
        <row r="3066">
          <cell r="B3066" t="str">
            <v>CAMP EVERS 21061625</v>
          </cell>
          <cell r="C3066">
            <v>83622106</v>
          </cell>
          <cell r="D3066" t="str">
            <v>CAMP EVERS 2106</v>
          </cell>
          <cell r="E3066">
            <v>1625</v>
          </cell>
          <cell r="F3066" t="b">
            <v>0</v>
          </cell>
          <cell r="G3066">
            <v>1400.9701107112</v>
          </cell>
          <cell r="H3066">
            <v>1400.9701107112</v>
          </cell>
          <cell r="I3066">
            <v>0.87070858341280299</v>
          </cell>
          <cell r="J3066">
            <v>10</v>
          </cell>
          <cell r="K3066">
            <v>1.5401023920276201E-4</v>
          </cell>
          <cell r="L3066">
            <v>706</v>
          </cell>
          <cell r="M3066">
            <v>6.6431229729116206E-2</v>
          </cell>
          <cell r="N3066">
            <v>3067</v>
          </cell>
        </row>
        <row r="3067">
          <cell r="B3067" t="str">
            <v>HUMBOLDT BAY 1102104220</v>
          </cell>
          <cell r="C3067">
            <v>192341102</v>
          </cell>
          <cell r="D3067" t="str">
            <v>HUMBOLDT BAY 1102</v>
          </cell>
          <cell r="E3067">
            <v>104220</v>
          </cell>
          <cell r="F3067" t="b">
            <v>0</v>
          </cell>
          <cell r="G3067">
            <v>5237.7248916176404</v>
          </cell>
          <cell r="H3067">
            <v>1476.87485812876</v>
          </cell>
          <cell r="I3067">
            <v>0.91788369057101304</v>
          </cell>
          <cell r="J3067">
            <v>45</v>
          </cell>
          <cell r="K3067">
            <v>1.55409540871745E-4</v>
          </cell>
          <cell r="L3067">
            <v>691</v>
          </cell>
          <cell r="M3067">
            <v>6.5461106576692393E-2</v>
          </cell>
          <cell r="N3067">
            <v>3392</v>
          </cell>
        </row>
        <row r="3068">
          <cell r="B3068" t="str">
            <v>SAN RAFAEL 1107CB</v>
          </cell>
          <cell r="C3068">
            <v>42011107</v>
          </cell>
          <cell r="D3068" t="str">
            <v>SAN RAFAEL 1107</v>
          </cell>
          <cell r="E3068" t="str">
            <v>CB</v>
          </cell>
          <cell r="F3068" t="b">
            <v>0</v>
          </cell>
          <cell r="G3068">
            <v>12682.001159674001</v>
          </cell>
          <cell r="H3068">
            <v>7810.3004894983096</v>
          </cell>
          <cell r="I3068">
            <v>4.8541333060896887</v>
          </cell>
          <cell r="J3068">
            <v>107</v>
          </cell>
          <cell r="K3068">
            <v>1.5094207958661E-4</v>
          </cell>
          <cell r="L3068">
            <v>728</v>
          </cell>
          <cell r="M3068">
            <v>6.5845124683730702E-2</v>
          </cell>
          <cell r="N3068">
            <v>3256</v>
          </cell>
        </row>
        <row r="3069">
          <cell r="B3069" t="str">
            <v>OAKLAND K 1104CR204</v>
          </cell>
          <cell r="C3069">
            <v>12101104</v>
          </cell>
          <cell r="D3069" t="str">
            <v>OAKLAND K 1104</v>
          </cell>
          <cell r="E3069" t="str">
            <v>CR204</v>
          </cell>
          <cell r="F3069" t="b">
            <v>0</v>
          </cell>
          <cell r="G3069">
            <v>6639.5297933991797</v>
          </cell>
          <cell r="H3069">
            <v>6639.5297933991797</v>
          </cell>
          <cell r="I3069">
            <v>4.1264945888124176</v>
          </cell>
          <cell r="J3069">
            <v>49</v>
          </cell>
          <cell r="K3069">
            <v>1.50047330546896E-4</v>
          </cell>
          <cell r="L3069">
            <v>734</v>
          </cell>
          <cell r="M3069">
            <v>6.6430549658656704E-2</v>
          </cell>
          <cell r="N3069">
            <v>3107</v>
          </cell>
        </row>
        <row r="3070">
          <cell r="B3070" t="str">
            <v>GRASS VALLEY 1103CB</v>
          </cell>
          <cell r="C3070">
            <v>152031103</v>
          </cell>
          <cell r="D3070" t="str">
            <v>GRASS VALLEY 1103</v>
          </cell>
          <cell r="E3070" t="str">
            <v>CB</v>
          </cell>
          <cell r="F3070" t="b">
            <v>1</v>
          </cell>
          <cell r="G3070">
            <v>191.180610031665</v>
          </cell>
          <cell r="H3070">
            <v>191.180610031665</v>
          </cell>
          <cell r="I3070">
            <v>0.11881952146156929</v>
          </cell>
          <cell r="J3070">
            <v>2</v>
          </cell>
          <cell r="K3070">
            <v>1.49865511048119E-4</v>
          </cell>
          <cell r="L3070">
            <v>738</v>
          </cell>
          <cell r="M3070">
            <v>6.6431531992944007E-2</v>
          </cell>
          <cell r="N3070">
            <v>3011</v>
          </cell>
        </row>
        <row r="3071">
          <cell r="B3071" t="str">
            <v>OAKLAND K 1101CR178</v>
          </cell>
          <cell r="C3071">
            <v>12101101</v>
          </cell>
          <cell r="D3071" t="str">
            <v>OAKLAND K 1101</v>
          </cell>
          <cell r="E3071" t="str">
            <v>CR178</v>
          </cell>
          <cell r="F3071" t="b">
            <v>1</v>
          </cell>
          <cell r="G3071">
            <v>529.88615504294398</v>
          </cell>
          <cell r="H3071">
            <v>529.88615504294398</v>
          </cell>
          <cell r="I3071">
            <v>0.32932638598069858</v>
          </cell>
          <cell r="J3071">
            <v>7</v>
          </cell>
          <cell r="K3071">
            <v>1.4845732532973801E-4</v>
          </cell>
          <cell r="L3071">
            <v>758</v>
          </cell>
          <cell r="M3071">
            <v>6.6431909799575806E-2</v>
          </cell>
          <cell r="N3071">
            <v>2953</v>
          </cell>
        </row>
        <row r="3072">
          <cell r="B3072" t="str">
            <v>SYCAMORE CREEK 1109CB</v>
          </cell>
          <cell r="C3072">
            <v>102971109</v>
          </cell>
          <cell r="D3072" t="str">
            <v>SYCAMORE CREEK 1109</v>
          </cell>
          <cell r="E3072" t="str">
            <v>CB</v>
          </cell>
          <cell r="F3072" t="b">
            <v>1</v>
          </cell>
          <cell r="G3072">
            <v>14599.8126189595</v>
          </cell>
          <cell r="H3072">
            <v>271.15113908191</v>
          </cell>
          <cell r="I3072">
            <v>0.1685215283293412</v>
          </cell>
          <cell r="J3072">
            <v>108</v>
          </cell>
          <cell r="K3072">
            <v>1.33805049969211E-4</v>
          </cell>
          <cell r="L3072">
            <v>947</v>
          </cell>
          <cell r="M3072">
            <v>7.3352235602632307E-2</v>
          </cell>
          <cell r="N3072">
            <v>2938</v>
          </cell>
        </row>
        <row r="3073">
          <cell r="B3073" t="str">
            <v>SHINGLE SPRINGS 210851474</v>
          </cell>
          <cell r="C3073">
            <v>153652108</v>
          </cell>
          <cell r="D3073" t="str">
            <v>SHINGLE SPRINGS 2108</v>
          </cell>
          <cell r="E3073">
            <v>51474</v>
          </cell>
          <cell r="F3073" t="b">
            <v>1</v>
          </cell>
          <cell r="G3073">
            <v>7519.0490013134604</v>
          </cell>
          <cell r="H3073">
            <v>594.11887175539903</v>
          </cell>
          <cell r="I3073">
            <v>0.36924727890329334</v>
          </cell>
          <cell r="J3073">
            <v>68</v>
          </cell>
          <cell r="K3073">
            <v>1.5085278435876499E-4</v>
          </cell>
          <cell r="L3073">
            <v>730</v>
          </cell>
          <cell r="M3073">
            <v>6.5187681619706103E-2</v>
          </cell>
          <cell r="N3073">
            <v>3526</v>
          </cell>
        </row>
        <row r="3074">
          <cell r="B3074" t="str">
            <v>MIDDLETOWN 1101932140</v>
          </cell>
          <cell r="C3074">
            <v>43141101</v>
          </cell>
          <cell r="D3074" t="str">
            <v>MIDDLETOWN 1101</v>
          </cell>
          <cell r="E3074">
            <v>932140</v>
          </cell>
          <cell r="F3074" t="b">
            <v>1</v>
          </cell>
          <cell r="G3074">
            <v>1542.2381781328299</v>
          </cell>
          <cell r="H3074">
            <v>861.70567040211199</v>
          </cell>
          <cell r="I3074">
            <v>0.53555355525302173</v>
          </cell>
          <cell r="J3074">
            <v>15</v>
          </cell>
          <cell r="K3074">
            <v>1.4684923759584001E-4</v>
          </cell>
          <cell r="L3074">
            <v>774</v>
          </cell>
          <cell r="M3074">
            <v>6.5835635182836805E-2</v>
          </cell>
          <cell r="N3074">
            <v>3258</v>
          </cell>
        </row>
        <row r="3075">
          <cell r="B3075" t="str">
            <v>WOODSIDE 1104CB</v>
          </cell>
          <cell r="C3075">
            <v>24251104</v>
          </cell>
          <cell r="D3075" t="str">
            <v>WOODSIDE 1104</v>
          </cell>
          <cell r="E3075" t="str">
            <v>CB</v>
          </cell>
          <cell r="F3075" t="b">
            <v>1</v>
          </cell>
          <cell r="G3075">
            <v>11988.727523842201</v>
          </cell>
          <cell r="H3075">
            <v>167.71953613119999</v>
          </cell>
          <cell r="I3075">
            <v>0.10423836925494095</v>
          </cell>
          <cell r="J3075">
            <v>114</v>
          </cell>
          <cell r="K3075">
            <v>1.48239186048351E-4</v>
          </cell>
          <cell r="L3075">
            <v>761</v>
          </cell>
          <cell r="M3075">
            <v>6.5169532570922506E-2</v>
          </cell>
          <cell r="N3075">
            <v>3545</v>
          </cell>
        </row>
        <row r="3076">
          <cell r="B3076" t="str">
            <v>MONTE RIO 1113532</v>
          </cell>
          <cell r="C3076">
            <v>42811113</v>
          </cell>
          <cell r="D3076" t="str">
            <v>MONTE RIO 1113</v>
          </cell>
          <cell r="E3076">
            <v>532</v>
          </cell>
          <cell r="F3076" t="b">
            <v>1</v>
          </cell>
          <cell r="G3076">
            <v>844.32605672808995</v>
          </cell>
          <cell r="H3076">
            <v>844.32605672808995</v>
          </cell>
          <cell r="I3076">
            <v>0.52475205514486634</v>
          </cell>
          <cell r="J3076">
            <v>8</v>
          </cell>
          <cell r="K3076">
            <v>1.44872834425768E-4</v>
          </cell>
          <cell r="L3076">
            <v>803</v>
          </cell>
          <cell r="M3076">
            <v>6.6431380861030107E-2</v>
          </cell>
          <cell r="N3076">
            <v>3021</v>
          </cell>
        </row>
        <row r="3077">
          <cell r="B3077" t="str">
            <v>SHINGLE SPRINGS 1104CB</v>
          </cell>
          <cell r="C3077">
            <v>153651104</v>
          </cell>
          <cell r="D3077" t="str">
            <v>SHINGLE SPRINGS 1104</v>
          </cell>
          <cell r="E3077" t="str">
            <v>CB</v>
          </cell>
          <cell r="F3077" t="b">
            <v>0</v>
          </cell>
          <cell r="G3077">
            <v>3812.8299183307199</v>
          </cell>
          <cell r="H3077">
            <v>1129.2677066660999</v>
          </cell>
          <cell r="I3077">
            <v>0.701844441681852</v>
          </cell>
          <cell r="J3077">
            <v>32</v>
          </cell>
          <cell r="K3077">
            <v>1.4600537815567799E-4</v>
          </cell>
          <cell r="L3077">
            <v>789</v>
          </cell>
          <cell r="M3077">
            <v>6.5510423099125706E-2</v>
          </cell>
          <cell r="N3077">
            <v>3366</v>
          </cell>
        </row>
        <row r="3078">
          <cell r="B3078" t="str">
            <v>HALSEY 11026129</v>
          </cell>
          <cell r="C3078">
            <v>152241102</v>
          </cell>
          <cell r="D3078" t="str">
            <v>HALSEY 1102</v>
          </cell>
          <cell r="E3078">
            <v>6129</v>
          </cell>
          <cell r="F3078" t="b">
            <v>0</v>
          </cell>
          <cell r="G3078">
            <v>5155.4944213009203</v>
          </cell>
          <cell r="H3078">
            <v>5155.4944213009203</v>
          </cell>
          <cell r="I3078">
            <v>3.2041606098824862</v>
          </cell>
          <cell r="J3078">
            <v>39</v>
          </cell>
          <cell r="K3078">
            <v>1.4349813351052399E-4</v>
          </cell>
          <cell r="L3078">
            <v>819</v>
          </cell>
          <cell r="M3078">
            <v>6.6431531992944007E-2</v>
          </cell>
          <cell r="N3078">
            <v>3007</v>
          </cell>
        </row>
        <row r="3079">
          <cell r="B3079" t="str">
            <v>BIG RIVER 1101CB</v>
          </cell>
          <cell r="C3079">
            <v>43081101</v>
          </cell>
          <cell r="D3079" t="str">
            <v>BIG RIVER 1101</v>
          </cell>
          <cell r="E3079" t="str">
            <v>CB</v>
          </cell>
          <cell r="F3079" t="b">
            <v>1</v>
          </cell>
          <cell r="G3079">
            <v>35.381507119560098</v>
          </cell>
          <cell r="H3079">
            <v>35.381507119560098</v>
          </cell>
          <cell r="I3079">
            <v>2.1989749608179055E-2</v>
          </cell>
          <cell r="J3079">
            <v>1</v>
          </cell>
          <cell r="K3079">
            <v>1.42930206493474E-4</v>
          </cell>
          <cell r="L3079">
            <v>826</v>
          </cell>
          <cell r="M3079">
            <v>6.6431834237477602E-2</v>
          </cell>
          <cell r="N3079">
            <v>2990</v>
          </cell>
        </row>
        <row r="3080">
          <cell r="B3080" t="str">
            <v>GIRVAN 1102CB</v>
          </cell>
          <cell r="C3080">
            <v>103401102</v>
          </cell>
          <cell r="D3080" t="str">
            <v>GIRVAN 1102</v>
          </cell>
          <cell r="E3080" t="str">
            <v>CB</v>
          </cell>
          <cell r="F3080" t="b">
            <v>0</v>
          </cell>
          <cell r="G3080">
            <v>22008.73102879</v>
          </cell>
          <cell r="H3080">
            <v>1759.28665644173</v>
          </cell>
          <cell r="I3080">
            <v>1.0934037641030019</v>
          </cell>
          <cell r="J3080">
            <v>102</v>
          </cell>
          <cell r="K3080">
            <v>1.4538158432385101E-4</v>
          </cell>
          <cell r="L3080">
            <v>799</v>
          </cell>
          <cell r="M3080">
            <v>6.5156587112048595E-2</v>
          </cell>
          <cell r="N3080">
            <v>3559</v>
          </cell>
        </row>
        <row r="3081">
          <cell r="B3081" t="str">
            <v>MONTE RIO 11135026</v>
          </cell>
          <cell r="C3081">
            <v>42811113</v>
          </cell>
          <cell r="D3081" t="str">
            <v>MONTE RIO 1113</v>
          </cell>
          <cell r="E3081">
            <v>5026</v>
          </cell>
          <cell r="F3081" t="b">
            <v>0</v>
          </cell>
          <cell r="G3081">
            <v>2967.0616468905801</v>
          </cell>
          <cell r="H3081">
            <v>2967.0616468905801</v>
          </cell>
          <cell r="I3081">
            <v>1.8440407998076942</v>
          </cell>
          <cell r="J3081">
            <v>23</v>
          </cell>
          <cell r="K3081">
            <v>1.42531767778564E-4</v>
          </cell>
          <cell r="L3081">
            <v>832</v>
          </cell>
          <cell r="M3081">
            <v>6.6431380861030107E-2</v>
          </cell>
          <cell r="N3081">
            <v>3023</v>
          </cell>
        </row>
        <row r="3082">
          <cell r="B3082" t="str">
            <v>CALPELLA 1102379946</v>
          </cell>
          <cell r="C3082">
            <v>43411102</v>
          </cell>
          <cell r="D3082" t="str">
            <v>CALPELLA 1102</v>
          </cell>
          <cell r="E3082">
            <v>379946</v>
          </cell>
          <cell r="F3082" t="b">
            <v>0</v>
          </cell>
          <cell r="G3082">
            <v>2891.0031915968698</v>
          </cell>
          <cell r="H3082">
            <v>1211.8312879489399</v>
          </cell>
          <cell r="I3082">
            <v>0.75315804098753258</v>
          </cell>
          <cell r="J3082">
            <v>15</v>
          </cell>
          <cell r="K3082">
            <v>1.44484232025986E-4</v>
          </cell>
          <cell r="L3082">
            <v>805</v>
          </cell>
          <cell r="M3082">
            <v>6.5149989184153406E-2</v>
          </cell>
          <cell r="N3082">
            <v>3577</v>
          </cell>
        </row>
        <row r="3083">
          <cell r="B3083" t="str">
            <v>ELK 1101CB</v>
          </cell>
          <cell r="C3083">
            <v>42981101</v>
          </cell>
          <cell r="D3083" t="str">
            <v>ELK 1101</v>
          </cell>
          <cell r="E3083" t="str">
            <v>CB</v>
          </cell>
          <cell r="F3083" t="b">
            <v>1</v>
          </cell>
          <cell r="G3083">
            <v>39.919788056041199</v>
          </cell>
          <cell r="H3083">
            <v>39.919788056041199</v>
          </cell>
          <cell r="I3083">
            <v>2.4810309543841641E-2</v>
          </cell>
          <cell r="J3083">
            <v>1</v>
          </cell>
          <cell r="K3083">
            <v>1.4439832011703399E-4</v>
          </cell>
          <cell r="L3083">
            <v>807</v>
          </cell>
          <cell r="M3083">
            <v>6.51475899323882E-2</v>
          </cell>
          <cell r="N3083">
            <v>3597</v>
          </cell>
        </row>
        <row r="3084">
          <cell r="B3084" t="str">
            <v>ALTO 1125296476</v>
          </cell>
          <cell r="C3084">
            <v>42031125</v>
          </cell>
          <cell r="D3084" t="str">
            <v>ALTO 1125</v>
          </cell>
          <cell r="E3084">
            <v>296476</v>
          </cell>
          <cell r="F3084" t="b">
            <v>0</v>
          </cell>
          <cell r="G3084">
            <v>1196.64430358304</v>
          </cell>
          <cell r="H3084">
            <v>1061.0327958482701</v>
          </cell>
          <cell r="I3084">
            <v>0.65943616895479806</v>
          </cell>
          <cell r="J3084">
            <v>11</v>
          </cell>
          <cell r="K3084">
            <v>1.4202909369487299E-4</v>
          </cell>
          <cell r="L3084">
            <v>839</v>
          </cell>
          <cell r="M3084">
            <v>6.5848918490060304E-2</v>
          </cell>
          <cell r="N3084">
            <v>3254</v>
          </cell>
        </row>
        <row r="3085">
          <cell r="B3085" t="str">
            <v>BRUNSWICK 1105297538</v>
          </cell>
          <cell r="C3085">
            <v>152481105</v>
          </cell>
          <cell r="D3085" t="str">
            <v>BRUNSWICK 1105</v>
          </cell>
          <cell r="E3085">
            <v>297538</v>
          </cell>
          <cell r="F3085" t="b">
            <v>0</v>
          </cell>
          <cell r="G3085">
            <v>1703.5586808323301</v>
          </cell>
          <cell r="H3085">
            <v>1703.5586808323301</v>
          </cell>
          <cell r="I3085">
            <v>1.058768602133207</v>
          </cell>
          <cell r="J3085">
            <v>15</v>
          </cell>
          <cell r="K3085">
            <v>1.4100186332749801E-4</v>
          </cell>
          <cell r="L3085">
            <v>854</v>
          </cell>
          <cell r="M3085">
            <v>6.6431531992944007E-2</v>
          </cell>
          <cell r="N3085">
            <v>3014</v>
          </cell>
        </row>
        <row r="3086">
          <cell r="B3086" t="str">
            <v>SILVERADO 2105337226</v>
          </cell>
          <cell r="C3086">
            <v>43432105</v>
          </cell>
          <cell r="D3086" t="str">
            <v>SILVERADO 2105</v>
          </cell>
          <cell r="E3086">
            <v>337226</v>
          </cell>
          <cell r="F3086" t="b">
            <v>1</v>
          </cell>
          <cell r="G3086">
            <v>1293.80774069627</v>
          </cell>
          <cell r="H3086">
            <v>458.48271773193699</v>
          </cell>
          <cell r="I3086">
            <v>0.2849488612379969</v>
          </cell>
          <cell r="J3086">
            <v>13</v>
          </cell>
          <cell r="K3086">
            <v>1.4221553759013501E-4</v>
          </cell>
          <cell r="L3086">
            <v>835</v>
          </cell>
          <cell r="M3086">
            <v>6.5742334779257894E-2</v>
          </cell>
          <cell r="N3086">
            <v>3297</v>
          </cell>
        </row>
        <row r="3087">
          <cell r="B3087" t="str">
            <v>MIRABEL 1102CB</v>
          </cell>
          <cell r="C3087">
            <v>42091102</v>
          </cell>
          <cell r="D3087" t="str">
            <v>MIRABEL 1102</v>
          </cell>
          <cell r="E3087" t="str">
            <v>CB</v>
          </cell>
          <cell r="F3087" t="b">
            <v>1</v>
          </cell>
          <cell r="G3087">
            <v>10759.640985115801</v>
          </cell>
          <cell r="H3087">
            <v>358.85566272717199</v>
          </cell>
          <cell r="I3087">
            <v>0.22303024408152392</v>
          </cell>
          <cell r="J3087">
            <v>85</v>
          </cell>
          <cell r="K3087">
            <v>1.4250615179532401E-4</v>
          </cell>
          <cell r="L3087">
            <v>833</v>
          </cell>
          <cell r="M3087">
            <v>6.5166327505962698E-2</v>
          </cell>
          <cell r="N3087">
            <v>3549</v>
          </cell>
        </row>
        <row r="3088">
          <cell r="B3088" t="str">
            <v>CLARKSVILLE 210551478</v>
          </cell>
          <cell r="C3088">
            <v>153612105</v>
          </cell>
          <cell r="D3088" t="str">
            <v>CLARKSVILLE 2105</v>
          </cell>
          <cell r="E3088">
            <v>51478</v>
          </cell>
          <cell r="F3088" t="b">
            <v>1</v>
          </cell>
          <cell r="G3088">
            <v>90.198029257642801</v>
          </cell>
          <cell r="H3088">
            <v>81.054078363005999</v>
          </cell>
          <cell r="I3088">
            <v>5.0375437142949654E-2</v>
          </cell>
          <cell r="J3088">
            <v>3</v>
          </cell>
          <cell r="K3088">
            <v>1.4053727015076801E-4</v>
          </cell>
          <cell r="L3088">
            <v>863</v>
          </cell>
          <cell r="M3088">
            <v>6.5577170120416903E-2</v>
          </cell>
          <cell r="N3088">
            <v>3343</v>
          </cell>
        </row>
        <row r="3089">
          <cell r="B3089" t="str">
            <v>AUBURN 1102CB</v>
          </cell>
          <cell r="C3089">
            <v>152161102</v>
          </cell>
          <cell r="D3089" t="str">
            <v>AUBURN 1102</v>
          </cell>
          <cell r="E3089" t="str">
            <v>CB</v>
          </cell>
          <cell r="F3089" t="b">
            <v>0</v>
          </cell>
          <cell r="G3089">
            <v>11489.455621274799</v>
          </cell>
          <cell r="H3089">
            <v>2237.7237610944899</v>
          </cell>
          <cell r="I3089">
            <v>1.3907543574235488</v>
          </cell>
          <cell r="J3089">
            <v>99</v>
          </cell>
          <cell r="K3089">
            <v>1.4106289341952999E-4</v>
          </cell>
          <cell r="L3089">
            <v>853</v>
          </cell>
          <cell r="M3089">
            <v>6.5344162337000397E-2</v>
          </cell>
          <cell r="N3089">
            <v>3440</v>
          </cell>
        </row>
        <row r="3090">
          <cell r="B3090" t="str">
            <v>BERKELEY F 1105BR166</v>
          </cell>
          <cell r="C3090">
            <v>12061105</v>
          </cell>
          <cell r="D3090" t="str">
            <v>BERKELEY F 1105</v>
          </cell>
          <cell r="E3090" t="str">
            <v>BR166</v>
          </cell>
          <cell r="F3090" t="b">
            <v>1</v>
          </cell>
          <cell r="G3090">
            <v>61.4345106783041</v>
          </cell>
          <cell r="H3090">
            <v>61.4345106783041</v>
          </cell>
          <cell r="I3090">
            <v>3.8181796568243692E-2</v>
          </cell>
          <cell r="J3090">
            <v>2</v>
          </cell>
          <cell r="K3090">
            <v>1.3883187057217499E-4</v>
          </cell>
          <cell r="L3090">
            <v>886</v>
          </cell>
          <cell r="M3090">
            <v>6.6431909799575806E-2</v>
          </cell>
          <cell r="N3090">
            <v>2952</v>
          </cell>
        </row>
        <row r="3091">
          <cell r="B3091" t="str">
            <v>RIO DELL 1102CB</v>
          </cell>
          <cell r="C3091">
            <v>192251102</v>
          </cell>
          <cell r="D3091" t="str">
            <v>RIO DELL 1102</v>
          </cell>
          <cell r="E3091" t="str">
            <v>CB</v>
          </cell>
          <cell r="F3091" t="b">
            <v>1</v>
          </cell>
          <cell r="G3091">
            <v>10445.4546966909</v>
          </cell>
          <cell r="H3091">
            <v>0</v>
          </cell>
          <cell r="I3091">
            <v>0</v>
          </cell>
          <cell r="J3091">
            <v>86</v>
          </cell>
          <cell r="K3091">
            <v>1.4143157307390601E-4</v>
          </cell>
          <cell r="L3091">
            <v>846</v>
          </cell>
          <cell r="M3091">
            <v>6.51475899323882E-2</v>
          </cell>
          <cell r="N3091">
            <v>3602</v>
          </cell>
        </row>
        <row r="3092">
          <cell r="B3092" t="str">
            <v>EEL RIVER 1103241646</v>
          </cell>
          <cell r="C3092">
            <v>192381103</v>
          </cell>
          <cell r="D3092" t="str">
            <v>EEL RIVER 1103</v>
          </cell>
          <cell r="E3092">
            <v>241646</v>
          </cell>
          <cell r="F3092" t="b">
            <v>1</v>
          </cell>
          <cell r="G3092">
            <v>2237.0921453312399</v>
          </cell>
          <cell r="H3092">
            <v>583.42039785580505</v>
          </cell>
          <cell r="I3092">
            <v>0.36259813415525483</v>
          </cell>
          <cell r="J3092">
            <v>13</v>
          </cell>
          <cell r="K3092">
            <v>1.4029025791947199E-4</v>
          </cell>
          <cell r="L3092">
            <v>866</v>
          </cell>
          <cell r="M3092">
            <v>6.51475899323882E-2</v>
          </cell>
          <cell r="N3092">
            <v>3600</v>
          </cell>
        </row>
        <row r="3093">
          <cell r="B3093" t="str">
            <v>SAN RAFAEL 110991742</v>
          </cell>
          <cell r="C3093">
            <v>42011109</v>
          </cell>
          <cell r="D3093" t="str">
            <v>SAN RAFAEL 1109</v>
          </cell>
          <cell r="E3093">
            <v>91742</v>
          </cell>
          <cell r="F3093" t="b">
            <v>0</v>
          </cell>
          <cell r="G3093">
            <v>7594.7858198550603</v>
          </cell>
          <cell r="H3093">
            <v>3844.74452788704</v>
          </cell>
          <cell r="I3093">
            <v>2.3895242559894592</v>
          </cell>
          <cell r="J3093">
            <v>67</v>
          </cell>
          <cell r="K3093">
            <v>1.3708021621520501E-4</v>
          </cell>
          <cell r="L3093">
            <v>906</v>
          </cell>
          <cell r="M3093">
            <v>6.5724409126053401E-2</v>
          </cell>
          <cell r="N3093">
            <v>3302</v>
          </cell>
        </row>
        <row r="3094">
          <cell r="B3094" t="str">
            <v>EEL RIVER 11033820</v>
          </cell>
          <cell r="C3094">
            <v>192381103</v>
          </cell>
          <cell r="D3094" t="str">
            <v>EEL RIVER 1103</v>
          </cell>
          <cell r="E3094">
            <v>3820</v>
          </cell>
          <cell r="F3094" t="b">
            <v>1</v>
          </cell>
          <cell r="G3094">
            <v>23262.423244169298</v>
          </cell>
          <cell r="H3094">
            <v>0</v>
          </cell>
          <cell r="I3094">
            <v>0</v>
          </cell>
          <cell r="J3094">
            <v>115</v>
          </cell>
          <cell r="K3094">
            <v>1.3640357372966201E-4</v>
          </cell>
          <cell r="L3094">
            <v>914</v>
          </cell>
          <cell r="M3094">
            <v>6.5807703714862803E-2</v>
          </cell>
          <cell r="N3094">
            <v>3265</v>
          </cell>
        </row>
        <row r="3095">
          <cell r="B3095" t="str">
            <v>SARATOGA 1104209146</v>
          </cell>
          <cell r="C3095">
            <v>83371104</v>
          </cell>
          <cell r="D3095" t="str">
            <v>SARATOGA 1104</v>
          </cell>
          <cell r="E3095">
            <v>209146</v>
          </cell>
          <cell r="F3095" t="b">
            <v>0</v>
          </cell>
          <cell r="G3095">
            <v>9672.0390028936308</v>
          </cell>
          <cell r="H3095">
            <v>4936.2553713950902</v>
          </cell>
          <cell r="I3095">
            <v>3.0679026546893038</v>
          </cell>
          <cell r="J3095">
            <v>85</v>
          </cell>
          <cell r="K3095">
            <v>1.3627358628100301E-4</v>
          </cell>
          <cell r="L3095">
            <v>917</v>
          </cell>
          <cell r="M3095">
            <v>6.5797008311047206E-2</v>
          </cell>
          <cell r="N3095">
            <v>3267</v>
          </cell>
        </row>
        <row r="3096">
          <cell r="B3096" t="str">
            <v>MONTICELLO 11011780</v>
          </cell>
          <cell r="C3096">
            <v>43051101</v>
          </cell>
          <cell r="D3096" t="str">
            <v>MONTICELLO 1101</v>
          </cell>
          <cell r="E3096">
            <v>1780</v>
          </cell>
          <cell r="F3096" t="b">
            <v>1</v>
          </cell>
          <cell r="G3096">
            <v>115.32972505125301</v>
          </cell>
          <cell r="H3096">
            <v>115.32972505125301</v>
          </cell>
          <cell r="I3096">
            <v>7.1677890025638916E-2</v>
          </cell>
          <cell r="J3096">
            <v>1</v>
          </cell>
          <cell r="K3096">
            <v>1.3488995318766599E-4</v>
          </cell>
          <cell r="L3096">
            <v>928</v>
          </cell>
          <cell r="M3096">
            <v>6.6430398573048693E-2</v>
          </cell>
          <cell r="N3096">
            <v>3113</v>
          </cell>
        </row>
        <row r="3097">
          <cell r="B3097" t="str">
            <v>OAKLAND X 1101328808</v>
          </cell>
          <cell r="C3097">
            <v>12541101</v>
          </cell>
          <cell r="D3097" t="str">
            <v>OAKLAND X 1101</v>
          </cell>
          <cell r="E3097">
            <v>328808</v>
          </cell>
          <cell r="F3097" t="b">
            <v>1</v>
          </cell>
          <cell r="G3097">
            <v>186.46864229653099</v>
          </cell>
          <cell r="H3097">
            <v>186.46864229653099</v>
          </cell>
          <cell r="I3097">
            <v>0.11589101447888812</v>
          </cell>
          <cell r="J3097">
            <v>1</v>
          </cell>
          <cell r="K3097">
            <v>1.3476717867888499E-4</v>
          </cell>
          <cell r="L3097">
            <v>930</v>
          </cell>
          <cell r="M3097">
            <v>6.6431909799575806E-2</v>
          </cell>
          <cell r="N3097">
            <v>2960</v>
          </cell>
        </row>
        <row r="3098">
          <cell r="B3098" t="str">
            <v>BIG BASIN 11026219</v>
          </cell>
          <cell r="C3098">
            <v>82841102</v>
          </cell>
          <cell r="D3098" t="str">
            <v>BIG BASIN 1102</v>
          </cell>
          <cell r="E3098">
            <v>6219</v>
          </cell>
          <cell r="F3098" t="b">
            <v>0</v>
          </cell>
          <cell r="G3098">
            <v>1488.62624821074</v>
          </cell>
          <cell r="H3098">
            <v>1488.62624821074</v>
          </cell>
          <cell r="I3098">
            <v>0.92518722697995026</v>
          </cell>
          <cell r="J3098">
            <v>11</v>
          </cell>
          <cell r="K3098">
            <v>1.32220811792649E-4</v>
          </cell>
          <cell r="L3098">
            <v>978</v>
          </cell>
          <cell r="M3098">
            <v>6.6431229729116206E-2</v>
          </cell>
          <cell r="N3098">
            <v>3066</v>
          </cell>
        </row>
        <row r="3099">
          <cell r="B3099" t="str">
            <v>CALISTOGA 1102184814</v>
          </cell>
          <cell r="C3099">
            <v>42711102</v>
          </cell>
          <cell r="D3099" t="str">
            <v>CALISTOGA 1102</v>
          </cell>
          <cell r="E3099">
            <v>184814</v>
          </cell>
          <cell r="F3099" t="b">
            <v>1</v>
          </cell>
          <cell r="G3099">
            <v>2352.35507293408</v>
          </cell>
          <cell r="H3099">
            <v>682.24501971614905</v>
          </cell>
          <cell r="I3099">
            <v>0.42401803587081976</v>
          </cell>
          <cell r="J3099">
            <v>20</v>
          </cell>
          <cell r="K3099">
            <v>1.3241302842384499E-4</v>
          </cell>
          <cell r="L3099">
            <v>973</v>
          </cell>
          <cell r="M3099">
            <v>6.5475115535537795E-2</v>
          </cell>
          <cell r="N3099">
            <v>3379</v>
          </cell>
        </row>
        <row r="3100">
          <cell r="B3100" t="str">
            <v>FROGTOWN 1702832694</v>
          </cell>
          <cell r="C3100">
            <v>163451702</v>
          </cell>
          <cell r="D3100" t="str">
            <v>FROGTOWN 1702</v>
          </cell>
          <cell r="E3100">
            <v>832694</v>
          </cell>
          <cell r="F3100" t="b">
            <v>1</v>
          </cell>
          <cell r="G3100">
            <v>477.56545543636702</v>
          </cell>
          <cell r="H3100">
            <v>461.56341890928798</v>
          </cell>
          <cell r="I3100">
            <v>0.28686352946506399</v>
          </cell>
          <cell r="J3100">
            <v>5</v>
          </cell>
          <cell r="K3100">
            <v>1.16901584260631E-4</v>
          </cell>
          <cell r="L3100">
            <v>1251</v>
          </cell>
          <cell r="M3100">
            <v>7.38045498728752E-2</v>
          </cell>
          <cell r="N3100">
            <v>2937</v>
          </cell>
        </row>
        <row r="3101">
          <cell r="B3101" t="str">
            <v>EUREKA E 110435934</v>
          </cell>
          <cell r="C3101">
            <v>192331104</v>
          </cell>
          <cell r="D3101" t="str">
            <v>EUREKA E 1104</v>
          </cell>
          <cell r="E3101">
            <v>35934</v>
          </cell>
          <cell r="F3101" t="b">
            <v>1</v>
          </cell>
          <cell r="G3101">
            <v>5459.9113471656401</v>
          </cell>
          <cell r="H3101">
            <v>78.410882180623403</v>
          </cell>
          <cell r="I3101">
            <v>4.8732680037677688E-2</v>
          </cell>
          <cell r="J3101">
            <v>46</v>
          </cell>
          <cell r="K3101">
            <v>1.3282393193430399E-4</v>
          </cell>
          <cell r="L3101">
            <v>962</v>
          </cell>
          <cell r="M3101">
            <v>6.5202856193417993E-2</v>
          </cell>
          <cell r="N3101">
            <v>3509</v>
          </cell>
        </row>
        <row r="3102">
          <cell r="B3102" t="str">
            <v>IGNACIO 1105490728</v>
          </cell>
          <cell r="C3102">
            <v>42481105</v>
          </cell>
          <cell r="D3102" t="str">
            <v>IGNACIO 1105</v>
          </cell>
          <cell r="E3102">
            <v>490728</v>
          </cell>
          <cell r="F3102" t="b">
            <v>0</v>
          </cell>
          <cell r="G3102">
            <v>1414.5017933034001</v>
          </cell>
          <cell r="H3102">
            <v>1044.2482297368399</v>
          </cell>
          <cell r="I3102">
            <v>0.64900449331065246</v>
          </cell>
          <cell r="J3102">
            <v>11</v>
          </cell>
          <cell r="K3102">
            <v>1.3127992199522099E-4</v>
          </cell>
          <cell r="L3102">
            <v>992</v>
          </cell>
          <cell r="M3102">
            <v>6.5965856475345197E-2</v>
          </cell>
          <cell r="N3102">
            <v>3228</v>
          </cell>
        </row>
        <row r="3103">
          <cell r="B3103" t="str">
            <v>LAKEWOOD 2224798018</v>
          </cell>
          <cell r="C3103">
            <v>13532224</v>
          </cell>
          <cell r="D3103" t="str">
            <v>LAKEWOOD 2224</v>
          </cell>
          <cell r="E3103">
            <v>798018</v>
          </cell>
          <cell r="F3103" t="b">
            <v>0</v>
          </cell>
          <cell r="G3103">
            <v>1485.41078417268</v>
          </cell>
          <cell r="H3103">
            <v>1448.3136681394701</v>
          </cell>
          <cell r="I3103">
            <v>0.90013279561185211</v>
          </cell>
          <cell r="J3103">
            <v>13</v>
          </cell>
          <cell r="K3103">
            <v>1.3030273021286099E-4</v>
          </cell>
          <cell r="L3103">
            <v>1006</v>
          </cell>
          <cell r="M3103">
            <v>6.6234286532146594E-2</v>
          </cell>
          <cell r="N3103">
            <v>3166</v>
          </cell>
        </row>
        <row r="3104">
          <cell r="B3104" t="str">
            <v>WATERSHED 0402CB</v>
          </cell>
          <cell r="C3104">
            <v>24240402</v>
          </cell>
          <cell r="D3104" t="str">
            <v>WATERSHED 0402</v>
          </cell>
          <cell r="E3104" t="str">
            <v>CB</v>
          </cell>
          <cell r="F3104" t="b">
            <v>1</v>
          </cell>
          <cell r="G3104">
            <v>1752.4586954285201</v>
          </cell>
          <cell r="H3104">
            <v>342.980040238794</v>
          </cell>
          <cell r="I3104">
            <v>0.21316348057103418</v>
          </cell>
          <cell r="J3104">
            <v>11</v>
          </cell>
          <cell r="K3104">
            <v>1.32643917326773E-4</v>
          </cell>
          <cell r="L3104">
            <v>969</v>
          </cell>
          <cell r="M3104">
            <v>6.5146990120410905E-2</v>
          </cell>
          <cell r="N3104">
            <v>3621</v>
          </cell>
        </row>
        <row r="3105">
          <cell r="B3105" t="str">
            <v>PACIFICA 1102894156</v>
          </cell>
          <cell r="C3105">
            <v>22811102</v>
          </cell>
          <cell r="D3105" t="str">
            <v>PACIFICA 1102</v>
          </cell>
          <cell r="E3105">
            <v>894156</v>
          </cell>
          <cell r="F3105" t="b">
            <v>1</v>
          </cell>
          <cell r="G3105">
            <v>625.37008774825699</v>
          </cell>
          <cell r="H3105">
            <v>625.37008774825699</v>
          </cell>
          <cell r="I3105">
            <v>0.38867003589077503</v>
          </cell>
          <cell r="J3105">
            <v>4</v>
          </cell>
          <cell r="K3105">
            <v>1.30304972117301E-4</v>
          </cell>
          <cell r="L3105">
            <v>1005</v>
          </cell>
          <cell r="M3105">
            <v>6.6110679879784501E-2</v>
          </cell>
          <cell r="N3105">
            <v>3196</v>
          </cell>
        </row>
        <row r="3106">
          <cell r="B3106" t="str">
            <v>GREENBRAE 1103718674</v>
          </cell>
          <cell r="C3106">
            <v>43091103</v>
          </cell>
          <cell r="D3106" t="str">
            <v>GREENBRAE 1103</v>
          </cell>
          <cell r="E3106">
            <v>718674</v>
          </cell>
          <cell r="F3106" t="b">
            <v>0</v>
          </cell>
          <cell r="G3106">
            <v>1848.67711776892</v>
          </cell>
          <cell r="H3106">
            <v>1301.8094117114299</v>
          </cell>
          <cell r="I3106">
            <v>0.80907980839740823</v>
          </cell>
          <cell r="J3106">
            <v>16</v>
          </cell>
          <cell r="K3106">
            <v>1.30498105193055E-4</v>
          </cell>
          <cell r="L3106">
            <v>1001</v>
          </cell>
          <cell r="M3106">
            <v>6.5951308838292505E-2</v>
          </cell>
          <cell r="N3106">
            <v>3233</v>
          </cell>
        </row>
        <row r="3107">
          <cell r="B3107" t="str">
            <v>PLACERVILLE 1111610322</v>
          </cell>
          <cell r="C3107">
            <v>153081111</v>
          </cell>
          <cell r="D3107" t="str">
            <v>PLACERVILLE 1111</v>
          </cell>
          <cell r="E3107">
            <v>610322</v>
          </cell>
          <cell r="F3107" t="b">
            <v>1</v>
          </cell>
          <cell r="G3107">
            <v>220.686681654202</v>
          </cell>
          <cell r="H3107">
            <v>220.686681654202</v>
          </cell>
          <cell r="I3107">
            <v>0.13715766417290368</v>
          </cell>
          <cell r="J3107">
            <v>3</v>
          </cell>
          <cell r="K3107">
            <v>1.29829359745296E-4</v>
          </cell>
          <cell r="L3107">
            <v>1012</v>
          </cell>
          <cell r="M3107">
            <v>6.6004351056680496E-2</v>
          </cell>
          <cell r="N3107">
            <v>3217</v>
          </cell>
        </row>
        <row r="3108">
          <cell r="B3108" t="str">
            <v>FORT ORD 21069658</v>
          </cell>
          <cell r="C3108">
            <v>182402106</v>
          </cell>
          <cell r="D3108" t="str">
            <v>FORT ORD 2106</v>
          </cell>
          <cell r="E3108">
            <v>9658</v>
          </cell>
          <cell r="F3108" t="b">
            <v>1</v>
          </cell>
          <cell r="G3108">
            <v>156.01246532479999</v>
          </cell>
          <cell r="H3108">
            <v>156.01246532479999</v>
          </cell>
          <cell r="I3108">
            <v>9.6962377454816645E-2</v>
          </cell>
          <cell r="J3108">
            <v>3</v>
          </cell>
          <cell r="K3108">
            <v>1.2787319671285E-4</v>
          </cell>
          <cell r="L3108">
            <v>1049</v>
          </cell>
          <cell r="M3108">
            <v>6.6431834237477602E-2</v>
          </cell>
          <cell r="N3108">
            <v>2984</v>
          </cell>
        </row>
        <row r="3109">
          <cell r="B3109" t="str">
            <v>OAKLAND K 1104CR206</v>
          </cell>
          <cell r="C3109">
            <v>12101104</v>
          </cell>
          <cell r="D3109" t="str">
            <v>OAKLAND K 1104</v>
          </cell>
          <cell r="E3109" t="str">
            <v>CR206</v>
          </cell>
          <cell r="F3109" t="b">
            <v>0</v>
          </cell>
          <cell r="G3109">
            <v>2877.1567724705201</v>
          </cell>
          <cell r="H3109">
            <v>2877.1567724705201</v>
          </cell>
          <cell r="I3109">
            <v>1.7881645571600497</v>
          </cell>
          <cell r="J3109">
            <v>22</v>
          </cell>
          <cell r="K3109">
            <v>1.27169130461301E-4</v>
          </cell>
          <cell r="L3109">
            <v>1061</v>
          </cell>
          <cell r="M3109">
            <v>6.6430549658656704E-2</v>
          </cell>
          <cell r="N3109">
            <v>3108</v>
          </cell>
        </row>
        <row r="3110">
          <cell r="B3110" t="str">
            <v>PAUL SWEET 21075291</v>
          </cell>
          <cell r="C3110">
            <v>83252107</v>
          </cell>
          <cell r="D3110" t="str">
            <v>PAUL SWEET 2107</v>
          </cell>
          <cell r="E3110">
            <v>5291</v>
          </cell>
          <cell r="F3110" t="b">
            <v>1</v>
          </cell>
          <cell r="G3110">
            <v>1596.26098443978</v>
          </cell>
          <cell r="H3110">
            <v>50.439007259438199</v>
          </cell>
          <cell r="I3110">
            <v>3.1348046774044874E-2</v>
          </cell>
          <cell r="J3110">
            <v>14</v>
          </cell>
          <cell r="K3110">
            <v>1.2857709342434999E-4</v>
          </cell>
          <cell r="L3110">
            <v>1037</v>
          </cell>
          <cell r="M3110">
            <v>6.5238770097494098E-2</v>
          </cell>
          <cell r="N3110">
            <v>3485</v>
          </cell>
        </row>
        <row r="3111">
          <cell r="B3111" t="str">
            <v>CAMP EVERS 21035404</v>
          </cell>
          <cell r="C3111">
            <v>83622103</v>
          </cell>
          <cell r="D3111" t="str">
            <v>CAMP EVERS 2103</v>
          </cell>
          <cell r="E3111">
            <v>5404</v>
          </cell>
          <cell r="F3111" t="b">
            <v>0</v>
          </cell>
          <cell r="G3111">
            <v>7456.6430692192598</v>
          </cell>
          <cell r="H3111">
            <v>4377.7977656474604</v>
          </cell>
          <cell r="I3111">
            <v>2.7208189966733749</v>
          </cell>
          <cell r="J3111">
            <v>63</v>
          </cell>
          <cell r="K3111">
            <v>1.27381739445149E-4</v>
          </cell>
          <cell r="L3111">
            <v>1057</v>
          </cell>
          <cell r="M3111">
            <v>6.5779252184761897E-2</v>
          </cell>
          <cell r="N3111">
            <v>3291</v>
          </cell>
        </row>
        <row r="3112">
          <cell r="B3112" t="str">
            <v>RINCON 1101205854</v>
          </cell>
          <cell r="C3112">
            <v>43321101</v>
          </cell>
          <cell r="D3112" t="str">
            <v>RINCON 1101</v>
          </cell>
          <cell r="E3112">
            <v>205854</v>
          </cell>
          <cell r="F3112" t="b">
            <v>1</v>
          </cell>
          <cell r="G3112">
            <v>505.107935991945</v>
          </cell>
          <cell r="H3112">
            <v>505.107935991945</v>
          </cell>
          <cell r="I3112">
            <v>0.31392662274204164</v>
          </cell>
          <cell r="J3112">
            <v>5</v>
          </cell>
          <cell r="K3112">
            <v>1.2714166805380899E-4</v>
          </cell>
          <cell r="L3112">
            <v>1063</v>
          </cell>
          <cell r="M3112">
            <v>6.5923001211458804E-2</v>
          </cell>
          <cell r="N3112">
            <v>3238</v>
          </cell>
        </row>
        <row r="3113">
          <cell r="B3113" t="str">
            <v>CAMP EVERS 21035402</v>
          </cell>
          <cell r="C3113">
            <v>83622103</v>
          </cell>
          <cell r="D3113" t="str">
            <v>CAMP EVERS 2103</v>
          </cell>
          <cell r="E3113">
            <v>5402</v>
          </cell>
          <cell r="F3113" t="b">
            <v>0</v>
          </cell>
          <cell r="G3113">
            <v>10826.3428203318</v>
          </cell>
          <cell r="H3113">
            <v>4595.9766679905697</v>
          </cell>
          <cell r="I3113">
            <v>2.8564180658735672</v>
          </cell>
          <cell r="J3113">
            <v>87</v>
          </cell>
          <cell r="K3113">
            <v>1.2690149323620799E-4</v>
          </cell>
          <cell r="L3113">
            <v>1066</v>
          </cell>
          <cell r="M3113">
            <v>6.5545758296703394E-2</v>
          </cell>
          <cell r="N3113">
            <v>3353</v>
          </cell>
        </row>
        <row r="3114">
          <cell r="B3114" t="str">
            <v>SARATOGA 1105431214</v>
          </cell>
          <cell r="C3114">
            <v>83371105</v>
          </cell>
          <cell r="D3114" t="str">
            <v>SARATOGA 1105</v>
          </cell>
          <cell r="E3114">
            <v>431214</v>
          </cell>
          <cell r="F3114" t="b">
            <v>1</v>
          </cell>
          <cell r="G3114">
            <v>794.67307243812104</v>
          </cell>
          <cell r="H3114">
            <v>500.32720289229599</v>
          </cell>
          <cell r="I3114">
            <v>0.3109553778075177</v>
          </cell>
          <cell r="J3114">
            <v>9</v>
          </cell>
          <cell r="K3114">
            <v>1.26391170245672E-4</v>
          </cell>
          <cell r="L3114">
            <v>1076</v>
          </cell>
          <cell r="M3114">
            <v>6.5860834386613595E-2</v>
          </cell>
          <cell r="N3114">
            <v>3253</v>
          </cell>
        </row>
        <row r="3115">
          <cell r="B3115" t="str">
            <v>JESSUP 1102158468</v>
          </cell>
          <cell r="C3115">
            <v>103441102</v>
          </cell>
          <cell r="D3115" t="str">
            <v>JESSUP 1102</v>
          </cell>
          <cell r="E3115">
            <v>158468</v>
          </cell>
          <cell r="F3115" t="b">
            <v>0</v>
          </cell>
          <cell r="G3115">
            <v>1388.9105770686299</v>
          </cell>
          <cell r="H3115">
            <v>1120.07916477547</v>
          </cell>
          <cell r="I3115">
            <v>0.69613372577717214</v>
          </cell>
          <cell r="J3115">
            <v>11</v>
          </cell>
          <cell r="K3115">
            <v>1.2572439564709399E-4</v>
          </cell>
          <cell r="L3115">
            <v>1083</v>
          </cell>
          <cell r="M3115">
            <v>6.6083215253108396E-2</v>
          </cell>
          <cell r="N3115">
            <v>3201</v>
          </cell>
        </row>
        <row r="3116">
          <cell r="B3116" t="str">
            <v>FORT BRAGG A 1102816</v>
          </cell>
          <cell r="C3116">
            <v>42761102</v>
          </cell>
          <cell r="D3116" t="str">
            <v>FORT BRAGG A 1102</v>
          </cell>
          <cell r="E3116">
            <v>816</v>
          </cell>
          <cell r="F3116" t="b">
            <v>0</v>
          </cell>
          <cell r="G3116">
            <v>4123.7572302511699</v>
          </cell>
          <cell r="H3116">
            <v>3941.7419416140101</v>
          </cell>
          <cell r="I3116">
            <v>2.4498085404686205</v>
          </cell>
          <cell r="J3116">
            <v>29</v>
          </cell>
          <cell r="K3116">
            <v>1.2426667697205799E-4</v>
          </cell>
          <cell r="L3116">
            <v>1112</v>
          </cell>
          <cell r="M3116">
            <v>6.6298981378330499E-2</v>
          </cell>
          <cell r="N3116">
            <v>3150</v>
          </cell>
        </row>
        <row r="3117">
          <cell r="B3117" t="str">
            <v>SOBRANTE 1103N510R</v>
          </cell>
          <cell r="C3117">
            <v>14671103</v>
          </cell>
          <cell r="D3117" t="str">
            <v>SOBRANTE 1103</v>
          </cell>
          <cell r="E3117" t="str">
            <v>N510R</v>
          </cell>
          <cell r="F3117" t="b">
            <v>1</v>
          </cell>
          <cell r="G3117">
            <v>1403.2370154036</v>
          </cell>
          <cell r="H3117">
            <v>401.747140608758</v>
          </cell>
          <cell r="I3117">
            <v>0.24968747085690368</v>
          </cell>
          <cell r="J3117">
            <v>15</v>
          </cell>
          <cell r="K3117">
            <v>1.25622305980262E-4</v>
          </cell>
          <cell r="L3117">
            <v>1086</v>
          </cell>
          <cell r="M3117">
            <v>6.5412019408474201E-2</v>
          </cell>
          <cell r="N3117">
            <v>3409</v>
          </cell>
        </row>
        <row r="3118">
          <cell r="B3118" t="str">
            <v>FROGTOWN 1702798032</v>
          </cell>
          <cell r="C3118">
            <v>163451702</v>
          </cell>
          <cell r="D3118" t="str">
            <v>FROGTOWN 1702</v>
          </cell>
          <cell r="E3118">
            <v>798032</v>
          </cell>
          <cell r="F3118" t="b">
            <v>1</v>
          </cell>
          <cell r="G3118">
            <v>259.83045129210097</v>
          </cell>
          <cell r="H3118">
            <v>244.50647264793099</v>
          </cell>
          <cell r="I3118">
            <v>0.15196176050213236</v>
          </cell>
          <cell r="J3118">
            <v>2</v>
          </cell>
          <cell r="K3118">
            <v>1.2449308997020101E-4</v>
          </cell>
          <cell r="L3118">
            <v>1108</v>
          </cell>
          <cell r="M3118">
            <v>6.5789449959993307E-2</v>
          </cell>
          <cell r="N3118">
            <v>3287</v>
          </cell>
        </row>
        <row r="3119">
          <cell r="B3119" t="str">
            <v>HARRIS 11082062</v>
          </cell>
          <cell r="C3119">
            <v>192431108</v>
          </cell>
          <cell r="D3119" t="str">
            <v>HARRIS 1108</v>
          </cell>
          <cell r="E3119">
            <v>2062</v>
          </cell>
          <cell r="F3119" t="b">
            <v>0</v>
          </cell>
          <cell r="G3119">
            <v>8420.6852393950794</v>
          </cell>
          <cell r="H3119">
            <v>2556.2544200275402</v>
          </cell>
          <cell r="I3119">
            <v>1.5887224487430331</v>
          </cell>
          <cell r="J3119">
            <v>83</v>
          </cell>
          <cell r="K3119">
            <v>1.24020621739643E-4</v>
          </cell>
          <cell r="L3119">
            <v>1119</v>
          </cell>
          <cell r="M3119">
            <v>6.5580821748418699E-2</v>
          </cell>
          <cell r="N3119">
            <v>3338</v>
          </cell>
        </row>
        <row r="3120">
          <cell r="B3120" t="str">
            <v>SAN RAFAEL 11081457</v>
          </cell>
          <cell r="C3120">
            <v>42011108</v>
          </cell>
          <cell r="D3120" t="str">
            <v>SAN RAFAEL 1108</v>
          </cell>
          <cell r="E3120">
            <v>1457</v>
          </cell>
          <cell r="F3120" t="b">
            <v>0</v>
          </cell>
          <cell r="G3120">
            <v>1229.38047832957</v>
          </cell>
          <cell r="H3120">
            <v>1229.38047832957</v>
          </cell>
          <cell r="I3120">
            <v>0.76406493370389683</v>
          </cell>
          <cell r="J3120">
            <v>9</v>
          </cell>
          <cell r="K3120">
            <v>1.2274149250717699E-4</v>
          </cell>
          <cell r="L3120">
            <v>1137</v>
          </cell>
          <cell r="M3120">
            <v>6.6431380861030107E-2</v>
          </cell>
          <cell r="N3120">
            <v>3025</v>
          </cell>
        </row>
        <row r="3121">
          <cell r="B3121" t="str">
            <v>IGNACIO 1105967039</v>
          </cell>
          <cell r="C3121">
            <v>42481105</v>
          </cell>
          <cell r="D3121" t="str">
            <v>IGNACIO 1105</v>
          </cell>
          <cell r="E3121">
            <v>967039</v>
          </cell>
          <cell r="F3121" t="b">
            <v>1</v>
          </cell>
          <cell r="G3121">
            <v>469.60416503101499</v>
          </cell>
          <cell r="H3121">
            <v>292.91237743953099</v>
          </cell>
          <cell r="I3121">
            <v>0.18204622587913671</v>
          </cell>
          <cell r="J3121">
            <v>3</v>
          </cell>
          <cell r="K3121">
            <v>1.2406114304515801E-4</v>
          </cell>
          <cell r="L3121">
            <v>1117</v>
          </cell>
          <cell r="M3121">
            <v>6.55779194872744E-2</v>
          </cell>
          <cell r="N3121">
            <v>3342</v>
          </cell>
        </row>
        <row r="3122">
          <cell r="B3122" t="str">
            <v>OAKLAND J 1102CR102</v>
          </cell>
          <cell r="C3122">
            <v>12091102</v>
          </cell>
          <cell r="D3122" t="str">
            <v>OAKLAND J 1102</v>
          </cell>
          <cell r="E3122" t="str">
            <v>CR102</v>
          </cell>
          <cell r="F3122" t="b">
            <v>1</v>
          </cell>
          <cell r="G3122">
            <v>316.33221389850303</v>
          </cell>
          <cell r="H3122">
            <v>316.33221389850303</v>
          </cell>
          <cell r="I3122">
            <v>0.19660174884928716</v>
          </cell>
          <cell r="J3122">
            <v>6</v>
          </cell>
          <cell r="K3122">
            <v>1.2168381363153399E-4</v>
          </cell>
          <cell r="L3122">
            <v>1153</v>
          </cell>
          <cell r="M3122">
            <v>6.6430776348809895E-2</v>
          </cell>
          <cell r="N3122">
            <v>3101</v>
          </cell>
        </row>
        <row r="3123">
          <cell r="B3123" t="str">
            <v>CALISTOGA 1102960240</v>
          </cell>
          <cell r="C3123">
            <v>42711102</v>
          </cell>
          <cell r="D3123" t="str">
            <v>CALISTOGA 1102</v>
          </cell>
          <cell r="E3123">
            <v>960240</v>
          </cell>
          <cell r="F3123" t="b">
            <v>1</v>
          </cell>
          <cell r="G3123">
            <v>816.273235436449</v>
          </cell>
          <cell r="H3123">
            <v>816.273235436449</v>
          </cell>
          <cell r="I3123">
            <v>0.50731711338499008</v>
          </cell>
          <cell r="J3123">
            <v>5</v>
          </cell>
          <cell r="K3123">
            <v>1.2222995937918299E-4</v>
          </cell>
          <cell r="L3123">
            <v>1144</v>
          </cell>
          <cell r="M3123">
            <v>6.6175878067214394E-2</v>
          </cell>
          <cell r="N3123">
            <v>3175</v>
          </cell>
        </row>
        <row r="3124">
          <cell r="B3124" t="str">
            <v>MIWUK 1702531976</v>
          </cell>
          <cell r="C3124">
            <v>163661702</v>
          </cell>
          <cell r="D3124" t="str">
            <v>MIWUK 1702</v>
          </cell>
          <cell r="E3124">
            <v>531976</v>
          </cell>
          <cell r="F3124" t="b">
            <v>0</v>
          </cell>
          <cell r="G3124">
            <v>2102.4834504528499</v>
          </cell>
          <cell r="H3124">
            <v>2102.4834504528499</v>
          </cell>
          <cell r="I3124">
            <v>1.3067019580191732</v>
          </cell>
          <cell r="J3124">
            <v>17</v>
          </cell>
          <cell r="K3124">
            <v>1.20780267881106E-4</v>
          </cell>
          <cell r="L3124">
            <v>1169</v>
          </cell>
          <cell r="M3124">
            <v>6.6431229729116206E-2</v>
          </cell>
          <cell r="N3124">
            <v>3080</v>
          </cell>
        </row>
        <row r="3125">
          <cell r="B3125" t="str">
            <v>ALLEGHANY 11011101/2</v>
          </cell>
          <cell r="C3125">
            <v>152101101</v>
          </cell>
          <cell r="D3125" t="str">
            <v>ALLEGHANY 1101</v>
          </cell>
          <cell r="E3125" t="str">
            <v>1101/2</v>
          </cell>
          <cell r="F3125" t="b">
            <v>1</v>
          </cell>
          <cell r="G3125">
            <v>36.983949396378897</v>
          </cell>
          <cell r="H3125">
            <v>36.983949396378897</v>
          </cell>
          <cell r="I3125">
            <v>2.2985673956730204E-2</v>
          </cell>
          <cell r="J3125">
            <v>1</v>
          </cell>
          <cell r="K3125">
            <v>1.2061490269843399E-4</v>
          </cell>
          <cell r="L3125">
            <v>1175</v>
          </cell>
          <cell r="M3125">
            <v>6.6431305302790802E-2</v>
          </cell>
          <cell r="N3125">
            <v>3045</v>
          </cell>
        </row>
        <row r="3126">
          <cell r="B3126" t="str">
            <v>FORT BRAGG A 1103284356</v>
          </cell>
          <cell r="C3126">
            <v>42761103</v>
          </cell>
          <cell r="D3126" t="str">
            <v>FORT BRAGG A 1103</v>
          </cell>
          <cell r="E3126">
            <v>284356</v>
          </cell>
          <cell r="F3126" t="b">
            <v>1</v>
          </cell>
          <cell r="G3126">
            <v>325.87745488176603</v>
          </cell>
          <cell r="H3126">
            <v>218.126972985072</v>
          </cell>
          <cell r="I3126">
            <v>0.13556679489438905</v>
          </cell>
          <cell r="J3126">
            <v>4</v>
          </cell>
          <cell r="K3126">
            <v>1.21581651910673E-4</v>
          </cell>
          <cell r="L3126">
            <v>1155</v>
          </cell>
          <cell r="M3126">
            <v>6.6110773161205297E-2</v>
          </cell>
          <cell r="N3126">
            <v>3192</v>
          </cell>
        </row>
        <row r="3127">
          <cell r="B3127" t="str">
            <v>OAKLAND X 1104CR101</v>
          </cell>
          <cell r="C3127">
            <v>12541104</v>
          </cell>
          <cell r="D3127" t="str">
            <v>OAKLAND X 1104</v>
          </cell>
          <cell r="E3127" t="str">
            <v>CR101</v>
          </cell>
          <cell r="F3127" t="b">
            <v>1</v>
          </cell>
          <cell r="G3127">
            <v>28.3920809893872</v>
          </cell>
          <cell r="H3127">
            <v>28.3920809893872</v>
          </cell>
          <cell r="I3127">
            <v>1.7645793032558855E-2</v>
          </cell>
          <cell r="J3127">
            <v>1</v>
          </cell>
          <cell r="K3127">
            <v>1.18935880891513E-4</v>
          </cell>
          <cell r="L3127">
            <v>1208</v>
          </cell>
          <cell r="M3127">
            <v>6.6431909799575806E-2</v>
          </cell>
          <cell r="N3127">
            <v>2948</v>
          </cell>
        </row>
        <row r="3128">
          <cell r="B3128" t="str">
            <v>OAKLAND X 1101CR224</v>
          </cell>
          <cell r="C3128">
            <v>12541101</v>
          </cell>
          <cell r="D3128" t="str">
            <v>OAKLAND X 1101</v>
          </cell>
          <cell r="E3128" t="str">
            <v>CR224</v>
          </cell>
          <cell r="F3128" t="b">
            <v>1</v>
          </cell>
          <cell r="G3128">
            <v>1656.0036509050999</v>
          </cell>
          <cell r="H3128">
            <v>656.35474249979302</v>
          </cell>
          <cell r="I3128">
            <v>0.40792712398992731</v>
          </cell>
          <cell r="J3128">
            <v>17</v>
          </cell>
          <cell r="K3128">
            <v>1.2031483629471E-4</v>
          </cell>
          <cell r="L3128">
            <v>1179</v>
          </cell>
          <cell r="M3128">
            <v>6.5676074694184697E-2</v>
          </cell>
          <cell r="N3128">
            <v>3317</v>
          </cell>
        </row>
        <row r="3129">
          <cell r="B3129" t="str">
            <v>OILFIELDS 1103441010</v>
          </cell>
          <cell r="C3129">
            <v>182391103</v>
          </cell>
          <cell r="D3129" t="str">
            <v>OILFIELDS 1103</v>
          </cell>
          <cell r="E3129">
            <v>441010</v>
          </cell>
          <cell r="F3129" t="b">
            <v>1</v>
          </cell>
          <cell r="G3129">
            <v>1310.5117923184</v>
          </cell>
          <cell r="H3129">
            <v>592.48729876249001</v>
          </cell>
          <cell r="I3129">
            <v>0.3682332496970106</v>
          </cell>
          <cell r="J3129">
            <v>4</v>
          </cell>
          <cell r="K3129">
            <v>6.8458366968115997E-5</v>
          </cell>
          <cell r="L3129">
            <v>2523</v>
          </cell>
          <cell r="M3129">
            <v>0.113153388723731</v>
          </cell>
          <cell r="N3129">
            <v>2931</v>
          </cell>
        </row>
        <row r="3130">
          <cell r="B3130" t="str">
            <v>SAN RAFAEL 1109535284</v>
          </cell>
          <cell r="C3130">
            <v>42011109</v>
          </cell>
          <cell r="D3130" t="str">
            <v>SAN RAFAEL 1109</v>
          </cell>
          <cell r="E3130">
            <v>535284</v>
          </cell>
          <cell r="F3130" t="b">
            <v>1</v>
          </cell>
          <cell r="G3130">
            <v>913.151062612955</v>
          </cell>
          <cell r="H3130">
            <v>10.8614962377853</v>
          </cell>
          <cell r="I3130">
            <v>6.7504637897981973E-3</v>
          </cell>
          <cell r="J3130">
            <v>9</v>
          </cell>
          <cell r="K3130">
            <v>1.2012437663442E-4</v>
          </cell>
          <cell r="L3130">
            <v>1185</v>
          </cell>
          <cell r="M3130">
            <v>6.5435675924981798E-2</v>
          </cell>
          <cell r="N3130">
            <v>3401</v>
          </cell>
        </row>
        <row r="3131">
          <cell r="B3131" t="str">
            <v>FRUITLAND 11418746</v>
          </cell>
          <cell r="C3131">
            <v>192311141</v>
          </cell>
          <cell r="D3131" t="str">
            <v>FRUITLAND 1141</v>
          </cell>
          <cell r="E3131">
            <v>8746</v>
          </cell>
          <cell r="F3131" t="b">
            <v>1</v>
          </cell>
          <cell r="G3131">
            <v>832.21617599924002</v>
          </cell>
          <cell r="H3131">
            <v>645.69651619626904</v>
          </cell>
          <cell r="I3131">
            <v>0.40130299328543756</v>
          </cell>
          <cell r="J3131">
            <v>8</v>
          </cell>
          <cell r="K3131">
            <v>1.1829015920739E-4</v>
          </cell>
          <cell r="L3131">
            <v>1225</v>
          </cell>
          <cell r="M3131">
            <v>6.5789712084932894E-2</v>
          </cell>
          <cell r="N3131">
            <v>3278</v>
          </cell>
        </row>
        <row r="3132">
          <cell r="B3132" t="str">
            <v>LOS GATOS 110160052</v>
          </cell>
          <cell r="C3132">
            <v>82021101</v>
          </cell>
          <cell r="D3132" t="str">
            <v>LOS GATOS 1101</v>
          </cell>
          <cell r="E3132">
            <v>60052</v>
          </cell>
          <cell r="F3132" t="b">
            <v>0</v>
          </cell>
          <cell r="G3132">
            <v>3169.0096736321698</v>
          </cell>
          <cell r="H3132">
            <v>3169.0096736321698</v>
          </cell>
          <cell r="I3132">
            <v>1.9695523142524363</v>
          </cell>
          <cell r="J3132">
            <v>28</v>
          </cell>
          <cell r="K3132">
            <v>1.17481333940564E-4</v>
          </cell>
          <cell r="L3132">
            <v>1236</v>
          </cell>
          <cell r="M3132">
            <v>6.6431588658315902E-2</v>
          </cell>
          <cell r="N3132">
            <v>3001</v>
          </cell>
        </row>
        <row r="3133">
          <cell r="B3133" t="str">
            <v>SAN CARLOS 110475210</v>
          </cell>
          <cell r="C3133">
            <v>24181104</v>
          </cell>
          <cell r="D3133" t="str">
            <v>SAN CARLOS 1104</v>
          </cell>
          <cell r="E3133">
            <v>75210</v>
          </cell>
          <cell r="F3133" t="b">
            <v>1</v>
          </cell>
          <cell r="G3133">
            <v>618.92600114351603</v>
          </cell>
          <cell r="H3133">
            <v>618.92600114351603</v>
          </cell>
          <cell r="I3133">
            <v>0.38466501003326042</v>
          </cell>
          <cell r="J3133">
            <v>6</v>
          </cell>
          <cell r="K3133">
            <v>1.1637715457861E-4</v>
          </cell>
          <cell r="L3133">
            <v>1261</v>
          </cell>
          <cell r="M3133">
            <v>6.6431909799575806E-2</v>
          </cell>
          <cell r="N3133">
            <v>2967</v>
          </cell>
        </row>
        <row r="3134">
          <cell r="B3134" t="str">
            <v>OAKLAND X 1106CR008</v>
          </cell>
          <cell r="C3134">
            <v>12541106</v>
          </cell>
          <cell r="D3134" t="str">
            <v>OAKLAND X 1106</v>
          </cell>
          <cell r="E3134" t="str">
            <v>CR008</v>
          </cell>
          <cell r="F3134" t="b">
            <v>0</v>
          </cell>
          <cell r="G3134">
            <v>7178.61505525954</v>
          </cell>
          <cell r="H3134">
            <v>7178.61505525954</v>
          </cell>
          <cell r="I3134">
            <v>4.4615382568424735</v>
          </cell>
          <cell r="J3134">
            <v>65</v>
          </cell>
          <cell r="K3134">
            <v>1.16021339300249E-4</v>
          </cell>
          <cell r="L3134">
            <v>1269</v>
          </cell>
          <cell r="M3134">
            <v>6.6431026292876297E-2</v>
          </cell>
          <cell r="N3134">
            <v>3099</v>
          </cell>
        </row>
        <row r="3135">
          <cell r="B3135" t="str">
            <v>SAN RAFAEL 11092213</v>
          </cell>
          <cell r="C3135">
            <v>42011109</v>
          </cell>
          <cell r="D3135" t="str">
            <v>SAN RAFAEL 1109</v>
          </cell>
          <cell r="E3135">
            <v>2213</v>
          </cell>
          <cell r="F3135" t="b">
            <v>1</v>
          </cell>
          <cell r="G3135">
            <v>689.85130606048995</v>
          </cell>
          <cell r="H3135">
            <v>689.85130606048995</v>
          </cell>
          <cell r="I3135">
            <v>0.42874537356152265</v>
          </cell>
          <cell r="J3135">
            <v>6</v>
          </cell>
          <cell r="K3135">
            <v>1.1622226581190801E-4</v>
          </cell>
          <cell r="L3135">
            <v>1265</v>
          </cell>
          <cell r="M3135">
            <v>6.6218015517591197E-2</v>
          </cell>
          <cell r="N3135">
            <v>3167</v>
          </cell>
        </row>
        <row r="3136">
          <cell r="B3136" t="str">
            <v>ALTO 1124553571</v>
          </cell>
          <cell r="C3136">
            <v>42031124</v>
          </cell>
          <cell r="D3136" t="str">
            <v>ALTO 1124</v>
          </cell>
          <cell r="E3136">
            <v>553571</v>
          </cell>
          <cell r="F3136" t="b">
            <v>1</v>
          </cell>
          <cell r="G3136">
            <v>319.906117302891</v>
          </cell>
          <cell r="H3136">
            <v>174.902858445513</v>
          </cell>
          <cell r="I3136">
            <v>0.10870283309230143</v>
          </cell>
          <cell r="J3136">
            <v>4</v>
          </cell>
          <cell r="K3136">
            <v>1.16159990284359E-4</v>
          </cell>
          <cell r="L3136">
            <v>1267</v>
          </cell>
          <cell r="M3136">
            <v>6.5791284830713295E-2</v>
          </cell>
          <cell r="N3136">
            <v>3271</v>
          </cell>
        </row>
        <row r="3137">
          <cell r="B3137" t="str">
            <v>EEL RIVER 1103CB</v>
          </cell>
          <cell r="C3137">
            <v>192381103</v>
          </cell>
          <cell r="D3137" t="str">
            <v>EEL RIVER 1103</v>
          </cell>
          <cell r="E3137" t="str">
            <v>CB</v>
          </cell>
          <cell r="F3137" t="b">
            <v>1</v>
          </cell>
          <cell r="G3137">
            <v>64360.314138594098</v>
          </cell>
          <cell r="H3137">
            <v>0</v>
          </cell>
          <cell r="I3137">
            <v>0</v>
          </cell>
          <cell r="J3137">
            <v>374</v>
          </cell>
          <cell r="K3137">
            <v>1.1743627332475E-4</v>
          </cell>
          <cell r="L3137">
            <v>1237</v>
          </cell>
          <cell r="M3137">
            <v>6.5147589932387895E-2</v>
          </cell>
          <cell r="N3137">
            <v>3603</v>
          </cell>
        </row>
        <row r="3138">
          <cell r="B3138" t="str">
            <v>LOYOLA 110260082</v>
          </cell>
          <cell r="C3138">
            <v>82161102</v>
          </cell>
          <cell r="D3138" t="str">
            <v>LOYOLA 1102</v>
          </cell>
          <cell r="E3138">
            <v>60082</v>
          </cell>
          <cell r="F3138" t="b">
            <v>1</v>
          </cell>
          <cell r="G3138">
            <v>6614.3058264265201</v>
          </cell>
          <cell r="H3138">
            <v>0</v>
          </cell>
          <cell r="I3138">
            <v>0</v>
          </cell>
          <cell r="J3138">
            <v>57</v>
          </cell>
          <cell r="K3138">
            <v>1.17351053469454E-4</v>
          </cell>
          <cell r="L3138">
            <v>1238</v>
          </cell>
          <cell r="M3138">
            <v>6.5169532570922506E-2</v>
          </cell>
          <cell r="N3138">
            <v>3546</v>
          </cell>
        </row>
        <row r="3139">
          <cell r="B3139" t="str">
            <v>BRUNSWICK 1104327226</v>
          </cell>
          <cell r="C3139">
            <v>152481104</v>
          </cell>
          <cell r="D3139" t="str">
            <v>BRUNSWICK 1104</v>
          </cell>
          <cell r="E3139">
            <v>327226</v>
          </cell>
          <cell r="F3139" t="b">
            <v>1</v>
          </cell>
          <cell r="G3139">
            <v>144.386116155651</v>
          </cell>
          <cell r="H3139">
            <v>79.583343739780005</v>
          </cell>
          <cell r="I3139">
            <v>4.9461369633175892E-2</v>
          </cell>
          <cell r="J3139">
            <v>2</v>
          </cell>
          <cell r="K3139">
            <v>1.16098362923366E-4</v>
          </cell>
          <cell r="L3139">
            <v>1268</v>
          </cell>
          <cell r="M3139">
            <v>6.57907605885487E-2</v>
          </cell>
          <cell r="N3139">
            <v>3273</v>
          </cell>
        </row>
        <row r="3140">
          <cell r="B3140" t="str">
            <v>PIT NO 5 110190846</v>
          </cell>
          <cell r="C3140">
            <v>101321101</v>
          </cell>
          <cell r="D3140" t="str">
            <v>PIT NO 5 1101</v>
          </cell>
          <cell r="E3140">
            <v>90846</v>
          </cell>
          <cell r="F3140" t="b">
            <v>1</v>
          </cell>
          <cell r="G3140">
            <v>149.20496905529001</v>
          </cell>
          <cell r="H3140">
            <v>149.20496905529001</v>
          </cell>
          <cell r="I3140">
            <v>9.2731491022554388E-2</v>
          </cell>
          <cell r="J3140">
            <v>2</v>
          </cell>
          <cell r="K3140">
            <v>1.14528284029802E-4</v>
          </cell>
          <cell r="L3140">
            <v>1306</v>
          </cell>
          <cell r="M3140">
            <v>6.6431229729116206E-2</v>
          </cell>
          <cell r="N3140">
            <v>3082</v>
          </cell>
        </row>
        <row r="3141">
          <cell r="B3141" t="str">
            <v>STELLING 1109787007</v>
          </cell>
          <cell r="C3141">
            <v>83481109</v>
          </cell>
          <cell r="D3141" t="str">
            <v>STELLING 1109</v>
          </cell>
          <cell r="E3141">
            <v>787007</v>
          </cell>
          <cell r="F3141" t="b">
            <v>1</v>
          </cell>
          <cell r="G3141">
            <v>354.82811355934899</v>
          </cell>
          <cell r="H3141">
            <v>307.18855988150801</v>
          </cell>
          <cell r="I3141">
            <v>0.19091893093940834</v>
          </cell>
          <cell r="J3141">
            <v>5</v>
          </cell>
          <cell r="K3141">
            <v>1.02376587165053E-4</v>
          </cell>
          <cell r="L3141">
            <v>1593</v>
          </cell>
          <cell r="M3141">
            <v>7.0734603703021995E-2</v>
          </cell>
          <cell r="N3141">
            <v>2943</v>
          </cell>
        </row>
        <row r="3142">
          <cell r="B3142" t="str">
            <v>TAR FLAT 0402CB</v>
          </cell>
          <cell r="C3142">
            <v>163240402</v>
          </cell>
          <cell r="D3142" t="str">
            <v>TAR FLAT 0402</v>
          </cell>
          <cell r="E3142" t="str">
            <v>CB</v>
          </cell>
          <cell r="F3142" t="b">
            <v>0</v>
          </cell>
          <cell r="G3142">
            <v>2354.3543490196598</v>
          </cell>
          <cell r="H3142">
            <v>1281.2411980769</v>
          </cell>
          <cell r="I3142">
            <v>0.7962965805325668</v>
          </cell>
          <cell r="J3142">
            <v>18</v>
          </cell>
          <cell r="K3142">
            <v>1.14977347038802E-4</v>
          </cell>
          <cell r="L3142">
            <v>1299</v>
          </cell>
          <cell r="M3142">
            <v>6.5789449959993307E-2</v>
          </cell>
          <cell r="N3142">
            <v>3286</v>
          </cell>
        </row>
        <row r="3143">
          <cell r="B3143" t="str">
            <v>TAR FLAT 0401CB</v>
          </cell>
          <cell r="C3143">
            <v>163240401</v>
          </cell>
          <cell r="D3143" t="str">
            <v>TAR FLAT 0401</v>
          </cell>
          <cell r="E3143" t="str">
            <v>CB</v>
          </cell>
          <cell r="F3143" t="b">
            <v>0</v>
          </cell>
          <cell r="G3143">
            <v>5901.3043799277702</v>
          </cell>
          <cell r="H3143">
            <v>5623.7964397247397</v>
          </cell>
          <cell r="I3143">
            <v>3.495212206168266</v>
          </cell>
          <cell r="J3143">
            <v>45</v>
          </cell>
          <cell r="K3143">
            <v>1.14179638411668E-4</v>
          </cell>
          <cell r="L3143">
            <v>1316</v>
          </cell>
          <cell r="M3143">
            <v>6.6317694716983303E-2</v>
          </cell>
          <cell r="N3143">
            <v>3144</v>
          </cell>
        </row>
        <row r="3144">
          <cell r="B3144" t="str">
            <v>OAKLAND X 1104645092</v>
          </cell>
          <cell r="C3144">
            <v>12541104</v>
          </cell>
          <cell r="D3144" t="str">
            <v>OAKLAND X 1104</v>
          </cell>
          <cell r="E3144">
            <v>645092</v>
          </cell>
          <cell r="F3144" t="b">
            <v>0</v>
          </cell>
          <cell r="G3144">
            <v>2229.60216092769</v>
          </cell>
          <cell r="H3144">
            <v>2229.60216092769</v>
          </cell>
          <cell r="I3144">
            <v>1.385706750110435</v>
          </cell>
          <cell r="J3144">
            <v>16</v>
          </cell>
          <cell r="K3144">
            <v>1.1370125739631399E-4</v>
          </cell>
          <cell r="L3144">
            <v>1326</v>
          </cell>
          <cell r="M3144">
            <v>6.6351602319628E-2</v>
          </cell>
          <cell r="N3144">
            <v>3135</v>
          </cell>
        </row>
        <row r="3145">
          <cell r="B3145" t="str">
            <v>HIGHLANDS 110484640</v>
          </cell>
          <cell r="C3145">
            <v>43361104</v>
          </cell>
          <cell r="D3145" t="str">
            <v>HIGHLANDS 1104</v>
          </cell>
          <cell r="E3145">
            <v>84640</v>
          </cell>
          <cell r="F3145" t="b">
            <v>1</v>
          </cell>
          <cell r="G3145">
            <v>1219.4212504493901</v>
          </cell>
          <cell r="H3145">
            <v>660.54758509850001</v>
          </cell>
          <cell r="I3145">
            <v>0.41053299260316967</v>
          </cell>
          <cell r="J3145">
            <v>14</v>
          </cell>
          <cell r="K3145">
            <v>1.1439422035306999E-4</v>
          </cell>
          <cell r="L3145">
            <v>1310</v>
          </cell>
          <cell r="M3145">
            <v>6.5790498459751795E-2</v>
          </cell>
          <cell r="N3145">
            <v>3276</v>
          </cell>
        </row>
        <row r="3146">
          <cell r="B3146" t="str">
            <v>TRIDAM POWERHOUSE 2101CB</v>
          </cell>
          <cell r="C3146">
            <v>168152101</v>
          </cell>
          <cell r="D3146" t="str">
            <v>TRIDAM POWERHOUSE 2101</v>
          </cell>
          <cell r="E3146" t="str">
            <v>CB</v>
          </cell>
          <cell r="F3146" t="b">
            <v>1</v>
          </cell>
          <cell r="G3146">
            <v>80.995405193164402</v>
          </cell>
          <cell r="H3146">
            <v>80.995405193164402</v>
          </cell>
          <cell r="I3146">
            <v>5.0338971530866625E-2</v>
          </cell>
          <cell r="J3146">
            <v>3</v>
          </cell>
          <cell r="K3146">
            <v>1.12560502505706E-4</v>
          </cell>
          <cell r="L3146">
            <v>1354</v>
          </cell>
          <cell r="M3146">
            <v>6.6431229729116206E-2</v>
          </cell>
          <cell r="N3146">
            <v>3089</v>
          </cell>
        </row>
        <row r="3147">
          <cell r="B3147" t="str">
            <v>UKIAH 1113658899</v>
          </cell>
          <cell r="C3147">
            <v>42771113</v>
          </cell>
          <cell r="D3147" t="str">
            <v>UKIAH 1113</v>
          </cell>
          <cell r="E3147">
            <v>658899</v>
          </cell>
          <cell r="F3147" t="b">
            <v>1</v>
          </cell>
          <cell r="G3147">
            <v>987.268210059137</v>
          </cell>
          <cell r="H3147">
            <v>941.37585403561002</v>
          </cell>
          <cell r="I3147">
            <v>0.58506889623095715</v>
          </cell>
          <cell r="J3147">
            <v>8</v>
          </cell>
          <cell r="K3147">
            <v>1.12658020043454E-4</v>
          </cell>
          <cell r="L3147">
            <v>1349</v>
          </cell>
          <cell r="M3147">
            <v>6.6271339141845201E-2</v>
          </cell>
          <cell r="N3147">
            <v>3156</v>
          </cell>
        </row>
        <row r="3148">
          <cell r="B3148" t="str">
            <v>FROGTOWN 1702814784</v>
          </cell>
          <cell r="C3148">
            <v>163451702</v>
          </cell>
          <cell r="D3148" t="str">
            <v>FROGTOWN 1702</v>
          </cell>
          <cell r="E3148">
            <v>814784</v>
          </cell>
          <cell r="F3148" t="b">
            <v>1</v>
          </cell>
          <cell r="G3148">
            <v>296.05724809771698</v>
          </cell>
          <cell r="H3148">
            <v>280.055177395442</v>
          </cell>
          <cell r="I3148">
            <v>0.17405542411152392</v>
          </cell>
          <cell r="J3148">
            <v>3</v>
          </cell>
          <cell r="K3148">
            <v>1.13544825580902E-4</v>
          </cell>
          <cell r="L3148">
            <v>1332</v>
          </cell>
          <cell r="M3148">
            <v>6.6003603239854103E-2</v>
          </cell>
          <cell r="N3148">
            <v>3223</v>
          </cell>
        </row>
        <row r="3149">
          <cell r="B3149" t="str">
            <v>OAKLAND X 1106CR266</v>
          </cell>
          <cell r="C3149">
            <v>12541106</v>
          </cell>
          <cell r="D3149" t="str">
            <v>OAKLAND X 1106</v>
          </cell>
          <cell r="E3149" t="str">
            <v>CR266</v>
          </cell>
          <cell r="F3149" t="b">
            <v>0</v>
          </cell>
          <cell r="G3149">
            <v>1901.6084191914499</v>
          </cell>
          <cell r="H3149">
            <v>1901.6084191914499</v>
          </cell>
          <cell r="I3149">
            <v>1.1818573146000311</v>
          </cell>
          <cell r="J3149">
            <v>8</v>
          </cell>
          <cell r="K3149">
            <v>1.11710725832381E-4</v>
          </cell>
          <cell r="L3149">
            <v>1375</v>
          </cell>
          <cell r="M3149">
            <v>6.6430549658656704E-2</v>
          </cell>
          <cell r="N3149">
            <v>3110</v>
          </cell>
        </row>
        <row r="3150">
          <cell r="B3150" t="str">
            <v>SARATOGA 11076867</v>
          </cell>
          <cell r="C3150">
            <v>83371107</v>
          </cell>
          <cell r="D3150" t="str">
            <v>SARATOGA 1107</v>
          </cell>
          <cell r="E3150">
            <v>6867</v>
          </cell>
          <cell r="F3150" t="b">
            <v>1</v>
          </cell>
          <cell r="G3150">
            <v>1328.39475374684</v>
          </cell>
          <cell r="H3150">
            <v>985.94927506830197</v>
          </cell>
          <cell r="I3150">
            <v>0.61277145746942319</v>
          </cell>
          <cell r="J3150">
            <v>11</v>
          </cell>
          <cell r="K3150">
            <v>1.1215697602231299E-4</v>
          </cell>
          <cell r="L3150">
            <v>1362</v>
          </cell>
          <cell r="M3150">
            <v>6.6081477159803503E-2</v>
          </cell>
          <cell r="N3150">
            <v>3202</v>
          </cell>
        </row>
        <row r="3151">
          <cell r="B3151" t="str">
            <v>SAN CARLOS 11049052</v>
          </cell>
          <cell r="C3151">
            <v>24181104</v>
          </cell>
          <cell r="D3151" t="str">
            <v>SAN CARLOS 1104</v>
          </cell>
          <cell r="E3151">
            <v>9052</v>
          </cell>
          <cell r="F3151" t="b">
            <v>0</v>
          </cell>
          <cell r="G3151">
            <v>8315.3581366211602</v>
          </cell>
          <cell r="H3151">
            <v>7722.32545998349</v>
          </cell>
          <cell r="I3151">
            <v>4.7994564698467927</v>
          </cell>
          <cell r="J3151">
            <v>65</v>
          </cell>
          <cell r="K3151">
            <v>1.11576293476481E-4</v>
          </cell>
          <cell r="L3151">
            <v>1380</v>
          </cell>
          <cell r="M3151">
            <v>6.6333069824255395E-2</v>
          </cell>
          <cell r="N3151">
            <v>3139</v>
          </cell>
        </row>
        <row r="3152">
          <cell r="B3152" t="str">
            <v>UKIAH 1114296894</v>
          </cell>
          <cell r="C3152">
            <v>42771114</v>
          </cell>
          <cell r="D3152" t="str">
            <v>UKIAH 1114</v>
          </cell>
          <cell r="E3152">
            <v>296894</v>
          </cell>
          <cell r="F3152" t="b">
            <v>1</v>
          </cell>
          <cell r="G3152">
            <v>465.53217286589899</v>
          </cell>
          <cell r="H3152">
            <v>278.16355279618199</v>
          </cell>
          <cell r="I3152">
            <v>0.17287977178134367</v>
          </cell>
          <cell r="J3152">
            <v>6</v>
          </cell>
          <cell r="K3152">
            <v>1.12524681026116E-4</v>
          </cell>
          <cell r="L3152">
            <v>1355</v>
          </cell>
          <cell r="M3152">
            <v>6.5577170120416903E-2</v>
          </cell>
          <cell r="N3152">
            <v>3344</v>
          </cell>
        </row>
        <row r="3153">
          <cell r="B3153" t="str">
            <v>SANTA ROSA A 1111407286</v>
          </cell>
          <cell r="C3153">
            <v>42151111</v>
          </cell>
          <cell r="D3153" t="str">
            <v>SANTA ROSA A 1111</v>
          </cell>
          <cell r="E3153">
            <v>407286</v>
          </cell>
          <cell r="F3153" t="b">
            <v>1</v>
          </cell>
          <cell r="G3153">
            <v>98.019560982427507</v>
          </cell>
          <cell r="H3153">
            <v>98.019560982427507</v>
          </cell>
          <cell r="I3153">
            <v>6.0919553127674025E-2</v>
          </cell>
          <cell r="J3153">
            <v>1</v>
          </cell>
          <cell r="K3153">
            <v>1.10590081021655E-4</v>
          </cell>
          <cell r="L3153">
            <v>1398</v>
          </cell>
          <cell r="M3153">
            <v>6.6430549658656704E-2</v>
          </cell>
          <cell r="N3153">
            <v>3111</v>
          </cell>
        </row>
        <row r="3154">
          <cell r="B3154" t="str">
            <v>HARRIS 1108705523</v>
          </cell>
          <cell r="C3154">
            <v>192431108</v>
          </cell>
          <cell r="D3154" t="str">
            <v>HARRIS 1108</v>
          </cell>
          <cell r="E3154">
            <v>705523</v>
          </cell>
          <cell r="F3154" t="b">
            <v>1</v>
          </cell>
          <cell r="G3154">
            <v>1068.2354841589299</v>
          </cell>
          <cell r="H3154">
            <v>321.92977748343498</v>
          </cell>
          <cell r="I3154">
            <v>0.20008065723022683</v>
          </cell>
          <cell r="J3154">
            <v>11</v>
          </cell>
          <cell r="K3154">
            <v>1.1081219666018299E-4</v>
          </cell>
          <cell r="L3154">
            <v>1395</v>
          </cell>
          <cell r="M3154">
            <v>6.56145878615116E-2</v>
          </cell>
          <cell r="N3154">
            <v>3332</v>
          </cell>
        </row>
        <row r="3155">
          <cell r="B3155" t="str">
            <v>RESEARCH 2102183888</v>
          </cell>
          <cell r="C3155">
            <v>14692102</v>
          </cell>
          <cell r="D3155" t="str">
            <v>RESEARCH 2102</v>
          </cell>
          <cell r="E3155">
            <v>183888</v>
          </cell>
          <cell r="F3155" t="b">
            <v>0</v>
          </cell>
          <cell r="G3155">
            <v>4871.8576879807797</v>
          </cell>
          <cell r="H3155">
            <v>1898.9744942017301</v>
          </cell>
          <cell r="I3155">
            <v>1.1802203195784524</v>
          </cell>
          <cell r="J3155">
            <v>43</v>
          </cell>
          <cell r="K3155">
            <v>1.10469992948712E-4</v>
          </cell>
          <cell r="L3155">
            <v>1402</v>
          </cell>
          <cell r="M3155">
            <v>6.5447386778835395E-2</v>
          </cell>
          <cell r="N3155">
            <v>3396</v>
          </cell>
        </row>
        <row r="3156">
          <cell r="B3156" t="str">
            <v>ROSSMOOR 1104892332</v>
          </cell>
          <cell r="C3156">
            <v>14161104</v>
          </cell>
          <cell r="D3156" t="str">
            <v>ROSSMOOR 1104</v>
          </cell>
          <cell r="E3156">
            <v>892332</v>
          </cell>
          <cell r="F3156" t="b">
            <v>1</v>
          </cell>
          <cell r="G3156">
            <v>410.22303084879098</v>
          </cell>
          <cell r="H3156">
            <v>410.22303084879098</v>
          </cell>
          <cell r="I3156">
            <v>0.25495527088178432</v>
          </cell>
          <cell r="J3156">
            <v>4</v>
          </cell>
          <cell r="K3156">
            <v>1.08434393951029E-4</v>
          </cell>
          <cell r="L3156">
            <v>1438</v>
          </cell>
          <cell r="M3156">
            <v>6.6431758675379496E-2</v>
          </cell>
          <cell r="N3156">
            <v>2994</v>
          </cell>
        </row>
        <row r="3157">
          <cell r="B3157" t="str">
            <v>EDES 1112CR312</v>
          </cell>
          <cell r="C3157">
            <v>13681112</v>
          </cell>
          <cell r="D3157" t="str">
            <v>EDES 1112</v>
          </cell>
          <cell r="E3157" t="str">
            <v>CR312</v>
          </cell>
          <cell r="F3157" t="b">
            <v>0</v>
          </cell>
          <cell r="G3157">
            <v>5934.1285789252097</v>
          </cell>
          <cell r="H3157">
            <v>5934.1285789252097</v>
          </cell>
          <cell r="I3157">
            <v>3.6880848843537661</v>
          </cell>
          <cell r="J3157">
            <v>42</v>
          </cell>
          <cell r="K3157">
            <v>1.0828423659231199E-4</v>
          </cell>
          <cell r="L3157">
            <v>1446</v>
          </cell>
          <cell r="M3157">
            <v>6.6401316473881394E-2</v>
          </cell>
          <cell r="N3157">
            <v>3119</v>
          </cell>
        </row>
        <row r="3158">
          <cell r="B3158" t="str">
            <v>SILVERADO 2105191725</v>
          </cell>
          <cell r="C3158">
            <v>43432105</v>
          </cell>
          <cell r="D3158" t="str">
            <v>SILVERADO 2105</v>
          </cell>
          <cell r="E3158">
            <v>191725</v>
          </cell>
          <cell r="F3158" t="b">
            <v>1</v>
          </cell>
          <cell r="G3158">
            <v>766.92347469802996</v>
          </cell>
          <cell r="H3158">
            <v>558.14016449166002</v>
          </cell>
          <cell r="I3158">
            <v>0.34688636699295217</v>
          </cell>
          <cell r="J3158">
            <v>8</v>
          </cell>
          <cell r="K3158">
            <v>1.08540011297009E-4</v>
          </cell>
          <cell r="L3158">
            <v>1435</v>
          </cell>
          <cell r="M3158">
            <v>6.6111426131150494E-2</v>
          </cell>
          <cell r="N3158">
            <v>3189</v>
          </cell>
        </row>
        <row r="3159">
          <cell r="B3159" t="str">
            <v>DIAMOND SPRINGS 1103394169</v>
          </cell>
          <cell r="C3159">
            <v>152261103</v>
          </cell>
          <cell r="D3159" t="str">
            <v>DIAMOND SPRINGS 1103</v>
          </cell>
          <cell r="E3159">
            <v>394169</v>
          </cell>
          <cell r="F3159" t="b">
            <v>1</v>
          </cell>
          <cell r="G3159">
            <v>962.99582840477001</v>
          </cell>
          <cell r="H3159">
            <v>642.08043543509996</v>
          </cell>
          <cell r="I3159">
            <v>0.39905558448421374</v>
          </cell>
          <cell r="J3159">
            <v>7</v>
          </cell>
          <cell r="K3159">
            <v>1.08938702656554E-4</v>
          </cell>
          <cell r="L3159">
            <v>1428</v>
          </cell>
          <cell r="M3159">
            <v>6.5699221816492195E-2</v>
          </cell>
          <cell r="N3159">
            <v>3310</v>
          </cell>
        </row>
        <row r="3160">
          <cell r="B3160" t="str">
            <v>MONROE 2107380760</v>
          </cell>
          <cell r="C3160">
            <v>43302107</v>
          </cell>
          <cell r="D3160" t="str">
            <v>MONROE 2107</v>
          </cell>
          <cell r="E3160">
            <v>380760</v>
          </cell>
          <cell r="F3160" t="b">
            <v>0</v>
          </cell>
          <cell r="G3160">
            <v>1136.5362442125199</v>
          </cell>
          <cell r="H3160">
            <v>1053.0261659417099</v>
          </cell>
          <cell r="I3160">
            <v>0.65446001612287752</v>
          </cell>
          <cell r="J3160">
            <v>12</v>
          </cell>
          <cell r="K3160">
            <v>1.08119494226147E-4</v>
          </cell>
          <cell r="L3160">
            <v>1448</v>
          </cell>
          <cell r="M3160">
            <v>6.6113105204440095E-2</v>
          </cell>
          <cell r="N3160">
            <v>3186</v>
          </cell>
        </row>
        <row r="3161">
          <cell r="B3161" t="str">
            <v>OAKLAND K 1103CR188</v>
          </cell>
          <cell r="C3161">
            <v>12101103</v>
          </cell>
          <cell r="D3161" t="str">
            <v>OAKLAND K 1103</v>
          </cell>
          <cell r="E3161" t="str">
            <v>CR188</v>
          </cell>
          <cell r="F3161" t="b">
            <v>0</v>
          </cell>
          <cell r="G3161">
            <v>5760.2046993853501</v>
          </cell>
          <cell r="H3161">
            <v>5760.2046993853501</v>
          </cell>
          <cell r="I3161">
            <v>3.5799904906061841</v>
          </cell>
          <cell r="J3161">
            <v>47</v>
          </cell>
          <cell r="K3161">
            <v>1.07527235702443E-4</v>
          </cell>
          <cell r="L3161">
            <v>1463</v>
          </cell>
          <cell r="M3161">
            <v>6.6431472504029199E-2</v>
          </cell>
          <cell r="N3161">
            <v>3016</v>
          </cell>
        </row>
        <row r="3162">
          <cell r="B3162" t="str">
            <v>HICKS 1116983580</v>
          </cell>
          <cell r="C3162">
            <v>83431116</v>
          </cell>
          <cell r="D3162" t="str">
            <v>HICKS 1116</v>
          </cell>
          <cell r="E3162">
            <v>983580</v>
          </cell>
          <cell r="F3162" t="b">
            <v>0</v>
          </cell>
          <cell r="G3162">
            <v>4036.4762642646701</v>
          </cell>
          <cell r="H3162">
            <v>3958.5011098178202</v>
          </cell>
          <cell r="I3162">
            <v>2.4602244312105781</v>
          </cell>
          <cell r="J3162">
            <v>33</v>
          </cell>
          <cell r="K3162">
            <v>1.07558790301537E-4</v>
          </cell>
          <cell r="L3162">
            <v>1462</v>
          </cell>
          <cell r="M3162">
            <v>6.6392972839601105E-2</v>
          </cell>
          <cell r="N3162">
            <v>3122</v>
          </cell>
        </row>
        <row r="3163">
          <cell r="B3163" t="str">
            <v>OAKLAND K 1104CR326</v>
          </cell>
          <cell r="C3163">
            <v>12101104</v>
          </cell>
          <cell r="D3163" t="str">
            <v>OAKLAND K 1104</v>
          </cell>
          <cell r="E3163" t="str">
            <v>CR326</v>
          </cell>
          <cell r="F3163" t="b">
            <v>0</v>
          </cell>
          <cell r="G3163">
            <v>2098.9600836905602</v>
          </cell>
          <cell r="H3163">
            <v>2098.9600836905602</v>
          </cell>
          <cell r="I3163">
            <v>1.304512171342797</v>
          </cell>
          <cell r="J3163">
            <v>17</v>
          </cell>
          <cell r="K3163">
            <v>1.06862193634322E-4</v>
          </cell>
          <cell r="L3163">
            <v>1482</v>
          </cell>
          <cell r="M3163">
            <v>6.6430638557966604E-2</v>
          </cell>
          <cell r="N3163">
            <v>3106</v>
          </cell>
        </row>
        <row r="3164">
          <cell r="B3164" t="str">
            <v>SAN RAFAEL 1106618957</v>
          </cell>
          <cell r="C3164">
            <v>42011106</v>
          </cell>
          <cell r="D3164" t="str">
            <v>SAN RAFAEL 1106</v>
          </cell>
          <cell r="E3164">
            <v>618957</v>
          </cell>
          <cell r="F3164" t="b">
            <v>1</v>
          </cell>
          <cell r="G3164">
            <v>394.844733690917</v>
          </cell>
          <cell r="H3164">
            <v>301.11900351173199</v>
          </cell>
          <cell r="I3164">
            <v>0.18714667713594282</v>
          </cell>
          <cell r="J3164">
            <v>4</v>
          </cell>
          <cell r="K3164">
            <v>1.08430096588563E-4</v>
          </cell>
          <cell r="L3164">
            <v>1439</v>
          </cell>
          <cell r="M3164">
            <v>6.5151188800396595E-2</v>
          </cell>
          <cell r="N3164">
            <v>3574</v>
          </cell>
        </row>
        <row r="3165">
          <cell r="B3165" t="str">
            <v>CORTINA 1101302192</v>
          </cell>
          <cell r="C3165">
            <v>63121101</v>
          </cell>
          <cell r="D3165" t="str">
            <v>CORTINA 1101</v>
          </cell>
          <cell r="E3165">
            <v>302192</v>
          </cell>
          <cell r="F3165" t="b">
            <v>1</v>
          </cell>
          <cell r="G3165">
            <v>22573.2132991537</v>
          </cell>
          <cell r="H3165">
            <v>0</v>
          </cell>
          <cell r="I3165">
            <v>0</v>
          </cell>
          <cell r="J3165">
            <v>79</v>
          </cell>
          <cell r="K3165">
            <v>1.0836096398155499E-4</v>
          </cell>
          <cell r="L3165">
            <v>1443</v>
          </cell>
          <cell r="M3165">
            <v>6.5151788616229694E-2</v>
          </cell>
          <cell r="N3165">
            <v>3561</v>
          </cell>
        </row>
        <row r="3166">
          <cell r="B3166" t="str">
            <v>OAKLAND K 1104432850</v>
          </cell>
          <cell r="C3166">
            <v>12101104</v>
          </cell>
          <cell r="D3166" t="str">
            <v>OAKLAND K 1104</v>
          </cell>
          <cell r="E3166">
            <v>432850</v>
          </cell>
          <cell r="F3166" t="b">
            <v>0</v>
          </cell>
          <cell r="G3166">
            <v>1988.32736443059</v>
          </cell>
          <cell r="H3166">
            <v>1988.32736443059</v>
          </cell>
          <cell r="I3166">
            <v>1.2357534893912927</v>
          </cell>
          <cell r="J3166">
            <v>26</v>
          </cell>
          <cell r="K3166">
            <v>1.05197462569496E-4</v>
          </cell>
          <cell r="L3166">
            <v>1514</v>
          </cell>
          <cell r="M3166">
            <v>6.6431404108531794E-2</v>
          </cell>
          <cell r="N3166">
            <v>3017</v>
          </cell>
        </row>
        <row r="3167">
          <cell r="B3167" t="str">
            <v>DEL MONTE 21032204</v>
          </cell>
          <cell r="C3167">
            <v>182222103</v>
          </cell>
          <cell r="D3167" t="str">
            <v>DEL MONTE 2103</v>
          </cell>
          <cell r="E3167">
            <v>2204</v>
          </cell>
          <cell r="F3167" t="b">
            <v>1</v>
          </cell>
          <cell r="G3167">
            <v>592.64129784471095</v>
          </cell>
          <cell r="H3167">
            <v>592.64129784471095</v>
          </cell>
          <cell r="I3167">
            <v>0.36832896074873273</v>
          </cell>
          <cell r="J3167">
            <v>8</v>
          </cell>
          <cell r="K3167">
            <v>1.05042482118733E-4</v>
          </cell>
          <cell r="L3167">
            <v>1526</v>
          </cell>
          <cell r="M3167">
            <v>6.6431834237477602E-2</v>
          </cell>
          <cell r="N3167">
            <v>2980</v>
          </cell>
        </row>
        <row r="3168">
          <cell r="B3168" t="str">
            <v>BERKELEY F 1103813976</v>
          </cell>
          <cell r="C3168">
            <v>12061103</v>
          </cell>
          <cell r="D3168" t="str">
            <v>BERKELEY F 1103</v>
          </cell>
          <cell r="E3168">
            <v>813976</v>
          </cell>
          <cell r="F3168" t="b">
            <v>1</v>
          </cell>
          <cell r="G3168">
            <v>328.18081893226798</v>
          </cell>
          <cell r="H3168">
            <v>312.29782492929297</v>
          </cell>
          <cell r="I3168">
            <v>0.19409435980689432</v>
          </cell>
          <cell r="J3168">
            <v>4</v>
          </cell>
          <cell r="K3168">
            <v>1.05126209746231E-4</v>
          </cell>
          <cell r="L3168">
            <v>1520</v>
          </cell>
          <cell r="M3168">
            <v>6.6110679879784501E-2</v>
          </cell>
          <cell r="N3168">
            <v>3194</v>
          </cell>
        </row>
        <row r="3169">
          <cell r="B3169" t="str">
            <v>ROSSMOOR 1104CB</v>
          </cell>
          <cell r="C3169">
            <v>14161104</v>
          </cell>
          <cell r="D3169" t="str">
            <v>ROSSMOOR 1104</v>
          </cell>
          <cell r="E3169" t="str">
            <v>CB</v>
          </cell>
          <cell r="F3169" t="b">
            <v>1</v>
          </cell>
          <cell r="G3169">
            <v>17820.871304739099</v>
          </cell>
          <cell r="H3169">
            <v>0</v>
          </cell>
          <cell r="I3169">
            <v>0</v>
          </cell>
          <cell r="J3169">
            <v>150</v>
          </cell>
          <cell r="K3169">
            <v>1.0626202876285501E-4</v>
          </cell>
          <cell r="L3169">
            <v>1491</v>
          </cell>
          <cell r="M3169">
            <v>6.5148189744365495E-2</v>
          </cell>
          <cell r="N3169">
            <v>3591</v>
          </cell>
        </row>
        <row r="3170">
          <cell r="B3170" t="str">
            <v>MOLINO 1102111666</v>
          </cell>
          <cell r="C3170">
            <v>42571102</v>
          </cell>
          <cell r="D3170" t="str">
            <v>MOLINO 1102</v>
          </cell>
          <cell r="E3170">
            <v>111666</v>
          </cell>
          <cell r="F3170" t="b">
            <v>1</v>
          </cell>
          <cell r="G3170">
            <v>1605.55481819037</v>
          </cell>
          <cell r="H3170">
            <v>182.602261450789</v>
          </cell>
          <cell r="I3170">
            <v>0.11348804316394592</v>
          </cell>
          <cell r="J3170">
            <v>13</v>
          </cell>
          <cell r="K3170">
            <v>1.05844058942658E-4</v>
          </cell>
          <cell r="L3170">
            <v>1499</v>
          </cell>
          <cell r="M3170">
            <v>6.5249665112753E-2</v>
          </cell>
          <cell r="N3170">
            <v>3479</v>
          </cell>
        </row>
        <row r="3171">
          <cell r="B3171" t="str">
            <v>SUMMIT 11016627</v>
          </cell>
          <cell r="C3171">
            <v>152591101</v>
          </cell>
          <cell r="D3171" t="str">
            <v>SUMMIT 1101</v>
          </cell>
          <cell r="E3171">
            <v>6627</v>
          </cell>
          <cell r="F3171" t="b">
            <v>1</v>
          </cell>
          <cell r="G3171">
            <v>910.38076332187404</v>
          </cell>
          <cell r="H3171">
            <v>910.38076332187404</v>
          </cell>
          <cell r="I3171">
            <v>0.56580532213913859</v>
          </cell>
          <cell r="J3171">
            <v>8</v>
          </cell>
          <cell r="K3171">
            <v>1.0403811393189201E-4</v>
          </cell>
          <cell r="L3171">
            <v>1550</v>
          </cell>
          <cell r="M3171">
            <v>6.6431305302790802E-2</v>
          </cell>
          <cell r="N3171">
            <v>3048</v>
          </cell>
        </row>
        <row r="3172">
          <cell r="B3172" t="str">
            <v>SAN RAFAEL 110168970</v>
          </cell>
          <cell r="C3172">
            <v>42011101</v>
          </cell>
          <cell r="D3172" t="str">
            <v>SAN RAFAEL 1101</v>
          </cell>
          <cell r="E3172">
            <v>68970</v>
          </cell>
          <cell r="F3172" t="b">
            <v>1</v>
          </cell>
          <cell r="G3172">
            <v>5207.2000595741401</v>
          </cell>
          <cell r="H3172">
            <v>75.625660506004493</v>
          </cell>
          <cell r="I3172">
            <v>4.7001653515229641E-2</v>
          </cell>
          <cell r="J3172">
            <v>44</v>
          </cell>
          <cell r="K3172">
            <v>1.05785250927383E-4</v>
          </cell>
          <cell r="L3172">
            <v>1501</v>
          </cell>
          <cell r="M3172">
            <v>6.5151188800396595E-2</v>
          </cell>
          <cell r="N3172">
            <v>3565</v>
          </cell>
        </row>
        <row r="3173">
          <cell r="B3173" t="str">
            <v>GANSNER 1101489276</v>
          </cell>
          <cell r="C3173">
            <v>103021101</v>
          </cell>
          <cell r="D3173" t="str">
            <v>GANSNER 1101</v>
          </cell>
          <cell r="E3173">
            <v>489276</v>
          </cell>
          <cell r="F3173" t="b">
            <v>1</v>
          </cell>
          <cell r="G3173">
            <v>1058.1278171364499</v>
          </cell>
          <cell r="H3173">
            <v>723.70023355213095</v>
          </cell>
          <cell r="I3173">
            <v>0.44978261873967118</v>
          </cell>
          <cell r="J3173">
            <v>9</v>
          </cell>
          <cell r="K3173">
            <v>1.03437105281045E-4</v>
          </cell>
          <cell r="L3173">
            <v>1561</v>
          </cell>
          <cell r="M3173">
            <v>6.6146521135154193E-2</v>
          </cell>
          <cell r="N3173">
            <v>3182</v>
          </cell>
        </row>
        <row r="3174">
          <cell r="B3174" t="str">
            <v>ROB ROY 210571630</v>
          </cell>
          <cell r="C3174">
            <v>83692105</v>
          </cell>
          <cell r="D3174" t="str">
            <v>ROB ROY 2105</v>
          </cell>
          <cell r="E3174">
            <v>71630</v>
          </cell>
          <cell r="F3174" t="b">
            <v>0</v>
          </cell>
          <cell r="G3174">
            <v>3041.9597004975699</v>
          </cell>
          <cell r="H3174">
            <v>2182.1843229328701</v>
          </cell>
          <cell r="I3174">
            <v>1.3562363722391984</v>
          </cell>
          <cell r="J3174">
            <v>26</v>
          </cell>
          <cell r="K3174">
            <v>1.02946875463553E-4</v>
          </cell>
          <cell r="L3174">
            <v>1569</v>
          </cell>
          <cell r="M3174">
            <v>6.60365498982943E-2</v>
          </cell>
          <cell r="N3174">
            <v>3211</v>
          </cell>
        </row>
        <row r="3175">
          <cell r="B3175" t="str">
            <v>SARATOGA 1106LC22</v>
          </cell>
          <cell r="C3175">
            <v>83371106</v>
          </cell>
          <cell r="D3175" t="str">
            <v>SARATOGA 1106</v>
          </cell>
          <cell r="E3175" t="str">
            <v>LC22</v>
          </cell>
          <cell r="F3175" t="b">
            <v>0</v>
          </cell>
          <cell r="G3175">
            <v>13269.3389193893</v>
          </cell>
          <cell r="H3175">
            <v>12038.7868895383</v>
          </cell>
          <cell r="I3175">
            <v>7.4821546858535113</v>
          </cell>
          <cell r="J3175">
            <v>114</v>
          </cell>
          <cell r="K3175">
            <v>1.02799203153137E-4</v>
          </cell>
          <cell r="L3175">
            <v>1575</v>
          </cell>
          <cell r="M3175">
            <v>6.6274070887281697E-2</v>
          </cell>
          <cell r="N3175">
            <v>3155</v>
          </cell>
        </row>
        <row r="3176">
          <cell r="B3176" t="str">
            <v>SAN RAFAEL 110668694</v>
          </cell>
          <cell r="C3176">
            <v>42011106</v>
          </cell>
          <cell r="D3176" t="str">
            <v>SAN RAFAEL 1106</v>
          </cell>
          <cell r="E3176">
            <v>68694</v>
          </cell>
          <cell r="F3176" t="b">
            <v>1</v>
          </cell>
          <cell r="G3176">
            <v>3377.3751405015601</v>
          </cell>
          <cell r="H3176">
            <v>0</v>
          </cell>
          <cell r="I3176">
            <v>0</v>
          </cell>
          <cell r="J3176">
            <v>32</v>
          </cell>
          <cell r="K3176">
            <v>1.03966811248908E-4</v>
          </cell>
          <cell r="L3176">
            <v>1554</v>
          </cell>
          <cell r="M3176">
            <v>6.5151188800396595E-2</v>
          </cell>
          <cell r="N3176">
            <v>3573</v>
          </cell>
        </row>
        <row r="3177">
          <cell r="B3177" t="str">
            <v>PAUL SWEET 2102168368</v>
          </cell>
          <cell r="C3177">
            <v>83252102</v>
          </cell>
          <cell r="D3177" t="str">
            <v>PAUL SWEET 2102</v>
          </cell>
          <cell r="E3177">
            <v>168368</v>
          </cell>
          <cell r="F3177" t="b">
            <v>1</v>
          </cell>
          <cell r="G3177">
            <v>1090.7031207498601</v>
          </cell>
          <cell r="H3177">
            <v>590.44709334823494</v>
          </cell>
          <cell r="I3177">
            <v>0.36696525379007766</v>
          </cell>
          <cell r="J3177">
            <v>8</v>
          </cell>
          <cell r="K3177">
            <v>1.0338689268489E-4</v>
          </cell>
          <cell r="L3177">
            <v>1562</v>
          </cell>
          <cell r="M3177">
            <v>6.5307605080306502E-2</v>
          </cell>
          <cell r="N3177">
            <v>3460</v>
          </cell>
        </row>
        <row r="3178">
          <cell r="B3178" t="str">
            <v>RINCON 1102782389</v>
          </cell>
          <cell r="C3178">
            <v>43321102</v>
          </cell>
          <cell r="D3178" t="str">
            <v>RINCON 1102</v>
          </cell>
          <cell r="E3178">
            <v>782389</v>
          </cell>
          <cell r="F3178" t="b">
            <v>1</v>
          </cell>
          <cell r="G3178">
            <v>861.60155122830201</v>
          </cell>
          <cell r="H3178">
            <v>585.95969516302705</v>
          </cell>
          <cell r="I3178">
            <v>0.36417631768988629</v>
          </cell>
          <cell r="J3178">
            <v>8</v>
          </cell>
          <cell r="K3178">
            <v>1.01512801588147E-4</v>
          </cell>
          <cell r="L3178">
            <v>1617</v>
          </cell>
          <cell r="M3178">
            <v>6.5954685210289105E-2</v>
          </cell>
          <cell r="N3178">
            <v>3232</v>
          </cell>
        </row>
        <row r="3179">
          <cell r="B3179" t="str">
            <v>UKIAH 111472990</v>
          </cell>
          <cell r="C3179">
            <v>42771114</v>
          </cell>
          <cell r="D3179" t="str">
            <v>UKIAH 1114</v>
          </cell>
          <cell r="E3179">
            <v>72990</v>
          </cell>
          <cell r="F3179" t="b">
            <v>0</v>
          </cell>
          <cell r="G3179">
            <v>5262.4562367621502</v>
          </cell>
          <cell r="H3179">
            <v>1175.666312587</v>
          </cell>
          <cell r="I3179">
            <v>0.73068136270167805</v>
          </cell>
          <cell r="J3179">
            <v>38</v>
          </cell>
          <cell r="K3179">
            <v>1.02334883554009E-4</v>
          </cell>
          <cell r="L3179">
            <v>1594</v>
          </cell>
          <cell r="M3179">
            <v>6.5487237291729894E-2</v>
          </cell>
          <cell r="N3179">
            <v>3374</v>
          </cell>
        </row>
        <row r="3180">
          <cell r="B3180" t="str">
            <v>SARATOGA 1103LC16</v>
          </cell>
          <cell r="C3180">
            <v>83371103</v>
          </cell>
          <cell r="D3180" t="str">
            <v>SARATOGA 1103</v>
          </cell>
          <cell r="E3180" t="str">
            <v>LC16</v>
          </cell>
          <cell r="F3180" t="b">
            <v>0</v>
          </cell>
          <cell r="G3180">
            <v>8170.2081865835498</v>
          </cell>
          <cell r="H3180">
            <v>6889.2883585988402</v>
          </cell>
          <cell r="I3180">
            <v>4.2817205460527283</v>
          </cell>
          <cell r="J3180">
            <v>72</v>
          </cell>
          <cell r="K3180">
            <v>1.01021930866306E-4</v>
          </cell>
          <cell r="L3180">
            <v>1624</v>
          </cell>
          <cell r="M3180">
            <v>6.6217750222873406E-2</v>
          </cell>
          <cell r="N3180">
            <v>3168</v>
          </cell>
        </row>
        <row r="3181">
          <cell r="B3181" t="str">
            <v>WAYNE 0401954811</v>
          </cell>
          <cell r="C3181">
            <v>13810401</v>
          </cell>
          <cell r="D3181" t="str">
            <v>WAYNE 0401</v>
          </cell>
          <cell r="E3181">
            <v>954811</v>
          </cell>
          <cell r="F3181" t="b">
            <v>1</v>
          </cell>
          <cell r="G3181">
            <v>903.93470802182901</v>
          </cell>
          <cell r="H3181">
            <v>282.89346546407199</v>
          </cell>
          <cell r="I3181">
            <v>0.17581943161222621</v>
          </cell>
          <cell r="J3181">
            <v>9</v>
          </cell>
          <cell r="K3181">
            <v>1.0243710812574099E-4</v>
          </cell>
          <cell r="L3181">
            <v>1591</v>
          </cell>
          <cell r="M3181">
            <v>6.5576046054703602E-2</v>
          </cell>
          <cell r="N3181">
            <v>3345</v>
          </cell>
        </row>
        <row r="3182">
          <cell r="B3182" t="str">
            <v>SAN RAFAEL 1105818262</v>
          </cell>
          <cell r="C3182">
            <v>42011105</v>
          </cell>
          <cell r="D3182" t="str">
            <v>SAN RAFAEL 1105</v>
          </cell>
          <cell r="E3182">
            <v>818262</v>
          </cell>
          <cell r="F3182" t="b">
            <v>1</v>
          </cell>
          <cell r="G3182">
            <v>1433.2019686031199</v>
          </cell>
          <cell r="H3182">
            <v>292.913345340891</v>
          </cell>
          <cell r="I3182">
            <v>0.18204682743374206</v>
          </cell>
          <cell r="J3182">
            <v>11</v>
          </cell>
          <cell r="K3182">
            <v>1.01527196834054E-4</v>
          </cell>
          <cell r="L3182">
            <v>1615</v>
          </cell>
          <cell r="M3182">
            <v>6.5500332089660301E-2</v>
          </cell>
          <cell r="N3182">
            <v>3368</v>
          </cell>
        </row>
        <row r="3183">
          <cell r="B3183" t="str">
            <v>PIT NO 5 11011614</v>
          </cell>
          <cell r="C3183">
            <v>101321101</v>
          </cell>
          <cell r="D3183" t="str">
            <v>PIT NO 5 1101</v>
          </cell>
          <cell r="E3183">
            <v>1614</v>
          </cell>
          <cell r="F3183" t="b">
            <v>0</v>
          </cell>
          <cell r="G3183">
            <v>3000.41116634024</v>
          </cell>
          <cell r="H3183">
            <v>3000.41116634024</v>
          </cell>
          <cell r="I3183">
            <v>1.8647676608702548</v>
          </cell>
          <cell r="J3183">
            <v>5</v>
          </cell>
          <cell r="K3183">
            <v>1.0012370785261701E-4</v>
          </cell>
          <cell r="L3183">
            <v>1643</v>
          </cell>
          <cell r="M3183">
            <v>9.5752869256355808</v>
          </cell>
          <cell r="N3183">
            <v>2631</v>
          </cell>
        </row>
        <row r="3184">
          <cell r="B3184" t="str">
            <v>RIDGE 0401CB</v>
          </cell>
          <cell r="C3184">
            <v>12840401</v>
          </cell>
          <cell r="D3184" t="str">
            <v>RIDGE 0401</v>
          </cell>
          <cell r="E3184" t="str">
            <v>CB</v>
          </cell>
          <cell r="F3184" t="b">
            <v>0</v>
          </cell>
          <cell r="G3184">
            <v>4270.3120640851903</v>
          </cell>
          <cell r="H3184">
            <v>4270.3120640851903</v>
          </cell>
          <cell r="I3184">
            <v>2.6540161989342388</v>
          </cell>
          <cell r="J3184">
            <v>36</v>
          </cell>
          <cell r="K3184">
            <v>1.00025480100561E-4</v>
          </cell>
          <cell r="L3184">
            <v>1646</v>
          </cell>
          <cell r="M3184">
            <v>6.6396217586265599E-2</v>
          </cell>
          <cell r="N3184">
            <v>3120</v>
          </cell>
        </row>
        <row r="3185">
          <cell r="B3185" t="str">
            <v>FORT BRAGG A 1102418</v>
          </cell>
          <cell r="C3185">
            <v>42761102</v>
          </cell>
          <cell r="D3185" t="str">
            <v>FORT BRAGG A 1102</v>
          </cell>
          <cell r="E3185">
            <v>418</v>
          </cell>
          <cell r="F3185" t="b">
            <v>0</v>
          </cell>
          <cell r="G3185">
            <v>22746.330241068699</v>
          </cell>
          <cell r="H3185">
            <v>22539.294477894699</v>
          </cell>
          <cell r="I3185">
            <v>14.008262571718271</v>
          </cell>
          <cell r="J3185">
            <v>178</v>
          </cell>
          <cell r="K3185">
            <v>9.9715577892890296E-5</v>
          </cell>
          <cell r="L3185">
            <v>1655</v>
          </cell>
          <cell r="M3185">
            <v>6.6381330247951495E-2</v>
          </cell>
          <cell r="N3185">
            <v>3126</v>
          </cell>
        </row>
        <row r="3186">
          <cell r="B3186" t="str">
            <v>FRANKLIN 1101P138</v>
          </cell>
          <cell r="C3186">
            <v>13921101</v>
          </cell>
          <cell r="D3186" t="str">
            <v>FRANKLIN 1101</v>
          </cell>
          <cell r="E3186" t="str">
            <v>P138</v>
          </cell>
          <cell r="F3186" t="b">
            <v>0</v>
          </cell>
          <cell r="G3186">
            <v>2470.0231534182699</v>
          </cell>
          <cell r="H3186">
            <v>2259.0029574934401</v>
          </cell>
          <cell r="I3186">
            <v>1.4039794639486887</v>
          </cell>
          <cell r="J3186">
            <v>15</v>
          </cell>
          <cell r="K3186">
            <v>9.8985798363823295E-5</v>
          </cell>
          <cell r="L3186">
            <v>1670</v>
          </cell>
          <cell r="M3186">
            <v>6.6089473627109097E-2</v>
          </cell>
          <cell r="N3186">
            <v>3200</v>
          </cell>
        </row>
        <row r="3187">
          <cell r="B3187" t="str">
            <v>HIGHLANDS 1101CB</v>
          </cell>
          <cell r="C3187">
            <v>43361101</v>
          </cell>
          <cell r="D3187" t="str">
            <v>HIGHLANDS 1101</v>
          </cell>
          <cell r="E3187" t="str">
            <v>CB</v>
          </cell>
          <cell r="F3187" t="b">
            <v>1</v>
          </cell>
          <cell r="G3187">
            <v>42.501941755413696</v>
          </cell>
          <cell r="H3187">
            <v>42.501941755413696</v>
          </cell>
          <cell r="I3187">
            <v>2.6415128499324859E-2</v>
          </cell>
          <cell r="J3187">
            <v>1</v>
          </cell>
          <cell r="K3187">
            <v>9.8386633908376098E-5</v>
          </cell>
          <cell r="L3187">
            <v>1681</v>
          </cell>
          <cell r="M3187">
            <v>6.6431607551183297E-2</v>
          </cell>
          <cell r="N3187">
            <v>2999</v>
          </cell>
        </row>
        <row r="3188">
          <cell r="B3188" t="str">
            <v>CAMP EVERS 2104CB</v>
          </cell>
          <cell r="C3188">
            <v>83622104</v>
          </cell>
          <cell r="D3188" t="str">
            <v>CAMP EVERS 2104</v>
          </cell>
          <cell r="E3188" t="str">
            <v>CB</v>
          </cell>
          <cell r="F3188" t="b">
            <v>1</v>
          </cell>
          <cell r="G3188">
            <v>5967.2939956024402</v>
          </cell>
          <cell r="H3188">
            <v>629.20603251290902</v>
          </cell>
          <cell r="I3188">
            <v>0.39105409105836486</v>
          </cell>
          <cell r="J3188">
            <v>71</v>
          </cell>
          <cell r="K3188">
            <v>9.9922449728285397E-5</v>
          </cell>
          <cell r="L3188">
            <v>1649</v>
          </cell>
          <cell r="M3188">
            <v>6.5224435814525694E-2</v>
          </cell>
          <cell r="N3188">
            <v>3498</v>
          </cell>
        </row>
        <row r="3189">
          <cell r="B3189" t="str">
            <v>WOODSIDE 110411555</v>
          </cell>
          <cell r="C3189">
            <v>24251104</v>
          </cell>
          <cell r="D3189" t="str">
            <v>WOODSIDE 1104</v>
          </cell>
          <cell r="E3189">
            <v>11555</v>
          </cell>
          <cell r="F3189" t="b">
            <v>0</v>
          </cell>
          <cell r="G3189">
            <v>1379.98374278043</v>
          </cell>
          <cell r="H3189">
            <v>1379.98374278043</v>
          </cell>
          <cell r="I3189">
            <v>0.85766547096359858</v>
          </cell>
          <cell r="J3189">
            <v>11</v>
          </cell>
          <cell r="K3189">
            <v>9.8049416093007498E-5</v>
          </cell>
          <cell r="L3189">
            <v>1688</v>
          </cell>
          <cell r="M3189">
            <v>6.6431909799575806E-2</v>
          </cell>
          <cell r="N3189">
            <v>2976</v>
          </cell>
        </row>
        <row r="3190">
          <cell r="B3190" t="str">
            <v>CAROLANDS 04018888</v>
          </cell>
          <cell r="C3190">
            <v>24060401</v>
          </cell>
          <cell r="D3190" t="str">
            <v>CAROLANDS 0401</v>
          </cell>
          <cell r="E3190">
            <v>8888</v>
          </cell>
          <cell r="F3190" t="b">
            <v>1</v>
          </cell>
          <cell r="G3190">
            <v>2206.3606617502001</v>
          </cell>
          <cell r="H3190">
            <v>0</v>
          </cell>
          <cell r="I3190">
            <v>0</v>
          </cell>
          <cell r="J3190">
            <v>25</v>
          </cell>
          <cell r="K3190">
            <v>9.9899947220668099E-5</v>
          </cell>
          <cell r="L3190">
            <v>1651</v>
          </cell>
          <cell r="M3190">
            <v>6.5146990120410905E-2</v>
          </cell>
          <cell r="N3190">
            <v>3614</v>
          </cell>
        </row>
        <row r="3191">
          <cell r="B3191" t="str">
            <v>CLOVERDALE 1102801904</v>
          </cell>
          <cell r="C3191">
            <v>42821102</v>
          </cell>
          <cell r="D3191" t="str">
            <v>CLOVERDALE 1102</v>
          </cell>
          <cell r="E3191">
            <v>801904</v>
          </cell>
          <cell r="F3191" t="b">
            <v>1</v>
          </cell>
          <cell r="G3191">
            <v>22.388139339451801</v>
          </cell>
          <cell r="H3191">
            <v>22.388139339451801</v>
          </cell>
          <cell r="I3191">
            <v>1.3914319042543071E-2</v>
          </cell>
          <cell r="J3191">
            <v>1</v>
          </cell>
          <cell r="K3191">
            <v>8.2207930972799605E-5</v>
          </cell>
          <cell r="L3191">
            <v>2146</v>
          </cell>
          <cell r="M3191">
            <v>7.9147810876268099E-2</v>
          </cell>
          <cell r="N3191">
            <v>2934</v>
          </cell>
        </row>
        <row r="3192">
          <cell r="B3192" t="str">
            <v>CASTRO VALLEY 1110MR341</v>
          </cell>
          <cell r="C3192">
            <v>14091110</v>
          </cell>
          <cell r="D3192" t="str">
            <v>CASTRO VALLEY 1110</v>
          </cell>
          <cell r="E3192" t="str">
            <v>MR341</v>
          </cell>
          <cell r="F3192" t="b">
            <v>1</v>
          </cell>
          <cell r="G3192">
            <v>1045.18498456159</v>
          </cell>
          <cell r="H3192">
            <v>417.22496291913598</v>
          </cell>
          <cell r="I3192">
            <v>0.25930699994974266</v>
          </cell>
          <cell r="J3192">
            <v>11</v>
          </cell>
          <cell r="K3192">
            <v>9.8400568524745896E-5</v>
          </cell>
          <cell r="L3192">
            <v>1680</v>
          </cell>
          <cell r="M3192">
            <v>6.5731044520031298E-2</v>
          </cell>
          <cell r="N3192">
            <v>3300</v>
          </cell>
        </row>
        <row r="3193">
          <cell r="B3193" t="str">
            <v>ROB ROY 21049973</v>
          </cell>
          <cell r="C3193">
            <v>83692104</v>
          </cell>
          <cell r="D3193" t="str">
            <v>ROB ROY 2104</v>
          </cell>
          <cell r="E3193">
            <v>9973</v>
          </cell>
          <cell r="F3193" t="b">
            <v>1</v>
          </cell>
          <cell r="G3193">
            <v>921.51823176058497</v>
          </cell>
          <cell r="H3193">
            <v>921.51823176058497</v>
          </cell>
          <cell r="I3193">
            <v>0.57272730376667802</v>
          </cell>
          <cell r="J3193">
            <v>7</v>
          </cell>
          <cell r="K3193">
            <v>9.7760988865047693E-5</v>
          </cell>
          <cell r="L3193">
            <v>1697</v>
          </cell>
          <cell r="M3193">
            <v>6.6431229729116206E-2</v>
          </cell>
          <cell r="N3193">
            <v>3072</v>
          </cell>
        </row>
        <row r="3194">
          <cell r="B3194" t="str">
            <v>VIEJO 220255787</v>
          </cell>
          <cell r="C3194">
            <v>182852202</v>
          </cell>
          <cell r="D3194" t="str">
            <v>VIEJO 2202</v>
          </cell>
          <cell r="E3194">
            <v>55787</v>
          </cell>
          <cell r="F3194" t="b">
            <v>1</v>
          </cell>
          <cell r="G3194">
            <v>58.9250580656593</v>
          </cell>
          <cell r="H3194">
            <v>58.9250580656593</v>
          </cell>
          <cell r="I3194">
            <v>3.6622161631857865E-2</v>
          </cell>
          <cell r="J3194">
            <v>1</v>
          </cell>
          <cell r="K3194">
            <v>9.7708973044063896E-5</v>
          </cell>
          <cell r="L3194">
            <v>1699</v>
          </cell>
          <cell r="M3194">
            <v>6.6431834237477602E-2</v>
          </cell>
          <cell r="N3194">
            <v>2989</v>
          </cell>
        </row>
        <row r="3195">
          <cell r="B3195" t="str">
            <v>LAS AROMAS 04013342</v>
          </cell>
          <cell r="C3195">
            <v>13600401</v>
          </cell>
          <cell r="D3195" t="str">
            <v>LAS AROMAS 0401</v>
          </cell>
          <cell r="E3195">
            <v>3342</v>
          </cell>
          <cell r="F3195" t="b">
            <v>0</v>
          </cell>
          <cell r="G3195">
            <v>3691.7497167329798</v>
          </cell>
          <cell r="H3195">
            <v>3691.7497167329798</v>
          </cell>
          <cell r="I3195">
            <v>2.2944373627924053</v>
          </cell>
          <cell r="J3195">
            <v>30</v>
          </cell>
          <cell r="K3195">
            <v>9.63710931197662E-5</v>
          </cell>
          <cell r="L3195">
            <v>1724</v>
          </cell>
          <cell r="M3195">
            <v>6.6431118909336298E-2</v>
          </cell>
          <cell r="N3195">
            <v>3097</v>
          </cell>
        </row>
        <row r="3196">
          <cell r="B3196" t="str">
            <v>SAN RAFAEL 1104CB</v>
          </cell>
          <cell r="C3196">
            <v>42011104</v>
          </cell>
          <cell r="D3196" t="str">
            <v>SAN RAFAEL 1104</v>
          </cell>
          <cell r="E3196" t="str">
            <v>CB</v>
          </cell>
          <cell r="F3196" t="b">
            <v>0</v>
          </cell>
          <cell r="G3196">
            <v>16824.533153634398</v>
          </cell>
          <cell r="H3196">
            <v>5560.2482541518602</v>
          </cell>
          <cell r="I3196">
            <v>3.4557167521142698</v>
          </cell>
          <cell r="J3196">
            <v>140</v>
          </cell>
          <cell r="K3196">
            <v>9.7182628074473797E-5</v>
          </cell>
          <cell r="L3196">
            <v>1710</v>
          </cell>
          <cell r="M3196">
            <v>6.5553534876595695E-2</v>
          </cell>
          <cell r="N3196">
            <v>3352</v>
          </cell>
        </row>
        <row r="3197">
          <cell r="B3197" t="str">
            <v>HICKS 1116583284</v>
          </cell>
          <cell r="C3197">
            <v>83431116</v>
          </cell>
          <cell r="D3197" t="str">
            <v>HICKS 1116</v>
          </cell>
          <cell r="E3197">
            <v>583284</v>
          </cell>
          <cell r="F3197" t="b">
            <v>1</v>
          </cell>
          <cell r="G3197">
            <v>404.41330974564102</v>
          </cell>
          <cell r="H3197">
            <v>236.576559077497</v>
          </cell>
          <cell r="I3197">
            <v>0.14703328718303108</v>
          </cell>
          <cell r="J3197">
            <v>4</v>
          </cell>
          <cell r="K3197">
            <v>9.5520954346284203E-5</v>
          </cell>
          <cell r="L3197">
            <v>1741</v>
          </cell>
          <cell r="M3197">
            <v>6.6110679879784501E-2</v>
          </cell>
          <cell r="N3197">
            <v>3197</v>
          </cell>
        </row>
        <row r="3198">
          <cell r="B3198" t="str">
            <v>EAST QUINCY 1101678650</v>
          </cell>
          <cell r="C3198">
            <v>102551101</v>
          </cell>
          <cell r="D3198" t="str">
            <v>EAST QUINCY 1101</v>
          </cell>
          <cell r="E3198">
            <v>678650</v>
          </cell>
          <cell r="F3198" t="b">
            <v>0</v>
          </cell>
          <cell r="G3198">
            <v>2024.91523809004</v>
          </cell>
          <cell r="H3198">
            <v>1808.9819335228401</v>
          </cell>
          <cell r="I3198">
            <v>1.1242895795667123</v>
          </cell>
          <cell r="J3198">
            <v>14</v>
          </cell>
          <cell r="K3198">
            <v>9.5258700509605497E-5</v>
          </cell>
          <cell r="L3198">
            <v>1757</v>
          </cell>
          <cell r="M3198">
            <v>6.6065024695089805E-2</v>
          </cell>
          <cell r="N3198">
            <v>3203</v>
          </cell>
        </row>
        <row r="3199">
          <cell r="B3199" t="str">
            <v>OAKLAND K 1103CR422</v>
          </cell>
          <cell r="C3199">
            <v>12101103</v>
          </cell>
          <cell r="D3199" t="str">
            <v>OAKLAND K 1103</v>
          </cell>
          <cell r="E3199" t="str">
            <v>CR422</v>
          </cell>
          <cell r="F3199" t="b">
            <v>0</v>
          </cell>
          <cell r="G3199">
            <v>3299.6108870572698</v>
          </cell>
          <cell r="H3199">
            <v>3238.2815901136901</v>
          </cell>
          <cell r="I3199">
            <v>2.0126050901887447</v>
          </cell>
          <cell r="J3199">
            <v>24</v>
          </cell>
          <cell r="K3199">
            <v>9.4397882056303605E-5</v>
          </cell>
          <cell r="L3199">
            <v>1783</v>
          </cell>
          <cell r="M3199">
            <v>6.6378371479610607E-2</v>
          </cell>
          <cell r="N3199">
            <v>3128</v>
          </cell>
        </row>
        <row r="3200">
          <cell r="B3200" t="str">
            <v>LAURELES 11112028</v>
          </cell>
          <cell r="C3200">
            <v>182371111</v>
          </cell>
          <cell r="D3200" t="str">
            <v>LAURELES 1111</v>
          </cell>
          <cell r="E3200">
            <v>2028</v>
          </cell>
          <cell r="F3200" t="b">
            <v>0</v>
          </cell>
          <cell r="G3200">
            <v>14061.784669782901</v>
          </cell>
          <cell r="H3200">
            <v>14048.068642554301</v>
          </cell>
          <cell r="I3200">
            <v>8.730931412401679</v>
          </cell>
          <cell r="J3200">
            <v>107</v>
          </cell>
          <cell r="K3200">
            <v>9.4212931765120394E-5</v>
          </cell>
          <cell r="L3200">
            <v>1788</v>
          </cell>
          <cell r="M3200">
            <v>6.6419868719803099E-2</v>
          </cell>
          <cell r="N3200">
            <v>3114</v>
          </cell>
        </row>
        <row r="3201">
          <cell r="B3201" t="str">
            <v>KONOCTI 11084041</v>
          </cell>
          <cell r="C3201">
            <v>43311108</v>
          </cell>
          <cell r="D3201" t="str">
            <v>KONOCTI 1108</v>
          </cell>
          <cell r="E3201">
            <v>4041</v>
          </cell>
          <cell r="F3201" t="b">
            <v>0</v>
          </cell>
          <cell r="G3201">
            <v>7568.2917923434197</v>
          </cell>
          <cell r="H3201">
            <v>2174.4688850919902</v>
          </cell>
          <cell r="I3201">
            <v>1.3514411964524489</v>
          </cell>
          <cell r="J3201">
            <v>54</v>
          </cell>
          <cell r="K3201">
            <v>9.5438315636581803E-5</v>
          </cell>
          <cell r="L3201">
            <v>1746</v>
          </cell>
          <cell r="M3201">
            <v>6.5458071523453898E-2</v>
          </cell>
          <cell r="N3201">
            <v>3394</v>
          </cell>
        </row>
        <row r="3202">
          <cell r="B3202" t="str">
            <v>SILVERADO 2105CB</v>
          </cell>
          <cell r="C3202">
            <v>43432105</v>
          </cell>
          <cell r="D3202" t="str">
            <v>SILVERADO 2105</v>
          </cell>
          <cell r="E3202" t="str">
            <v>CB</v>
          </cell>
          <cell r="F3202" t="b">
            <v>0</v>
          </cell>
          <cell r="G3202">
            <v>7432.6484425995804</v>
          </cell>
          <cell r="H3202">
            <v>1011.6245610698101</v>
          </cell>
          <cell r="I3202">
            <v>0.62872875144177132</v>
          </cell>
          <cell r="J3202">
            <v>66</v>
          </cell>
          <cell r="K3202">
            <v>9.5308887746516397E-5</v>
          </cell>
          <cell r="L3202">
            <v>1754</v>
          </cell>
          <cell r="M3202">
            <v>6.5326268164397197E-2</v>
          </cell>
          <cell r="N3202">
            <v>3450</v>
          </cell>
        </row>
        <row r="3203">
          <cell r="B3203" t="str">
            <v>SAN RAFAEL 11061230</v>
          </cell>
          <cell r="C3203">
            <v>42011106</v>
          </cell>
          <cell r="D3203" t="str">
            <v>SAN RAFAEL 1106</v>
          </cell>
          <cell r="E3203">
            <v>1230</v>
          </cell>
          <cell r="F3203" t="b">
            <v>0</v>
          </cell>
          <cell r="G3203">
            <v>7038.4431694023096</v>
          </cell>
          <cell r="H3203">
            <v>1747.5573439350901</v>
          </cell>
          <cell r="I3203">
            <v>1.086113948996327</v>
          </cell>
          <cell r="J3203">
            <v>57</v>
          </cell>
          <cell r="K3203">
            <v>9.4864809254527395E-5</v>
          </cell>
          <cell r="L3203">
            <v>1770</v>
          </cell>
          <cell r="M3203">
            <v>6.5398243408589102E-2</v>
          </cell>
          <cell r="N3203">
            <v>3418</v>
          </cell>
        </row>
        <row r="3204">
          <cell r="B3204" t="str">
            <v>LOS GATOS 1101184035</v>
          </cell>
          <cell r="C3204">
            <v>82021101</v>
          </cell>
          <cell r="D3204" t="str">
            <v>LOS GATOS 1101</v>
          </cell>
          <cell r="E3204">
            <v>184035</v>
          </cell>
          <cell r="F3204" t="b">
            <v>1</v>
          </cell>
          <cell r="G3204">
            <v>995.77745856671299</v>
          </cell>
          <cell r="H3204">
            <v>905.93599115277095</v>
          </cell>
          <cell r="I3204">
            <v>0.56304287828015598</v>
          </cell>
          <cell r="J3204">
            <v>9</v>
          </cell>
          <cell r="K3204">
            <v>9.1457030470741695E-5</v>
          </cell>
          <cell r="L3204">
            <v>1859</v>
          </cell>
          <cell r="M3204">
            <v>6.6289140946335201E-2</v>
          </cell>
          <cell r="N3204">
            <v>3152</v>
          </cell>
        </row>
        <row r="3205">
          <cell r="B3205" t="str">
            <v>SAN CARLOS 11049048</v>
          </cell>
          <cell r="C3205">
            <v>24181104</v>
          </cell>
          <cell r="D3205" t="str">
            <v>SAN CARLOS 1104</v>
          </cell>
          <cell r="E3205">
            <v>9048</v>
          </cell>
          <cell r="F3205" t="b">
            <v>1</v>
          </cell>
          <cell r="G3205">
            <v>24.590900043100401</v>
          </cell>
          <cell r="H3205">
            <v>24.590900043100401</v>
          </cell>
          <cell r="I3205">
            <v>1.528334371852107E-2</v>
          </cell>
          <cell r="J3205">
            <v>1</v>
          </cell>
          <cell r="K3205">
            <v>9.1221409093122902E-5</v>
          </cell>
          <cell r="L3205">
            <v>1871</v>
          </cell>
          <cell r="M3205">
            <v>6.6431909799575806E-2</v>
          </cell>
          <cell r="N3205">
            <v>2958</v>
          </cell>
        </row>
        <row r="3206">
          <cell r="B3206" t="str">
            <v>LUCERNE 11031663</v>
          </cell>
          <cell r="C3206">
            <v>43351103</v>
          </cell>
          <cell r="D3206" t="str">
            <v>LUCERNE 1103</v>
          </cell>
          <cell r="E3206">
            <v>1663</v>
          </cell>
          <cell r="F3206" t="b">
            <v>0</v>
          </cell>
          <cell r="G3206">
            <v>1947.6462350208101</v>
          </cell>
          <cell r="H3206">
            <v>1947.6462350208101</v>
          </cell>
          <cell r="I3206">
            <v>1.2104700031204538</v>
          </cell>
          <cell r="J3206">
            <v>17</v>
          </cell>
          <cell r="K3206">
            <v>9.1108733613509603E-5</v>
          </cell>
          <cell r="L3206">
            <v>1877</v>
          </cell>
          <cell r="M3206">
            <v>6.6431607551183297E-2</v>
          </cell>
          <cell r="N3206">
            <v>3000</v>
          </cell>
        </row>
        <row r="3207">
          <cell r="B3207" t="str">
            <v>SAN RAMON 2103MR279</v>
          </cell>
          <cell r="C3207">
            <v>14232103</v>
          </cell>
          <cell r="D3207" t="str">
            <v>SAN RAMON 2103</v>
          </cell>
          <cell r="E3207" t="str">
            <v>MR279</v>
          </cell>
          <cell r="F3207" t="b">
            <v>1</v>
          </cell>
          <cell r="G3207">
            <v>323.774784310862</v>
          </cell>
          <cell r="H3207">
            <v>4.5719870458134997</v>
          </cell>
          <cell r="I3207">
            <v>2.8415084187778123E-3</v>
          </cell>
          <cell r="J3207">
            <v>5</v>
          </cell>
          <cell r="K3207">
            <v>9.2277355482413699E-5</v>
          </cell>
          <cell r="L3207">
            <v>1836</v>
          </cell>
          <cell r="M3207">
            <v>6.5404903530568395E-2</v>
          </cell>
          <cell r="N3207">
            <v>3413</v>
          </cell>
        </row>
        <row r="3208">
          <cell r="B3208" t="str">
            <v>SAN RAFAEL 1105534</v>
          </cell>
          <cell r="C3208">
            <v>42011105</v>
          </cell>
          <cell r="D3208" t="str">
            <v>SAN RAFAEL 1105</v>
          </cell>
          <cell r="E3208">
            <v>534</v>
          </cell>
          <cell r="F3208" t="b">
            <v>0</v>
          </cell>
          <cell r="G3208">
            <v>2541.7011083061502</v>
          </cell>
          <cell r="H3208">
            <v>1569.6662480705299</v>
          </cell>
          <cell r="I3208">
            <v>0.97555391427627713</v>
          </cell>
          <cell r="J3208">
            <v>22</v>
          </cell>
          <cell r="K3208">
            <v>9.1303233768319999E-5</v>
          </cell>
          <cell r="L3208">
            <v>1866</v>
          </cell>
          <cell r="M3208">
            <v>6.5907665927134595E-2</v>
          </cell>
          <cell r="N3208">
            <v>3243</v>
          </cell>
        </row>
        <row r="3209">
          <cell r="B3209" t="str">
            <v>HATTON 1101CB</v>
          </cell>
          <cell r="C3209">
            <v>182291101</v>
          </cell>
          <cell r="D3209" t="str">
            <v>HATTON 1101</v>
          </cell>
          <cell r="E3209" t="str">
            <v>CB</v>
          </cell>
          <cell r="F3209" t="b">
            <v>0</v>
          </cell>
          <cell r="G3209">
            <v>2551.5910976904402</v>
          </cell>
          <cell r="H3209">
            <v>2551.5910976904402</v>
          </cell>
          <cell r="I3209">
            <v>1.5858241750717466</v>
          </cell>
          <cell r="J3209">
            <v>22</v>
          </cell>
          <cell r="K3209">
            <v>9.0659798760580899E-5</v>
          </cell>
          <cell r="L3209">
            <v>1892</v>
          </cell>
          <cell r="M3209">
            <v>6.6431834237477602E-2</v>
          </cell>
          <cell r="N3209">
            <v>2986</v>
          </cell>
        </row>
        <row r="3210">
          <cell r="B3210" t="str">
            <v>ALTO 1124526955</v>
          </cell>
          <cell r="C3210">
            <v>42031124</v>
          </cell>
          <cell r="D3210" t="str">
            <v>ALTO 1124</v>
          </cell>
          <cell r="E3210">
            <v>526955</v>
          </cell>
          <cell r="F3210" t="b">
            <v>1</v>
          </cell>
          <cell r="G3210">
            <v>753.54694508769001</v>
          </cell>
          <cell r="H3210">
            <v>713.96112822803298</v>
          </cell>
          <cell r="I3210">
            <v>0.44372972543693784</v>
          </cell>
          <cell r="J3210">
            <v>6</v>
          </cell>
          <cell r="K3210">
            <v>9.0519043927391298E-5</v>
          </cell>
          <cell r="L3210">
            <v>1897</v>
          </cell>
          <cell r="M3210">
            <v>6.6431380861030107E-2</v>
          </cell>
          <cell r="N3210">
            <v>3022</v>
          </cell>
        </row>
        <row r="3211">
          <cell r="B3211" t="str">
            <v>CAMP EVERS 210392582</v>
          </cell>
          <cell r="C3211">
            <v>83622103</v>
          </cell>
          <cell r="D3211" t="str">
            <v>CAMP EVERS 2103</v>
          </cell>
          <cell r="E3211">
            <v>92582</v>
          </cell>
          <cell r="F3211" t="b">
            <v>1</v>
          </cell>
          <cell r="G3211">
            <v>4514.96483849378</v>
          </cell>
          <cell r="H3211">
            <v>245.76548164965999</v>
          </cell>
          <cell r="I3211">
            <v>0.15274423968282161</v>
          </cell>
          <cell r="J3211">
            <v>41</v>
          </cell>
          <cell r="K3211">
            <v>9.2095006470443801E-5</v>
          </cell>
          <cell r="L3211">
            <v>1840</v>
          </cell>
          <cell r="M3211">
            <v>6.5146990120410905E-2</v>
          </cell>
          <cell r="N3211">
            <v>3619</v>
          </cell>
        </row>
        <row r="3212">
          <cell r="B3212" t="str">
            <v>SAN RAFAEL 1106588020</v>
          </cell>
          <cell r="C3212">
            <v>42011106</v>
          </cell>
          <cell r="D3212" t="str">
            <v>SAN RAFAEL 1106</v>
          </cell>
          <cell r="E3212">
            <v>588020</v>
          </cell>
          <cell r="F3212" t="b">
            <v>1</v>
          </cell>
          <cell r="G3212">
            <v>2885.7527959876002</v>
          </cell>
          <cell r="H3212">
            <v>385.23850107517501</v>
          </cell>
          <cell r="I3212">
            <v>0.23942728469557178</v>
          </cell>
          <cell r="J3212">
            <v>19</v>
          </cell>
          <cell r="K3212">
            <v>9.1831677692473599E-5</v>
          </cell>
          <cell r="L3212">
            <v>1849</v>
          </cell>
          <cell r="M3212">
            <v>6.5218567329903596E-2</v>
          </cell>
          <cell r="N3212">
            <v>3500</v>
          </cell>
        </row>
        <row r="3213">
          <cell r="B3213" t="str">
            <v>LOS GATOS 1108LB86</v>
          </cell>
          <cell r="C3213">
            <v>82021108</v>
          </cell>
          <cell r="D3213" t="str">
            <v>LOS GATOS 1108</v>
          </cell>
          <cell r="E3213" t="str">
            <v>LB86</v>
          </cell>
          <cell r="F3213" t="b">
            <v>0</v>
          </cell>
          <cell r="G3213">
            <v>8620.4874954571696</v>
          </cell>
          <cell r="H3213">
            <v>7270.7679308898796</v>
          </cell>
          <cell r="I3213">
            <v>4.5188116413237287</v>
          </cell>
          <cell r="J3213">
            <v>69</v>
          </cell>
          <cell r="K3213">
            <v>8.9583602943278393E-5</v>
          </cell>
          <cell r="L3213">
            <v>1927</v>
          </cell>
          <cell r="M3213">
            <v>6.6208390751620605E-2</v>
          </cell>
          <cell r="N3213">
            <v>3169</v>
          </cell>
        </row>
        <row r="3214">
          <cell r="B3214" t="str">
            <v>EL CERRITO G 1105BR164</v>
          </cell>
          <cell r="C3214">
            <v>12501105</v>
          </cell>
          <cell r="D3214" t="str">
            <v>EL CERRITO G 1105</v>
          </cell>
          <cell r="E3214" t="str">
            <v>BR164</v>
          </cell>
          <cell r="F3214" t="b">
            <v>1</v>
          </cell>
          <cell r="G3214">
            <v>91.584488198383397</v>
          </cell>
          <cell r="H3214">
            <v>91.584488198383397</v>
          </cell>
          <cell r="I3214">
            <v>5.692012939613636E-2</v>
          </cell>
          <cell r="J3214">
            <v>2</v>
          </cell>
          <cell r="K3214">
            <v>8.9372741058468805E-5</v>
          </cell>
          <cell r="L3214">
            <v>1935</v>
          </cell>
          <cell r="M3214">
            <v>6.6431909799575806E-2</v>
          </cell>
          <cell r="N3214">
            <v>2968</v>
          </cell>
        </row>
        <row r="3215">
          <cell r="B3215" t="str">
            <v>ALTO 1125291744</v>
          </cell>
          <cell r="C3215">
            <v>42031125</v>
          </cell>
          <cell r="D3215" t="str">
            <v>ALTO 1125</v>
          </cell>
          <cell r="E3215">
            <v>291744</v>
          </cell>
          <cell r="F3215" t="b">
            <v>1</v>
          </cell>
          <cell r="G3215">
            <v>231.131413735705</v>
          </cell>
          <cell r="H3215">
            <v>195.79086184995199</v>
          </cell>
          <cell r="I3215">
            <v>0.1216848115910205</v>
          </cell>
          <cell r="J3215">
            <v>3</v>
          </cell>
          <cell r="K3215">
            <v>9.00723171071149E-5</v>
          </cell>
          <cell r="L3215">
            <v>1908</v>
          </cell>
          <cell r="M3215">
            <v>6.60043022396931E-2</v>
          </cell>
          <cell r="N3215">
            <v>3218</v>
          </cell>
        </row>
        <row r="3216">
          <cell r="B3216" t="str">
            <v>DOLAN ROAD 1101156268</v>
          </cell>
          <cell r="C3216">
            <v>182381101</v>
          </cell>
          <cell r="D3216" t="str">
            <v>DOLAN ROAD 1101</v>
          </cell>
          <cell r="E3216">
            <v>156268</v>
          </cell>
          <cell r="F3216" t="b">
            <v>1</v>
          </cell>
          <cell r="G3216">
            <v>3622.1132867595502</v>
          </cell>
          <cell r="H3216">
            <v>52.745276163425203</v>
          </cell>
          <cell r="I3216">
            <v>3.2781402214683161E-2</v>
          </cell>
          <cell r="J3216">
            <v>31</v>
          </cell>
          <cell r="K3216">
            <v>9.0740168924375805E-5</v>
          </cell>
          <cell r="L3216">
            <v>1891</v>
          </cell>
          <cell r="M3216">
            <v>6.5189017168036295E-2</v>
          </cell>
          <cell r="N3216">
            <v>3522</v>
          </cell>
        </row>
        <row r="3217">
          <cell r="B3217" t="str">
            <v>VIEJO 2202CB</v>
          </cell>
          <cell r="C3217">
            <v>182852202</v>
          </cell>
          <cell r="D3217" t="str">
            <v>VIEJO 2202</v>
          </cell>
          <cell r="E3217" t="str">
            <v>CB</v>
          </cell>
          <cell r="F3217" t="b">
            <v>0</v>
          </cell>
          <cell r="G3217">
            <v>3450.21075210341</v>
          </cell>
          <cell r="H3217">
            <v>3450.21075210341</v>
          </cell>
          <cell r="I3217">
            <v>2.1443199205117525</v>
          </cell>
          <cell r="J3217">
            <v>23</v>
          </cell>
          <cell r="K3217">
            <v>8.8928033105533004E-5</v>
          </cell>
          <cell r="L3217">
            <v>1953</v>
          </cell>
          <cell r="M3217">
            <v>6.6431834237477602E-2</v>
          </cell>
          <cell r="N3217">
            <v>2985</v>
          </cell>
        </row>
        <row r="3218">
          <cell r="B3218" t="str">
            <v>LAS AROMAS 0401LA401R</v>
          </cell>
          <cell r="C3218">
            <v>13600401</v>
          </cell>
          <cell r="D3218" t="str">
            <v>LAS AROMAS 0401</v>
          </cell>
          <cell r="E3218" t="str">
            <v>LA401R</v>
          </cell>
          <cell r="F3218" t="b">
            <v>0</v>
          </cell>
          <cell r="G3218">
            <v>6369.41852037636</v>
          </cell>
          <cell r="H3218">
            <v>4956.3951045796503</v>
          </cell>
          <cell r="I3218">
            <v>3.0804195802235239</v>
          </cell>
          <cell r="J3218">
            <v>55</v>
          </cell>
          <cell r="K3218">
            <v>8.9288202236110104E-5</v>
          </cell>
          <cell r="L3218">
            <v>1939</v>
          </cell>
          <cell r="M3218">
            <v>6.6129295214648998E-2</v>
          </cell>
          <cell r="N3218">
            <v>3184</v>
          </cell>
        </row>
        <row r="3219">
          <cell r="B3219" t="str">
            <v>RESEARCH 210263274</v>
          </cell>
          <cell r="C3219">
            <v>14692102</v>
          </cell>
          <cell r="D3219" t="str">
            <v>RESEARCH 2102</v>
          </cell>
          <cell r="E3219">
            <v>63274</v>
          </cell>
          <cell r="F3219" t="b">
            <v>1</v>
          </cell>
          <cell r="G3219">
            <v>13077.116063777599</v>
          </cell>
          <cell r="H3219">
            <v>74.365236895784804</v>
          </cell>
          <cell r="I3219">
            <v>4.621829514964873E-2</v>
          </cell>
          <cell r="J3219">
            <v>119</v>
          </cell>
          <cell r="K3219">
            <v>8.9998351212357606E-5</v>
          </cell>
          <cell r="L3219">
            <v>1914</v>
          </cell>
          <cell r="M3219">
            <v>6.5159960153335597E-2</v>
          </cell>
          <cell r="N3219">
            <v>3555</v>
          </cell>
        </row>
        <row r="3220">
          <cell r="B3220" t="str">
            <v>LAKEWOOD 1102964292</v>
          </cell>
          <cell r="C3220">
            <v>13531102</v>
          </cell>
          <cell r="D3220" t="str">
            <v>LAKEWOOD 1102</v>
          </cell>
          <cell r="E3220">
            <v>964292</v>
          </cell>
          <cell r="F3220" t="b">
            <v>1</v>
          </cell>
          <cell r="G3220">
            <v>128.15986647546401</v>
          </cell>
          <cell r="H3220">
            <v>128.15986647546401</v>
          </cell>
          <cell r="I3220">
            <v>7.9651874751686766E-2</v>
          </cell>
          <cell r="J3220">
            <v>2</v>
          </cell>
          <cell r="K3220">
            <v>8.8163669715868296E-5</v>
          </cell>
          <cell r="L3220">
            <v>1978</v>
          </cell>
          <cell r="M3220">
            <v>6.6431758675379496E-2</v>
          </cell>
          <cell r="N3220">
            <v>2995</v>
          </cell>
        </row>
        <row r="3221">
          <cell r="B3221" t="str">
            <v>ROSSMOOR 110181770</v>
          </cell>
          <cell r="C3221">
            <v>14161101</v>
          </cell>
          <cell r="D3221" t="str">
            <v>ROSSMOOR 1101</v>
          </cell>
          <cell r="E3221">
            <v>81770</v>
          </cell>
          <cell r="F3221" t="b">
            <v>1</v>
          </cell>
          <cell r="G3221">
            <v>2254.8682302954599</v>
          </cell>
          <cell r="H3221">
            <v>110.42245055572801</v>
          </cell>
          <cell r="I3221">
            <v>6.8627999102379114E-2</v>
          </cell>
          <cell r="J3221">
            <v>21</v>
          </cell>
          <cell r="K3221">
            <v>8.9057629728423701E-5</v>
          </cell>
          <cell r="L3221">
            <v>1945</v>
          </cell>
          <cell r="M3221">
            <v>6.5148189744365606E-2</v>
          </cell>
          <cell r="N3221">
            <v>3588</v>
          </cell>
        </row>
        <row r="3222">
          <cell r="B3222" t="str">
            <v>FRANKLIN 1104P136</v>
          </cell>
          <cell r="C3222">
            <v>13921104</v>
          </cell>
          <cell r="D3222" t="str">
            <v>FRANKLIN 1104</v>
          </cell>
          <cell r="E3222" t="str">
            <v>P136</v>
          </cell>
          <cell r="F3222" t="b">
            <v>0</v>
          </cell>
          <cell r="G3222">
            <v>9489.9011445599408</v>
          </cell>
          <cell r="H3222">
            <v>7931.4996600460299</v>
          </cell>
          <cell r="I3222">
            <v>4.929459080202629</v>
          </cell>
          <cell r="J3222">
            <v>43</v>
          </cell>
          <cell r="K3222">
            <v>8.0523129482327598E-5</v>
          </cell>
          <cell r="L3222">
            <v>2191</v>
          </cell>
          <cell r="M3222">
            <v>7.2549643326108304E-2</v>
          </cell>
          <cell r="N3222">
            <v>2940</v>
          </cell>
        </row>
        <row r="3223">
          <cell r="B3223" t="str">
            <v>DOBBINS 1101CB</v>
          </cell>
          <cell r="C3223">
            <v>153741101</v>
          </cell>
          <cell r="D3223" t="str">
            <v>DOBBINS 1101</v>
          </cell>
          <cell r="E3223" t="str">
            <v>CB</v>
          </cell>
          <cell r="F3223" t="b">
            <v>0</v>
          </cell>
          <cell r="G3223">
            <v>1079.09359213219</v>
          </cell>
          <cell r="H3223">
            <v>1079.09359213219</v>
          </cell>
          <cell r="I3223">
            <v>0.67066102680683037</v>
          </cell>
          <cell r="J3223">
            <v>8</v>
          </cell>
          <cell r="K3223">
            <v>8.7249311036430299E-5</v>
          </cell>
          <cell r="L3223">
            <v>2007</v>
          </cell>
          <cell r="M3223">
            <v>6.6431531992944007E-2</v>
          </cell>
          <cell r="N3223">
            <v>3012</v>
          </cell>
        </row>
        <row r="3224">
          <cell r="B3224" t="str">
            <v>SILVERADO 21051308</v>
          </cell>
          <cell r="C3224">
            <v>43432105</v>
          </cell>
          <cell r="D3224" t="str">
            <v>SILVERADO 2105</v>
          </cell>
          <cell r="E3224">
            <v>1308</v>
          </cell>
          <cell r="F3224" t="b">
            <v>1</v>
          </cell>
          <cell r="G3224">
            <v>7407.3520258040598</v>
          </cell>
          <cell r="H3224">
            <v>244.963137512819</v>
          </cell>
          <cell r="I3224">
            <v>0.15224557956048415</v>
          </cell>
          <cell r="J3224">
            <v>60</v>
          </cell>
          <cell r="K3224">
            <v>8.8596715104975306E-5</v>
          </cell>
          <cell r="L3224">
            <v>1969</v>
          </cell>
          <cell r="M3224">
            <v>6.5215764450557795E-2</v>
          </cell>
          <cell r="N3224">
            <v>3502</v>
          </cell>
        </row>
        <row r="3225">
          <cell r="B3225" t="str">
            <v>ORINDA 0401401/2 LR</v>
          </cell>
          <cell r="C3225">
            <v>12350401</v>
          </cell>
          <cell r="D3225" t="str">
            <v>ORINDA 0401</v>
          </cell>
          <cell r="E3225" t="str">
            <v>401/2 LR</v>
          </cell>
          <cell r="F3225" t="b">
            <v>1</v>
          </cell>
          <cell r="G3225">
            <v>235.88104854040901</v>
          </cell>
          <cell r="H3225">
            <v>158.24902998422701</v>
          </cell>
          <cell r="I3225">
            <v>9.8352411425871353E-2</v>
          </cell>
          <cell r="J3225">
            <v>4</v>
          </cell>
          <cell r="K3225">
            <v>8.7563421402592198E-5</v>
          </cell>
          <cell r="L3225">
            <v>1998</v>
          </cell>
          <cell r="M3225">
            <v>6.6111988150505396E-2</v>
          </cell>
          <cell r="N3225">
            <v>3187</v>
          </cell>
        </row>
        <row r="3226">
          <cell r="B3226" t="str">
            <v>KONOCTI 11084039</v>
          </cell>
          <cell r="C3226">
            <v>43311108</v>
          </cell>
          <cell r="D3226" t="str">
            <v>KONOCTI 1108</v>
          </cell>
          <cell r="E3226">
            <v>4039</v>
          </cell>
          <cell r="F3226" t="b">
            <v>0</v>
          </cell>
          <cell r="G3226">
            <v>3724.1918894288501</v>
          </cell>
          <cell r="H3226">
            <v>3048.41691549388</v>
          </cell>
          <cell r="I3226">
            <v>1.8946034279017279</v>
          </cell>
          <cell r="J3226">
            <v>32</v>
          </cell>
          <cell r="K3226">
            <v>8.7080528601290994E-5</v>
          </cell>
          <cell r="L3226">
            <v>2010</v>
          </cell>
          <cell r="M3226">
            <v>6.6191191641896394E-2</v>
          </cell>
          <cell r="N3226">
            <v>3171</v>
          </cell>
        </row>
        <row r="3227">
          <cell r="B3227" t="str">
            <v>KONOCTI 11084037</v>
          </cell>
          <cell r="C3227">
            <v>43311108</v>
          </cell>
          <cell r="D3227" t="str">
            <v>KONOCTI 1108</v>
          </cell>
          <cell r="E3227">
            <v>4037</v>
          </cell>
          <cell r="F3227" t="b">
            <v>0</v>
          </cell>
          <cell r="G3227">
            <v>2780.3930107218498</v>
          </cell>
          <cell r="H3227">
            <v>1840.2463787279</v>
          </cell>
          <cell r="I3227">
            <v>1.1437205585630206</v>
          </cell>
          <cell r="J3227">
            <v>22</v>
          </cell>
          <cell r="K3227">
            <v>8.77340006065258E-5</v>
          </cell>
          <cell r="L3227">
            <v>1991</v>
          </cell>
          <cell r="M3227">
            <v>6.5615650525725003E-2</v>
          </cell>
          <cell r="N3227">
            <v>3331</v>
          </cell>
        </row>
        <row r="3228">
          <cell r="B3228" t="str">
            <v>RACETRACK 170310850</v>
          </cell>
          <cell r="C3228">
            <v>163761703</v>
          </cell>
          <cell r="D3228" t="str">
            <v>RACETRACK 1703</v>
          </cell>
          <cell r="E3228">
            <v>10850</v>
          </cell>
          <cell r="F3228" t="b">
            <v>1</v>
          </cell>
          <cell r="G3228">
            <v>3044.0071508615902</v>
          </cell>
          <cell r="H3228">
            <v>994.88421106303997</v>
          </cell>
          <cell r="I3228">
            <v>0.61832455628529515</v>
          </cell>
          <cell r="J3228">
            <v>28</v>
          </cell>
          <cell r="K3228">
            <v>8.6545042514834202E-5</v>
          </cell>
          <cell r="L3228">
            <v>2022</v>
          </cell>
          <cell r="M3228">
            <v>6.5651779994368498E-2</v>
          </cell>
          <cell r="N3228">
            <v>3324</v>
          </cell>
        </row>
        <row r="3229">
          <cell r="B3229" t="str">
            <v>SUMMIT 110148636</v>
          </cell>
          <cell r="C3229">
            <v>152591101</v>
          </cell>
          <cell r="D3229" t="str">
            <v>SUMMIT 1101</v>
          </cell>
          <cell r="E3229">
            <v>48636</v>
          </cell>
          <cell r="F3229" t="b">
            <v>1</v>
          </cell>
          <cell r="G3229">
            <v>4495.7291240427103</v>
          </cell>
          <cell r="H3229">
            <v>86.422194141487907</v>
          </cell>
          <cell r="I3229">
            <v>5.3711742785262841E-2</v>
          </cell>
          <cell r="J3229">
            <v>38</v>
          </cell>
          <cell r="K3229">
            <v>8.7238408741541204E-5</v>
          </cell>
          <cell r="L3229">
            <v>2008</v>
          </cell>
          <cell r="M3229">
            <v>6.5185460107981305E-2</v>
          </cell>
          <cell r="N3229">
            <v>3527</v>
          </cell>
        </row>
        <row r="3230">
          <cell r="B3230" t="str">
            <v>VASONA 1102944560</v>
          </cell>
          <cell r="C3230">
            <v>83771102</v>
          </cell>
          <cell r="D3230" t="str">
            <v>VASONA 1102</v>
          </cell>
          <cell r="E3230">
            <v>944560</v>
          </cell>
          <cell r="F3230" t="b">
            <v>1</v>
          </cell>
          <cell r="G3230">
            <v>944.57738781113596</v>
          </cell>
          <cell r="H3230">
            <v>282.640143308549</v>
          </cell>
          <cell r="I3230">
            <v>0.17566199086920387</v>
          </cell>
          <cell r="J3230">
            <v>9</v>
          </cell>
          <cell r="K3230">
            <v>8.6598720372421599E-5</v>
          </cell>
          <cell r="L3230">
            <v>2020</v>
          </cell>
          <cell r="M3230">
            <v>6.5432527826892004E-2</v>
          </cell>
          <cell r="N3230">
            <v>3404</v>
          </cell>
        </row>
        <row r="3231">
          <cell r="B3231" t="str">
            <v>BERKELEY F 1103162952</v>
          </cell>
          <cell r="C3231">
            <v>12061103</v>
          </cell>
          <cell r="D3231" t="str">
            <v>BERKELEY F 1103</v>
          </cell>
          <cell r="E3231">
            <v>162952</v>
          </cell>
          <cell r="F3231" t="b">
            <v>0</v>
          </cell>
          <cell r="G3231">
            <v>3475.2505770595699</v>
          </cell>
          <cell r="H3231">
            <v>2846.7584701732198</v>
          </cell>
          <cell r="I3231">
            <v>1.7692718894799377</v>
          </cell>
          <cell r="J3231">
            <v>25</v>
          </cell>
          <cell r="K3231">
            <v>8.5367321589728803E-5</v>
          </cell>
          <cell r="L3231">
            <v>2045</v>
          </cell>
          <cell r="M3231">
            <v>6.6174925863742795E-2</v>
          </cell>
          <cell r="N3231">
            <v>3178</v>
          </cell>
        </row>
        <row r="3232">
          <cell r="B3232" t="str">
            <v>DUNBAR 1103725292</v>
          </cell>
          <cell r="C3232">
            <v>43071103</v>
          </cell>
          <cell r="D3232" t="str">
            <v>DUNBAR 1103</v>
          </cell>
          <cell r="E3232">
            <v>725292</v>
          </cell>
          <cell r="F3232" t="b">
            <v>1</v>
          </cell>
          <cell r="G3232">
            <v>1519.9144875822301</v>
          </cell>
          <cell r="H3232">
            <v>339.58618422851703</v>
          </cell>
          <cell r="I3232">
            <v>0.2110541853502281</v>
          </cell>
          <cell r="J3232">
            <v>13</v>
          </cell>
          <cell r="K3232">
            <v>8.6305321299452994E-5</v>
          </cell>
          <cell r="L3232">
            <v>2027</v>
          </cell>
          <cell r="M3232">
            <v>6.5451057324819498E-2</v>
          </cell>
          <cell r="N3232">
            <v>3395</v>
          </cell>
        </row>
        <row r="3233">
          <cell r="B3233" t="str">
            <v>SOBRANTE 110142914</v>
          </cell>
          <cell r="C3233">
            <v>14671101</v>
          </cell>
          <cell r="D3233" t="str">
            <v>SOBRANTE 1101</v>
          </cell>
          <cell r="E3233">
            <v>42914</v>
          </cell>
          <cell r="F3233" t="b">
            <v>1</v>
          </cell>
          <cell r="G3233">
            <v>6917.2251904970899</v>
          </cell>
          <cell r="H3233">
            <v>665.64254494341799</v>
          </cell>
          <cell r="I3233">
            <v>0.413699530729284</v>
          </cell>
          <cell r="J3233">
            <v>51</v>
          </cell>
          <cell r="K3233">
            <v>8.6589273751087602E-5</v>
          </cell>
          <cell r="L3233">
            <v>2021</v>
          </cell>
          <cell r="M3233">
            <v>6.5332385583955904E-2</v>
          </cell>
          <cell r="N3233">
            <v>3443</v>
          </cell>
        </row>
        <row r="3234">
          <cell r="B3234" t="str">
            <v>OAKLAND K 1104CR208</v>
          </cell>
          <cell r="C3234">
            <v>12101104</v>
          </cell>
          <cell r="D3234" t="str">
            <v>OAKLAND K 1104</v>
          </cell>
          <cell r="E3234" t="str">
            <v>CR208</v>
          </cell>
          <cell r="F3234" t="b">
            <v>0</v>
          </cell>
          <cell r="G3234">
            <v>3895.4110708825401</v>
          </cell>
          <cell r="H3234">
            <v>3895.4110708825401</v>
          </cell>
          <cell r="I3234">
            <v>2.4210137171426602</v>
          </cell>
          <cell r="J3234">
            <v>29</v>
          </cell>
          <cell r="K3234">
            <v>8.4980031872340802E-5</v>
          </cell>
          <cell r="L3234">
            <v>2061</v>
          </cell>
          <cell r="M3234">
            <v>6.6431253189402295E-2</v>
          </cell>
          <cell r="N3234">
            <v>3052</v>
          </cell>
        </row>
        <row r="3235">
          <cell r="B3235" t="str">
            <v>SAN RAFAEL 1101189400</v>
          </cell>
          <cell r="C3235">
            <v>42011101</v>
          </cell>
          <cell r="D3235" t="str">
            <v>SAN RAFAEL 1101</v>
          </cell>
          <cell r="E3235">
            <v>189400</v>
          </cell>
          <cell r="F3235" t="b">
            <v>0</v>
          </cell>
          <cell r="G3235">
            <v>5552.3042000416999</v>
          </cell>
          <cell r="H3235">
            <v>4446.7435591420899</v>
          </cell>
          <cell r="I3235">
            <v>2.763669085855867</v>
          </cell>
          <cell r="J3235">
            <v>45</v>
          </cell>
          <cell r="K3235">
            <v>8.4948823799398503E-5</v>
          </cell>
          <cell r="L3235">
            <v>2063</v>
          </cell>
          <cell r="M3235">
            <v>6.6033098886610797E-2</v>
          </cell>
          <cell r="N3235">
            <v>3212</v>
          </cell>
        </row>
        <row r="3236">
          <cell r="B3236" t="str">
            <v>NEWBURG 1131987158</v>
          </cell>
          <cell r="C3236">
            <v>192151131</v>
          </cell>
          <cell r="D3236" t="str">
            <v>NEWBURG 1131</v>
          </cell>
          <cell r="E3236">
            <v>987158</v>
          </cell>
          <cell r="F3236" t="b">
            <v>1</v>
          </cell>
          <cell r="G3236">
            <v>443.41394702120999</v>
          </cell>
          <cell r="H3236">
            <v>397.68307839467502</v>
          </cell>
          <cell r="I3236">
            <v>0.24716163977294905</v>
          </cell>
          <cell r="J3236">
            <v>2</v>
          </cell>
          <cell r="K3236">
            <v>8.4891242295270704E-5</v>
          </cell>
          <cell r="L3236">
            <v>2066</v>
          </cell>
          <cell r="M3236">
            <v>6.5789712084932894E-2</v>
          </cell>
          <cell r="N3236">
            <v>3277</v>
          </cell>
        </row>
        <row r="3237">
          <cell r="B3237" t="str">
            <v>PALO SECO 0401CB</v>
          </cell>
          <cell r="C3237">
            <v>13180401</v>
          </cell>
          <cell r="D3237" t="str">
            <v>PALO SECO 0401</v>
          </cell>
          <cell r="E3237" t="str">
            <v>CB</v>
          </cell>
          <cell r="F3237" t="b">
            <v>0</v>
          </cell>
          <cell r="G3237">
            <v>7634.7257732047001</v>
          </cell>
          <cell r="H3237">
            <v>7634.7257732047001</v>
          </cell>
          <cell r="I3237">
            <v>4.7450129106306402</v>
          </cell>
          <cell r="J3237">
            <v>55</v>
          </cell>
          <cell r="K3237">
            <v>8.4536531969867806E-5</v>
          </cell>
          <cell r="L3237">
            <v>2075</v>
          </cell>
          <cell r="M3237">
            <v>6.6408547623590899E-2</v>
          </cell>
          <cell r="N3237">
            <v>3116</v>
          </cell>
        </row>
        <row r="3238">
          <cell r="B3238" t="str">
            <v>OAKLAND K 1101CR170</v>
          </cell>
          <cell r="C3238">
            <v>12101101</v>
          </cell>
          <cell r="D3238" t="str">
            <v>OAKLAND K 1101</v>
          </cell>
          <cell r="E3238" t="str">
            <v>CR170</v>
          </cell>
          <cell r="F3238" t="b">
            <v>0</v>
          </cell>
          <cell r="G3238">
            <v>2012.91749490846</v>
          </cell>
          <cell r="H3238">
            <v>2012.91749490846</v>
          </cell>
          <cell r="I3238">
            <v>1.2510363548219141</v>
          </cell>
          <cell r="J3238">
            <v>17</v>
          </cell>
          <cell r="K3238">
            <v>8.38216461381628E-5</v>
          </cell>
          <cell r="L3238">
            <v>2100</v>
          </cell>
          <cell r="M3238">
            <v>6.6431909799575806E-2</v>
          </cell>
          <cell r="N3238">
            <v>2973</v>
          </cell>
        </row>
        <row r="3239">
          <cell r="B3239" t="str">
            <v>TASSAJARA 2108189700</v>
          </cell>
          <cell r="C3239">
            <v>14662108</v>
          </cell>
          <cell r="D3239" t="str">
            <v>TASSAJARA 2108</v>
          </cell>
          <cell r="E3239">
            <v>189700</v>
          </cell>
          <cell r="F3239" t="b">
            <v>1</v>
          </cell>
          <cell r="G3239">
            <v>2164.8557580970701</v>
          </cell>
          <cell r="H3239">
            <v>306.72543422674801</v>
          </cell>
          <cell r="I3239">
            <v>0.19063109647405097</v>
          </cell>
          <cell r="J3239">
            <v>22</v>
          </cell>
          <cell r="K3239">
            <v>8.5053567350509401E-5</v>
          </cell>
          <cell r="L3239">
            <v>2057</v>
          </cell>
          <cell r="M3239">
            <v>6.5264877829003198E-2</v>
          </cell>
          <cell r="N3239">
            <v>3473</v>
          </cell>
        </row>
        <row r="3240">
          <cell r="B3240" t="str">
            <v>ROSSMOOR 110479146</v>
          </cell>
          <cell r="C3240">
            <v>14161104</v>
          </cell>
          <cell r="D3240" t="str">
            <v>ROSSMOOR 1104</v>
          </cell>
          <cell r="E3240">
            <v>79146</v>
          </cell>
          <cell r="F3240" t="b">
            <v>1</v>
          </cell>
          <cell r="G3240">
            <v>3115.0804014432301</v>
          </cell>
          <cell r="H3240">
            <v>85.6156696299076</v>
          </cell>
          <cell r="I3240">
            <v>5.3210484543137107E-2</v>
          </cell>
          <cell r="J3240">
            <v>28</v>
          </cell>
          <cell r="K3240">
            <v>8.3511915296117796E-5</v>
          </cell>
          <cell r="L3240">
            <v>2114</v>
          </cell>
          <cell r="M3240">
            <v>6.5194031491901797E-2</v>
          </cell>
          <cell r="N3240">
            <v>3514</v>
          </cell>
        </row>
        <row r="3241">
          <cell r="B3241" t="str">
            <v>PAUL SWEET 2109634576</v>
          </cell>
          <cell r="C3241">
            <v>83252109</v>
          </cell>
          <cell r="D3241" t="str">
            <v>PAUL SWEET 2109</v>
          </cell>
          <cell r="E3241">
            <v>634576</v>
          </cell>
          <cell r="F3241" t="b">
            <v>0</v>
          </cell>
          <cell r="G3241">
            <v>3306.7048870373101</v>
          </cell>
          <cell r="H3241">
            <v>2935.0444196506301</v>
          </cell>
          <cell r="I3241">
            <v>1.8241419637356309</v>
          </cell>
          <cell r="J3241">
            <v>29</v>
          </cell>
          <cell r="K3241">
            <v>8.2017088594699906E-5</v>
          </cell>
          <cell r="L3241">
            <v>2152</v>
          </cell>
          <cell r="M3241">
            <v>6.6254679499001295E-2</v>
          </cell>
          <cell r="N3241">
            <v>3159</v>
          </cell>
        </row>
        <row r="3242">
          <cell r="B3242" t="str">
            <v>TASSAJARA 2108D520R</v>
          </cell>
          <cell r="C3242">
            <v>14662108</v>
          </cell>
          <cell r="D3242" t="str">
            <v>TASSAJARA 2108</v>
          </cell>
          <cell r="E3242" t="str">
            <v>D520R</v>
          </cell>
          <cell r="F3242" t="b">
            <v>1</v>
          </cell>
          <cell r="G3242">
            <v>5652.8622732386002</v>
          </cell>
          <cell r="H3242">
            <v>0</v>
          </cell>
          <cell r="I3242">
            <v>0</v>
          </cell>
          <cell r="J3242">
            <v>50</v>
          </cell>
          <cell r="K3242">
            <v>8.3586370086171204E-5</v>
          </cell>
          <cell r="L3242">
            <v>2109</v>
          </cell>
          <cell r="M3242">
            <v>6.5148189744365606E-2</v>
          </cell>
          <cell r="N3242">
            <v>3583</v>
          </cell>
        </row>
        <row r="3243">
          <cell r="B3243" t="str">
            <v>LAKEWOOD 210769586</v>
          </cell>
          <cell r="C3243">
            <v>13532107</v>
          </cell>
          <cell r="D3243" t="str">
            <v>LAKEWOOD 2107</v>
          </cell>
          <cell r="E3243">
            <v>69586</v>
          </cell>
          <cell r="F3243" t="b">
            <v>1</v>
          </cell>
          <cell r="G3243">
            <v>9651.4745407596292</v>
          </cell>
          <cell r="H3243">
            <v>688.92179672140799</v>
          </cell>
          <cell r="I3243">
            <v>0.42816767975227343</v>
          </cell>
          <cell r="J3243">
            <v>80</v>
          </cell>
          <cell r="K3243">
            <v>8.3471092898434999E-5</v>
          </cell>
          <cell r="L3243">
            <v>2116</v>
          </cell>
          <cell r="M3243">
            <v>6.5228412802553995E-2</v>
          </cell>
          <cell r="N3243">
            <v>3492</v>
          </cell>
        </row>
        <row r="3244">
          <cell r="B3244" t="str">
            <v>HIGHLANDS 1104CB</v>
          </cell>
          <cell r="C3244">
            <v>43361104</v>
          </cell>
          <cell r="D3244" t="str">
            <v>HIGHLANDS 1104</v>
          </cell>
          <cell r="E3244" t="str">
            <v>CB</v>
          </cell>
          <cell r="F3244" t="b">
            <v>0</v>
          </cell>
          <cell r="G3244">
            <v>13332.3504487215</v>
          </cell>
          <cell r="H3244">
            <v>7661.9306287496302</v>
          </cell>
          <cell r="I3244">
            <v>4.761920838253344</v>
          </cell>
          <cell r="J3244">
            <v>102</v>
          </cell>
          <cell r="K3244">
            <v>7.7931722673861396E-5</v>
          </cell>
          <cell r="L3244">
            <v>2261</v>
          </cell>
          <cell r="M3244">
            <v>7.2303470395452596E-2</v>
          </cell>
          <cell r="N3244">
            <v>2941</v>
          </cell>
        </row>
        <row r="3245">
          <cell r="B3245" t="str">
            <v>GANSNER 1101174072</v>
          </cell>
          <cell r="C3245">
            <v>103021101</v>
          </cell>
          <cell r="D3245" t="str">
            <v>GANSNER 1101</v>
          </cell>
          <cell r="E3245">
            <v>174072</v>
          </cell>
          <cell r="F3245" t="b">
            <v>1</v>
          </cell>
          <cell r="G3245">
            <v>172.70331944503701</v>
          </cell>
          <cell r="H3245">
            <v>172.70331944503701</v>
          </cell>
          <cell r="I3245">
            <v>0.10733581071786016</v>
          </cell>
          <cell r="J3245">
            <v>3</v>
          </cell>
          <cell r="K3245">
            <v>8.1757954224788795E-5</v>
          </cell>
          <cell r="L3245">
            <v>2162</v>
          </cell>
          <cell r="M3245">
            <v>6.60039023650415E-2</v>
          </cell>
          <cell r="N3245">
            <v>3219</v>
          </cell>
        </row>
        <row r="3246">
          <cell r="B3246" t="str">
            <v>SANTA ROSA A 1104834094</v>
          </cell>
          <cell r="C3246">
            <v>42151104</v>
          </cell>
          <cell r="D3246" t="str">
            <v>SANTA ROSA A 1104</v>
          </cell>
          <cell r="E3246">
            <v>834094</v>
          </cell>
          <cell r="F3246" t="b">
            <v>1</v>
          </cell>
          <cell r="G3246">
            <v>201.23449530299999</v>
          </cell>
          <cell r="H3246">
            <v>155.48287139842901</v>
          </cell>
          <cell r="I3246">
            <v>9.6633232690136114E-2</v>
          </cell>
          <cell r="J3246">
            <v>3</v>
          </cell>
          <cell r="K3246">
            <v>8.2000036248549194E-5</v>
          </cell>
          <cell r="L3246">
            <v>2155</v>
          </cell>
          <cell r="M3246">
            <v>6.5582041028131297E-2</v>
          </cell>
          <cell r="N3246">
            <v>3337</v>
          </cell>
        </row>
        <row r="3247">
          <cell r="B3247" t="str">
            <v>CAROLANDS 04049024</v>
          </cell>
          <cell r="C3247">
            <v>24060404</v>
          </cell>
          <cell r="D3247" t="str">
            <v>CAROLANDS 0404</v>
          </cell>
          <cell r="E3247">
            <v>9024</v>
          </cell>
          <cell r="F3247" t="b">
            <v>0</v>
          </cell>
          <cell r="G3247">
            <v>6139.1911589984302</v>
          </cell>
          <cell r="H3247">
            <v>5646.8014860037601</v>
          </cell>
          <cell r="I3247">
            <v>3.5095099353659167</v>
          </cell>
          <cell r="J3247">
            <v>62</v>
          </cell>
          <cell r="K3247">
            <v>8.1166802638401803E-5</v>
          </cell>
          <cell r="L3247">
            <v>2180</v>
          </cell>
          <cell r="M3247">
            <v>6.6328287244804399E-2</v>
          </cell>
          <cell r="N3247">
            <v>3141</v>
          </cell>
        </row>
        <row r="3248">
          <cell r="B3248" t="str">
            <v>SAN RAFAEL 11042235</v>
          </cell>
          <cell r="C3248">
            <v>42011104</v>
          </cell>
          <cell r="D3248" t="str">
            <v>SAN RAFAEL 1104</v>
          </cell>
          <cell r="E3248">
            <v>2235</v>
          </cell>
          <cell r="F3248" t="b">
            <v>1</v>
          </cell>
          <cell r="G3248">
            <v>1389.33123660303</v>
          </cell>
          <cell r="H3248">
            <v>296.66370817458198</v>
          </cell>
          <cell r="I3248">
            <v>0.18437769308550775</v>
          </cell>
          <cell r="J3248">
            <v>10</v>
          </cell>
          <cell r="K3248">
            <v>8.1629892156342903E-5</v>
          </cell>
          <cell r="L3248">
            <v>2164</v>
          </cell>
          <cell r="M3248">
            <v>6.5407227212523303E-2</v>
          </cell>
          <cell r="N3248">
            <v>3411</v>
          </cell>
        </row>
        <row r="3249">
          <cell r="B3249" t="str">
            <v>CASTRO VALLEY 1110264914</v>
          </cell>
          <cell r="C3249">
            <v>14091110</v>
          </cell>
          <cell r="D3249" t="str">
            <v>CASTRO VALLEY 1110</v>
          </cell>
          <cell r="E3249">
            <v>264914</v>
          </cell>
          <cell r="F3249" t="b">
            <v>0</v>
          </cell>
          <cell r="G3249">
            <v>1490.2678089825399</v>
          </cell>
          <cell r="H3249">
            <v>1396.6170523093699</v>
          </cell>
          <cell r="I3249">
            <v>0.86800314003068357</v>
          </cell>
          <cell r="J3249">
            <v>14</v>
          </cell>
          <cell r="K3249">
            <v>8.0284654229347094E-5</v>
          </cell>
          <cell r="L3249">
            <v>2197</v>
          </cell>
          <cell r="M3249">
            <v>6.6248349845409393E-2</v>
          </cell>
          <cell r="N3249">
            <v>3164</v>
          </cell>
        </row>
        <row r="3250">
          <cell r="B3250" t="str">
            <v>SAN RAFAEL 1101310</v>
          </cell>
          <cell r="C3250">
            <v>42011101</v>
          </cell>
          <cell r="D3250" t="str">
            <v>SAN RAFAEL 1101</v>
          </cell>
          <cell r="E3250">
            <v>310</v>
          </cell>
          <cell r="F3250" t="b">
            <v>1</v>
          </cell>
          <cell r="G3250">
            <v>5801.4080877889201</v>
          </cell>
          <cell r="H3250">
            <v>319.7973860354</v>
          </cell>
          <cell r="I3250">
            <v>0.19875536733088875</v>
          </cell>
          <cell r="J3250">
            <v>48</v>
          </cell>
          <cell r="K3250">
            <v>8.1311559218496103E-5</v>
          </cell>
          <cell r="L3250">
            <v>2173</v>
          </cell>
          <cell r="M3250">
            <v>6.5284542140045906E-2</v>
          </cell>
          <cell r="N3250">
            <v>3466</v>
          </cell>
        </row>
        <row r="3251">
          <cell r="B3251" t="str">
            <v>LAURELES 11116617</v>
          </cell>
          <cell r="C3251">
            <v>182371111</v>
          </cell>
          <cell r="D3251" t="str">
            <v>LAURELES 1111</v>
          </cell>
          <cell r="E3251">
            <v>6617</v>
          </cell>
          <cell r="F3251" t="b">
            <v>0</v>
          </cell>
          <cell r="G3251">
            <v>2923.6770447220301</v>
          </cell>
          <cell r="H3251">
            <v>2923.6770447220301</v>
          </cell>
          <cell r="I3251">
            <v>1.8170770942958547</v>
          </cell>
          <cell r="J3251">
            <v>13</v>
          </cell>
          <cell r="K3251">
            <v>7.8081722536948105E-5</v>
          </cell>
          <cell r="L3251">
            <v>2257</v>
          </cell>
          <cell r="M3251">
            <v>6.8388089666765697E-2</v>
          </cell>
          <cell r="N3251">
            <v>2946</v>
          </cell>
        </row>
        <row r="3252">
          <cell r="B3252" t="str">
            <v>GANSNER 1101590690</v>
          </cell>
          <cell r="C3252">
            <v>103021101</v>
          </cell>
          <cell r="D3252" t="str">
            <v>GANSNER 1101</v>
          </cell>
          <cell r="E3252">
            <v>590690</v>
          </cell>
          <cell r="F3252" t="b">
            <v>1</v>
          </cell>
          <cell r="G3252">
            <v>383.26942121865198</v>
          </cell>
          <cell r="H3252">
            <v>102.030355387838</v>
          </cell>
          <cell r="I3252">
            <v>6.3412278053348661E-2</v>
          </cell>
          <cell r="J3252">
            <v>4</v>
          </cell>
          <cell r="K3252">
            <v>8.1235340076091207E-5</v>
          </cell>
          <cell r="L3252">
            <v>2176</v>
          </cell>
          <cell r="M3252">
            <v>6.5148189744365606E-2</v>
          </cell>
          <cell r="N3252">
            <v>3587</v>
          </cell>
        </row>
        <row r="3253">
          <cell r="B3253" t="str">
            <v>TASSAJARA 210812712</v>
          </cell>
          <cell r="C3253">
            <v>14662108</v>
          </cell>
          <cell r="D3253" t="str">
            <v>TASSAJARA 2108</v>
          </cell>
          <cell r="E3253">
            <v>12712</v>
          </cell>
          <cell r="F3253" t="b">
            <v>0</v>
          </cell>
          <cell r="G3253">
            <v>5357.93414548905</v>
          </cell>
          <cell r="H3253">
            <v>1227.8520803209201</v>
          </cell>
          <cell r="I3253">
            <v>0.76311502816713495</v>
          </cell>
          <cell r="J3253">
            <v>46</v>
          </cell>
          <cell r="K3253">
            <v>8.0657818562897203E-5</v>
          </cell>
          <cell r="L3253">
            <v>2189</v>
          </cell>
          <cell r="M3253">
            <v>6.5483033813325806E-2</v>
          </cell>
          <cell r="N3253">
            <v>3376</v>
          </cell>
        </row>
        <row r="3254">
          <cell r="B3254" t="str">
            <v>ELK 11014628</v>
          </cell>
          <cell r="C3254">
            <v>42981101</v>
          </cell>
          <cell r="D3254" t="str">
            <v>ELK 1101</v>
          </cell>
          <cell r="E3254">
            <v>4628</v>
          </cell>
          <cell r="F3254" t="b">
            <v>0</v>
          </cell>
          <cell r="G3254">
            <v>6688.9792955706098</v>
          </cell>
          <cell r="H3254">
            <v>3975.7324028155999</v>
          </cell>
          <cell r="I3254">
            <v>2.4709337494192667</v>
          </cell>
          <cell r="J3254">
            <v>54</v>
          </cell>
          <cell r="K3254">
            <v>7.9820647207034796E-5</v>
          </cell>
          <cell r="L3254">
            <v>2212</v>
          </cell>
          <cell r="M3254">
            <v>6.5813494386879098E-2</v>
          </cell>
          <cell r="N3254">
            <v>3262</v>
          </cell>
        </row>
        <row r="3255">
          <cell r="B3255" t="str">
            <v>ROSSMOOR 1106L522R</v>
          </cell>
          <cell r="C3255">
            <v>14161106</v>
          </cell>
          <cell r="D3255" t="str">
            <v>ROSSMOOR 1106</v>
          </cell>
          <cell r="E3255" t="str">
            <v>L522R</v>
          </cell>
          <cell r="F3255" t="b">
            <v>0</v>
          </cell>
          <cell r="G3255">
            <v>6797.2077213206303</v>
          </cell>
          <cell r="H3255">
            <v>3031.8636220513199</v>
          </cell>
          <cell r="I3255">
            <v>1.8843154891555749</v>
          </cell>
          <cell r="J3255">
            <v>56</v>
          </cell>
          <cell r="K3255">
            <v>7.9524693269790499E-5</v>
          </cell>
          <cell r="L3255">
            <v>2221</v>
          </cell>
          <cell r="M3255">
            <v>6.5744132462336402E-2</v>
          </cell>
          <cell r="N3255">
            <v>3296</v>
          </cell>
        </row>
        <row r="3256">
          <cell r="B3256" t="str">
            <v>STAFFORD 1101803535</v>
          </cell>
          <cell r="C3256">
            <v>43201101</v>
          </cell>
          <cell r="D3256" t="str">
            <v>STAFFORD 1101</v>
          </cell>
          <cell r="E3256">
            <v>803535</v>
          </cell>
          <cell r="F3256" t="b">
            <v>1</v>
          </cell>
          <cell r="G3256">
            <v>262.49839801286601</v>
          </cell>
          <cell r="H3256">
            <v>262.49839801286601</v>
          </cell>
          <cell r="I3256">
            <v>0.16314381479979242</v>
          </cell>
          <cell r="J3256">
            <v>3</v>
          </cell>
          <cell r="K3256">
            <v>7.8566886562233098E-5</v>
          </cell>
          <cell r="L3256">
            <v>2247</v>
          </cell>
          <cell r="M3256">
            <v>6.6431380861030107E-2</v>
          </cell>
          <cell r="N3256">
            <v>3038</v>
          </cell>
        </row>
        <row r="3257">
          <cell r="B3257" t="str">
            <v>DEL MONTE 21032000</v>
          </cell>
          <cell r="C3257">
            <v>182222103</v>
          </cell>
          <cell r="D3257" t="str">
            <v>DEL MONTE 2103</v>
          </cell>
          <cell r="E3257">
            <v>2000</v>
          </cell>
          <cell r="F3257" t="b">
            <v>0</v>
          </cell>
          <cell r="G3257">
            <v>14495.330138855101</v>
          </cell>
          <cell r="H3257">
            <v>14495.330138855101</v>
          </cell>
          <cell r="I3257">
            <v>9.0089062391890007</v>
          </cell>
          <cell r="J3257">
            <v>101</v>
          </cell>
          <cell r="K3257">
            <v>7.8422044716717202E-5</v>
          </cell>
          <cell r="L3257">
            <v>2249</v>
          </cell>
          <cell r="M3257">
            <v>6.6431834237477796E-2</v>
          </cell>
          <cell r="N3257">
            <v>2979</v>
          </cell>
        </row>
        <row r="3258">
          <cell r="B3258" t="str">
            <v>SAN RAFAEL 1107434</v>
          </cell>
          <cell r="C3258">
            <v>42011107</v>
          </cell>
          <cell r="D3258" t="str">
            <v>SAN RAFAEL 1107</v>
          </cell>
          <cell r="E3258">
            <v>434</v>
          </cell>
          <cell r="F3258" t="b">
            <v>1</v>
          </cell>
          <cell r="G3258">
            <v>1839.94070033667</v>
          </cell>
          <cell r="H3258">
            <v>49.221476416709301</v>
          </cell>
          <cell r="I3258">
            <v>3.059134643673667E-2</v>
          </cell>
          <cell r="J3258">
            <v>16</v>
          </cell>
          <cell r="K3258">
            <v>7.9657376659270004E-5</v>
          </cell>
          <cell r="L3258">
            <v>2216</v>
          </cell>
          <cell r="M3258">
            <v>6.5231200804186207E-2</v>
          </cell>
          <cell r="N3258">
            <v>3489</v>
          </cell>
        </row>
        <row r="3259">
          <cell r="B3259" t="str">
            <v>IGNACIO 1105784032</v>
          </cell>
          <cell r="C3259">
            <v>42481105</v>
          </cell>
          <cell r="D3259" t="str">
            <v>IGNACIO 1105</v>
          </cell>
          <cell r="E3259">
            <v>784032</v>
          </cell>
          <cell r="F3259" t="b">
            <v>1</v>
          </cell>
          <cell r="G3259">
            <v>974.48257198116801</v>
          </cell>
          <cell r="H3259">
            <v>863.75096948573798</v>
          </cell>
          <cell r="I3259">
            <v>0.53682471689604594</v>
          </cell>
          <cell r="J3259">
            <v>11</v>
          </cell>
          <cell r="K3259">
            <v>7.8303075993475902E-5</v>
          </cell>
          <cell r="L3259">
            <v>2251</v>
          </cell>
          <cell r="M3259">
            <v>6.61986186681877E-2</v>
          </cell>
          <cell r="N3259">
            <v>3170</v>
          </cell>
        </row>
        <row r="3260">
          <cell r="B3260" t="str">
            <v>ROSSMOOR 1106CB</v>
          </cell>
          <cell r="C3260">
            <v>14161106</v>
          </cell>
          <cell r="D3260" t="str">
            <v>ROSSMOOR 1106</v>
          </cell>
          <cell r="E3260" t="str">
            <v>CB</v>
          </cell>
          <cell r="F3260" t="b">
            <v>0</v>
          </cell>
          <cell r="G3260">
            <v>7735.77333185312</v>
          </cell>
          <cell r="H3260">
            <v>2937.1415421628999</v>
          </cell>
          <cell r="I3260">
            <v>1.8254453338489123</v>
          </cell>
          <cell r="J3260">
            <v>60</v>
          </cell>
          <cell r="K3260">
            <v>7.5124322146451504E-5</v>
          </cell>
          <cell r="L3260">
            <v>2330</v>
          </cell>
          <cell r="M3260">
            <v>1.64970681359908</v>
          </cell>
          <cell r="N3260">
            <v>2856</v>
          </cell>
        </row>
        <row r="3261">
          <cell r="B3261" t="str">
            <v>OAKLAND K 1104CR210</v>
          </cell>
          <cell r="C3261">
            <v>12101104</v>
          </cell>
          <cell r="D3261" t="str">
            <v>OAKLAND K 1104</v>
          </cell>
          <cell r="E3261" t="str">
            <v>CR210</v>
          </cell>
          <cell r="F3261" t="b">
            <v>0</v>
          </cell>
          <cell r="G3261">
            <v>4546.5469607453097</v>
          </cell>
          <cell r="H3261">
            <v>4546.5469607453097</v>
          </cell>
          <cell r="I3261">
            <v>2.8256973031356805</v>
          </cell>
          <cell r="J3261">
            <v>35</v>
          </cell>
          <cell r="K3261">
            <v>7.7660541137447499E-5</v>
          </cell>
          <cell r="L3261">
            <v>2270</v>
          </cell>
          <cell r="M3261">
            <v>6.6431218943461198E-2</v>
          </cell>
          <cell r="N3261">
            <v>3091</v>
          </cell>
        </row>
        <row r="3262">
          <cell r="B3262" t="str">
            <v>HARTLEY 1101471</v>
          </cell>
          <cell r="C3262">
            <v>43211101</v>
          </cell>
          <cell r="D3262" t="str">
            <v>HARTLEY 1101</v>
          </cell>
          <cell r="E3262">
            <v>471</v>
          </cell>
          <cell r="F3262" t="b">
            <v>1</v>
          </cell>
          <cell r="G3262">
            <v>2001.81295470186</v>
          </cell>
          <cell r="H3262">
            <v>0</v>
          </cell>
          <cell r="I3262">
            <v>0</v>
          </cell>
          <cell r="J3262">
            <v>16</v>
          </cell>
          <cell r="K3262">
            <v>7.9063093380682403E-5</v>
          </cell>
          <cell r="L3262">
            <v>2233</v>
          </cell>
          <cell r="M3262">
            <v>6.5229528004749293E-2</v>
          </cell>
          <cell r="N3262">
            <v>3491</v>
          </cell>
        </row>
        <row r="3263">
          <cell r="B3263" t="str">
            <v>SAN RAFAEL 1101494</v>
          </cell>
          <cell r="C3263">
            <v>42011101</v>
          </cell>
          <cell r="D3263" t="str">
            <v>SAN RAFAEL 1101</v>
          </cell>
          <cell r="E3263">
            <v>494</v>
          </cell>
          <cell r="F3263" t="b">
            <v>0</v>
          </cell>
          <cell r="G3263">
            <v>14793.4066060846</v>
          </cell>
          <cell r="H3263">
            <v>9034.9184701604408</v>
          </cell>
          <cell r="I3263">
            <v>5.6152383282538478</v>
          </cell>
          <cell r="J3263">
            <v>114</v>
          </cell>
          <cell r="K3263">
            <v>7.7056995246702504E-5</v>
          </cell>
          <cell r="L3263">
            <v>2285</v>
          </cell>
          <cell r="M3263">
            <v>6.5959731154481005E-2</v>
          </cell>
          <cell r="N3263">
            <v>3230</v>
          </cell>
        </row>
        <row r="3264">
          <cell r="B3264" t="str">
            <v>WOODSIDE 11049116</v>
          </cell>
          <cell r="C3264">
            <v>24251104</v>
          </cell>
          <cell r="D3264" t="str">
            <v>WOODSIDE 1104</v>
          </cell>
          <cell r="E3264">
            <v>9116</v>
          </cell>
          <cell r="F3264" t="b">
            <v>0</v>
          </cell>
          <cell r="G3264">
            <v>6878.1555856544201</v>
          </cell>
          <cell r="H3264">
            <v>1335.97687481603</v>
          </cell>
          <cell r="I3264">
            <v>0.83031502474582353</v>
          </cell>
          <cell r="J3264">
            <v>53</v>
          </cell>
          <cell r="K3264">
            <v>7.7353159003205896E-5</v>
          </cell>
          <cell r="L3264">
            <v>2280</v>
          </cell>
          <cell r="M3264">
            <v>6.53409402606622E-2</v>
          </cell>
          <cell r="N3264">
            <v>3442</v>
          </cell>
        </row>
        <row r="3265">
          <cell r="B3265" t="str">
            <v>MARIPOSA 2102527766</v>
          </cell>
          <cell r="C3265">
            <v>254452102</v>
          </cell>
          <cell r="D3265" t="str">
            <v>MARIPOSA 2102</v>
          </cell>
          <cell r="E3265">
            <v>527766</v>
          </cell>
          <cell r="F3265" t="b">
            <v>1</v>
          </cell>
          <cell r="G3265">
            <v>66.964897012276893</v>
          </cell>
          <cell r="H3265">
            <v>66.964897012276893</v>
          </cell>
          <cell r="I3265">
            <v>4.1618954016331193E-2</v>
          </cell>
          <cell r="J3265">
            <v>1</v>
          </cell>
          <cell r="K3265">
            <v>7.5879215728491504E-5</v>
          </cell>
          <cell r="L3265">
            <v>2310</v>
          </cell>
          <cell r="M3265">
            <v>6.6431909799575806E-2</v>
          </cell>
          <cell r="N3265">
            <v>2954</v>
          </cell>
        </row>
        <row r="3266">
          <cell r="B3266" t="str">
            <v>LAS GALLINAS A 1105648439</v>
          </cell>
          <cell r="C3266">
            <v>42991105</v>
          </cell>
          <cell r="D3266" t="str">
            <v>LAS GALLINAS A 1105</v>
          </cell>
          <cell r="E3266">
            <v>648439</v>
          </cell>
          <cell r="F3266" t="b">
            <v>1</v>
          </cell>
          <cell r="G3266">
            <v>225.87567505074099</v>
          </cell>
          <cell r="H3266">
            <v>10.9115382235863</v>
          </cell>
          <cell r="I3266">
            <v>6.7815650861319451E-3</v>
          </cell>
          <cell r="J3266">
            <v>3</v>
          </cell>
          <cell r="K3266">
            <v>7.7250870769300097E-5</v>
          </cell>
          <cell r="L3266">
            <v>2281</v>
          </cell>
          <cell r="M3266">
            <v>6.5151188800396595E-2</v>
          </cell>
          <cell r="N3266">
            <v>3571</v>
          </cell>
        </row>
        <row r="3267">
          <cell r="B3267" t="str">
            <v>EMERALD LAKE 04028858</v>
          </cell>
          <cell r="C3267">
            <v>24080402</v>
          </cell>
          <cell r="D3267" t="str">
            <v>EMERALD LAKE 0402</v>
          </cell>
          <cell r="E3267">
            <v>8858</v>
          </cell>
          <cell r="F3267" t="b">
            <v>0</v>
          </cell>
          <cell r="G3267">
            <v>3073.62255187037</v>
          </cell>
          <cell r="H3267">
            <v>3073.62255187037</v>
          </cell>
          <cell r="I3267">
            <v>1.9102688327348478</v>
          </cell>
          <cell r="J3267">
            <v>27</v>
          </cell>
          <cell r="K3267">
            <v>7.5166513313349595E-5</v>
          </cell>
          <cell r="L3267">
            <v>2327</v>
          </cell>
          <cell r="M3267">
            <v>6.6431909799575806E-2</v>
          </cell>
          <cell r="N3267">
            <v>2966</v>
          </cell>
        </row>
        <row r="3268">
          <cell r="B3268" t="str">
            <v>BIG RIVER 11015065</v>
          </cell>
          <cell r="C3268">
            <v>43081101</v>
          </cell>
          <cell r="D3268" t="str">
            <v>BIG RIVER 1101</v>
          </cell>
          <cell r="E3268">
            <v>5065</v>
          </cell>
          <cell r="F3268" t="b">
            <v>0</v>
          </cell>
          <cell r="G3268">
            <v>3543.5773702966098</v>
          </cell>
          <cell r="H3268">
            <v>3543.5773702966098</v>
          </cell>
          <cell r="I3268">
            <v>2.2023476508990738</v>
          </cell>
          <cell r="J3268">
            <v>27</v>
          </cell>
          <cell r="K3268">
            <v>7.4897526549951398E-5</v>
          </cell>
          <cell r="L3268">
            <v>2334</v>
          </cell>
          <cell r="M3268">
            <v>6.6431834237477602E-2</v>
          </cell>
          <cell r="N3268">
            <v>2987</v>
          </cell>
        </row>
        <row r="3269">
          <cell r="B3269" t="str">
            <v>RACETRACK 17032553</v>
          </cell>
          <cell r="C3269">
            <v>163761703</v>
          </cell>
          <cell r="D3269" t="str">
            <v>RACETRACK 1703</v>
          </cell>
          <cell r="E3269">
            <v>2553</v>
          </cell>
          <cell r="F3269" t="b">
            <v>0</v>
          </cell>
          <cell r="G3269">
            <v>3992.311701956</v>
          </cell>
          <cell r="H3269">
            <v>1548.3172852335599</v>
          </cell>
          <cell r="I3269">
            <v>0.96228544762806711</v>
          </cell>
          <cell r="J3269">
            <v>32</v>
          </cell>
          <cell r="K3269">
            <v>7.5372303570020395E-5</v>
          </cell>
          <cell r="L3269">
            <v>2324</v>
          </cell>
          <cell r="M3269">
            <v>6.5668988740071599E-2</v>
          </cell>
          <cell r="N3269">
            <v>3318</v>
          </cell>
        </row>
        <row r="3270">
          <cell r="B3270" t="str">
            <v>VALLEY VIEW 1105305072</v>
          </cell>
          <cell r="C3270">
            <v>14341105</v>
          </cell>
          <cell r="D3270" t="str">
            <v>VALLEY VIEW 1105</v>
          </cell>
          <cell r="E3270">
            <v>305072</v>
          </cell>
          <cell r="F3270" t="b">
            <v>0</v>
          </cell>
          <cell r="G3270">
            <v>6216.89432106403</v>
          </cell>
          <cell r="H3270">
            <v>5044.0424750027896</v>
          </cell>
          <cell r="I3270">
            <v>3.1348927750172715</v>
          </cell>
          <cell r="J3270">
            <v>45</v>
          </cell>
          <cell r="K3270">
            <v>7.4673264468098403E-5</v>
          </cell>
          <cell r="L3270">
            <v>2341</v>
          </cell>
          <cell r="M3270">
            <v>6.6117997381131693E-2</v>
          </cell>
          <cell r="N3270">
            <v>3185</v>
          </cell>
        </row>
        <row r="3271">
          <cell r="B3271" t="str">
            <v>CASTRO VALLEY 1111227862</v>
          </cell>
          <cell r="C3271">
            <v>14091111</v>
          </cell>
          <cell r="D3271" t="str">
            <v>CASTRO VALLEY 1111</v>
          </cell>
          <cell r="E3271">
            <v>227862</v>
          </cell>
          <cell r="F3271" t="b">
            <v>1</v>
          </cell>
          <cell r="G3271">
            <v>2810.71035243191</v>
          </cell>
          <cell r="H3271">
            <v>319.33694764915703</v>
          </cell>
          <cell r="I3271">
            <v>0.19846920301377069</v>
          </cell>
          <cell r="J3271">
            <v>26</v>
          </cell>
          <cell r="K3271">
            <v>7.58637509954076E-5</v>
          </cell>
          <cell r="L3271">
            <v>2311</v>
          </cell>
          <cell r="M3271">
            <v>6.5245830095731205E-2</v>
          </cell>
          <cell r="N3271">
            <v>3481</v>
          </cell>
        </row>
        <row r="3272">
          <cell r="B3272" t="str">
            <v>PACIFICA 1103885952</v>
          </cell>
          <cell r="C3272">
            <v>22811103</v>
          </cell>
          <cell r="D3272" t="str">
            <v>PACIFICA 1103</v>
          </cell>
          <cell r="E3272">
            <v>885952</v>
          </cell>
          <cell r="F3272" t="b">
            <v>1</v>
          </cell>
          <cell r="G3272">
            <v>299.45020571377398</v>
          </cell>
          <cell r="H3272">
            <v>283.44814745312198</v>
          </cell>
          <cell r="I3272">
            <v>0.17616416870921192</v>
          </cell>
          <cell r="J3272">
            <v>4</v>
          </cell>
          <cell r="K3272">
            <v>7.3951885951828404E-5</v>
          </cell>
          <cell r="L3272">
            <v>2360</v>
          </cell>
          <cell r="M3272">
            <v>6.6110679879784501E-2</v>
          </cell>
          <cell r="N3272">
            <v>3195</v>
          </cell>
        </row>
        <row r="3273">
          <cell r="B3273" t="str">
            <v>EL CERRITO G 1112779030</v>
          </cell>
          <cell r="C3273">
            <v>12501112</v>
          </cell>
          <cell r="D3273" t="str">
            <v>EL CERRITO G 1112</v>
          </cell>
          <cell r="E3273">
            <v>779030</v>
          </cell>
          <cell r="F3273" t="b">
            <v>1</v>
          </cell>
          <cell r="G3273">
            <v>1061.9420250711501</v>
          </cell>
          <cell r="H3273">
            <v>827.47588974030896</v>
          </cell>
          <cell r="I3273">
            <v>0.5142796082910559</v>
          </cell>
          <cell r="J3273">
            <v>11</v>
          </cell>
          <cell r="K3273">
            <v>7.3516190075844596E-5</v>
          </cell>
          <cell r="L3273">
            <v>2383</v>
          </cell>
          <cell r="M3273">
            <v>6.6315098919651705E-2</v>
          </cell>
          <cell r="N3273">
            <v>3145</v>
          </cell>
        </row>
        <row r="3274">
          <cell r="B3274" t="str">
            <v>VACAVILLE 1112CB</v>
          </cell>
          <cell r="C3274">
            <v>63601112</v>
          </cell>
          <cell r="D3274" t="str">
            <v>VACAVILLE 1112</v>
          </cell>
          <cell r="E3274" t="str">
            <v>CB</v>
          </cell>
          <cell r="F3274" t="b">
            <v>1</v>
          </cell>
          <cell r="G3274">
            <v>5313.0282447794398</v>
          </cell>
          <cell r="H3274">
            <v>378.60796563659198</v>
          </cell>
          <cell r="I3274">
            <v>0.2353063801346128</v>
          </cell>
          <cell r="J3274">
            <v>52</v>
          </cell>
          <cell r="K3274">
            <v>7.4297287104248697E-5</v>
          </cell>
          <cell r="L3274">
            <v>2349</v>
          </cell>
          <cell r="M3274">
            <v>6.5198705452276504E-2</v>
          </cell>
          <cell r="N3274">
            <v>3510</v>
          </cell>
        </row>
        <row r="3275">
          <cell r="B3275" t="str">
            <v>NEWBURG 1131CB</v>
          </cell>
          <cell r="C3275">
            <v>192151131</v>
          </cell>
          <cell r="D3275" t="str">
            <v>NEWBURG 1131</v>
          </cell>
          <cell r="E3275" t="str">
            <v>CB</v>
          </cell>
          <cell r="F3275" t="b">
            <v>1</v>
          </cell>
          <cell r="G3275">
            <v>10978.5427758691</v>
          </cell>
          <cell r="H3275">
            <v>257.32328498610201</v>
          </cell>
          <cell r="I3275">
            <v>0.15992746114735987</v>
          </cell>
          <cell r="J3275">
            <v>91</v>
          </cell>
          <cell r="K3275">
            <v>7.4003495001306806E-5</v>
          </cell>
          <cell r="L3275">
            <v>2358</v>
          </cell>
          <cell r="M3275">
            <v>0.23909818461846299</v>
          </cell>
          <cell r="N3275">
            <v>2928</v>
          </cell>
        </row>
        <row r="3276">
          <cell r="B3276" t="str">
            <v>EMERALD LAKE 0402CB</v>
          </cell>
          <cell r="C3276">
            <v>24080402</v>
          </cell>
          <cell r="D3276" t="str">
            <v>EMERALD LAKE 0402</v>
          </cell>
          <cell r="E3276" t="str">
            <v>CB</v>
          </cell>
          <cell r="F3276" t="b">
            <v>0</v>
          </cell>
          <cell r="G3276">
            <v>3052.0290986595901</v>
          </cell>
          <cell r="H3276">
            <v>3052.0290986595901</v>
          </cell>
          <cell r="I3276">
            <v>1.8968484143316284</v>
          </cell>
          <cell r="J3276">
            <v>23</v>
          </cell>
          <cell r="K3276">
            <v>7.2317961657181897E-5</v>
          </cell>
          <cell r="L3276">
            <v>2409</v>
          </cell>
          <cell r="M3276">
            <v>6.6431909799575806E-2</v>
          </cell>
          <cell r="N3276">
            <v>2962</v>
          </cell>
        </row>
        <row r="3277">
          <cell r="B3277" t="str">
            <v>SAN CARLOS 1103586832</v>
          </cell>
          <cell r="C3277">
            <v>24181103</v>
          </cell>
          <cell r="D3277" t="str">
            <v>SAN CARLOS 1103</v>
          </cell>
          <cell r="E3277">
            <v>586832</v>
          </cell>
          <cell r="F3277" t="b">
            <v>0</v>
          </cell>
          <cell r="G3277">
            <v>6692.9944666483298</v>
          </cell>
          <cell r="H3277">
            <v>6145.6408213548802</v>
          </cell>
          <cell r="I3277">
            <v>3.8195405974859415</v>
          </cell>
          <cell r="J3277">
            <v>53</v>
          </cell>
          <cell r="K3277">
            <v>7.2377380367367298E-5</v>
          </cell>
          <cell r="L3277">
            <v>2406</v>
          </cell>
          <cell r="M3277">
            <v>6.6310690961918703E-2</v>
          </cell>
          <cell r="N3277">
            <v>3146</v>
          </cell>
        </row>
        <row r="3278">
          <cell r="B3278" t="str">
            <v>SAN RAFAEL 11073323</v>
          </cell>
          <cell r="C3278">
            <v>42011107</v>
          </cell>
          <cell r="D3278" t="str">
            <v>SAN RAFAEL 1107</v>
          </cell>
          <cell r="E3278">
            <v>3323</v>
          </cell>
          <cell r="F3278" t="b">
            <v>1</v>
          </cell>
          <cell r="G3278">
            <v>214.72860235235501</v>
          </cell>
          <cell r="H3278">
            <v>214.72860235235501</v>
          </cell>
          <cell r="I3278">
            <v>0.13345469381749844</v>
          </cell>
          <cell r="J3278">
            <v>2</v>
          </cell>
          <cell r="K3278">
            <v>7.17351977073121E-5</v>
          </cell>
          <cell r="L3278">
            <v>2429</v>
          </cell>
          <cell r="M3278">
            <v>6.6431380861030107E-2</v>
          </cell>
          <cell r="N3278">
            <v>3042</v>
          </cell>
        </row>
        <row r="3279">
          <cell r="B3279" t="str">
            <v>PAUL SWEET 210210290</v>
          </cell>
          <cell r="C3279">
            <v>83252102</v>
          </cell>
          <cell r="D3279" t="str">
            <v>PAUL SWEET 2102</v>
          </cell>
          <cell r="E3279">
            <v>10290</v>
          </cell>
          <cell r="F3279" t="b">
            <v>1</v>
          </cell>
          <cell r="G3279">
            <v>9277.2510164737505</v>
          </cell>
          <cell r="H3279">
            <v>4.5720448353703702</v>
          </cell>
          <cell r="I3279">
            <v>2.8415443352208642E-3</v>
          </cell>
          <cell r="J3279">
            <v>75</v>
          </cell>
          <cell r="K3279">
            <v>7.2678537006294397E-5</v>
          </cell>
          <cell r="L3279">
            <v>2399</v>
          </cell>
          <cell r="M3279">
            <v>6.51641223827997E-2</v>
          </cell>
          <cell r="N3279">
            <v>3550</v>
          </cell>
        </row>
        <row r="3280">
          <cell r="B3280" t="str">
            <v>PAUL SWEET 2109687295</v>
          </cell>
          <cell r="C3280">
            <v>83252109</v>
          </cell>
          <cell r="D3280" t="str">
            <v>PAUL SWEET 2109</v>
          </cell>
          <cell r="E3280">
            <v>687295</v>
          </cell>
          <cell r="F3280" t="b">
            <v>0</v>
          </cell>
          <cell r="G3280">
            <v>1495.54503000867</v>
          </cell>
          <cell r="H3280">
            <v>1495.54503000867</v>
          </cell>
          <cell r="I3280">
            <v>0.92948727781769425</v>
          </cell>
          <cell r="J3280">
            <v>14</v>
          </cell>
          <cell r="K3280">
            <v>7.0919275718292005E-5</v>
          </cell>
          <cell r="L3280">
            <v>2445</v>
          </cell>
          <cell r="M3280">
            <v>6.6431909799575806E-2</v>
          </cell>
          <cell r="N3280">
            <v>2963</v>
          </cell>
        </row>
        <row r="3281">
          <cell r="B3281" t="str">
            <v>GREENBRAE 1103CB</v>
          </cell>
          <cell r="C3281">
            <v>43091103</v>
          </cell>
          <cell r="D3281" t="str">
            <v>GREENBRAE 1103</v>
          </cell>
          <cell r="E3281" t="str">
            <v>CB</v>
          </cell>
          <cell r="F3281" t="b">
            <v>1</v>
          </cell>
          <cell r="G3281">
            <v>6661.6605105406297</v>
          </cell>
          <cell r="H3281">
            <v>0</v>
          </cell>
          <cell r="I3281">
            <v>0</v>
          </cell>
          <cell r="J3281">
            <v>61</v>
          </cell>
          <cell r="K3281">
            <v>7.2009584198832303E-5</v>
          </cell>
          <cell r="L3281">
            <v>2419</v>
          </cell>
          <cell r="M3281">
            <v>6.5151188800396706E-2</v>
          </cell>
          <cell r="N3281">
            <v>3564</v>
          </cell>
        </row>
        <row r="3282">
          <cell r="B3282" t="str">
            <v>SAN RAFAEL 1101CB</v>
          </cell>
          <cell r="C3282">
            <v>42011101</v>
          </cell>
          <cell r="D3282" t="str">
            <v>SAN RAFAEL 1101</v>
          </cell>
          <cell r="E3282" t="str">
            <v>CB</v>
          </cell>
          <cell r="F3282" t="b">
            <v>1</v>
          </cell>
          <cell r="G3282">
            <v>1531.5458789096999</v>
          </cell>
          <cell r="H3282">
            <v>0</v>
          </cell>
          <cell r="I3282">
            <v>0</v>
          </cell>
          <cell r="J3282">
            <v>17</v>
          </cell>
          <cell r="K3282">
            <v>7.1937524262466406E-5</v>
          </cell>
          <cell r="L3282">
            <v>2422</v>
          </cell>
          <cell r="M3282">
            <v>6.5151188800396595E-2</v>
          </cell>
          <cell r="N3282">
            <v>3566</v>
          </cell>
        </row>
        <row r="3283">
          <cell r="B3283" t="str">
            <v>ATASCADERO 1103395936</v>
          </cell>
          <cell r="C3283">
            <v>182541103</v>
          </cell>
          <cell r="D3283" t="str">
            <v>ATASCADERO 1103</v>
          </cell>
          <cell r="E3283">
            <v>395936</v>
          </cell>
          <cell r="F3283" t="b">
            <v>1</v>
          </cell>
          <cell r="G3283">
            <v>1081.2510992786799</v>
          </cell>
          <cell r="H3283">
            <v>685.76618555263599</v>
          </cell>
          <cell r="I3283">
            <v>0.42620645466291857</v>
          </cell>
          <cell r="J3283">
            <v>6</v>
          </cell>
          <cell r="K3283">
            <v>7.0764752308605198E-5</v>
          </cell>
          <cell r="L3283">
            <v>2449</v>
          </cell>
          <cell r="M3283">
            <v>6.6003603239854103E-2</v>
          </cell>
          <cell r="N3283">
            <v>3222</v>
          </cell>
        </row>
        <row r="3284">
          <cell r="B3284" t="str">
            <v>ROB ROY 210512474</v>
          </cell>
          <cell r="C3284">
            <v>83692105</v>
          </cell>
          <cell r="D3284" t="str">
            <v>ROB ROY 2105</v>
          </cell>
          <cell r="E3284">
            <v>12474</v>
          </cell>
          <cell r="F3284" t="b">
            <v>0</v>
          </cell>
          <cell r="G3284">
            <v>13789.0354782014</v>
          </cell>
          <cell r="H3284">
            <v>5487.3000736473196</v>
          </cell>
          <cell r="I3284">
            <v>3.41037916323637</v>
          </cell>
          <cell r="J3284">
            <v>105</v>
          </cell>
          <cell r="K3284">
            <v>7.0779246605178695E-5</v>
          </cell>
          <cell r="L3284">
            <v>2448</v>
          </cell>
          <cell r="M3284">
            <v>6.5612008670965796E-2</v>
          </cell>
          <cell r="N3284">
            <v>3333</v>
          </cell>
        </row>
        <row r="3285">
          <cell r="B3285" t="str">
            <v>SAN RAFAEL 1106307651</v>
          </cell>
          <cell r="C3285">
            <v>42011106</v>
          </cell>
          <cell r="D3285" t="str">
            <v>SAN RAFAEL 1106</v>
          </cell>
          <cell r="E3285">
            <v>307651</v>
          </cell>
          <cell r="F3285" t="b">
            <v>1</v>
          </cell>
          <cell r="G3285">
            <v>416.37667424543798</v>
          </cell>
          <cell r="H3285">
            <v>169.04361411685099</v>
          </cell>
          <cell r="I3285">
            <v>0.10506128907200185</v>
          </cell>
          <cell r="J3285">
            <v>4</v>
          </cell>
          <cell r="K3285">
            <v>7.1015405410434997E-5</v>
          </cell>
          <cell r="L3285">
            <v>2444</v>
          </cell>
          <cell r="M3285">
            <v>6.5151188800396595E-2</v>
          </cell>
          <cell r="N3285">
            <v>3569</v>
          </cell>
        </row>
        <row r="3286">
          <cell r="B3286" t="str">
            <v>BIG RIVER 1101262924</v>
          </cell>
          <cell r="C3286">
            <v>43081101</v>
          </cell>
          <cell r="D3286" t="str">
            <v>BIG RIVER 1101</v>
          </cell>
          <cell r="E3286">
            <v>262924</v>
          </cell>
          <cell r="F3286" t="b">
            <v>0</v>
          </cell>
          <cell r="G3286">
            <v>3139.88684484128</v>
          </cell>
          <cell r="H3286">
            <v>3032.2864879500598</v>
          </cell>
          <cell r="I3286">
            <v>1.8845783020199254</v>
          </cell>
          <cell r="J3286">
            <v>30</v>
          </cell>
          <cell r="K3286">
            <v>6.9614122154841094E-5</v>
          </cell>
          <cell r="L3286">
            <v>2485</v>
          </cell>
          <cell r="M3286">
            <v>6.6389026093974707E-2</v>
          </cell>
          <cell r="N3286">
            <v>3125</v>
          </cell>
        </row>
        <row r="3287">
          <cell r="B3287" t="str">
            <v>BIG MEADOWS 2101439</v>
          </cell>
          <cell r="C3287">
            <v>102812101</v>
          </cell>
          <cell r="D3287" t="str">
            <v>BIG MEADOWS 2101</v>
          </cell>
          <cell r="E3287">
            <v>439</v>
          </cell>
          <cell r="F3287" t="b">
            <v>0</v>
          </cell>
          <cell r="G3287">
            <v>1501.1744737901199</v>
          </cell>
          <cell r="H3287">
            <v>1069.2533497187601</v>
          </cell>
          <cell r="I3287">
            <v>0.664545276394506</v>
          </cell>
          <cell r="J3287">
            <v>12</v>
          </cell>
          <cell r="K3287">
            <v>7.0103991220094004E-5</v>
          </cell>
          <cell r="L3287">
            <v>2470</v>
          </cell>
          <cell r="M3287">
            <v>6.6110866442625996E-2</v>
          </cell>
          <cell r="N3287">
            <v>3191</v>
          </cell>
        </row>
        <row r="3288">
          <cell r="B3288" t="str">
            <v>ALTO 1124319320</v>
          </cell>
          <cell r="C3288">
            <v>42031124</v>
          </cell>
          <cell r="D3288" t="str">
            <v>ALTO 1124</v>
          </cell>
          <cell r="E3288">
            <v>319320</v>
          </cell>
          <cell r="F3288" t="b">
            <v>1</v>
          </cell>
          <cell r="G3288">
            <v>221.625213271635</v>
          </cell>
          <cell r="H3288">
            <v>210.617232935462</v>
          </cell>
          <cell r="I3288">
            <v>0.13089946111588688</v>
          </cell>
          <cell r="J3288">
            <v>3</v>
          </cell>
          <cell r="K3288">
            <v>7.0010156681140205E-5</v>
          </cell>
          <cell r="L3288">
            <v>2472</v>
          </cell>
          <cell r="M3288">
            <v>6.55779194872744E-2</v>
          </cell>
          <cell r="N3288">
            <v>3340</v>
          </cell>
        </row>
        <row r="3289">
          <cell r="B3289" t="str">
            <v>BERKELEY F 1103620294</v>
          </cell>
          <cell r="C3289">
            <v>12061103</v>
          </cell>
          <cell r="D3289" t="str">
            <v>BERKELEY F 1103</v>
          </cell>
          <cell r="E3289">
            <v>620294</v>
          </cell>
          <cell r="F3289" t="b">
            <v>1</v>
          </cell>
          <cell r="G3289">
            <v>312.27217764295102</v>
          </cell>
          <cell r="H3289">
            <v>249.663665394605</v>
          </cell>
          <cell r="I3289">
            <v>0.15516697662809509</v>
          </cell>
          <cell r="J3289">
            <v>4</v>
          </cell>
          <cell r="K3289">
            <v>7.0122040142450701E-5</v>
          </cell>
          <cell r="L3289">
            <v>2469</v>
          </cell>
          <cell r="M3289">
            <v>6.5468220040202099E-2</v>
          </cell>
          <cell r="N3289">
            <v>3388</v>
          </cell>
        </row>
        <row r="3290">
          <cell r="B3290" t="str">
            <v>SALT SPRINGS 21023116</v>
          </cell>
          <cell r="C3290">
            <v>163692102</v>
          </cell>
          <cell r="D3290" t="str">
            <v>SALT SPRINGS 2102</v>
          </cell>
          <cell r="E3290">
            <v>3116</v>
          </cell>
          <cell r="F3290" t="b">
            <v>1</v>
          </cell>
          <cell r="G3290">
            <v>87.147480517098899</v>
          </cell>
          <cell r="H3290">
            <v>87.147480517098899</v>
          </cell>
          <cell r="I3290">
            <v>5.4162511197699749E-2</v>
          </cell>
          <cell r="J3290">
            <v>2</v>
          </cell>
          <cell r="K3290">
            <v>6.9020868977531696E-5</v>
          </cell>
          <cell r="L3290">
            <v>2507</v>
          </cell>
          <cell r="M3290">
            <v>6.6431229729116206E-2</v>
          </cell>
          <cell r="N3290">
            <v>3085</v>
          </cell>
        </row>
        <row r="3291">
          <cell r="B3291" t="str">
            <v>EAST QUINCY 1101782320</v>
          </cell>
          <cell r="C3291">
            <v>102551101</v>
          </cell>
          <cell r="D3291" t="str">
            <v>EAST QUINCY 1101</v>
          </cell>
          <cell r="E3291">
            <v>782320</v>
          </cell>
          <cell r="F3291" t="b">
            <v>1</v>
          </cell>
          <cell r="G3291">
            <v>606.88830146271096</v>
          </cell>
          <cell r="H3291">
            <v>340.310826777584</v>
          </cell>
          <cell r="I3291">
            <v>0.21150455362186699</v>
          </cell>
          <cell r="J3291">
            <v>5</v>
          </cell>
          <cell r="K3291">
            <v>6.9413164601428402E-5</v>
          </cell>
          <cell r="L3291">
            <v>2491</v>
          </cell>
          <cell r="M3291">
            <v>6.5661617316771198E-2</v>
          </cell>
          <cell r="N3291">
            <v>3321</v>
          </cell>
        </row>
        <row r="3292">
          <cell r="B3292" t="str">
            <v>SAN RAFAEL 1105CB</v>
          </cell>
          <cell r="C3292">
            <v>42011105</v>
          </cell>
          <cell r="D3292" t="str">
            <v>SAN RAFAEL 1105</v>
          </cell>
          <cell r="E3292" t="str">
            <v>CB</v>
          </cell>
          <cell r="F3292" t="b">
            <v>1</v>
          </cell>
          <cell r="G3292">
            <v>14121.427163268399</v>
          </cell>
          <cell r="H3292">
            <v>0</v>
          </cell>
          <cell r="I3292">
            <v>0</v>
          </cell>
          <cell r="J3292">
            <v>124</v>
          </cell>
          <cell r="K3292">
            <v>6.9844002692222805E-5</v>
          </cell>
          <cell r="L3292">
            <v>2479</v>
          </cell>
          <cell r="M3292">
            <v>6.5151130754200703E-2</v>
          </cell>
          <cell r="N3292">
            <v>3576</v>
          </cell>
        </row>
        <row r="3293">
          <cell r="B3293" t="str">
            <v>GUALALA 11124431</v>
          </cell>
          <cell r="C3293">
            <v>42841112</v>
          </cell>
          <cell r="D3293" t="str">
            <v>GUALALA 1112</v>
          </cell>
          <cell r="E3293">
            <v>4431</v>
          </cell>
          <cell r="F3293" t="b">
            <v>0</v>
          </cell>
          <cell r="G3293">
            <v>2379.8246405974601</v>
          </cell>
          <cell r="H3293">
            <v>2267.6220333218698</v>
          </cell>
          <cell r="I3293">
            <v>1.4093362543951957</v>
          </cell>
          <cell r="J3293">
            <v>16</v>
          </cell>
          <cell r="K3293">
            <v>6.85699437781295E-5</v>
          </cell>
          <cell r="L3293">
            <v>2520</v>
          </cell>
          <cell r="M3293">
            <v>6.6271303699341505E-2</v>
          </cell>
          <cell r="N3293">
            <v>3158</v>
          </cell>
        </row>
        <row r="3294">
          <cell r="B3294" t="str">
            <v>EAST QUINCY 1101186938</v>
          </cell>
          <cell r="C3294">
            <v>102551101</v>
          </cell>
          <cell r="D3294" t="str">
            <v>EAST QUINCY 1101</v>
          </cell>
          <cell r="E3294">
            <v>186938</v>
          </cell>
          <cell r="F3294" t="b">
            <v>0</v>
          </cell>
          <cell r="G3294">
            <v>4893.2220023129303</v>
          </cell>
          <cell r="H3294">
            <v>2672.10502792742</v>
          </cell>
          <cell r="I3294">
            <v>1.6607240695633436</v>
          </cell>
          <cell r="J3294">
            <v>41</v>
          </cell>
          <cell r="K3294">
            <v>6.8848361168908503E-5</v>
          </cell>
          <cell r="L3294">
            <v>2512</v>
          </cell>
          <cell r="M3294">
            <v>6.5899547167398098E-2</v>
          </cell>
          <cell r="N3294">
            <v>3245</v>
          </cell>
        </row>
        <row r="3295">
          <cell r="B3295" t="str">
            <v>VALLEY VIEW 1106602871</v>
          </cell>
          <cell r="C3295">
            <v>14341106</v>
          </cell>
          <cell r="D3295" t="str">
            <v>VALLEY VIEW 1106</v>
          </cell>
          <cell r="E3295">
            <v>602871</v>
          </cell>
          <cell r="F3295" t="b">
            <v>0</v>
          </cell>
          <cell r="G3295">
            <v>1324.4477903301499</v>
          </cell>
          <cell r="H3295">
            <v>1324.4477903301499</v>
          </cell>
          <cell r="I3295">
            <v>0.82314965216292724</v>
          </cell>
          <cell r="J3295">
            <v>14</v>
          </cell>
          <cell r="K3295">
            <v>6.8400151056786297E-5</v>
          </cell>
          <cell r="L3295">
            <v>2525</v>
          </cell>
          <cell r="M3295">
            <v>6.6340075180307101E-2</v>
          </cell>
          <cell r="N3295">
            <v>3137</v>
          </cell>
        </row>
        <row r="3296">
          <cell r="B3296" t="str">
            <v>HIGHLANDS 110448262</v>
          </cell>
          <cell r="C3296">
            <v>43361104</v>
          </cell>
          <cell r="D3296" t="str">
            <v>HIGHLANDS 1104</v>
          </cell>
          <cell r="E3296">
            <v>48262</v>
          </cell>
          <cell r="F3296" t="b">
            <v>0</v>
          </cell>
          <cell r="G3296">
            <v>9974.9979509738696</v>
          </cell>
          <cell r="H3296">
            <v>9974.9979509738696</v>
          </cell>
          <cell r="I3296">
            <v>6.1995015232901611</v>
          </cell>
          <cell r="J3296">
            <v>74</v>
          </cell>
          <cell r="K3296">
            <v>6.8225087095531801E-5</v>
          </cell>
          <cell r="L3296">
            <v>2528</v>
          </cell>
          <cell r="M3296">
            <v>6.6414280278441901E-2</v>
          </cell>
          <cell r="N3296">
            <v>3115</v>
          </cell>
        </row>
        <row r="3297">
          <cell r="B3297" t="str">
            <v>FLORENCE 0401CR220</v>
          </cell>
          <cell r="C3297">
            <v>12690401</v>
          </cell>
          <cell r="D3297" t="str">
            <v>FLORENCE 0401</v>
          </cell>
          <cell r="E3297" t="str">
            <v>CR220</v>
          </cell>
          <cell r="F3297" t="b">
            <v>1</v>
          </cell>
          <cell r="G3297">
            <v>2216.0779498165498</v>
          </cell>
          <cell r="H3297">
            <v>325.39920219195102</v>
          </cell>
          <cell r="I3297">
            <v>0.20223691870226912</v>
          </cell>
          <cell r="J3297">
            <v>19</v>
          </cell>
          <cell r="K3297">
            <v>6.9057193993810598E-5</v>
          </cell>
          <cell r="L3297">
            <v>2505</v>
          </cell>
          <cell r="M3297">
            <v>6.5417499526550807E-2</v>
          </cell>
          <cell r="N3297">
            <v>3408</v>
          </cell>
        </row>
        <row r="3298">
          <cell r="B3298" t="str">
            <v>SAN CARLOS 11048942</v>
          </cell>
          <cell r="C3298">
            <v>24181104</v>
          </cell>
          <cell r="D3298" t="str">
            <v>SAN CARLOS 1104</v>
          </cell>
          <cell r="E3298">
            <v>8942</v>
          </cell>
          <cell r="F3298" t="b">
            <v>0</v>
          </cell>
          <cell r="G3298">
            <v>4451.7025118844804</v>
          </cell>
          <cell r="H3298">
            <v>3407.8974376245401</v>
          </cell>
          <cell r="I3298">
            <v>2.1180220246268116</v>
          </cell>
          <cell r="J3298">
            <v>35</v>
          </cell>
          <cell r="K3298">
            <v>6.7999438274015194E-5</v>
          </cell>
          <cell r="L3298">
            <v>2536</v>
          </cell>
          <cell r="M3298">
            <v>6.6101501882076197E-2</v>
          </cell>
          <cell r="N3298">
            <v>3198</v>
          </cell>
        </row>
        <row r="3299">
          <cell r="B3299" t="str">
            <v>ARLINGTON 0401404226</v>
          </cell>
          <cell r="C3299">
            <v>13700401</v>
          </cell>
          <cell r="D3299" t="str">
            <v>ARLINGTON 0401</v>
          </cell>
          <cell r="E3299">
            <v>404226</v>
          </cell>
          <cell r="F3299" t="b">
            <v>0</v>
          </cell>
          <cell r="G3299">
            <v>1578.9747753807301</v>
          </cell>
          <cell r="H3299">
            <v>1403.5727784655401</v>
          </cell>
          <cell r="I3299">
            <v>0.87232615193632079</v>
          </cell>
          <cell r="J3299">
            <v>15</v>
          </cell>
          <cell r="K3299">
            <v>6.7623779007893294E-5</v>
          </cell>
          <cell r="L3299">
            <v>2545</v>
          </cell>
          <cell r="M3299">
            <v>6.6003603239854103E-2</v>
          </cell>
          <cell r="N3299">
            <v>3221</v>
          </cell>
        </row>
        <row r="3300">
          <cell r="B3300" t="str">
            <v>HARRIS 11084674</v>
          </cell>
          <cell r="C3300">
            <v>192431108</v>
          </cell>
          <cell r="D3300" t="str">
            <v>HARRIS 1108</v>
          </cell>
          <cell r="E3300">
            <v>4674</v>
          </cell>
          <cell r="F3300" t="b">
            <v>1</v>
          </cell>
          <cell r="G3300">
            <v>11266.478344449601</v>
          </cell>
          <cell r="H3300">
            <v>72.799958225212507</v>
          </cell>
          <cell r="I3300">
            <v>4.5245468132512436E-2</v>
          </cell>
          <cell r="J3300">
            <v>85</v>
          </cell>
          <cell r="K3300">
            <v>6.8436071420104999E-5</v>
          </cell>
          <cell r="L3300">
            <v>2524</v>
          </cell>
          <cell r="M3300">
            <v>6.51475052530502E-2</v>
          </cell>
          <cell r="N3300">
            <v>3604</v>
          </cell>
        </row>
        <row r="3301">
          <cell r="B3301" t="str">
            <v>FORT BRAGG A 1102CB</v>
          </cell>
          <cell r="C3301">
            <v>42761102</v>
          </cell>
          <cell r="D3301" t="str">
            <v>FORT BRAGG A 1102</v>
          </cell>
          <cell r="E3301" t="str">
            <v>CB</v>
          </cell>
          <cell r="F3301" t="b">
            <v>0</v>
          </cell>
          <cell r="G3301">
            <v>9310.1864742693906</v>
          </cell>
          <cell r="H3301">
            <v>3594.4278887854698</v>
          </cell>
          <cell r="I3301">
            <v>2.2339514535646177</v>
          </cell>
          <cell r="J3301">
            <v>73</v>
          </cell>
          <cell r="K3301">
            <v>6.7929232936377997E-5</v>
          </cell>
          <cell r="L3301">
            <v>2538</v>
          </cell>
          <cell r="M3301">
            <v>6.5429068136243398E-2</v>
          </cell>
          <cell r="N3301">
            <v>3407</v>
          </cell>
        </row>
        <row r="3302">
          <cell r="B3302" t="str">
            <v>DEL MONTE 2103617344</v>
          </cell>
          <cell r="C3302">
            <v>182222103</v>
          </cell>
          <cell r="D3302" t="str">
            <v>DEL MONTE 2103</v>
          </cell>
          <cell r="E3302">
            <v>617344</v>
          </cell>
          <cell r="F3302" t="b">
            <v>0</v>
          </cell>
          <cell r="G3302">
            <v>3993.4045640151799</v>
          </cell>
          <cell r="H3302">
            <v>2952.18930266087</v>
          </cell>
          <cell r="I3302">
            <v>1.8347975777879864</v>
          </cell>
          <cell r="J3302">
            <v>34</v>
          </cell>
          <cell r="K3302">
            <v>6.6753930406610496E-5</v>
          </cell>
          <cell r="L3302">
            <v>2562</v>
          </cell>
          <cell r="M3302">
            <v>6.5865255867585307E-2</v>
          </cell>
          <cell r="N3302">
            <v>3252</v>
          </cell>
        </row>
        <row r="3303">
          <cell r="B3303" t="str">
            <v>RINCON 1104CB</v>
          </cell>
          <cell r="C3303">
            <v>43321104</v>
          </cell>
          <cell r="D3303" t="str">
            <v>RINCON 1104</v>
          </cell>
          <cell r="E3303" t="str">
            <v>CB</v>
          </cell>
          <cell r="F3303" t="b">
            <v>1</v>
          </cell>
          <cell r="G3303">
            <v>3983.6129721427801</v>
          </cell>
          <cell r="H3303">
            <v>901.43318802735996</v>
          </cell>
          <cell r="I3303">
            <v>0.56024436794739585</v>
          </cell>
          <cell r="J3303">
            <v>34</v>
          </cell>
          <cell r="K3303">
            <v>5.1405601960355199E-5</v>
          </cell>
          <cell r="L3303">
            <v>3008</v>
          </cell>
          <cell r="M3303">
            <v>6.9388894912068302E-2</v>
          </cell>
          <cell r="N3303">
            <v>2944</v>
          </cell>
        </row>
        <row r="3304">
          <cell r="B3304" t="str">
            <v>VIEJO 2203CB</v>
          </cell>
          <cell r="C3304">
            <v>182852203</v>
          </cell>
          <cell r="D3304" t="str">
            <v>VIEJO 2203</v>
          </cell>
          <cell r="E3304" t="str">
            <v>CB</v>
          </cell>
          <cell r="F3304" t="b">
            <v>0</v>
          </cell>
          <cell r="G3304">
            <v>5468.4733315650801</v>
          </cell>
          <cell r="H3304">
            <v>4727.7308435474897</v>
          </cell>
          <cell r="I3304">
            <v>2.9383038182395835</v>
          </cell>
          <cell r="J3304">
            <v>42</v>
          </cell>
          <cell r="K3304">
            <v>6.6222658815826306E-5</v>
          </cell>
          <cell r="L3304">
            <v>2583</v>
          </cell>
          <cell r="M3304">
            <v>6.61872162746035E-2</v>
          </cell>
          <cell r="N3304">
            <v>3172</v>
          </cell>
        </row>
        <row r="3305">
          <cell r="B3305" t="str">
            <v>LAURELES 111268454</v>
          </cell>
          <cell r="C3305">
            <v>182371112</v>
          </cell>
          <cell r="D3305" t="str">
            <v>LAURELES 1112</v>
          </cell>
          <cell r="E3305">
            <v>68454</v>
          </cell>
          <cell r="F3305" t="b">
            <v>0</v>
          </cell>
          <cell r="G3305">
            <v>17728.979831959001</v>
          </cell>
          <cell r="H3305">
            <v>13589.215804313701</v>
          </cell>
          <cell r="I3305">
            <v>8.4457525197723431</v>
          </cell>
          <cell r="J3305">
            <v>142</v>
          </cell>
          <cell r="K3305">
            <v>6.6560293394296596E-5</v>
          </cell>
          <cell r="L3305">
            <v>2571</v>
          </cell>
          <cell r="M3305">
            <v>6.6015668213367407E-2</v>
          </cell>
          <cell r="N3305">
            <v>3214</v>
          </cell>
        </row>
        <row r="3306">
          <cell r="B3306" t="str">
            <v>DOLAN ROAD 110122158</v>
          </cell>
          <cell r="C3306">
            <v>182381101</v>
          </cell>
          <cell r="D3306" t="str">
            <v>DOLAN ROAD 1101</v>
          </cell>
          <cell r="E3306">
            <v>22158</v>
          </cell>
          <cell r="F3306" t="b">
            <v>1</v>
          </cell>
          <cell r="G3306">
            <v>14506.5343390081</v>
          </cell>
          <cell r="H3306">
            <v>184.81976260235399</v>
          </cell>
          <cell r="I3306">
            <v>0.11486622908785207</v>
          </cell>
          <cell r="J3306">
            <v>119</v>
          </cell>
          <cell r="K3306">
            <v>6.7278481472354595E-5</v>
          </cell>
          <cell r="L3306">
            <v>2552</v>
          </cell>
          <cell r="M3306">
            <v>6.5158381901338394E-2</v>
          </cell>
          <cell r="N3306">
            <v>3557</v>
          </cell>
        </row>
        <row r="3307">
          <cell r="B3307" t="str">
            <v>PAUL SWEET 210212850</v>
          </cell>
          <cell r="C3307">
            <v>83252102</v>
          </cell>
          <cell r="D3307" t="str">
            <v>PAUL SWEET 2102</v>
          </cell>
          <cell r="E3307">
            <v>12850</v>
          </cell>
          <cell r="F3307" t="b">
            <v>0</v>
          </cell>
          <cell r="G3307">
            <v>6644.9449395854199</v>
          </cell>
          <cell r="H3307">
            <v>1063.4476420451899</v>
          </cell>
          <cell r="I3307">
            <v>0.66093700562162205</v>
          </cell>
          <cell r="J3307">
            <v>52</v>
          </cell>
          <cell r="K3307">
            <v>6.6461576917955994E-5</v>
          </cell>
          <cell r="L3307">
            <v>2576</v>
          </cell>
          <cell r="M3307">
            <v>6.5295250083391404E-2</v>
          </cell>
          <cell r="N3307">
            <v>3464</v>
          </cell>
        </row>
        <row r="3308">
          <cell r="B3308" t="str">
            <v>GUALALA 1111498</v>
          </cell>
          <cell r="C3308">
            <v>42841111</v>
          </cell>
          <cell r="D3308" t="str">
            <v>GUALALA 1111</v>
          </cell>
          <cell r="E3308">
            <v>498</v>
          </cell>
          <cell r="F3308" t="b">
            <v>0</v>
          </cell>
          <cell r="G3308">
            <v>4821.7264451580404</v>
          </cell>
          <cell r="H3308">
            <v>4596.7491497211404</v>
          </cell>
          <cell r="I3308">
            <v>2.8568981663897701</v>
          </cell>
          <cell r="J3308">
            <v>18</v>
          </cell>
          <cell r="K3308">
            <v>6.5819701692109597E-5</v>
          </cell>
          <cell r="L3308">
            <v>2593</v>
          </cell>
          <cell r="M3308">
            <v>6.6146372093094694E-2</v>
          </cell>
          <cell r="N3308">
            <v>3183</v>
          </cell>
        </row>
        <row r="3309">
          <cell r="B3309" t="str">
            <v>WEST POINT 11025357</v>
          </cell>
          <cell r="C3309">
            <v>163201102</v>
          </cell>
          <cell r="D3309" t="str">
            <v>WEST POINT 1102</v>
          </cell>
          <cell r="E3309">
            <v>5357</v>
          </cell>
          <cell r="F3309" t="b">
            <v>0</v>
          </cell>
          <cell r="G3309">
            <v>5401.7845486593897</v>
          </cell>
          <cell r="H3309">
            <v>5401.7845486593897</v>
          </cell>
          <cell r="I3309">
            <v>3.357230918992784</v>
          </cell>
          <cell r="J3309">
            <v>37</v>
          </cell>
          <cell r="K3309">
            <v>6.56627629281059E-5</v>
          </cell>
          <cell r="L3309">
            <v>2599</v>
          </cell>
          <cell r="M3309">
            <v>6.6431909799575806E-2</v>
          </cell>
          <cell r="N3309">
            <v>2965</v>
          </cell>
        </row>
        <row r="3310">
          <cell r="B3310" t="str">
            <v>VIEJO 22019490</v>
          </cell>
          <cell r="C3310">
            <v>182852201</v>
          </cell>
          <cell r="D3310" t="str">
            <v>VIEJO 2201</v>
          </cell>
          <cell r="E3310">
            <v>9490</v>
          </cell>
          <cell r="F3310" t="b">
            <v>0</v>
          </cell>
          <cell r="G3310">
            <v>2186.22444144978</v>
          </cell>
          <cell r="H3310">
            <v>2004.0139997488</v>
          </cell>
          <cell r="I3310">
            <v>1.2455027966120571</v>
          </cell>
          <cell r="J3310">
            <v>21</v>
          </cell>
          <cell r="K3310">
            <v>6.5774637343045904E-5</v>
          </cell>
          <cell r="L3310">
            <v>2597</v>
          </cell>
          <cell r="M3310">
            <v>6.61872162746035E-2</v>
          </cell>
          <cell r="N3310">
            <v>3173</v>
          </cell>
        </row>
        <row r="3311">
          <cell r="B3311" t="str">
            <v>GANSNER 1101480328</v>
          </cell>
          <cell r="C3311">
            <v>103021101</v>
          </cell>
          <cell r="D3311" t="str">
            <v>GANSNER 1101</v>
          </cell>
          <cell r="E3311">
            <v>480328</v>
          </cell>
          <cell r="F3311" t="b">
            <v>1</v>
          </cell>
          <cell r="G3311">
            <v>859.32221100784398</v>
          </cell>
          <cell r="H3311">
            <v>472.37502146637098</v>
          </cell>
          <cell r="I3311">
            <v>0.2935829841307464</v>
          </cell>
          <cell r="J3311">
            <v>7</v>
          </cell>
          <cell r="K3311">
            <v>6.56468177372257E-5</v>
          </cell>
          <cell r="L3311">
            <v>2600</v>
          </cell>
          <cell r="M3311">
            <v>6.5698290714800101E-2</v>
          </cell>
          <cell r="N3311">
            <v>3311</v>
          </cell>
        </row>
        <row r="3312">
          <cell r="B3312" t="str">
            <v>DEL MONTE 21032654</v>
          </cell>
          <cell r="C3312">
            <v>182222103</v>
          </cell>
          <cell r="D3312" t="str">
            <v>DEL MONTE 2103</v>
          </cell>
          <cell r="E3312">
            <v>2654</v>
          </cell>
          <cell r="F3312" t="b">
            <v>0</v>
          </cell>
          <cell r="G3312">
            <v>2963.59986274015</v>
          </cell>
          <cell r="H3312">
            <v>2963.59986274015</v>
          </cell>
          <cell r="I3312">
            <v>1.8418892869733685</v>
          </cell>
          <cell r="J3312">
            <v>23</v>
          </cell>
          <cell r="K3312">
            <v>6.4898419623204905E-5</v>
          </cell>
          <cell r="L3312">
            <v>2612</v>
          </cell>
          <cell r="M3312">
            <v>6.6431834237477602E-2</v>
          </cell>
          <cell r="N3312">
            <v>2988</v>
          </cell>
        </row>
        <row r="3313">
          <cell r="B3313" t="str">
            <v>CLAYTON 2217CB</v>
          </cell>
          <cell r="C3313">
            <v>12022217</v>
          </cell>
          <cell r="D3313" t="str">
            <v>CLAYTON 2217</v>
          </cell>
          <cell r="E3313" t="str">
            <v>CB</v>
          </cell>
          <cell r="F3313" t="b">
            <v>1</v>
          </cell>
          <cell r="G3313">
            <v>1021.96226044771</v>
          </cell>
          <cell r="H3313">
            <v>373.78513018556498</v>
          </cell>
          <cell r="I3313">
            <v>0.23230896841862336</v>
          </cell>
          <cell r="J3313">
            <v>8</v>
          </cell>
          <cell r="K3313">
            <v>6.5789423024398202E-5</v>
          </cell>
          <cell r="L3313">
            <v>2595</v>
          </cell>
          <cell r="M3313">
            <v>6.5148189744365606E-2</v>
          </cell>
          <cell r="N3313">
            <v>3585</v>
          </cell>
        </row>
        <row r="3314">
          <cell r="B3314" t="str">
            <v>PUEBLO 2103253312</v>
          </cell>
          <cell r="C3314">
            <v>43292103</v>
          </cell>
          <cell r="D3314" t="str">
            <v>PUEBLO 2103</v>
          </cell>
          <cell r="E3314">
            <v>253312</v>
          </cell>
          <cell r="F3314" t="b">
            <v>1</v>
          </cell>
          <cell r="G3314">
            <v>698.802592086765</v>
          </cell>
          <cell r="H3314">
            <v>682.80061253800795</v>
          </cell>
          <cell r="I3314">
            <v>0.42436333905407581</v>
          </cell>
          <cell r="J3314">
            <v>2</v>
          </cell>
          <cell r="K3314">
            <v>6.5783853642642498E-5</v>
          </cell>
          <cell r="L3314">
            <v>2596</v>
          </cell>
          <cell r="M3314">
            <v>713.14310578901598</v>
          </cell>
          <cell r="N3314">
            <v>1011</v>
          </cell>
        </row>
        <row r="3315">
          <cell r="B3315" t="str">
            <v>DOLAN ROAD 1101173702</v>
          </cell>
          <cell r="C3315">
            <v>182381101</v>
          </cell>
          <cell r="D3315" t="str">
            <v>DOLAN ROAD 1101</v>
          </cell>
          <cell r="E3315">
            <v>173702</v>
          </cell>
          <cell r="F3315" t="b">
            <v>1</v>
          </cell>
          <cell r="G3315">
            <v>213.49010324733399</v>
          </cell>
          <cell r="H3315">
            <v>86.680277878921103</v>
          </cell>
          <cell r="I3315">
            <v>5.3872142870678125E-2</v>
          </cell>
          <cell r="J3315">
            <v>3</v>
          </cell>
          <cell r="K3315">
            <v>6.5663888866159399E-5</v>
          </cell>
          <cell r="L3315">
            <v>2598</v>
          </cell>
          <cell r="M3315">
            <v>6.51475899323882E-2</v>
          </cell>
          <cell r="N3315">
            <v>3599</v>
          </cell>
        </row>
        <row r="3316">
          <cell r="B3316" t="str">
            <v>ALTO 112265474</v>
          </cell>
          <cell r="C3316">
            <v>42031122</v>
          </cell>
          <cell r="D3316" t="str">
            <v>ALTO 1122</v>
          </cell>
          <cell r="E3316">
            <v>65474</v>
          </cell>
          <cell r="F3316" t="b">
            <v>0</v>
          </cell>
          <cell r="G3316">
            <v>5862.68164849608</v>
          </cell>
          <cell r="H3316">
            <v>3837.7425075358201</v>
          </cell>
          <cell r="I3316">
            <v>2.3851724720545806</v>
          </cell>
          <cell r="J3316">
            <v>47</v>
          </cell>
          <cell r="K3316">
            <v>6.4375943227477805E-5</v>
          </cell>
          <cell r="L3316">
            <v>2630</v>
          </cell>
          <cell r="M3316">
            <v>6.5968332668886104E-2</v>
          </cell>
          <cell r="N3316">
            <v>3227</v>
          </cell>
        </row>
        <row r="3317">
          <cell r="B3317" t="str">
            <v>PACIFICA 1103218962</v>
          </cell>
          <cell r="C3317">
            <v>22811103</v>
          </cell>
          <cell r="D3317" t="str">
            <v>PACIFICA 1103</v>
          </cell>
          <cell r="E3317">
            <v>218962</v>
          </cell>
          <cell r="F3317" t="b">
            <v>1</v>
          </cell>
          <cell r="G3317">
            <v>167.28938426792399</v>
          </cell>
          <cell r="H3317">
            <v>86.336332842910096</v>
          </cell>
          <cell r="I3317">
            <v>5.3658379641336296E-2</v>
          </cell>
          <cell r="J3317">
            <v>2</v>
          </cell>
          <cell r="K3317">
            <v>5.4300538977258798E-5</v>
          </cell>
          <cell r="L3317">
            <v>2937</v>
          </cell>
          <cell r="M3317">
            <v>7.8473564237356103E-2</v>
          </cell>
          <cell r="N3317">
            <v>2935</v>
          </cell>
        </row>
        <row r="3318">
          <cell r="B3318" t="str">
            <v>VACAVILLE 1111772224</v>
          </cell>
          <cell r="C3318">
            <v>63601111</v>
          </cell>
          <cell r="D3318" t="str">
            <v>VACAVILLE 1111</v>
          </cell>
          <cell r="E3318">
            <v>772224</v>
          </cell>
          <cell r="F3318" t="b">
            <v>1</v>
          </cell>
          <cell r="G3318">
            <v>126.249112970562</v>
          </cell>
          <cell r="H3318">
            <v>91.958348784931303</v>
          </cell>
          <cell r="I3318">
            <v>5.7152485260989004E-2</v>
          </cell>
          <cell r="J3318">
            <v>2</v>
          </cell>
          <cell r="K3318">
            <v>6.4042471421998898E-5</v>
          </cell>
          <cell r="L3318">
            <v>2644</v>
          </cell>
          <cell r="M3318">
            <v>6.5790498459751795E-2</v>
          </cell>
          <cell r="N3318">
            <v>3275</v>
          </cell>
        </row>
        <row r="3319">
          <cell r="B3319" t="str">
            <v>CAROLANDS 040484797</v>
          </cell>
          <cell r="C3319">
            <v>24060404</v>
          </cell>
          <cell r="D3319" t="str">
            <v>CAROLANDS 0404</v>
          </cell>
          <cell r="E3319">
            <v>84797</v>
          </cell>
          <cell r="F3319" t="b">
            <v>1</v>
          </cell>
          <cell r="G3319">
            <v>2211.5606545150999</v>
          </cell>
          <cell r="H3319">
            <v>66.699533439278596</v>
          </cell>
          <cell r="I3319">
            <v>4.1454029483703289E-2</v>
          </cell>
          <cell r="J3319">
            <v>21</v>
          </cell>
          <cell r="K3319">
            <v>6.4533495424257107E-5</v>
          </cell>
          <cell r="L3319">
            <v>2626</v>
          </cell>
          <cell r="M3319">
            <v>6.5330550074577304E-2</v>
          </cell>
          <cell r="N3319">
            <v>3445</v>
          </cell>
        </row>
        <row r="3320">
          <cell r="B3320" t="str">
            <v>LAURELES 1112CB</v>
          </cell>
          <cell r="C3320">
            <v>182371112</v>
          </cell>
          <cell r="D3320" t="str">
            <v>LAURELES 1112</v>
          </cell>
          <cell r="E3320" t="str">
            <v>CB</v>
          </cell>
          <cell r="F3320" t="b">
            <v>1</v>
          </cell>
          <cell r="G3320">
            <v>3818.0633908413602</v>
          </cell>
          <cell r="H3320">
            <v>493.18149787604398</v>
          </cell>
          <cell r="I3320">
            <v>0.30651429327286761</v>
          </cell>
          <cell r="J3320">
            <v>38</v>
          </cell>
          <cell r="K3320">
            <v>6.4589039108173705E-5</v>
          </cell>
          <cell r="L3320">
            <v>2622</v>
          </cell>
          <cell r="M3320">
            <v>6.5214617471945902E-2</v>
          </cell>
          <cell r="N3320">
            <v>3503</v>
          </cell>
        </row>
        <row r="3321">
          <cell r="B3321" t="str">
            <v>ATASCADERO 1102CB</v>
          </cell>
          <cell r="C3321">
            <v>182541102</v>
          </cell>
          <cell r="D3321" t="str">
            <v>ATASCADERO 1102</v>
          </cell>
          <cell r="E3321" t="str">
            <v>CB</v>
          </cell>
          <cell r="F3321" t="b">
            <v>1</v>
          </cell>
          <cell r="G3321">
            <v>8168.5567495117803</v>
          </cell>
          <cell r="H3321">
            <v>0</v>
          </cell>
          <cell r="I3321">
            <v>0</v>
          </cell>
          <cell r="J3321">
            <v>67</v>
          </cell>
          <cell r="K3321">
            <v>6.4156204409686497E-5</v>
          </cell>
          <cell r="L3321">
            <v>2638</v>
          </cell>
          <cell r="M3321">
            <v>6.5524667501449502E-2</v>
          </cell>
          <cell r="N3321">
            <v>3359</v>
          </cell>
        </row>
        <row r="3322">
          <cell r="B3322" t="str">
            <v>GREENBRAE 11021254</v>
          </cell>
          <cell r="C3322">
            <v>43091102</v>
          </cell>
          <cell r="D3322" t="str">
            <v>GREENBRAE 1102</v>
          </cell>
          <cell r="E3322">
            <v>1254</v>
          </cell>
          <cell r="F3322" t="b">
            <v>0</v>
          </cell>
          <cell r="G3322">
            <v>15241.9933449699</v>
          </cell>
          <cell r="H3322">
            <v>9639.5737864655603</v>
          </cell>
          <cell r="I3322">
            <v>5.991034050009671</v>
          </cell>
          <cell r="J3322">
            <v>130</v>
          </cell>
          <cell r="K3322">
            <v>6.3299438341765803E-5</v>
          </cell>
          <cell r="L3322">
            <v>2668</v>
          </cell>
          <cell r="M3322">
            <v>6.5870065880598599E-2</v>
          </cell>
          <cell r="N3322">
            <v>3250</v>
          </cell>
        </row>
        <row r="3323">
          <cell r="B3323" t="str">
            <v>SAN CARLOS 110436864</v>
          </cell>
          <cell r="C3323">
            <v>24181104</v>
          </cell>
          <cell r="D3323" t="str">
            <v>SAN CARLOS 1104</v>
          </cell>
          <cell r="E3323">
            <v>36864</v>
          </cell>
          <cell r="F3323" t="b">
            <v>1</v>
          </cell>
          <cell r="G3323">
            <v>910.394887460674</v>
          </cell>
          <cell r="H3323">
            <v>889.72216556135902</v>
          </cell>
          <cell r="I3323">
            <v>0.55296592017486579</v>
          </cell>
          <cell r="J3323">
            <v>10</v>
          </cell>
          <cell r="K3323">
            <v>6.2904355763748694E-5</v>
          </cell>
          <cell r="L3323">
            <v>2685</v>
          </cell>
          <cell r="M3323">
            <v>6.63034178316593E-2</v>
          </cell>
          <cell r="N3323">
            <v>3147</v>
          </cell>
        </row>
        <row r="3324">
          <cell r="B3324" t="str">
            <v>HATTON 11029642</v>
          </cell>
          <cell r="C3324">
            <v>182291102</v>
          </cell>
          <cell r="D3324" t="str">
            <v>HATTON 1102</v>
          </cell>
          <cell r="E3324">
            <v>9642</v>
          </cell>
          <cell r="F3324" t="b">
            <v>0</v>
          </cell>
          <cell r="G3324">
            <v>1925.89343872468</v>
          </cell>
          <cell r="H3324">
            <v>1925.89343872468</v>
          </cell>
          <cell r="I3324">
            <v>1.1969505523459789</v>
          </cell>
          <cell r="J3324">
            <v>18</v>
          </cell>
          <cell r="K3324">
            <v>6.2785307717503106E-5</v>
          </cell>
          <cell r="L3324">
            <v>2690</v>
          </cell>
          <cell r="M3324">
            <v>6.6431834237477602E-2</v>
          </cell>
          <cell r="N3324">
            <v>2983</v>
          </cell>
        </row>
        <row r="3325">
          <cell r="B3325" t="str">
            <v>LAKEWOOD 1102CB</v>
          </cell>
          <cell r="C3325">
            <v>13531102</v>
          </cell>
          <cell r="D3325" t="str">
            <v>LAKEWOOD 1102</v>
          </cell>
          <cell r="E3325" t="str">
            <v>CB</v>
          </cell>
          <cell r="F3325" t="b">
            <v>1</v>
          </cell>
          <cell r="G3325">
            <v>15331.912398456599</v>
          </cell>
          <cell r="H3325">
            <v>23.5925048244229</v>
          </cell>
          <cell r="I3325">
            <v>1.4662837056819701E-2</v>
          </cell>
          <cell r="J3325">
            <v>121</v>
          </cell>
          <cell r="K3325">
            <v>6.3976942348681196E-5</v>
          </cell>
          <cell r="L3325">
            <v>2647</v>
          </cell>
          <cell r="M3325">
            <v>6.5158797752060002E-2</v>
          </cell>
          <cell r="N3325">
            <v>3556</v>
          </cell>
        </row>
        <row r="3326">
          <cell r="B3326" t="str">
            <v>ECHO SUMMIT 1101CB</v>
          </cell>
          <cell r="C3326">
            <v>158031101</v>
          </cell>
          <cell r="D3326" t="str">
            <v>ECHO SUMMIT 1101</v>
          </cell>
          <cell r="E3326" t="str">
            <v>CB</v>
          </cell>
          <cell r="F3326" t="b">
            <v>1</v>
          </cell>
          <cell r="G3326">
            <v>49.176122780116899</v>
          </cell>
          <cell r="H3326">
            <v>49.176122780116899</v>
          </cell>
          <cell r="I3326">
            <v>3.0563158968375945E-2</v>
          </cell>
          <cell r="J3326">
            <v>1</v>
          </cell>
          <cell r="K3326">
            <v>6.26541877863928E-5</v>
          </cell>
          <cell r="L3326">
            <v>2695</v>
          </cell>
          <cell r="M3326">
            <v>6.6431154186312194E-2</v>
          </cell>
          <cell r="N3326">
            <v>3094</v>
          </cell>
        </row>
        <row r="3327">
          <cell r="B3327" t="str">
            <v>PACIFICA 1102267868</v>
          </cell>
          <cell r="C3327">
            <v>22811102</v>
          </cell>
          <cell r="D3327" t="str">
            <v>PACIFICA 1102</v>
          </cell>
          <cell r="E3327">
            <v>267868</v>
          </cell>
          <cell r="F3327" t="b">
            <v>0</v>
          </cell>
          <cell r="G3327">
            <v>1937.27721324698</v>
          </cell>
          <cell r="H3327">
            <v>1363.54409733335</v>
          </cell>
          <cell r="I3327">
            <v>0.84744816490574892</v>
          </cell>
          <cell r="J3327">
            <v>13</v>
          </cell>
          <cell r="K3327">
            <v>6.3100175583923095E-5</v>
          </cell>
          <cell r="L3327">
            <v>2676</v>
          </cell>
          <cell r="M3327">
            <v>6.5838869947653506E-2</v>
          </cell>
          <cell r="N3327">
            <v>3257</v>
          </cell>
        </row>
        <row r="3328">
          <cell r="B3328" t="str">
            <v>BERESFORD 04039154</v>
          </cell>
          <cell r="C3328">
            <v>24040403</v>
          </cell>
          <cell r="D3328" t="str">
            <v>BERESFORD 0403</v>
          </cell>
          <cell r="E3328">
            <v>9154</v>
          </cell>
          <cell r="F3328" t="b">
            <v>0</v>
          </cell>
          <cell r="G3328">
            <v>10556.7719001356</v>
          </cell>
          <cell r="H3328">
            <v>6776.6761810650496</v>
          </cell>
          <cell r="I3328">
            <v>4.2117316227874761</v>
          </cell>
          <cell r="J3328">
            <v>95</v>
          </cell>
          <cell r="K3328">
            <v>6.2891705544499999E-5</v>
          </cell>
          <cell r="L3328">
            <v>2686</v>
          </cell>
          <cell r="M3328">
            <v>6.5944992868523802E-2</v>
          </cell>
          <cell r="N3328">
            <v>3236</v>
          </cell>
        </row>
        <row r="3329">
          <cell r="B3329" t="str">
            <v>BIG MEADOWS 21012510</v>
          </cell>
          <cell r="C3329">
            <v>102812101</v>
          </cell>
          <cell r="D3329" t="str">
            <v>BIG MEADOWS 2101</v>
          </cell>
          <cell r="E3329">
            <v>2510</v>
          </cell>
          <cell r="F3329" t="b">
            <v>0</v>
          </cell>
          <cell r="G3329">
            <v>14243.477031604099</v>
          </cell>
          <cell r="H3329">
            <v>12778.5067860979</v>
          </cell>
          <cell r="I3329">
            <v>7.9418935898681786</v>
          </cell>
          <cell r="J3329">
            <v>22</v>
          </cell>
          <cell r="K3329">
            <v>6.2454055642731303E-5</v>
          </cell>
          <cell r="L3329">
            <v>2707</v>
          </cell>
          <cell r="M3329">
            <v>6.6023350379147805E-2</v>
          </cell>
          <cell r="N3329">
            <v>3213</v>
          </cell>
        </row>
        <row r="3330">
          <cell r="B3330" t="str">
            <v>LAS GALLINAS A 1107554</v>
          </cell>
          <cell r="C3330">
            <v>42991107</v>
          </cell>
          <cell r="D3330" t="str">
            <v>LAS GALLINAS A 1107</v>
          </cell>
          <cell r="E3330">
            <v>554</v>
          </cell>
          <cell r="F3330" t="b">
            <v>1</v>
          </cell>
          <cell r="G3330">
            <v>4453.2978125063701</v>
          </cell>
          <cell r="H3330">
            <v>52.9857185924973</v>
          </cell>
          <cell r="I3330">
            <v>3.2930838155685087E-2</v>
          </cell>
          <cell r="J3330">
            <v>35</v>
          </cell>
          <cell r="K3330">
            <v>6.3329779443259098E-5</v>
          </cell>
          <cell r="L3330">
            <v>2667</v>
          </cell>
          <cell r="M3330">
            <v>6.51877657164147E-2</v>
          </cell>
          <cell r="N3330">
            <v>3524</v>
          </cell>
        </row>
        <row r="3331">
          <cell r="B3331" t="str">
            <v>WOOD 0401265211</v>
          </cell>
          <cell r="C3331">
            <v>13380401</v>
          </cell>
          <cell r="D3331" t="str">
            <v>WOOD 0401</v>
          </cell>
          <cell r="E3331">
            <v>265211</v>
          </cell>
          <cell r="F3331" t="b">
            <v>1</v>
          </cell>
          <cell r="G3331">
            <v>282.19499398411801</v>
          </cell>
          <cell r="H3331">
            <v>238.16934169154601</v>
          </cell>
          <cell r="I3331">
            <v>0.14802320801214791</v>
          </cell>
          <cell r="J3331">
            <v>4</v>
          </cell>
          <cell r="K3331">
            <v>6.2639474890602206E-5</v>
          </cell>
          <cell r="L3331">
            <v>2696</v>
          </cell>
          <cell r="M3331">
            <v>6.5789449959993307E-2</v>
          </cell>
          <cell r="N3331">
            <v>3282</v>
          </cell>
        </row>
        <row r="3332">
          <cell r="B3332" t="str">
            <v>VIEJO 2201CB</v>
          </cell>
          <cell r="C3332">
            <v>182852201</v>
          </cell>
          <cell r="D3332" t="str">
            <v>VIEJO 2201</v>
          </cell>
          <cell r="E3332" t="str">
            <v>CB</v>
          </cell>
          <cell r="F3332" t="b">
            <v>0</v>
          </cell>
          <cell r="G3332">
            <v>8287.0610497657199</v>
          </cell>
          <cell r="H3332">
            <v>8183.2874924825601</v>
          </cell>
          <cell r="I3332">
            <v>5.0859462352284401</v>
          </cell>
          <cell r="J3332">
            <v>67</v>
          </cell>
          <cell r="K3332">
            <v>6.1848006565136802E-5</v>
          </cell>
          <cell r="L3332">
            <v>2725</v>
          </cell>
          <cell r="M3332">
            <v>6.6374330761130501E-2</v>
          </cell>
          <cell r="N3332">
            <v>3130</v>
          </cell>
        </row>
        <row r="3333">
          <cell r="B3333" t="str">
            <v>DOLAN ROAD 11013012</v>
          </cell>
          <cell r="C3333">
            <v>182381101</v>
          </cell>
          <cell r="D3333" t="str">
            <v>DOLAN ROAD 1101</v>
          </cell>
          <cell r="E3333">
            <v>3012</v>
          </cell>
          <cell r="F3333" t="b">
            <v>1</v>
          </cell>
          <cell r="G3333">
            <v>22106.104930569501</v>
          </cell>
          <cell r="H3333">
            <v>301.93860769489902</v>
          </cell>
          <cell r="I3333">
            <v>0.18765606444679864</v>
          </cell>
          <cell r="J3333">
            <v>160</v>
          </cell>
          <cell r="K3333">
            <v>6.2530490008093996E-5</v>
          </cell>
          <cell r="L3333">
            <v>2701</v>
          </cell>
          <cell r="M3333">
            <v>6.5163642986201795E-2</v>
          </cell>
          <cell r="N3333">
            <v>3551</v>
          </cell>
        </row>
        <row r="3334">
          <cell r="B3334" t="str">
            <v>HICKS 2103XR248</v>
          </cell>
          <cell r="C3334">
            <v>83432103</v>
          </cell>
          <cell r="D3334" t="str">
            <v>HICKS 2103</v>
          </cell>
          <cell r="E3334" t="str">
            <v>XR248</v>
          </cell>
          <cell r="F3334" t="b">
            <v>1</v>
          </cell>
          <cell r="G3334">
            <v>2436.81914362611</v>
          </cell>
          <cell r="H3334">
            <v>0</v>
          </cell>
          <cell r="I3334">
            <v>0</v>
          </cell>
          <cell r="J3334">
            <v>22</v>
          </cell>
          <cell r="K3334">
            <v>6.2539522332372103E-5</v>
          </cell>
          <cell r="L3334">
            <v>2700</v>
          </cell>
          <cell r="M3334">
            <v>6.5146990120410905E-2</v>
          </cell>
          <cell r="N3334">
            <v>3632</v>
          </cell>
        </row>
        <row r="3335">
          <cell r="B3335" t="str">
            <v>SARATOGA 1103709451</v>
          </cell>
          <cell r="C3335">
            <v>83371103</v>
          </cell>
          <cell r="D3335" t="str">
            <v>SARATOGA 1103</v>
          </cell>
          <cell r="E3335">
            <v>709451</v>
          </cell>
          <cell r="F3335" t="b">
            <v>1</v>
          </cell>
          <cell r="G3335">
            <v>302.47383606953298</v>
          </cell>
          <cell r="H3335">
            <v>302.47383606953298</v>
          </cell>
          <cell r="I3335">
            <v>0.18798871104383652</v>
          </cell>
          <cell r="J3335">
            <v>5</v>
          </cell>
          <cell r="K3335">
            <v>6.0665323690045602E-5</v>
          </cell>
          <cell r="L3335">
            <v>2757</v>
          </cell>
          <cell r="M3335">
            <v>6.6431909799575806E-2</v>
          </cell>
          <cell r="N3335">
            <v>2951</v>
          </cell>
        </row>
        <row r="3336">
          <cell r="B3336" t="str">
            <v>SARATOGA 1107CB</v>
          </cell>
          <cell r="C3336">
            <v>83371107</v>
          </cell>
          <cell r="D3336" t="str">
            <v>SARATOGA 1107</v>
          </cell>
          <cell r="E3336" t="str">
            <v>CB</v>
          </cell>
          <cell r="F3336" t="b">
            <v>1</v>
          </cell>
          <cell r="G3336">
            <v>15770.5802959954</v>
          </cell>
          <cell r="H3336">
            <v>273.84244393382801</v>
          </cell>
          <cell r="I3336">
            <v>0.17019418516707768</v>
          </cell>
          <cell r="J3336">
            <v>135</v>
          </cell>
          <cell r="K3336">
            <v>6.1780452456297304E-5</v>
          </cell>
          <cell r="L3336">
            <v>2726</v>
          </cell>
          <cell r="M3336">
            <v>6.5185061814608397E-2</v>
          </cell>
          <cell r="N3336">
            <v>3529</v>
          </cell>
        </row>
        <row r="3337">
          <cell r="B3337" t="str">
            <v>SANTA ROSA A 1107CB</v>
          </cell>
          <cell r="C3337">
            <v>42151107</v>
          </cell>
          <cell r="D3337" t="str">
            <v>SANTA ROSA A 1107</v>
          </cell>
          <cell r="E3337" t="str">
            <v>CB</v>
          </cell>
          <cell r="F3337" t="b">
            <v>0</v>
          </cell>
          <cell r="G3337">
            <v>9896.0277767047992</v>
          </cell>
          <cell r="H3337">
            <v>4879.3812515456002</v>
          </cell>
          <cell r="I3337">
            <v>3.0325551594441271</v>
          </cell>
          <cell r="J3337">
            <v>92</v>
          </cell>
          <cell r="K3337">
            <v>6.0198914440291801E-5</v>
          </cell>
          <cell r="L3337">
            <v>2766</v>
          </cell>
          <cell r="M3337">
            <v>6.5711023122064394E-2</v>
          </cell>
          <cell r="N3337">
            <v>3305</v>
          </cell>
        </row>
        <row r="3338">
          <cell r="B3338" t="str">
            <v>BERKELEY F 1105189500</v>
          </cell>
          <cell r="C3338">
            <v>12061105</v>
          </cell>
          <cell r="D3338" t="str">
            <v>BERKELEY F 1105</v>
          </cell>
          <cell r="E3338">
            <v>189500</v>
          </cell>
          <cell r="F3338" t="b">
            <v>0</v>
          </cell>
          <cell r="G3338">
            <v>1726.24020811173</v>
          </cell>
          <cell r="H3338">
            <v>1225.6859610224501</v>
          </cell>
          <cell r="I3338">
            <v>0.7617687762724985</v>
          </cell>
          <cell r="J3338">
            <v>17</v>
          </cell>
          <cell r="K3338">
            <v>6.00819557268336E-5</v>
          </cell>
          <cell r="L3338">
            <v>2771</v>
          </cell>
          <cell r="M3338">
            <v>6.5902825225802E-2</v>
          </cell>
          <cell r="N3338">
            <v>3244</v>
          </cell>
        </row>
        <row r="3339">
          <cell r="B3339" t="str">
            <v>OAKLAND K 1104CB</v>
          </cell>
          <cell r="C3339">
            <v>12101104</v>
          </cell>
          <cell r="D3339" t="str">
            <v>OAKLAND K 1104</v>
          </cell>
          <cell r="E3339" t="str">
            <v>CB</v>
          </cell>
          <cell r="F3339" t="b">
            <v>0</v>
          </cell>
          <cell r="G3339">
            <v>2366.5049922045901</v>
          </cell>
          <cell r="H3339">
            <v>2366.5049922045901</v>
          </cell>
          <cell r="I3339">
            <v>1.4707924128058361</v>
          </cell>
          <cell r="J3339">
            <v>17</v>
          </cell>
          <cell r="K3339">
            <v>5.9542383978088502E-5</v>
          </cell>
          <cell r="L3339">
            <v>2787</v>
          </cell>
          <cell r="M3339">
            <v>6.6431767565038102E-2</v>
          </cell>
          <cell r="N3339">
            <v>2992</v>
          </cell>
        </row>
        <row r="3340">
          <cell r="B3340" t="str">
            <v>VIEJO 22022606</v>
          </cell>
          <cell r="C3340">
            <v>182852202</v>
          </cell>
          <cell r="D3340" t="str">
            <v>VIEJO 2202</v>
          </cell>
          <cell r="E3340">
            <v>2606</v>
          </cell>
          <cell r="F3340" t="b">
            <v>0</v>
          </cell>
          <cell r="G3340">
            <v>4663.4326051665203</v>
          </cell>
          <cell r="H3340">
            <v>1279.3760369689501</v>
          </cell>
          <cell r="I3340">
            <v>0.79513737536914242</v>
          </cell>
          <cell r="J3340">
            <v>52</v>
          </cell>
          <cell r="K3340">
            <v>5.9834251124777003E-5</v>
          </cell>
          <cell r="L3340">
            <v>2780</v>
          </cell>
          <cell r="M3340">
            <v>6.5394283154762103E-2</v>
          </cell>
          <cell r="N3340">
            <v>3420</v>
          </cell>
        </row>
        <row r="3341">
          <cell r="B3341" t="str">
            <v>PUEBLO 21031970</v>
          </cell>
          <cell r="C3341">
            <v>43292103</v>
          </cell>
          <cell r="D3341" t="str">
            <v>PUEBLO 2103</v>
          </cell>
          <cell r="E3341">
            <v>1970</v>
          </cell>
          <cell r="F3341" t="b">
            <v>1</v>
          </cell>
          <cell r="G3341">
            <v>6915.7170308447303</v>
          </cell>
          <cell r="H3341">
            <v>0</v>
          </cell>
          <cell r="I3341">
            <v>0</v>
          </cell>
          <cell r="J3341">
            <v>60</v>
          </cell>
          <cell r="K3341">
            <v>6.00129052145348E-5</v>
          </cell>
          <cell r="L3341">
            <v>2774</v>
          </cell>
          <cell r="M3341">
            <v>6.5151188800396706E-2</v>
          </cell>
          <cell r="N3341">
            <v>3563</v>
          </cell>
        </row>
        <row r="3342">
          <cell r="B3342" t="str">
            <v>MORGAN HILL 2109145998</v>
          </cell>
          <cell r="C3342">
            <v>83242109</v>
          </cell>
          <cell r="D3342" t="str">
            <v>MORGAN HILL 2109</v>
          </cell>
          <cell r="E3342">
            <v>145998</v>
          </cell>
          <cell r="F3342" t="b">
            <v>0</v>
          </cell>
          <cell r="G3342">
            <v>4112.6068926620901</v>
          </cell>
          <cell r="H3342">
            <v>4027.9660231469402</v>
          </cell>
          <cell r="I3342">
            <v>2.5033971554673338</v>
          </cell>
          <cell r="J3342">
            <v>28</v>
          </cell>
          <cell r="K3342">
            <v>5.87874586861809E-5</v>
          </cell>
          <cell r="L3342">
            <v>2812</v>
          </cell>
          <cell r="M3342">
            <v>6.6294182200179394E-2</v>
          </cell>
          <cell r="N3342">
            <v>3151</v>
          </cell>
        </row>
        <row r="3343">
          <cell r="B3343" t="str">
            <v>VIEJO 22019114</v>
          </cell>
          <cell r="C3343">
            <v>182852201</v>
          </cell>
          <cell r="D3343" t="str">
            <v>VIEJO 2201</v>
          </cell>
          <cell r="E3343">
            <v>9114</v>
          </cell>
          <cell r="F3343" t="b">
            <v>0</v>
          </cell>
          <cell r="G3343">
            <v>11036.312331892699</v>
          </cell>
          <cell r="H3343">
            <v>10977.6209448143</v>
          </cell>
          <cell r="I3343">
            <v>6.8226357643345557</v>
          </cell>
          <cell r="J3343">
            <v>92</v>
          </cell>
          <cell r="K3343">
            <v>5.8649096425379698E-5</v>
          </cell>
          <cell r="L3343">
            <v>2817</v>
          </cell>
          <cell r="M3343">
            <v>6.6403915883019304E-2</v>
          </cell>
          <cell r="N3343">
            <v>3117</v>
          </cell>
        </row>
        <row r="3344">
          <cell r="B3344" t="str">
            <v>CAROLANDS 04049026</v>
          </cell>
          <cell r="C3344">
            <v>24060404</v>
          </cell>
          <cell r="D3344" t="str">
            <v>CAROLANDS 0404</v>
          </cell>
          <cell r="E3344">
            <v>9026</v>
          </cell>
          <cell r="F3344" t="b">
            <v>0</v>
          </cell>
          <cell r="G3344">
            <v>8105.2329512271099</v>
          </cell>
          <cell r="H3344">
            <v>1184.15093382023</v>
          </cell>
          <cell r="I3344">
            <v>0.73595458907410194</v>
          </cell>
          <cell r="J3344">
            <v>71</v>
          </cell>
          <cell r="K3344">
            <v>5.9490117010959103E-5</v>
          </cell>
          <cell r="L3344">
            <v>2791</v>
          </cell>
          <cell r="M3344">
            <v>6.53822571039199E-2</v>
          </cell>
          <cell r="N3344">
            <v>3425</v>
          </cell>
        </row>
        <row r="3345">
          <cell r="B3345" t="str">
            <v>FORT ORD 21069656</v>
          </cell>
          <cell r="C3345">
            <v>182402106</v>
          </cell>
          <cell r="D3345" t="str">
            <v>FORT ORD 2106</v>
          </cell>
          <cell r="E3345">
            <v>9656</v>
          </cell>
          <cell r="F3345" t="b">
            <v>1</v>
          </cell>
          <cell r="G3345">
            <v>188.98829727100701</v>
          </cell>
          <cell r="H3345">
            <v>188.98829727100701</v>
          </cell>
          <cell r="I3345">
            <v>0.11745699022436731</v>
          </cell>
          <cell r="J3345">
            <v>2</v>
          </cell>
          <cell r="K3345">
            <v>5.8277016250940499E-5</v>
          </cell>
          <cell r="L3345">
            <v>2826</v>
          </cell>
          <cell r="M3345">
            <v>6.6431834237477602E-2</v>
          </cell>
          <cell r="N3345">
            <v>2981</v>
          </cell>
        </row>
        <row r="3346">
          <cell r="B3346" t="str">
            <v>OAKLAND J 1102CR184</v>
          </cell>
          <cell r="C3346">
            <v>12091102</v>
          </cell>
          <cell r="D3346" t="str">
            <v>OAKLAND J 1102</v>
          </cell>
          <cell r="E3346" t="str">
            <v>CR184</v>
          </cell>
          <cell r="F3346" t="b">
            <v>0</v>
          </cell>
          <cell r="G3346">
            <v>5568.99059492996</v>
          </cell>
          <cell r="H3346">
            <v>5568.99059492996</v>
          </cell>
          <cell r="I3346">
            <v>3.4611501522249597</v>
          </cell>
          <cell r="J3346">
            <v>43</v>
          </cell>
          <cell r="K3346">
            <v>5.78714337089602E-5</v>
          </cell>
          <cell r="L3346">
            <v>2839</v>
          </cell>
          <cell r="M3346">
            <v>6.6431909799575806E-2</v>
          </cell>
          <cell r="N3346">
            <v>2949</v>
          </cell>
        </row>
        <row r="3347">
          <cell r="B3347" t="str">
            <v>FAIRVIEW 2207P142</v>
          </cell>
          <cell r="C3347">
            <v>13432207</v>
          </cell>
          <cell r="D3347" t="str">
            <v>FAIRVIEW 2207</v>
          </cell>
          <cell r="E3347" t="str">
            <v>P142</v>
          </cell>
          <cell r="F3347" t="b">
            <v>0</v>
          </cell>
          <cell r="G3347">
            <v>5002.4344058229399</v>
          </cell>
          <cell r="H3347">
            <v>1963.57037265084</v>
          </cell>
          <cell r="I3347">
            <v>1.2203669189874704</v>
          </cell>
          <cell r="J3347">
            <v>41</v>
          </cell>
          <cell r="K3347">
            <v>5.8203651017875599E-5</v>
          </cell>
          <cell r="L3347">
            <v>2828</v>
          </cell>
          <cell r="M3347">
            <v>6.5555175015174896E-2</v>
          </cell>
          <cell r="N3347">
            <v>3351</v>
          </cell>
        </row>
        <row r="3348">
          <cell r="B3348" t="str">
            <v>BELL 1107643778</v>
          </cell>
          <cell r="C3348">
            <v>152701107</v>
          </cell>
          <cell r="D3348" t="str">
            <v>BELL 1107</v>
          </cell>
          <cell r="E3348">
            <v>643778</v>
          </cell>
          <cell r="F3348" t="b">
            <v>1</v>
          </cell>
          <cell r="G3348">
            <v>406.31479880115501</v>
          </cell>
          <cell r="H3348">
            <v>270.30509570942502</v>
          </cell>
          <cell r="I3348">
            <v>0.16799570895551585</v>
          </cell>
          <cell r="J3348">
            <v>4</v>
          </cell>
          <cell r="K3348">
            <v>5.7794299209490398E-5</v>
          </cell>
          <cell r="L3348">
            <v>2841</v>
          </cell>
          <cell r="M3348">
            <v>6.5470374886351101E-2</v>
          </cell>
          <cell r="N3348">
            <v>3381</v>
          </cell>
        </row>
        <row r="3349">
          <cell r="B3349" t="str">
            <v>DOLAN ROAD 1101882610</v>
          </cell>
          <cell r="C3349">
            <v>182381101</v>
          </cell>
          <cell r="D3349" t="str">
            <v>DOLAN ROAD 1101</v>
          </cell>
          <cell r="E3349">
            <v>882610</v>
          </cell>
          <cell r="F3349" t="b">
            <v>1</v>
          </cell>
          <cell r="G3349">
            <v>653.63346578403298</v>
          </cell>
          <cell r="H3349">
            <v>228.31576376939501</v>
          </cell>
          <cell r="I3349">
            <v>0.14189916952728093</v>
          </cell>
          <cell r="J3349">
            <v>8</v>
          </cell>
          <cell r="K3349">
            <v>5.792150977868E-5</v>
          </cell>
          <cell r="L3349">
            <v>2838</v>
          </cell>
          <cell r="M3349">
            <v>6.5308120470524395E-2</v>
          </cell>
          <cell r="N3349">
            <v>3458</v>
          </cell>
        </row>
        <row r="3350">
          <cell r="B3350" t="str">
            <v>LOS GATOS 1102526868</v>
          </cell>
          <cell r="C3350">
            <v>82021102</v>
          </cell>
          <cell r="D3350" t="str">
            <v>LOS GATOS 1102</v>
          </cell>
          <cell r="E3350">
            <v>526868</v>
          </cell>
          <cell r="F3350" t="b">
            <v>0</v>
          </cell>
          <cell r="G3350">
            <v>2061.1443452540102</v>
          </cell>
          <cell r="H3350">
            <v>1780.51654809703</v>
          </cell>
          <cell r="I3350">
            <v>1.1065982275307831</v>
          </cell>
          <cell r="J3350">
            <v>20</v>
          </cell>
          <cell r="K3350">
            <v>5.6771582421788399E-5</v>
          </cell>
          <cell r="L3350">
            <v>2867</v>
          </cell>
          <cell r="M3350">
            <v>6.6239171847701006E-2</v>
          </cell>
          <cell r="N3350">
            <v>3165</v>
          </cell>
        </row>
        <row r="3351">
          <cell r="B3351" t="str">
            <v>SUMMIT 110158642</v>
          </cell>
          <cell r="C3351">
            <v>152591101</v>
          </cell>
          <cell r="D3351" t="str">
            <v>SUMMIT 1101</v>
          </cell>
          <cell r="E3351">
            <v>58642</v>
          </cell>
          <cell r="F3351" t="b">
            <v>0</v>
          </cell>
          <cell r="G3351">
            <v>2892.0319065276499</v>
          </cell>
          <cell r="H3351">
            <v>2892.0319065276499</v>
          </cell>
          <cell r="I3351">
            <v>1.7974095130687693</v>
          </cell>
          <cell r="J3351">
            <v>13</v>
          </cell>
          <cell r="K3351">
            <v>5.6521265623114903E-5</v>
          </cell>
          <cell r="L3351">
            <v>2871</v>
          </cell>
          <cell r="M3351">
            <v>6.6431305302790802E-2</v>
          </cell>
          <cell r="N3351">
            <v>3049</v>
          </cell>
        </row>
        <row r="3352">
          <cell r="B3352" t="str">
            <v>ATASCADERO 11012379</v>
          </cell>
          <cell r="C3352">
            <v>182541101</v>
          </cell>
          <cell r="D3352" t="str">
            <v>ATASCADERO 1101</v>
          </cell>
          <cell r="E3352">
            <v>2379</v>
          </cell>
          <cell r="F3352" t="b">
            <v>0</v>
          </cell>
          <cell r="G3352">
            <v>1171.368891887</v>
          </cell>
          <cell r="H3352">
            <v>1171.368891887</v>
          </cell>
          <cell r="I3352">
            <v>0.72801049837600995</v>
          </cell>
          <cell r="J3352">
            <v>11</v>
          </cell>
          <cell r="K3352">
            <v>5.65182705031475E-5</v>
          </cell>
          <cell r="L3352">
            <v>2872</v>
          </cell>
          <cell r="M3352">
            <v>6.6431909799575806E-2</v>
          </cell>
          <cell r="N3352">
            <v>2969</v>
          </cell>
        </row>
        <row r="3353">
          <cell r="B3353" t="str">
            <v>DEL MONTE 2103468158</v>
          </cell>
          <cell r="C3353">
            <v>182222103</v>
          </cell>
          <cell r="D3353" t="str">
            <v>DEL MONTE 2103</v>
          </cell>
          <cell r="E3353">
            <v>468158</v>
          </cell>
          <cell r="F3353" t="b">
            <v>1</v>
          </cell>
          <cell r="G3353">
            <v>1565.7595628899701</v>
          </cell>
          <cell r="H3353">
            <v>826.61325696114204</v>
          </cell>
          <cell r="I3353">
            <v>0.5137434785339603</v>
          </cell>
          <cell r="J3353">
            <v>12</v>
          </cell>
          <cell r="K3353">
            <v>5.6982794982710999E-5</v>
          </cell>
          <cell r="L3353">
            <v>2862</v>
          </cell>
          <cell r="M3353">
            <v>6.5468651008660603E-2</v>
          </cell>
          <cell r="N3353">
            <v>3384</v>
          </cell>
        </row>
        <row r="3354">
          <cell r="B3354" t="str">
            <v>HALF MOON BAY 1102650808</v>
          </cell>
          <cell r="C3354">
            <v>24101102</v>
          </cell>
          <cell r="D3354" t="str">
            <v>HALF MOON BAY 1102</v>
          </cell>
          <cell r="E3354">
            <v>650808</v>
          </cell>
          <cell r="F3354" t="b">
            <v>1</v>
          </cell>
          <cell r="G3354">
            <v>998.35723941225694</v>
          </cell>
          <cell r="H3354">
            <v>843.35917211127196</v>
          </cell>
          <cell r="I3354">
            <v>0.5241511324495165</v>
          </cell>
          <cell r="J3354">
            <v>8</v>
          </cell>
          <cell r="K3354">
            <v>5.32637984633765E-5</v>
          </cell>
          <cell r="L3354">
            <v>2957</v>
          </cell>
          <cell r="M3354">
            <v>6.8807845003902898E-2</v>
          </cell>
          <cell r="N3354">
            <v>2945</v>
          </cell>
        </row>
        <row r="3355">
          <cell r="B3355" t="str">
            <v>WOODSIDE 1104555372</v>
          </cell>
          <cell r="C3355">
            <v>24251104</v>
          </cell>
          <cell r="D3355" t="str">
            <v>WOODSIDE 1104</v>
          </cell>
          <cell r="E3355">
            <v>555372</v>
          </cell>
          <cell r="F3355" t="b">
            <v>0</v>
          </cell>
          <cell r="G3355">
            <v>6684.5288346530697</v>
          </cell>
          <cell r="H3355">
            <v>6684.5288346530697</v>
          </cell>
          <cell r="I3355">
            <v>4.1544616747377683</v>
          </cell>
          <cell r="J3355">
            <v>54</v>
          </cell>
          <cell r="K3355">
            <v>5.52766359086726E-5</v>
          </cell>
          <cell r="L3355">
            <v>2905</v>
          </cell>
          <cell r="M3355">
            <v>6.6431909799575806E-2</v>
          </cell>
          <cell r="N3355">
            <v>2978</v>
          </cell>
        </row>
        <row r="3356">
          <cell r="B3356" t="str">
            <v>ECHO SUMMIT 110155262</v>
          </cell>
          <cell r="C3356">
            <v>158031101</v>
          </cell>
          <cell r="D3356" t="str">
            <v>ECHO SUMMIT 1101</v>
          </cell>
          <cell r="E3356">
            <v>55262</v>
          </cell>
          <cell r="F3356" t="b">
            <v>1</v>
          </cell>
          <cell r="G3356">
            <v>266.53395738018099</v>
          </cell>
          <cell r="H3356">
            <v>266.53395738018099</v>
          </cell>
          <cell r="I3356">
            <v>0.16565193124933561</v>
          </cell>
          <cell r="J3356">
            <v>4</v>
          </cell>
          <cell r="K3356">
            <v>5.4989528507576297E-5</v>
          </cell>
          <cell r="L3356">
            <v>2911</v>
          </cell>
          <cell r="M3356">
            <v>6.6431154186312194E-2</v>
          </cell>
          <cell r="N3356">
            <v>3095</v>
          </cell>
        </row>
        <row r="3357">
          <cell r="B3357" t="str">
            <v>SAN LUIS OBISPO 110596874</v>
          </cell>
          <cell r="C3357">
            <v>182631105</v>
          </cell>
          <cell r="D3357" t="str">
            <v>SAN LUIS OBISPO 1105</v>
          </cell>
          <cell r="E3357">
            <v>96874</v>
          </cell>
          <cell r="F3357" t="b">
            <v>0</v>
          </cell>
          <cell r="G3357">
            <v>1722.01767847684</v>
          </cell>
          <cell r="H3357">
            <v>1345.51570107357</v>
          </cell>
          <cell r="I3357">
            <v>0.83624344379960847</v>
          </cell>
          <cell r="J3357">
            <v>16</v>
          </cell>
          <cell r="K3357">
            <v>5.4971247891444303E-5</v>
          </cell>
          <cell r="L3357">
            <v>2913</v>
          </cell>
          <cell r="M3357">
            <v>6.5950064919888904E-2</v>
          </cell>
          <cell r="N3357">
            <v>3234</v>
          </cell>
        </row>
        <row r="3358">
          <cell r="B3358" t="str">
            <v>VIEJO 2204CB</v>
          </cell>
          <cell r="C3358">
            <v>182852204</v>
          </cell>
          <cell r="D3358" t="str">
            <v>VIEJO 2204</v>
          </cell>
          <cell r="E3358" t="str">
            <v>CB</v>
          </cell>
          <cell r="F3358" t="b">
            <v>0</v>
          </cell>
          <cell r="G3358">
            <v>4041.5057126736701</v>
          </cell>
          <cell r="H3358">
            <v>3727.5542985790298</v>
          </cell>
          <cell r="I3358">
            <v>2.3166900550522249</v>
          </cell>
          <cell r="J3358">
            <v>24</v>
          </cell>
          <cell r="K3358">
            <v>5.4820464470139901E-5</v>
          </cell>
          <cell r="L3358">
            <v>2920</v>
          </cell>
          <cell r="M3358">
            <v>6.6271303699341505E-2</v>
          </cell>
          <cell r="N3358">
            <v>3157</v>
          </cell>
        </row>
        <row r="3359">
          <cell r="B3359" t="str">
            <v>EDES 1112CR282</v>
          </cell>
          <cell r="C3359">
            <v>13681112</v>
          </cell>
          <cell r="D3359" t="str">
            <v>EDES 1112</v>
          </cell>
          <cell r="E3359" t="str">
            <v>CR282</v>
          </cell>
          <cell r="F3359" t="b">
            <v>0</v>
          </cell>
          <cell r="G3359">
            <v>6573.0207697870701</v>
          </cell>
          <cell r="H3359">
            <v>6573.0207697870701</v>
          </cell>
          <cell r="I3359">
            <v>4.0851589619559165</v>
          </cell>
          <cell r="J3359">
            <v>45</v>
          </cell>
          <cell r="K3359">
            <v>5.4738983857936903E-5</v>
          </cell>
          <cell r="L3359">
            <v>2924</v>
          </cell>
          <cell r="M3359">
            <v>6.6431909799575806E-2</v>
          </cell>
          <cell r="N3359">
            <v>2977</v>
          </cell>
        </row>
        <row r="3360">
          <cell r="B3360" t="str">
            <v>ATASCADERO 1101CB</v>
          </cell>
          <cell r="C3360">
            <v>182541101</v>
          </cell>
          <cell r="D3360" t="str">
            <v>ATASCADERO 1101</v>
          </cell>
          <cell r="E3360" t="str">
            <v>CB</v>
          </cell>
          <cell r="F3360" t="b">
            <v>1</v>
          </cell>
          <cell r="G3360">
            <v>1686.9103577240301</v>
          </cell>
          <cell r="H3360">
            <v>61.190977997708401</v>
          </cell>
          <cell r="I3360">
            <v>3.8030440023435926E-2</v>
          </cell>
          <cell r="J3360">
            <v>24</v>
          </cell>
          <cell r="K3360">
            <v>5.5357453991588103E-5</v>
          </cell>
          <cell r="L3360">
            <v>2902</v>
          </cell>
          <cell r="M3360">
            <v>6.5254066760341303E-2</v>
          </cell>
          <cell r="N3360">
            <v>3478</v>
          </cell>
        </row>
        <row r="3361">
          <cell r="B3361" t="str">
            <v>VIEJO 22029488</v>
          </cell>
          <cell r="C3361">
            <v>182852202</v>
          </cell>
          <cell r="D3361" t="str">
            <v>VIEJO 2202</v>
          </cell>
          <cell r="E3361">
            <v>9488</v>
          </cell>
          <cell r="F3361" t="b">
            <v>0</v>
          </cell>
          <cell r="G3361">
            <v>2122.5518244362802</v>
          </cell>
          <cell r="H3361">
            <v>1460.4010030279701</v>
          </cell>
          <cell r="I3361">
            <v>0.90764512307518341</v>
          </cell>
          <cell r="J3361">
            <v>18</v>
          </cell>
          <cell r="K3361">
            <v>5.4746446949138697E-5</v>
          </cell>
          <cell r="L3361">
            <v>2923</v>
          </cell>
          <cell r="M3361">
            <v>6.5789712084932894E-2</v>
          </cell>
          <cell r="N3361">
            <v>3279</v>
          </cell>
        </row>
        <row r="3362">
          <cell r="B3362" t="str">
            <v>SEACLIFF 0402558727</v>
          </cell>
          <cell r="C3362">
            <v>83500402</v>
          </cell>
          <cell r="D3362" t="str">
            <v>SEACLIFF 0402</v>
          </cell>
          <cell r="E3362">
            <v>558727</v>
          </cell>
          <cell r="F3362" t="b">
            <v>1</v>
          </cell>
          <cell r="G3362">
            <v>2270.53349848066</v>
          </cell>
          <cell r="H3362">
            <v>217.14937465915099</v>
          </cell>
          <cell r="I3362">
            <v>0.13495921358555066</v>
          </cell>
          <cell r="J3362">
            <v>22</v>
          </cell>
          <cell r="K3362">
            <v>5.4870946541996003E-5</v>
          </cell>
          <cell r="L3362">
            <v>2919</v>
          </cell>
          <cell r="M3362">
            <v>6.5380611880258996E-2</v>
          </cell>
          <cell r="N3362">
            <v>3426</v>
          </cell>
        </row>
        <row r="3363">
          <cell r="B3363" t="str">
            <v>DEL MONTE 210342226</v>
          </cell>
          <cell r="C3363">
            <v>182222103</v>
          </cell>
          <cell r="D3363" t="str">
            <v>DEL MONTE 2103</v>
          </cell>
          <cell r="E3363">
            <v>42226</v>
          </cell>
          <cell r="F3363" t="b">
            <v>1</v>
          </cell>
          <cell r="G3363">
            <v>4032.3201043511599</v>
          </cell>
          <cell r="H3363">
            <v>940.18064956648004</v>
          </cell>
          <cell r="I3363">
            <v>0.58432607182503415</v>
          </cell>
          <cell r="J3363">
            <v>32</v>
          </cell>
          <cell r="K3363">
            <v>5.4773701703520402E-5</v>
          </cell>
          <cell r="L3363">
            <v>2922</v>
          </cell>
          <cell r="M3363">
            <v>6.5308120470524395E-2</v>
          </cell>
          <cell r="N3363">
            <v>3457</v>
          </cell>
        </row>
        <row r="3364">
          <cell r="B3364" t="str">
            <v>LAS GALLINAS A 1104309087</v>
          </cell>
          <cell r="C3364">
            <v>42991104</v>
          </cell>
          <cell r="D3364" t="str">
            <v>LAS GALLINAS A 1104</v>
          </cell>
          <cell r="E3364">
            <v>309087</v>
          </cell>
          <cell r="F3364" t="b">
            <v>1</v>
          </cell>
          <cell r="G3364">
            <v>645.60469662555897</v>
          </cell>
          <cell r="H3364">
            <v>302.496883494798</v>
          </cell>
          <cell r="I3364">
            <v>0.18800303511174518</v>
          </cell>
          <cell r="J3364">
            <v>6</v>
          </cell>
          <cell r="K3364">
            <v>5.4354436542780597E-5</v>
          </cell>
          <cell r="L3364">
            <v>2935</v>
          </cell>
          <cell r="M3364">
            <v>6.55779194872744E-2</v>
          </cell>
          <cell r="N3364">
            <v>3341</v>
          </cell>
        </row>
        <row r="3365">
          <cell r="B3365" t="str">
            <v>TEMPLETON 2112238418</v>
          </cell>
          <cell r="C3365">
            <v>183052112</v>
          </cell>
          <cell r="D3365" t="str">
            <v>TEMPLETON 2112</v>
          </cell>
          <cell r="E3365">
            <v>238418</v>
          </cell>
          <cell r="F3365" t="b">
            <v>1</v>
          </cell>
          <cell r="G3365">
            <v>1291.25204704408</v>
          </cell>
          <cell r="H3365">
            <v>331.23840147292901</v>
          </cell>
          <cell r="I3365">
            <v>0.20586600464445556</v>
          </cell>
          <cell r="J3365">
            <v>6</v>
          </cell>
          <cell r="K3365">
            <v>5.4642914771344898E-5</v>
          </cell>
          <cell r="L3365">
            <v>2928</v>
          </cell>
          <cell r="M3365">
            <v>6.5361143400271701E-2</v>
          </cell>
          <cell r="N3365">
            <v>3433</v>
          </cell>
        </row>
        <row r="3366">
          <cell r="B3366" t="str">
            <v>ALTO 1124428</v>
          </cell>
          <cell r="C3366">
            <v>42031124</v>
          </cell>
          <cell r="D3366" t="str">
            <v>ALTO 1124</v>
          </cell>
          <cell r="E3366">
            <v>428</v>
          </cell>
          <cell r="F3366" t="b">
            <v>1</v>
          </cell>
          <cell r="G3366">
            <v>2739.6912435723698</v>
          </cell>
          <cell r="H3366">
            <v>0</v>
          </cell>
          <cell r="I3366">
            <v>0</v>
          </cell>
          <cell r="J3366">
            <v>21</v>
          </cell>
          <cell r="K3366">
            <v>5.3943857156333401E-5</v>
          </cell>
          <cell r="L3366">
            <v>2943</v>
          </cell>
          <cell r="M3366">
            <v>6.5212150327093404E-2</v>
          </cell>
          <cell r="N3366">
            <v>3505</v>
          </cell>
        </row>
        <row r="3367">
          <cell r="B3367" t="str">
            <v>MORGAN HILL 2110XR326</v>
          </cell>
          <cell r="C3367">
            <v>83242110</v>
          </cell>
          <cell r="D3367" t="str">
            <v>MORGAN HILL 2110</v>
          </cell>
          <cell r="E3367" t="str">
            <v>XR326</v>
          </cell>
          <cell r="F3367" t="b">
            <v>1</v>
          </cell>
          <cell r="G3367">
            <v>21948.0156132064</v>
          </cell>
          <cell r="H3367">
            <v>0</v>
          </cell>
          <cell r="I3367">
            <v>0</v>
          </cell>
          <cell r="J3367">
            <v>163</v>
          </cell>
          <cell r="K3367">
            <v>5.3862262819763301E-5</v>
          </cell>
          <cell r="L3367">
            <v>2945</v>
          </cell>
          <cell r="M3367">
            <v>6.5146990120410905E-2</v>
          </cell>
          <cell r="N3367">
            <v>3608</v>
          </cell>
        </row>
        <row r="3368">
          <cell r="B3368" t="str">
            <v>SANTA ROSA A 110439786</v>
          </cell>
          <cell r="C3368">
            <v>42151104</v>
          </cell>
          <cell r="D3368" t="str">
            <v>SANTA ROSA A 1104</v>
          </cell>
          <cell r="E3368">
            <v>39786</v>
          </cell>
          <cell r="F3368" t="b">
            <v>1</v>
          </cell>
          <cell r="G3368">
            <v>5442.54668035949</v>
          </cell>
          <cell r="H3368">
            <v>454.73680442182501</v>
          </cell>
          <cell r="I3368">
            <v>0.28262076098311062</v>
          </cell>
          <cell r="J3368">
            <v>44</v>
          </cell>
          <cell r="K3368">
            <v>5.3496877118832702E-5</v>
          </cell>
          <cell r="L3368">
            <v>2950</v>
          </cell>
          <cell r="M3368">
            <v>6.5244566004626997E-2</v>
          </cell>
          <cell r="N3368">
            <v>3482</v>
          </cell>
        </row>
        <row r="3369">
          <cell r="B3369" t="str">
            <v>VIEJO 22029118</v>
          </cell>
          <cell r="C3369">
            <v>182852202</v>
          </cell>
          <cell r="D3369" t="str">
            <v>VIEJO 2202</v>
          </cell>
          <cell r="E3369">
            <v>9118</v>
          </cell>
          <cell r="F3369" t="b">
            <v>0</v>
          </cell>
          <cell r="G3369">
            <v>4822.7839184463</v>
          </cell>
          <cell r="H3369">
            <v>1265.78270544154</v>
          </cell>
          <cell r="I3369">
            <v>0.78668906491083901</v>
          </cell>
          <cell r="J3369">
            <v>41</v>
          </cell>
          <cell r="K3369">
            <v>5.3297437221999601E-5</v>
          </cell>
          <cell r="L3369">
            <v>2954</v>
          </cell>
          <cell r="M3369">
            <v>6.5429497218871299E-2</v>
          </cell>
          <cell r="N3369">
            <v>3406</v>
          </cell>
        </row>
        <row r="3370">
          <cell r="B3370" t="str">
            <v>SANTA ROSA A 1104991788</v>
          </cell>
          <cell r="C3370">
            <v>42151104</v>
          </cell>
          <cell r="D3370" t="str">
            <v>SANTA ROSA A 1104</v>
          </cell>
          <cell r="E3370">
            <v>991788</v>
          </cell>
          <cell r="F3370" t="b">
            <v>0</v>
          </cell>
          <cell r="G3370">
            <v>5495.9742067457</v>
          </cell>
          <cell r="H3370">
            <v>1222.06340515637</v>
          </cell>
          <cell r="I3370">
            <v>0.75951734316741448</v>
          </cell>
          <cell r="J3370">
            <v>43</v>
          </cell>
          <cell r="K3370">
            <v>5.2880463785143897E-5</v>
          </cell>
          <cell r="L3370">
            <v>2971</v>
          </cell>
          <cell r="M3370">
            <v>6.5394579819061799E-2</v>
          </cell>
          <cell r="N3370">
            <v>3419</v>
          </cell>
        </row>
        <row r="3371">
          <cell r="B3371" t="str">
            <v>MORGAN HILL 2109XR246</v>
          </cell>
          <cell r="C3371">
            <v>83242109</v>
          </cell>
          <cell r="D3371" t="str">
            <v>MORGAN HILL 2109</v>
          </cell>
          <cell r="E3371" t="str">
            <v>XR246</v>
          </cell>
          <cell r="F3371" t="b">
            <v>1</v>
          </cell>
          <cell r="G3371">
            <v>6374.5348413114598</v>
          </cell>
          <cell r="H3371">
            <v>71.593249778761901</v>
          </cell>
          <cell r="I3371">
            <v>4.449549395821125E-2</v>
          </cell>
          <cell r="J3371">
            <v>61</v>
          </cell>
          <cell r="K3371">
            <v>5.3027287724601501E-5</v>
          </cell>
          <cell r="L3371">
            <v>2967</v>
          </cell>
          <cell r="M3371">
            <v>6.51899590062925E-2</v>
          </cell>
          <cell r="N3371">
            <v>3521</v>
          </cell>
        </row>
        <row r="3372">
          <cell r="B3372" t="str">
            <v>OCEANO 110376678</v>
          </cell>
          <cell r="C3372">
            <v>182601103</v>
          </cell>
          <cell r="D3372" t="str">
            <v>OCEANO 1103</v>
          </cell>
          <cell r="E3372">
            <v>76678</v>
          </cell>
          <cell r="F3372" t="b">
            <v>1</v>
          </cell>
          <cell r="G3372">
            <v>597.85570216643998</v>
          </cell>
          <cell r="H3372">
            <v>88.752172951132906</v>
          </cell>
          <cell r="I3372">
            <v>5.5159834028050282E-2</v>
          </cell>
          <cell r="J3372">
            <v>8</v>
          </cell>
          <cell r="K3372">
            <v>5.28658977145823E-5</v>
          </cell>
          <cell r="L3372">
            <v>2974</v>
          </cell>
          <cell r="M3372">
            <v>6.5468220040202099E-2</v>
          </cell>
          <cell r="N3372">
            <v>3386</v>
          </cell>
        </row>
        <row r="3373">
          <cell r="B3373" t="str">
            <v>ECHO SUMMIT 1101741586</v>
          </cell>
          <cell r="C3373">
            <v>158031101</v>
          </cell>
          <cell r="D3373" t="str">
            <v>ECHO SUMMIT 1101</v>
          </cell>
          <cell r="E3373">
            <v>741586</v>
          </cell>
          <cell r="F3373" t="b">
            <v>0</v>
          </cell>
          <cell r="G3373">
            <v>1137.7951665065</v>
          </cell>
          <cell r="H3373">
            <v>1137.7951665065</v>
          </cell>
          <cell r="I3373">
            <v>0.70714429242169052</v>
          </cell>
          <cell r="J3373">
            <v>9</v>
          </cell>
          <cell r="K3373">
            <v>5.16831536919602E-5</v>
          </cell>
          <cell r="L3373">
            <v>3002</v>
          </cell>
          <cell r="M3373">
            <v>6.6431154186312194E-2</v>
          </cell>
          <cell r="N3373">
            <v>3093</v>
          </cell>
        </row>
        <row r="3374">
          <cell r="B3374" t="str">
            <v>BELMONT 11038958</v>
          </cell>
          <cell r="C3374">
            <v>24031103</v>
          </cell>
          <cell r="D3374" t="str">
            <v>BELMONT 1103</v>
          </cell>
          <cell r="E3374">
            <v>8958</v>
          </cell>
          <cell r="F3374" t="b">
            <v>0</v>
          </cell>
          <cell r="G3374">
            <v>9585.6332609458805</v>
          </cell>
          <cell r="H3374">
            <v>5438.9296904011399</v>
          </cell>
          <cell r="I3374">
            <v>3.3803167746433438</v>
          </cell>
          <cell r="J3374">
            <v>73</v>
          </cell>
          <cell r="K3374">
            <v>5.1693793257830599E-5</v>
          </cell>
          <cell r="L3374">
            <v>3001</v>
          </cell>
          <cell r="M3374">
            <v>6.5833454058594906E-2</v>
          </cell>
          <cell r="N3374">
            <v>3259</v>
          </cell>
        </row>
        <row r="3375">
          <cell r="B3375" t="str">
            <v>LOS GATOS 1101502026</v>
          </cell>
          <cell r="C3375">
            <v>82021101</v>
          </cell>
          <cell r="D3375" t="str">
            <v>LOS GATOS 1101</v>
          </cell>
          <cell r="E3375">
            <v>502026</v>
          </cell>
          <cell r="F3375" t="b">
            <v>1</v>
          </cell>
          <cell r="G3375">
            <v>1729.63854636721</v>
          </cell>
          <cell r="H3375">
            <v>180.53929069447</v>
          </cell>
          <cell r="I3375">
            <v>0.11220589850495338</v>
          </cell>
          <cell r="J3375">
            <v>17</v>
          </cell>
          <cell r="K3375">
            <v>5.2047943320169799E-5</v>
          </cell>
          <cell r="L3375">
            <v>2992</v>
          </cell>
          <cell r="M3375">
            <v>6.5373740652028195E-2</v>
          </cell>
          <cell r="N3375">
            <v>3427</v>
          </cell>
        </row>
        <row r="3376">
          <cell r="B3376" t="str">
            <v>HICKS 1116LB16</v>
          </cell>
          <cell r="C3376">
            <v>83431116</v>
          </cell>
          <cell r="D3376" t="str">
            <v>HICKS 1116</v>
          </cell>
          <cell r="E3376" t="str">
            <v>LB16</v>
          </cell>
          <cell r="F3376" t="b">
            <v>0</v>
          </cell>
          <cell r="G3376">
            <v>13211.9514616085</v>
          </cell>
          <cell r="H3376">
            <v>4399.06523296668</v>
          </cell>
          <cell r="I3376">
            <v>2.7340368135280797</v>
          </cell>
          <cell r="J3376">
            <v>97</v>
          </cell>
          <cell r="K3376">
            <v>5.1468254750161303E-5</v>
          </cell>
          <cell r="L3376">
            <v>3006</v>
          </cell>
          <cell r="M3376">
            <v>6.5597374337850095E-2</v>
          </cell>
          <cell r="N3376">
            <v>3335</v>
          </cell>
        </row>
        <row r="3377">
          <cell r="B3377" t="str">
            <v>OAKLAND J 1102951816</v>
          </cell>
          <cell r="C3377">
            <v>12091102</v>
          </cell>
          <cell r="D3377" t="str">
            <v>OAKLAND J 1102</v>
          </cell>
          <cell r="E3377">
            <v>951816</v>
          </cell>
          <cell r="F3377" t="b">
            <v>1</v>
          </cell>
          <cell r="G3377">
            <v>539.17339382060402</v>
          </cell>
          <cell r="H3377">
            <v>539.17339382060402</v>
          </cell>
          <cell r="I3377">
            <v>0.33509844239938097</v>
          </cell>
          <cell r="J3377">
            <v>6</v>
          </cell>
          <cell r="K3377">
            <v>5.10652789671439E-5</v>
          </cell>
          <cell r="L3377">
            <v>3013</v>
          </cell>
          <cell r="M3377">
            <v>6.6430549658656704E-2</v>
          </cell>
          <cell r="N3377">
            <v>3112</v>
          </cell>
        </row>
        <row r="3378">
          <cell r="B3378" t="str">
            <v>SARATOGA 1103LC40</v>
          </cell>
          <cell r="C3378">
            <v>83371103</v>
          </cell>
          <cell r="D3378" t="str">
            <v>SARATOGA 1103</v>
          </cell>
          <cell r="E3378" t="str">
            <v>LC40</v>
          </cell>
          <cell r="F3378" t="b">
            <v>1</v>
          </cell>
          <cell r="G3378">
            <v>2260.1218793815201</v>
          </cell>
          <cell r="H3378">
            <v>26.7728107066579</v>
          </cell>
          <cell r="I3378">
            <v>1.6639410010352951E-2</v>
          </cell>
          <cell r="J3378">
            <v>28</v>
          </cell>
          <cell r="K3378">
            <v>5.1876262464897299E-5</v>
          </cell>
          <cell r="L3378">
            <v>2996</v>
          </cell>
          <cell r="M3378">
            <v>6.5192880108952495E-2</v>
          </cell>
          <cell r="N3378">
            <v>3517</v>
          </cell>
        </row>
        <row r="3379">
          <cell r="B3379" t="str">
            <v>SAN LEANDRO U 1109CR182</v>
          </cell>
          <cell r="C3379">
            <v>13111109</v>
          </cell>
          <cell r="D3379" t="str">
            <v>SAN LEANDRO U 1109</v>
          </cell>
          <cell r="E3379" t="str">
            <v>CR182</v>
          </cell>
          <cell r="F3379" t="b">
            <v>0</v>
          </cell>
          <cell r="G3379">
            <v>7768.8153716627003</v>
          </cell>
          <cell r="H3379">
            <v>7768.8153716627003</v>
          </cell>
          <cell r="I3379">
            <v>4.8283501377642635</v>
          </cell>
          <cell r="J3379">
            <v>56</v>
          </cell>
          <cell r="K3379">
            <v>5.0879362585679402E-5</v>
          </cell>
          <cell r="L3379">
            <v>3018</v>
          </cell>
          <cell r="M3379">
            <v>6.6431909799575806E-2</v>
          </cell>
          <cell r="N3379">
            <v>2959</v>
          </cell>
        </row>
        <row r="3380">
          <cell r="B3380" t="str">
            <v>SAN LUIS OBISPO 1108903036</v>
          </cell>
          <cell r="C3380">
            <v>182631108</v>
          </cell>
          <cell r="D3380" t="str">
            <v>SAN LUIS OBISPO 1108</v>
          </cell>
          <cell r="E3380">
            <v>903036</v>
          </cell>
          <cell r="F3380" t="b">
            <v>1</v>
          </cell>
          <cell r="G3380">
            <v>576.61116359193602</v>
          </cell>
          <cell r="H3380">
            <v>306.64368813857402</v>
          </cell>
          <cell r="I3380">
            <v>0.19058029095001494</v>
          </cell>
          <cell r="J3380">
            <v>5</v>
          </cell>
          <cell r="K3380">
            <v>5.0815947179216801E-5</v>
          </cell>
          <cell r="L3380">
            <v>3019</v>
          </cell>
          <cell r="M3380">
            <v>6.5403974056243902E-2</v>
          </cell>
          <cell r="N3380">
            <v>3415</v>
          </cell>
        </row>
        <row r="3381">
          <cell r="B3381" t="str">
            <v>ALTO 1122CB</v>
          </cell>
          <cell r="C3381">
            <v>42031122</v>
          </cell>
          <cell r="D3381" t="str">
            <v>ALTO 1122</v>
          </cell>
          <cell r="E3381" t="str">
            <v>CB</v>
          </cell>
          <cell r="F3381" t="b">
            <v>0</v>
          </cell>
          <cell r="G3381">
            <v>5576.1235687900298</v>
          </cell>
          <cell r="H3381">
            <v>3611.6831317964202</v>
          </cell>
          <cell r="I3381">
            <v>2.2446756568032442</v>
          </cell>
          <cell r="J3381">
            <v>46</v>
          </cell>
          <cell r="K3381">
            <v>5.0453095433983002E-5</v>
          </cell>
          <cell r="L3381">
            <v>3026</v>
          </cell>
          <cell r="M3381">
            <v>6.5846945355088699E-2</v>
          </cell>
          <cell r="N3381">
            <v>3255</v>
          </cell>
        </row>
        <row r="3382">
          <cell r="B3382" t="str">
            <v>PACIFICA 110266732</v>
          </cell>
          <cell r="C3382">
            <v>22811102</v>
          </cell>
          <cell r="D3382" t="str">
            <v>PACIFICA 1102</v>
          </cell>
          <cell r="E3382">
            <v>66732</v>
          </cell>
          <cell r="F3382" t="b">
            <v>1</v>
          </cell>
          <cell r="G3382">
            <v>3298.6629601971199</v>
          </cell>
          <cell r="H3382">
            <v>334.94831695264099</v>
          </cell>
          <cell r="I3382">
            <v>0.20817173210232504</v>
          </cell>
          <cell r="J3382">
            <v>23</v>
          </cell>
          <cell r="K3382">
            <v>5.07446053313248E-5</v>
          </cell>
          <cell r="L3382">
            <v>3021</v>
          </cell>
          <cell r="M3382">
            <v>6.5258722266425206E-2</v>
          </cell>
          <cell r="N3382">
            <v>3476</v>
          </cell>
        </row>
        <row r="3383">
          <cell r="B3383" t="str">
            <v>LUCERNE 11062355</v>
          </cell>
          <cell r="C3383">
            <v>43351106</v>
          </cell>
          <cell r="D3383" t="str">
            <v>LUCERNE 1106</v>
          </cell>
          <cell r="E3383">
            <v>2355</v>
          </cell>
          <cell r="F3383" t="b">
            <v>1</v>
          </cell>
          <cell r="G3383">
            <v>1676.48355440266</v>
          </cell>
          <cell r="H3383">
            <v>644.35984504772296</v>
          </cell>
          <cell r="I3383">
            <v>0.4004722467667638</v>
          </cell>
          <cell r="J3383">
            <v>13</v>
          </cell>
          <cell r="K3383">
            <v>4.9957123687468399E-5</v>
          </cell>
          <cell r="L3383">
            <v>3038</v>
          </cell>
          <cell r="M3383">
            <v>6.5642550207882996E-2</v>
          </cell>
          <cell r="N3383">
            <v>3325</v>
          </cell>
        </row>
        <row r="3384">
          <cell r="B3384" t="str">
            <v>PACIFICA 1103119798</v>
          </cell>
          <cell r="C3384">
            <v>22811103</v>
          </cell>
          <cell r="D3384" t="str">
            <v>PACIFICA 1103</v>
          </cell>
          <cell r="E3384">
            <v>119798</v>
          </cell>
          <cell r="F3384" t="b">
            <v>1</v>
          </cell>
          <cell r="G3384">
            <v>129.70410072300601</v>
          </cell>
          <cell r="H3384">
            <v>129.70410072300601</v>
          </cell>
          <cell r="I3384">
            <v>8.0611622574894973E-2</v>
          </cell>
          <cell r="J3384">
            <v>2</v>
          </cell>
          <cell r="K3384">
            <v>4.94751702717621E-5</v>
          </cell>
          <cell r="L3384">
            <v>3051</v>
          </cell>
          <cell r="M3384">
            <v>6.6431909799575806E-2</v>
          </cell>
          <cell r="N3384">
            <v>2975</v>
          </cell>
        </row>
        <row r="3385">
          <cell r="B3385" t="str">
            <v>ALTO 112081716</v>
          </cell>
          <cell r="C3385">
            <v>42031120</v>
          </cell>
          <cell r="D3385" t="str">
            <v>ALTO 1120</v>
          </cell>
          <cell r="E3385">
            <v>81716</v>
          </cell>
          <cell r="F3385" t="b">
            <v>1</v>
          </cell>
          <cell r="G3385">
            <v>406.75047741699501</v>
          </cell>
          <cell r="H3385">
            <v>406.75047741699501</v>
          </cell>
          <cell r="I3385">
            <v>0.25279706489558423</v>
          </cell>
          <cell r="J3385">
            <v>5</v>
          </cell>
          <cell r="K3385">
            <v>4.9207363008463199E-5</v>
          </cell>
          <cell r="L3385">
            <v>3059</v>
          </cell>
          <cell r="M3385">
            <v>6.6431909799575806E-2</v>
          </cell>
          <cell r="N3385">
            <v>2971</v>
          </cell>
        </row>
        <row r="3386">
          <cell r="B3386" t="str">
            <v>LOS GATOS 1101950286</v>
          </cell>
          <cell r="C3386">
            <v>82021101</v>
          </cell>
          <cell r="D3386" t="str">
            <v>LOS GATOS 1101</v>
          </cell>
          <cell r="E3386">
            <v>950286</v>
          </cell>
          <cell r="F3386" t="b">
            <v>0</v>
          </cell>
          <cell r="G3386">
            <v>1710.79952677048</v>
          </cell>
          <cell r="H3386">
            <v>1710.79952677048</v>
          </cell>
          <cell r="I3386">
            <v>1.0632688171351647</v>
          </cell>
          <cell r="J3386">
            <v>17</v>
          </cell>
          <cell r="K3386">
            <v>4.91103161467061E-5</v>
          </cell>
          <cell r="L3386">
            <v>3061</v>
          </cell>
          <cell r="M3386">
            <v>6.6431909799575806E-2</v>
          </cell>
          <cell r="N3386">
            <v>2974</v>
          </cell>
        </row>
        <row r="3387">
          <cell r="B3387" t="str">
            <v>RALSTON 1102CB</v>
          </cell>
          <cell r="C3387">
            <v>24141102</v>
          </cell>
          <cell r="D3387" t="str">
            <v>RALSTON 1102</v>
          </cell>
          <cell r="E3387" t="str">
            <v>CB</v>
          </cell>
          <cell r="F3387" t="b">
            <v>0</v>
          </cell>
          <cell r="G3387">
            <v>6891.3641347274997</v>
          </cell>
          <cell r="H3387">
            <v>1520.12806965295</v>
          </cell>
          <cell r="I3387">
            <v>0.9447657362665941</v>
          </cell>
          <cell r="J3387">
            <v>66</v>
          </cell>
          <cell r="K3387">
            <v>4.9607301572464302E-5</v>
          </cell>
          <cell r="L3387">
            <v>3044</v>
          </cell>
          <cell r="M3387">
            <v>6.5477954280195802E-2</v>
          </cell>
          <cell r="N3387">
            <v>3378</v>
          </cell>
        </row>
        <row r="3388">
          <cell r="B3388" t="str">
            <v>GREENBRAE 1104107508</v>
          </cell>
          <cell r="C3388">
            <v>43091104</v>
          </cell>
          <cell r="D3388" t="str">
            <v>GREENBRAE 1104</v>
          </cell>
          <cell r="E3388">
            <v>107508</v>
          </cell>
          <cell r="F3388" t="b">
            <v>1</v>
          </cell>
          <cell r="G3388">
            <v>282.95740150811798</v>
          </cell>
          <cell r="H3388">
            <v>0</v>
          </cell>
          <cell r="I3388">
            <v>0</v>
          </cell>
          <cell r="J3388">
            <v>2</v>
          </cell>
          <cell r="K3388">
            <v>4.9330945330439102E-5</v>
          </cell>
          <cell r="L3388">
            <v>3054</v>
          </cell>
          <cell r="M3388">
            <v>6.5151188800396595E-2</v>
          </cell>
          <cell r="N3388">
            <v>3568</v>
          </cell>
        </row>
        <row r="3389">
          <cell r="B3389" t="str">
            <v>OAKLAND K 1101CR172</v>
          </cell>
          <cell r="C3389">
            <v>12101101</v>
          </cell>
          <cell r="D3389" t="str">
            <v>OAKLAND K 1101</v>
          </cell>
          <cell r="E3389" t="str">
            <v>CR172</v>
          </cell>
          <cell r="F3389" t="b">
            <v>1</v>
          </cell>
          <cell r="G3389">
            <v>3350.0951214619899</v>
          </cell>
          <cell r="H3389">
            <v>904.96609470792396</v>
          </cell>
          <cell r="I3389">
            <v>0.56244008372151888</v>
          </cell>
          <cell r="J3389">
            <v>30</v>
          </cell>
          <cell r="K3389">
            <v>4.8943049432637002E-5</v>
          </cell>
          <cell r="L3389">
            <v>3065</v>
          </cell>
          <cell r="M3389">
            <v>6.5361143400271701E-2</v>
          </cell>
          <cell r="N3389">
            <v>3434</v>
          </cell>
        </row>
        <row r="3390">
          <cell r="B3390" t="str">
            <v>PAUL SWEET 210411074</v>
          </cell>
          <cell r="C3390">
            <v>83252104</v>
          </cell>
          <cell r="D3390" t="str">
            <v>PAUL SWEET 2104</v>
          </cell>
          <cell r="E3390">
            <v>11074</v>
          </cell>
          <cell r="F3390" t="b">
            <v>0</v>
          </cell>
          <cell r="G3390">
            <v>4972.7566524588101</v>
          </cell>
          <cell r="H3390">
            <v>4718.3100426363098</v>
          </cell>
          <cell r="I3390">
            <v>2.9324487524153571</v>
          </cell>
          <cell r="J3390">
            <v>41</v>
          </cell>
          <cell r="K3390">
            <v>4.83740664321885E-5</v>
          </cell>
          <cell r="L3390">
            <v>3082</v>
          </cell>
          <cell r="M3390">
            <v>6.6275212277726397E-2</v>
          </cell>
          <cell r="N3390">
            <v>3154</v>
          </cell>
        </row>
        <row r="3391">
          <cell r="B3391" t="str">
            <v>SAN RAMON 2107MR441</v>
          </cell>
          <cell r="C3391">
            <v>14232107</v>
          </cell>
          <cell r="D3391" t="str">
            <v>SAN RAMON 2107</v>
          </cell>
          <cell r="E3391" t="str">
            <v>MR441</v>
          </cell>
          <cell r="F3391" t="b">
            <v>1</v>
          </cell>
          <cell r="G3391">
            <v>350.49490914852697</v>
          </cell>
          <cell r="H3391">
            <v>40.201579250715298</v>
          </cell>
          <cell r="I3391">
            <v>2.4985443909704971E-2</v>
          </cell>
          <cell r="J3391">
            <v>8</v>
          </cell>
          <cell r="K3391">
            <v>4.8606073960399899E-5</v>
          </cell>
          <cell r="L3391">
            <v>3074</v>
          </cell>
          <cell r="M3391">
            <v>6.5308635860742301E-2</v>
          </cell>
          <cell r="N3391">
            <v>3456</v>
          </cell>
        </row>
        <row r="3392">
          <cell r="B3392" t="str">
            <v>SAN RAFAEL 1106764698</v>
          </cell>
          <cell r="C3392">
            <v>42011106</v>
          </cell>
          <cell r="D3392" t="str">
            <v>SAN RAFAEL 1106</v>
          </cell>
          <cell r="E3392">
            <v>764698</v>
          </cell>
          <cell r="F3392" t="b">
            <v>1</v>
          </cell>
          <cell r="G3392">
            <v>357.037534387481</v>
          </cell>
          <cell r="H3392">
            <v>133.407113898136</v>
          </cell>
          <cell r="I3392">
            <v>8.2913060222582977E-2</v>
          </cell>
          <cell r="J3392">
            <v>5</v>
          </cell>
          <cell r="K3392">
            <v>4.8608309953124201E-5</v>
          </cell>
          <cell r="L3392">
            <v>3073</v>
          </cell>
          <cell r="M3392">
            <v>6.5407227212523303E-2</v>
          </cell>
          <cell r="N3392">
            <v>3412</v>
          </cell>
        </row>
        <row r="3393">
          <cell r="B3393" t="str">
            <v>VALLEY VIEW 1105P126</v>
          </cell>
          <cell r="C3393">
            <v>14341105</v>
          </cell>
          <cell r="D3393" t="str">
            <v>VALLEY VIEW 1105</v>
          </cell>
          <cell r="E3393" t="str">
            <v>P126</v>
          </cell>
          <cell r="F3393" t="b">
            <v>0</v>
          </cell>
          <cell r="G3393">
            <v>3297.3508278403801</v>
          </cell>
          <cell r="H3393">
            <v>1680.83631404429</v>
          </cell>
          <cell r="I3393">
            <v>1.0446465593811622</v>
          </cell>
          <cell r="J3393">
            <v>25</v>
          </cell>
          <cell r="K3393">
            <v>4.8344499494608798E-5</v>
          </cell>
          <cell r="L3393">
            <v>3085</v>
          </cell>
          <cell r="M3393">
            <v>6.57129600740117E-2</v>
          </cell>
          <cell r="N3393">
            <v>3304</v>
          </cell>
        </row>
        <row r="3394">
          <cell r="B3394" t="str">
            <v>GREENBRAE 11037315</v>
          </cell>
          <cell r="C3394">
            <v>43091103</v>
          </cell>
          <cell r="D3394" t="str">
            <v>GREENBRAE 1103</v>
          </cell>
          <cell r="E3394">
            <v>7315</v>
          </cell>
          <cell r="F3394" t="b">
            <v>1</v>
          </cell>
          <cell r="G3394">
            <v>3607.6139812138299</v>
          </cell>
          <cell r="H3394">
            <v>0</v>
          </cell>
          <cell r="I3394">
            <v>0</v>
          </cell>
          <cell r="J3394">
            <v>32</v>
          </cell>
          <cell r="K3394">
            <v>4.84855576843301E-5</v>
          </cell>
          <cell r="L3394">
            <v>3078</v>
          </cell>
          <cell r="M3394">
            <v>6.5151188800396595E-2</v>
          </cell>
          <cell r="N3394">
            <v>3567</v>
          </cell>
        </row>
        <row r="3395">
          <cell r="B3395" t="str">
            <v>FORT BRAGG A 110233064</v>
          </cell>
          <cell r="C3395">
            <v>42761102</v>
          </cell>
          <cell r="D3395" t="str">
            <v>FORT BRAGG A 1102</v>
          </cell>
          <cell r="E3395">
            <v>33064</v>
          </cell>
          <cell r="F3395" t="b">
            <v>1</v>
          </cell>
          <cell r="G3395">
            <v>5902.0297419758499</v>
          </cell>
          <cell r="H3395">
            <v>0</v>
          </cell>
          <cell r="I3395">
            <v>0</v>
          </cell>
          <cell r="J3395">
            <v>49</v>
          </cell>
          <cell r="K3395">
            <v>4.8351062235139702E-5</v>
          </cell>
          <cell r="L3395">
            <v>3084</v>
          </cell>
          <cell r="M3395">
            <v>6.5147589932388297E-2</v>
          </cell>
          <cell r="N3395">
            <v>3593</v>
          </cell>
        </row>
        <row r="3396">
          <cell r="B3396" t="str">
            <v>EDES 1112CR100</v>
          </cell>
          <cell r="C3396">
            <v>13681112</v>
          </cell>
          <cell r="D3396" t="str">
            <v>EDES 1112</v>
          </cell>
          <cell r="E3396" t="str">
            <v>CR100</v>
          </cell>
          <cell r="F3396" t="b">
            <v>0</v>
          </cell>
          <cell r="G3396">
            <v>5399.0675269683497</v>
          </cell>
          <cell r="H3396">
            <v>5399.0675269683497</v>
          </cell>
          <cell r="I3396">
            <v>3.3555422790356433</v>
          </cell>
          <cell r="J3396">
            <v>40</v>
          </cell>
          <cell r="K3396">
            <v>4.7215588961080299E-5</v>
          </cell>
          <cell r="L3396">
            <v>3109</v>
          </cell>
          <cell r="M3396">
            <v>6.6431909799575806E-2</v>
          </cell>
          <cell r="N3396">
            <v>2972</v>
          </cell>
        </row>
        <row r="3397">
          <cell r="B3397" t="str">
            <v>LOS GATOS 1101CB</v>
          </cell>
          <cell r="C3397">
            <v>82021101</v>
          </cell>
          <cell r="D3397" t="str">
            <v>LOS GATOS 1101</v>
          </cell>
          <cell r="E3397" t="str">
            <v>CB</v>
          </cell>
          <cell r="F3397" t="b">
            <v>1</v>
          </cell>
          <cell r="G3397">
            <v>3679.7789869892499</v>
          </cell>
          <cell r="H3397">
            <v>47.652367837477797</v>
          </cell>
          <cell r="I3397">
            <v>2.9616139115896705E-2</v>
          </cell>
          <cell r="J3397">
            <v>34</v>
          </cell>
          <cell r="K3397">
            <v>4.81232606640939E-5</v>
          </cell>
          <cell r="L3397">
            <v>3090</v>
          </cell>
          <cell r="M3397">
            <v>6.51847818756804E-2</v>
          </cell>
          <cell r="N3397">
            <v>3530</v>
          </cell>
        </row>
        <row r="3398">
          <cell r="B3398" t="str">
            <v>EL CERRITO G 1112BR178</v>
          </cell>
          <cell r="C3398">
            <v>12501112</v>
          </cell>
          <cell r="D3398" t="str">
            <v>EL CERRITO G 1112</v>
          </cell>
          <cell r="E3398" t="str">
            <v>BR178</v>
          </cell>
          <cell r="F3398" t="b">
            <v>1</v>
          </cell>
          <cell r="G3398">
            <v>10667.160073819699</v>
          </cell>
          <cell r="H3398">
            <v>48.200259645947497</v>
          </cell>
          <cell r="I3398">
            <v>2.9956656088220943E-2</v>
          </cell>
          <cell r="J3398">
            <v>93</v>
          </cell>
          <cell r="K3398">
            <v>4.8049636376702799E-5</v>
          </cell>
          <cell r="L3398">
            <v>3092</v>
          </cell>
          <cell r="M3398">
            <v>6.51613611258864E-2</v>
          </cell>
          <cell r="N3398">
            <v>3553</v>
          </cell>
        </row>
        <row r="3399">
          <cell r="B3399" t="str">
            <v>SOBRANTE 1101L534R</v>
          </cell>
          <cell r="C3399">
            <v>14671101</v>
          </cell>
          <cell r="D3399" t="str">
            <v>SOBRANTE 1101</v>
          </cell>
          <cell r="E3399" t="str">
            <v>L534R</v>
          </cell>
          <cell r="F3399" t="b">
            <v>0</v>
          </cell>
          <cell r="G3399">
            <v>3066.0904419456801</v>
          </cell>
          <cell r="H3399">
            <v>1291.9265635674001</v>
          </cell>
          <cell r="I3399">
            <v>0.80293757835139845</v>
          </cell>
          <cell r="J3399">
            <v>34</v>
          </cell>
          <cell r="K3399">
            <v>4.75531084756606E-5</v>
          </cell>
          <cell r="L3399">
            <v>3099</v>
          </cell>
          <cell r="M3399">
            <v>6.5525710018193198E-2</v>
          </cell>
          <cell r="N3399">
            <v>3358</v>
          </cell>
        </row>
        <row r="3400">
          <cell r="B3400" t="str">
            <v>VALLEY VIEW 1106P176</v>
          </cell>
          <cell r="C3400">
            <v>14341106</v>
          </cell>
          <cell r="D3400" t="str">
            <v>VALLEY VIEW 1106</v>
          </cell>
          <cell r="E3400" t="str">
            <v>P176</v>
          </cell>
          <cell r="F3400" t="b">
            <v>1</v>
          </cell>
          <cell r="G3400">
            <v>5384.4602329211802</v>
          </cell>
          <cell r="H3400">
            <v>354.468744050716</v>
          </cell>
          <cell r="I3400">
            <v>0.22030375640193661</v>
          </cell>
          <cell r="J3400">
            <v>44</v>
          </cell>
          <cell r="K3400">
            <v>4.74437487851405E-5</v>
          </cell>
          <cell r="L3400">
            <v>3104</v>
          </cell>
          <cell r="M3400">
            <v>6.6098353805644994E-2</v>
          </cell>
          <cell r="N3400">
            <v>3199</v>
          </cell>
        </row>
        <row r="3401">
          <cell r="B3401" t="str">
            <v>VIEJO 220292792</v>
          </cell>
          <cell r="C3401">
            <v>182852202</v>
          </cell>
          <cell r="D3401" t="str">
            <v>VIEJO 2202</v>
          </cell>
          <cell r="E3401">
            <v>92792</v>
          </cell>
          <cell r="F3401" t="b">
            <v>1</v>
          </cell>
          <cell r="G3401">
            <v>2338.4550643827702</v>
          </cell>
          <cell r="H3401">
            <v>0</v>
          </cell>
          <cell r="I3401">
            <v>0</v>
          </cell>
          <cell r="J3401">
            <v>21</v>
          </cell>
          <cell r="K3401">
            <v>4.7945817641448202E-5</v>
          </cell>
          <cell r="L3401">
            <v>3094</v>
          </cell>
          <cell r="M3401">
            <v>6.51475899323882E-2</v>
          </cell>
          <cell r="N3401">
            <v>3598</v>
          </cell>
        </row>
        <row r="3402">
          <cell r="B3402" t="str">
            <v>TULUCAY 1101504524</v>
          </cell>
          <cell r="C3402">
            <v>42301101</v>
          </cell>
          <cell r="D3402" t="str">
            <v>TULUCAY 1101</v>
          </cell>
          <cell r="E3402">
            <v>504524</v>
          </cell>
          <cell r="F3402" t="b">
            <v>1</v>
          </cell>
          <cell r="G3402">
            <v>2446.5239604860499</v>
          </cell>
          <cell r="H3402">
            <v>610.09910824704605</v>
          </cell>
          <cell r="I3402">
            <v>0.37917906043943195</v>
          </cell>
          <cell r="J3402">
            <v>15</v>
          </cell>
          <cell r="K3402">
            <v>4.7542496689017599E-5</v>
          </cell>
          <cell r="L3402">
            <v>3101</v>
          </cell>
          <cell r="M3402">
            <v>6.5321881075147706E-2</v>
          </cell>
          <cell r="N3402">
            <v>3452</v>
          </cell>
        </row>
        <row r="3403">
          <cell r="B3403" t="str">
            <v>ATASCADERO 1101747522</v>
          </cell>
          <cell r="C3403">
            <v>182541101</v>
          </cell>
          <cell r="D3403" t="str">
            <v>ATASCADERO 1101</v>
          </cell>
          <cell r="E3403">
            <v>747522</v>
          </cell>
          <cell r="F3403" t="b">
            <v>1</v>
          </cell>
          <cell r="G3403">
            <v>1686.5664360926901</v>
          </cell>
          <cell r="H3403">
            <v>412.94091274442798</v>
          </cell>
          <cell r="I3403">
            <v>0.2566444454595575</v>
          </cell>
          <cell r="J3403">
            <v>16</v>
          </cell>
          <cell r="K3403">
            <v>4.7461159795147897E-5</v>
          </cell>
          <cell r="L3403">
            <v>3103</v>
          </cell>
          <cell r="M3403">
            <v>6.5468220040202099E-2</v>
          </cell>
          <cell r="N3403">
            <v>3390</v>
          </cell>
        </row>
        <row r="3404">
          <cell r="B3404" t="str">
            <v>OAKLAND X 1106121588</v>
          </cell>
          <cell r="C3404">
            <v>12541106</v>
          </cell>
          <cell r="D3404" t="str">
            <v>OAKLAND X 1106</v>
          </cell>
          <cell r="E3404">
            <v>121588</v>
          </cell>
          <cell r="F3404" t="b">
            <v>0</v>
          </cell>
          <cell r="G3404">
            <v>3050.46268559485</v>
          </cell>
          <cell r="H3404">
            <v>1356.1967386132501</v>
          </cell>
          <cell r="I3404">
            <v>0.84288175177952152</v>
          </cell>
          <cell r="J3404">
            <v>27</v>
          </cell>
          <cell r="K3404">
            <v>4.7073922646463701E-5</v>
          </cell>
          <cell r="L3404">
            <v>3111</v>
          </cell>
          <cell r="M3404">
            <v>6.5622886297879393E-2</v>
          </cell>
          <cell r="N3404">
            <v>3330</v>
          </cell>
        </row>
        <row r="3405">
          <cell r="B3405" t="str">
            <v>ALTO 11251256</v>
          </cell>
          <cell r="C3405">
            <v>42031125</v>
          </cell>
          <cell r="D3405" t="str">
            <v>ALTO 1125</v>
          </cell>
          <cell r="E3405">
            <v>1256</v>
          </cell>
          <cell r="F3405" t="b">
            <v>0</v>
          </cell>
          <cell r="G3405">
            <v>12257.9124023884</v>
          </cell>
          <cell r="H3405">
            <v>12003.1717853542</v>
          </cell>
          <cell r="I3405">
            <v>7.4600197547260407</v>
          </cell>
          <cell r="J3405">
            <v>88</v>
          </cell>
          <cell r="K3405">
            <v>4.6725567590948902E-5</v>
          </cell>
          <cell r="L3405">
            <v>3121</v>
          </cell>
          <cell r="M3405">
            <v>6.6358902999623201E-2</v>
          </cell>
          <cell r="N3405">
            <v>3134</v>
          </cell>
        </row>
        <row r="3406">
          <cell r="B3406" t="str">
            <v>SARATOGA 1103595689</v>
          </cell>
          <cell r="C3406">
            <v>83371103</v>
          </cell>
          <cell r="D3406" t="str">
            <v>SARATOGA 1103</v>
          </cell>
          <cell r="E3406">
            <v>595689</v>
          </cell>
          <cell r="F3406" t="b">
            <v>1</v>
          </cell>
          <cell r="G3406">
            <v>356.38253281457901</v>
          </cell>
          <cell r="H3406">
            <v>44.765447363844103</v>
          </cell>
          <cell r="I3406">
            <v>2.7821906379020572E-2</v>
          </cell>
          <cell r="J3406">
            <v>4</v>
          </cell>
          <cell r="K3406">
            <v>4.69783926746458E-5</v>
          </cell>
          <cell r="L3406">
            <v>3113</v>
          </cell>
          <cell r="M3406">
            <v>6.5468220040202099E-2</v>
          </cell>
          <cell r="N3406">
            <v>3387</v>
          </cell>
        </row>
        <row r="3407">
          <cell r="B3407" t="str">
            <v>RINCON 1102640</v>
          </cell>
          <cell r="C3407">
            <v>43321102</v>
          </cell>
          <cell r="D3407" t="str">
            <v>RINCON 1102</v>
          </cell>
          <cell r="E3407">
            <v>640</v>
          </cell>
          <cell r="F3407" t="b">
            <v>1</v>
          </cell>
          <cell r="G3407">
            <v>6850.9553423106599</v>
          </cell>
          <cell r="H3407">
            <v>0</v>
          </cell>
          <cell r="I3407">
            <v>0</v>
          </cell>
          <cell r="J3407">
            <v>56</v>
          </cell>
          <cell r="K3407">
            <v>4.7108829659129697E-5</v>
          </cell>
          <cell r="L3407">
            <v>3110</v>
          </cell>
          <cell r="M3407">
            <v>6.5185216667269494E-2</v>
          </cell>
          <cell r="N3407">
            <v>3528</v>
          </cell>
        </row>
        <row r="3408">
          <cell r="B3408" t="str">
            <v>VIEJO 22029089</v>
          </cell>
          <cell r="C3408">
            <v>182852202</v>
          </cell>
          <cell r="D3408" t="str">
            <v>VIEJO 2202</v>
          </cell>
          <cell r="E3408">
            <v>9089</v>
          </cell>
          <cell r="F3408" t="b">
            <v>0</v>
          </cell>
          <cell r="G3408">
            <v>2700.0602624786302</v>
          </cell>
          <cell r="H3408">
            <v>2319.95001292385</v>
          </cell>
          <cell r="I3408">
            <v>1.441858305111156</v>
          </cell>
          <cell r="J3408">
            <v>20</v>
          </cell>
          <cell r="K3408">
            <v>4.6291500484585403E-5</v>
          </cell>
          <cell r="L3408">
            <v>3130</v>
          </cell>
          <cell r="M3408">
            <v>6.61749853764598E-2</v>
          </cell>
          <cell r="N3408">
            <v>3177</v>
          </cell>
        </row>
        <row r="3409">
          <cell r="B3409" t="str">
            <v>PACIFICA 1102968736</v>
          </cell>
          <cell r="C3409">
            <v>22811102</v>
          </cell>
          <cell r="D3409" t="str">
            <v>PACIFICA 1102</v>
          </cell>
          <cell r="E3409">
            <v>968736</v>
          </cell>
          <cell r="F3409" t="b">
            <v>0</v>
          </cell>
          <cell r="G3409">
            <v>1533.9820933957701</v>
          </cell>
          <cell r="H3409">
            <v>1132.26584085428</v>
          </cell>
          <cell r="I3409">
            <v>0.70370779419159724</v>
          </cell>
          <cell r="J3409">
            <v>9</v>
          </cell>
          <cell r="K3409">
            <v>4.6179419655345501E-5</v>
          </cell>
          <cell r="L3409">
            <v>3133</v>
          </cell>
          <cell r="M3409">
            <v>6.5575296680132497E-2</v>
          </cell>
          <cell r="N3409">
            <v>3349</v>
          </cell>
        </row>
        <row r="3410">
          <cell r="B3410" t="str">
            <v>BURNEY 110237284</v>
          </cell>
          <cell r="C3410">
            <v>103311102</v>
          </cell>
          <cell r="D3410" t="str">
            <v>BURNEY 1102</v>
          </cell>
          <cell r="E3410">
            <v>37284</v>
          </cell>
          <cell r="F3410" t="b">
            <v>1</v>
          </cell>
          <cell r="G3410">
            <v>823.84750851621698</v>
          </cell>
          <cell r="H3410">
            <v>303.06800084576997</v>
          </cell>
          <cell r="I3410">
            <v>0.18835798685256058</v>
          </cell>
          <cell r="J3410">
            <v>15</v>
          </cell>
          <cell r="K3410">
            <v>4.5943856882028397E-5</v>
          </cell>
          <cell r="L3410">
            <v>3141</v>
          </cell>
          <cell r="M3410">
            <v>6.5918310953081094E-2</v>
          </cell>
          <cell r="N3410">
            <v>3241</v>
          </cell>
        </row>
        <row r="3411">
          <cell r="B3411" t="str">
            <v>SAN RAFAEL 110648752</v>
          </cell>
          <cell r="C3411">
            <v>42011106</v>
          </cell>
          <cell r="D3411" t="str">
            <v>SAN RAFAEL 1106</v>
          </cell>
          <cell r="E3411">
            <v>48752</v>
          </cell>
          <cell r="F3411" t="b">
            <v>1</v>
          </cell>
          <cell r="G3411">
            <v>3375.7798062749898</v>
          </cell>
          <cell r="H3411">
            <v>23.208512482459199</v>
          </cell>
          <cell r="I3411">
            <v>1.4424184265046115E-2</v>
          </cell>
          <cell r="J3411">
            <v>28</v>
          </cell>
          <cell r="K3411">
            <v>4.6007088275035599E-5</v>
          </cell>
          <cell r="L3411">
            <v>3137</v>
          </cell>
          <cell r="M3411">
            <v>6.5151188800396595E-2</v>
          </cell>
          <cell r="N3411">
            <v>3572</v>
          </cell>
        </row>
        <row r="3412">
          <cell r="B3412" t="str">
            <v>RIDGE 0402CB</v>
          </cell>
          <cell r="C3412">
            <v>12840402</v>
          </cell>
          <cell r="D3412" t="str">
            <v>RIDGE 0402</v>
          </cell>
          <cell r="E3412" t="str">
            <v>CB</v>
          </cell>
          <cell r="F3412" t="b">
            <v>0</v>
          </cell>
          <cell r="G3412">
            <v>3860.7171284750698</v>
          </cell>
          <cell r="H3412">
            <v>2930.22711555567</v>
          </cell>
          <cell r="I3412">
            <v>1.8211479897797824</v>
          </cell>
          <cell r="J3412">
            <v>31</v>
          </cell>
          <cell r="K3412">
            <v>4.5081856757766699E-5</v>
          </cell>
          <cell r="L3412">
            <v>3157</v>
          </cell>
          <cell r="M3412">
            <v>6.6058868602398901E-2</v>
          </cell>
          <cell r="N3412">
            <v>3208</v>
          </cell>
        </row>
        <row r="3413">
          <cell r="B3413" t="str">
            <v>LAS GALLINAS A 11051218</v>
          </cell>
          <cell r="C3413">
            <v>42991105</v>
          </cell>
          <cell r="D3413" t="str">
            <v>LAS GALLINAS A 1105</v>
          </cell>
          <cell r="E3413">
            <v>1218</v>
          </cell>
          <cell r="F3413" t="b">
            <v>1</v>
          </cell>
          <cell r="G3413">
            <v>3546.1366332344701</v>
          </cell>
          <cell r="H3413">
            <v>106.74521640115</v>
          </cell>
          <cell r="I3413">
            <v>6.6342583220105653E-2</v>
          </cell>
          <cell r="J3413">
            <v>28</v>
          </cell>
          <cell r="K3413">
            <v>4.5839123686164297E-5</v>
          </cell>
          <cell r="L3413">
            <v>3144</v>
          </cell>
          <cell r="M3413">
            <v>6.5196909945419199E-2</v>
          </cell>
          <cell r="N3413">
            <v>3512</v>
          </cell>
        </row>
        <row r="3414">
          <cell r="B3414" t="str">
            <v>IGNACIO 110584764</v>
          </cell>
          <cell r="C3414">
            <v>42481105</v>
          </cell>
          <cell r="D3414" t="str">
            <v>IGNACIO 1105</v>
          </cell>
          <cell r="E3414">
            <v>84764</v>
          </cell>
          <cell r="F3414" t="b">
            <v>1</v>
          </cell>
          <cell r="G3414">
            <v>4092.9318038153201</v>
          </cell>
          <cell r="H3414">
            <v>339.91364658404598</v>
          </cell>
          <cell r="I3414">
            <v>0.21125770452706399</v>
          </cell>
          <cell r="J3414">
            <v>33</v>
          </cell>
          <cell r="K3414">
            <v>4.5706571819953901E-5</v>
          </cell>
          <cell r="L3414">
            <v>3148</v>
          </cell>
          <cell r="M3414">
            <v>6.5267569896817798E-2</v>
          </cell>
          <cell r="N3414">
            <v>3472</v>
          </cell>
        </row>
        <row r="3415">
          <cell r="B3415" t="str">
            <v>PAUL SWEET 210912828</v>
          </cell>
          <cell r="C3415">
            <v>83252109</v>
          </cell>
          <cell r="D3415" t="str">
            <v>PAUL SWEET 2109</v>
          </cell>
          <cell r="E3415">
            <v>12828</v>
          </cell>
          <cell r="F3415" t="b">
            <v>0</v>
          </cell>
          <cell r="G3415">
            <v>7906.67193049241</v>
          </cell>
          <cell r="H3415">
            <v>1834.1594938636099</v>
          </cell>
          <cell r="I3415">
            <v>1.1399375350302112</v>
          </cell>
          <cell r="J3415">
            <v>66</v>
          </cell>
          <cell r="K3415">
            <v>4.4983646065785098E-5</v>
          </cell>
          <cell r="L3415">
            <v>3161</v>
          </cell>
          <cell r="M3415">
            <v>6.5458485800208396E-2</v>
          </cell>
          <cell r="N3415">
            <v>3393</v>
          </cell>
        </row>
        <row r="3416">
          <cell r="B3416" t="str">
            <v>CASTRO VALLEY 1110CB</v>
          </cell>
          <cell r="C3416">
            <v>14091110</v>
          </cell>
          <cell r="D3416" t="str">
            <v>CASTRO VALLEY 1110</v>
          </cell>
          <cell r="E3416" t="str">
            <v>CB</v>
          </cell>
          <cell r="F3416" t="b">
            <v>1</v>
          </cell>
          <cell r="G3416">
            <v>2059.8957316270598</v>
          </cell>
          <cell r="H3416">
            <v>523.32750165575999</v>
          </cell>
          <cell r="I3416">
            <v>0.32525015640507149</v>
          </cell>
          <cell r="J3416">
            <v>23</v>
          </cell>
          <cell r="K3416">
            <v>4.4906404720835702E-5</v>
          </cell>
          <cell r="L3416">
            <v>3162</v>
          </cell>
          <cell r="M3416">
            <v>6.5538052631461105E-2</v>
          </cell>
          <cell r="N3416">
            <v>3356</v>
          </cell>
        </row>
        <row r="3417">
          <cell r="B3417" t="str">
            <v>HARRIS 1108395498</v>
          </cell>
          <cell r="C3417">
            <v>192431108</v>
          </cell>
          <cell r="D3417" t="str">
            <v>HARRIS 1108</v>
          </cell>
          <cell r="E3417">
            <v>395498</v>
          </cell>
          <cell r="F3417" t="b">
            <v>1</v>
          </cell>
          <cell r="G3417">
            <v>792.38554071959504</v>
          </cell>
          <cell r="H3417">
            <v>171.02907961795299</v>
          </cell>
          <cell r="I3417">
            <v>0.10629526390177314</v>
          </cell>
          <cell r="J3417">
            <v>8</v>
          </cell>
          <cell r="K3417">
            <v>4.5438887241289099E-5</v>
          </cell>
          <cell r="L3417">
            <v>3154</v>
          </cell>
          <cell r="M3417">
            <v>6.5307820564535699E-2</v>
          </cell>
          <cell r="N3417">
            <v>3459</v>
          </cell>
        </row>
        <row r="3418">
          <cell r="B3418" t="str">
            <v>IGNACIO 1105683542</v>
          </cell>
          <cell r="C3418">
            <v>42481105</v>
          </cell>
          <cell r="D3418" t="str">
            <v>IGNACIO 1105</v>
          </cell>
          <cell r="E3418">
            <v>683542</v>
          </cell>
          <cell r="F3418" t="b">
            <v>1</v>
          </cell>
          <cell r="G3418">
            <v>222.91146325958201</v>
          </cell>
          <cell r="H3418">
            <v>222.91146325958201</v>
          </cell>
          <cell r="I3418">
            <v>0.13854037492826726</v>
          </cell>
          <cell r="J3418">
            <v>2</v>
          </cell>
          <cell r="K3418">
            <v>4.4358046579873101E-5</v>
          </cell>
          <cell r="L3418">
            <v>3180</v>
          </cell>
          <cell r="M3418">
            <v>6.6431380861030107E-2</v>
          </cell>
          <cell r="N3418">
            <v>3030</v>
          </cell>
        </row>
        <row r="3419">
          <cell r="B3419" t="str">
            <v>STAFFORD 1101405812</v>
          </cell>
          <cell r="C3419">
            <v>43201101</v>
          </cell>
          <cell r="D3419" t="str">
            <v>STAFFORD 1101</v>
          </cell>
          <cell r="E3419">
            <v>405812</v>
          </cell>
          <cell r="F3419" t="b">
            <v>1</v>
          </cell>
          <cell r="G3419">
            <v>695.37528377835395</v>
          </cell>
          <cell r="H3419">
            <v>295.24927915032498</v>
          </cell>
          <cell r="I3419">
            <v>0.18349861973295523</v>
          </cell>
          <cell r="J3419">
            <v>7</v>
          </cell>
          <cell r="K3419">
            <v>4.5014516737345302E-5</v>
          </cell>
          <cell r="L3419">
            <v>3158</v>
          </cell>
          <cell r="M3419">
            <v>6.5516957960577604E-2</v>
          </cell>
          <cell r="N3419">
            <v>3362</v>
          </cell>
        </row>
        <row r="3420">
          <cell r="B3420" t="str">
            <v>ROSSMOOR 1106L541R</v>
          </cell>
          <cell r="C3420">
            <v>14161106</v>
          </cell>
          <cell r="D3420" t="str">
            <v>ROSSMOOR 1106</v>
          </cell>
          <cell r="E3420" t="str">
            <v>L541R</v>
          </cell>
          <cell r="F3420" t="b">
            <v>1</v>
          </cell>
          <cell r="G3420">
            <v>978.58780733193203</v>
          </cell>
          <cell r="H3420">
            <v>0</v>
          </cell>
          <cell r="I3420">
            <v>0</v>
          </cell>
          <cell r="J3420">
            <v>11</v>
          </cell>
          <cell r="K3420">
            <v>4.5011026213614897E-5</v>
          </cell>
          <cell r="L3420">
            <v>3159</v>
          </cell>
          <cell r="M3420">
            <v>6.5148189744365606E-2</v>
          </cell>
          <cell r="N3420">
            <v>3586</v>
          </cell>
        </row>
        <row r="3421">
          <cell r="B3421" t="str">
            <v>OAKLAND K 1101CB</v>
          </cell>
          <cell r="C3421">
            <v>12101101</v>
          </cell>
          <cell r="D3421" t="str">
            <v>OAKLAND K 1101</v>
          </cell>
          <cell r="E3421" t="str">
            <v>CB</v>
          </cell>
          <cell r="F3421" t="b">
            <v>1</v>
          </cell>
          <cell r="G3421">
            <v>3805.7328890733302</v>
          </cell>
          <cell r="H3421">
            <v>538.45976089693795</v>
          </cell>
          <cell r="I3421">
            <v>0.33465491665440517</v>
          </cell>
          <cell r="J3421">
            <v>40</v>
          </cell>
          <cell r="K3421">
            <v>4.4234849985969003E-5</v>
          </cell>
          <cell r="L3421">
            <v>3185</v>
          </cell>
          <cell r="M3421">
            <v>6.5436097048222994E-2</v>
          </cell>
          <cell r="N3421">
            <v>3400</v>
          </cell>
        </row>
        <row r="3422">
          <cell r="B3422" t="str">
            <v>OAKLAND J 1105CR256</v>
          </cell>
          <cell r="C3422">
            <v>12091105</v>
          </cell>
          <cell r="D3422" t="str">
            <v>OAKLAND J 1105</v>
          </cell>
          <cell r="E3422" t="str">
            <v>CR256</v>
          </cell>
          <cell r="F3422" t="b">
            <v>0</v>
          </cell>
          <cell r="G3422">
            <v>2967.1611621890802</v>
          </cell>
          <cell r="H3422">
            <v>1965.42241850499</v>
          </cell>
          <cell r="I3422">
            <v>1.2215179729676755</v>
          </cell>
          <cell r="J3422">
            <v>27</v>
          </cell>
          <cell r="K3422">
            <v>4.4193922332380198E-5</v>
          </cell>
          <cell r="L3422">
            <v>3187</v>
          </cell>
          <cell r="M3422">
            <v>6.5813244768866699E-2</v>
          </cell>
          <cell r="N3422">
            <v>3263</v>
          </cell>
        </row>
        <row r="3423">
          <cell r="B3423" t="str">
            <v>SAN LUIS OBISPO 1108144690</v>
          </cell>
          <cell r="C3423">
            <v>182631108</v>
          </cell>
          <cell r="D3423" t="str">
            <v>SAN LUIS OBISPO 1108</v>
          </cell>
          <cell r="E3423">
            <v>144690</v>
          </cell>
          <cell r="F3423" t="b">
            <v>1</v>
          </cell>
          <cell r="G3423">
            <v>900.00027766368396</v>
          </cell>
          <cell r="H3423">
            <v>418.94201806263902</v>
          </cell>
          <cell r="I3423">
            <v>0.26037415665794844</v>
          </cell>
          <cell r="J3423">
            <v>10</v>
          </cell>
          <cell r="K3423">
            <v>3.5333832693140699E-5</v>
          </cell>
          <cell r="L3423">
            <v>3344</v>
          </cell>
          <cell r="M3423">
            <v>7.5692530721425996E-2</v>
          </cell>
          <cell r="N3423">
            <v>2936</v>
          </cell>
        </row>
        <row r="3424">
          <cell r="B3424" t="str">
            <v>CASTRO VALLEY 1108MR233</v>
          </cell>
          <cell r="C3424">
            <v>14091108</v>
          </cell>
          <cell r="D3424" t="str">
            <v>CASTRO VALLEY 1108</v>
          </cell>
          <cell r="E3424" t="str">
            <v>MR233</v>
          </cell>
          <cell r="F3424" t="b">
            <v>1</v>
          </cell>
          <cell r="G3424">
            <v>1023.3374386975501</v>
          </cell>
          <cell r="H3424">
            <v>370.94476516106101</v>
          </cell>
          <cell r="I3424">
            <v>0.23054367008145496</v>
          </cell>
          <cell r="J3424">
            <v>7</v>
          </cell>
          <cell r="K3424">
            <v>4.4443358222321999E-5</v>
          </cell>
          <cell r="L3424">
            <v>3176</v>
          </cell>
          <cell r="M3424">
            <v>6.5330550074577304E-2</v>
          </cell>
          <cell r="N3424">
            <v>3447</v>
          </cell>
        </row>
        <row r="3425">
          <cell r="B3425" t="str">
            <v>IGNACIO 1105318</v>
          </cell>
          <cell r="C3425">
            <v>42481105</v>
          </cell>
          <cell r="D3425" t="str">
            <v>IGNACIO 1105</v>
          </cell>
          <cell r="E3425">
            <v>318</v>
          </cell>
          <cell r="F3425" t="b">
            <v>0</v>
          </cell>
          <cell r="G3425">
            <v>18622.633548811202</v>
          </cell>
          <cell r="H3425">
            <v>2887.2824746526799</v>
          </cell>
          <cell r="I3425">
            <v>1.7944577219718334</v>
          </cell>
          <cell r="J3425">
            <v>150</v>
          </cell>
          <cell r="K3425">
            <v>4.4269088716921002E-5</v>
          </cell>
          <cell r="L3425">
            <v>3183</v>
          </cell>
          <cell r="M3425">
            <v>6.5347484916360402E-2</v>
          </cell>
          <cell r="N3425">
            <v>3439</v>
          </cell>
        </row>
        <row r="3426">
          <cell r="B3426" t="str">
            <v>HAMILTON BRANCH 110187784</v>
          </cell>
          <cell r="C3426">
            <v>102361101</v>
          </cell>
          <cell r="D3426" t="str">
            <v>HAMILTON BRANCH 1101</v>
          </cell>
          <cell r="E3426">
            <v>87784</v>
          </cell>
          <cell r="F3426" t="b">
            <v>0</v>
          </cell>
          <cell r="G3426">
            <v>2328.7215260747898</v>
          </cell>
          <cell r="H3426">
            <v>2328.7215260747898</v>
          </cell>
          <cell r="I3426">
            <v>1.4473098359694156</v>
          </cell>
          <cell r="J3426">
            <v>23</v>
          </cell>
          <cell r="K3426">
            <v>4.3586920978471003E-5</v>
          </cell>
          <cell r="L3426">
            <v>3199</v>
          </cell>
          <cell r="M3426">
            <v>6.6431758675379496E-2</v>
          </cell>
          <cell r="N3426">
            <v>2997</v>
          </cell>
        </row>
        <row r="3427">
          <cell r="B3427" t="str">
            <v>PINECREST 0401CB</v>
          </cell>
          <cell r="C3427">
            <v>163160401</v>
          </cell>
          <cell r="D3427" t="str">
            <v>PINECREST 0401</v>
          </cell>
          <cell r="E3427" t="str">
            <v>CB</v>
          </cell>
          <cell r="F3427" t="b">
            <v>1</v>
          </cell>
          <cell r="G3427">
            <v>22.2054786528618</v>
          </cell>
          <cell r="H3427">
            <v>22.2054786528618</v>
          </cell>
          <cell r="I3427">
            <v>1.3800794687919079E-2</v>
          </cell>
          <cell r="J3427">
            <v>1</v>
          </cell>
          <cell r="K3427">
            <v>4.3519776227185503E-5</v>
          </cell>
          <cell r="L3427">
            <v>3201</v>
          </cell>
          <cell r="M3427">
            <v>6.6431229729116206E-2</v>
          </cell>
          <cell r="N3427">
            <v>3088</v>
          </cell>
        </row>
        <row r="3428">
          <cell r="B3428" t="str">
            <v>SONOMA 11054456</v>
          </cell>
          <cell r="C3428">
            <v>42721105</v>
          </cell>
          <cell r="D3428" t="str">
            <v>SONOMA 1105</v>
          </cell>
          <cell r="E3428">
            <v>4456</v>
          </cell>
          <cell r="F3428" t="b">
            <v>1</v>
          </cell>
          <cell r="G3428">
            <v>8052.7826902398901</v>
          </cell>
          <cell r="H3428">
            <v>0</v>
          </cell>
          <cell r="I3428">
            <v>0</v>
          </cell>
          <cell r="J3428">
            <v>62</v>
          </cell>
          <cell r="K3428">
            <v>4.4073032030177802E-5</v>
          </cell>
          <cell r="L3428">
            <v>3189</v>
          </cell>
          <cell r="M3428">
            <v>6.5151188800396706E-2</v>
          </cell>
          <cell r="N3428">
            <v>3562</v>
          </cell>
        </row>
        <row r="3429">
          <cell r="B3429" t="str">
            <v>SAN CARLOS 1103785521</v>
          </cell>
          <cell r="C3429">
            <v>24181103</v>
          </cell>
          <cell r="D3429" t="str">
            <v>SAN CARLOS 1103</v>
          </cell>
          <cell r="E3429">
            <v>785521</v>
          </cell>
          <cell r="F3429" t="b">
            <v>1</v>
          </cell>
          <cell r="G3429">
            <v>292.99595168231701</v>
          </cell>
          <cell r="H3429">
            <v>109.02126448587801</v>
          </cell>
          <cell r="I3429">
            <v>6.7757156299489127E-2</v>
          </cell>
          <cell r="J3429">
            <v>3</v>
          </cell>
          <cell r="K3429">
            <v>4.3672857221584601E-5</v>
          </cell>
          <cell r="L3429">
            <v>3196</v>
          </cell>
          <cell r="M3429">
            <v>6.5575296680132497E-2</v>
          </cell>
          <cell r="N3429">
            <v>3350</v>
          </cell>
        </row>
        <row r="3430">
          <cell r="B3430" t="str">
            <v>BIG MEADOWS 21012246</v>
          </cell>
          <cell r="C3430">
            <v>102812101</v>
          </cell>
          <cell r="D3430" t="str">
            <v>BIG MEADOWS 2101</v>
          </cell>
          <cell r="E3430">
            <v>2246</v>
          </cell>
          <cell r="F3430" t="b">
            <v>0</v>
          </cell>
          <cell r="G3430">
            <v>2937.4924004444601</v>
          </cell>
          <cell r="H3430">
            <v>2937.4924004444601</v>
          </cell>
          <cell r="I3430">
            <v>1.8256633936882909</v>
          </cell>
          <cell r="J3430">
            <v>23</v>
          </cell>
          <cell r="K3430">
            <v>4.2983602369254701E-5</v>
          </cell>
          <cell r="L3430">
            <v>3209</v>
          </cell>
          <cell r="M3430">
            <v>6.6431758675379496E-2</v>
          </cell>
          <cell r="N3430">
            <v>2998</v>
          </cell>
        </row>
        <row r="3431">
          <cell r="B3431" t="str">
            <v>ECHO SUMMIT 11018922</v>
          </cell>
          <cell r="C3431">
            <v>158031101</v>
          </cell>
          <cell r="D3431" t="str">
            <v>ECHO SUMMIT 1101</v>
          </cell>
          <cell r="E3431">
            <v>8922</v>
          </cell>
          <cell r="F3431" t="b">
            <v>0</v>
          </cell>
          <cell r="G3431">
            <v>1940.39016728759</v>
          </cell>
          <cell r="H3431">
            <v>1940.39016728759</v>
          </cell>
          <cell r="I3431">
            <v>1.2059603277113673</v>
          </cell>
          <cell r="J3431">
            <v>11</v>
          </cell>
          <cell r="K3431">
            <v>4.2931988983499701E-5</v>
          </cell>
          <cell r="L3431">
            <v>3211</v>
          </cell>
          <cell r="M3431">
            <v>6.64311541835058E-2</v>
          </cell>
          <cell r="N3431">
            <v>3096</v>
          </cell>
        </row>
        <row r="3432">
          <cell r="B3432" t="str">
            <v>SNEATH LANE 1102CB</v>
          </cell>
          <cell r="C3432">
            <v>22721102</v>
          </cell>
          <cell r="D3432" t="str">
            <v>SNEATH LANE 1102</v>
          </cell>
          <cell r="E3432" t="str">
            <v>CB</v>
          </cell>
          <cell r="F3432" t="b">
            <v>0</v>
          </cell>
          <cell r="G3432">
            <v>4044.2650619466999</v>
          </cell>
          <cell r="H3432">
            <v>2195.0073543560702</v>
          </cell>
          <cell r="I3432">
            <v>1.3642059380708951</v>
          </cell>
          <cell r="J3432">
            <v>37</v>
          </cell>
          <cell r="K3432">
            <v>4.3121240637309201E-5</v>
          </cell>
          <cell r="L3432">
            <v>3206</v>
          </cell>
          <cell r="M3432">
            <v>6.5702631062752495E-2</v>
          </cell>
          <cell r="N3432">
            <v>3309</v>
          </cell>
        </row>
        <row r="3433">
          <cell r="B3433" t="str">
            <v>VIEJO 220235388</v>
          </cell>
          <cell r="C3433">
            <v>182852202</v>
          </cell>
          <cell r="D3433" t="str">
            <v>VIEJO 2202</v>
          </cell>
          <cell r="E3433">
            <v>35388</v>
          </cell>
          <cell r="F3433" t="b">
            <v>1</v>
          </cell>
          <cell r="G3433">
            <v>727.29740508567397</v>
          </cell>
          <cell r="H3433">
            <v>517.01392348478601</v>
          </cell>
          <cell r="I3433">
            <v>0.32132624206636795</v>
          </cell>
          <cell r="J3433">
            <v>8</v>
          </cell>
          <cell r="K3433">
            <v>4.2702112921233398E-5</v>
          </cell>
          <cell r="L3433">
            <v>3213</v>
          </cell>
          <cell r="M3433">
            <v>6.6110773161205297E-2</v>
          </cell>
          <cell r="N3433">
            <v>3193</v>
          </cell>
        </row>
        <row r="3434">
          <cell r="B3434" t="str">
            <v>IGNACIO 1103CB</v>
          </cell>
          <cell r="C3434">
            <v>42481103</v>
          </cell>
          <cell r="D3434" t="str">
            <v>IGNACIO 1103</v>
          </cell>
          <cell r="E3434" t="str">
            <v>CB</v>
          </cell>
          <cell r="F3434" t="b">
            <v>1</v>
          </cell>
          <cell r="G3434">
            <v>3068.5522734636802</v>
          </cell>
          <cell r="H3434">
            <v>350.32956112772098</v>
          </cell>
          <cell r="I3434">
            <v>0.21773123749392229</v>
          </cell>
          <cell r="J3434">
            <v>34</v>
          </cell>
          <cell r="K3434">
            <v>4.3220512179686903E-5</v>
          </cell>
          <cell r="L3434">
            <v>3205</v>
          </cell>
          <cell r="M3434">
            <v>6.5226494215728001E-2</v>
          </cell>
          <cell r="N3434">
            <v>3495</v>
          </cell>
        </row>
        <row r="3435">
          <cell r="B3435" t="str">
            <v>HICKS 1116733078</v>
          </cell>
          <cell r="C3435">
            <v>83431116</v>
          </cell>
          <cell r="D3435" t="str">
            <v>HICKS 1116</v>
          </cell>
          <cell r="E3435">
            <v>733078</v>
          </cell>
          <cell r="F3435" t="b">
            <v>1</v>
          </cell>
          <cell r="G3435">
            <v>567.87304079708099</v>
          </cell>
          <cell r="H3435">
            <v>551.87096969274603</v>
          </cell>
          <cell r="I3435">
            <v>0.34299003709928283</v>
          </cell>
          <cell r="J3435">
            <v>7</v>
          </cell>
          <cell r="K3435">
            <v>4.2162506230982E-5</v>
          </cell>
          <cell r="L3435">
            <v>3221</v>
          </cell>
          <cell r="M3435">
            <v>6.6064789891242898E-2</v>
          </cell>
          <cell r="N3435">
            <v>3206</v>
          </cell>
        </row>
        <row r="3436">
          <cell r="B3436" t="str">
            <v>OAKLAND K 1103CB</v>
          </cell>
          <cell r="C3436">
            <v>12101103</v>
          </cell>
          <cell r="D3436" t="str">
            <v>OAKLAND K 1103</v>
          </cell>
          <cell r="E3436" t="str">
            <v>CB</v>
          </cell>
          <cell r="F3436" t="b">
            <v>1</v>
          </cell>
          <cell r="G3436">
            <v>7954.9461890409802</v>
          </cell>
          <cell r="H3436">
            <v>769.16213479250098</v>
          </cell>
          <cell r="I3436">
            <v>0.47803737401647045</v>
          </cell>
          <cell r="J3436">
            <v>66</v>
          </cell>
          <cell r="K3436">
            <v>4.1996043535164002E-5</v>
          </cell>
          <cell r="L3436">
            <v>3224</v>
          </cell>
          <cell r="M3436">
            <v>6.5263801000335006E-2</v>
          </cell>
          <cell r="N3436">
            <v>3474</v>
          </cell>
        </row>
        <row r="3437">
          <cell r="B3437" t="str">
            <v>RALSTON 1101420730</v>
          </cell>
          <cell r="C3437">
            <v>24141101</v>
          </cell>
          <cell r="D3437" t="str">
            <v>RALSTON 1101</v>
          </cell>
          <cell r="E3437">
            <v>420730</v>
          </cell>
          <cell r="F3437" t="b">
            <v>0</v>
          </cell>
          <cell r="G3437">
            <v>2651.7059721809001</v>
          </cell>
          <cell r="H3437">
            <v>1292.63239153264</v>
          </cell>
          <cell r="I3437">
            <v>0.80337625328318207</v>
          </cell>
          <cell r="J3437">
            <v>21</v>
          </cell>
          <cell r="K3437">
            <v>4.1694159573948799E-5</v>
          </cell>
          <cell r="L3437">
            <v>3230</v>
          </cell>
          <cell r="M3437">
            <v>6.5758856634298896E-2</v>
          </cell>
          <cell r="N3437">
            <v>3293</v>
          </cell>
        </row>
        <row r="3438">
          <cell r="B3438" t="str">
            <v>WOOD 0401880795</v>
          </cell>
          <cell r="C3438">
            <v>13380401</v>
          </cell>
          <cell r="D3438" t="str">
            <v>WOOD 0401</v>
          </cell>
          <cell r="E3438">
            <v>880795</v>
          </cell>
          <cell r="F3438" t="b">
            <v>1</v>
          </cell>
          <cell r="G3438">
            <v>506.00771869909101</v>
          </cell>
          <cell r="H3438">
            <v>163.975201228332</v>
          </cell>
          <cell r="I3438">
            <v>0.10191124998653325</v>
          </cell>
          <cell r="J3438">
            <v>6</v>
          </cell>
          <cell r="K3438">
            <v>4.2077217949554302E-5</v>
          </cell>
          <cell r="L3438">
            <v>3222</v>
          </cell>
          <cell r="M3438">
            <v>6.5146990120410905E-2</v>
          </cell>
          <cell r="N3438">
            <v>3611</v>
          </cell>
        </row>
        <row r="3439">
          <cell r="B3439" t="str">
            <v>VIEJO 2203947314</v>
          </cell>
          <cell r="C3439">
            <v>182852203</v>
          </cell>
          <cell r="D3439" t="str">
            <v>VIEJO 2203</v>
          </cell>
          <cell r="E3439">
            <v>947314</v>
          </cell>
          <cell r="F3439" t="b">
            <v>1</v>
          </cell>
          <cell r="G3439">
            <v>2331.85114956702</v>
          </cell>
          <cell r="H3439">
            <v>461.40106097895102</v>
          </cell>
          <cell r="I3439">
            <v>0.28676262335546987</v>
          </cell>
          <cell r="J3439">
            <v>22</v>
          </cell>
          <cell r="K3439">
            <v>4.1433444710578598E-5</v>
          </cell>
          <cell r="L3439">
            <v>3236</v>
          </cell>
          <cell r="M3439">
            <v>6.5322714155809494E-2</v>
          </cell>
          <cell r="N3439">
            <v>3451</v>
          </cell>
        </row>
        <row r="3440">
          <cell r="B3440" t="str">
            <v>OLEMA 110137074</v>
          </cell>
          <cell r="C3440">
            <v>42291101</v>
          </cell>
          <cell r="D3440" t="str">
            <v>OLEMA 1101</v>
          </cell>
          <cell r="E3440">
            <v>37074</v>
          </cell>
          <cell r="F3440" t="b">
            <v>1</v>
          </cell>
          <cell r="G3440">
            <v>506.00807784101198</v>
          </cell>
          <cell r="H3440">
            <v>21.9456014874674</v>
          </cell>
          <cell r="I3440">
            <v>1.3639279979780858E-2</v>
          </cell>
          <cell r="J3440">
            <v>6</v>
          </cell>
          <cell r="K3440">
            <v>4.1439450342295398E-5</v>
          </cell>
          <cell r="L3440">
            <v>3234</v>
          </cell>
          <cell r="M3440">
            <v>6.5361143400271701E-2</v>
          </cell>
          <cell r="N3440">
            <v>3435</v>
          </cell>
        </row>
        <row r="3441">
          <cell r="B3441" t="str">
            <v>SAN CARLOS 110479774</v>
          </cell>
          <cell r="C3441">
            <v>24181104</v>
          </cell>
          <cell r="D3441" t="str">
            <v>SAN CARLOS 1104</v>
          </cell>
          <cell r="E3441">
            <v>79774</v>
          </cell>
          <cell r="F3441" t="b">
            <v>0</v>
          </cell>
          <cell r="G3441">
            <v>2604.0952387165898</v>
          </cell>
          <cell r="H3441">
            <v>1435.88206591428</v>
          </cell>
          <cell r="I3441">
            <v>0.89240650460800497</v>
          </cell>
          <cell r="J3441">
            <v>24</v>
          </cell>
          <cell r="K3441">
            <v>4.0918925625040398E-5</v>
          </cell>
          <cell r="L3441">
            <v>3247</v>
          </cell>
          <cell r="M3441">
            <v>6.5682373320062895E-2</v>
          </cell>
          <cell r="N3441">
            <v>3315</v>
          </cell>
        </row>
        <row r="3442">
          <cell r="B3442" t="str">
            <v>ROB ROY 210512586</v>
          </cell>
          <cell r="C3442">
            <v>83692105</v>
          </cell>
          <cell r="D3442" t="str">
            <v>ROB ROY 2105</v>
          </cell>
          <cell r="E3442">
            <v>12586</v>
          </cell>
          <cell r="F3442" t="b">
            <v>0</v>
          </cell>
          <cell r="G3442">
            <v>10478.250612842899</v>
          </cell>
          <cell r="H3442">
            <v>3041.3303635040502</v>
          </cell>
          <cell r="I3442">
            <v>1.8901991072119642</v>
          </cell>
          <cell r="J3442">
            <v>85</v>
          </cell>
          <cell r="K3442">
            <v>4.1068495182072898E-5</v>
          </cell>
          <cell r="L3442">
            <v>3241</v>
          </cell>
          <cell r="M3442">
            <v>6.5464440864675094E-2</v>
          </cell>
          <cell r="N3442">
            <v>3391</v>
          </cell>
        </row>
        <row r="3443">
          <cell r="B3443" t="str">
            <v>OAKLAND J 1102CR254</v>
          </cell>
          <cell r="C3443">
            <v>12091102</v>
          </cell>
          <cell r="D3443" t="str">
            <v>OAKLAND J 1102</v>
          </cell>
          <cell r="E3443" t="str">
            <v>CR254</v>
          </cell>
          <cell r="F3443" t="b">
            <v>0</v>
          </cell>
          <cell r="G3443">
            <v>2477.3187370622099</v>
          </cell>
          <cell r="H3443">
            <v>1687.0283092581301</v>
          </cell>
          <cell r="I3443">
            <v>1.0484949094208391</v>
          </cell>
          <cell r="J3443">
            <v>20</v>
          </cell>
          <cell r="K3443">
            <v>4.0719187200011197E-5</v>
          </cell>
          <cell r="L3443">
            <v>3253</v>
          </cell>
          <cell r="M3443">
            <v>6.5917941927909798E-2</v>
          </cell>
          <cell r="N3443">
            <v>3242</v>
          </cell>
        </row>
        <row r="3444">
          <cell r="B3444" t="str">
            <v>CASTROVILLE 210436922</v>
          </cell>
          <cell r="C3444">
            <v>182352104</v>
          </cell>
          <cell r="D3444" t="str">
            <v>CASTROVILLE 2104</v>
          </cell>
          <cell r="E3444">
            <v>36922</v>
          </cell>
          <cell r="F3444" t="b">
            <v>1</v>
          </cell>
          <cell r="G3444">
            <v>8825.2122838623709</v>
          </cell>
          <cell r="H3444">
            <v>0</v>
          </cell>
          <cell r="I3444">
            <v>0</v>
          </cell>
          <cell r="J3444">
            <v>37</v>
          </cell>
          <cell r="K3444">
            <v>4.0991466764555502E-5</v>
          </cell>
          <cell r="L3444">
            <v>3245</v>
          </cell>
          <cell r="M3444">
            <v>6.5147589932388297E-2</v>
          </cell>
          <cell r="N3444">
            <v>3595</v>
          </cell>
        </row>
        <row r="3445">
          <cell r="B3445" t="str">
            <v>FOOTHILL 1101798137</v>
          </cell>
          <cell r="C3445">
            <v>182951101</v>
          </cell>
          <cell r="D3445" t="str">
            <v>FOOTHILL 1101</v>
          </cell>
          <cell r="E3445">
            <v>798137</v>
          </cell>
          <cell r="F3445" t="b">
            <v>1</v>
          </cell>
          <cell r="G3445">
            <v>581.82283638822605</v>
          </cell>
          <cell r="H3445">
            <v>68.014926949327602</v>
          </cell>
          <cell r="I3445">
            <v>4.2271551864094224E-2</v>
          </cell>
          <cell r="J3445">
            <v>5</v>
          </cell>
          <cell r="K3445">
            <v>4.0802273724693797E-5</v>
          </cell>
          <cell r="L3445">
            <v>3250</v>
          </cell>
          <cell r="M3445">
            <v>6.5403974056243902E-2</v>
          </cell>
          <cell r="N3445">
            <v>3417</v>
          </cell>
        </row>
        <row r="3446">
          <cell r="B3446" t="str">
            <v>BIG MEADOWS 21012016</v>
          </cell>
          <cell r="C3446">
            <v>102812101</v>
          </cell>
          <cell r="D3446" t="str">
            <v>BIG MEADOWS 2101</v>
          </cell>
          <cell r="E3446">
            <v>2016</v>
          </cell>
          <cell r="F3446" t="b">
            <v>1</v>
          </cell>
          <cell r="G3446">
            <v>6829.69916177494</v>
          </cell>
          <cell r="H3446">
            <v>150.972394486127</v>
          </cell>
          <cell r="I3446">
            <v>9.3829953067822866E-2</v>
          </cell>
          <cell r="J3446">
            <v>65</v>
          </cell>
          <cell r="K3446">
            <v>4.08128448583511E-5</v>
          </cell>
          <cell r="L3446">
            <v>3249</v>
          </cell>
          <cell r="M3446">
            <v>6.5187684173012198E-2</v>
          </cell>
          <cell r="N3446">
            <v>3525</v>
          </cell>
        </row>
        <row r="3447">
          <cell r="B3447" t="str">
            <v>GREENBRAE 1104317890</v>
          </cell>
          <cell r="C3447">
            <v>43091104</v>
          </cell>
          <cell r="D3447" t="str">
            <v>GREENBRAE 1104</v>
          </cell>
          <cell r="E3447">
            <v>317890</v>
          </cell>
          <cell r="F3447" t="b">
            <v>1</v>
          </cell>
          <cell r="G3447">
            <v>125.831519618054</v>
          </cell>
          <cell r="H3447">
            <v>125.831519618054</v>
          </cell>
          <cell r="I3447">
            <v>7.8204797773806095E-2</v>
          </cell>
          <cell r="J3447">
            <v>2</v>
          </cell>
          <cell r="K3447">
            <v>3.9991095945879297E-5</v>
          </cell>
          <cell r="L3447">
            <v>3269</v>
          </cell>
          <cell r="M3447">
            <v>6.6431380861030107E-2</v>
          </cell>
          <cell r="N3447">
            <v>3031</v>
          </cell>
        </row>
        <row r="3448">
          <cell r="B3448" t="str">
            <v>GREENBRAE 1102CB</v>
          </cell>
          <cell r="C3448">
            <v>43091102</v>
          </cell>
          <cell r="D3448" t="str">
            <v>GREENBRAE 1102</v>
          </cell>
          <cell r="E3448" t="str">
            <v>CB</v>
          </cell>
          <cell r="F3448" t="b">
            <v>1</v>
          </cell>
          <cell r="G3448">
            <v>3469.4671594236102</v>
          </cell>
          <cell r="H3448">
            <v>0</v>
          </cell>
          <cell r="I3448">
            <v>0</v>
          </cell>
          <cell r="J3448">
            <v>28</v>
          </cell>
          <cell r="K3448">
            <v>4.0755614977767697E-5</v>
          </cell>
          <cell r="L3448">
            <v>3251</v>
          </cell>
          <cell r="M3448">
            <v>6.5151188800396595E-2</v>
          </cell>
          <cell r="N3448">
            <v>3570</v>
          </cell>
        </row>
        <row r="3449">
          <cell r="B3449" t="str">
            <v>LOS GATOS 1106CB</v>
          </cell>
          <cell r="C3449">
            <v>82021106</v>
          </cell>
          <cell r="D3449" t="str">
            <v>LOS GATOS 1106</v>
          </cell>
          <cell r="E3449" t="str">
            <v>CB</v>
          </cell>
          <cell r="F3449" t="b">
            <v>1</v>
          </cell>
          <cell r="G3449">
            <v>1170.6002670308901</v>
          </cell>
          <cell r="H3449">
            <v>164.25231019796701</v>
          </cell>
          <cell r="I3449">
            <v>0.10208347433061965</v>
          </cell>
          <cell r="J3449">
            <v>11</v>
          </cell>
          <cell r="K3449">
            <v>4.0345801789953801E-5</v>
          </cell>
          <cell r="L3449">
            <v>3259</v>
          </cell>
          <cell r="M3449">
            <v>6.5497422760183097E-2</v>
          </cell>
          <cell r="N3449">
            <v>3371</v>
          </cell>
        </row>
        <row r="3450">
          <cell r="B3450" t="str">
            <v>FORT BRAGG A 110465894</v>
          </cell>
          <cell r="C3450">
            <v>42761104</v>
          </cell>
          <cell r="D3450" t="str">
            <v>FORT BRAGG A 1104</v>
          </cell>
          <cell r="E3450">
            <v>65894</v>
          </cell>
          <cell r="F3450" t="b">
            <v>1</v>
          </cell>
          <cell r="G3450">
            <v>1441.63909393533</v>
          </cell>
          <cell r="H3450">
            <v>0</v>
          </cell>
          <cell r="I3450">
            <v>0</v>
          </cell>
          <cell r="J3450">
            <v>12</v>
          </cell>
          <cell r="K3450">
            <v>4.0627021216247701E-5</v>
          </cell>
          <cell r="L3450">
            <v>3255</v>
          </cell>
          <cell r="M3450">
            <v>6.51475899323882E-2</v>
          </cell>
          <cell r="N3450">
            <v>3601</v>
          </cell>
        </row>
        <row r="3451">
          <cell r="B3451" t="str">
            <v>RIO DEL MAR 0401931192</v>
          </cell>
          <cell r="C3451">
            <v>83260401</v>
          </cell>
          <cell r="D3451" t="str">
            <v>RIO DEL MAR 0401</v>
          </cell>
          <cell r="E3451">
            <v>931192</v>
          </cell>
          <cell r="F3451" t="b">
            <v>0</v>
          </cell>
          <cell r="G3451">
            <v>11415.597112270199</v>
          </cell>
          <cell r="H3451">
            <v>3615.6701361301102</v>
          </cell>
          <cell r="I3451">
            <v>2.2471535961032383</v>
          </cell>
          <cell r="J3451">
            <v>87</v>
          </cell>
          <cell r="K3451">
            <v>4.0211799486492402E-5</v>
          </cell>
          <cell r="L3451">
            <v>3262</v>
          </cell>
          <cell r="M3451">
            <v>6.5486681529845298E-2</v>
          </cell>
          <cell r="N3451">
            <v>3375</v>
          </cell>
        </row>
        <row r="3452">
          <cell r="B3452" t="str">
            <v>LAURELES 11122142</v>
          </cell>
          <cell r="C3452">
            <v>182371112</v>
          </cell>
          <cell r="D3452" t="str">
            <v>LAURELES 1112</v>
          </cell>
          <cell r="E3452">
            <v>2142</v>
          </cell>
          <cell r="F3452" t="b">
            <v>1</v>
          </cell>
          <cell r="G3452">
            <v>2588.0177052362101</v>
          </cell>
          <cell r="H3452">
            <v>151.88505870047101</v>
          </cell>
          <cell r="I3452">
            <v>9.439717756399689E-2</v>
          </cell>
          <cell r="J3452">
            <v>26</v>
          </cell>
          <cell r="K3452">
            <v>4.02933547565435E-5</v>
          </cell>
          <cell r="L3452">
            <v>3261</v>
          </cell>
          <cell r="M3452">
            <v>6.5245830095731205E-2</v>
          </cell>
          <cell r="N3452">
            <v>3480</v>
          </cell>
        </row>
        <row r="3453">
          <cell r="B3453" t="str">
            <v>FLORENCE 0401CB</v>
          </cell>
          <cell r="C3453">
            <v>12690401</v>
          </cell>
          <cell r="D3453" t="str">
            <v>FLORENCE 0401</v>
          </cell>
          <cell r="E3453" t="str">
            <v>CB</v>
          </cell>
          <cell r="F3453" t="b">
            <v>0</v>
          </cell>
          <cell r="G3453">
            <v>4654.0754930293297</v>
          </cell>
          <cell r="H3453">
            <v>1041.2536866278399</v>
          </cell>
          <cell r="I3453">
            <v>0.64714337267112487</v>
          </cell>
          <cell r="J3453">
            <v>39</v>
          </cell>
          <cell r="K3453">
            <v>4.0080983174113102E-5</v>
          </cell>
          <cell r="L3453">
            <v>3266</v>
          </cell>
          <cell r="M3453">
            <v>6.54105633879319E-2</v>
          </cell>
          <cell r="N3453">
            <v>3410</v>
          </cell>
        </row>
        <row r="3454">
          <cell r="B3454" t="str">
            <v>SANTA ROSA A 1104CB</v>
          </cell>
          <cell r="C3454">
            <v>42151104</v>
          </cell>
          <cell r="D3454" t="str">
            <v>SANTA ROSA A 1104</v>
          </cell>
          <cell r="E3454" t="str">
            <v>CB</v>
          </cell>
          <cell r="F3454" t="b">
            <v>1</v>
          </cell>
          <cell r="G3454">
            <v>9581.6812127460398</v>
          </cell>
          <cell r="H3454">
            <v>369.00166595941198</v>
          </cell>
          <cell r="I3454">
            <v>0.22933602607794404</v>
          </cell>
          <cell r="J3454">
            <v>76</v>
          </cell>
          <cell r="K3454">
            <v>4.0032497293539402E-5</v>
          </cell>
          <cell r="L3454">
            <v>3268</v>
          </cell>
          <cell r="M3454">
            <v>6.5241497256700198E-2</v>
          </cell>
          <cell r="N3454">
            <v>3484</v>
          </cell>
        </row>
        <row r="3455">
          <cell r="B3455" t="str">
            <v>PAUL SWEET 2109680537</v>
          </cell>
          <cell r="C3455">
            <v>83252109</v>
          </cell>
          <cell r="D3455" t="str">
            <v>PAUL SWEET 2109</v>
          </cell>
          <cell r="E3455">
            <v>680537</v>
          </cell>
          <cell r="F3455" t="b">
            <v>1</v>
          </cell>
          <cell r="G3455">
            <v>1060.8184071861299</v>
          </cell>
          <cell r="H3455">
            <v>362.729259255876</v>
          </cell>
          <cell r="I3455">
            <v>0.22543769997257676</v>
          </cell>
          <cell r="J3455">
            <v>9</v>
          </cell>
          <cell r="K3455">
            <v>3.9362486556152898E-5</v>
          </cell>
          <cell r="L3455">
            <v>3278</v>
          </cell>
          <cell r="M3455">
            <v>6.5432527826892004E-2</v>
          </cell>
          <cell r="N3455">
            <v>3403</v>
          </cell>
        </row>
        <row r="3456">
          <cell r="B3456" t="str">
            <v>PACIFICA 1102512070</v>
          </cell>
          <cell r="C3456">
            <v>22811102</v>
          </cell>
          <cell r="D3456" t="str">
            <v>PACIFICA 1102</v>
          </cell>
          <cell r="E3456">
            <v>512070</v>
          </cell>
          <cell r="F3456" t="b">
            <v>1</v>
          </cell>
          <cell r="G3456">
            <v>481.61300512200501</v>
          </cell>
          <cell r="H3456">
            <v>279.62468931907802</v>
          </cell>
          <cell r="I3456">
            <v>0.1737878740329882</v>
          </cell>
          <cell r="J3456">
            <v>5</v>
          </cell>
          <cell r="K3456">
            <v>3.9072148410923499E-5</v>
          </cell>
          <cell r="L3456">
            <v>3285</v>
          </cell>
          <cell r="M3456">
            <v>6.5660957992076802E-2</v>
          </cell>
          <cell r="N3456">
            <v>3322</v>
          </cell>
        </row>
        <row r="3457">
          <cell r="B3457" t="str">
            <v>ALTO 1124CB</v>
          </cell>
          <cell r="C3457">
            <v>42031124</v>
          </cell>
          <cell r="D3457" t="str">
            <v>ALTO 1124</v>
          </cell>
          <cell r="E3457" t="str">
            <v>CB</v>
          </cell>
          <cell r="F3457" t="b">
            <v>0</v>
          </cell>
          <cell r="G3457">
            <v>9084.5964910744606</v>
          </cell>
          <cell r="H3457">
            <v>2733.3479990057599</v>
          </cell>
          <cell r="I3457">
            <v>1.6987868234964325</v>
          </cell>
          <cell r="J3457">
            <v>81</v>
          </cell>
          <cell r="K3457">
            <v>3.9254808063008E-5</v>
          </cell>
          <cell r="L3457">
            <v>3280</v>
          </cell>
          <cell r="M3457">
            <v>6.5514705723543301E-2</v>
          </cell>
          <cell r="N3457">
            <v>3364</v>
          </cell>
        </row>
        <row r="3458">
          <cell r="B3458" t="str">
            <v>CASTRO VALLEY 1102MR204</v>
          </cell>
          <cell r="C3458">
            <v>14091102</v>
          </cell>
          <cell r="D3458" t="str">
            <v>CASTRO VALLEY 1102</v>
          </cell>
          <cell r="E3458" t="str">
            <v>MR204</v>
          </cell>
          <cell r="F3458" t="b">
            <v>1</v>
          </cell>
          <cell r="G3458">
            <v>4739.0906948802503</v>
          </cell>
          <cell r="H3458">
            <v>326.52521502906899</v>
          </cell>
          <cell r="I3458">
            <v>0.20293674022937785</v>
          </cell>
          <cell r="J3458">
            <v>46</v>
          </cell>
          <cell r="K3458">
            <v>3.9361322756626999E-5</v>
          </cell>
          <cell r="L3458">
            <v>3279</v>
          </cell>
          <cell r="M3458">
            <v>6.5258722266425206E-2</v>
          </cell>
          <cell r="N3458">
            <v>3475</v>
          </cell>
        </row>
        <row r="3459">
          <cell r="B3459" t="str">
            <v>EDES 1112CR308</v>
          </cell>
          <cell r="C3459">
            <v>13681112</v>
          </cell>
          <cell r="D3459" t="str">
            <v>EDES 1112</v>
          </cell>
          <cell r="E3459" t="str">
            <v>CR308</v>
          </cell>
          <cell r="F3459" t="b">
            <v>0</v>
          </cell>
          <cell r="G3459">
            <v>5698.32311982377</v>
          </cell>
          <cell r="H3459">
            <v>5168.8002698458804</v>
          </cell>
          <cell r="I3459">
            <v>3.21243024850583</v>
          </cell>
          <cell r="J3459">
            <v>53</v>
          </cell>
          <cell r="K3459">
            <v>3.8445963582489599E-5</v>
          </cell>
          <cell r="L3459">
            <v>3292</v>
          </cell>
          <cell r="M3459">
            <v>6.6286513506563199E-2</v>
          </cell>
          <cell r="N3459">
            <v>3153</v>
          </cell>
        </row>
        <row r="3460">
          <cell r="B3460" t="str">
            <v>HICKS 111512494</v>
          </cell>
          <cell r="C3460">
            <v>83431115</v>
          </cell>
          <cell r="D3460" t="str">
            <v>HICKS 1115</v>
          </cell>
          <cell r="E3460">
            <v>12494</v>
          </cell>
          <cell r="F3460" t="b">
            <v>1</v>
          </cell>
          <cell r="G3460">
            <v>4190.5486194180503</v>
          </cell>
          <cell r="H3460">
            <v>220.11672607041299</v>
          </cell>
          <cell r="I3460">
            <v>0.13680343447508578</v>
          </cell>
          <cell r="J3460">
            <v>35</v>
          </cell>
          <cell r="K3460">
            <v>3.9122203430231403E-5</v>
          </cell>
          <cell r="L3460">
            <v>3283</v>
          </cell>
          <cell r="M3460">
            <v>6.5183702111244204E-2</v>
          </cell>
          <cell r="N3460">
            <v>3532</v>
          </cell>
        </row>
        <row r="3461">
          <cell r="B3461" t="str">
            <v>CAYUCOS 1102CB</v>
          </cell>
          <cell r="C3461">
            <v>182551102</v>
          </cell>
          <cell r="D3461" t="str">
            <v>CAYUCOS 1102</v>
          </cell>
          <cell r="E3461" t="str">
            <v>CB</v>
          </cell>
          <cell r="F3461" t="b">
            <v>1</v>
          </cell>
          <cell r="G3461">
            <v>8504.0552625054006</v>
          </cell>
          <cell r="H3461">
            <v>0</v>
          </cell>
          <cell r="I3461">
            <v>0</v>
          </cell>
          <cell r="J3461">
            <v>41</v>
          </cell>
          <cell r="K3461">
            <v>3.9093076829407101E-5</v>
          </cell>
          <cell r="L3461">
            <v>3284</v>
          </cell>
          <cell r="M3461">
            <v>6.5146990120410905E-2</v>
          </cell>
          <cell r="N3461">
            <v>3625</v>
          </cell>
        </row>
        <row r="3462">
          <cell r="B3462" t="str">
            <v>LOS GATOS 1101206248</v>
          </cell>
          <cell r="C3462">
            <v>82021101</v>
          </cell>
          <cell r="D3462" t="str">
            <v>LOS GATOS 1101</v>
          </cell>
          <cell r="E3462">
            <v>206248</v>
          </cell>
          <cell r="F3462" t="b">
            <v>1</v>
          </cell>
          <cell r="G3462">
            <v>893.30869956243805</v>
          </cell>
          <cell r="H3462">
            <v>83.003927623963506</v>
          </cell>
          <cell r="I3462">
            <v>5.1587276335589502E-2</v>
          </cell>
          <cell r="J3462">
            <v>10</v>
          </cell>
          <cell r="K3462">
            <v>3.8949678310018501E-5</v>
          </cell>
          <cell r="L3462">
            <v>3288</v>
          </cell>
          <cell r="M3462">
            <v>6.5403974056243902E-2</v>
          </cell>
          <cell r="N3462">
            <v>3414</v>
          </cell>
        </row>
        <row r="3463">
          <cell r="B3463" t="str">
            <v>HAMILTON BRANCH 110137436</v>
          </cell>
          <cell r="C3463">
            <v>102361101</v>
          </cell>
          <cell r="D3463" t="str">
            <v>HAMILTON BRANCH 1101</v>
          </cell>
          <cell r="E3463">
            <v>37436</v>
          </cell>
          <cell r="F3463" t="b">
            <v>0</v>
          </cell>
          <cell r="G3463">
            <v>3311.0304593741098</v>
          </cell>
          <cell r="H3463">
            <v>1208.0742956223601</v>
          </cell>
          <cell r="I3463">
            <v>0.75082305507915481</v>
          </cell>
          <cell r="J3463">
            <v>33</v>
          </cell>
          <cell r="K3463">
            <v>3.8690915351418703E-5</v>
          </cell>
          <cell r="L3463">
            <v>3289</v>
          </cell>
          <cell r="M3463">
            <v>6.5576046054703505E-2</v>
          </cell>
          <cell r="N3463">
            <v>3347</v>
          </cell>
        </row>
        <row r="3464">
          <cell r="B3464" t="str">
            <v>VIEJO 22029120</v>
          </cell>
          <cell r="C3464">
            <v>182852202</v>
          </cell>
          <cell r="D3464" t="str">
            <v>VIEJO 2202</v>
          </cell>
          <cell r="E3464">
            <v>9120</v>
          </cell>
          <cell r="F3464" t="b">
            <v>0</v>
          </cell>
          <cell r="G3464">
            <v>11903.524353458401</v>
          </cell>
          <cell r="H3464">
            <v>2858.0041188846599</v>
          </cell>
          <cell r="I3464">
            <v>1.7762611055840023</v>
          </cell>
          <cell r="J3464">
            <v>112</v>
          </cell>
          <cell r="K3464">
            <v>3.8664706222237199E-5</v>
          </cell>
          <cell r="L3464">
            <v>3290</v>
          </cell>
          <cell r="M3464">
            <v>6.5445718074641099E-2</v>
          </cell>
          <cell r="N3464">
            <v>3397</v>
          </cell>
        </row>
        <row r="3465">
          <cell r="B3465" t="str">
            <v>PACIFICA 1103398620</v>
          </cell>
          <cell r="C3465">
            <v>22811103</v>
          </cell>
          <cell r="D3465" t="str">
            <v>PACIFICA 1103</v>
          </cell>
          <cell r="E3465">
            <v>398620</v>
          </cell>
          <cell r="F3465" t="b">
            <v>1</v>
          </cell>
          <cell r="G3465">
            <v>770.36405510007705</v>
          </cell>
          <cell r="H3465">
            <v>758.08373102466999</v>
          </cell>
          <cell r="I3465">
            <v>0.47115210132049096</v>
          </cell>
          <cell r="J3465">
            <v>7</v>
          </cell>
          <cell r="K3465">
            <v>3.8215057299696901E-5</v>
          </cell>
          <cell r="L3465">
            <v>3297</v>
          </cell>
          <cell r="M3465">
            <v>6.6248349845409393E-2</v>
          </cell>
          <cell r="N3465">
            <v>3163</v>
          </cell>
        </row>
        <row r="3466">
          <cell r="B3466" t="str">
            <v>OAKLAND X 1105184672</v>
          </cell>
          <cell r="C3466">
            <v>12541105</v>
          </cell>
          <cell r="D3466" t="str">
            <v>OAKLAND X 1105</v>
          </cell>
          <cell r="E3466">
            <v>184672</v>
          </cell>
          <cell r="F3466" t="b">
            <v>0</v>
          </cell>
          <cell r="G3466">
            <v>5259.1472975204697</v>
          </cell>
          <cell r="H3466">
            <v>2666.0436696567399</v>
          </cell>
          <cell r="I3466">
            <v>1.6569569109115847</v>
          </cell>
          <cell r="J3466">
            <v>46</v>
          </cell>
          <cell r="K3466">
            <v>3.8231219110053201E-5</v>
          </cell>
          <cell r="L3466">
            <v>3295</v>
          </cell>
          <cell r="M3466">
            <v>6.5705650850482605E-2</v>
          </cell>
          <cell r="N3466">
            <v>3307</v>
          </cell>
        </row>
        <row r="3467">
          <cell r="B3467" t="str">
            <v>FAIRVIEW 2207CB</v>
          </cell>
          <cell r="C3467">
            <v>13432207</v>
          </cell>
          <cell r="D3467" t="str">
            <v>FAIRVIEW 2207</v>
          </cell>
          <cell r="E3467" t="str">
            <v>CB</v>
          </cell>
          <cell r="F3467" t="b">
            <v>1</v>
          </cell>
          <cell r="G3467">
            <v>8128.5866791325398</v>
          </cell>
          <cell r="H3467">
            <v>387.14963696593401</v>
          </cell>
          <cell r="I3467">
            <v>0.2406150633722399</v>
          </cell>
          <cell r="J3467">
            <v>57</v>
          </cell>
          <cell r="K3467">
            <v>3.8448049579326601E-5</v>
          </cell>
          <cell r="L3467">
            <v>3291</v>
          </cell>
          <cell r="M3467">
            <v>6.5193143066579806E-2</v>
          </cell>
          <cell r="N3467">
            <v>3515</v>
          </cell>
        </row>
        <row r="3468">
          <cell r="B3468" t="str">
            <v>VIEJO 22012064</v>
          </cell>
          <cell r="C3468">
            <v>182852201</v>
          </cell>
          <cell r="D3468" t="str">
            <v>VIEJO 2201</v>
          </cell>
          <cell r="E3468">
            <v>2064</v>
          </cell>
          <cell r="F3468" t="b">
            <v>0</v>
          </cell>
          <cell r="G3468">
            <v>1409.3975594593201</v>
          </cell>
          <cell r="H3468">
            <v>1409.3975594593201</v>
          </cell>
          <cell r="I3468">
            <v>0.875946276854767</v>
          </cell>
          <cell r="J3468">
            <v>15</v>
          </cell>
          <cell r="K3468">
            <v>3.7421806700876902E-5</v>
          </cell>
          <cell r="L3468">
            <v>3305</v>
          </cell>
          <cell r="M3468">
            <v>6.6431834237477602E-2</v>
          </cell>
          <cell r="N3468">
            <v>2982</v>
          </cell>
        </row>
        <row r="3469">
          <cell r="B3469" t="str">
            <v>STAFFORD 110242542</v>
          </cell>
          <cell r="C3469">
            <v>43201102</v>
          </cell>
          <cell r="D3469" t="str">
            <v>STAFFORD 1102</v>
          </cell>
          <cell r="E3469">
            <v>42542</v>
          </cell>
          <cell r="F3469" t="b">
            <v>1</v>
          </cell>
          <cell r="G3469">
            <v>5717.1489233488201</v>
          </cell>
          <cell r="H3469">
            <v>862.34829347754703</v>
          </cell>
          <cell r="I3469">
            <v>0.53595294809045801</v>
          </cell>
          <cell r="J3469">
            <v>52</v>
          </cell>
          <cell r="K3469">
            <v>3.7507633316216403E-5</v>
          </cell>
          <cell r="L3469">
            <v>3304</v>
          </cell>
          <cell r="M3469">
            <v>6.5348141425109404E-2</v>
          </cell>
          <cell r="N3469">
            <v>3438</v>
          </cell>
        </row>
        <row r="3470">
          <cell r="B3470" t="str">
            <v>SNEATH LANE 110134438</v>
          </cell>
          <cell r="C3470">
            <v>22721101</v>
          </cell>
          <cell r="D3470" t="str">
            <v>SNEATH LANE 1101</v>
          </cell>
          <cell r="E3470">
            <v>34438</v>
          </cell>
          <cell r="F3470" t="b">
            <v>0</v>
          </cell>
          <cell r="G3470">
            <v>8258.6725024997795</v>
          </cell>
          <cell r="H3470">
            <v>3709.6211438650098</v>
          </cell>
          <cell r="I3470">
            <v>2.3055445269515289</v>
          </cell>
          <cell r="J3470">
            <v>67</v>
          </cell>
          <cell r="K3470">
            <v>3.7308450982304597E-5</v>
          </cell>
          <cell r="L3470">
            <v>3309</v>
          </cell>
          <cell r="M3470">
            <v>6.5492192422276094E-2</v>
          </cell>
          <cell r="N3470">
            <v>3373</v>
          </cell>
        </row>
        <row r="3471">
          <cell r="B3471" t="str">
            <v>BURNEY 110297318</v>
          </cell>
          <cell r="C3471">
            <v>103311102</v>
          </cell>
          <cell r="D3471" t="str">
            <v>BURNEY 1102</v>
          </cell>
          <cell r="E3471">
            <v>97318</v>
          </cell>
          <cell r="F3471" t="b">
            <v>1</v>
          </cell>
          <cell r="G3471">
            <v>1594.8253904866899</v>
          </cell>
          <cell r="H3471">
            <v>294.97322562007503</v>
          </cell>
          <cell r="I3471">
            <v>0.18332705134871038</v>
          </cell>
          <cell r="J3471">
            <v>18</v>
          </cell>
          <cell r="K3471">
            <v>3.73950812091708E-5</v>
          </cell>
          <cell r="L3471">
            <v>3306</v>
          </cell>
          <cell r="M3471">
            <v>6.5576046054703602E-2</v>
          </cell>
          <cell r="N3471">
            <v>3346</v>
          </cell>
        </row>
        <row r="3472">
          <cell r="B3472" t="str">
            <v>HAMILTON BRANCH 11013049</v>
          </cell>
          <cell r="C3472">
            <v>102361101</v>
          </cell>
          <cell r="D3472" t="str">
            <v>HAMILTON BRANCH 1101</v>
          </cell>
          <cell r="E3472">
            <v>3049</v>
          </cell>
          <cell r="F3472" t="b">
            <v>0</v>
          </cell>
          <cell r="G3472">
            <v>2682.1997730830599</v>
          </cell>
          <cell r="H3472">
            <v>1650.99465721096</v>
          </cell>
          <cell r="I3472">
            <v>1.0260998491056308</v>
          </cell>
          <cell r="J3472">
            <v>23</v>
          </cell>
          <cell r="K3472">
            <v>3.7080123587182403E-5</v>
          </cell>
          <cell r="L3472">
            <v>3312</v>
          </cell>
          <cell r="M3472">
            <v>6.5873685227112594E-2</v>
          </cell>
          <cell r="N3472">
            <v>3249</v>
          </cell>
        </row>
        <row r="3473">
          <cell r="B3473" t="str">
            <v>ALTO 1124965060</v>
          </cell>
          <cell r="C3473">
            <v>42031124</v>
          </cell>
          <cell r="D3473" t="str">
            <v>ALTO 1124</v>
          </cell>
          <cell r="E3473">
            <v>965060</v>
          </cell>
          <cell r="F3473" t="b">
            <v>1</v>
          </cell>
          <cell r="G3473">
            <v>112.517080709665</v>
          </cell>
          <cell r="H3473">
            <v>99.654286677371402</v>
          </cell>
          <cell r="I3473">
            <v>6.1935541751007711E-2</v>
          </cell>
          <cell r="J3473">
            <v>1</v>
          </cell>
          <cell r="K3473">
            <v>3.6723318771691898E-5</v>
          </cell>
          <cell r="L3473">
            <v>3320</v>
          </cell>
          <cell r="M3473">
            <v>6.6431380861030107E-2</v>
          </cell>
          <cell r="N3473">
            <v>3036</v>
          </cell>
        </row>
        <row r="3474">
          <cell r="B3474" t="str">
            <v>SAUSALITO 1102758798</v>
          </cell>
          <cell r="C3474">
            <v>42491102</v>
          </cell>
          <cell r="D3474" t="str">
            <v>SAUSALITO 1102</v>
          </cell>
          <cell r="E3474">
            <v>758798</v>
          </cell>
          <cell r="F3474" t="b">
            <v>1</v>
          </cell>
          <cell r="G3474">
            <v>68.037971745562302</v>
          </cell>
          <cell r="H3474">
            <v>53.265178707402598</v>
          </cell>
          <cell r="I3474">
            <v>3.3104523746055062E-2</v>
          </cell>
          <cell r="J3474">
            <v>2</v>
          </cell>
          <cell r="K3474">
            <v>3.6427810755412698E-5</v>
          </cell>
          <cell r="L3474">
            <v>3325</v>
          </cell>
          <cell r="M3474">
            <v>6.5789449959993307E-2</v>
          </cell>
          <cell r="N3474">
            <v>3289</v>
          </cell>
        </row>
        <row r="3475">
          <cell r="B3475" t="str">
            <v>PAUL SWEET 2109CB</v>
          </cell>
          <cell r="C3475">
            <v>83252109</v>
          </cell>
          <cell r="D3475" t="str">
            <v>PAUL SWEET 2109</v>
          </cell>
          <cell r="E3475" t="str">
            <v>CB</v>
          </cell>
          <cell r="F3475" t="b">
            <v>1</v>
          </cell>
          <cell r="G3475">
            <v>18410.636877963901</v>
          </cell>
          <cell r="H3475">
            <v>20.738787053310698</v>
          </cell>
          <cell r="I3475">
            <v>1.2889239933692167E-2</v>
          </cell>
          <cell r="J3475">
            <v>171</v>
          </cell>
          <cell r="K3475">
            <v>3.67490320333684E-5</v>
          </cell>
          <cell r="L3475">
            <v>3319</v>
          </cell>
          <cell r="M3475">
            <v>6.5154504270581406E-2</v>
          </cell>
          <cell r="N3475">
            <v>3560</v>
          </cell>
        </row>
        <row r="3476">
          <cell r="B3476" t="str">
            <v>VALLEY VIEW 1103P160</v>
          </cell>
          <cell r="C3476">
            <v>14341103</v>
          </cell>
          <cell r="D3476" t="str">
            <v>VALLEY VIEW 1103</v>
          </cell>
          <cell r="E3476" t="str">
            <v>P160</v>
          </cell>
          <cell r="F3476" t="b">
            <v>1</v>
          </cell>
          <cell r="G3476">
            <v>10321.201302776401</v>
          </cell>
          <cell r="H3476">
            <v>0</v>
          </cell>
          <cell r="I3476">
            <v>0</v>
          </cell>
          <cell r="J3476">
            <v>96</v>
          </cell>
          <cell r="K3476">
            <v>3.6431106840801001E-5</v>
          </cell>
          <cell r="L3476">
            <v>3324</v>
          </cell>
          <cell r="M3476">
            <v>6.5148189744365703E-2</v>
          </cell>
          <cell r="N3476">
            <v>3582</v>
          </cell>
        </row>
        <row r="3477">
          <cell r="B3477" t="str">
            <v>MORAGA 1105116034</v>
          </cell>
          <cell r="C3477">
            <v>13801105</v>
          </cell>
          <cell r="D3477" t="str">
            <v>MORAGA 1105</v>
          </cell>
          <cell r="E3477">
            <v>116034</v>
          </cell>
          <cell r="F3477" t="b">
            <v>1</v>
          </cell>
          <cell r="G3477">
            <v>4982.0058788891001</v>
          </cell>
          <cell r="H3477">
            <v>539.50911870541597</v>
          </cell>
          <cell r="I3477">
            <v>0.33530709677154502</v>
          </cell>
          <cell r="J3477">
            <v>41</v>
          </cell>
          <cell r="K3477">
            <v>3.6154421916474197E-5</v>
          </cell>
          <cell r="L3477">
            <v>3332</v>
          </cell>
          <cell r="M3477">
            <v>6.5277913823764397E-2</v>
          </cell>
          <cell r="N3477">
            <v>3469</v>
          </cell>
        </row>
        <row r="3478">
          <cell r="B3478" t="str">
            <v>SNEATH LANE 110275844</v>
          </cell>
          <cell r="C3478">
            <v>22721102</v>
          </cell>
          <cell r="D3478" t="str">
            <v>SNEATH LANE 1102</v>
          </cell>
          <cell r="E3478">
            <v>75844</v>
          </cell>
          <cell r="F3478" t="b">
            <v>1</v>
          </cell>
          <cell r="G3478">
            <v>864.71671422240399</v>
          </cell>
          <cell r="H3478">
            <v>272.68441680573898</v>
          </cell>
          <cell r="I3478">
            <v>0.16947446662879986</v>
          </cell>
          <cell r="J3478">
            <v>10</v>
          </cell>
          <cell r="K3478">
            <v>3.5678320000442898E-5</v>
          </cell>
          <cell r="L3478">
            <v>3340</v>
          </cell>
          <cell r="M3478">
            <v>6.5275482088327397E-2</v>
          </cell>
          <cell r="N3478">
            <v>3470</v>
          </cell>
        </row>
        <row r="3479">
          <cell r="B3479" t="str">
            <v>SAN CARLOS 11048846</v>
          </cell>
          <cell r="C3479">
            <v>24181104</v>
          </cell>
          <cell r="D3479" t="str">
            <v>SAN CARLOS 1104</v>
          </cell>
          <cell r="E3479">
            <v>8846</v>
          </cell>
          <cell r="F3479" t="b">
            <v>0</v>
          </cell>
          <cell r="G3479">
            <v>7060.9910851839704</v>
          </cell>
          <cell r="H3479">
            <v>3588.6165109493299</v>
          </cell>
          <cell r="I3479">
            <v>2.2303396587627904</v>
          </cell>
          <cell r="J3479">
            <v>61</v>
          </cell>
          <cell r="K3479">
            <v>3.51852453259825E-5</v>
          </cell>
          <cell r="L3479">
            <v>3347</v>
          </cell>
          <cell r="M3479">
            <v>6.5736789317404606E-2</v>
          </cell>
          <cell r="N3479">
            <v>3298</v>
          </cell>
        </row>
        <row r="3480">
          <cell r="B3480" t="str">
            <v>SNEATH LANE 1101CB</v>
          </cell>
          <cell r="C3480">
            <v>22721101</v>
          </cell>
          <cell r="D3480" t="str">
            <v>SNEATH LANE 1101</v>
          </cell>
          <cell r="E3480" t="str">
            <v>CB</v>
          </cell>
          <cell r="F3480" t="b">
            <v>1</v>
          </cell>
          <cell r="G3480">
            <v>1584.8668117178299</v>
          </cell>
          <cell r="H3480">
            <v>745.31661559949396</v>
          </cell>
          <cell r="I3480">
            <v>0.46321728750745428</v>
          </cell>
          <cell r="J3480">
            <v>19</v>
          </cell>
          <cell r="K3480">
            <v>3.5327122746179197E-5</v>
          </cell>
          <cell r="L3480">
            <v>3345</v>
          </cell>
          <cell r="M3480">
            <v>6.5349872175015894E-2</v>
          </cell>
          <cell r="N3480">
            <v>3437</v>
          </cell>
        </row>
        <row r="3481">
          <cell r="B3481" t="str">
            <v>SAN LEANDRO U 1109936988</v>
          </cell>
          <cell r="C3481">
            <v>13111109</v>
          </cell>
          <cell r="D3481" t="str">
            <v>SAN LEANDRO U 1109</v>
          </cell>
          <cell r="E3481">
            <v>936988</v>
          </cell>
          <cell r="F3481" t="b">
            <v>0</v>
          </cell>
          <cell r="G3481">
            <v>10891.055397390999</v>
          </cell>
          <cell r="H3481">
            <v>10891.055397390999</v>
          </cell>
          <cell r="I3481">
            <v>6.768834926905531</v>
          </cell>
          <cell r="J3481">
            <v>86</v>
          </cell>
          <cell r="K3481">
            <v>3.4698073773671598E-5</v>
          </cell>
          <cell r="L3481">
            <v>3356</v>
          </cell>
          <cell r="M3481">
            <v>6.6431909799575806E-2</v>
          </cell>
          <cell r="N3481">
            <v>2957</v>
          </cell>
        </row>
        <row r="3482">
          <cell r="B3482" t="str">
            <v>WILLITS 11021270</v>
          </cell>
          <cell r="C3482">
            <v>42661102</v>
          </cell>
          <cell r="D3482" t="str">
            <v>WILLITS 1102</v>
          </cell>
          <cell r="E3482">
            <v>1270</v>
          </cell>
          <cell r="F3482" t="b">
            <v>1</v>
          </cell>
          <cell r="G3482">
            <v>2454.7077181076602</v>
          </cell>
          <cell r="H3482">
            <v>0</v>
          </cell>
          <cell r="I3482">
            <v>0</v>
          </cell>
          <cell r="J3482">
            <v>21</v>
          </cell>
          <cell r="K3482">
            <v>3.5345082887076903E-5</v>
          </cell>
          <cell r="L3482">
            <v>3343</v>
          </cell>
          <cell r="M3482">
            <v>6.5149989184153406E-2</v>
          </cell>
          <cell r="N3482">
            <v>3579</v>
          </cell>
        </row>
        <row r="3483">
          <cell r="B3483" t="str">
            <v>WALDO 0402258792</v>
          </cell>
          <cell r="C3483">
            <v>13350402</v>
          </cell>
          <cell r="D3483" t="str">
            <v>WALDO 0402</v>
          </cell>
          <cell r="E3483">
            <v>258792</v>
          </cell>
          <cell r="F3483" t="b">
            <v>0</v>
          </cell>
          <cell r="G3483">
            <v>4808.6866786471101</v>
          </cell>
          <cell r="H3483">
            <v>4793.9751325294701</v>
          </cell>
          <cell r="I3483">
            <v>2.9794749114539902</v>
          </cell>
          <cell r="J3483">
            <v>36</v>
          </cell>
          <cell r="K3483">
            <v>3.4657074416423297E-5</v>
          </cell>
          <cell r="L3483">
            <v>3358</v>
          </cell>
          <cell r="M3483">
            <v>6.6396217586265599E-2</v>
          </cell>
          <cell r="N3483">
            <v>3121</v>
          </cell>
        </row>
        <row r="3484">
          <cell r="B3484" t="str">
            <v>STAFFORD 1101902998</v>
          </cell>
          <cell r="C3484">
            <v>43201101</v>
          </cell>
          <cell r="D3484" t="str">
            <v>STAFFORD 1101</v>
          </cell>
          <cell r="E3484">
            <v>902998</v>
          </cell>
          <cell r="F3484" t="b">
            <v>0</v>
          </cell>
          <cell r="G3484">
            <v>9746.2747219346202</v>
          </cell>
          <cell r="H3484">
            <v>1732.2881828658501</v>
          </cell>
          <cell r="I3484">
            <v>1.0766241037077999</v>
          </cell>
          <cell r="J3484">
            <v>81</v>
          </cell>
          <cell r="K3484">
            <v>3.5077932405913E-5</v>
          </cell>
          <cell r="L3484">
            <v>3350</v>
          </cell>
          <cell r="M3484">
            <v>6.5372456563962997E-2</v>
          </cell>
          <cell r="N3484">
            <v>3428</v>
          </cell>
        </row>
        <row r="3485">
          <cell r="B3485" t="str">
            <v>RALSTON 110148936</v>
          </cell>
          <cell r="C3485">
            <v>24141101</v>
          </cell>
          <cell r="D3485" t="str">
            <v>RALSTON 1101</v>
          </cell>
          <cell r="E3485">
            <v>48936</v>
          </cell>
          <cell r="F3485" t="b">
            <v>0</v>
          </cell>
          <cell r="G3485">
            <v>9703.0007922683308</v>
          </cell>
          <cell r="H3485">
            <v>7437.2140326885901</v>
          </cell>
          <cell r="I3485">
            <v>4.6222585659966375</v>
          </cell>
          <cell r="J3485">
            <v>86</v>
          </cell>
          <cell r="K3485">
            <v>3.4700574809881703E-5</v>
          </cell>
          <cell r="L3485">
            <v>3355</v>
          </cell>
          <cell r="M3485">
            <v>6.6043445710525894E-2</v>
          </cell>
          <cell r="N3485">
            <v>3210</v>
          </cell>
        </row>
        <row r="3486">
          <cell r="B3486" t="str">
            <v>VALLEY VIEW 1106P128</v>
          </cell>
          <cell r="C3486">
            <v>14341106</v>
          </cell>
          <cell r="D3486" t="str">
            <v>VALLEY VIEW 1106</v>
          </cell>
          <cell r="E3486" t="str">
            <v>P128</v>
          </cell>
          <cell r="F3486" t="b">
            <v>1</v>
          </cell>
          <cell r="G3486">
            <v>4067.7933837007199</v>
          </cell>
          <cell r="H3486">
            <v>190.90907529748901</v>
          </cell>
          <cell r="I3486">
            <v>0.11865076152733935</v>
          </cell>
          <cell r="J3486">
            <v>31</v>
          </cell>
          <cell r="K3486">
            <v>3.4671517119756E-5</v>
          </cell>
          <cell r="L3486">
            <v>3357</v>
          </cell>
          <cell r="M3486">
            <v>6.5272406092528198E-2</v>
          </cell>
          <cell r="N3486">
            <v>3471</v>
          </cell>
        </row>
        <row r="3487">
          <cell r="B3487" t="str">
            <v>LAS GALLINAS A 1106206332</v>
          </cell>
          <cell r="C3487">
            <v>42991106</v>
          </cell>
          <cell r="D3487" t="str">
            <v>LAS GALLINAS A 1106</v>
          </cell>
          <cell r="E3487">
            <v>206332</v>
          </cell>
          <cell r="F3487" t="b">
            <v>1</v>
          </cell>
          <cell r="G3487">
            <v>973.83026674359303</v>
          </cell>
          <cell r="H3487">
            <v>488.86529014840897</v>
          </cell>
          <cell r="I3487">
            <v>0.30383175273362895</v>
          </cell>
          <cell r="J3487">
            <v>7</v>
          </cell>
          <cell r="K3487">
            <v>3.1898206673629001E-5</v>
          </cell>
          <cell r="L3487">
            <v>3402</v>
          </cell>
          <cell r="M3487">
            <v>7.2746744180720399E-2</v>
          </cell>
          <cell r="N3487">
            <v>2939</v>
          </cell>
        </row>
        <row r="3488">
          <cell r="B3488" t="str">
            <v>SPRUCE 0402BR304</v>
          </cell>
          <cell r="C3488">
            <v>13340402</v>
          </cell>
          <cell r="D3488" t="str">
            <v>SPRUCE 0402</v>
          </cell>
          <cell r="E3488" t="str">
            <v>BR304</v>
          </cell>
          <cell r="F3488" t="b">
            <v>0</v>
          </cell>
          <cell r="G3488">
            <v>5760.7882330860602</v>
          </cell>
          <cell r="H3488">
            <v>2392.7286870866101</v>
          </cell>
          <cell r="I3488">
            <v>1.4870905451128713</v>
          </cell>
          <cell r="J3488">
            <v>53</v>
          </cell>
          <cell r="K3488">
            <v>3.41510268614141E-5</v>
          </cell>
          <cell r="L3488">
            <v>3368</v>
          </cell>
          <cell r="M3488">
            <v>6.5680353006102005E-2</v>
          </cell>
          <cell r="N3488">
            <v>3316</v>
          </cell>
        </row>
        <row r="3489">
          <cell r="B3489" t="str">
            <v>LAS GALLINAS A 1106685656</v>
          </cell>
          <cell r="C3489">
            <v>42991106</v>
          </cell>
          <cell r="D3489" t="str">
            <v>LAS GALLINAS A 1106</v>
          </cell>
          <cell r="E3489">
            <v>685656</v>
          </cell>
          <cell r="F3489" t="b">
            <v>0</v>
          </cell>
          <cell r="G3489">
            <v>5880.2293697019304</v>
          </cell>
          <cell r="H3489">
            <v>1923.4164539042599</v>
          </cell>
          <cell r="I3489">
            <v>1.1954110962736233</v>
          </cell>
          <cell r="J3489">
            <v>43</v>
          </cell>
          <cell r="K3489">
            <v>3.4110576401618198E-5</v>
          </cell>
          <cell r="L3489">
            <v>3369</v>
          </cell>
          <cell r="M3489">
            <v>6.5329820250717596E-2</v>
          </cell>
          <cell r="N3489">
            <v>3449</v>
          </cell>
        </row>
        <row r="3490">
          <cell r="B3490" t="str">
            <v>LOS GATOS 110160136</v>
          </cell>
          <cell r="C3490">
            <v>82021101</v>
          </cell>
          <cell r="D3490" t="str">
            <v>LOS GATOS 1101</v>
          </cell>
          <cell r="E3490">
            <v>60136</v>
          </cell>
          <cell r="F3490" t="b">
            <v>1</v>
          </cell>
          <cell r="G3490">
            <v>6522.6172317498203</v>
          </cell>
          <cell r="H3490">
            <v>0</v>
          </cell>
          <cell r="I3490">
            <v>0</v>
          </cell>
          <cell r="J3490">
            <v>57</v>
          </cell>
          <cell r="K3490">
            <v>3.4156459294440299E-5</v>
          </cell>
          <cell r="L3490">
            <v>3367</v>
          </cell>
          <cell r="M3490">
            <v>6.5146990120410905E-2</v>
          </cell>
          <cell r="N3490">
            <v>3622</v>
          </cell>
        </row>
        <row r="3491">
          <cell r="B3491" t="str">
            <v>EMERALD LAKE 04028872</v>
          </cell>
          <cell r="C3491">
            <v>24080402</v>
          </cell>
          <cell r="D3491" t="str">
            <v>EMERALD LAKE 0402</v>
          </cell>
          <cell r="E3491">
            <v>8872</v>
          </cell>
          <cell r="F3491" t="b">
            <v>0</v>
          </cell>
          <cell r="G3491">
            <v>9042.2667352489698</v>
          </cell>
          <cell r="H3491">
            <v>7244.0551728754599</v>
          </cell>
          <cell r="I3491">
            <v>4.5022095543042013</v>
          </cell>
          <cell r="J3491">
            <v>77</v>
          </cell>
          <cell r="K3491">
            <v>3.3182934894284697E-5</v>
          </cell>
          <cell r="L3491">
            <v>3382</v>
          </cell>
          <cell r="M3491">
            <v>6.6164913502606407E-2</v>
          </cell>
          <cell r="N3491">
            <v>3180</v>
          </cell>
        </row>
        <row r="3492">
          <cell r="B3492" t="str">
            <v>SNEATH LANE 110168070</v>
          </cell>
          <cell r="C3492">
            <v>22721101</v>
          </cell>
          <cell r="D3492" t="str">
            <v>SNEATH LANE 1101</v>
          </cell>
          <cell r="E3492">
            <v>68070</v>
          </cell>
          <cell r="F3492" t="b">
            <v>1</v>
          </cell>
          <cell r="G3492">
            <v>3445.6938525403102</v>
          </cell>
          <cell r="H3492">
            <v>373.70935257909599</v>
          </cell>
          <cell r="I3492">
            <v>0.23226187233007831</v>
          </cell>
          <cell r="J3492">
            <v>30</v>
          </cell>
          <cell r="K3492">
            <v>3.3641879872447998E-5</v>
          </cell>
          <cell r="L3492">
            <v>3372</v>
          </cell>
          <cell r="M3492">
            <v>6.5232651432355196E-2</v>
          </cell>
          <cell r="N3492">
            <v>3488</v>
          </cell>
        </row>
        <row r="3493">
          <cell r="B3493" t="str">
            <v>IGNACIO 1103504941</v>
          </cell>
          <cell r="C3493">
            <v>42481103</v>
          </cell>
          <cell r="D3493" t="str">
            <v>IGNACIO 1103</v>
          </cell>
          <cell r="E3493">
            <v>504941</v>
          </cell>
          <cell r="F3493" t="b">
            <v>1</v>
          </cell>
          <cell r="G3493">
            <v>1025.6159629886999</v>
          </cell>
          <cell r="H3493">
            <v>663.23997159864996</v>
          </cell>
          <cell r="I3493">
            <v>0.41220632168965193</v>
          </cell>
          <cell r="J3493">
            <v>6</v>
          </cell>
          <cell r="K3493">
            <v>3.3216611276050802E-5</v>
          </cell>
          <cell r="L3493">
            <v>3381</v>
          </cell>
          <cell r="M3493">
            <v>6.55779194872744E-2</v>
          </cell>
          <cell r="N3493">
            <v>3339</v>
          </cell>
        </row>
        <row r="3494">
          <cell r="B3494" t="str">
            <v>VIEJO 22019704</v>
          </cell>
          <cell r="C3494">
            <v>182852201</v>
          </cell>
          <cell r="D3494" t="str">
            <v>VIEJO 2201</v>
          </cell>
          <cell r="E3494">
            <v>9704</v>
          </cell>
          <cell r="F3494" t="b">
            <v>1</v>
          </cell>
          <cell r="G3494">
            <v>4114.9937522698901</v>
          </cell>
          <cell r="H3494">
            <v>786.59860789011498</v>
          </cell>
          <cell r="I3494">
            <v>0.48887421248608764</v>
          </cell>
          <cell r="J3494">
            <v>29</v>
          </cell>
          <cell r="K3494">
            <v>3.3423302974025E-5</v>
          </cell>
          <cell r="L3494">
            <v>3377</v>
          </cell>
          <cell r="M3494">
            <v>6.5369011364300206E-2</v>
          </cell>
          <cell r="N3494">
            <v>3429</v>
          </cell>
        </row>
        <row r="3495">
          <cell r="B3495" t="str">
            <v>WOODSIDE 11049030</v>
          </cell>
          <cell r="C3495">
            <v>24251104</v>
          </cell>
          <cell r="D3495" t="str">
            <v>WOODSIDE 1104</v>
          </cell>
          <cell r="E3495">
            <v>9030</v>
          </cell>
          <cell r="F3495" t="b">
            <v>0</v>
          </cell>
          <cell r="G3495">
            <v>4149.4332776090996</v>
          </cell>
          <cell r="H3495">
            <v>3272.4558207351201</v>
          </cell>
          <cell r="I3495">
            <v>2.0338445125762088</v>
          </cell>
          <cell r="J3495">
            <v>37</v>
          </cell>
          <cell r="K3495">
            <v>3.3071811058844803E-5</v>
          </cell>
          <cell r="L3495">
            <v>3384</v>
          </cell>
          <cell r="M3495">
            <v>6.6049906651715895E-2</v>
          </cell>
          <cell r="N3495">
            <v>3209</v>
          </cell>
        </row>
        <row r="3496">
          <cell r="B3496" t="str">
            <v>HATTON 11022070</v>
          </cell>
          <cell r="C3496">
            <v>182291102</v>
          </cell>
          <cell r="D3496" t="str">
            <v>HATTON 1102</v>
          </cell>
          <cell r="E3496">
            <v>2070</v>
          </cell>
          <cell r="F3496" t="b">
            <v>1</v>
          </cell>
          <cell r="G3496">
            <v>3077.1707341866299</v>
          </cell>
          <cell r="H3496">
            <v>843.46279359336995</v>
          </cell>
          <cell r="I3496">
            <v>0.524215533619248</v>
          </cell>
          <cell r="J3496">
            <v>26</v>
          </cell>
          <cell r="K3496">
            <v>3.31587228720309E-5</v>
          </cell>
          <cell r="L3496">
            <v>3383</v>
          </cell>
          <cell r="M3496">
            <v>6.54439540027935E-2</v>
          </cell>
          <cell r="N3496">
            <v>3398</v>
          </cell>
        </row>
        <row r="3497">
          <cell r="B3497" t="str">
            <v>GREENBRAE 1104972264</v>
          </cell>
          <cell r="C3497">
            <v>43091104</v>
          </cell>
          <cell r="D3497" t="str">
            <v>GREENBRAE 1104</v>
          </cell>
          <cell r="E3497">
            <v>972264</v>
          </cell>
          <cell r="F3497" t="b">
            <v>1</v>
          </cell>
          <cell r="G3497">
            <v>337.19829473593501</v>
          </cell>
          <cell r="H3497">
            <v>0</v>
          </cell>
          <cell r="I3497">
            <v>0</v>
          </cell>
          <cell r="J3497">
            <v>4</v>
          </cell>
          <cell r="K3497">
            <v>3.3355941241097699E-5</v>
          </cell>
          <cell r="L3497">
            <v>3379</v>
          </cell>
          <cell r="M3497">
            <v>6.5151188800396595E-2</v>
          </cell>
          <cell r="N3497">
            <v>3575</v>
          </cell>
        </row>
        <row r="3498">
          <cell r="B3498" t="str">
            <v>HAMILTON BRANCH 11012082</v>
          </cell>
          <cell r="C3498">
            <v>102361101</v>
          </cell>
          <cell r="D3498" t="str">
            <v>HAMILTON BRANCH 1101</v>
          </cell>
          <cell r="E3498">
            <v>2082</v>
          </cell>
          <cell r="F3498" t="b">
            <v>0</v>
          </cell>
          <cell r="G3498">
            <v>4925.5932717463402</v>
          </cell>
          <cell r="H3498">
            <v>2445.1964660927101</v>
          </cell>
          <cell r="I3498">
            <v>1.5196994817232505</v>
          </cell>
          <cell r="J3498">
            <v>46</v>
          </cell>
          <cell r="K3498">
            <v>3.27577360582401E-5</v>
          </cell>
          <cell r="L3498">
            <v>3390</v>
          </cell>
          <cell r="M3498">
            <v>6.5762070537459194E-2</v>
          </cell>
          <cell r="N3498">
            <v>3292</v>
          </cell>
        </row>
        <row r="3499">
          <cell r="B3499" t="str">
            <v>HICKS 1116203897</v>
          </cell>
          <cell r="C3499">
            <v>83431116</v>
          </cell>
          <cell r="D3499" t="str">
            <v>HICKS 1116</v>
          </cell>
          <cell r="E3499">
            <v>203897</v>
          </cell>
          <cell r="F3499" t="b">
            <v>1</v>
          </cell>
          <cell r="G3499">
            <v>1017.37128827949</v>
          </cell>
          <cell r="H3499">
            <v>367.907326942856</v>
          </cell>
          <cell r="I3499">
            <v>0.22865588995826974</v>
          </cell>
          <cell r="J3499">
            <v>9</v>
          </cell>
          <cell r="K3499">
            <v>3.2838874984817097E-5</v>
          </cell>
          <cell r="L3499">
            <v>3388</v>
          </cell>
          <cell r="M3499">
            <v>6.5432527826892004E-2</v>
          </cell>
          <cell r="N3499">
            <v>3405</v>
          </cell>
        </row>
        <row r="3500">
          <cell r="B3500" t="str">
            <v>CHESTER 1101656108</v>
          </cell>
          <cell r="C3500">
            <v>103181101</v>
          </cell>
          <cell r="D3500" t="str">
            <v>CHESTER 1101</v>
          </cell>
          <cell r="E3500">
            <v>656108</v>
          </cell>
          <cell r="F3500" t="b">
            <v>1</v>
          </cell>
          <cell r="G3500">
            <v>1195.09843493824</v>
          </cell>
          <cell r="H3500">
            <v>838.70965092282995</v>
          </cell>
          <cell r="I3500">
            <v>0.52126143624787447</v>
          </cell>
          <cell r="J3500">
            <v>10</v>
          </cell>
          <cell r="K3500">
            <v>3.2603454837953901E-5</v>
          </cell>
          <cell r="L3500">
            <v>3392</v>
          </cell>
          <cell r="M3500">
            <v>6.5918331102973904E-2</v>
          </cell>
          <cell r="N3500">
            <v>3240</v>
          </cell>
        </row>
        <row r="3501">
          <cell r="B3501" t="str">
            <v>EL CERRITO G 1112BR196</v>
          </cell>
          <cell r="C3501">
            <v>12501112</v>
          </cell>
          <cell r="D3501" t="str">
            <v>EL CERRITO G 1112</v>
          </cell>
          <cell r="E3501" t="str">
            <v>BR196</v>
          </cell>
          <cell r="F3501" t="b">
            <v>1</v>
          </cell>
          <cell r="G3501">
            <v>5817.7227533811702</v>
          </cell>
          <cell r="H3501">
            <v>0</v>
          </cell>
          <cell r="I3501">
            <v>0</v>
          </cell>
          <cell r="J3501">
            <v>51</v>
          </cell>
          <cell r="K3501">
            <v>3.2633446849974799E-5</v>
          </cell>
          <cell r="L3501">
            <v>3391</v>
          </cell>
          <cell r="M3501">
            <v>6.5172184623923907E-2</v>
          </cell>
          <cell r="N3501">
            <v>3540</v>
          </cell>
        </row>
        <row r="3502">
          <cell r="B3502" t="str">
            <v>OAKLAND X 1106CB</v>
          </cell>
          <cell r="C3502">
            <v>12541106</v>
          </cell>
          <cell r="D3502" t="str">
            <v>OAKLAND X 1106</v>
          </cell>
          <cell r="E3502" t="str">
            <v>CB</v>
          </cell>
          <cell r="F3502" t="b">
            <v>0</v>
          </cell>
          <cell r="G3502">
            <v>15907.2745746982</v>
          </cell>
          <cell r="H3502">
            <v>5284.9861137018697</v>
          </cell>
          <cell r="I3502">
            <v>3.2846402198271409</v>
          </cell>
          <cell r="J3502">
            <v>136</v>
          </cell>
          <cell r="K3502">
            <v>3.2104685710186802E-5</v>
          </cell>
          <cell r="L3502">
            <v>3399</v>
          </cell>
          <cell r="M3502">
            <v>6.5515433065313197E-2</v>
          </cell>
          <cell r="N3502">
            <v>3363</v>
          </cell>
        </row>
        <row r="3503">
          <cell r="B3503" t="str">
            <v>VIEJO 22029104</v>
          </cell>
          <cell r="C3503">
            <v>182852202</v>
          </cell>
          <cell r="D3503" t="str">
            <v>VIEJO 2202</v>
          </cell>
          <cell r="E3503">
            <v>9104</v>
          </cell>
          <cell r="F3503" t="b">
            <v>0</v>
          </cell>
          <cell r="G3503">
            <v>9586.0766021684794</v>
          </cell>
          <cell r="H3503">
            <v>9148.5670443796298</v>
          </cell>
          <cell r="I3503">
            <v>5.6858713762458857</v>
          </cell>
          <cell r="J3503">
            <v>79</v>
          </cell>
          <cell r="K3503">
            <v>3.1816520734687001E-5</v>
          </cell>
          <cell r="L3503">
            <v>3404</v>
          </cell>
          <cell r="M3503">
            <v>6.6366809209372005E-2</v>
          </cell>
          <cell r="N3503">
            <v>3133</v>
          </cell>
        </row>
        <row r="3504">
          <cell r="B3504" t="str">
            <v>OAK 0401CB</v>
          </cell>
          <cell r="C3504">
            <v>12600401</v>
          </cell>
          <cell r="D3504" t="str">
            <v>OAK 0401</v>
          </cell>
          <cell r="E3504" t="str">
            <v>CB</v>
          </cell>
          <cell r="F3504" t="b">
            <v>0</v>
          </cell>
          <cell r="G3504">
            <v>8716.4726115673093</v>
          </cell>
          <cell r="H3504">
            <v>5585.5806229500704</v>
          </cell>
          <cell r="I3504">
            <v>3.4714609216594594</v>
          </cell>
          <cell r="J3504">
            <v>68</v>
          </cell>
          <cell r="K3504">
            <v>3.1529514264066697E-5</v>
          </cell>
          <cell r="L3504">
            <v>3408</v>
          </cell>
          <cell r="M3504">
            <v>6.5959512858706298E-2</v>
          </cell>
          <cell r="N3504">
            <v>3231</v>
          </cell>
        </row>
        <row r="3505">
          <cell r="B3505" t="str">
            <v>VIEJO 22019698</v>
          </cell>
          <cell r="C3505">
            <v>182852201</v>
          </cell>
          <cell r="D3505" t="str">
            <v>VIEJO 2201</v>
          </cell>
          <cell r="E3505">
            <v>9698</v>
          </cell>
          <cell r="F3505" t="b">
            <v>1</v>
          </cell>
          <cell r="G3505">
            <v>1062.5186395619401</v>
          </cell>
          <cell r="H3505">
            <v>929.66244791274698</v>
          </cell>
          <cell r="I3505">
            <v>0.57778896700605775</v>
          </cell>
          <cell r="J3505">
            <v>10</v>
          </cell>
          <cell r="K3505">
            <v>3.10675237415125E-5</v>
          </cell>
          <cell r="L3505">
            <v>3415</v>
          </cell>
          <cell r="M3505">
            <v>6.6303409806968694E-2</v>
          </cell>
          <cell r="N3505">
            <v>3148</v>
          </cell>
        </row>
        <row r="3506">
          <cell r="B3506" t="str">
            <v>SPRUCE 0401BR316</v>
          </cell>
          <cell r="C3506">
            <v>13340401</v>
          </cell>
          <cell r="D3506" t="str">
            <v>SPRUCE 0401</v>
          </cell>
          <cell r="E3506" t="str">
            <v>BR316</v>
          </cell>
          <cell r="F3506" t="b">
            <v>0</v>
          </cell>
          <cell r="G3506">
            <v>6608.6921977985903</v>
          </cell>
          <cell r="H3506">
            <v>6608.6921977985903</v>
          </cell>
          <cell r="I3506">
            <v>4.1073288985696648</v>
          </cell>
          <cell r="J3506">
            <v>56</v>
          </cell>
          <cell r="K3506">
            <v>3.0991278265446399E-5</v>
          </cell>
          <cell r="L3506">
            <v>3416</v>
          </cell>
          <cell r="M3506">
            <v>6.6431909799575806E-2</v>
          </cell>
          <cell r="N3506">
            <v>2970</v>
          </cell>
        </row>
        <row r="3507">
          <cell r="B3507" t="str">
            <v>EL CERRITO G 111257953</v>
          </cell>
          <cell r="C3507">
            <v>12501112</v>
          </cell>
          <cell r="D3507" t="str">
            <v>EL CERRITO G 1112</v>
          </cell>
          <cell r="E3507">
            <v>57953</v>
          </cell>
          <cell r="F3507" t="b">
            <v>1</v>
          </cell>
          <cell r="G3507">
            <v>1217.1907284253</v>
          </cell>
          <cell r="H3507">
            <v>353.27688562994098</v>
          </cell>
          <cell r="I3507">
            <v>0.21956301157858357</v>
          </cell>
          <cell r="J3507">
            <v>11</v>
          </cell>
          <cell r="K3507">
            <v>3.1167572888080001E-5</v>
          </cell>
          <cell r="L3507">
            <v>3413</v>
          </cell>
          <cell r="M3507">
            <v>6.5497422760183097E-2</v>
          </cell>
          <cell r="N3507">
            <v>3370</v>
          </cell>
        </row>
        <row r="3508">
          <cell r="B3508" t="str">
            <v>FRANKLIN 1104CB</v>
          </cell>
          <cell r="C3508">
            <v>13921104</v>
          </cell>
          <cell r="D3508" t="str">
            <v>FRANKLIN 1104</v>
          </cell>
          <cell r="E3508" t="str">
            <v>CB</v>
          </cell>
          <cell r="F3508" t="b">
            <v>1</v>
          </cell>
          <cell r="G3508">
            <v>8361.6686398801103</v>
          </cell>
          <cell r="H3508">
            <v>466.264071484883</v>
          </cell>
          <cell r="I3508">
            <v>0.28978500403038099</v>
          </cell>
          <cell r="J3508">
            <v>63</v>
          </cell>
          <cell r="K3508">
            <v>3.1090504702054497E-5</v>
          </cell>
          <cell r="L3508">
            <v>3414</v>
          </cell>
          <cell r="M3508">
            <v>6.5209312074413897E-2</v>
          </cell>
          <cell r="N3508">
            <v>3507</v>
          </cell>
        </row>
        <row r="3509">
          <cell r="B3509" t="str">
            <v>LOS GATOS 1108CB</v>
          </cell>
          <cell r="C3509">
            <v>82021108</v>
          </cell>
          <cell r="D3509" t="str">
            <v>LOS GATOS 1108</v>
          </cell>
          <cell r="E3509" t="str">
            <v>CB</v>
          </cell>
          <cell r="F3509" t="b">
            <v>1</v>
          </cell>
          <cell r="G3509">
            <v>1166.66572373025</v>
          </cell>
          <cell r="H3509">
            <v>0</v>
          </cell>
          <cell r="I3509">
            <v>0</v>
          </cell>
          <cell r="J3509">
            <v>15</v>
          </cell>
          <cell r="K3509">
            <v>3.1212257843955197E-5</v>
          </cell>
          <cell r="L3509">
            <v>3412</v>
          </cell>
          <cell r="M3509">
            <v>6.5146990120410905E-2</v>
          </cell>
          <cell r="N3509">
            <v>3617</v>
          </cell>
        </row>
        <row r="3510">
          <cell r="B3510" t="str">
            <v>LOS GATOS 1102CB</v>
          </cell>
          <cell r="C3510">
            <v>82021102</v>
          </cell>
          <cell r="D3510" t="str">
            <v>LOS GATOS 1102</v>
          </cell>
          <cell r="E3510" t="str">
            <v>CB</v>
          </cell>
          <cell r="F3510" t="b">
            <v>1</v>
          </cell>
          <cell r="G3510">
            <v>7506.1649675971303</v>
          </cell>
          <cell r="H3510">
            <v>0</v>
          </cell>
          <cell r="I3510">
            <v>0</v>
          </cell>
          <cell r="J3510">
            <v>70</v>
          </cell>
          <cell r="K3510">
            <v>3.0936387903628702E-5</v>
          </cell>
          <cell r="L3510">
            <v>3418</v>
          </cell>
          <cell r="M3510">
            <v>6.5146990120410905E-2</v>
          </cell>
          <cell r="N3510">
            <v>3616</v>
          </cell>
        </row>
        <row r="3511">
          <cell r="B3511" t="str">
            <v>PACIFICA 1103CB</v>
          </cell>
          <cell r="C3511">
            <v>22811103</v>
          </cell>
          <cell r="D3511" t="str">
            <v>PACIFICA 1103</v>
          </cell>
          <cell r="E3511" t="str">
            <v>CB</v>
          </cell>
          <cell r="F3511" t="b">
            <v>1</v>
          </cell>
          <cell r="G3511">
            <v>7799.5564539109</v>
          </cell>
          <cell r="H3511">
            <v>109.529614137149</v>
          </cell>
          <cell r="I3511">
            <v>6.80730976613729E-2</v>
          </cell>
          <cell r="J3511">
            <v>62</v>
          </cell>
          <cell r="K3511">
            <v>3.0749530387534598E-5</v>
          </cell>
          <cell r="L3511">
            <v>3420</v>
          </cell>
          <cell r="M3511">
            <v>6.5188439142319393E-2</v>
          </cell>
          <cell r="N3511">
            <v>3523</v>
          </cell>
        </row>
        <row r="3512">
          <cell r="B3512" t="str">
            <v>ALTO 1125781759</v>
          </cell>
          <cell r="C3512">
            <v>42031125</v>
          </cell>
          <cell r="D3512" t="str">
            <v>ALTO 1125</v>
          </cell>
          <cell r="E3512">
            <v>781759</v>
          </cell>
          <cell r="F3512" t="b">
            <v>1</v>
          </cell>
          <cell r="G3512">
            <v>264.55613881699799</v>
          </cell>
          <cell r="H3512">
            <v>210.488708995857</v>
          </cell>
          <cell r="I3512">
            <v>0.13081958296821442</v>
          </cell>
          <cell r="J3512">
            <v>4</v>
          </cell>
          <cell r="K3512">
            <v>3.0571854267691297E-5</v>
          </cell>
          <cell r="L3512">
            <v>3422</v>
          </cell>
          <cell r="M3512">
            <v>6.5789449959993307E-2</v>
          </cell>
          <cell r="N3512">
            <v>3288</v>
          </cell>
        </row>
        <row r="3513">
          <cell r="B3513" t="str">
            <v>HICKS 1116CB</v>
          </cell>
          <cell r="C3513">
            <v>83431116</v>
          </cell>
          <cell r="D3513" t="str">
            <v>HICKS 1116</v>
          </cell>
          <cell r="E3513" t="str">
            <v>CB</v>
          </cell>
          <cell r="F3513" t="b">
            <v>1</v>
          </cell>
          <cell r="G3513">
            <v>22837.599065999799</v>
          </cell>
          <cell r="H3513">
            <v>336.16475525966803</v>
          </cell>
          <cell r="I3513">
            <v>0.20892775342428094</v>
          </cell>
          <cell r="J3513">
            <v>165</v>
          </cell>
          <cell r="K3513">
            <v>2.9963135016113199E-5</v>
          </cell>
          <cell r="L3513">
            <v>3426</v>
          </cell>
          <cell r="M3513">
            <v>6.5178139688390604E-2</v>
          </cell>
          <cell r="N3513">
            <v>3539</v>
          </cell>
        </row>
        <row r="3514">
          <cell r="B3514" t="str">
            <v>STAFFORD 11021019</v>
          </cell>
          <cell r="C3514">
            <v>43201102</v>
          </cell>
          <cell r="D3514" t="str">
            <v>STAFFORD 1102</v>
          </cell>
          <cell r="E3514">
            <v>1019</v>
          </cell>
          <cell r="F3514" t="b">
            <v>1</v>
          </cell>
          <cell r="G3514">
            <v>1173.8688872922</v>
          </cell>
          <cell r="H3514">
            <v>432.07093182656502</v>
          </cell>
          <cell r="I3514">
            <v>0.26853382960010258</v>
          </cell>
          <cell r="J3514">
            <v>10</v>
          </cell>
          <cell r="K3514">
            <v>2.9827800426573899E-5</v>
          </cell>
          <cell r="L3514">
            <v>3428</v>
          </cell>
          <cell r="M3514">
            <v>6.5279208006459893E-2</v>
          </cell>
          <cell r="N3514">
            <v>3468</v>
          </cell>
        </row>
        <row r="3515">
          <cell r="B3515" t="str">
            <v>CHESTER 1102546744</v>
          </cell>
          <cell r="C3515">
            <v>103181102</v>
          </cell>
          <cell r="D3515" t="str">
            <v>CHESTER 1102</v>
          </cell>
          <cell r="E3515">
            <v>546744</v>
          </cell>
          <cell r="F3515" t="b">
            <v>1</v>
          </cell>
          <cell r="G3515">
            <v>633.17158732645305</v>
          </cell>
          <cell r="H3515">
            <v>428.86959234612402</v>
          </cell>
          <cell r="I3515">
            <v>0.26654418418031323</v>
          </cell>
          <cell r="J3515">
            <v>7</v>
          </cell>
          <cell r="K3515">
            <v>2.9209846356284899E-5</v>
          </cell>
          <cell r="L3515">
            <v>3435</v>
          </cell>
          <cell r="M3515">
            <v>6.5881657704945001E-2</v>
          </cell>
          <cell r="N3515">
            <v>3248</v>
          </cell>
        </row>
        <row r="3516">
          <cell r="B3516" t="str">
            <v>ALTO 1124994213</v>
          </cell>
          <cell r="C3516">
            <v>42031124</v>
          </cell>
          <cell r="D3516" t="str">
            <v>ALTO 1124</v>
          </cell>
          <cell r="E3516">
            <v>994213</v>
          </cell>
          <cell r="F3516" t="b">
            <v>1</v>
          </cell>
          <cell r="G3516">
            <v>860.15344111585102</v>
          </cell>
          <cell r="H3516">
            <v>198.779844536751</v>
          </cell>
          <cell r="I3516">
            <v>0.12354247640568738</v>
          </cell>
          <cell r="J3516">
            <v>8</v>
          </cell>
          <cell r="K3516">
            <v>2.9166656986490101E-5</v>
          </cell>
          <cell r="L3516">
            <v>3437</v>
          </cell>
          <cell r="M3516">
            <v>6.5311212807975805E-2</v>
          </cell>
          <cell r="N3516">
            <v>3455</v>
          </cell>
        </row>
        <row r="3517">
          <cell r="B3517" t="str">
            <v>BERKELEY F 1105849701</v>
          </cell>
          <cell r="C3517">
            <v>12061105</v>
          </cell>
          <cell r="D3517" t="str">
            <v>BERKELEY F 1105</v>
          </cell>
          <cell r="E3517">
            <v>849701</v>
          </cell>
          <cell r="F3517" t="b">
            <v>1</v>
          </cell>
          <cell r="G3517">
            <v>220.60385199341499</v>
          </cell>
          <cell r="H3517">
            <v>213.772431455358</v>
          </cell>
          <cell r="I3517">
            <v>0.13286042974229834</v>
          </cell>
          <cell r="J3517">
            <v>2</v>
          </cell>
          <cell r="K3517">
            <v>2.8441350877983401E-5</v>
          </cell>
          <cell r="L3517">
            <v>3447</v>
          </cell>
          <cell r="M3517">
            <v>6.5789449959993307E-2</v>
          </cell>
          <cell r="N3517">
            <v>3283</v>
          </cell>
        </row>
        <row r="3518">
          <cell r="B3518" t="str">
            <v>VIEJO 22049540</v>
          </cell>
          <cell r="C3518">
            <v>182852204</v>
          </cell>
          <cell r="D3518" t="str">
            <v>VIEJO 2204</v>
          </cell>
          <cell r="E3518">
            <v>9540</v>
          </cell>
          <cell r="F3518" t="b">
            <v>0</v>
          </cell>
          <cell r="G3518">
            <v>3592.08896987344</v>
          </cell>
          <cell r="H3518">
            <v>2319.70966787614</v>
          </cell>
          <cell r="I3518">
            <v>1.4417089296930641</v>
          </cell>
          <cell r="J3518">
            <v>32</v>
          </cell>
          <cell r="K3518">
            <v>2.8532336827424802E-5</v>
          </cell>
          <cell r="L3518">
            <v>3444</v>
          </cell>
          <cell r="M3518">
            <v>6.5869977354001005E-2</v>
          </cell>
          <cell r="N3518">
            <v>3251</v>
          </cell>
        </row>
        <row r="3519">
          <cell r="B3519" t="str">
            <v>ALTO 1124884949</v>
          </cell>
          <cell r="C3519">
            <v>42031124</v>
          </cell>
          <cell r="D3519" t="str">
            <v>ALTO 1124</v>
          </cell>
          <cell r="E3519">
            <v>884949</v>
          </cell>
          <cell r="F3519" t="b">
            <v>1</v>
          </cell>
          <cell r="G3519">
            <v>693.00996223508196</v>
          </cell>
          <cell r="H3519">
            <v>312.73354542463397</v>
          </cell>
          <cell r="I3519">
            <v>0.19436516185496208</v>
          </cell>
          <cell r="J3519">
            <v>5</v>
          </cell>
          <cell r="K3519">
            <v>2.8568915513460501E-5</v>
          </cell>
          <cell r="L3519">
            <v>3443</v>
          </cell>
          <cell r="M3519">
            <v>6.5663265624649997E-2</v>
          </cell>
          <cell r="N3519">
            <v>3319</v>
          </cell>
        </row>
        <row r="3520">
          <cell r="B3520" t="str">
            <v>WALDO 0401965216</v>
          </cell>
          <cell r="C3520">
            <v>13350401</v>
          </cell>
          <cell r="D3520" t="str">
            <v>WALDO 0401</v>
          </cell>
          <cell r="E3520">
            <v>965216</v>
          </cell>
          <cell r="F3520" t="b">
            <v>0</v>
          </cell>
          <cell r="G3520">
            <v>2651.88591643975</v>
          </cell>
          <cell r="H3520">
            <v>2642.7418685724201</v>
          </cell>
          <cell r="I3520">
            <v>1.6424747474036172</v>
          </cell>
          <cell r="J3520">
            <v>21</v>
          </cell>
          <cell r="K3520">
            <v>2.81362604688356E-5</v>
          </cell>
          <cell r="L3520">
            <v>3457</v>
          </cell>
          <cell r="M3520">
            <v>6.6370723148186997E-2</v>
          </cell>
          <cell r="N3520">
            <v>3131</v>
          </cell>
        </row>
        <row r="3521">
          <cell r="B3521" t="str">
            <v>LAS PULGAS 0401104588</v>
          </cell>
          <cell r="C3521">
            <v>24120401</v>
          </cell>
          <cell r="D3521" t="str">
            <v>LAS PULGAS 0401</v>
          </cell>
          <cell r="E3521">
            <v>104588</v>
          </cell>
          <cell r="F3521" t="b">
            <v>1</v>
          </cell>
          <cell r="G3521">
            <v>1238.83589980581</v>
          </cell>
          <cell r="H3521">
            <v>581.41137400596597</v>
          </cell>
          <cell r="I3521">
            <v>0.36134951771657303</v>
          </cell>
          <cell r="J3521">
            <v>11</v>
          </cell>
          <cell r="K3521">
            <v>2.8291087801335302E-5</v>
          </cell>
          <cell r="L3521">
            <v>3451</v>
          </cell>
          <cell r="M3521">
            <v>6.5731044520031298E-2</v>
          </cell>
          <cell r="N3521">
            <v>3301</v>
          </cell>
        </row>
        <row r="3522">
          <cell r="B3522" t="str">
            <v>MORAGA 110531512</v>
          </cell>
          <cell r="C3522">
            <v>13801105</v>
          </cell>
          <cell r="D3522" t="str">
            <v>MORAGA 1105</v>
          </cell>
          <cell r="E3522">
            <v>31512</v>
          </cell>
          <cell r="F3522" t="b">
            <v>1</v>
          </cell>
          <cell r="G3522">
            <v>3255.99308394527</v>
          </cell>
          <cell r="H3522">
            <v>0</v>
          </cell>
          <cell r="I3522">
            <v>0</v>
          </cell>
          <cell r="J3522">
            <v>29</v>
          </cell>
          <cell r="K3522">
            <v>2.8486417218589099E-5</v>
          </cell>
          <cell r="L3522">
            <v>3446</v>
          </cell>
          <cell r="M3522">
            <v>6.5148189744365495E-2</v>
          </cell>
          <cell r="N3522">
            <v>3589</v>
          </cell>
        </row>
        <row r="3523">
          <cell r="B3523" t="str">
            <v>SAN RAFAEL 1105344</v>
          </cell>
          <cell r="C3523">
            <v>42011105</v>
          </cell>
          <cell r="D3523" t="str">
            <v>SAN RAFAEL 1105</v>
          </cell>
          <cell r="E3523">
            <v>344</v>
          </cell>
          <cell r="F3523" t="b">
            <v>0</v>
          </cell>
          <cell r="G3523">
            <v>12052.7047061636</v>
          </cell>
          <cell r="H3523">
            <v>1314.75513664447</v>
          </cell>
          <cell r="I3523">
            <v>0.81712562874112493</v>
          </cell>
          <cell r="J3523">
            <v>97</v>
          </cell>
          <cell r="K3523">
            <v>2.83394090298603E-5</v>
          </cell>
          <cell r="L3523">
            <v>3449</v>
          </cell>
          <cell r="M3523">
            <v>6.5283167363348604E-2</v>
          </cell>
          <cell r="N3523">
            <v>3467</v>
          </cell>
        </row>
        <row r="3524">
          <cell r="B3524" t="str">
            <v>PERRY 1101W52</v>
          </cell>
          <cell r="C3524">
            <v>183071101</v>
          </cell>
          <cell r="D3524" t="str">
            <v>PERRY 1101</v>
          </cell>
          <cell r="E3524" t="str">
            <v>W52</v>
          </cell>
          <cell r="F3524" t="b">
            <v>0</v>
          </cell>
          <cell r="G3524">
            <v>6677.8799809372604</v>
          </cell>
          <cell r="H3524">
            <v>5033.3372512154601</v>
          </cell>
          <cell r="I3524">
            <v>3.1282394351867371</v>
          </cell>
          <cell r="J3524">
            <v>51</v>
          </cell>
          <cell r="K3524">
            <v>2.80701443113916E-5</v>
          </cell>
          <cell r="L3524">
            <v>3459</v>
          </cell>
          <cell r="M3524">
            <v>6.6003603239854103E-2</v>
          </cell>
          <cell r="N3524">
            <v>3224</v>
          </cell>
        </row>
        <row r="3525">
          <cell r="B3525" t="str">
            <v>EL CERRITO G 1112BR180</v>
          </cell>
          <cell r="C3525">
            <v>12501112</v>
          </cell>
          <cell r="D3525" t="str">
            <v>EL CERRITO G 1112</v>
          </cell>
          <cell r="E3525" t="str">
            <v>BR180</v>
          </cell>
          <cell r="F3525" t="b">
            <v>1</v>
          </cell>
          <cell r="G3525">
            <v>3108.62760102018</v>
          </cell>
          <cell r="H3525">
            <v>675.07123573994397</v>
          </cell>
          <cell r="I3525">
            <v>0.41955950014912613</v>
          </cell>
          <cell r="J3525">
            <v>25</v>
          </cell>
          <cell r="K3525">
            <v>2.8140343878792702E-5</v>
          </cell>
          <cell r="L3525">
            <v>3456</v>
          </cell>
          <cell r="M3525">
            <v>6.5506767630577001E-2</v>
          </cell>
          <cell r="N3525">
            <v>3367</v>
          </cell>
        </row>
        <row r="3526">
          <cell r="B3526" t="str">
            <v>EDES 1112CR306</v>
          </cell>
          <cell r="C3526">
            <v>13681112</v>
          </cell>
          <cell r="D3526" t="str">
            <v>EDES 1112</v>
          </cell>
          <cell r="E3526" t="str">
            <v>CR306</v>
          </cell>
          <cell r="F3526" t="b">
            <v>0</v>
          </cell>
          <cell r="G3526">
            <v>1619.5832852457399</v>
          </cell>
          <cell r="H3526">
            <v>1619.5832852457399</v>
          </cell>
          <cell r="I3526">
            <v>1.0065775545343318</v>
          </cell>
          <cell r="J3526">
            <v>16</v>
          </cell>
          <cell r="K3526">
            <v>2.7663468586069899E-5</v>
          </cell>
          <cell r="L3526">
            <v>3463</v>
          </cell>
          <cell r="M3526">
            <v>6.6431909799575806E-2</v>
          </cell>
          <cell r="N3526">
            <v>2950</v>
          </cell>
        </row>
        <row r="3527">
          <cell r="B3527" t="str">
            <v>ALHAMBRA 1102CB</v>
          </cell>
          <cell r="C3527">
            <v>14101102</v>
          </cell>
          <cell r="D3527" t="str">
            <v>ALHAMBRA 1102</v>
          </cell>
          <cell r="E3527" t="str">
            <v>CB</v>
          </cell>
          <cell r="F3527" t="b">
            <v>1</v>
          </cell>
          <cell r="G3527">
            <v>9244.13915179385</v>
          </cell>
          <cell r="H3527">
            <v>431.11511610011001</v>
          </cell>
          <cell r="I3527">
            <v>0.26793978626482912</v>
          </cell>
          <cell r="J3527">
            <v>75</v>
          </cell>
          <cell r="K3527">
            <v>2.73072874484888E-5</v>
          </cell>
          <cell r="L3527">
            <v>3468</v>
          </cell>
          <cell r="M3527">
            <v>6.5216646754019697E-2</v>
          </cell>
          <cell r="N3527">
            <v>3501</v>
          </cell>
        </row>
        <row r="3528">
          <cell r="B3528" t="str">
            <v>CHESTER 1102CB</v>
          </cell>
          <cell r="C3528">
            <v>103181102</v>
          </cell>
          <cell r="D3528" t="str">
            <v>CHESTER 1102</v>
          </cell>
          <cell r="E3528" t="str">
            <v>CB</v>
          </cell>
          <cell r="F3528" t="b">
            <v>1</v>
          </cell>
          <cell r="G3528">
            <v>4463.0648328058996</v>
          </cell>
          <cell r="H3528">
            <v>40.296633360899598</v>
          </cell>
          <cell r="I3528">
            <v>2.5044520423181851E-2</v>
          </cell>
          <cell r="J3528">
            <v>38</v>
          </cell>
          <cell r="K3528">
            <v>2.72462151961486E-5</v>
          </cell>
          <cell r="L3528">
            <v>3469</v>
          </cell>
          <cell r="M3528">
            <v>6.5181967874129096E-2</v>
          </cell>
          <cell r="N3528">
            <v>3535</v>
          </cell>
        </row>
        <row r="3529">
          <cell r="B3529" t="str">
            <v>WOODSIDE 11028862</v>
          </cell>
          <cell r="C3529">
            <v>24251102</v>
          </cell>
          <cell r="D3529" t="str">
            <v>WOODSIDE 1102</v>
          </cell>
          <cell r="E3529">
            <v>8862</v>
          </cell>
          <cell r="F3529" t="b">
            <v>1</v>
          </cell>
          <cell r="G3529">
            <v>4562.4649370357001</v>
          </cell>
          <cell r="H3529">
            <v>0</v>
          </cell>
          <cell r="I3529">
            <v>0</v>
          </cell>
          <cell r="J3529">
            <v>38</v>
          </cell>
          <cell r="K3529">
            <v>2.71149445754619E-5</v>
          </cell>
          <cell r="L3529">
            <v>3471</v>
          </cell>
          <cell r="M3529">
            <v>6.5146990120410905E-2</v>
          </cell>
          <cell r="N3529">
            <v>3615</v>
          </cell>
        </row>
        <row r="3530">
          <cell r="B3530" t="str">
            <v>BURNEY 110257046</v>
          </cell>
          <cell r="C3530">
            <v>103311102</v>
          </cell>
          <cell r="D3530" t="str">
            <v>BURNEY 1102</v>
          </cell>
          <cell r="E3530">
            <v>57046</v>
          </cell>
          <cell r="F3530" t="b">
            <v>1</v>
          </cell>
          <cell r="G3530">
            <v>1135.0639325142699</v>
          </cell>
          <cell r="H3530">
            <v>48.909115823144703</v>
          </cell>
          <cell r="I3530">
            <v>3.0397213065969361E-2</v>
          </cell>
          <cell r="J3530">
            <v>12</v>
          </cell>
          <cell r="K3530">
            <v>2.6931364779804999E-5</v>
          </cell>
          <cell r="L3530">
            <v>3474</v>
          </cell>
          <cell r="M3530">
            <v>6.5362205274514404E-2</v>
          </cell>
          <cell r="N3530">
            <v>3431</v>
          </cell>
        </row>
        <row r="3531">
          <cell r="B3531" t="str">
            <v>CASTRO VALLEY 1108MR205</v>
          </cell>
          <cell r="C3531">
            <v>14091108</v>
          </cell>
          <cell r="D3531" t="str">
            <v>CASTRO VALLEY 1108</v>
          </cell>
          <cell r="E3531" t="str">
            <v>MR205</v>
          </cell>
          <cell r="F3531" t="b">
            <v>1</v>
          </cell>
          <cell r="G3531">
            <v>8740.8691640369307</v>
          </cell>
          <cell r="H3531">
            <v>0</v>
          </cell>
          <cell r="I3531">
            <v>0</v>
          </cell>
          <cell r="J3531">
            <v>73</v>
          </cell>
          <cell r="K3531">
            <v>2.6763203806012802E-5</v>
          </cell>
          <cell r="L3531">
            <v>3475</v>
          </cell>
          <cell r="M3531">
            <v>6.5182193399292099E-2</v>
          </cell>
          <cell r="N3531">
            <v>3534</v>
          </cell>
        </row>
        <row r="3532">
          <cell r="B3532" t="str">
            <v>VIEJO 22029112</v>
          </cell>
          <cell r="C3532">
            <v>182852202</v>
          </cell>
          <cell r="D3532" t="str">
            <v>VIEJO 2202</v>
          </cell>
          <cell r="E3532">
            <v>9112</v>
          </cell>
          <cell r="F3532" t="b">
            <v>0</v>
          </cell>
          <cell r="G3532">
            <v>5302.2860067072997</v>
          </cell>
          <cell r="H3532">
            <v>1359.40941106174</v>
          </cell>
          <cell r="I3532">
            <v>0.84487844068473583</v>
          </cell>
          <cell r="J3532">
            <v>43</v>
          </cell>
          <cell r="K3532">
            <v>2.64918079324161E-5</v>
          </cell>
          <cell r="L3532">
            <v>3480</v>
          </cell>
          <cell r="M3532">
            <v>6.5386519105428198E-2</v>
          </cell>
          <cell r="N3532">
            <v>3422</v>
          </cell>
        </row>
        <row r="3533">
          <cell r="B3533" t="str">
            <v>EL CERRITO G 1110BR236</v>
          </cell>
          <cell r="C3533">
            <v>12501110</v>
          </cell>
          <cell r="D3533" t="str">
            <v>EL CERRITO G 1110</v>
          </cell>
          <cell r="E3533" t="str">
            <v>BR236</v>
          </cell>
          <cell r="F3533" t="b">
            <v>1</v>
          </cell>
          <cell r="G3533">
            <v>850.41734877859506</v>
          </cell>
          <cell r="H3533">
            <v>819.89638121580595</v>
          </cell>
          <cell r="I3533">
            <v>0.50956891312355868</v>
          </cell>
          <cell r="J3533">
            <v>7</v>
          </cell>
          <cell r="K3533">
            <v>2.6231239124691799E-5</v>
          </cell>
          <cell r="L3533">
            <v>3484</v>
          </cell>
          <cell r="M3533">
            <v>6.6064789891242898E-2</v>
          </cell>
          <cell r="N3533">
            <v>3207</v>
          </cell>
        </row>
        <row r="3534">
          <cell r="B3534" t="str">
            <v>ALTO 1123820379</v>
          </cell>
          <cell r="C3534">
            <v>42031123</v>
          </cell>
          <cell r="D3534" t="str">
            <v>ALTO 1123</v>
          </cell>
          <cell r="E3534">
            <v>820379</v>
          </cell>
          <cell r="F3534" t="b">
            <v>1</v>
          </cell>
          <cell r="G3534">
            <v>298.22277074662497</v>
          </cell>
          <cell r="H3534">
            <v>245.29113302261899</v>
          </cell>
          <cell r="I3534">
            <v>0.15244943009485332</v>
          </cell>
          <cell r="J3534">
            <v>2</v>
          </cell>
          <cell r="K3534">
            <v>2.6135600592169699E-5</v>
          </cell>
          <cell r="L3534">
            <v>3485</v>
          </cell>
          <cell r="M3534">
            <v>6.6431380861030107E-2</v>
          </cell>
          <cell r="N3534">
            <v>3032</v>
          </cell>
        </row>
        <row r="3535">
          <cell r="B3535" t="str">
            <v>VIEJO 2203573610</v>
          </cell>
          <cell r="C3535">
            <v>182852203</v>
          </cell>
          <cell r="D3535" t="str">
            <v>VIEJO 2203</v>
          </cell>
          <cell r="E3535">
            <v>573610</v>
          </cell>
          <cell r="F3535" t="b">
            <v>1</v>
          </cell>
          <cell r="G3535">
            <v>5029.4734525102504</v>
          </cell>
          <cell r="H3535">
            <v>0</v>
          </cell>
          <cell r="I3535">
            <v>0</v>
          </cell>
          <cell r="J3535">
            <v>41</v>
          </cell>
          <cell r="K3535">
            <v>2.6462089545603702E-5</v>
          </cell>
          <cell r="L3535">
            <v>3481</v>
          </cell>
          <cell r="M3535">
            <v>6.5178912964219696E-2</v>
          </cell>
          <cell r="N3535">
            <v>3538</v>
          </cell>
        </row>
        <row r="3536">
          <cell r="B3536" t="str">
            <v>SAN CARLOS 11039148</v>
          </cell>
          <cell r="C3536">
            <v>24181103</v>
          </cell>
          <cell r="D3536" t="str">
            <v>SAN CARLOS 1103</v>
          </cell>
          <cell r="E3536">
            <v>9148</v>
          </cell>
          <cell r="F3536" t="b">
            <v>1</v>
          </cell>
          <cell r="G3536">
            <v>6634.7635386328702</v>
          </cell>
          <cell r="H3536">
            <v>0</v>
          </cell>
          <cell r="I3536">
            <v>0</v>
          </cell>
          <cell r="J3536">
            <v>51</v>
          </cell>
          <cell r="K3536">
            <v>2.6423073475396199E-5</v>
          </cell>
          <cell r="L3536">
            <v>3482</v>
          </cell>
          <cell r="M3536">
            <v>6.5146990120410905E-2</v>
          </cell>
          <cell r="N3536">
            <v>3618</v>
          </cell>
        </row>
        <row r="3537">
          <cell r="B3537" t="str">
            <v>VIEJO 22039094</v>
          </cell>
          <cell r="C3537">
            <v>182852203</v>
          </cell>
          <cell r="D3537" t="str">
            <v>VIEJO 2203</v>
          </cell>
          <cell r="E3537">
            <v>9094</v>
          </cell>
          <cell r="F3537" t="b">
            <v>1</v>
          </cell>
          <cell r="G3537">
            <v>4020.7214624308399</v>
          </cell>
          <cell r="H3537">
            <v>160.274167769717</v>
          </cell>
          <cell r="I3537">
            <v>9.9611042740656922E-2</v>
          </cell>
          <cell r="J3537">
            <v>32</v>
          </cell>
          <cell r="K3537">
            <v>2.6274427348956399E-5</v>
          </cell>
          <cell r="L3537">
            <v>3483</v>
          </cell>
          <cell r="M3537">
            <v>6.5227855201456297E-2</v>
          </cell>
          <cell r="N3537">
            <v>3493</v>
          </cell>
        </row>
        <row r="3538">
          <cell r="B3538" t="str">
            <v>VIEJO 22032634</v>
          </cell>
          <cell r="C3538">
            <v>182852203</v>
          </cell>
          <cell r="D3538" t="str">
            <v>VIEJO 2203</v>
          </cell>
          <cell r="E3538">
            <v>2634</v>
          </cell>
          <cell r="F3538" t="b">
            <v>1</v>
          </cell>
          <cell r="G3538">
            <v>2692.6366066564401</v>
          </cell>
          <cell r="H3538">
            <v>0</v>
          </cell>
          <cell r="I3538">
            <v>0</v>
          </cell>
          <cell r="J3538">
            <v>23</v>
          </cell>
          <cell r="K3538">
            <v>2.56658244614465E-5</v>
          </cell>
          <cell r="L3538">
            <v>3490</v>
          </cell>
          <cell r="M3538">
            <v>6.51475899323882E-2</v>
          </cell>
          <cell r="N3538">
            <v>3596</v>
          </cell>
        </row>
        <row r="3539">
          <cell r="B3539" t="str">
            <v>OAKLAND J 1105CR150</v>
          </cell>
          <cell r="C3539">
            <v>12091105</v>
          </cell>
          <cell r="D3539" t="str">
            <v>OAKLAND J 1105</v>
          </cell>
          <cell r="E3539" t="str">
            <v>CR150</v>
          </cell>
          <cell r="F3539" t="b">
            <v>1</v>
          </cell>
          <cell r="G3539">
            <v>755.18852510463898</v>
          </cell>
          <cell r="H3539">
            <v>348.54207652999798</v>
          </cell>
          <cell r="I3539">
            <v>0.21662030859539963</v>
          </cell>
          <cell r="J3539">
            <v>6</v>
          </cell>
          <cell r="K3539">
            <v>2.5203150744346201E-5</v>
          </cell>
          <cell r="L3539">
            <v>3494</v>
          </cell>
          <cell r="M3539">
            <v>6.5789349210529202E-2</v>
          </cell>
          <cell r="N3539">
            <v>3290</v>
          </cell>
        </row>
        <row r="3540">
          <cell r="B3540" t="str">
            <v>FORT BRAGG A 1103CB</v>
          </cell>
          <cell r="C3540">
            <v>42761103</v>
          </cell>
          <cell r="D3540" t="str">
            <v>FORT BRAGG A 1103</v>
          </cell>
          <cell r="E3540" t="str">
            <v>CB</v>
          </cell>
          <cell r="F3540" t="b">
            <v>1</v>
          </cell>
          <cell r="G3540">
            <v>3993.2278078291001</v>
          </cell>
          <cell r="H3540">
            <v>151.46931018347499</v>
          </cell>
          <cell r="I3540">
            <v>9.4138788181152885E-2</v>
          </cell>
          <cell r="J3540">
            <v>40</v>
          </cell>
          <cell r="K3540">
            <v>2.54910195572404E-5</v>
          </cell>
          <cell r="L3540">
            <v>3491</v>
          </cell>
          <cell r="M3540">
            <v>6.51796960400155E-2</v>
          </cell>
          <cell r="N3540">
            <v>3537</v>
          </cell>
        </row>
        <row r="3541">
          <cell r="B3541" t="str">
            <v>MORGAN HILL 2105375239</v>
          </cell>
          <cell r="C3541">
            <v>83242105</v>
          </cell>
          <cell r="D3541" t="str">
            <v>MORGAN HILL 2105</v>
          </cell>
          <cell r="E3541">
            <v>375239</v>
          </cell>
          <cell r="F3541" t="b">
            <v>1</v>
          </cell>
          <cell r="G3541">
            <v>343.54999442997001</v>
          </cell>
          <cell r="H3541">
            <v>145.16238001354401</v>
          </cell>
          <cell r="I3541">
            <v>9.0219005601954019E-2</v>
          </cell>
          <cell r="J3541">
            <v>4</v>
          </cell>
          <cell r="K3541">
            <v>2.5050796239156602E-5</v>
          </cell>
          <cell r="L3541">
            <v>3495</v>
          </cell>
          <cell r="M3541">
            <v>6.5468220040202099E-2</v>
          </cell>
          <cell r="N3541">
            <v>3385</v>
          </cell>
        </row>
        <row r="3542">
          <cell r="B3542" t="str">
            <v>MORGAN HILL 2105345099</v>
          </cell>
          <cell r="C3542">
            <v>83242105</v>
          </cell>
          <cell r="D3542" t="str">
            <v>MORGAN HILL 2105</v>
          </cell>
          <cell r="E3542">
            <v>345099</v>
          </cell>
          <cell r="F3542" t="b">
            <v>1</v>
          </cell>
          <cell r="G3542">
            <v>497.39953073428597</v>
          </cell>
          <cell r="H3542">
            <v>293.32618546669897</v>
          </cell>
          <cell r="I3542">
            <v>0.18230340923971347</v>
          </cell>
          <cell r="J3542">
            <v>5</v>
          </cell>
          <cell r="K3542">
            <v>2.4872480207704901E-5</v>
          </cell>
          <cell r="L3542">
            <v>3496</v>
          </cell>
          <cell r="M3542">
            <v>6.5403974056243902E-2</v>
          </cell>
          <cell r="N3542">
            <v>3416</v>
          </cell>
        </row>
        <row r="3543">
          <cell r="B3543" t="str">
            <v>SALT SPRINGS 21013116</v>
          </cell>
          <cell r="C3543">
            <v>163692101</v>
          </cell>
          <cell r="D3543" t="str">
            <v>SALT SPRINGS 2101</v>
          </cell>
          <cell r="E3543">
            <v>3116</v>
          </cell>
          <cell r="F3543" t="b">
            <v>0</v>
          </cell>
          <cell r="G3543">
            <v>1685.10428417143</v>
          </cell>
          <cell r="H3543">
            <v>1250.9686609559101</v>
          </cell>
          <cell r="I3543">
            <v>0.77748207641759481</v>
          </cell>
          <cell r="J3543">
            <v>10</v>
          </cell>
          <cell r="K3543">
            <v>2.4548885085096102E-5</v>
          </cell>
          <cell r="L3543">
            <v>3500</v>
          </cell>
          <cell r="M3543">
            <v>6.61754614666209E-2</v>
          </cell>
          <cell r="N3543">
            <v>3176</v>
          </cell>
        </row>
        <row r="3544">
          <cell r="B3544" t="str">
            <v>BERKELEY F 0402502466</v>
          </cell>
          <cell r="C3544">
            <v>12060402</v>
          </cell>
          <cell r="D3544" t="str">
            <v>BERKELEY F 0402</v>
          </cell>
          <cell r="E3544">
            <v>502466</v>
          </cell>
          <cell r="F3544" t="b">
            <v>1</v>
          </cell>
          <cell r="G3544">
            <v>854.28386320211598</v>
          </cell>
          <cell r="H3544">
            <v>226.023835945272</v>
          </cell>
          <cell r="I3544">
            <v>0.14047472712571285</v>
          </cell>
          <cell r="J3544">
            <v>10</v>
          </cell>
          <cell r="K3544">
            <v>2.4426855497949801E-5</v>
          </cell>
          <cell r="L3544">
            <v>3501</v>
          </cell>
          <cell r="M3544">
            <v>6.5532466024160296E-2</v>
          </cell>
          <cell r="N3544">
            <v>3357</v>
          </cell>
        </row>
        <row r="3545">
          <cell r="B3545" t="str">
            <v>BERKELEY F 1105CB</v>
          </cell>
          <cell r="C3545">
            <v>12061105</v>
          </cell>
          <cell r="D3545" t="str">
            <v>BERKELEY F 1105</v>
          </cell>
          <cell r="E3545" t="str">
            <v>CB</v>
          </cell>
          <cell r="F3545" t="b">
            <v>0</v>
          </cell>
          <cell r="G3545">
            <v>12969.644547673301</v>
          </cell>
          <cell r="H3545">
            <v>1669.14517217611</v>
          </cell>
          <cell r="I3545">
            <v>1.037380467480491</v>
          </cell>
          <cell r="J3545">
            <v>103</v>
          </cell>
          <cell r="K3545">
            <v>2.43616064598096E-5</v>
          </cell>
          <cell r="L3545">
            <v>3504</v>
          </cell>
          <cell r="M3545">
            <v>6.5321639397190601E-2</v>
          </cell>
          <cell r="N3545">
            <v>3453</v>
          </cell>
        </row>
        <row r="3546">
          <cell r="B3546" t="str">
            <v>EL CERRITO G 1108BR346</v>
          </cell>
          <cell r="C3546">
            <v>12501108</v>
          </cell>
          <cell r="D3546" t="str">
            <v>EL CERRITO G 1108</v>
          </cell>
          <cell r="E3546" t="str">
            <v>BR346</v>
          </cell>
          <cell r="F3546" t="b">
            <v>1</v>
          </cell>
          <cell r="G3546">
            <v>11386.608947205899</v>
          </cell>
          <cell r="H3546">
            <v>0</v>
          </cell>
          <cell r="I3546">
            <v>0</v>
          </cell>
          <cell r="J3546">
            <v>102</v>
          </cell>
          <cell r="K3546">
            <v>2.4396742826545099E-5</v>
          </cell>
          <cell r="L3546">
            <v>3502</v>
          </cell>
          <cell r="M3546">
            <v>6.5146990120410905E-2</v>
          </cell>
          <cell r="N3546">
            <v>3620</v>
          </cell>
        </row>
        <row r="3547">
          <cell r="B3547" t="str">
            <v>HOLLYWOOD 0401CB</v>
          </cell>
          <cell r="C3547">
            <v>13170401</v>
          </cell>
          <cell r="D3547" t="str">
            <v>HOLLYWOOD 0401</v>
          </cell>
          <cell r="E3547" t="str">
            <v>CB</v>
          </cell>
          <cell r="F3547" t="b">
            <v>0</v>
          </cell>
          <cell r="G3547">
            <v>8520.93802779213</v>
          </cell>
          <cell r="H3547">
            <v>4604.9324539353802</v>
          </cell>
          <cell r="I3547">
            <v>2.8619841230176384</v>
          </cell>
          <cell r="J3547">
            <v>70</v>
          </cell>
          <cell r="K3547">
            <v>2.3671065959654399E-5</v>
          </cell>
          <cell r="L3547">
            <v>3507</v>
          </cell>
          <cell r="M3547">
            <v>6.5807805955409998E-2</v>
          </cell>
          <cell r="N3547">
            <v>3264</v>
          </cell>
        </row>
        <row r="3548">
          <cell r="B3548" t="str">
            <v>ESTUDILLO 0401850884</v>
          </cell>
          <cell r="C3548">
            <v>13480401</v>
          </cell>
          <cell r="D3548" t="str">
            <v>ESTUDILLO 0401</v>
          </cell>
          <cell r="E3548">
            <v>850884</v>
          </cell>
          <cell r="F3548" t="b">
            <v>0</v>
          </cell>
          <cell r="G3548">
            <v>2534.3349951100899</v>
          </cell>
          <cell r="H3548">
            <v>1368.17110610396</v>
          </cell>
          <cell r="I3548">
            <v>0.85032386954876327</v>
          </cell>
          <cell r="J3548">
            <v>19</v>
          </cell>
          <cell r="K3548">
            <v>2.3486330532149501E-5</v>
          </cell>
          <cell r="L3548">
            <v>3510</v>
          </cell>
          <cell r="M3548">
            <v>6.5755636284225802E-2</v>
          </cell>
          <cell r="N3548">
            <v>3294</v>
          </cell>
        </row>
        <row r="3549">
          <cell r="B3549" t="str">
            <v>PACIFICA 1103915474</v>
          </cell>
          <cell r="C3549">
            <v>22811103</v>
          </cell>
          <cell r="D3549" t="str">
            <v>PACIFICA 1103</v>
          </cell>
          <cell r="E3549">
            <v>915474</v>
          </cell>
          <cell r="F3549" t="b">
            <v>1</v>
          </cell>
          <cell r="G3549">
            <v>13475.514795827399</v>
          </cell>
          <cell r="H3549">
            <v>697.42374598057097</v>
          </cell>
          <cell r="I3549">
            <v>0.433451675562816</v>
          </cell>
          <cell r="J3549">
            <v>98</v>
          </cell>
          <cell r="K3549">
            <v>2.30589525857312E-5</v>
          </cell>
          <cell r="L3549">
            <v>3511</v>
          </cell>
          <cell r="M3549">
            <v>6.52125472468989E-2</v>
          </cell>
          <cell r="N3549">
            <v>3504</v>
          </cell>
        </row>
        <row r="3550">
          <cell r="B3550" t="str">
            <v>COTATI 110283200</v>
          </cell>
          <cell r="C3550">
            <v>42271102</v>
          </cell>
          <cell r="D3550" t="str">
            <v>COTATI 1102</v>
          </cell>
          <cell r="E3550">
            <v>83200</v>
          </cell>
          <cell r="F3550" t="b">
            <v>1</v>
          </cell>
          <cell r="G3550">
            <v>4654.5591256555899</v>
          </cell>
          <cell r="H3550">
            <v>0</v>
          </cell>
          <cell r="I3550">
            <v>0</v>
          </cell>
          <cell r="J3550">
            <v>48</v>
          </cell>
          <cell r="K3550">
            <v>2.25753353691849E-5</v>
          </cell>
          <cell r="L3550">
            <v>3514</v>
          </cell>
          <cell r="M3550">
            <v>6.5157786712868704E-2</v>
          </cell>
          <cell r="N3550">
            <v>3558</v>
          </cell>
        </row>
        <row r="3551">
          <cell r="B3551" t="str">
            <v>SNEATH LANE 110748338</v>
          </cell>
          <cell r="C3551">
            <v>22721107</v>
          </cell>
          <cell r="D3551" t="str">
            <v>SNEATH LANE 1107</v>
          </cell>
          <cell r="E3551">
            <v>48338</v>
          </cell>
          <cell r="F3551" t="b">
            <v>1</v>
          </cell>
          <cell r="G3551">
            <v>1760.6636468499701</v>
          </cell>
          <cell r="H3551">
            <v>181.15174331722301</v>
          </cell>
          <cell r="I3551">
            <v>0.11258654028416595</v>
          </cell>
          <cell r="J3551">
            <v>17</v>
          </cell>
          <cell r="K3551">
            <v>2.2363854360960101E-5</v>
          </cell>
          <cell r="L3551">
            <v>3515</v>
          </cell>
          <cell r="M3551">
            <v>6.5146990120410905E-2</v>
          </cell>
          <cell r="N3551">
            <v>3613</v>
          </cell>
        </row>
        <row r="3552">
          <cell r="B3552" t="str">
            <v>RALSTON 11029126</v>
          </cell>
          <cell r="C3552">
            <v>24141102</v>
          </cell>
          <cell r="D3552" t="str">
            <v>RALSTON 1102</v>
          </cell>
          <cell r="E3552">
            <v>9126</v>
          </cell>
          <cell r="F3552" t="b">
            <v>0</v>
          </cell>
          <cell r="G3552">
            <v>3038.29024652096</v>
          </cell>
          <cell r="H3552">
            <v>1621.4045476993399</v>
          </cell>
          <cell r="I3552">
            <v>1.0077094765067371</v>
          </cell>
          <cell r="J3552">
            <v>25</v>
          </cell>
          <cell r="K3552">
            <v>2.1702195143999101E-5</v>
          </cell>
          <cell r="L3552">
            <v>3526</v>
          </cell>
          <cell r="M3552">
            <v>6.5969338715076403E-2</v>
          </cell>
          <cell r="N3552">
            <v>3226</v>
          </cell>
        </row>
        <row r="3553">
          <cell r="B3553" t="str">
            <v>PACIFIC GROVE 04222614</v>
          </cell>
          <cell r="C3553">
            <v>182440422</v>
          </cell>
          <cell r="D3553" t="str">
            <v>PACIFIC GROVE 0422</v>
          </cell>
          <cell r="E3553">
            <v>2614</v>
          </cell>
          <cell r="F3553" t="b">
            <v>0</v>
          </cell>
          <cell r="G3553">
            <v>3446.6772122003799</v>
          </cell>
          <cell r="H3553">
            <v>1037.21467284492</v>
          </cell>
          <cell r="I3553">
            <v>0.64463310928832818</v>
          </cell>
          <cell r="J3553">
            <v>28</v>
          </cell>
          <cell r="K3553">
            <v>2.1908558455134602E-5</v>
          </cell>
          <cell r="L3553">
            <v>3521</v>
          </cell>
          <cell r="M3553">
            <v>6.5331053404543898E-2</v>
          </cell>
          <cell r="N3553">
            <v>3444</v>
          </cell>
        </row>
        <row r="3554">
          <cell r="B3554" t="str">
            <v>DEL MONTE 210386496</v>
          </cell>
          <cell r="C3554">
            <v>182222103</v>
          </cell>
          <cell r="D3554" t="str">
            <v>DEL MONTE 2103</v>
          </cell>
          <cell r="E3554">
            <v>86496</v>
          </cell>
          <cell r="F3554" t="b">
            <v>0</v>
          </cell>
          <cell r="G3554">
            <v>10364.084483561301</v>
          </cell>
          <cell r="H3554">
            <v>1600.5400308991</v>
          </cell>
          <cell r="I3554">
            <v>0.99474209502740829</v>
          </cell>
          <cell r="J3554">
            <v>94</v>
          </cell>
          <cell r="K3554">
            <v>2.17144204723182E-5</v>
          </cell>
          <cell r="L3554">
            <v>3525</v>
          </cell>
          <cell r="M3554">
            <v>6.5366184707722499E-2</v>
          </cell>
          <cell r="N3554">
            <v>3430</v>
          </cell>
        </row>
        <row r="3555">
          <cell r="B3555" t="str">
            <v>SAN CARLOS 1103888954</v>
          </cell>
          <cell r="C3555">
            <v>24181103</v>
          </cell>
          <cell r="D3555" t="str">
            <v>SAN CARLOS 1103</v>
          </cell>
          <cell r="E3555">
            <v>888954</v>
          </cell>
          <cell r="F3555" t="b">
            <v>1</v>
          </cell>
          <cell r="G3555">
            <v>504.712896398628</v>
          </cell>
          <cell r="H3555">
            <v>0</v>
          </cell>
          <cell r="I3555">
            <v>0</v>
          </cell>
          <cell r="J3555">
            <v>6</v>
          </cell>
          <cell r="K3555">
            <v>2.17235895737151E-5</v>
          </cell>
          <cell r="L3555">
            <v>3524</v>
          </cell>
          <cell r="M3555">
            <v>6.5146990120410905E-2</v>
          </cell>
          <cell r="N3555">
            <v>3623</v>
          </cell>
        </row>
        <row r="3556">
          <cell r="B3556" t="str">
            <v>OAKLAND J 1106CR164</v>
          </cell>
          <cell r="C3556">
            <v>12091106</v>
          </cell>
          <cell r="D3556" t="str">
            <v>OAKLAND J 1106</v>
          </cell>
          <cell r="E3556" t="str">
            <v>CR164</v>
          </cell>
          <cell r="F3556" t="b">
            <v>0</v>
          </cell>
          <cell r="G3556">
            <v>10563.043573978601</v>
          </cell>
          <cell r="H3556">
            <v>2405.3876785764801</v>
          </cell>
          <cell r="I3556">
            <v>1.4949581594633188</v>
          </cell>
          <cell r="J3556">
            <v>85</v>
          </cell>
          <cell r="K3556">
            <v>2.13655224282533E-5</v>
          </cell>
          <cell r="L3556">
            <v>3530</v>
          </cell>
          <cell r="M3556">
            <v>6.5434207460459498E-2</v>
          </cell>
          <cell r="N3556">
            <v>3402</v>
          </cell>
        </row>
        <row r="3557">
          <cell r="B3557" t="str">
            <v>EL CERRITO G 1112209865</v>
          </cell>
          <cell r="C3557">
            <v>12501112</v>
          </cell>
          <cell r="D3557" t="str">
            <v>EL CERRITO G 1112</v>
          </cell>
          <cell r="E3557">
            <v>209865</v>
          </cell>
          <cell r="F3557" t="b">
            <v>1</v>
          </cell>
          <cell r="G3557">
            <v>1489.5819898653899</v>
          </cell>
          <cell r="H3557">
            <v>423.01020430412302</v>
          </cell>
          <cell r="I3557">
            <v>0.26290255084159292</v>
          </cell>
          <cell r="J3557">
            <v>11</v>
          </cell>
          <cell r="K3557">
            <v>2.1414827006083198E-5</v>
          </cell>
          <cell r="L3557">
            <v>3529</v>
          </cell>
          <cell r="M3557">
            <v>6.5497422760183097E-2</v>
          </cell>
          <cell r="N3557">
            <v>3369</v>
          </cell>
        </row>
        <row r="3558">
          <cell r="B3558" t="str">
            <v>OAKLAND J 1105153228</v>
          </cell>
          <cell r="C3558">
            <v>12091105</v>
          </cell>
          <cell r="D3558" t="str">
            <v>OAKLAND J 1105</v>
          </cell>
          <cell r="E3558">
            <v>153228</v>
          </cell>
          <cell r="F3558" t="b">
            <v>1</v>
          </cell>
          <cell r="G3558">
            <v>6680.4391388328704</v>
          </cell>
          <cell r="H3558">
            <v>463.49596630912299</v>
          </cell>
          <cell r="I3558">
            <v>0.28806461548112056</v>
          </cell>
          <cell r="J3558">
            <v>54</v>
          </cell>
          <cell r="K3558">
            <v>2.1537585985688701E-5</v>
          </cell>
          <cell r="L3558">
            <v>3528</v>
          </cell>
          <cell r="M3558">
            <v>6.5194579738157704E-2</v>
          </cell>
          <cell r="N3558">
            <v>3513</v>
          </cell>
        </row>
        <row r="3559">
          <cell r="B3559" t="str">
            <v>SWIFT 2109XR300</v>
          </cell>
          <cell r="C3559">
            <v>83392109</v>
          </cell>
          <cell r="D3559" t="str">
            <v>SWIFT 2109</v>
          </cell>
          <cell r="E3559" t="str">
            <v>XR300</v>
          </cell>
          <cell r="F3559" t="b">
            <v>1</v>
          </cell>
          <cell r="G3559">
            <v>1391.39331694418</v>
          </cell>
          <cell r="H3559">
            <v>526.75555974945996</v>
          </cell>
          <cell r="I3559">
            <v>0.32738070835889371</v>
          </cell>
          <cell r="J3559">
            <v>14</v>
          </cell>
          <cell r="K3559">
            <v>2.1220880333722901E-5</v>
          </cell>
          <cell r="L3559">
            <v>3531</v>
          </cell>
          <cell r="M3559">
            <v>6.5330550074577304E-2</v>
          </cell>
          <cell r="N3559">
            <v>3446</v>
          </cell>
        </row>
        <row r="3560">
          <cell r="B3560" t="str">
            <v>EL CERRITO G 1110173396</v>
          </cell>
          <cell r="C3560">
            <v>12501110</v>
          </cell>
          <cell r="D3560" t="str">
            <v>EL CERRITO G 1110</v>
          </cell>
          <cell r="E3560">
            <v>173396</v>
          </cell>
          <cell r="F3560" t="b">
            <v>1</v>
          </cell>
          <cell r="G3560">
            <v>265.73463286749598</v>
          </cell>
          <cell r="H3560">
            <v>265.73463286749598</v>
          </cell>
          <cell r="I3560">
            <v>0.16515514783560967</v>
          </cell>
          <cell r="J3560">
            <v>3</v>
          </cell>
          <cell r="K3560">
            <v>2.0972634805123799E-5</v>
          </cell>
          <cell r="L3560">
            <v>3534</v>
          </cell>
          <cell r="M3560">
            <v>6.6003603239854103E-2</v>
          </cell>
          <cell r="N3560">
            <v>3220</v>
          </cell>
        </row>
        <row r="3561">
          <cell r="B3561" t="str">
            <v>SAN CARLOS 1103313472</v>
          </cell>
          <cell r="C3561">
            <v>24181103</v>
          </cell>
          <cell r="D3561" t="str">
            <v>SAN CARLOS 1103</v>
          </cell>
          <cell r="E3561">
            <v>313472</v>
          </cell>
          <cell r="F3561" t="b">
            <v>1</v>
          </cell>
          <cell r="G3561">
            <v>1178.1951233105799</v>
          </cell>
          <cell r="H3561">
            <v>43.160848952726198</v>
          </cell>
          <cell r="I3561">
            <v>2.6824641984292231E-2</v>
          </cell>
          <cell r="J3561">
            <v>9</v>
          </cell>
          <cell r="K3561">
            <v>2.0676441787751699E-5</v>
          </cell>
          <cell r="L3561">
            <v>3537</v>
          </cell>
          <cell r="M3561">
            <v>6.5289758973651399E-2</v>
          </cell>
          <cell r="N3561">
            <v>3465</v>
          </cell>
        </row>
        <row r="3562">
          <cell r="B3562" t="str">
            <v>IGNACIO 1103151462</v>
          </cell>
          <cell r="C3562">
            <v>42481103</v>
          </cell>
          <cell r="D3562" t="str">
            <v>IGNACIO 1103</v>
          </cell>
          <cell r="E3562">
            <v>151462</v>
          </cell>
          <cell r="F3562" t="b">
            <v>1</v>
          </cell>
          <cell r="G3562">
            <v>247.774817099888</v>
          </cell>
          <cell r="H3562">
            <v>247.774817099888</v>
          </cell>
          <cell r="I3562">
            <v>0.15399304978240397</v>
          </cell>
          <cell r="J3562">
            <v>3</v>
          </cell>
          <cell r="K3562">
            <v>2.04658153961645E-5</v>
          </cell>
          <cell r="L3562">
            <v>3540</v>
          </cell>
          <cell r="M3562">
            <v>6.6004650174152302E-2</v>
          </cell>
          <cell r="N3562">
            <v>3216</v>
          </cell>
        </row>
        <row r="3563">
          <cell r="B3563" t="str">
            <v>WOODSIDE 1102472928</v>
          </cell>
          <cell r="C3563">
            <v>24251102</v>
          </cell>
          <cell r="D3563" t="str">
            <v>WOODSIDE 1102</v>
          </cell>
          <cell r="E3563">
            <v>472928</v>
          </cell>
          <cell r="F3563" t="b">
            <v>1</v>
          </cell>
          <cell r="G3563">
            <v>1622.1027192398899</v>
          </cell>
          <cell r="H3563">
            <v>124.825327623194</v>
          </cell>
          <cell r="I3563">
            <v>7.7579445384210063E-2</v>
          </cell>
          <cell r="J3563">
            <v>14</v>
          </cell>
          <cell r="K3563">
            <v>2.0411540877570801E-5</v>
          </cell>
          <cell r="L3563">
            <v>3541</v>
          </cell>
          <cell r="M3563">
            <v>6.5330550074577304E-2</v>
          </cell>
          <cell r="N3563">
            <v>3448</v>
          </cell>
        </row>
        <row r="3564">
          <cell r="B3564" t="str">
            <v>OAKLAND J 1102CR252</v>
          </cell>
          <cell r="C3564">
            <v>12091102</v>
          </cell>
          <cell r="D3564" t="str">
            <v>OAKLAND J 1102</v>
          </cell>
          <cell r="E3564" t="str">
            <v>CR252</v>
          </cell>
          <cell r="F3564" t="b">
            <v>0</v>
          </cell>
          <cell r="G3564">
            <v>9962.6690132035892</v>
          </cell>
          <cell r="H3564">
            <v>1765.26038961474</v>
          </cell>
          <cell r="I3564">
            <v>1.097116463402573</v>
          </cell>
          <cell r="J3564">
            <v>92</v>
          </cell>
          <cell r="K3564">
            <v>2.0000647252224899E-5</v>
          </cell>
          <cell r="L3564">
            <v>3543</v>
          </cell>
          <cell r="M3564">
            <v>6.53844209306913E-2</v>
          </cell>
          <cell r="N3564">
            <v>3423</v>
          </cell>
        </row>
        <row r="3565">
          <cell r="B3565" t="str">
            <v>CASTRO VALLEY 1110MR379</v>
          </cell>
          <cell r="C3565">
            <v>14091110</v>
          </cell>
          <cell r="D3565" t="str">
            <v>CASTRO VALLEY 1110</v>
          </cell>
          <cell r="E3565" t="str">
            <v>MR379</v>
          </cell>
          <cell r="F3565" t="b">
            <v>0</v>
          </cell>
          <cell r="G3565">
            <v>2535.6762915720801</v>
          </cell>
          <cell r="H3565">
            <v>1749.5826670270501</v>
          </cell>
          <cell r="I3565">
            <v>1.0873726954798322</v>
          </cell>
          <cell r="J3565">
            <v>22</v>
          </cell>
          <cell r="K3565">
            <v>1.9869814836552401E-5</v>
          </cell>
          <cell r="L3565">
            <v>3545</v>
          </cell>
          <cell r="M3565">
            <v>6.5964666279879403E-2</v>
          </cell>
          <cell r="N3565">
            <v>3229</v>
          </cell>
        </row>
        <row r="3566">
          <cell r="B3566" t="str">
            <v>MORRO BAY 11013487</v>
          </cell>
          <cell r="C3566">
            <v>183011101</v>
          </cell>
          <cell r="D3566" t="str">
            <v>MORRO BAY 1101</v>
          </cell>
          <cell r="E3566">
            <v>3487</v>
          </cell>
          <cell r="F3566" t="b">
            <v>1</v>
          </cell>
          <cell r="G3566">
            <v>2909.5779610925301</v>
          </cell>
          <cell r="H3566">
            <v>0</v>
          </cell>
          <cell r="I3566">
            <v>0</v>
          </cell>
          <cell r="J3566">
            <v>20</v>
          </cell>
          <cell r="K3566">
            <v>1.9374499714785899E-5</v>
          </cell>
          <cell r="L3566">
            <v>3547</v>
          </cell>
          <cell r="M3566">
            <v>6.5146990120410905E-2</v>
          </cell>
          <cell r="N3566">
            <v>3626</v>
          </cell>
        </row>
        <row r="3567">
          <cell r="B3567" t="str">
            <v>FORT BRAGG A 1104CB</v>
          </cell>
          <cell r="C3567">
            <v>42761104</v>
          </cell>
          <cell r="D3567" t="str">
            <v>FORT BRAGG A 1104</v>
          </cell>
          <cell r="E3567" t="str">
            <v>CB</v>
          </cell>
          <cell r="F3567" t="b">
            <v>1</v>
          </cell>
          <cell r="G3567">
            <v>4613.0306235068201</v>
          </cell>
          <cell r="H3567">
            <v>118.744337025137</v>
          </cell>
          <cell r="I3567">
            <v>7.3800085161676202E-2</v>
          </cell>
          <cell r="J3567">
            <v>41</v>
          </cell>
          <cell r="K3567">
            <v>1.93339826864757E-5</v>
          </cell>
          <cell r="L3567">
            <v>3548</v>
          </cell>
          <cell r="M3567">
            <v>6.5147589932388297E-2</v>
          </cell>
          <cell r="N3567">
            <v>3592</v>
          </cell>
        </row>
        <row r="3568">
          <cell r="B3568" t="str">
            <v>ALTO 1124246034</v>
          </cell>
          <cell r="C3568">
            <v>42031124</v>
          </cell>
          <cell r="D3568" t="str">
            <v>ALTO 1124</v>
          </cell>
          <cell r="E3568">
            <v>246034</v>
          </cell>
          <cell r="F3568" t="b">
            <v>1</v>
          </cell>
          <cell r="G3568">
            <v>413.53554782104999</v>
          </cell>
          <cell r="H3568">
            <v>202.275808357443</v>
          </cell>
          <cell r="I3568">
            <v>0.1257152320431591</v>
          </cell>
          <cell r="J3568">
            <v>4</v>
          </cell>
          <cell r="K3568">
            <v>1.9193302932762799E-5</v>
          </cell>
          <cell r="L3568">
            <v>3549</v>
          </cell>
          <cell r="M3568">
            <v>6.5471236815555001E-2</v>
          </cell>
          <cell r="N3568">
            <v>3380</v>
          </cell>
        </row>
        <row r="3569">
          <cell r="B3569" t="str">
            <v>OCEANO 1105V44</v>
          </cell>
          <cell r="C3569">
            <v>182601105</v>
          </cell>
          <cell r="D3569" t="str">
            <v>OCEANO 1105</v>
          </cell>
          <cell r="E3569" t="str">
            <v>V44</v>
          </cell>
          <cell r="F3569" t="b">
            <v>0</v>
          </cell>
          <cell r="G3569">
            <v>1767.9987870639</v>
          </cell>
          <cell r="H3569">
            <v>1259.7645249065299</v>
          </cell>
          <cell r="I3569">
            <v>0.78294874139622739</v>
          </cell>
          <cell r="J3569">
            <v>17</v>
          </cell>
          <cell r="K3569">
            <v>1.8998963629629101E-5</v>
          </cell>
          <cell r="L3569">
            <v>3551</v>
          </cell>
          <cell r="M3569">
            <v>6.5827241715262899E-2</v>
          </cell>
          <cell r="N3569">
            <v>3260</v>
          </cell>
        </row>
        <row r="3570">
          <cell r="B3570" t="str">
            <v>OAKLAND J 1106CR330</v>
          </cell>
          <cell r="C3570">
            <v>12091106</v>
          </cell>
          <cell r="D3570" t="str">
            <v>OAKLAND J 1106</v>
          </cell>
          <cell r="E3570" t="str">
            <v>CR330</v>
          </cell>
          <cell r="F3570" t="b">
            <v>0</v>
          </cell>
          <cell r="G3570">
            <v>3874.5760355843399</v>
          </cell>
          <cell r="H3570">
            <v>1155.58377616651</v>
          </cell>
          <cell r="I3570">
            <v>0.7181999851873897</v>
          </cell>
          <cell r="J3570">
            <v>31</v>
          </cell>
          <cell r="K3570">
            <v>1.89860044580806E-5</v>
          </cell>
          <cell r="L3570">
            <v>3552</v>
          </cell>
          <cell r="M3570">
            <v>6.5437597644333795E-2</v>
          </cell>
          <cell r="N3570">
            <v>3399</v>
          </cell>
        </row>
        <row r="3571">
          <cell r="B3571" t="str">
            <v>OAKLAND J 1116CR328</v>
          </cell>
          <cell r="C3571">
            <v>12091116</v>
          </cell>
          <cell r="D3571" t="str">
            <v>OAKLAND J 1116</v>
          </cell>
          <cell r="E3571" t="str">
            <v>CR328</v>
          </cell>
          <cell r="F3571" t="b">
            <v>1</v>
          </cell>
          <cell r="G3571">
            <v>7907.5060924281997</v>
          </cell>
          <cell r="H3571">
            <v>956.12414960717001</v>
          </cell>
          <cell r="I3571">
            <v>0.59423502150849594</v>
          </cell>
          <cell r="J3571">
            <v>68</v>
          </cell>
          <cell r="K3571">
            <v>1.90485009738949E-5</v>
          </cell>
          <cell r="L3571">
            <v>3550</v>
          </cell>
          <cell r="M3571">
            <v>6.5298157141489094E-2</v>
          </cell>
          <cell r="N3571">
            <v>3462</v>
          </cell>
        </row>
        <row r="3572">
          <cell r="B3572" t="str">
            <v>VIEJO 220285904</v>
          </cell>
          <cell r="C3572">
            <v>182852202</v>
          </cell>
          <cell r="D3572" t="str">
            <v>VIEJO 2202</v>
          </cell>
          <cell r="E3572">
            <v>85904</v>
          </cell>
          <cell r="F3572" t="b">
            <v>0</v>
          </cell>
          <cell r="G3572">
            <v>3179.0036321821299</v>
          </cell>
          <cell r="H3572">
            <v>1684.9898078966601</v>
          </cell>
          <cell r="I3572">
            <v>1.0472279725895961</v>
          </cell>
          <cell r="J3572">
            <v>24</v>
          </cell>
          <cell r="K3572">
            <v>1.8826573475886701E-5</v>
          </cell>
          <cell r="L3572">
            <v>3555</v>
          </cell>
          <cell r="M3572">
            <v>6.5629181546796797E-2</v>
          </cell>
          <cell r="N3572">
            <v>3329</v>
          </cell>
        </row>
        <row r="3573">
          <cell r="B3573" t="str">
            <v>ALHAMBRA 110213333</v>
          </cell>
          <cell r="C3573">
            <v>14101102</v>
          </cell>
          <cell r="D3573" t="str">
            <v>ALHAMBRA 1102</v>
          </cell>
          <cell r="E3573">
            <v>13333</v>
          </cell>
          <cell r="F3573" t="b">
            <v>1</v>
          </cell>
          <cell r="G3573">
            <v>480.33892710418399</v>
          </cell>
          <cell r="H3573">
            <v>70.786113934196194</v>
          </cell>
          <cell r="I3573">
            <v>4.3993855770165444E-2</v>
          </cell>
          <cell r="J3573">
            <v>4</v>
          </cell>
          <cell r="K3573">
            <v>1.89110694464034E-5</v>
          </cell>
          <cell r="L3573">
            <v>3554</v>
          </cell>
          <cell r="M3573">
            <v>6.5469081977119106E-2</v>
          </cell>
          <cell r="N3573">
            <v>3382</v>
          </cell>
        </row>
        <row r="3574">
          <cell r="B3574" t="str">
            <v>MORRO BAY 1102V80</v>
          </cell>
          <cell r="C3574">
            <v>183011102</v>
          </cell>
          <cell r="D3574" t="str">
            <v>MORRO BAY 1102</v>
          </cell>
          <cell r="E3574" t="str">
            <v>V80</v>
          </cell>
          <cell r="F3574" t="b">
            <v>1</v>
          </cell>
          <cell r="G3574">
            <v>3197.8947619872301</v>
          </cell>
          <cell r="H3574">
            <v>222.75189376570299</v>
          </cell>
          <cell r="I3574">
            <v>0.13844120184319639</v>
          </cell>
          <cell r="J3574">
            <v>28</v>
          </cell>
          <cell r="K3574">
            <v>1.8566680799787199E-5</v>
          </cell>
          <cell r="L3574">
            <v>3557</v>
          </cell>
          <cell r="M3574">
            <v>6.5192880108952495E-2</v>
          </cell>
          <cell r="N3574">
            <v>3516</v>
          </cell>
        </row>
        <row r="3575">
          <cell r="B3575" t="str">
            <v>BELMONT 11109090</v>
          </cell>
          <cell r="C3575">
            <v>24031110</v>
          </cell>
          <cell r="D3575" t="str">
            <v>BELMONT 1110</v>
          </cell>
          <cell r="E3575">
            <v>9090</v>
          </cell>
          <cell r="F3575" t="b">
            <v>1</v>
          </cell>
          <cell r="G3575">
            <v>4202.8057306224</v>
          </cell>
          <cell r="H3575">
            <v>0</v>
          </cell>
          <cell r="I3575">
            <v>0</v>
          </cell>
          <cell r="J3575">
            <v>38</v>
          </cell>
          <cell r="K3575">
            <v>1.84796432926481E-5</v>
          </cell>
          <cell r="L3575">
            <v>3559</v>
          </cell>
          <cell r="M3575">
            <v>6.5146990120410905E-2</v>
          </cell>
          <cell r="N3575">
            <v>3627</v>
          </cell>
        </row>
        <row r="3576">
          <cell r="B3576" t="str">
            <v>ALTO 1123CB</v>
          </cell>
          <cell r="C3576">
            <v>42031123</v>
          </cell>
          <cell r="D3576" t="str">
            <v>ALTO 1123</v>
          </cell>
          <cell r="E3576" t="str">
            <v>CB</v>
          </cell>
          <cell r="F3576" t="b">
            <v>1</v>
          </cell>
          <cell r="G3576">
            <v>9405.5467531950399</v>
          </cell>
          <cell r="H3576">
            <v>893.64617118189994</v>
          </cell>
          <cell r="I3576">
            <v>0.55540470552013665</v>
          </cell>
          <cell r="J3576">
            <v>84</v>
          </cell>
          <cell r="K3576">
            <v>1.7812694534912101E-5</v>
          </cell>
          <cell r="L3576">
            <v>3561</v>
          </cell>
          <cell r="M3576">
            <v>6.5257871472116105E-2</v>
          </cell>
          <cell r="N3576">
            <v>3477</v>
          </cell>
        </row>
        <row r="3577">
          <cell r="B3577" t="str">
            <v>BELMONT 11038956</v>
          </cell>
          <cell r="C3577">
            <v>24031103</v>
          </cell>
          <cell r="D3577" t="str">
            <v>BELMONT 1103</v>
          </cell>
          <cell r="E3577">
            <v>8956</v>
          </cell>
          <cell r="F3577" t="b">
            <v>1</v>
          </cell>
          <cell r="G3577">
            <v>2231.1916527388498</v>
          </cell>
          <cell r="H3577">
            <v>474.61324998703401</v>
          </cell>
          <cell r="I3577">
            <v>0.29497405219828093</v>
          </cell>
          <cell r="J3577">
            <v>18</v>
          </cell>
          <cell r="K3577">
            <v>1.7616635250305899E-5</v>
          </cell>
          <cell r="L3577">
            <v>3564</v>
          </cell>
          <cell r="M3577">
            <v>6.5361143400271701E-2</v>
          </cell>
          <cell r="N3577">
            <v>3432</v>
          </cell>
        </row>
        <row r="3578">
          <cell r="B3578" t="str">
            <v>GREENBRAE 1104751</v>
          </cell>
          <cell r="C3578">
            <v>43091104</v>
          </cell>
          <cell r="D3578" t="str">
            <v>GREENBRAE 1104</v>
          </cell>
          <cell r="E3578">
            <v>751</v>
          </cell>
          <cell r="F3578" t="b">
            <v>1</v>
          </cell>
          <cell r="G3578">
            <v>4384.8993830540003</v>
          </cell>
          <cell r="H3578">
            <v>264.61200662392099</v>
          </cell>
          <cell r="I3578">
            <v>0.16445743109006897</v>
          </cell>
          <cell r="J3578">
            <v>31</v>
          </cell>
          <cell r="K3578">
            <v>1.7653489903163801E-5</v>
          </cell>
          <cell r="L3578">
            <v>3563</v>
          </cell>
          <cell r="M3578">
            <v>6.5233781836566501E-2</v>
          </cell>
          <cell r="N3578">
            <v>3487</v>
          </cell>
        </row>
        <row r="3579">
          <cell r="B3579" t="str">
            <v>CHESTER 1101CB</v>
          </cell>
          <cell r="C3579">
            <v>103181101</v>
          </cell>
          <cell r="D3579" t="str">
            <v>CHESTER 1101</v>
          </cell>
          <cell r="E3579" t="str">
            <v>CB</v>
          </cell>
          <cell r="F3579" t="b">
            <v>1</v>
          </cell>
          <cell r="G3579">
            <v>8238.19532421228</v>
          </cell>
          <cell r="H3579">
            <v>128.958819831662</v>
          </cell>
          <cell r="I3579">
            <v>8.0148427490156618E-2</v>
          </cell>
          <cell r="J3579">
            <v>69</v>
          </cell>
          <cell r="K3579">
            <v>1.7565399232715699E-5</v>
          </cell>
          <cell r="L3579">
            <v>3565</v>
          </cell>
          <cell r="M3579">
            <v>6.5166792192641196E-2</v>
          </cell>
          <cell r="N3579">
            <v>3548</v>
          </cell>
        </row>
        <row r="3580">
          <cell r="B3580" t="str">
            <v>BERKELEY F 1103BR110</v>
          </cell>
          <cell r="C3580">
            <v>12061103</v>
          </cell>
          <cell r="D3580" t="str">
            <v>BERKELEY F 1103</v>
          </cell>
          <cell r="E3580" t="str">
            <v>BR110</v>
          </cell>
          <cell r="F3580" t="b">
            <v>1</v>
          </cell>
          <cell r="G3580">
            <v>5064.9775389901797</v>
          </cell>
          <cell r="H3580">
            <v>0</v>
          </cell>
          <cell r="I3580">
            <v>0</v>
          </cell>
          <cell r="J3580">
            <v>45</v>
          </cell>
          <cell r="K3580">
            <v>1.7521232128577401E-5</v>
          </cell>
          <cell r="L3580">
            <v>3566</v>
          </cell>
          <cell r="M3580">
            <v>6.5146990120410905E-2</v>
          </cell>
          <cell r="N3580">
            <v>3628</v>
          </cell>
        </row>
        <row r="3581">
          <cell r="B3581" t="str">
            <v>MONTEREY 04022644</v>
          </cell>
          <cell r="C3581">
            <v>182090402</v>
          </cell>
          <cell r="D3581" t="str">
            <v>MONTEREY 0402</v>
          </cell>
          <cell r="E3581">
            <v>2644</v>
          </cell>
          <cell r="F3581" t="b">
            <v>0</v>
          </cell>
          <cell r="G3581">
            <v>2922.7748283743399</v>
          </cell>
          <cell r="H3581">
            <v>1828.12176923108</v>
          </cell>
          <cell r="I3581">
            <v>1.1361850647800373</v>
          </cell>
          <cell r="J3581">
            <v>23</v>
          </cell>
          <cell r="K3581">
            <v>1.7251666628742999E-5</v>
          </cell>
          <cell r="L3581">
            <v>3567</v>
          </cell>
          <cell r="M3581">
            <v>6.5705957021557501E-2</v>
          </cell>
          <cell r="N3581">
            <v>3306</v>
          </cell>
        </row>
        <row r="3582">
          <cell r="B3582" t="str">
            <v>KIRKER 2104CB</v>
          </cell>
          <cell r="C3582">
            <v>14452104</v>
          </cell>
          <cell r="D3582" t="str">
            <v>KIRKER 2104</v>
          </cell>
          <cell r="E3582" t="str">
            <v>CB</v>
          </cell>
          <cell r="F3582" t="b">
            <v>1</v>
          </cell>
          <cell r="G3582">
            <v>16910.3925275574</v>
          </cell>
          <cell r="H3582">
            <v>74.513190387968905</v>
          </cell>
          <cell r="I3582">
            <v>4.6310248842740154E-2</v>
          </cell>
          <cell r="J3582">
            <v>140</v>
          </cell>
          <cell r="K3582">
            <v>1.6862994904494098E-5</v>
          </cell>
          <cell r="L3582">
            <v>3571</v>
          </cell>
          <cell r="M3582">
            <v>6.5611506572487405E-2</v>
          </cell>
          <cell r="N3582">
            <v>3334</v>
          </cell>
        </row>
        <row r="3583">
          <cell r="B3583" t="str">
            <v>DEL MONTE 110138582</v>
          </cell>
          <cell r="C3583">
            <v>182221101</v>
          </cell>
          <cell r="D3583" t="str">
            <v>DEL MONTE 1101</v>
          </cell>
          <cell r="E3583">
            <v>38582</v>
          </cell>
          <cell r="F3583" t="b">
            <v>1</v>
          </cell>
          <cell r="G3583">
            <v>8624.1276371010808</v>
          </cell>
          <cell r="H3583">
            <v>853.87779818515003</v>
          </cell>
          <cell r="I3583">
            <v>0.53068850104732757</v>
          </cell>
          <cell r="J3583">
            <v>53</v>
          </cell>
          <cell r="K3583">
            <v>1.7201274502238201E-5</v>
          </cell>
          <cell r="L3583">
            <v>3569</v>
          </cell>
          <cell r="M3583">
            <v>6.5244514030885603E-2</v>
          </cell>
          <cell r="N3583">
            <v>3483</v>
          </cell>
        </row>
        <row r="3584">
          <cell r="B3584" t="str">
            <v>PACIFICA 11026783</v>
          </cell>
          <cell r="C3584">
            <v>22811102</v>
          </cell>
          <cell r="D3584" t="str">
            <v>PACIFICA 1102</v>
          </cell>
          <cell r="E3584">
            <v>6783</v>
          </cell>
          <cell r="F3584" t="b">
            <v>1</v>
          </cell>
          <cell r="G3584">
            <v>6579.5364904246298</v>
          </cell>
          <cell r="H3584">
            <v>0</v>
          </cell>
          <cell r="I3584">
            <v>0</v>
          </cell>
          <cell r="J3584">
            <v>50</v>
          </cell>
          <cell r="K3584">
            <v>1.72371534836202E-5</v>
          </cell>
          <cell r="L3584">
            <v>3568</v>
          </cell>
          <cell r="M3584">
            <v>6.5146990120410905E-2</v>
          </cell>
          <cell r="N3584">
            <v>3629</v>
          </cell>
        </row>
        <row r="3585">
          <cell r="B3585" t="str">
            <v>PERRY 1101W12</v>
          </cell>
          <cell r="C3585">
            <v>183071101</v>
          </cell>
          <cell r="D3585" t="str">
            <v>PERRY 1101</v>
          </cell>
          <cell r="E3585" t="str">
            <v>W12</v>
          </cell>
          <cell r="F3585" t="b">
            <v>0</v>
          </cell>
          <cell r="G3585">
            <v>10251.7676886597</v>
          </cell>
          <cell r="H3585">
            <v>6046.1264427954102</v>
          </cell>
          <cell r="I3585">
            <v>3.7576920091954071</v>
          </cell>
          <cell r="J3585">
            <v>70</v>
          </cell>
          <cell r="K3585">
            <v>1.5620477672330499E-5</v>
          </cell>
          <cell r="L3585">
            <v>3581</v>
          </cell>
          <cell r="M3585">
            <v>6.6989532219512093E-2</v>
          </cell>
          <cell r="N3585">
            <v>2947</v>
          </cell>
        </row>
        <row r="3586">
          <cell r="B3586" t="str">
            <v>ALTO 1120500</v>
          </cell>
          <cell r="C3586">
            <v>42031120</v>
          </cell>
          <cell r="D3586" t="str">
            <v>ALTO 1120</v>
          </cell>
          <cell r="E3586">
            <v>500</v>
          </cell>
          <cell r="F3586" t="b">
            <v>1</v>
          </cell>
          <cell r="G3586">
            <v>5066.4275080494499</v>
          </cell>
          <cell r="H3586">
            <v>426.221075069856</v>
          </cell>
          <cell r="I3586">
            <v>0.26489811999369545</v>
          </cell>
          <cell r="J3586">
            <v>39</v>
          </cell>
          <cell r="K3586">
            <v>1.6529061729040801E-5</v>
          </cell>
          <cell r="L3586">
            <v>3573</v>
          </cell>
          <cell r="M3586">
            <v>6.5311723412611503E-2</v>
          </cell>
          <cell r="N3586">
            <v>3454</v>
          </cell>
        </row>
        <row r="3587">
          <cell r="B3587" t="str">
            <v>SAN LEANDRO U 1114MR218</v>
          </cell>
          <cell r="C3587">
            <v>13111114</v>
          </cell>
          <cell r="D3587" t="str">
            <v>SAN LEANDRO U 1114</v>
          </cell>
          <cell r="E3587" t="str">
            <v>MR218</v>
          </cell>
          <cell r="F3587" t="b">
            <v>0</v>
          </cell>
          <cell r="G3587">
            <v>18150.166420384801</v>
          </cell>
          <cell r="H3587">
            <v>10386.813248747199</v>
          </cell>
          <cell r="I3587">
            <v>6.4554463944979483</v>
          </cell>
          <cell r="J3587">
            <v>134</v>
          </cell>
          <cell r="K3587">
            <v>1.6172673474642499E-5</v>
          </cell>
          <cell r="L3587">
            <v>3577</v>
          </cell>
          <cell r="M3587">
            <v>6.5722327290186205E-2</v>
          </cell>
          <cell r="N3587">
            <v>3303</v>
          </cell>
        </row>
        <row r="3588">
          <cell r="B3588" t="str">
            <v>OAKLAND X 1105CB</v>
          </cell>
          <cell r="C3588">
            <v>12541105</v>
          </cell>
          <cell r="D3588" t="str">
            <v>OAKLAND X 1105</v>
          </cell>
          <cell r="E3588" t="str">
            <v>CB</v>
          </cell>
          <cell r="F3588" t="b">
            <v>0</v>
          </cell>
          <cell r="G3588">
            <v>18622.3449084311</v>
          </cell>
          <cell r="H3588">
            <v>1675.1277169867501</v>
          </cell>
          <cell r="I3588">
            <v>1.0410986432484464</v>
          </cell>
          <cell r="J3588">
            <v>153</v>
          </cell>
          <cell r="K3588">
            <v>1.6122135483177099E-5</v>
          </cell>
          <cell r="L3588">
            <v>3579</v>
          </cell>
          <cell r="M3588">
            <v>6.5230971798787701E-2</v>
          </cell>
          <cell r="N3588">
            <v>3490</v>
          </cell>
        </row>
        <row r="3589">
          <cell r="B3589" t="str">
            <v>BERKELEY F 0402CB</v>
          </cell>
          <cell r="C3589">
            <v>12060402</v>
          </cell>
          <cell r="D3589" t="str">
            <v>BERKELEY F 0402</v>
          </cell>
          <cell r="E3589" t="str">
            <v>CB</v>
          </cell>
          <cell r="F3589" t="b">
            <v>1</v>
          </cell>
          <cell r="G3589">
            <v>2575.0656974707399</v>
          </cell>
          <cell r="H3589">
            <v>47.0230865460655</v>
          </cell>
          <cell r="I3589">
            <v>2.9225038251128339E-2</v>
          </cell>
          <cell r="J3589">
            <v>21</v>
          </cell>
          <cell r="K3589">
            <v>1.6197240149588499E-5</v>
          </cell>
          <cell r="L3589">
            <v>3575</v>
          </cell>
          <cell r="M3589">
            <v>6.5146990120410905E-2</v>
          </cell>
          <cell r="N3589">
            <v>3630</v>
          </cell>
        </row>
        <row r="3590">
          <cell r="B3590" t="str">
            <v>VALLEY VIEW 1105P190</v>
          </cell>
          <cell r="C3590">
            <v>14341105</v>
          </cell>
          <cell r="D3590" t="str">
            <v>VALLEY VIEW 1105</v>
          </cell>
          <cell r="E3590" t="str">
            <v>P190</v>
          </cell>
          <cell r="F3590" t="b">
            <v>1</v>
          </cell>
          <cell r="G3590">
            <v>3318.5959192464502</v>
          </cell>
          <cell r="H3590">
            <v>0</v>
          </cell>
          <cell r="I3590">
            <v>0</v>
          </cell>
          <cell r="J3590">
            <v>28</v>
          </cell>
          <cell r="K3590">
            <v>1.6177464057623801E-5</v>
          </cell>
          <cell r="L3590">
            <v>3576</v>
          </cell>
          <cell r="M3590">
            <v>6.5148189744365495E-2</v>
          </cell>
          <cell r="N3590">
            <v>3590</v>
          </cell>
        </row>
        <row r="3591">
          <cell r="B3591" t="str">
            <v>BAY MEADOWS 2102CB</v>
          </cell>
          <cell r="C3591">
            <v>24012102</v>
          </cell>
          <cell r="D3591" t="str">
            <v>BAY MEADOWS 2102</v>
          </cell>
          <cell r="E3591" t="str">
            <v>CB</v>
          </cell>
          <cell r="F3591" t="b">
            <v>1</v>
          </cell>
          <cell r="G3591">
            <v>11158.1130388284</v>
          </cell>
          <cell r="H3591">
            <v>159.35022470415899</v>
          </cell>
          <cell r="I3591">
            <v>9.9036808392889364E-2</v>
          </cell>
          <cell r="J3591">
            <v>95</v>
          </cell>
          <cell r="K3591">
            <v>1.5873978841059201E-5</v>
          </cell>
          <cell r="L3591">
            <v>3580</v>
          </cell>
          <cell r="M3591">
            <v>6.5160515590717893E-2</v>
          </cell>
          <cell r="N3591">
            <v>3554</v>
          </cell>
        </row>
        <row r="3592">
          <cell r="B3592" t="str">
            <v>VALLEY VIEW 1105CB</v>
          </cell>
          <cell r="C3592">
            <v>14341105</v>
          </cell>
          <cell r="D3592" t="str">
            <v>VALLEY VIEW 1105</v>
          </cell>
          <cell r="E3592" t="str">
            <v>CB</v>
          </cell>
          <cell r="F3592" t="b">
            <v>1</v>
          </cell>
          <cell r="G3592">
            <v>7478.2552098180204</v>
          </cell>
          <cell r="H3592">
            <v>0</v>
          </cell>
          <cell r="I3592">
            <v>0</v>
          </cell>
          <cell r="J3592">
            <v>59</v>
          </cell>
          <cell r="K3592">
            <v>1.5580220367725902E-5</v>
          </cell>
          <cell r="L3592">
            <v>3582</v>
          </cell>
          <cell r="M3592">
            <v>6.5169945149975997E-2</v>
          </cell>
          <cell r="N3592">
            <v>3542</v>
          </cell>
        </row>
        <row r="3593">
          <cell r="B3593" t="str">
            <v>OAKLAND J 1118CR198</v>
          </cell>
          <cell r="C3593">
            <v>12091118</v>
          </cell>
          <cell r="D3593" t="str">
            <v>OAKLAND J 1118</v>
          </cell>
          <cell r="E3593" t="str">
            <v>CR198</v>
          </cell>
          <cell r="F3593" t="b">
            <v>1</v>
          </cell>
          <cell r="G3593">
            <v>8475.9686992848692</v>
          </cell>
          <cell r="H3593">
            <v>515.47709684972097</v>
          </cell>
          <cell r="I3593">
            <v>0.32037109810423925</v>
          </cell>
          <cell r="J3593">
            <v>70</v>
          </cell>
          <cell r="K3593">
            <v>1.53569497750391E-5</v>
          </cell>
          <cell r="L3593">
            <v>3584</v>
          </cell>
          <cell r="M3593">
            <v>6.5238770097494098E-2</v>
          </cell>
          <cell r="N3593">
            <v>3486</v>
          </cell>
        </row>
        <row r="3594">
          <cell r="B3594" t="str">
            <v>EL CERRITO G 1111760530</v>
          </cell>
          <cell r="C3594">
            <v>12501111</v>
          </cell>
          <cell r="D3594" t="str">
            <v>EL CERRITO G 1111</v>
          </cell>
          <cell r="E3594">
            <v>760530</v>
          </cell>
          <cell r="F3594" t="b">
            <v>1</v>
          </cell>
          <cell r="G3594">
            <v>2038.4891130987</v>
          </cell>
          <cell r="H3594">
            <v>342.57877933159801</v>
          </cell>
          <cell r="I3594">
            <v>0.21291409529620758</v>
          </cell>
          <cell r="J3594">
            <v>13</v>
          </cell>
          <cell r="K3594">
            <v>1.4652670705055899E-5</v>
          </cell>
          <cell r="L3594">
            <v>3588</v>
          </cell>
          <cell r="M3594">
            <v>6.5542350021692397E-2</v>
          </cell>
          <cell r="N3594">
            <v>3354</v>
          </cell>
        </row>
        <row r="3595">
          <cell r="B3595" t="str">
            <v>MORRO BAY 1102W22</v>
          </cell>
          <cell r="C3595">
            <v>183011102</v>
          </cell>
          <cell r="D3595" t="str">
            <v>MORRO BAY 1102</v>
          </cell>
          <cell r="E3595" t="str">
            <v>W22</v>
          </cell>
          <cell r="F3595" t="b">
            <v>0</v>
          </cell>
          <cell r="G3595">
            <v>10106.459832111699</v>
          </cell>
          <cell r="H3595">
            <v>4174.22893922603</v>
          </cell>
          <cell r="I3595">
            <v>2.594300148679944</v>
          </cell>
          <cell r="J3595">
            <v>85</v>
          </cell>
          <cell r="K3595">
            <v>1.45099811106774E-5</v>
          </cell>
          <cell r="L3595">
            <v>3590</v>
          </cell>
          <cell r="M3595">
            <v>6.5660957992076802E-2</v>
          </cell>
          <cell r="N3595">
            <v>3323</v>
          </cell>
        </row>
        <row r="3596">
          <cell r="B3596" t="str">
            <v>CASTRO VALLEY 1105MR201</v>
          </cell>
          <cell r="C3596">
            <v>14091105</v>
          </cell>
          <cell r="D3596" t="str">
            <v>CASTRO VALLEY 1105</v>
          </cell>
          <cell r="E3596" t="str">
            <v>MR201</v>
          </cell>
          <cell r="F3596" t="b">
            <v>0</v>
          </cell>
          <cell r="G3596">
            <v>13962.3910813319</v>
          </cell>
          <cell r="H3596">
            <v>2014.38878754396</v>
          </cell>
          <cell r="I3596">
            <v>1.2519507691385705</v>
          </cell>
          <cell r="J3596">
            <v>112</v>
          </cell>
          <cell r="K3596">
            <v>1.4628399112228001E-5</v>
          </cell>
          <cell r="L3596">
            <v>3589</v>
          </cell>
          <cell r="M3596">
            <v>6.5296132583171101E-2</v>
          </cell>
          <cell r="N3596">
            <v>3463</v>
          </cell>
        </row>
        <row r="3597">
          <cell r="B3597" t="str">
            <v>SAUSALITO 11021224</v>
          </cell>
          <cell r="C3597">
            <v>42491102</v>
          </cell>
          <cell r="D3597" t="str">
            <v>SAUSALITO 1102</v>
          </cell>
          <cell r="E3597">
            <v>1224</v>
          </cell>
          <cell r="F3597" t="b">
            <v>1</v>
          </cell>
          <cell r="G3597">
            <v>3249.7675642761601</v>
          </cell>
          <cell r="H3597">
            <v>17.276902238122101</v>
          </cell>
          <cell r="I3597">
            <v>1.0737664535812369E-2</v>
          </cell>
          <cell r="J3597">
            <v>29</v>
          </cell>
          <cell r="K3597">
            <v>1.4356878600665299E-5</v>
          </cell>
          <cell r="L3597">
            <v>3591</v>
          </cell>
          <cell r="M3597">
            <v>6.5191297695554498E-2</v>
          </cell>
          <cell r="N3597">
            <v>3519</v>
          </cell>
        </row>
        <row r="3598">
          <cell r="B3598" t="str">
            <v>EL CERRITO G 1113CB</v>
          </cell>
          <cell r="C3598">
            <v>12501113</v>
          </cell>
          <cell r="D3598" t="str">
            <v>EL CERRITO G 1113</v>
          </cell>
          <cell r="E3598" t="str">
            <v>CB</v>
          </cell>
          <cell r="F3598" t="b">
            <v>1</v>
          </cell>
          <cell r="G3598">
            <v>6943.4772110821896</v>
          </cell>
          <cell r="H3598">
            <v>158.17493507191901</v>
          </cell>
          <cell r="I3598">
            <v>9.8306361138545059E-2</v>
          </cell>
          <cell r="J3598">
            <v>63</v>
          </cell>
          <cell r="K3598">
            <v>1.40572995891928E-5</v>
          </cell>
          <cell r="L3598">
            <v>3592</v>
          </cell>
          <cell r="M3598">
            <v>6.52081767717997E-2</v>
          </cell>
          <cell r="N3598">
            <v>3508</v>
          </cell>
        </row>
        <row r="3599">
          <cell r="B3599" t="str">
            <v>EL CERRITO G 1108CB</v>
          </cell>
          <cell r="C3599">
            <v>12501108</v>
          </cell>
          <cell r="D3599" t="str">
            <v>EL CERRITO G 1108</v>
          </cell>
          <cell r="E3599" t="str">
            <v>CB</v>
          </cell>
          <cell r="F3599" t="b">
            <v>1</v>
          </cell>
          <cell r="G3599">
            <v>11783.470322113801</v>
          </cell>
          <cell r="H3599">
            <v>4.3429207669974703</v>
          </cell>
          <cell r="I3599">
            <v>2.6991428011171352E-3</v>
          </cell>
          <cell r="J3599">
            <v>99</v>
          </cell>
          <cell r="K3599">
            <v>1.3940647519916601E-5</v>
          </cell>
          <cell r="L3599">
            <v>3593</v>
          </cell>
          <cell r="M3599">
            <v>6.5146990120410905E-2</v>
          </cell>
          <cell r="N3599">
            <v>3631</v>
          </cell>
        </row>
        <row r="3600">
          <cell r="B3600" t="str">
            <v>VALLEY VIEW 1105P124</v>
          </cell>
          <cell r="C3600">
            <v>14341105</v>
          </cell>
          <cell r="D3600" t="str">
            <v>VALLEY VIEW 1105</v>
          </cell>
          <cell r="E3600" t="str">
            <v>P124</v>
          </cell>
          <cell r="F3600" t="b">
            <v>1</v>
          </cell>
          <cell r="G3600">
            <v>5089.5347214719604</v>
          </cell>
          <cell r="H3600">
            <v>0</v>
          </cell>
          <cell r="I3600">
            <v>0</v>
          </cell>
          <cell r="J3600">
            <v>43</v>
          </cell>
          <cell r="K3600">
            <v>1.3877811630891299E-5</v>
          </cell>
          <cell r="L3600">
            <v>3594</v>
          </cell>
          <cell r="M3600">
            <v>6.5148189744365606E-2</v>
          </cell>
          <cell r="N3600">
            <v>3584</v>
          </cell>
        </row>
        <row r="3601">
          <cell r="B3601" t="str">
            <v>EDES 1112CB</v>
          </cell>
          <cell r="C3601">
            <v>13681112</v>
          </cell>
          <cell r="D3601" t="str">
            <v>EDES 1112</v>
          </cell>
          <cell r="E3601" t="str">
            <v>CB</v>
          </cell>
          <cell r="F3601" t="b">
            <v>1</v>
          </cell>
          <cell r="G3601">
            <v>911.83800025079404</v>
          </cell>
          <cell r="H3601">
            <v>70.461898678600406</v>
          </cell>
          <cell r="I3601">
            <v>4.3792354679055567E-2</v>
          </cell>
          <cell r="J3601">
            <v>16</v>
          </cell>
          <cell r="K3601">
            <v>1.37482884033838E-5</v>
          </cell>
          <cell r="L3601">
            <v>3595</v>
          </cell>
          <cell r="M3601">
            <v>6.5227297600358697E-2</v>
          </cell>
          <cell r="N3601">
            <v>3494</v>
          </cell>
        </row>
        <row r="3602">
          <cell r="B3602" t="str">
            <v>VIEJO 22049110</v>
          </cell>
          <cell r="C3602">
            <v>182852204</v>
          </cell>
          <cell r="D3602" t="str">
            <v>VIEJO 2204</v>
          </cell>
          <cell r="E3602">
            <v>9110</v>
          </cell>
          <cell r="F3602" t="b">
            <v>1</v>
          </cell>
          <cell r="G3602">
            <v>6943.3734992227301</v>
          </cell>
          <cell r="H3602">
            <v>472.91158737896598</v>
          </cell>
          <cell r="I3602">
            <v>0.29391646201303046</v>
          </cell>
          <cell r="J3602">
            <v>58</v>
          </cell>
          <cell r="K3602">
            <v>1.34627548329097E-5</v>
          </cell>
          <cell r="L3602">
            <v>3596</v>
          </cell>
          <cell r="M3602">
            <v>6.5169732075579495E-2</v>
          </cell>
          <cell r="N3602">
            <v>3544</v>
          </cell>
        </row>
        <row r="3603">
          <cell r="B3603" t="str">
            <v>ALTO 112088190</v>
          </cell>
          <cell r="C3603">
            <v>42031120</v>
          </cell>
          <cell r="D3603" t="str">
            <v>ALTO 1120</v>
          </cell>
          <cell r="E3603">
            <v>88190</v>
          </cell>
          <cell r="F3603" t="b">
            <v>1</v>
          </cell>
          <cell r="G3603">
            <v>4658.76368283791</v>
          </cell>
          <cell r="H3603">
            <v>163.03482307986201</v>
          </cell>
          <cell r="I3603">
            <v>0.10132680116834183</v>
          </cell>
          <cell r="J3603">
            <v>34</v>
          </cell>
          <cell r="K3603">
            <v>1.31436308412744E-5</v>
          </cell>
          <cell r="L3603">
            <v>3598</v>
          </cell>
          <cell r="M3603">
            <v>6.5222679479895601E-2</v>
          </cell>
          <cell r="N3603">
            <v>3499</v>
          </cell>
        </row>
        <row r="3604">
          <cell r="B3604" t="str">
            <v>VIEJO 22049440</v>
          </cell>
          <cell r="C3604">
            <v>182852204</v>
          </cell>
          <cell r="D3604" t="str">
            <v>VIEJO 2204</v>
          </cell>
          <cell r="E3604">
            <v>9440</v>
          </cell>
          <cell r="F3604" t="b">
            <v>1</v>
          </cell>
          <cell r="G3604">
            <v>5507.4999548489704</v>
          </cell>
          <cell r="H3604">
            <v>123.739517955824</v>
          </cell>
          <cell r="I3604">
            <v>7.6904610289511496E-2</v>
          </cell>
          <cell r="J3604">
            <v>55</v>
          </cell>
          <cell r="K3604">
            <v>1.3106010997559599E-5</v>
          </cell>
          <cell r="L3604">
            <v>3599</v>
          </cell>
          <cell r="M3604">
            <v>6.5170939828844393E-2</v>
          </cell>
          <cell r="N3604">
            <v>3541</v>
          </cell>
        </row>
        <row r="3605">
          <cell r="B3605" t="str">
            <v>SOLEDAD 2101125484</v>
          </cell>
          <cell r="C3605">
            <v>182052101</v>
          </cell>
          <cell r="D3605" t="str">
            <v>SOLEDAD 2101</v>
          </cell>
          <cell r="E3605">
            <v>125484</v>
          </cell>
          <cell r="F3605" t="b">
            <v>0</v>
          </cell>
          <cell r="G3605">
            <v>2451.8279593965499</v>
          </cell>
          <cell r="H3605">
            <v>1202.5461832625001</v>
          </cell>
          <cell r="I3605">
            <v>0.74738731091516475</v>
          </cell>
          <cell r="J3605">
            <v>4</v>
          </cell>
          <cell r="K3605">
            <v>1.3036401469434999E-5</v>
          </cell>
          <cell r="L3605">
            <v>3600</v>
          </cell>
          <cell r="M3605">
            <v>11.9509093072265</v>
          </cell>
          <cell r="N3605">
            <v>2589</v>
          </cell>
        </row>
        <row r="3606">
          <cell r="B3606" t="str">
            <v>OCEANO 1104793774</v>
          </cell>
          <cell r="C3606">
            <v>182601104</v>
          </cell>
          <cell r="D3606" t="str">
            <v>OCEANO 1104</v>
          </cell>
          <cell r="E3606">
            <v>793774</v>
          </cell>
          <cell r="F3606" t="b">
            <v>1</v>
          </cell>
          <cell r="G3606">
            <v>378.86328800845303</v>
          </cell>
          <cell r="H3606">
            <v>111.888830923477</v>
          </cell>
          <cell r="I3606">
            <v>6.9539360424783717E-2</v>
          </cell>
          <cell r="J3606">
            <v>3</v>
          </cell>
          <cell r="K3606">
            <v>1.28936812870961E-5</v>
          </cell>
          <cell r="L3606">
            <v>3602</v>
          </cell>
          <cell r="M3606">
            <v>6.5146990120410905E-2</v>
          </cell>
          <cell r="N3606">
            <v>3633</v>
          </cell>
        </row>
        <row r="3607">
          <cell r="B3607" t="str">
            <v>EL CERRITO G 1110CB</v>
          </cell>
          <cell r="C3607">
            <v>12501110</v>
          </cell>
          <cell r="D3607" t="str">
            <v>EL CERRITO G 1110</v>
          </cell>
          <cell r="E3607" t="str">
            <v>CB</v>
          </cell>
          <cell r="F3607" t="b">
            <v>1</v>
          </cell>
          <cell r="G3607">
            <v>4157.1829475828599</v>
          </cell>
          <cell r="H3607">
            <v>423.115327310981</v>
          </cell>
          <cell r="I3607">
            <v>0.26296788521502856</v>
          </cell>
          <cell r="J3607">
            <v>35</v>
          </cell>
          <cell r="K3607">
            <v>1.26274925662528E-5</v>
          </cell>
          <cell r="L3607">
            <v>3603</v>
          </cell>
          <cell r="M3607">
            <v>6.5183702111244204E-2</v>
          </cell>
          <cell r="N3607">
            <v>3531</v>
          </cell>
        </row>
        <row r="3608">
          <cell r="B3608" t="str">
            <v>EDES 1112714759</v>
          </cell>
          <cell r="C3608">
            <v>13681112</v>
          </cell>
          <cell r="D3608" t="str">
            <v>EDES 1112</v>
          </cell>
          <cell r="E3608">
            <v>714759</v>
          </cell>
          <cell r="F3608" t="b">
            <v>1</v>
          </cell>
          <cell r="G3608">
            <v>1469.7625883704</v>
          </cell>
          <cell r="H3608">
            <v>361.91914572824999</v>
          </cell>
          <cell r="I3608">
            <v>0.2249342111424798</v>
          </cell>
          <cell r="J3608">
            <v>11</v>
          </cell>
          <cell r="K3608">
            <v>1.2348427886040099E-5</v>
          </cell>
          <cell r="L3608">
            <v>3605</v>
          </cell>
          <cell r="M3608">
            <v>6.5497422760183097E-2</v>
          </cell>
          <cell r="N3608">
            <v>3372</v>
          </cell>
        </row>
        <row r="3609">
          <cell r="B3609" t="str">
            <v>BOSTON 0401CR242</v>
          </cell>
          <cell r="C3609">
            <v>13320401</v>
          </cell>
          <cell r="D3609" t="str">
            <v>BOSTON 0401</v>
          </cell>
          <cell r="E3609" t="str">
            <v>CR242</v>
          </cell>
          <cell r="F3609" t="b">
            <v>1</v>
          </cell>
          <cell r="G3609">
            <v>7351.3671785337701</v>
          </cell>
          <cell r="H3609">
            <v>499.48896822679802</v>
          </cell>
          <cell r="I3609">
            <v>0.31043441157663021</v>
          </cell>
          <cell r="J3609">
            <v>59</v>
          </cell>
          <cell r="K3609">
            <v>1.23553735324155E-5</v>
          </cell>
          <cell r="L3609">
            <v>3604</v>
          </cell>
          <cell r="M3609">
            <v>6.5190546719704603E-2</v>
          </cell>
          <cell r="N3609">
            <v>3520</v>
          </cell>
        </row>
        <row r="3610">
          <cell r="B3610" t="str">
            <v>CASTRO VALLEY 1105MR236</v>
          </cell>
          <cell r="C3610">
            <v>14091105</v>
          </cell>
          <cell r="D3610" t="str">
            <v>CASTRO VALLEY 1105</v>
          </cell>
          <cell r="E3610" t="str">
            <v>MR236</v>
          </cell>
          <cell r="F3610" t="b">
            <v>0</v>
          </cell>
          <cell r="G3610">
            <v>13624.145104892399</v>
          </cell>
          <cell r="H3610">
            <v>2212.8784028912401</v>
          </cell>
          <cell r="I3610">
            <v>1.3753128669305408</v>
          </cell>
          <cell r="J3610">
            <v>112</v>
          </cell>
          <cell r="K3610">
            <v>1.2234333514779099E-5</v>
          </cell>
          <cell r="L3610">
            <v>3607</v>
          </cell>
          <cell r="M3610">
            <v>6.5342022571712705E-2</v>
          </cell>
          <cell r="N3610">
            <v>3441</v>
          </cell>
        </row>
        <row r="3611">
          <cell r="B3611" t="str">
            <v>MORRO BAY 1101CB</v>
          </cell>
          <cell r="C3611">
            <v>183011101</v>
          </cell>
          <cell r="D3611" t="str">
            <v>MORRO BAY 1101</v>
          </cell>
          <cell r="E3611" t="str">
            <v>CB</v>
          </cell>
          <cell r="F3611" t="b">
            <v>1</v>
          </cell>
          <cell r="G3611">
            <v>3472.0335005428001</v>
          </cell>
          <cell r="H3611">
            <v>0</v>
          </cell>
          <cell r="I3611">
            <v>0</v>
          </cell>
          <cell r="J3611">
            <v>28</v>
          </cell>
          <cell r="K3611">
            <v>1.2295575430698499E-5</v>
          </cell>
          <cell r="L3611">
            <v>3606</v>
          </cell>
          <cell r="M3611">
            <v>6.5146990120410905E-2</v>
          </cell>
          <cell r="N3611">
            <v>3624</v>
          </cell>
        </row>
        <row r="3612">
          <cell r="B3612" t="str">
            <v>OAKLAND J 1116CB</v>
          </cell>
          <cell r="C3612">
            <v>12091116</v>
          </cell>
          <cell r="D3612" t="str">
            <v>OAKLAND J 1116</v>
          </cell>
          <cell r="E3612" t="str">
            <v>CB</v>
          </cell>
          <cell r="F3612" t="b">
            <v>1</v>
          </cell>
          <cell r="G3612">
            <v>30164.894059856601</v>
          </cell>
          <cell r="H3612">
            <v>0</v>
          </cell>
          <cell r="I3612">
            <v>0</v>
          </cell>
          <cell r="J3612">
            <v>253</v>
          </cell>
          <cell r="K3612">
            <v>1.2121094374762801E-5</v>
          </cell>
          <cell r="L3612">
            <v>3608</v>
          </cell>
          <cell r="M3612">
            <v>6.5146990120410905E-2</v>
          </cell>
          <cell r="N3612">
            <v>3612</v>
          </cell>
        </row>
        <row r="3613">
          <cell r="B3613" t="str">
            <v>MONTEREY 04012642</v>
          </cell>
          <cell r="C3613">
            <v>182090401</v>
          </cell>
          <cell r="D3613" t="str">
            <v>MONTEREY 0401</v>
          </cell>
          <cell r="E3613">
            <v>2642</v>
          </cell>
          <cell r="F3613" t="b">
            <v>1</v>
          </cell>
          <cell r="G3613">
            <v>3637.2616469095201</v>
          </cell>
          <cell r="H3613">
            <v>0</v>
          </cell>
          <cell r="I3613">
            <v>0</v>
          </cell>
          <cell r="J3613">
            <v>28</v>
          </cell>
          <cell r="K3613">
            <v>1.20945563415781E-5</v>
          </cell>
          <cell r="L3613">
            <v>3609</v>
          </cell>
          <cell r="M3613">
            <v>6.5147589932388297E-2</v>
          </cell>
          <cell r="N3613">
            <v>3594</v>
          </cell>
        </row>
        <row r="3614">
          <cell r="B3614" t="str">
            <v>SAN LEANDRO U 1114MR545</v>
          </cell>
          <cell r="C3614">
            <v>13111114</v>
          </cell>
          <cell r="D3614" t="str">
            <v>SAN LEANDRO U 1114</v>
          </cell>
          <cell r="E3614" t="str">
            <v>MR545</v>
          </cell>
          <cell r="F3614" t="b">
            <v>0</v>
          </cell>
          <cell r="G3614">
            <v>7246.1984672414301</v>
          </cell>
          <cell r="H3614">
            <v>3496.0754220621998</v>
          </cell>
          <cell r="I3614">
            <v>2.1728249981741454</v>
          </cell>
          <cell r="J3614">
            <v>66</v>
          </cell>
          <cell r="K3614">
            <v>1.16535625583117E-5</v>
          </cell>
          <cell r="L3614">
            <v>3610</v>
          </cell>
          <cell r="M3614">
            <v>6.5789449959993307E-2</v>
          </cell>
          <cell r="N3614">
            <v>3280</v>
          </cell>
        </row>
        <row r="3615">
          <cell r="B3615" t="str">
            <v>SAN LUIS OBISPO 1103191498</v>
          </cell>
          <cell r="C3615">
            <v>182631103</v>
          </cell>
          <cell r="D3615" t="str">
            <v>SAN LUIS OBISPO 1103</v>
          </cell>
          <cell r="E3615">
            <v>191498</v>
          </cell>
          <cell r="F3615" t="b">
            <v>1</v>
          </cell>
          <cell r="G3615">
            <v>267.69145281698297</v>
          </cell>
          <cell r="H3615">
            <v>189.85675983911699</v>
          </cell>
          <cell r="I3615">
            <v>0.11799674321884213</v>
          </cell>
          <cell r="J3615">
            <v>2</v>
          </cell>
          <cell r="K3615">
            <v>1.1045860446756701E-5</v>
          </cell>
          <cell r="L3615">
            <v>3611</v>
          </cell>
          <cell r="M3615">
            <v>6.5789449959993307E-2</v>
          </cell>
          <cell r="N3615">
            <v>3281</v>
          </cell>
        </row>
        <row r="3616">
          <cell r="B3616" t="str">
            <v>WALDO 0401CB</v>
          </cell>
          <cell r="C3616">
            <v>13350401</v>
          </cell>
          <cell r="D3616" t="str">
            <v>WALDO 0401</v>
          </cell>
          <cell r="E3616" t="str">
            <v>CB</v>
          </cell>
          <cell r="F3616" t="b">
            <v>1</v>
          </cell>
          <cell r="G3616">
            <v>6516.7766948062599</v>
          </cell>
          <cell r="H3616">
            <v>0</v>
          </cell>
          <cell r="I3616">
            <v>0</v>
          </cell>
          <cell r="J3616">
            <v>56</v>
          </cell>
          <cell r="K3616">
            <v>1.0513173699965701E-5</v>
          </cell>
          <cell r="L3616">
            <v>3612</v>
          </cell>
          <cell r="M3616">
            <v>6.5169935114681707E-2</v>
          </cell>
          <cell r="N3616">
            <v>3543</v>
          </cell>
        </row>
        <row r="3617">
          <cell r="B3617" t="str">
            <v>OCEANO 1104337754</v>
          </cell>
          <cell r="C3617">
            <v>182601104</v>
          </cell>
          <cell r="D3617" t="str">
            <v>OCEANO 1104</v>
          </cell>
          <cell r="E3617">
            <v>337754</v>
          </cell>
          <cell r="F3617" t="b">
            <v>1</v>
          </cell>
          <cell r="G3617">
            <v>259.73149823851702</v>
          </cell>
          <cell r="H3617">
            <v>97.717719299821496</v>
          </cell>
          <cell r="I3617">
            <v>6.0731957302561528E-2</v>
          </cell>
          <cell r="J3617">
            <v>3</v>
          </cell>
          <cell r="K3617">
            <v>9.3716691177784598E-6</v>
          </cell>
          <cell r="L3617">
            <v>3613</v>
          </cell>
          <cell r="M3617">
            <v>6.5146990120410905E-2</v>
          </cell>
          <cell r="N3617">
            <v>3606</v>
          </cell>
        </row>
        <row r="3618">
          <cell r="B3618" t="str">
            <v>SOLEDAD 2101404754</v>
          </cell>
          <cell r="C3618">
            <v>182052101</v>
          </cell>
          <cell r="D3618" t="str">
            <v>SOLEDAD 2101</v>
          </cell>
          <cell r="E3618">
            <v>404754</v>
          </cell>
          <cell r="F3618" t="b">
            <v>0</v>
          </cell>
          <cell r="G3618">
            <v>1404.0352958507999</v>
          </cell>
          <cell r="H3618">
            <v>1388.0333708184901</v>
          </cell>
          <cell r="I3618">
            <v>0.86266834730794906</v>
          </cell>
          <cell r="J3618">
            <v>2</v>
          </cell>
          <cell r="K3618">
            <v>8.7568614617339302E-6</v>
          </cell>
          <cell r="L3618">
            <v>3616</v>
          </cell>
          <cell r="M3618">
            <v>6.5789449959993307E-2</v>
          </cell>
          <cell r="N3618">
            <v>3284</v>
          </cell>
        </row>
        <row r="3619">
          <cell r="B3619" t="str">
            <v>DEL MONTE 21029060</v>
          </cell>
          <cell r="C3619">
            <v>182222102</v>
          </cell>
          <cell r="D3619" t="str">
            <v>DEL MONTE 2102</v>
          </cell>
          <cell r="E3619">
            <v>9060</v>
          </cell>
          <cell r="F3619" t="b">
            <v>0</v>
          </cell>
          <cell r="G3619">
            <v>14415.2581973738</v>
          </cell>
          <cell r="H3619">
            <v>1524.9133902323999</v>
          </cell>
          <cell r="I3619">
            <v>0.9477398323383468</v>
          </cell>
          <cell r="J3619">
            <v>98</v>
          </cell>
          <cell r="K3619">
            <v>8.4532580137358108E-6</v>
          </cell>
          <cell r="L3619">
            <v>3617</v>
          </cell>
          <cell r="M3619">
            <v>6.5226217134740597E-2</v>
          </cell>
          <cell r="N3619">
            <v>3496</v>
          </cell>
        </row>
        <row r="3620">
          <cell r="B3620" t="str">
            <v>SAN LEANDRO U 1114501762</v>
          </cell>
          <cell r="C3620">
            <v>13111114</v>
          </cell>
          <cell r="D3620" t="str">
            <v>SAN LEANDRO U 1114</v>
          </cell>
          <cell r="E3620">
            <v>501762</v>
          </cell>
          <cell r="F3620" t="b">
            <v>1</v>
          </cell>
          <cell r="G3620">
            <v>2438.6275378885398</v>
          </cell>
          <cell r="H3620">
            <v>775.05080672691099</v>
          </cell>
          <cell r="I3620">
            <v>0.48169720741262334</v>
          </cell>
          <cell r="J3620">
            <v>23</v>
          </cell>
          <cell r="K3620">
            <v>8.4177656350695305E-6</v>
          </cell>
          <cell r="L3620">
            <v>3618</v>
          </cell>
          <cell r="M3620">
            <v>6.5482186558453906E-2</v>
          </cell>
          <cell r="N3620">
            <v>3377</v>
          </cell>
        </row>
        <row r="3621">
          <cell r="B3621" t="str">
            <v>PACIFICA 1102934870</v>
          </cell>
          <cell r="C3621">
            <v>22811102</v>
          </cell>
          <cell r="D3621" t="str">
            <v>PACIFICA 1102</v>
          </cell>
          <cell r="E3621">
            <v>934870</v>
          </cell>
          <cell r="F3621" t="b">
            <v>1</v>
          </cell>
          <cell r="G3621">
            <v>804.85234831538196</v>
          </cell>
          <cell r="H3621">
            <v>147.55244761849201</v>
          </cell>
          <cell r="I3621">
            <v>9.1704442273767561E-2</v>
          </cell>
          <cell r="J3621">
            <v>7</v>
          </cell>
          <cell r="K3621">
            <v>8.4047650748938592E-6</v>
          </cell>
          <cell r="L3621">
            <v>3619</v>
          </cell>
          <cell r="M3621">
            <v>6.5514110028743702E-2</v>
          </cell>
          <cell r="N3621">
            <v>3365</v>
          </cell>
        </row>
        <row r="3622">
          <cell r="B3622" t="str">
            <v>SAN LEANDRO U 1109CR284</v>
          </cell>
          <cell r="C3622">
            <v>13111109</v>
          </cell>
          <cell r="D3622" t="str">
            <v>SAN LEANDRO U 1109</v>
          </cell>
          <cell r="E3622" t="str">
            <v>CR284</v>
          </cell>
          <cell r="F3622" t="b">
            <v>0</v>
          </cell>
          <cell r="G3622">
            <v>1550.6573843865599</v>
          </cell>
          <cell r="H3622">
            <v>1235.8311051819501</v>
          </cell>
          <cell r="I3622">
            <v>0.76807402435174021</v>
          </cell>
          <cell r="J3622">
            <v>14</v>
          </cell>
          <cell r="K3622">
            <v>7.7666451748622601E-6</v>
          </cell>
          <cell r="L3622">
            <v>3623</v>
          </cell>
          <cell r="M3622">
            <v>6.6064789891242898E-2</v>
          </cell>
          <cell r="N3622">
            <v>3205</v>
          </cell>
        </row>
        <row r="3623">
          <cell r="B3623" t="str">
            <v>SAN LEANDRO U 1109CR002</v>
          </cell>
          <cell r="C3623">
            <v>13111109</v>
          </cell>
          <cell r="D3623" t="str">
            <v>SAN LEANDRO U 1109</v>
          </cell>
          <cell r="E3623" t="str">
            <v>CR002</v>
          </cell>
          <cell r="F3623" t="b">
            <v>1</v>
          </cell>
          <cell r="G3623">
            <v>1715.85212016115</v>
          </cell>
          <cell r="H3623">
            <v>269.84084816450502</v>
          </cell>
          <cell r="I3623">
            <v>0.16770717723089187</v>
          </cell>
          <cell r="J3623">
            <v>16</v>
          </cell>
          <cell r="K3623">
            <v>7.8299651054943999E-6</v>
          </cell>
          <cell r="L3623">
            <v>3620</v>
          </cell>
          <cell r="M3623">
            <v>6.5307605080306502E-2</v>
          </cell>
          <cell r="N3623">
            <v>3461</v>
          </cell>
        </row>
        <row r="3624">
          <cell r="B3624" t="str">
            <v>BELMONT 1110330790</v>
          </cell>
          <cell r="C3624">
            <v>24031110</v>
          </cell>
          <cell r="D3624" t="str">
            <v>BELMONT 1110</v>
          </cell>
          <cell r="E3624">
            <v>330790</v>
          </cell>
          <cell r="F3624" t="b">
            <v>1</v>
          </cell>
          <cell r="G3624">
            <v>714.07907671143005</v>
          </cell>
          <cell r="H3624">
            <v>199.56241388408199</v>
          </cell>
          <cell r="I3624">
            <v>0.12402884641645867</v>
          </cell>
          <cell r="J3624">
            <v>8</v>
          </cell>
          <cell r="K3624">
            <v>7.7899256731533104E-6</v>
          </cell>
          <cell r="L3624">
            <v>3621</v>
          </cell>
          <cell r="M3624">
            <v>6.5468220040202099E-2</v>
          </cell>
          <cell r="N3624">
            <v>3389</v>
          </cell>
        </row>
        <row r="3625">
          <cell r="B3625" t="str">
            <v>WALDO 0402CB</v>
          </cell>
          <cell r="C3625">
            <v>13350402</v>
          </cell>
          <cell r="D3625" t="str">
            <v>WALDO 0402</v>
          </cell>
          <cell r="E3625" t="str">
            <v>CB</v>
          </cell>
          <cell r="F3625" t="b">
            <v>1</v>
          </cell>
          <cell r="G3625">
            <v>3475.5479951369698</v>
          </cell>
          <cell r="H3625">
            <v>0</v>
          </cell>
          <cell r="I3625">
            <v>0</v>
          </cell>
          <cell r="J3625">
            <v>27</v>
          </cell>
          <cell r="K3625">
            <v>7.7732003505430305E-6</v>
          </cell>
          <cell r="L3625">
            <v>3622</v>
          </cell>
          <cell r="M3625">
            <v>6.5146990120410905E-2</v>
          </cell>
          <cell r="N3625">
            <v>3610</v>
          </cell>
        </row>
        <row r="3626">
          <cell r="B3626" t="str">
            <v>BANCROFT 0401CB</v>
          </cell>
          <cell r="C3626">
            <v>13030401</v>
          </cell>
          <cell r="D3626" t="str">
            <v>BANCROFT 0401</v>
          </cell>
          <cell r="E3626" t="str">
            <v>CB</v>
          </cell>
          <cell r="F3626" t="b">
            <v>1</v>
          </cell>
          <cell r="G3626">
            <v>13277.3464854541</v>
          </cell>
          <cell r="H3626">
            <v>69.307347939202998</v>
          </cell>
          <cell r="I3626">
            <v>4.3074796730393411E-2</v>
          </cell>
          <cell r="J3626">
            <v>103</v>
          </cell>
          <cell r="K3626">
            <v>7.6699699566479702E-6</v>
          </cell>
          <cell r="L3626">
            <v>3624</v>
          </cell>
          <cell r="M3626">
            <v>6.5146990120410905E-2</v>
          </cell>
          <cell r="N3626">
            <v>3609</v>
          </cell>
        </row>
        <row r="3627">
          <cell r="B3627" t="str">
            <v>BERKELEY T 0404CB</v>
          </cell>
          <cell r="C3627">
            <v>12660404</v>
          </cell>
          <cell r="D3627" t="str">
            <v>BERKELEY T 0404</v>
          </cell>
          <cell r="E3627" t="str">
            <v>CB</v>
          </cell>
          <cell r="F3627" t="b">
            <v>1</v>
          </cell>
          <cell r="G3627">
            <v>1942.0348964326899</v>
          </cell>
          <cell r="H3627">
            <v>0</v>
          </cell>
          <cell r="I3627">
            <v>0</v>
          </cell>
          <cell r="J3627">
            <v>20</v>
          </cell>
          <cell r="K3627">
            <v>7.5208631107456902E-6</v>
          </cell>
          <cell r="L3627">
            <v>3625</v>
          </cell>
          <cell r="M3627">
            <v>6.5211236104369102E-2</v>
          </cell>
          <cell r="N3627">
            <v>3506</v>
          </cell>
        </row>
        <row r="3628">
          <cell r="B3628" t="str">
            <v>PACIFICA 110252715</v>
          </cell>
          <cell r="C3628">
            <v>22811102</v>
          </cell>
          <cell r="D3628" t="str">
            <v>PACIFICA 1102</v>
          </cell>
          <cell r="E3628">
            <v>52715</v>
          </cell>
          <cell r="F3628" t="b">
            <v>1</v>
          </cell>
          <cell r="G3628">
            <v>6122.4468837099103</v>
          </cell>
          <cell r="H3628">
            <v>0</v>
          </cell>
          <cell r="I3628">
            <v>0</v>
          </cell>
          <cell r="J3628">
            <v>60</v>
          </cell>
          <cell r="K3628">
            <v>7.3739796032990296E-6</v>
          </cell>
          <cell r="L3628">
            <v>3626</v>
          </cell>
          <cell r="M3628">
            <v>6.5146990120410905E-2</v>
          </cell>
          <cell r="N3628">
            <v>3605</v>
          </cell>
        </row>
        <row r="3629">
          <cell r="B3629" t="str">
            <v>OCEANO 1105V48</v>
          </cell>
          <cell r="C3629">
            <v>182601105</v>
          </cell>
          <cell r="D3629" t="str">
            <v>OCEANO 1105</v>
          </cell>
          <cell r="E3629" t="str">
            <v>V48</v>
          </cell>
          <cell r="F3629" t="b">
            <v>1</v>
          </cell>
          <cell r="G3629">
            <v>4125.7286704247799</v>
          </cell>
          <cell r="H3629">
            <v>198.729802835128</v>
          </cell>
          <cell r="I3629">
            <v>0.12351137528597141</v>
          </cell>
          <cell r="J3629">
            <v>39</v>
          </cell>
          <cell r="K3629">
            <v>7.0816177366139397E-6</v>
          </cell>
          <cell r="L3629">
            <v>3628</v>
          </cell>
          <cell r="M3629">
            <v>6.5179936778851005E-2</v>
          </cell>
          <cell r="N3629">
            <v>3536</v>
          </cell>
        </row>
        <row r="3630">
          <cell r="B3630" t="str">
            <v>SAN LEANDRO U 1114458451</v>
          </cell>
          <cell r="C3630">
            <v>13111114</v>
          </cell>
          <cell r="D3630" t="str">
            <v>SAN LEANDRO U 1114</v>
          </cell>
          <cell r="E3630">
            <v>458451</v>
          </cell>
          <cell r="F3630" t="b">
            <v>0</v>
          </cell>
          <cell r="G3630">
            <v>3952.17280617185</v>
          </cell>
          <cell r="H3630">
            <v>1967.4653155659701</v>
          </cell>
          <cell r="I3630">
            <v>1.2227876417439216</v>
          </cell>
          <cell r="J3630">
            <v>29</v>
          </cell>
          <cell r="K3630">
            <v>6.9026247478302904E-6</v>
          </cell>
          <cell r="L3630">
            <v>3629</v>
          </cell>
          <cell r="M3630">
            <v>6.5590065871847E-2</v>
          </cell>
          <cell r="N3630">
            <v>3336</v>
          </cell>
        </row>
        <row r="3631">
          <cell r="B3631" t="str">
            <v>BANCROFT 0402CB</v>
          </cell>
          <cell r="C3631">
            <v>13030402</v>
          </cell>
          <cell r="D3631" t="str">
            <v>BANCROFT 0402</v>
          </cell>
          <cell r="E3631" t="str">
            <v>CB</v>
          </cell>
          <cell r="F3631" t="b">
            <v>1</v>
          </cell>
          <cell r="G3631">
            <v>7369.63474951237</v>
          </cell>
          <cell r="H3631">
            <v>597.20843852682196</v>
          </cell>
          <cell r="I3631">
            <v>0.37116745713289123</v>
          </cell>
          <cell r="J3631">
            <v>58</v>
          </cell>
          <cell r="K3631">
            <v>6.6635150190295599E-6</v>
          </cell>
          <cell r="L3631">
            <v>3630</v>
          </cell>
          <cell r="M3631">
            <v>6.5191297695554498E-2</v>
          </cell>
          <cell r="N3631">
            <v>3518</v>
          </cell>
        </row>
        <row r="3632">
          <cell r="B3632" t="str">
            <v>VIEJO 220436948</v>
          </cell>
          <cell r="C3632">
            <v>182852204</v>
          </cell>
          <cell r="D3632" t="str">
            <v>VIEJO 2204</v>
          </cell>
          <cell r="E3632">
            <v>36948</v>
          </cell>
          <cell r="F3632" t="b">
            <v>1</v>
          </cell>
          <cell r="G3632">
            <v>13534.0060615737</v>
          </cell>
          <cell r="H3632">
            <v>809.62732441001504</v>
          </cell>
          <cell r="I3632">
            <v>0.50318665283406772</v>
          </cell>
          <cell r="J3632">
            <v>109</v>
          </cell>
          <cell r="K3632">
            <v>6.1078253111190803E-6</v>
          </cell>
          <cell r="L3632">
            <v>3631</v>
          </cell>
          <cell r="M3632">
            <v>6.5182936105922698E-2</v>
          </cell>
          <cell r="N3632">
            <v>3533</v>
          </cell>
        </row>
        <row r="3633">
          <cell r="B3633" t="str">
            <v>CASTRO VALLEY 1105132304</v>
          </cell>
          <cell r="C3633">
            <v>14091105</v>
          </cell>
          <cell r="D3633" t="str">
            <v>CASTRO VALLEY 1105</v>
          </cell>
          <cell r="E3633">
            <v>132304</v>
          </cell>
          <cell r="F3633" t="b">
            <v>1</v>
          </cell>
          <cell r="G3633">
            <v>1491.8996075085399</v>
          </cell>
          <cell r="H3633">
            <v>118.663131323013</v>
          </cell>
          <cell r="I3633">
            <v>7.374961548975327E-2</v>
          </cell>
          <cell r="J3633">
            <v>13</v>
          </cell>
          <cell r="K3633">
            <v>5.8099073892383098E-6</v>
          </cell>
          <cell r="L3633">
            <v>3632</v>
          </cell>
          <cell r="M3633">
            <v>6.5146990120410905E-2</v>
          </cell>
          <cell r="N3633">
            <v>3607</v>
          </cell>
        </row>
        <row r="3634">
          <cell r="B3634" t="str">
            <v>FORT BRAGG A 110436526</v>
          </cell>
          <cell r="C3634">
            <v>42761104</v>
          </cell>
          <cell r="D3634" t="str">
            <v>FORT BRAGG A 1104</v>
          </cell>
          <cell r="E3634">
            <v>36526</v>
          </cell>
          <cell r="F3634" t="b">
            <v>1</v>
          </cell>
          <cell r="G3634">
            <v>10589.235749879899</v>
          </cell>
          <cell r="H3634">
            <v>72.264479420827101</v>
          </cell>
          <cell r="I3634">
            <v>4.491266589237234E-2</v>
          </cell>
          <cell r="J3634">
            <v>84</v>
          </cell>
          <cell r="K3634">
            <v>5.5601908823316696E-6</v>
          </cell>
          <cell r="L3634">
            <v>3633</v>
          </cell>
          <cell r="M3634">
            <v>6.5162878555067805E-2</v>
          </cell>
          <cell r="N3634">
            <v>3552</v>
          </cell>
        </row>
        <row r="3635">
          <cell r="B3635" t="str">
            <v>MORRO BAY 1101W04</v>
          </cell>
          <cell r="C3635">
            <v>183011101</v>
          </cell>
          <cell r="D3635" t="str">
            <v>MORRO BAY 1101</v>
          </cell>
          <cell r="E3635" t="str">
            <v>W04</v>
          </cell>
          <cell r="F3635" t="b">
            <v>1</v>
          </cell>
          <cell r="G3635">
            <v>3941.4804352301999</v>
          </cell>
          <cell r="H3635">
            <v>437.24412801648498</v>
          </cell>
          <cell r="I3635">
            <v>0.27174899193069296</v>
          </cell>
          <cell r="J3635">
            <v>26</v>
          </cell>
          <cell r="K3635">
            <v>3.5980621805720102E-6</v>
          </cell>
          <cell r="L3635">
            <v>3634</v>
          </cell>
          <cell r="M3635">
            <v>6.5146990120410905E-2</v>
          </cell>
          <cell r="N3635">
            <v>3634</v>
          </cell>
        </row>
        <row r="3636">
          <cell r="B3636" t="str">
            <v>DIABLO CANYON 1101CB</v>
          </cell>
          <cell r="C3636">
            <v>189001101</v>
          </cell>
          <cell r="D3636" t="str">
            <v>DIABLO CANYON 1101</v>
          </cell>
          <cell r="E3636" t="str">
            <v>CB</v>
          </cell>
          <cell r="F3636" t="b">
            <v>1</v>
          </cell>
          <cell r="G3636">
            <v>0</v>
          </cell>
          <cell r="H3636">
            <v>0</v>
          </cell>
          <cell r="I3636">
            <v>0</v>
          </cell>
          <cell r="L3636">
            <v>3635</v>
          </cell>
          <cell r="N3636">
            <v>3635</v>
          </cell>
        </row>
      </sheetData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put-Output"/>
      <sheetName val="Scenarios"/>
      <sheetName val="Assumptions"/>
      <sheetName val="Bain Valuation"/>
      <sheetName val="Bain WACC "/>
      <sheetName val="Forecast financials"/>
      <sheetName val="SUMMARY"/>
      <sheetName val="CORP IS"/>
      <sheetName val="CORP BS"/>
      <sheetName val="CORP INDIR CF"/>
      <sheetName val="RATIOS"/>
      <sheetName val="UTIL IS"/>
      <sheetName val="UTIL BS"/>
      <sheetName val="UTIL DIR CF"/>
      <sheetName val="Imp IS"/>
      <sheetName val="Imp BS"/>
      <sheetName val="Imp DIR CF"/>
      <sheetName val="Key Stats"/>
      <sheetName val="Inc St"/>
      <sheetName val="Bal Sheet"/>
      <sheetName val="Dir CF"/>
      <sheetName val="Indir CF"/>
      <sheetName val="Other"/>
      <sheetName val="Scratch"/>
      <sheetName val="Sheet1"/>
      <sheetName val="Credit rating"/>
      <sheetName val="Rating BS"/>
      <sheetName val="Rating IS"/>
      <sheetName val="Deferrals"/>
      <sheetName val="Rating CF"/>
      <sheetName val="Indirect CF"/>
      <sheetName val="WACC Assumptions"/>
      <sheetName val="WACC Rate of Return - Inc STD"/>
      <sheetName val="WACC Rate of Return-exc STD"/>
      <sheetName val="WACC Trust Preferred Secs"/>
      <sheetName val="WACC Capital Leases"/>
      <sheetName val="WACC Total Debt Capital"/>
      <sheetName val="Data_Sheet"/>
      <sheetName val="Dashboard_May"/>
      <sheetName val="Drop-down lists"/>
      <sheetName val="Other Input"/>
      <sheetName val="Notes"/>
      <sheetName val="LatestUpdates"/>
      <sheetName val="LookupTables"/>
      <sheetName val="16-17_S2"/>
      <sheetName val="WO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B1">
            <v>39172</v>
          </cell>
        </row>
        <row r="2">
          <cell r="B2">
            <v>39199</v>
          </cell>
        </row>
        <row r="5">
          <cell r="B5">
            <v>39156</v>
          </cell>
        </row>
        <row r="6">
          <cell r="B6">
            <v>39156</v>
          </cell>
        </row>
        <row r="8">
          <cell r="B8" t="str">
            <v>MAR3</v>
          </cell>
        </row>
        <row r="10">
          <cell r="B10">
            <v>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folio Analysis"/>
      <sheetName val="Portfollio Finacials by Div"/>
      <sheetName val="Program Annual Plan"/>
      <sheetName val="GRID_DATA"/>
      <sheetName val="PIVOT - No Regrets"/>
      <sheetName val="Dx Buy-down Graph"/>
      <sheetName val="TW_Dx Buy-down Graph"/>
      <sheetName val="TW Adj Ranking"/>
      <sheetName val="Regression Coefficients"/>
      <sheetName val="Suplemental Model Data"/>
      <sheetName val="Division Commitments"/>
      <sheetName val="MK_TW_MI_Target_TWRank"/>
    </sheetNames>
    <sheetDataSet>
      <sheetData sheetId="0" refreshError="1"/>
      <sheetData sheetId="1" refreshError="1"/>
      <sheetData sheetId="2" refreshError="1"/>
      <sheetData sheetId="3">
        <row r="4">
          <cell r="A4" t="str">
            <v>CIRCUIT_PR</v>
          </cell>
          <cell r="B4" t="str">
            <v>REGION</v>
          </cell>
        </row>
        <row r="5">
          <cell r="A5" t="str">
            <v>RIO DELL 11024230</v>
          </cell>
          <cell r="B5" t="str">
            <v>North Coast</v>
          </cell>
        </row>
        <row r="6">
          <cell r="A6" t="str">
            <v>APPLE HILL 2102circuit_breaker</v>
          </cell>
          <cell r="B6" t="str">
            <v>Sierra</v>
          </cell>
        </row>
        <row r="7">
          <cell r="A7" t="str">
            <v>OAKHURST 110110090</v>
          </cell>
          <cell r="B7" t="str">
            <v>Central Valley</v>
          </cell>
        </row>
        <row r="8">
          <cell r="A8" t="str">
            <v>FORT SEWARD 11211690</v>
          </cell>
          <cell r="B8" t="str">
            <v>North Coast</v>
          </cell>
        </row>
        <row r="9">
          <cell r="A9" t="str">
            <v>MIDDLETOWN 1101622</v>
          </cell>
          <cell r="B9" t="str">
            <v>North Coast</v>
          </cell>
        </row>
        <row r="10">
          <cell r="A10" t="str">
            <v>OREGON TRAIL 11041574</v>
          </cell>
          <cell r="B10" t="str">
            <v>North Valley</v>
          </cell>
        </row>
        <row r="11">
          <cell r="A11" t="str">
            <v>BIG BEND 11021972</v>
          </cell>
          <cell r="B11" t="str">
            <v>North Valley</v>
          </cell>
        </row>
        <row r="12">
          <cell r="A12" t="str">
            <v>HIGGINS 110950072</v>
          </cell>
          <cell r="B12" t="str">
            <v>Sierra</v>
          </cell>
        </row>
        <row r="13">
          <cell r="A13" t="str">
            <v>DESCHUTES 11011580</v>
          </cell>
          <cell r="B13" t="str">
            <v>North Valley</v>
          </cell>
        </row>
        <row r="14">
          <cell r="A14" t="str">
            <v>DIAMOND SPRINGS 11057722</v>
          </cell>
          <cell r="B14" t="str">
            <v>Sierra</v>
          </cell>
        </row>
        <row r="15">
          <cell r="A15" t="str">
            <v>CHALLENGE 11021064</v>
          </cell>
          <cell r="B15" t="str">
            <v>North Valley</v>
          </cell>
        </row>
        <row r="16">
          <cell r="A16" t="str">
            <v>OAKHURST 11015490</v>
          </cell>
          <cell r="B16" t="str">
            <v>Central Valley</v>
          </cell>
        </row>
        <row r="17">
          <cell r="A17" t="str">
            <v>SHINGLE SPRINGS 210913322</v>
          </cell>
          <cell r="B17" t="str">
            <v>Sierra</v>
          </cell>
        </row>
        <row r="18">
          <cell r="A18" t="str">
            <v>DESCHUTES 11041370</v>
          </cell>
          <cell r="B18" t="str">
            <v>North Valley</v>
          </cell>
        </row>
        <row r="19">
          <cell r="A19" t="str">
            <v>STILLWATER 1102circuit_breaker</v>
          </cell>
          <cell r="B19" t="str">
            <v>North Valley</v>
          </cell>
        </row>
        <row r="20">
          <cell r="A20" t="str">
            <v>UKIAH 1111534</v>
          </cell>
          <cell r="B20" t="str">
            <v>North Coast</v>
          </cell>
        </row>
        <row r="21">
          <cell r="A21" t="str">
            <v>WISE 11022230</v>
          </cell>
          <cell r="B21" t="str">
            <v>Sierra</v>
          </cell>
        </row>
        <row r="22">
          <cell r="A22" t="str">
            <v>DIAMOND SPRINGS 11052102</v>
          </cell>
          <cell r="B22" t="str">
            <v>Sierra</v>
          </cell>
        </row>
        <row r="23">
          <cell r="A23" t="str">
            <v>OREGON TRAIL 11041634</v>
          </cell>
          <cell r="B23" t="str">
            <v>North Valley</v>
          </cell>
        </row>
        <row r="24">
          <cell r="A24" t="str">
            <v>OREGON TRAIL 1104circuit_breaker</v>
          </cell>
          <cell r="B24" t="str">
            <v>North Valley</v>
          </cell>
        </row>
        <row r="25">
          <cell r="A25" t="str">
            <v>PUEBLO 2103678</v>
          </cell>
          <cell r="B25" t="str">
            <v>Bay Area</v>
          </cell>
        </row>
        <row r="26">
          <cell r="A26" t="str">
            <v>CEDAR CREEK 11011664</v>
          </cell>
          <cell r="B26" t="str">
            <v>North Valley</v>
          </cell>
        </row>
        <row r="27">
          <cell r="A27" t="str">
            <v>AUBERRY 1101R2578</v>
          </cell>
          <cell r="B27" t="str">
            <v>Central Valley</v>
          </cell>
        </row>
        <row r="28">
          <cell r="A28" t="str">
            <v>HIGGINS 1109circuit_breaker</v>
          </cell>
          <cell r="B28" t="str">
            <v>Sierra</v>
          </cell>
        </row>
        <row r="29">
          <cell r="A29" t="str">
            <v>FITCH MOUNTAIN 11136751</v>
          </cell>
          <cell r="B29" t="str">
            <v>North Coast</v>
          </cell>
        </row>
        <row r="30">
          <cell r="A30" t="str">
            <v>PIKE CITY 1101circuit_breaker</v>
          </cell>
          <cell r="B30" t="str">
            <v>Sierra</v>
          </cell>
        </row>
        <row r="31">
          <cell r="A31" t="str">
            <v>MARIPOSA 210210880</v>
          </cell>
          <cell r="B31" t="str">
            <v>Central Valley</v>
          </cell>
        </row>
        <row r="32">
          <cell r="A32" t="str">
            <v>VACA DIXON 110540092</v>
          </cell>
          <cell r="B32" t="str">
            <v>Sierra</v>
          </cell>
        </row>
        <row r="33">
          <cell r="A33" t="str">
            <v>BRIDGEVILLE 1102circuit_breaker</v>
          </cell>
          <cell r="B33" t="str">
            <v>North Coast</v>
          </cell>
        </row>
        <row r="34">
          <cell r="A34" t="str">
            <v>GARBERVILLE 110256048</v>
          </cell>
          <cell r="B34" t="str">
            <v>North Coast</v>
          </cell>
        </row>
        <row r="35">
          <cell r="A35" t="str">
            <v>CEDAR CREEK 11011656</v>
          </cell>
          <cell r="B35" t="str">
            <v>North Valley</v>
          </cell>
        </row>
        <row r="36">
          <cell r="A36" t="str">
            <v>BELL 11072400</v>
          </cell>
          <cell r="B36" t="str">
            <v>Sierra</v>
          </cell>
        </row>
        <row r="37">
          <cell r="A37" t="str">
            <v>LAYTONVILLE 1102500</v>
          </cell>
          <cell r="B37" t="str">
            <v>North Coast</v>
          </cell>
        </row>
        <row r="38">
          <cell r="A38" t="str">
            <v>BANGOR 11017446</v>
          </cell>
          <cell r="B38" t="str">
            <v>Sierra</v>
          </cell>
        </row>
        <row r="39">
          <cell r="A39" t="str">
            <v>MOUNTAIN QUARRIES 2101circuit_breaker</v>
          </cell>
          <cell r="B39" t="str">
            <v>Sierra</v>
          </cell>
        </row>
        <row r="40">
          <cell r="A40" t="str">
            <v>CEDAR CREEK 11011608</v>
          </cell>
          <cell r="B40" t="str">
            <v>North Valley</v>
          </cell>
        </row>
        <row r="41">
          <cell r="A41" t="str">
            <v>WOODSIDE 11018974</v>
          </cell>
          <cell r="B41" t="str">
            <v>Bay Area</v>
          </cell>
        </row>
        <row r="42">
          <cell r="A42" t="str">
            <v>PHILO 110137222</v>
          </cell>
          <cell r="B42" t="str">
            <v>North Coast</v>
          </cell>
        </row>
        <row r="43">
          <cell r="A43" t="str">
            <v>WILLITS 110391810</v>
          </cell>
          <cell r="B43" t="str">
            <v>North Coast</v>
          </cell>
        </row>
        <row r="44">
          <cell r="A44" t="str">
            <v>SILVERADO 2104632</v>
          </cell>
          <cell r="B44" t="str">
            <v>Bay Area</v>
          </cell>
        </row>
        <row r="45">
          <cell r="A45" t="str">
            <v>GEYSERVILLE 1101166</v>
          </cell>
          <cell r="B45" t="str">
            <v>North Coast</v>
          </cell>
        </row>
        <row r="46">
          <cell r="A46" t="str">
            <v>RED BLUFF 11011334</v>
          </cell>
          <cell r="B46" t="str">
            <v>North Valley</v>
          </cell>
        </row>
        <row r="47">
          <cell r="A47" t="str">
            <v>OAKHURST 1103circuit_breaker</v>
          </cell>
          <cell r="B47" t="str">
            <v>Central Valley</v>
          </cell>
        </row>
        <row r="48">
          <cell r="A48" t="str">
            <v>FRUITLAND 114293234</v>
          </cell>
          <cell r="B48" t="str">
            <v>North Coast</v>
          </cell>
        </row>
        <row r="49">
          <cell r="A49" t="str">
            <v>BELL 11082202</v>
          </cell>
          <cell r="B49" t="str">
            <v>Sierra</v>
          </cell>
        </row>
        <row r="50">
          <cell r="A50" t="str">
            <v>SALMON CREEK 110188998</v>
          </cell>
          <cell r="B50" t="str">
            <v>North Coast</v>
          </cell>
        </row>
        <row r="51">
          <cell r="A51" t="str">
            <v>LAYTONVILLE 1102572</v>
          </cell>
          <cell r="B51" t="str">
            <v>North Coast</v>
          </cell>
        </row>
        <row r="52">
          <cell r="A52" t="str">
            <v>APPLE HILL 21021532</v>
          </cell>
          <cell r="B52" t="str">
            <v>Sierra</v>
          </cell>
        </row>
        <row r="53">
          <cell r="A53" t="str">
            <v>WYANDOTTE 110979932</v>
          </cell>
          <cell r="B53" t="str">
            <v>North Valley</v>
          </cell>
        </row>
        <row r="54">
          <cell r="A54" t="str">
            <v>MARIPOSA 210237282</v>
          </cell>
          <cell r="B54" t="str">
            <v>Central Valley</v>
          </cell>
        </row>
        <row r="55">
          <cell r="A55" t="str">
            <v>SAN JOAQUIN #2 1103circuit_breaker</v>
          </cell>
          <cell r="B55" t="str">
            <v>Central Valley</v>
          </cell>
        </row>
        <row r="56">
          <cell r="A56" t="str">
            <v>STILLWATER 110248952</v>
          </cell>
          <cell r="B56" t="str">
            <v>North Valley</v>
          </cell>
        </row>
        <row r="57">
          <cell r="A57" t="str">
            <v>TIVY VALLEY 1107869946</v>
          </cell>
          <cell r="B57" t="str">
            <v>Central Valley</v>
          </cell>
        </row>
        <row r="58">
          <cell r="A58" t="str">
            <v>PIKE CITY 1102circuit_breaker</v>
          </cell>
          <cell r="B58" t="str">
            <v>Sierra</v>
          </cell>
        </row>
        <row r="59">
          <cell r="A59" t="str">
            <v>TIVY VALLEY 1107R1817</v>
          </cell>
          <cell r="B59" t="str">
            <v>Central Valley</v>
          </cell>
        </row>
        <row r="60">
          <cell r="A60" t="str">
            <v>PHILO 1101circuit_breaker</v>
          </cell>
          <cell r="B60" t="str">
            <v>North Coast</v>
          </cell>
        </row>
        <row r="61">
          <cell r="A61" t="str">
            <v>PENRYN 11032198</v>
          </cell>
          <cell r="B61" t="str">
            <v>Sierra</v>
          </cell>
        </row>
        <row r="62">
          <cell r="A62" t="str">
            <v>CHALLENGE 1102circuit_breaker</v>
          </cell>
          <cell r="B62" t="str">
            <v>North Valley</v>
          </cell>
        </row>
        <row r="63">
          <cell r="A63" t="str">
            <v>DESCHUTES 110449024</v>
          </cell>
          <cell r="B63" t="str">
            <v>North Valley</v>
          </cell>
        </row>
        <row r="64">
          <cell r="A64" t="str">
            <v>KANAKA 110165606</v>
          </cell>
          <cell r="B64" t="str">
            <v>North Valley</v>
          </cell>
        </row>
        <row r="65">
          <cell r="A65" t="str">
            <v>ANTLER 11011378</v>
          </cell>
          <cell r="B65" t="str">
            <v>North Valley</v>
          </cell>
        </row>
        <row r="66">
          <cell r="A66" t="str">
            <v>PLACERVILLE 21067522</v>
          </cell>
          <cell r="B66" t="str">
            <v>Sierra</v>
          </cell>
        </row>
        <row r="67">
          <cell r="A67" t="str">
            <v>STILLWATER 11021644</v>
          </cell>
          <cell r="B67" t="str">
            <v>North Valley</v>
          </cell>
        </row>
        <row r="68">
          <cell r="A68" t="str">
            <v>VACAVILLE 110838316</v>
          </cell>
          <cell r="B68" t="str">
            <v>Sierra</v>
          </cell>
        </row>
        <row r="69">
          <cell r="A69" t="str">
            <v>LAYTONVILLE 110237586</v>
          </cell>
          <cell r="B69" t="str">
            <v>North Coast</v>
          </cell>
        </row>
        <row r="70">
          <cell r="A70" t="str">
            <v>WYANDOTTE 11031974</v>
          </cell>
          <cell r="B70" t="str">
            <v>North Valley</v>
          </cell>
        </row>
        <row r="71">
          <cell r="A71" t="str">
            <v>AUBERRY 1102circuit_breaker</v>
          </cell>
          <cell r="B71" t="str">
            <v>Central Valley</v>
          </cell>
        </row>
        <row r="72">
          <cell r="A72" t="str">
            <v>GIRVAN 1101323094</v>
          </cell>
          <cell r="B72" t="str">
            <v>North Valley</v>
          </cell>
        </row>
        <row r="73">
          <cell r="A73" t="str">
            <v>LAS GALLINAS A 110599904</v>
          </cell>
          <cell r="B73" t="str">
            <v>Bay Area</v>
          </cell>
        </row>
        <row r="74">
          <cell r="A74" t="str">
            <v>DESCHUTES 11049718</v>
          </cell>
          <cell r="B74" t="str">
            <v>North Valley</v>
          </cell>
        </row>
        <row r="75">
          <cell r="A75" t="str">
            <v>BROWNS VALLEY 110193870</v>
          </cell>
          <cell r="B75" t="str">
            <v>Sierra</v>
          </cell>
        </row>
        <row r="76">
          <cell r="A76" t="str">
            <v>HOOPA 11013290</v>
          </cell>
          <cell r="B76" t="str">
            <v>North Coast</v>
          </cell>
        </row>
        <row r="77">
          <cell r="A77" t="str">
            <v>COTTONWOOD 110168190</v>
          </cell>
          <cell r="B77" t="str">
            <v>North Valley</v>
          </cell>
        </row>
        <row r="78">
          <cell r="A78" t="str">
            <v>CALISTOGA 1101734</v>
          </cell>
          <cell r="B78" t="str">
            <v>Bay Area</v>
          </cell>
        </row>
        <row r="79">
          <cell r="A79" t="str">
            <v>OAKHURST 110363334</v>
          </cell>
          <cell r="B79" t="str">
            <v>Central Valley</v>
          </cell>
        </row>
        <row r="80">
          <cell r="A80" t="str">
            <v>HOOPA 11013174</v>
          </cell>
          <cell r="B80" t="str">
            <v>North Coast</v>
          </cell>
        </row>
        <row r="81">
          <cell r="A81" t="str">
            <v>SHINGLE SPRINGS 2109circuit_breaker</v>
          </cell>
          <cell r="B81" t="str">
            <v>Sierra</v>
          </cell>
        </row>
        <row r="82">
          <cell r="A82" t="str">
            <v>WOODACRE 1102circuit_breaker</v>
          </cell>
          <cell r="B82" t="str">
            <v>Bay Area</v>
          </cell>
        </row>
        <row r="83">
          <cell r="A83" t="str">
            <v>WISE 11022054</v>
          </cell>
          <cell r="B83" t="str">
            <v>Sierra</v>
          </cell>
        </row>
        <row r="84">
          <cell r="A84" t="str">
            <v>FRUITLAND 114263170</v>
          </cell>
          <cell r="B84" t="str">
            <v>North Coast</v>
          </cell>
        </row>
        <row r="85">
          <cell r="A85" t="str">
            <v>CHALLENGE 11025462</v>
          </cell>
          <cell r="B85" t="str">
            <v>North Valley</v>
          </cell>
        </row>
        <row r="86">
          <cell r="A86" t="str">
            <v>MARIPOSA 21029590</v>
          </cell>
          <cell r="B86" t="str">
            <v>Central Valley</v>
          </cell>
        </row>
        <row r="87">
          <cell r="A87" t="str">
            <v>COTTONWOOD 11021578</v>
          </cell>
          <cell r="B87" t="str">
            <v>North Valley</v>
          </cell>
        </row>
        <row r="88">
          <cell r="A88" t="str">
            <v>SHINGLE SPRINGS 210912392</v>
          </cell>
          <cell r="B88" t="str">
            <v>Sierra</v>
          </cell>
        </row>
        <row r="89">
          <cell r="A89" t="str">
            <v>GARBERVILLE 11024744</v>
          </cell>
          <cell r="B89" t="str">
            <v>North Coast</v>
          </cell>
        </row>
        <row r="90">
          <cell r="A90" t="str">
            <v>WILLITS 1102circuit_breaker</v>
          </cell>
          <cell r="B90" t="str">
            <v>North Coast</v>
          </cell>
        </row>
        <row r="91">
          <cell r="A91" t="str">
            <v>WILLITS 1103826</v>
          </cell>
          <cell r="B91" t="str">
            <v>North Coast</v>
          </cell>
        </row>
        <row r="92">
          <cell r="A92" t="str">
            <v>LINCOLN 11042070</v>
          </cell>
          <cell r="B92" t="str">
            <v>Sierra</v>
          </cell>
        </row>
        <row r="93">
          <cell r="A93" t="str">
            <v>NARROWS 21011202</v>
          </cell>
          <cell r="B93" t="str">
            <v>Sierra</v>
          </cell>
        </row>
        <row r="94">
          <cell r="A94" t="str">
            <v>TIVY VALLEY 1107584840</v>
          </cell>
          <cell r="B94" t="str">
            <v>Central Valley</v>
          </cell>
        </row>
        <row r="95">
          <cell r="A95" t="str">
            <v>KONOCTI 1102circuit_breaker</v>
          </cell>
          <cell r="B95" t="str">
            <v>North Coast</v>
          </cell>
        </row>
        <row r="96">
          <cell r="A96" t="str">
            <v>DESCHUTES 1104circuit_breaker</v>
          </cell>
          <cell r="B96" t="str">
            <v>North Valley</v>
          </cell>
        </row>
        <row r="97">
          <cell r="A97" t="str">
            <v>BELL 110750172</v>
          </cell>
          <cell r="B97" t="str">
            <v>Sierra</v>
          </cell>
        </row>
        <row r="98">
          <cell r="A98" t="str">
            <v>SAN JOAQUIN #2 110310320</v>
          </cell>
          <cell r="B98" t="str">
            <v>Central Valley</v>
          </cell>
        </row>
        <row r="99">
          <cell r="A99" t="str">
            <v>DOBBINS 11011264</v>
          </cell>
          <cell r="B99" t="str">
            <v>Sierra</v>
          </cell>
        </row>
        <row r="100">
          <cell r="A100" t="str">
            <v>NARROWS 21052228</v>
          </cell>
          <cell r="B100" t="str">
            <v>Sierra</v>
          </cell>
        </row>
        <row r="101">
          <cell r="A101" t="str">
            <v>VOLTA 110180454</v>
          </cell>
          <cell r="B101" t="str">
            <v>North Valley</v>
          </cell>
        </row>
        <row r="102">
          <cell r="A102" t="str">
            <v>COARSEGOLD 210310820</v>
          </cell>
          <cell r="B102" t="str">
            <v>Central Valley</v>
          </cell>
        </row>
        <row r="103">
          <cell r="A103" t="str">
            <v>FORT ROSS 112170288</v>
          </cell>
          <cell r="B103" t="str">
            <v>North Coast</v>
          </cell>
        </row>
        <row r="104">
          <cell r="A104" t="str">
            <v>GRASS VALLEY 11032180</v>
          </cell>
          <cell r="B104" t="str">
            <v>Sierra</v>
          </cell>
        </row>
        <row r="105">
          <cell r="A105" t="str">
            <v>EL DORADO PH 210126000</v>
          </cell>
          <cell r="B105" t="str">
            <v>Sierra</v>
          </cell>
        </row>
        <row r="106">
          <cell r="A106" t="str">
            <v>DESCHUTES 11049726</v>
          </cell>
          <cell r="B106" t="str">
            <v>North Valley</v>
          </cell>
        </row>
        <row r="107">
          <cell r="A107" t="str">
            <v>DIAMOND SPRINGS 110519910</v>
          </cell>
          <cell r="B107" t="str">
            <v>Sierra</v>
          </cell>
        </row>
        <row r="108">
          <cell r="A108" t="str">
            <v>GIRVAN 11011330</v>
          </cell>
          <cell r="B108" t="str">
            <v>North Valley</v>
          </cell>
        </row>
        <row r="109">
          <cell r="A109" t="str">
            <v>WOODSIDE 11018884</v>
          </cell>
          <cell r="B109" t="str">
            <v>Bay Area</v>
          </cell>
        </row>
        <row r="110">
          <cell r="A110" t="str">
            <v>WHITMORE 11011598</v>
          </cell>
          <cell r="B110" t="str">
            <v>North Valley</v>
          </cell>
        </row>
        <row r="111">
          <cell r="A111" t="str">
            <v>FORT SEWARD 11211602</v>
          </cell>
          <cell r="B111" t="str">
            <v>North Coast</v>
          </cell>
        </row>
        <row r="112">
          <cell r="A112" t="str">
            <v>FORT SEWARD 1122circuit_breaker</v>
          </cell>
          <cell r="B112" t="str">
            <v>North Coast</v>
          </cell>
        </row>
        <row r="113">
          <cell r="A113" t="str">
            <v>FITCH MOUNTAIN 111324918</v>
          </cell>
          <cell r="B113" t="str">
            <v>North Coast</v>
          </cell>
        </row>
        <row r="114">
          <cell r="A114" t="str">
            <v>CALISTOGA 1101736</v>
          </cell>
          <cell r="B114" t="str">
            <v>Bay Area</v>
          </cell>
        </row>
        <row r="115">
          <cell r="A115" t="str">
            <v>HIGGINS 110950078</v>
          </cell>
          <cell r="B115" t="str">
            <v>Sierra</v>
          </cell>
        </row>
        <row r="116">
          <cell r="A116" t="str">
            <v>PLACERVILLE 21061104</v>
          </cell>
          <cell r="B116" t="str">
            <v>Sierra</v>
          </cell>
        </row>
        <row r="117">
          <cell r="A117" t="str">
            <v>VOLTA 110237350</v>
          </cell>
          <cell r="B117" t="str">
            <v>North Valley</v>
          </cell>
        </row>
        <row r="118">
          <cell r="A118" t="str">
            <v>COTTONWOOD 11011610</v>
          </cell>
          <cell r="B118" t="str">
            <v>North Valley</v>
          </cell>
        </row>
        <row r="119">
          <cell r="A119" t="str">
            <v>DESCHUTES 1101circuit_breaker</v>
          </cell>
          <cell r="B119" t="str">
            <v>North Valley</v>
          </cell>
        </row>
        <row r="120">
          <cell r="A120" t="str">
            <v>RIO DELL 11021504</v>
          </cell>
          <cell r="B120" t="str">
            <v>North Coast</v>
          </cell>
        </row>
        <row r="121">
          <cell r="A121" t="str">
            <v>HIGGINS 1103circuit_breaker</v>
          </cell>
          <cell r="B121" t="str">
            <v>Sierra</v>
          </cell>
        </row>
        <row r="122">
          <cell r="A122" t="str">
            <v>DESCHUTES 11011380</v>
          </cell>
          <cell r="B122" t="str">
            <v>North Valley</v>
          </cell>
        </row>
        <row r="123">
          <cell r="A123" t="str">
            <v>SHINGLE SPRINGS 21099372</v>
          </cell>
          <cell r="B123" t="str">
            <v>Sierra</v>
          </cell>
        </row>
        <row r="124">
          <cell r="A124" t="str">
            <v>FRUITLAND 114195324</v>
          </cell>
          <cell r="B124" t="str">
            <v>North Coast</v>
          </cell>
        </row>
        <row r="125">
          <cell r="A125" t="str">
            <v>SAND CREEK 110345190</v>
          </cell>
          <cell r="B125" t="str">
            <v>Central Valley</v>
          </cell>
        </row>
        <row r="126">
          <cell r="A126" t="str">
            <v>PHILO 11013700</v>
          </cell>
          <cell r="B126" t="str">
            <v>North Coast</v>
          </cell>
        </row>
        <row r="127">
          <cell r="A127" t="str">
            <v>WISE 1102307494</v>
          </cell>
          <cell r="B127" t="str">
            <v>Sierra</v>
          </cell>
        </row>
        <row r="128">
          <cell r="A128" t="str">
            <v>GARBERVILLE 11022500</v>
          </cell>
          <cell r="B128" t="str">
            <v>North Coast</v>
          </cell>
        </row>
        <row r="129">
          <cell r="A129" t="str">
            <v>ELK CREEK 11012106</v>
          </cell>
          <cell r="B129" t="str">
            <v>North Valley</v>
          </cell>
        </row>
        <row r="130">
          <cell r="A130" t="str">
            <v>CHALLENGE 1101circuit_breaker</v>
          </cell>
          <cell r="B130" t="str">
            <v>North Valley</v>
          </cell>
        </row>
        <row r="131">
          <cell r="A131" t="str">
            <v>NARROWS 21052748</v>
          </cell>
          <cell r="B131" t="str">
            <v>Sierra</v>
          </cell>
        </row>
        <row r="132">
          <cell r="A132" t="str">
            <v>MARIPOSA 210237288</v>
          </cell>
          <cell r="B132" t="str">
            <v>Central Valley</v>
          </cell>
        </row>
        <row r="133">
          <cell r="A133" t="str">
            <v>FITCH MOUNTAIN 11134566</v>
          </cell>
          <cell r="B133" t="str">
            <v>North Coast</v>
          </cell>
        </row>
        <row r="134">
          <cell r="A134" t="str">
            <v>LAYTONVILLE 1102circuit_breaker</v>
          </cell>
          <cell r="B134" t="str">
            <v>North Coast</v>
          </cell>
        </row>
        <row r="135">
          <cell r="A135" t="str">
            <v>RED BLUFF 11031702</v>
          </cell>
          <cell r="B135" t="str">
            <v>North Valley</v>
          </cell>
        </row>
        <row r="136">
          <cell r="A136" t="str">
            <v>FRUITLAND 11426054</v>
          </cell>
          <cell r="B136" t="str">
            <v>North Coast</v>
          </cell>
        </row>
        <row r="137">
          <cell r="A137" t="str">
            <v>PENRYN 11051342</v>
          </cell>
          <cell r="B137" t="str">
            <v>Sierra</v>
          </cell>
        </row>
        <row r="138">
          <cell r="A138" t="str">
            <v>AUBERRY 1101circuit_breaker</v>
          </cell>
          <cell r="B138" t="str">
            <v>Central Valley</v>
          </cell>
        </row>
        <row r="139">
          <cell r="A139" t="str">
            <v>MOLINO 110266006</v>
          </cell>
          <cell r="B139" t="str">
            <v>North Coast</v>
          </cell>
        </row>
        <row r="140">
          <cell r="A140" t="str">
            <v>ZACA 1102Y54</v>
          </cell>
          <cell r="B140" t="str">
            <v>Central Coast</v>
          </cell>
        </row>
        <row r="141">
          <cell r="A141" t="str">
            <v>GARBERVILLE 11028652</v>
          </cell>
          <cell r="B141" t="str">
            <v>North Coast</v>
          </cell>
        </row>
        <row r="142">
          <cell r="A142" t="str">
            <v>PIKE CITY 11011720</v>
          </cell>
          <cell r="B142" t="str">
            <v>Sierra</v>
          </cell>
        </row>
        <row r="143">
          <cell r="A143" t="str">
            <v>WYANDOTTE 11031976</v>
          </cell>
          <cell r="B143" t="str">
            <v>North Valley</v>
          </cell>
        </row>
        <row r="144">
          <cell r="A144" t="str">
            <v>APPLE HILL 210277546</v>
          </cell>
          <cell r="B144" t="str">
            <v>Sierra</v>
          </cell>
        </row>
        <row r="145">
          <cell r="A145" t="str">
            <v>COARSEGOLD 2103circuit_breaker</v>
          </cell>
          <cell r="B145" t="str">
            <v>Central Valley</v>
          </cell>
        </row>
        <row r="146">
          <cell r="A146" t="str">
            <v>GEYSERVILLE 110179788</v>
          </cell>
          <cell r="B146" t="str">
            <v>North Coast</v>
          </cell>
        </row>
        <row r="147">
          <cell r="A147" t="str">
            <v>WYANDOTTE 110913052</v>
          </cell>
          <cell r="B147" t="str">
            <v>North Valley</v>
          </cell>
        </row>
        <row r="148">
          <cell r="A148" t="str">
            <v>JESSUP 110276068</v>
          </cell>
          <cell r="B148" t="str">
            <v>North Valley</v>
          </cell>
        </row>
        <row r="149">
          <cell r="A149" t="str">
            <v>SHINGLE SPRINGS 210519522</v>
          </cell>
          <cell r="B149" t="str">
            <v>Sierra</v>
          </cell>
        </row>
        <row r="150">
          <cell r="A150" t="str">
            <v>WEST POINT 11024788</v>
          </cell>
          <cell r="B150" t="str">
            <v>Central Valley</v>
          </cell>
        </row>
        <row r="151">
          <cell r="A151" t="str">
            <v>DESCHUTES 11041582</v>
          </cell>
          <cell r="B151" t="str">
            <v>North Valley</v>
          </cell>
        </row>
        <row r="152">
          <cell r="A152" t="str">
            <v>NARROWS 21057203</v>
          </cell>
          <cell r="B152" t="str">
            <v>Sierra</v>
          </cell>
        </row>
        <row r="153">
          <cell r="A153" t="str">
            <v>UKIAH 1114408</v>
          </cell>
          <cell r="B153" t="str">
            <v>North Coast</v>
          </cell>
        </row>
        <row r="154">
          <cell r="A154" t="str">
            <v>AUBERRY 1102R2850</v>
          </cell>
          <cell r="B154" t="str">
            <v>Central Valley</v>
          </cell>
        </row>
        <row r="155">
          <cell r="A155" t="str">
            <v>TYLER 11051704</v>
          </cell>
          <cell r="B155" t="str">
            <v>North Valley</v>
          </cell>
        </row>
        <row r="156">
          <cell r="A156" t="str">
            <v>DOBBINS 11011808</v>
          </cell>
          <cell r="B156" t="str">
            <v>Sierra</v>
          </cell>
        </row>
        <row r="157">
          <cell r="A157" t="str">
            <v>VACAVILLE 11088762</v>
          </cell>
          <cell r="B157" t="str">
            <v>Sierra</v>
          </cell>
        </row>
        <row r="158">
          <cell r="A158" t="str">
            <v>FRUITLAND 114137410</v>
          </cell>
          <cell r="B158" t="str">
            <v>North Coast</v>
          </cell>
        </row>
        <row r="159">
          <cell r="A159" t="str">
            <v>CALISTOGA 110189150</v>
          </cell>
          <cell r="B159" t="str">
            <v>Bay Area</v>
          </cell>
        </row>
        <row r="160">
          <cell r="A160" t="str">
            <v>WILLITS 11032506</v>
          </cell>
          <cell r="B160" t="str">
            <v>North Coast</v>
          </cell>
        </row>
        <row r="161">
          <cell r="A161" t="str">
            <v>CHALLENGE 11021902</v>
          </cell>
          <cell r="B161" t="str">
            <v>North Valley</v>
          </cell>
        </row>
        <row r="162">
          <cell r="A162" t="str">
            <v>WILLITS 1103968</v>
          </cell>
          <cell r="B162" t="str">
            <v>North Coast</v>
          </cell>
        </row>
        <row r="163">
          <cell r="A163" t="str">
            <v>DIAMOND SPRINGS 110610587</v>
          </cell>
          <cell r="B163" t="str">
            <v>Sierra</v>
          </cell>
        </row>
        <row r="164">
          <cell r="A164" t="str">
            <v>JESSUP 11011496</v>
          </cell>
          <cell r="B164" t="str">
            <v>North Valley</v>
          </cell>
        </row>
        <row r="165">
          <cell r="A165" t="str">
            <v>JAMESON 11057652</v>
          </cell>
          <cell r="B165" t="str">
            <v>Sierra</v>
          </cell>
        </row>
        <row r="166">
          <cell r="A166" t="str">
            <v>OREGON TRAIL 11021382</v>
          </cell>
          <cell r="B166" t="str">
            <v>North Valley</v>
          </cell>
        </row>
        <row r="167">
          <cell r="A167" t="str">
            <v>CALPELLA 11013419</v>
          </cell>
          <cell r="B167" t="str">
            <v>North Coast</v>
          </cell>
        </row>
        <row r="168">
          <cell r="A168" t="str">
            <v>ANTLER 11011376</v>
          </cell>
          <cell r="B168" t="str">
            <v>North Valley</v>
          </cell>
        </row>
        <row r="169">
          <cell r="A169" t="str">
            <v>GARBERVILLE 11011604</v>
          </cell>
          <cell r="B169" t="str">
            <v>North Coast</v>
          </cell>
        </row>
        <row r="170">
          <cell r="A170" t="str">
            <v>FRUITLAND 1142circuit_breaker</v>
          </cell>
          <cell r="B170" t="str">
            <v>North Coast</v>
          </cell>
        </row>
        <row r="171">
          <cell r="A171" t="str">
            <v>KANAKA 110183288</v>
          </cell>
          <cell r="B171" t="str">
            <v>North Valley</v>
          </cell>
        </row>
        <row r="172">
          <cell r="A172" t="str">
            <v>FORESTHILL 11022106</v>
          </cell>
          <cell r="B172" t="str">
            <v>Sierra</v>
          </cell>
        </row>
        <row r="173">
          <cell r="A173" t="str">
            <v>CHALLENGE 11015460</v>
          </cell>
          <cell r="B173" t="str">
            <v>North Valley</v>
          </cell>
        </row>
        <row r="174">
          <cell r="A174" t="str">
            <v>LAYTONVILLE 110189606</v>
          </cell>
          <cell r="B174" t="str">
            <v>North Coast</v>
          </cell>
        </row>
        <row r="175">
          <cell r="A175" t="str">
            <v>HARTLEY 1101698</v>
          </cell>
          <cell r="B175" t="str">
            <v>North Coast</v>
          </cell>
        </row>
        <row r="176">
          <cell r="A176" t="str">
            <v>FORT ROSS 11214947</v>
          </cell>
          <cell r="B176" t="str">
            <v>North Coast</v>
          </cell>
        </row>
        <row r="177">
          <cell r="A177" t="str">
            <v>GARBERVILLE 110135706</v>
          </cell>
          <cell r="B177" t="str">
            <v>North Coast</v>
          </cell>
        </row>
        <row r="178">
          <cell r="A178" t="str">
            <v>BONNIE NOOK 1102circuit_breaker</v>
          </cell>
          <cell r="B178" t="str">
            <v>Sierra</v>
          </cell>
        </row>
        <row r="179">
          <cell r="A179" t="str">
            <v>LOW GAP 110137498</v>
          </cell>
          <cell r="B179" t="str">
            <v>North Coast</v>
          </cell>
        </row>
        <row r="180">
          <cell r="A180" t="str">
            <v>BROWNS VALLEY 11011268</v>
          </cell>
          <cell r="B180" t="str">
            <v>Sierra</v>
          </cell>
        </row>
        <row r="181">
          <cell r="A181" t="str">
            <v>FITCH MOUNTAIN 1113356</v>
          </cell>
          <cell r="B181" t="str">
            <v>North Coast</v>
          </cell>
        </row>
        <row r="182">
          <cell r="A182" t="str">
            <v>GARBERVILLE 11026084</v>
          </cell>
          <cell r="B182" t="str">
            <v>North Coast</v>
          </cell>
        </row>
        <row r="183">
          <cell r="A183" t="str">
            <v>CLOVERDALE 1101112</v>
          </cell>
          <cell r="B183" t="str">
            <v>North Coast</v>
          </cell>
        </row>
        <row r="184">
          <cell r="A184" t="str">
            <v>FRUITLAND 11426064</v>
          </cell>
          <cell r="B184" t="str">
            <v>North Coast</v>
          </cell>
        </row>
        <row r="185">
          <cell r="A185" t="str">
            <v>WILLITS 1104934</v>
          </cell>
          <cell r="B185" t="str">
            <v>North Coast</v>
          </cell>
        </row>
        <row r="186">
          <cell r="A186" t="str">
            <v>MARIPOSA 210110990</v>
          </cell>
          <cell r="B186" t="str">
            <v>Central Valley</v>
          </cell>
        </row>
        <row r="187">
          <cell r="A187" t="str">
            <v>VACAVILLE 11046542</v>
          </cell>
          <cell r="B187" t="str">
            <v>Sierra</v>
          </cell>
        </row>
        <row r="188">
          <cell r="A188" t="str">
            <v>HIGGINS 110332120</v>
          </cell>
          <cell r="B188" t="str">
            <v>Sierra</v>
          </cell>
        </row>
        <row r="189">
          <cell r="A189" t="str">
            <v>COLUMBIA HILL 11012212</v>
          </cell>
          <cell r="B189" t="str">
            <v>Sierra</v>
          </cell>
        </row>
        <row r="190">
          <cell r="A190" t="str">
            <v>PENRYN 11072706</v>
          </cell>
          <cell r="B190" t="str">
            <v>Sierra</v>
          </cell>
        </row>
        <row r="191">
          <cell r="A191" t="str">
            <v>JESSUP 11023105</v>
          </cell>
          <cell r="B191" t="str">
            <v>North Valley</v>
          </cell>
        </row>
        <row r="192">
          <cell r="A192" t="str">
            <v>AUBERRY 1102R1013</v>
          </cell>
          <cell r="B192" t="str">
            <v>Central Valley</v>
          </cell>
        </row>
        <row r="193">
          <cell r="A193" t="str">
            <v>PENRYN 1103circuit_breaker</v>
          </cell>
          <cell r="B193" t="str">
            <v>Sierra</v>
          </cell>
        </row>
        <row r="194">
          <cell r="A194" t="str">
            <v>LAYTONVILLE 110268436</v>
          </cell>
          <cell r="B194" t="str">
            <v>North Coast</v>
          </cell>
        </row>
        <row r="195">
          <cell r="A195" t="str">
            <v>SAN JOAQUIN #3 1103circuit_breaker</v>
          </cell>
          <cell r="B195" t="str">
            <v>Central Valley</v>
          </cell>
        </row>
        <row r="196">
          <cell r="A196" t="str">
            <v>AUBERRY 110237466</v>
          </cell>
          <cell r="B196" t="str">
            <v>Central Valley</v>
          </cell>
        </row>
        <row r="197">
          <cell r="A197" t="str">
            <v>GARBERVILLE 11011750</v>
          </cell>
          <cell r="B197" t="str">
            <v>North Coast</v>
          </cell>
        </row>
        <row r="198">
          <cell r="A198" t="str">
            <v>APPLE HILL 11038412</v>
          </cell>
          <cell r="B198" t="str">
            <v>Sierra</v>
          </cell>
        </row>
        <row r="199">
          <cell r="A199" t="str">
            <v>SHINGLE SPRINGS 21107742</v>
          </cell>
          <cell r="B199" t="str">
            <v>Sierra</v>
          </cell>
        </row>
        <row r="200">
          <cell r="A200" t="str">
            <v>BRUNSWICK 11052140</v>
          </cell>
          <cell r="B200" t="str">
            <v>Sierra</v>
          </cell>
        </row>
        <row r="201">
          <cell r="A201" t="str">
            <v>FRUITLAND 1141circuit_breaker</v>
          </cell>
          <cell r="B201" t="str">
            <v>North Coast</v>
          </cell>
        </row>
        <row r="202">
          <cell r="A202" t="str">
            <v>ORO FINO 11022096</v>
          </cell>
          <cell r="B202" t="str">
            <v>North Valley</v>
          </cell>
        </row>
        <row r="203">
          <cell r="A203" t="str">
            <v>CALPELLA 11011204</v>
          </cell>
          <cell r="B203" t="str">
            <v>North Coast</v>
          </cell>
        </row>
        <row r="204">
          <cell r="A204" t="str">
            <v>WISE 1102697216</v>
          </cell>
          <cell r="B204" t="str">
            <v>Sierra</v>
          </cell>
        </row>
        <row r="205">
          <cell r="A205" t="str">
            <v>MARIPOSA 21019400</v>
          </cell>
          <cell r="B205" t="str">
            <v>Central Valley</v>
          </cell>
        </row>
        <row r="206">
          <cell r="A206" t="str">
            <v>FITCH MOUNTAIN 1113583202</v>
          </cell>
          <cell r="B206" t="str">
            <v>North Coast</v>
          </cell>
        </row>
        <row r="207">
          <cell r="A207" t="str">
            <v>LINCOLN 110195756</v>
          </cell>
          <cell r="B207" t="str">
            <v>Sierra</v>
          </cell>
        </row>
        <row r="208">
          <cell r="A208" t="str">
            <v>PUEBLO 210378504</v>
          </cell>
          <cell r="B208" t="str">
            <v>Bay Area</v>
          </cell>
        </row>
        <row r="209">
          <cell r="A209" t="str">
            <v>CEDAR CREEK 1101circuit_breaker</v>
          </cell>
          <cell r="B209" t="str">
            <v>North Valley</v>
          </cell>
        </row>
        <row r="210">
          <cell r="A210" t="str">
            <v>PLACER 1103circuit_breaker</v>
          </cell>
          <cell r="B210" t="str">
            <v>Sierra</v>
          </cell>
        </row>
        <row r="211">
          <cell r="A211" t="str">
            <v>JESSUP 110141356</v>
          </cell>
          <cell r="B211" t="str">
            <v>North Valley</v>
          </cell>
        </row>
        <row r="212">
          <cell r="A212" t="str">
            <v>KANAKA 11011034</v>
          </cell>
          <cell r="B212" t="str">
            <v>North Valley</v>
          </cell>
        </row>
        <row r="213">
          <cell r="A213" t="str">
            <v>JESSUP 11021550</v>
          </cell>
          <cell r="B213" t="str">
            <v>North Valley</v>
          </cell>
        </row>
        <row r="214">
          <cell r="A214" t="str">
            <v>COTTONWOOD 11029026</v>
          </cell>
          <cell r="B214" t="str">
            <v>North Valley</v>
          </cell>
        </row>
        <row r="215">
          <cell r="A215" t="str">
            <v>HALSEY 11012414</v>
          </cell>
          <cell r="B215" t="str">
            <v>Sierra</v>
          </cell>
        </row>
        <row r="216">
          <cell r="A216" t="str">
            <v>PENRYN 1103660</v>
          </cell>
          <cell r="B216" t="str">
            <v>Sierra</v>
          </cell>
        </row>
        <row r="217">
          <cell r="A217" t="str">
            <v>GARBERVILLE 11011770</v>
          </cell>
          <cell r="B217" t="str">
            <v>North Coast</v>
          </cell>
        </row>
        <row r="218">
          <cell r="A218" t="str">
            <v>LOW GAP 11014086</v>
          </cell>
          <cell r="B218" t="str">
            <v>North Coast</v>
          </cell>
        </row>
        <row r="219">
          <cell r="A219" t="str">
            <v>MOUNTAIN QUARRIES 21011102</v>
          </cell>
          <cell r="B219" t="str">
            <v>Sierra</v>
          </cell>
        </row>
        <row r="220">
          <cell r="A220" t="str">
            <v>APPLE HILL 2102186912</v>
          </cell>
          <cell r="B220" t="str">
            <v>Sierra</v>
          </cell>
        </row>
        <row r="221">
          <cell r="A221" t="str">
            <v>SHINGLE SPRINGS 1103circuit_breaker</v>
          </cell>
          <cell r="B221" t="str">
            <v>Sierra</v>
          </cell>
        </row>
        <row r="222">
          <cell r="A222" t="str">
            <v>NARROWS 21052216</v>
          </cell>
          <cell r="B222" t="str">
            <v>Sierra</v>
          </cell>
        </row>
        <row r="223">
          <cell r="A223" t="str">
            <v>GARBERVILLE 1102circuit_breaker</v>
          </cell>
          <cell r="B223" t="str">
            <v>North Coast</v>
          </cell>
        </row>
        <row r="224">
          <cell r="A224" t="str">
            <v>GARBERVILLE 1101circuit_breaker</v>
          </cell>
          <cell r="B224" t="str">
            <v>North Coast</v>
          </cell>
        </row>
        <row r="225">
          <cell r="A225" t="str">
            <v>SILVERADO 210478268</v>
          </cell>
          <cell r="B225" t="str">
            <v>Bay Area</v>
          </cell>
        </row>
        <row r="226">
          <cell r="A226" t="str">
            <v>BANGOR 110182350</v>
          </cell>
          <cell r="B226" t="str">
            <v>Sierra</v>
          </cell>
        </row>
        <row r="227">
          <cell r="A227" t="str">
            <v>STILLWATER 11021466</v>
          </cell>
          <cell r="B227" t="str">
            <v>North Valley</v>
          </cell>
        </row>
        <row r="228">
          <cell r="A228" t="str">
            <v>TYLER 11051536</v>
          </cell>
          <cell r="B228" t="str">
            <v>North Valley</v>
          </cell>
        </row>
        <row r="229">
          <cell r="A229" t="str">
            <v>PINE GROVE 11023172</v>
          </cell>
          <cell r="B229" t="str">
            <v>Central Valley</v>
          </cell>
        </row>
        <row r="230">
          <cell r="A230" t="str">
            <v>SANTA YNEZ 1104Y04</v>
          </cell>
          <cell r="B230" t="str">
            <v>Central Coast</v>
          </cell>
        </row>
        <row r="231">
          <cell r="A231" t="str">
            <v>HIGGINS 11077559</v>
          </cell>
          <cell r="B231" t="str">
            <v>Sierra</v>
          </cell>
        </row>
        <row r="232">
          <cell r="A232" t="str">
            <v>GARBERVILLE 11011514</v>
          </cell>
          <cell r="B232" t="str">
            <v>North Coast</v>
          </cell>
        </row>
        <row r="233">
          <cell r="A233" t="str">
            <v>LOW GAP 11012094</v>
          </cell>
          <cell r="B233" t="str">
            <v>North Coast</v>
          </cell>
        </row>
        <row r="234">
          <cell r="A234" t="str">
            <v>STILLWATER 110148950</v>
          </cell>
          <cell r="B234" t="str">
            <v>North Valley</v>
          </cell>
        </row>
        <row r="235">
          <cell r="A235" t="str">
            <v>JESSUP 110296554</v>
          </cell>
          <cell r="B235" t="str">
            <v>North Valley</v>
          </cell>
        </row>
        <row r="236">
          <cell r="A236" t="str">
            <v>MENDOCINO 110148750</v>
          </cell>
          <cell r="B236" t="str">
            <v>North Coast</v>
          </cell>
        </row>
        <row r="237">
          <cell r="A237" t="str">
            <v>MIDDLETOWN 1101548</v>
          </cell>
          <cell r="B237" t="str">
            <v>North Coast</v>
          </cell>
        </row>
        <row r="238">
          <cell r="A238" t="str">
            <v>TYLER 110585132</v>
          </cell>
          <cell r="B238" t="str">
            <v>North Valley</v>
          </cell>
        </row>
        <row r="239">
          <cell r="A239" t="str">
            <v>SHEPHERD 2111R1400</v>
          </cell>
          <cell r="B239" t="str">
            <v>Central Valley</v>
          </cell>
        </row>
        <row r="240">
          <cell r="A240" t="str">
            <v>VOLTA 11021646</v>
          </cell>
          <cell r="B240" t="str">
            <v>North Valley</v>
          </cell>
        </row>
        <row r="241">
          <cell r="A241" t="str">
            <v>REDBUD 1101323962</v>
          </cell>
          <cell r="B241" t="str">
            <v>North Coast</v>
          </cell>
        </row>
        <row r="242">
          <cell r="A242" t="str">
            <v>LINCOLN 110451756</v>
          </cell>
          <cell r="B242" t="str">
            <v>Sierra</v>
          </cell>
        </row>
        <row r="243">
          <cell r="A243" t="str">
            <v>GARBERVILLE 110139524</v>
          </cell>
          <cell r="B243" t="str">
            <v>North Coast</v>
          </cell>
        </row>
        <row r="244">
          <cell r="A244" t="str">
            <v>LOW GAP 11014160</v>
          </cell>
          <cell r="B244" t="str">
            <v>North Coast</v>
          </cell>
        </row>
        <row r="245">
          <cell r="A245" t="str">
            <v>WILLITS 110337506</v>
          </cell>
          <cell r="B245" t="str">
            <v>North Coast</v>
          </cell>
        </row>
        <row r="246">
          <cell r="A246" t="str">
            <v>APPLE HILL 21026552</v>
          </cell>
          <cell r="B246" t="str">
            <v>Sierra</v>
          </cell>
        </row>
        <row r="247">
          <cell r="A247" t="str">
            <v>CLOVERDALE 1101circuit_breaker</v>
          </cell>
          <cell r="B247" t="str">
            <v>North Coast</v>
          </cell>
        </row>
        <row r="248">
          <cell r="A248" t="str">
            <v>MIDDLETOWN 1103830</v>
          </cell>
          <cell r="B248" t="str">
            <v>North Coast</v>
          </cell>
        </row>
        <row r="249">
          <cell r="A249" t="str">
            <v>BELL 11085703</v>
          </cell>
          <cell r="B249" t="str">
            <v>Sierra</v>
          </cell>
        </row>
        <row r="250">
          <cell r="A250" t="str">
            <v>HOPLAND 11014626</v>
          </cell>
          <cell r="B250" t="str">
            <v>North Coast</v>
          </cell>
        </row>
        <row r="251">
          <cell r="A251" t="str">
            <v>SHINGLE SPRINGS 210961892</v>
          </cell>
          <cell r="B251" t="str">
            <v>Sierra</v>
          </cell>
        </row>
        <row r="252">
          <cell r="A252" t="str">
            <v>GARBERVILLE 11012026</v>
          </cell>
          <cell r="B252" t="str">
            <v>North Coast</v>
          </cell>
        </row>
        <row r="253">
          <cell r="A253" t="str">
            <v>FULTON 1107214</v>
          </cell>
          <cell r="B253" t="str">
            <v>North Coast</v>
          </cell>
        </row>
        <row r="254">
          <cell r="A254" t="str">
            <v>SHINGLE SPRINGS 210935598</v>
          </cell>
          <cell r="B254" t="str">
            <v>Sierra</v>
          </cell>
        </row>
        <row r="255">
          <cell r="A255" t="str">
            <v>SHINGLE SPRINGS 210851476</v>
          </cell>
          <cell r="B255" t="str">
            <v>Sierra</v>
          </cell>
        </row>
        <row r="256">
          <cell r="A256" t="str">
            <v>FORT ROSS 1121circuit_breaker</v>
          </cell>
          <cell r="B256" t="str">
            <v>North Coast</v>
          </cell>
        </row>
        <row r="257">
          <cell r="A257" t="str">
            <v>WOODSIDE 110147872</v>
          </cell>
          <cell r="B257" t="str">
            <v>Bay Area</v>
          </cell>
        </row>
        <row r="258">
          <cell r="A258" t="str">
            <v>FORT ROSS 1121204</v>
          </cell>
          <cell r="B258" t="str">
            <v>North Coast</v>
          </cell>
        </row>
        <row r="259">
          <cell r="A259" t="str">
            <v>WHITMORE 11011594</v>
          </cell>
          <cell r="B259" t="str">
            <v>North Valley</v>
          </cell>
        </row>
        <row r="260">
          <cell r="A260" t="str">
            <v>GRASS VALLEY 11032110</v>
          </cell>
          <cell r="B260" t="str">
            <v>Sierra</v>
          </cell>
        </row>
        <row r="261">
          <cell r="A261" t="str">
            <v>KONOCTI 110275382</v>
          </cell>
          <cell r="B261" t="str">
            <v>North Coast</v>
          </cell>
        </row>
        <row r="262">
          <cell r="A262" t="str">
            <v>MOLINO 1102104</v>
          </cell>
          <cell r="B262" t="str">
            <v>North Coast</v>
          </cell>
        </row>
        <row r="263">
          <cell r="A263" t="str">
            <v>NARROWS 2105circuit_breaker</v>
          </cell>
          <cell r="B263" t="str">
            <v>Sierra</v>
          </cell>
        </row>
        <row r="264">
          <cell r="A264" t="str">
            <v>HOOPA 11013304</v>
          </cell>
          <cell r="B264" t="str">
            <v>North Coast</v>
          </cell>
        </row>
        <row r="265">
          <cell r="A265" t="str">
            <v>WILLITS 11032500</v>
          </cell>
          <cell r="B265" t="str">
            <v>North Coast</v>
          </cell>
        </row>
        <row r="266">
          <cell r="A266" t="str">
            <v>BRIDGEVILLE 110237486</v>
          </cell>
          <cell r="B266" t="str">
            <v>North Coast</v>
          </cell>
        </row>
        <row r="267">
          <cell r="A267" t="str">
            <v>DIAMOND SPRINGS 11062100</v>
          </cell>
          <cell r="B267" t="str">
            <v>Sierra</v>
          </cell>
        </row>
        <row r="268">
          <cell r="A268" t="str">
            <v>WISE 11022234</v>
          </cell>
          <cell r="B268" t="str">
            <v>Sierra</v>
          </cell>
        </row>
        <row r="269">
          <cell r="A269" t="str">
            <v>SILVERADO 210437632</v>
          </cell>
          <cell r="B269" t="str">
            <v>Bay Area</v>
          </cell>
        </row>
        <row r="270">
          <cell r="A270" t="str">
            <v>LAYTONVILLE 11022502</v>
          </cell>
          <cell r="B270" t="str">
            <v>North Coast</v>
          </cell>
        </row>
        <row r="271">
          <cell r="A271" t="str">
            <v>COTTONWOOD 1102circuit_breaker</v>
          </cell>
          <cell r="B271" t="str">
            <v>North Valley</v>
          </cell>
        </row>
        <row r="272">
          <cell r="A272" t="str">
            <v>MOUNTAIN QUARRIES 210151584</v>
          </cell>
          <cell r="B272" t="str">
            <v>Sierra</v>
          </cell>
        </row>
        <row r="273">
          <cell r="A273" t="str">
            <v>GIRVAN 11011636</v>
          </cell>
          <cell r="B273" t="str">
            <v>North Valley</v>
          </cell>
        </row>
        <row r="274">
          <cell r="A274" t="str">
            <v>GEYSERVILLE 110289714</v>
          </cell>
          <cell r="B274" t="str">
            <v>North Coast</v>
          </cell>
        </row>
        <row r="275">
          <cell r="A275" t="str">
            <v>HIGHLANDS 1103circuit_breaker</v>
          </cell>
          <cell r="B275" t="str">
            <v>North Coast</v>
          </cell>
        </row>
        <row r="276">
          <cell r="A276" t="str">
            <v>CORNING 11021622</v>
          </cell>
          <cell r="B276" t="str">
            <v>North Valley</v>
          </cell>
        </row>
        <row r="277">
          <cell r="A277" t="str">
            <v>MOUNTAIN QUARRIES 21016953</v>
          </cell>
          <cell r="B277" t="str">
            <v>Sierra</v>
          </cell>
        </row>
        <row r="278">
          <cell r="A278" t="str">
            <v>AUBERRY 1101R314</v>
          </cell>
          <cell r="B278" t="str">
            <v>Central Valley</v>
          </cell>
        </row>
        <row r="279">
          <cell r="A279" t="str">
            <v>MOLINO 1102658</v>
          </cell>
          <cell r="B279" t="str">
            <v>North Coast</v>
          </cell>
        </row>
        <row r="280">
          <cell r="A280" t="str">
            <v>DIAMOND SPRINGS 110518935</v>
          </cell>
          <cell r="B280" t="str">
            <v>Sierra</v>
          </cell>
        </row>
        <row r="281">
          <cell r="A281" t="str">
            <v>SAND CREEK 11037420</v>
          </cell>
          <cell r="B281" t="str">
            <v>Central Valley</v>
          </cell>
        </row>
        <row r="282">
          <cell r="A282" t="str">
            <v>ALTO 1124430</v>
          </cell>
          <cell r="B282" t="str">
            <v>Bay Area</v>
          </cell>
        </row>
        <row r="283">
          <cell r="A283" t="str">
            <v>UPPER LAKE 1101412</v>
          </cell>
          <cell r="B283" t="str">
            <v>North Coast</v>
          </cell>
        </row>
        <row r="284">
          <cell r="A284" t="str">
            <v>SHINGLE SPRINGS 21092053</v>
          </cell>
          <cell r="B284" t="str">
            <v>Sierra</v>
          </cell>
        </row>
        <row r="285">
          <cell r="A285" t="str">
            <v>PUEBLO 2102792</v>
          </cell>
          <cell r="B285" t="str">
            <v>Bay Area</v>
          </cell>
        </row>
        <row r="286">
          <cell r="A286" t="str">
            <v>ALLEGHANY 1102circuit_breaker</v>
          </cell>
          <cell r="B286" t="str">
            <v>Sierra</v>
          </cell>
        </row>
        <row r="287">
          <cell r="A287" t="str">
            <v>APPLE HILL 21029722</v>
          </cell>
          <cell r="B287" t="str">
            <v>Sierra</v>
          </cell>
        </row>
        <row r="288">
          <cell r="A288" t="str">
            <v>CLAYTON 221296224</v>
          </cell>
          <cell r="B288" t="str">
            <v>Bay Area</v>
          </cell>
        </row>
        <row r="289">
          <cell r="A289" t="str">
            <v>OREGON TRAIL 1102circuit_breaker</v>
          </cell>
          <cell r="B289" t="str">
            <v>North Valley</v>
          </cell>
        </row>
        <row r="290">
          <cell r="A290" t="str">
            <v>HIGHLANDS 1103828</v>
          </cell>
          <cell r="B290" t="str">
            <v>North Coast</v>
          </cell>
        </row>
        <row r="291">
          <cell r="A291" t="str">
            <v>FULTON 1102287172</v>
          </cell>
          <cell r="B291" t="str">
            <v>North Coast</v>
          </cell>
        </row>
        <row r="292">
          <cell r="A292" t="str">
            <v>MIRABEL 1101116</v>
          </cell>
          <cell r="B292" t="str">
            <v>North Coast</v>
          </cell>
        </row>
        <row r="293">
          <cell r="A293" t="str">
            <v>TEMPLETON 2111A66</v>
          </cell>
          <cell r="B293" t="str">
            <v>Central Coast</v>
          </cell>
        </row>
        <row r="294">
          <cell r="A294" t="str">
            <v>LAYTONVILLE 1102682</v>
          </cell>
          <cell r="B294" t="str">
            <v>North Coast</v>
          </cell>
        </row>
        <row r="295">
          <cell r="A295" t="str">
            <v>SHADY GLEN 11022232</v>
          </cell>
          <cell r="B295" t="str">
            <v>Sierra</v>
          </cell>
        </row>
        <row r="296">
          <cell r="A296" t="str">
            <v>CALISTOGA 110143924</v>
          </cell>
          <cell r="B296" t="str">
            <v>Bay Area</v>
          </cell>
        </row>
        <row r="297">
          <cell r="A297" t="str">
            <v>COTTONWOOD 110131500</v>
          </cell>
          <cell r="B297" t="str">
            <v>North Valley</v>
          </cell>
        </row>
        <row r="298">
          <cell r="A298" t="str">
            <v>COARSEGOLD 21035020</v>
          </cell>
          <cell r="B298" t="str">
            <v>Central Valley</v>
          </cell>
        </row>
        <row r="299">
          <cell r="A299" t="str">
            <v>MARIPOSA 21021960</v>
          </cell>
          <cell r="B299" t="str">
            <v>Central Valley</v>
          </cell>
        </row>
        <row r="300">
          <cell r="A300" t="str">
            <v>AUBERRY 1102R902</v>
          </cell>
          <cell r="B300" t="str">
            <v>Central Valley</v>
          </cell>
        </row>
        <row r="301">
          <cell r="A301" t="str">
            <v>WEST POINT 11021303</v>
          </cell>
          <cell r="B301" t="str">
            <v>Central Valley</v>
          </cell>
        </row>
        <row r="302">
          <cell r="A302" t="str">
            <v>SILVERADO 210234959</v>
          </cell>
          <cell r="B302" t="str">
            <v>Bay Area</v>
          </cell>
        </row>
        <row r="303">
          <cell r="A303" t="str">
            <v>ANDERSON 1103circuit_breaker</v>
          </cell>
          <cell r="B303" t="str">
            <v>North Valley</v>
          </cell>
        </row>
        <row r="304">
          <cell r="A304" t="str">
            <v>KONOCTI 110264664</v>
          </cell>
          <cell r="B304" t="str">
            <v>North Coast</v>
          </cell>
        </row>
        <row r="305">
          <cell r="A305" t="str">
            <v>GARBERVILLE 110237054</v>
          </cell>
          <cell r="B305" t="str">
            <v>North Coast</v>
          </cell>
        </row>
        <row r="306">
          <cell r="A306" t="str">
            <v>BRUNSWICK 110651484</v>
          </cell>
          <cell r="B306" t="str">
            <v>Sierra</v>
          </cell>
        </row>
        <row r="307">
          <cell r="A307" t="str">
            <v>MARIPOSA 210110240</v>
          </cell>
          <cell r="B307" t="str">
            <v>Central Valley</v>
          </cell>
        </row>
        <row r="308">
          <cell r="A308" t="str">
            <v>HIGGINS 11071070</v>
          </cell>
          <cell r="B308" t="str">
            <v>Sierra</v>
          </cell>
        </row>
        <row r="309">
          <cell r="A309" t="str">
            <v>HIGGINS 11044281</v>
          </cell>
          <cell r="B309" t="str">
            <v>Sierra</v>
          </cell>
        </row>
        <row r="310">
          <cell r="A310" t="str">
            <v>COARSEGOLD 21045300</v>
          </cell>
          <cell r="B310" t="str">
            <v>Central Valley</v>
          </cell>
        </row>
        <row r="311">
          <cell r="A311" t="str">
            <v>WHITMORE 110145262</v>
          </cell>
          <cell r="B311" t="str">
            <v>North Valley</v>
          </cell>
        </row>
        <row r="312">
          <cell r="A312" t="str">
            <v>GIRVAN 11021028</v>
          </cell>
          <cell r="B312" t="str">
            <v>North Valley</v>
          </cell>
        </row>
        <row r="313">
          <cell r="A313" t="str">
            <v>GARBERVILLE 110197300</v>
          </cell>
          <cell r="B313" t="str">
            <v>North Coast</v>
          </cell>
        </row>
        <row r="314">
          <cell r="A314" t="str">
            <v>MONTICELLO 1101718</v>
          </cell>
          <cell r="B314" t="str">
            <v>Bay Area</v>
          </cell>
        </row>
        <row r="315">
          <cell r="A315" t="str">
            <v>APPLE HILL 21028372</v>
          </cell>
          <cell r="B315" t="str">
            <v>Sierra</v>
          </cell>
        </row>
        <row r="316">
          <cell r="A316" t="str">
            <v>PENRYN 1107circuit_breaker</v>
          </cell>
          <cell r="B316" t="str">
            <v>Sierra</v>
          </cell>
        </row>
        <row r="317">
          <cell r="A317" t="str">
            <v>AUBERRY 1101R2579</v>
          </cell>
          <cell r="B317" t="str">
            <v>Central Valley</v>
          </cell>
        </row>
        <row r="318">
          <cell r="A318" t="str">
            <v>PENRYN 11072708</v>
          </cell>
          <cell r="B318" t="str">
            <v>Sierra</v>
          </cell>
        </row>
        <row r="319">
          <cell r="A319" t="str">
            <v>SAND CREEK 11037140</v>
          </cell>
          <cell r="B319" t="str">
            <v>Central Valley</v>
          </cell>
        </row>
        <row r="320">
          <cell r="A320" t="str">
            <v>PIKE CITY 11011730</v>
          </cell>
          <cell r="B320" t="str">
            <v>Sierra</v>
          </cell>
        </row>
        <row r="321">
          <cell r="A321" t="str">
            <v>JESSUP 11021314</v>
          </cell>
          <cell r="B321" t="str">
            <v>North Valley</v>
          </cell>
        </row>
        <row r="322">
          <cell r="A322" t="str">
            <v>MOLINO 110279306</v>
          </cell>
          <cell r="B322" t="str">
            <v>North Coast</v>
          </cell>
        </row>
        <row r="323">
          <cell r="A323" t="str">
            <v>PUTAH CREEK 110267858</v>
          </cell>
          <cell r="B323" t="str">
            <v>Sierra</v>
          </cell>
        </row>
        <row r="324">
          <cell r="A324" t="str">
            <v>HIGGINS 1109594</v>
          </cell>
          <cell r="B324" t="str">
            <v>Sierra</v>
          </cell>
        </row>
        <row r="325">
          <cell r="A325" t="str">
            <v>PENRYN 110790970</v>
          </cell>
          <cell r="B325" t="str">
            <v>Sierra</v>
          </cell>
        </row>
        <row r="326">
          <cell r="A326" t="str">
            <v>PLACERVILLE 210692012</v>
          </cell>
          <cell r="B326" t="str">
            <v>Sierra</v>
          </cell>
        </row>
        <row r="327">
          <cell r="A327" t="str">
            <v>GARBERVILLE 11022010</v>
          </cell>
          <cell r="B327" t="str">
            <v>North Coast</v>
          </cell>
        </row>
        <row r="328">
          <cell r="A328" t="str">
            <v>GARBERVILLE 11021510</v>
          </cell>
          <cell r="B328" t="str">
            <v>North Coast</v>
          </cell>
        </row>
        <row r="329">
          <cell r="A329" t="str">
            <v>FRUITLAND 11422006</v>
          </cell>
          <cell r="B329" t="str">
            <v>North Coast</v>
          </cell>
        </row>
        <row r="330">
          <cell r="A330" t="str">
            <v>APPLE HILL 210297982</v>
          </cell>
          <cell r="B330" t="str">
            <v>Sierra</v>
          </cell>
        </row>
        <row r="331">
          <cell r="A331" t="str">
            <v>SHINGLE SPRINGS 2105circuit_breaker</v>
          </cell>
          <cell r="B331" t="str">
            <v>Sierra</v>
          </cell>
        </row>
        <row r="332">
          <cell r="A332" t="str">
            <v>WEST POINT 110293116</v>
          </cell>
          <cell r="B332" t="str">
            <v>Central Valley</v>
          </cell>
        </row>
        <row r="333">
          <cell r="A333" t="str">
            <v>HOOPA 110137202</v>
          </cell>
          <cell r="B333" t="str">
            <v>North Coast</v>
          </cell>
        </row>
        <row r="334">
          <cell r="A334" t="str">
            <v>KANAKA 110175744</v>
          </cell>
          <cell r="B334" t="str">
            <v>North Valley</v>
          </cell>
        </row>
        <row r="335">
          <cell r="A335" t="str">
            <v>VOLTA 11021650</v>
          </cell>
          <cell r="B335" t="str">
            <v>North Valley</v>
          </cell>
        </row>
        <row r="336">
          <cell r="A336" t="str">
            <v>MIDDLETOWN 1102circuit_breaker</v>
          </cell>
          <cell r="B336" t="str">
            <v>North Coast</v>
          </cell>
        </row>
        <row r="337">
          <cell r="A337" t="str">
            <v>UPPER LAKE 11011276</v>
          </cell>
          <cell r="B337" t="str">
            <v>North Coast</v>
          </cell>
        </row>
        <row r="338">
          <cell r="A338" t="str">
            <v>COTTONWOOD 1101circuit_breaker</v>
          </cell>
          <cell r="B338" t="str">
            <v>North Valley</v>
          </cell>
        </row>
        <row r="339">
          <cell r="A339" t="str">
            <v>ZACA 1102Y02</v>
          </cell>
          <cell r="B339" t="str">
            <v>Central Coast</v>
          </cell>
        </row>
        <row r="340">
          <cell r="A340" t="str">
            <v>POTTER VALLEY P H 110537476</v>
          </cell>
          <cell r="B340" t="str">
            <v>North Coast</v>
          </cell>
        </row>
        <row r="341">
          <cell r="A341" t="str">
            <v>RED BLUFF 110176020</v>
          </cell>
          <cell r="B341" t="str">
            <v>North Valley</v>
          </cell>
        </row>
        <row r="342">
          <cell r="A342" t="str">
            <v>COARSEGOLD 21045310</v>
          </cell>
          <cell r="B342" t="str">
            <v>Central Valley</v>
          </cell>
        </row>
        <row r="343">
          <cell r="A343" t="str">
            <v>AUBERRY 1102R309</v>
          </cell>
          <cell r="B343" t="str">
            <v>Central Valley</v>
          </cell>
        </row>
        <row r="344">
          <cell r="A344" t="str">
            <v>OAKHURST 110210100</v>
          </cell>
          <cell r="B344" t="str">
            <v>Central Valley</v>
          </cell>
        </row>
        <row r="345">
          <cell r="A345" t="str">
            <v>WILLOW CREEK 11014904</v>
          </cell>
          <cell r="B345" t="str">
            <v>North Coast</v>
          </cell>
        </row>
        <row r="346">
          <cell r="A346" t="str">
            <v>SHINGLE SPRINGS 110419502</v>
          </cell>
          <cell r="B346" t="str">
            <v>Sierra</v>
          </cell>
        </row>
        <row r="347">
          <cell r="A347" t="str">
            <v>WILLITS 1103966</v>
          </cell>
          <cell r="B347" t="str">
            <v>North Coast</v>
          </cell>
        </row>
        <row r="348">
          <cell r="A348" t="str">
            <v>PHILO 11022600</v>
          </cell>
          <cell r="B348" t="str">
            <v>North Coast</v>
          </cell>
        </row>
        <row r="349">
          <cell r="A349" t="str">
            <v>PINE GROVE 11021222</v>
          </cell>
          <cell r="B349" t="str">
            <v>Central Valley</v>
          </cell>
        </row>
        <row r="350">
          <cell r="A350" t="str">
            <v>DIAMOND SPRINGS 1107circuit_breaker</v>
          </cell>
          <cell r="B350" t="str">
            <v>Sierra</v>
          </cell>
        </row>
        <row r="351">
          <cell r="A351" t="str">
            <v>VOLTA 11011596</v>
          </cell>
          <cell r="B351" t="str">
            <v>North Valley</v>
          </cell>
        </row>
        <row r="352">
          <cell r="A352" t="str">
            <v>MOLINO 110241392</v>
          </cell>
          <cell r="B352" t="str">
            <v>North Coast</v>
          </cell>
        </row>
        <row r="353">
          <cell r="A353" t="str">
            <v>MOLINO 1102178</v>
          </cell>
          <cell r="B353" t="str">
            <v>North Coast</v>
          </cell>
        </row>
        <row r="354">
          <cell r="A354" t="str">
            <v>MORGAN HILL 2105XR176</v>
          </cell>
          <cell r="B354" t="str">
            <v>Central Coast</v>
          </cell>
        </row>
        <row r="355">
          <cell r="A355" t="str">
            <v>WILLITS 1103circuit_breaker</v>
          </cell>
          <cell r="B355" t="str">
            <v>North Coast</v>
          </cell>
        </row>
        <row r="356">
          <cell r="A356" t="str">
            <v>WYANDOTTE 11095607</v>
          </cell>
          <cell r="B356" t="str">
            <v>North Valley</v>
          </cell>
        </row>
        <row r="357">
          <cell r="A357" t="str">
            <v>BANGOR 110180670</v>
          </cell>
          <cell r="B357" t="str">
            <v>Sierra</v>
          </cell>
        </row>
        <row r="358">
          <cell r="A358" t="str">
            <v>WEST POINT 110234416</v>
          </cell>
          <cell r="B358" t="str">
            <v>Central Valley</v>
          </cell>
        </row>
        <row r="359">
          <cell r="A359" t="str">
            <v>NARROWS 210534069</v>
          </cell>
          <cell r="B359" t="str">
            <v>Sierra</v>
          </cell>
        </row>
        <row r="360">
          <cell r="A360" t="str">
            <v>WILLITS 1103696</v>
          </cell>
          <cell r="B360" t="str">
            <v>North Coast</v>
          </cell>
        </row>
        <row r="361">
          <cell r="A361" t="str">
            <v>APPLE HILL 21027502</v>
          </cell>
          <cell r="B361" t="str">
            <v>Sierra</v>
          </cell>
        </row>
        <row r="362">
          <cell r="A362" t="str">
            <v>MOUNTAIN QUARRIES 21011350</v>
          </cell>
          <cell r="B362" t="str">
            <v>Sierra</v>
          </cell>
        </row>
        <row r="363">
          <cell r="A363" t="str">
            <v>ALLEGHANY 1101806</v>
          </cell>
          <cell r="B363" t="str">
            <v>Sierra</v>
          </cell>
        </row>
        <row r="364">
          <cell r="A364" t="str">
            <v>OREGON TRAIL 110335002</v>
          </cell>
          <cell r="B364" t="str">
            <v>North Valley</v>
          </cell>
        </row>
        <row r="365">
          <cell r="A365" t="str">
            <v>MOLINO 1101322</v>
          </cell>
          <cell r="B365" t="str">
            <v>North Coast</v>
          </cell>
        </row>
        <row r="366">
          <cell r="A366" t="str">
            <v>PINE GROVE 11023168</v>
          </cell>
          <cell r="B366" t="str">
            <v>Central Valley</v>
          </cell>
        </row>
        <row r="367">
          <cell r="A367" t="str">
            <v>FORT ROSS 1121124</v>
          </cell>
          <cell r="B367" t="str">
            <v>North Coast</v>
          </cell>
        </row>
        <row r="368">
          <cell r="A368" t="str">
            <v>ATASCADERO 1101A02</v>
          </cell>
          <cell r="B368" t="str">
            <v>Central Coast</v>
          </cell>
        </row>
        <row r="369">
          <cell r="A369" t="str">
            <v>GARBERVILLE 11022540</v>
          </cell>
          <cell r="B369" t="str">
            <v>North Coast</v>
          </cell>
        </row>
        <row r="370">
          <cell r="A370" t="str">
            <v>PETALUMA C 1108296</v>
          </cell>
          <cell r="B370" t="str">
            <v>North Coast</v>
          </cell>
        </row>
        <row r="371">
          <cell r="A371" t="str">
            <v>GIRVAN 110280726</v>
          </cell>
          <cell r="B371" t="str">
            <v>North Valley</v>
          </cell>
        </row>
        <row r="372">
          <cell r="A372" t="str">
            <v>CALISTOGA 1102634</v>
          </cell>
          <cell r="B372" t="str">
            <v>Bay Area</v>
          </cell>
        </row>
        <row r="373">
          <cell r="A373" t="str">
            <v>PETALUMA C 1109128</v>
          </cell>
          <cell r="B373" t="str">
            <v>North Coast</v>
          </cell>
        </row>
        <row r="374">
          <cell r="A374" t="str">
            <v>WYANDOTTE 11071026</v>
          </cell>
          <cell r="B374" t="str">
            <v>North Valley</v>
          </cell>
        </row>
        <row r="375">
          <cell r="A375" t="str">
            <v>WEST POINT 1102circuit_breaker</v>
          </cell>
          <cell r="B375" t="str">
            <v>Central Valley</v>
          </cell>
        </row>
        <row r="376">
          <cell r="A376" t="str">
            <v>FORESTHILL 11011802</v>
          </cell>
          <cell r="B376" t="str">
            <v>Sierra</v>
          </cell>
        </row>
        <row r="377">
          <cell r="A377" t="str">
            <v>BONNIE NOOK 110186696</v>
          </cell>
          <cell r="B377" t="str">
            <v>Sierra</v>
          </cell>
        </row>
        <row r="378">
          <cell r="A378" t="str">
            <v>DUNLAP 11037040</v>
          </cell>
          <cell r="B378" t="str">
            <v>Central Valley</v>
          </cell>
        </row>
        <row r="379">
          <cell r="A379" t="str">
            <v>SHINGLE SPRINGS 21092679</v>
          </cell>
          <cell r="B379" t="str">
            <v>Sierra</v>
          </cell>
        </row>
        <row r="380">
          <cell r="A380" t="str">
            <v>MOUNTAIN QUARRIES 21011184</v>
          </cell>
          <cell r="B380" t="str">
            <v>Sierra</v>
          </cell>
        </row>
        <row r="381">
          <cell r="A381" t="str">
            <v>PIT NO 1 11011552</v>
          </cell>
          <cell r="B381" t="str">
            <v>North Valley</v>
          </cell>
        </row>
        <row r="382">
          <cell r="A382" t="str">
            <v>WYANDOTTE 11091520</v>
          </cell>
          <cell r="B382" t="str">
            <v>North Valley</v>
          </cell>
        </row>
        <row r="383">
          <cell r="A383" t="str">
            <v>PENRYN 11052406</v>
          </cell>
          <cell r="B383" t="str">
            <v>Sierra</v>
          </cell>
        </row>
        <row r="384">
          <cell r="A384" t="str">
            <v>COARSEGOLD 210410110</v>
          </cell>
          <cell r="B384" t="str">
            <v>Central Valley</v>
          </cell>
        </row>
        <row r="385">
          <cell r="A385" t="str">
            <v>BIG BEND 1102circuit_breaker</v>
          </cell>
          <cell r="B385" t="str">
            <v>North Valley</v>
          </cell>
        </row>
        <row r="386">
          <cell r="A386" t="str">
            <v>FLINT 1101750</v>
          </cell>
          <cell r="B386" t="str">
            <v>Sierra</v>
          </cell>
        </row>
        <row r="387">
          <cell r="A387" t="str">
            <v>SILVERADO 210258626</v>
          </cell>
          <cell r="B387" t="str">
            <v>Bay Area</v>
          </cell>
        </row>
        <row r="388">
          <cell r="A388" t="str">
            <v>BRUNSWICK 11062790</v>
          </cell>
          <cell r="B388" t="str">
            <v>Sierra</v>
          </cell>
        </row>
        <row r="389">
          <cell r="A389" t="str">
            <v>CLOVERDALE 1102672</v>
          </cell>
          <cell r="B389" t="str">
            <v>North Coast</v>
          </cell>
        </row>
        <row r="390">
          <cell r="A390" t="str">
            <v>EL DORADO PH 210119752</v>
          </cell>
          <cell r="B390" t="str">
            <v>Sierra</v>
          </cell>
        </row>
        <row r="391">
          <cell r="A391" t="str">
            <v>FRUITLAND 11418860</v>
          </cell>
          <cell r="B391" t="str">
            <v>North Coast</v>
          </cell>
        </row>
        <row r="392">
          <cell r="A392" t="str">
            <v>TIVY VALLEY 11077380</v>
          </cell>
          <cell r="B392" t="str">
            <v>Central Valley</v>
          </cell>
        </row>
        <row r="393">
          <cell r="A393" t="str">
            <v>PHILO 1102circuit_breaker</v>
          </cell>
          <cell r="B393" t="str">
            <v>North Coast</v>
          </cell>
        </row>
        <row r="394">
          <cell r="A394" t="str">
            <v>SMARTVILLE 1101circuit_breaker</v>
          </cell>
          <cell r="B394" t="str">
            <v>Sierra</v>
          </cell>
        </row>
        <row r="395">
          <cell r="A395" t="str">
            <v>SHINGLE SPRINGS 211051800</v>
          </cell>
          <cell r="B395" t="str">
            <v>Sierra</v>
          </cell>
        </row>
        <row r="396">
          <cell r="A396" t="str">
            <v>DOBBINS 110191464</v>
          </cell>
          <cell r="B396" t="str">
            <v>Sierra</v>
          </cell>
        </row>
        <row r="397">
          <cell r="A397" t="str">
            <v>PETALUMA C 1108618</v>
          </cell>
          <cell r="B397" t="str">
            <v>North Coast</v>
          </cell>
        </row>
        <row r="398">
          <cell r="A398" t="str">
            <v>APPLE HILL 110413512</v>
          </cell>
          <cell r="B398" t="str">
            <v>Sierra</v>
          </cell>
        </row>
        <row r="399">
          <cell r="A399" t="str">
            <v>MIDDLETOWN 11014646</v>
          </cell>
          <cell r="B399" t="str">
            <v>North Coast</v>
          </cell>
        </row>
        <row r="400">
          <cell r="A400" t="str">
            <v>GIRVAN 1102circuit_breaker</v>
          </cell>
          <cell r="B400" t="str">
            <v>North Valley</v>
          </cell>
        </row>
        <row r="401">
          <cell r="A401" t="str">
            <v>BOLINAS 1101530</v>
          </cell>
          <cell r="B401" t="str">
            <v>Bay Area</v>
          </cell>
        </row>
        <row r="402">
          <cell r="A402" t="str">
            <v>PHILO 1102928</v>
          </cell>
          <cell r="B402" t="str">
            <v>North Coast</v>
          </cell>
        </row>
        <row r="403">
          <cell r="A403" t="str">
            <v>DESCHUTES 11019722</v>
          </cell>
          <cell r="B403" t="str">
            <v>North Valley</v>
          </cell>
        </row>
        <row r="404">
          <cell r="A404" t="str">
            <v>APPLE HILL 210251792</v>
          </cell>
          <cell r="B404" t="str">
            <v>Sierra</v>
          </cell>
        </row>
        <row r="405">
          <cell r="A405" t="str">
            <v>ALTO 1124432</v>
          </cell>
          <cell r="B405" t="str">
            <v>Bay Area</v>
          </cell>
        </row>
        <row r="406">
          <cell r="A406" t="str">
            <v>SAN RAMON 2108circuit_breaker</v>
          </cell>
          <cell r="B406" t="str">
            <v>Bay Area</v>
          </cell>
        </row>
        <row r="407">
          <cell r="A407" t="str">
            <v>HIGHLANDS 1103520</v>
          </cell>
          <cell r="B407" t="str">
            <v>North Coast</v>
          </cell>
        </row>
        <row r="408">
          <cell r="A408" t="str">
            <v>WILLITS 110337504</v>
          </cell>
          <cell r="B408" t="str">
            <v>North Coast</v>
          </cell>
        </row>
        <row r="409">
          <cell r="A409" t="str">
            <v>MORGAN HILL 2105XR152</v>
          </cell>
          <cell r="B409" t="str">
            <v>Central Coast</v>
          </cell>
        </row>
        <row r="410">
          <cell r="A410" t="str">
            <v>DIAMOND SPRINGS 110656026</v>
          </cell>
          <cell r="B410" t="str">
            <v>Sierra</v>
          </cell>
        </row>
        <row r="411">
          <cell r="A411" t="str">
            <v>OAKHURST 11035480</v>
          </cell>
          <cell r="B411" t="str">
            <v>Central Valley</v>
          </cell>
        </row>
        <row r="412">
          <cell r="A412" t="str">
            <v>PENRYN 110351658</v>
          </cell>
          <cell r="B412" t="str">
            <v>Sierra</v>
          </cell>
        </row>
        <row r="413">
          <cell r="A413" t="str">
            <v>VOLTA 11011568</v>
          </cell>
          <cell r="B413" t="str">
            <v>North Valley</v>
          </cell>
        </row>
        <row r="414">
          <cell r="A414" t="str">
            <v>CALISTOGA 1102769230</v>
          </cell>
          <cell r="B414" t="str">
            <v>Bay Area</v>
          </cell>
        </row>
        <row r="415">
          <cell r="A415" t="str">
            <v>STILLWATER 11011320</v>
          </cell>
          <cell r="B415" t="str">
            <v>North Valley</v>
          </cell>
        </row>
        <row r="416">
          <cell r="A416" t="str">
            <v>ORO FINO 11012022</v>
          </cell>
          <cell r="B416" t="str">
            <v>North Valley</v>
          </cell>
        </row>
        <row r="417">
          <cell r="A417" t="str">
            <v>STAFFORD 1102524</v>
          </cell>
          <cell r="B417" t="str">
            <v>Bay Area</v>
          </cell>
        </row>
        <row r="418">
          <cell r="A418" t="str">
            <v>OREGON TRAIL 110249144</v>
          </cell>
          <cell r="B418" t="str">
            <v>North Valley</v>
          </cell>
        </row>
        <row r="419">
          <cell r="A419" t="str">
            <v>GEYSERVILLE 110135492</v>
          </cell>
          <cell r="B419" t="str">
            <v>North Coast</v>
          </cell>
        </row>
        <row r="420">
          <cell r="A420" t="str">
            <v>MARIPOSA 210110070</v>
          </cell>
          <cell r="B420" t="str">
            <v>Central Valley</v>
          </cell>
        </row>
        <row r="421">
          <cell r="A421" t="str">
            <v>CALISTOGA 1101890</v>
          </cell>
          <cell r="B421" t="str">
            <v>Bay Area</v>
          </cell>
        </row>
        <row r="422">
          <cell r="A422" t="str">
            <v>FORT SEWARD 1121circuit_breaker</v>
          </cell>
          <cell r="B422" t="str">
            <v>North Coast</v>
          </cell>
        </row>
        <row r="423">
          <cell r="A423" t="str">
            <v>FORT BRAGG A 110195294</v>
          </cell>
          <cell r="B423" t="str">
            <v>North Coast</v>
          </cell>
        </row>
        <row r="424">
          <cell r="A424" t="str">
            <v>COTATI 1103132</v>
          </cell>
          <cell r="B424" t="str">
            <v>North Coast</v>
          </cell>
        </row>
        <row r="425">
          <cell r="A425" t="str">
            <v>MIDDLETOWN 1102998</v>
          </cell>
          <cell r="B425" t="str">
            <v>North Coast</v>
          </cell>
        </row>
        <row r="426">
          <cell r="A426" t="str">
            <v>COLUMBIA HILL 1101764</v>
          </cell>
          <cell r="B426" t="str">
            <v>Sierra</v>
          </cell>
        </row>
        <row r="427">
          <cell r="A427" t="str">
            <v>ALLEGHANY 1101804</v>
          </cell>
          <cell r="B427" t="str">
            <v>Sierra</v>
          </cell>
        </row>
        <row r="428">
          <cell r="A428" t="str">
            <v>COARSEGOLD 210410400</v>
          </cell>
          <cell r="B428" t="str">
            <v>Central Valley</v>
          </cell>
        </row>
        <row r="429">
          <cell r="A429" t="str">
            <v>CHALLENGE 110198174</v>
          </cell>
          <cell r="B429" t="str">
            <v>North Valley</v>
          </cell>
        </row>
        <row r="430">
          <cell r="A430" t="str">
            <v>HIGGINS 11102408</v>
          </cell>
          <cell r="B430" t="str">
            <v>Sierra</v>
          </cell>
        </row>
        <row r="431">
          <cell r="A431" t="str">
            <v>PINE GROVE 110283098</v>
          </cell>
          <cell r="B431" t="str">
            <v>Central Valley</v>
          </cell>
        </row>
        <row r="432">
          <cell r="A432" t="str">
            <v>JESSUP 11031540</v>
          </cell>
          <cell r="B432" t="str">
            <v>North Valley</v>
          </cell>
        </row>
        <row r="433">
          <cell r="A433" t="str">
            <v>CLARKSVILLE 210319572</v>
          </cell>
          <cell r="B433" t="str">
            <v>Sierra</v>
          </cell>
        </row>
        <row r="434">
          <cell r="A434" t="str">
            <v>OLETA 11021204</v>
          </cell>
          <cell r="B434" t="str">
            <v>Central Valley</v>
          </cell>
        </row>
        <row r="435">
          <cell r="A435" t="str">
            <v>WEST POINT 110236676</v>
          </cell>
          <cell r="B435" t="str">
            <v>Central Valley</v>
          </cell>
        </row>
        <row r="436">
          <cell r="A436" t="str">
            <v>MIDDLETOWN 110148212</v>
          </cell>
          <cell r="B436" t="str">
            <v>North Coast</v>
          </cell>
        </row>
        <row r="437">
          <cell r="A437" t="str">
            <v>COLUMBIA HILL 1101circuit_breaker</v>
          </cell>
          <cell r="B437" t="str">
            <v>Sierra</v>
          </cell>
        </row>
        <row r="438">
          <cell r="A438" t="str">
            <v>FORESTHILL 11011820</v>
          </cell>
          <cell r="B438" t="str">
            <v>Sierra</v>
          </cell>
        </row>
        <row r="439">
          <cell r="A439" t="str">
            <v>SILVERADO 2104806</v>
          </cell>
          <cell r="B439" t="str">
            <v>Bay Area</v>
          </cell>
        </row>
        <row r="440">
          <cell r="A440" t="str">
            <v>HOPLAND 110194006</v>
          </cell>
          <cell r="B440" t="str">
            <v>North Coast</v>
          </cell>
        </row>
        <row r="441">
          <cell r="A441" t="str">
            <v>KANAKA 11011044</v>
          </cell>
          <cell r="B441" t="str">
            <v>North Valley</v>
          </cell>
        </row>
        <row r="442">
          <cell r="A442" t="str">
            <v>GEYSERVILLE 1102484</v>
          </cell>
          <cell r="B442" t="str">
            <v>North Coast</v>
          </cell>
        </row>
        <row r="443">
          <cell r="A443" t="str">
            <v>GARCIA 0401666</v>
          </cell>
          <cell r="B443" t="str">
            <v>North Coast</v>
          </cell>
        </row>
        <row r="444">
          <cell r="A444" t="str">
            <v>DUNBAR 1102694641</v>
          </cell>
          <cell r="B444" t="str">
            <v>North Coast</v>
          </cell>
        </row>
        <row r="445">
          <cell r="A445" t="str">
            <v>ORO FINO 11022040</v>
          </cell>
          <cell r="B445" t="str">
            <v>North Valley</v>
          </cell>
        </row>
        <row r="446">
          <cell r="A446" t="str">
            <v>MARIPOSA 2102440236</v>
          </cell>
          <cell r="B446" t="str">
            <v>Central Valley</v>
          </cell>
        </row>
        <row r="447">
          <cell r="A447" t="str">
            <v>WEST POINT 11024790</v>
          </cell>
          <cell r="B447" t="str">
            <v>Central Valley</v>
          </cell>
        </row>
        <row r="448">
          <cell r="A448" t="str">
            <v>MORGAN HILL 2111XR398</v>
          </cell>
          <cell r="B448" t="str">
            <v>Central Coast</v>
          </cell>
        </row>
        <row r="449">
          <cell r="A449" t="str">
            <v>REDBUD 1102circuit_breaker</v>
          </cell>
          <cell r="B449" t="str">
            <v>North Coast</v>
          </cell>
        </row>
        <row r="450">
          <cell r="A450" t="str">
            <v>MOLINO 1101338</v>
          </cell>
          <cell r="B450" t="str">
            <v>North Coast</v>
          </cell>
        </row>
        <row r="451">
          <cell r="A451" t="str">
            <v>HIGHLANDS 1103568</v>
          </cell>
          <cell r="B451" t="str">
            <v>North Coast</v>
          </cell>
        </row>
        <row r="452">
          <cell r="A452" t="str">
            <v>TEMPLETON 2111R86</v>
          </cell>
          <cell r="B452" t="str">
            <v>Central Coast</v>
          </cell>
        </row>
        <row r="453">
          <cell r="A453" t="str">
            <v>KERCKHOFF 1101circuit_breaker</v>
          </cell>
          <cell r="B453" t="str">
            <v>Central Valley</v>
          </cell>
        </row>
        <row r="454">
          <cell r="A454" t="str">
            <v>TEMPLETON 2110R90</v>
          </cell>
          <cell r="B454" t="str">
            <v>Central Coast</v>
          </cell>
        </row>
        <row r="455">
          <cell r="A455" t="str">
            <v>WYANDOTTE 11031508</v>
          </cell>
          <cell r="B455" t="str">
            <v>North Valley</v>
          </cell>
        </row>
        <row r="456">
          <cell r="A456" t="str">
            <v>POTTER VALLEY P H 11051904</v>
          </cell>
          <cell r="B456" t="str">
            <v>North Coast</v>
          </cell>
        </row>
        <row r="457">
          <cell r="A457" t="str">
            <v>BANGOR 11011958</v>
          </cell>
          <cell r="B457" t="str">
            <v>Sierra</v>
          </cell>
        </row>
        <row r="458">
          <cell r="A458" t="str">
            <v>LUCERNE 1106664</v>
          </cell>
          <cell r="B458" t="str">
            <v>North Coast</v>
          </cell>
        </row>
        <row r="459">
          <cell r="A459" t="str">
            <v>PARADISE 1103circuit_breaker</v>
          </cell>
          <cell r="B459" t="str">
            <v>North Valley</v>
          </cell>
        </row>
        <row r="460">
          <cell r="A460" t="str">
            <v>BUCKS CREEK 1101circuit_breaker</v>
          </cell>
          <cell r="B460" t="str">
            <v>North Valley</v>
          </cell>
        </row>
        <row r="461">
          <cell r="A461" t="str">
            <v>PANORAMA 11021526</v>
          </cell>
          <cell r="B461" t="str">
            <v>North Valley</v>
          </cell>
        </row>
        <row r="462">
          <cell r="A462" t="str">
            <v>CORRAL 1102circuit_breaker</v>
          </cell>
          <cell r="B462" t="str">
            <v>Central Valley</v>
          </cell>
        </row>
        <row r="463">
          <cell r="A463" t="str">
            <v>PENRYN 1107346</v>
          </cell>
          <cell r="B463" t="str">
            <v>Sierra</v>
          </cell>
        </row>
        <row r="464">
          <cell r="A464" t="str">
            <v>BANGOR 110131502</v>
          </cell>
          <cell r="B464" t="str">
            <v>Sierra</v>
          </cell>
        </row>
        <row r="465">
          <cell r="A465" t="str">
            <v>POINT ARENA 110147952</v>
          </cell>
          <cell r="B465" t="str">
            <v>North Coast</v>
          </cell>
        </row>
        <row r="466">
          <cell r="A466" t="str">
            <v>GIRVAN 11019732</v>
          </cell>
          <cell r="B466" t="str">
            <v>North Valley</v>
          </cell>
        </row>
        <row r="467">
          <cell r="A467" t="str">
            <v>NARROWS 210248484</v>
          </cell>
          <cell r="B467" t="str">
            <v>Sierra</v>
          </cell>
        </row>
        <row r="468">
          <cell r="A468" t="str">
            <v>CORNING 110253184</v>
          </cell>
          <cell r="B468" t="str">
            <v>North Valley</v>
          </cell>
        </row>
        <row r="469">
          <cell r="A469" t="str">
            <v>LUCERNE 11031280</v>
          </cell>
          <cell r="B469" t="str">
            <v>North Coast</v>
          </cell>
        </row>
        <row r="470">
          <cell r="A470" t="str">
            <v>NORTH BRANCH 1101TS1115</v>
          </cell>
          <cell r="B470" t="str">
            <v>Central Valley</v>
          </cell>
        </row>
        <row r="471">
          <cell r="A471" t="str">
            <v>GUALALA 111223444</v>
          </cell>
          <cell r="B471" t="str">
            <v>North Coast</v>
          </cell>
        </row>
        <row r="472">
          <cell r="A472" t="str">
            <v>ELK CREEK 11012004</v>
          </cell>
          <cell r="B472" t="str">
            <v>North Valley</v>
          </cell>
        </row>
        <row r="473">
          <cell r="A473" t="str">
            <v>BRUNSWICK 110350070</v>
          </cell>
          <cell r="B473" t="str">
            <v>Sierra</v>
          </cell>
        </row>
        <row r="474">
          <cell r="A474" t="str">
            <v>APPLE HILL 110412842</v>
          </cell>
          <cell r="B474" t="str">
            <v>Sierra</v>
          </cell>
        </row>
        <row r="475">
          <cell r="A475" t="str">
            <v>POTTER VALLEY P H 110495878</v>
          </cell>
          <cell r="B475" t="str">
            <v>North Coast</v>
          </cell>
        </row>
        <row r="476">
          <cell r="A476" t="str">
            <v>BRUNSWICK 110651486</v>
          </cell>
          <cell r="B476" t="str">
            <v>Sierra</v>
          </cell>
        </row>
        <row r="477">
          <cell r="A477" t="str">
            <v>ALTO 1125510</v>
          </cell>
          <cell r="B477" t="str">
            <v>Bay Area</v>
          </cell>
        </row>
        <row r="478">
          <cell r="A478" t="str">
            <v>COVELO 1101562360</v>
          </cell>
          <cell r="B478" t="str">
            <v>North Coast</v>
          </cell>
        </row>
        <row r="479">
          <cell r="A479" t="str">
            <v>GEYSERVILLE 110137454</v>
          </cell>
          <cell r="B479" t="str">
            <v>North Coast</v>
          </cell>
        </row>
        <row r="480">
          <cell r="A480" t="str">
            <v>SHADY GLEN 1102circuit_breaker</v>
          </cell>
          <cell r="B480" t="str">
            <v>Sierra</v>
          </cell>
        </row>
        <row r="481">
          <cell r="A481" t="str">
            <v>GREENBRAE 11031260</v>
          </cell>
          <cell r="B481" t="str">
            <v>Bay Area</v>
          </cell>
        </row>
        <row r="482">
          <cell r="A482" t="str">
            <v>EL DORADO PH 21016852</v>
          </cell>
          <cell r="B482" t="str">
            <v>Sierra</v>
          </cell>
        </row>
        <row r="483">
          <cell r="A483" t="str">
            <v>SANTA YNEZ 1104Y66</v>
          </cell>
          <cell r="B483" t="str">
            <v>Central Coast</v>
          </cell>
        </row>
        <row r="484">
          <cell r="A484" t="str">
            <v>PLACERVILLE 21069712</v>
          </cell>
          <cell r="B484" t="str">
            <v>Sierra</v>
          </cell>
        </row>
        <row r="485">
          <cell r="A485" t="str">
            <v>MOUNTAIN QUARRIES 210192474</v>
          </cell>
          <cell r="B485" t="str">
            <v>Sierra</v>
          </cell>
        </row>
        <row r="486">
          <cell r="A486" t="str">
            <v>BUCKS CREEK 1102circuit_breaker</v>
          </cell>
          <cell r="B486" t="str">
            <v>North Valley</v>
          </cell>
        </row>
        <row r="487">
          <cell r="A487" t="str">
            <v>OAKHURST 110310570</v>
          </cell>
          <cell r="B487" t="str">
            <v>Central Valley</v>
          </cell>
        </row>
        <row r="488">
          <cell r="A488" t="str">
            <v>UKIAH 1113circuit_breaker</v>
          </cell>
          <cell r="B488" t="str">
            <v>North Coast</v>
          </cell>
        </row>
        <row r="489">
          <cell r="A489" t="str">
            <v>FORESTHILL 110150486</v>
          </cell>
          <cell r="B489" t="str">
            <v>Sierra</v>
          </cell>
        </row>
        <row r="490">
          <cell r="A490" t="str">
            <v>ELK CREEK 11012002</v>
          </cell>
          <cell r="B490" t="str">
            <v>North Valley</v>
          </cell>
        </row>
        <row r="491">
          <cell r="A491" t="str">
            <v>SHINGLE SPRINGS 210985766</v>
          </cell>
          <cell r="B491" t="str">
            <v>Sierra</v>
          </cell>
        </row>
        <row r="492">
          <cell r="A492" t="str">
            <v>POTTER VALLEY P H 110564118</v>
          </cell>
          <cell r="B492" t="str">
            <v>North Coast</v>
          </cell>
        </row>
        <row r="493">
          <cell r="A493" t="str">
            <v>PUTAH CREEK 11028352</v>
          </cell>
          <cell r="B493" t="str">
            <v>Sierra</v>
          </cell>
        </row>
        <row r="494">
          <cell r="A494" t="str">
            <v>PIT NO 5 11011618</v>
          </cell>
          <cell r="B494" t="str">
            <v>North Valley</v>
          </cell>
        </row>
        <row r="495">
          <cell r="A495" t="str">
            <v>WILDWOOD 11011576</v>
          </cell>
          <cell r="B495" t="str">
            <v>North Valley</v>
          </cell>
        </row>
        <row r="496">
          <cell r="A496" t="str">
            <v>MOUNTAIN QUARRIES 21011346</v>
          </cell>
          <cell r="B496" t="str">
            <v>Sierra</v>
          </cell>
        </row>
        <row r="497">
          <cell r="A497" t="str">
            <v>WOODSIDE 11018972</v>
          </cell>
          <cell r="B497" t="str">
            <v>Bay Area</v>
          </cell>
        </row>
        <row r="498">
          <cell r="A498" t="str">
            <v>BRUNSWICK 11052130</v>
          </cell>
          <cell r="B498" t="str">
            <v>Sierra</v>
          </cell>
        </row>
        <row r="499">
          <cell r="A499" t="str">
            <v>WYANDOTTE 110777578</v>
          </cell>
          <cell r="B499" t="str">
            <v>North Valley</v>
          </cell>
        </row>
        <row r="500">
          <cell r="A500" t="str">
            <v>MONTICELLO 11014360</v>
          </cell>
          <cell r="B500" t="str">
            <v>Bay Area</v>
          </cell>
        </row>
        <row r="501">
          <cell r="A501" t="str">
            <v>WEST POINT 110136674</v>
          </cell>
          <cell r="B501" t="str">
            <v>Central Valley</v>
          </cell>
        </row>
        <row r="502">
          <cell r="A502" t="str">
            <v>HIGGINS 1104324510</v>
          </cell>
          <cell r="B502" t="str">
            <v>Sierra</v>
          </cell>
        </row>
        <row r="503">
          <cell r="A503" t="str">
            <v>ORO FINO 1101circuit_breaker</v>
          </cell>
          <cell r="B503" t="str">
            <v>North Valley</v>
          </cell>
        </row>
        <row r="504">
          <cell r="A504" t="str">
            <v>BANGOR 11011804</v>
          </cell>
          <cell r="B504" t="str">
            <v>Sierra</v>
          </cell>
        </row>
        <row r="505">
          <cell r="A505" t="str">
            <v>HIGGINS 11041006</v>
          </cell>
          <cell r="B505" t="str">
            <v>Sierra</v>
          </cell>
        </row>
        <row r="506">
          <cell r="A506" t="str">
            <v>PINE GROVE 110235576</v>
          </cell>
          <cell r="B506" t="str">
            <v>Central Valley</v>
          </cell>
        </row>
        <row r="507">
          <cell r="A507" t="str">
            <v>WILLITS 1104504</v>
          </cell>
          <cell r="B507" t="str">
            <v>North Coast</v>
          </cell>
        </row>
        <row r="508">
          <cell r="A508" t="str">
            <v>APPLE HILL 110412832</v>
          </cell>
          <cell r="B508" t="str">
            <v>Sierra</v>
          </cell>
        </row>
        <row r="509">
          <cell r="A509" t="str">
            <v>WILLITS 1104circuit_breaker</v>
          </cell>
          <cell r="B509" t="str">
            <v>North Coast</v>
          </cell>
        </row>
        <row r="510">
          <cell r="A510" t="str">
            <v>LINCOLN 11012310</v>
          </cell>
          <cell r="B510" t="str">
            <v>Sierra</v>
          </cell>
        </row>
        <row r="511">
          <cell r="A511" t="str">
            <v>PASO ROBLES 1104R56</v>
          </cell>
          <cell r="B511" t="str">
            <v>Central Coast</v>
          </cell>
        </row>
        <row r="512">
          <cell r="A512" t="str">
            <v>HARTLEY 1101658</v>
          </cell>
          <cell r="B512" t="str">
            <v>North Coast</v>
          </cell>
        </row>
        <row r="513">
          <cell r="A513" t="str">
            <v>MOUNTAIN QUARRIES 21011180</v>
          </cell>
          <cell r="B513" t="str">
            <v>Sierra</v>
          </cell>
        </row>
        <row r="514">
          <cell r="A514" t="str">
            <v>CAMP EVERS 210660124</v>
          </cell>
          <cell r="B514" t="str">
            <v>Central Coast</v>
          </cell>
        </row>
        <row r="515">
          <cell r="A515" t="str">
            <v>ELK CREEK 11012212</v>
          </cell>
          <cell r="B515" t="str">
            <v>North Valley</v>
          </cell>
        </row>
        <row r="516">
          <cell r="A516" t="str">
            <v>JAMESON 1103circuit_breaker</v>
          </cell>
          <cell r="B516" t="str">
            <v>Sierra</v>
          </cell>
        </row>
        <row r="517">
          <cell r="A517" t="str">
            <v>PUTAH CREEK 110246012</v>
          </cell>
          <cell r="B517" t="str">
            <v>Sierra</v>
          </cell>
        </row>
        <row r="518">
          <cell r="A518" t="str">
            <v>APPLE HILL 110313312</v>
          </cell>
          <cell r="B518" t="str">
            <v>Sierra</v>
          </cell>
        </row>
        <row r="519">
          <cell r="A519" t="str">
            <v>HORSESHOE 110150140</v>
          </cell>
          <cell r="B519" t="str">
            <v>Sierra</v>
          </cell>
        </row>
        <row r="520">
          <cell r="A520" t="str">
            <v>PIT NO 3 21011482</v>
          </cell>
          <cell r="B520" t="str">
            <v>North Valley</v>
          </cell>
        </row>
        <row r="521">
          <cell r="A521" t="str">
            <v>VOLTA 11021504</v>
          </cell>
          <cell r="B521" t="str">
            <v>North Valley</v>
          </cell>
        </row>
        <row r="522">
          <cell r="A522" t="str">
            <v>WILLITS 1103538</v>
          </cell>
          <cell r="B522" t="str">
            <v>North Coast</v>
          </cell>
        </row>
        <row r="523">
          <cell r="A523" t="str">
            <v>BROWNS VALLEY 110117011</v>
          </cell>
          <cell r="B523" t="str">
            <v>Sierra</v>
          </cell>
        </row>
        <row r="524">
          <cell r="A524" t="str">
            <v>BEAR VALLEY 210511210</v>
          </cell>
          <cell r="B524" t="str">
            <v>Central Valley</v>
          </cell>
        </row>
        <row r="525">
          <cell r="A525" t="str">
            <v>WYANDOTTE 11101954</v>
          </cell>
          <cell r="B525" t="str">
            <v>North Valley</v>
          </cell>
        </row>
        <row r="526">
          <cell r="A526" t="str">
            <v>AUBERRY 1101R2839</v>
          </cell>
          <cell r="B526" t="str">
            <v>Central Valley</v>
          </cell>
        </row>
        <row r="527">
          <cell r="A527" t="str">
            <v>ZACA 1102circuit_breaker</v>
          </cell>
          <cell r="B527" t="str">
            <v>Central Coast</v>
          </cell>
        </row>
        <row r="528">
          <cell r="A528" t="str">
            <v>NORTH BRANCH 110111206</v>
          </cell>
          <cell r="B528" t="str">
            <v>Central Valley</v>
          </cell>
        </row>
        <row r="529">
          <cell r="A529" t="str">
            <v>MIDDLETOWN 1101612</v>
          </cell>
          <cell r="B529" t="str">
            <v>North Coast</v>
          </cell>
        </row>
        <row r="530">
          <cell r="A530" t="str">
            <v>VOLTA 110149742</v>
          </cell>
          <cell r="B530" t="str">
            <v>North Valley</v>
          </cell>
        </row>
        <row r="531">
          <cell r="A531" t="str">
            <v>CORRAL 110236666</v>
          </cell>
          <cell r="B531" t="str">
            <v>Central Valley</v>
          </cell>
        </row>
        <row r="532">
          <cell r="A532" t="str">
            <v>MOUNTAIN QUARRIES 21011130</v>
          </cell>
          <cell r="B532" t="str">
            <v>Sierra</v>
          </cell>
        </row>
        <row r="533">
          <cell r="A533" t="str">
            <v>CLEAR LAKE 1102904</v>
          </cell>
          <cell r="B533" t="str">
            <v>North Coast</v>
          </cell>
        </row>
        <row r="534">
          <cell r="A534" t="str">
            <v>BRUNSWICK 11042112</v>
          </cell>
          <cell r="B534" t="str">
            <v>Sierra</v>
          </cell>
        </row>
        <row r="535">
          <cell r="A535" t="str">
            <v>SAN JOAQUIN #2 1103157026</v>
          </cell>
          <cell r="B535" t="str">
            <v>Central Valley</v>
          </cell>
        </row>
        <row r="536">
          <cell r="A536" t="str">
            <v>ANNAPOLIS 1101608</v>
          </cell>
          <cell r="B536" t="str">
            <v>North Coast</v>
          </cell>
        </row>
        <row r="537">
          <cell r="A537" t="str">
            <v>FORESTHILL 110175340</v>
          </cell>
          <cell r="B537" t="str">
            <v>Sierra</v>
          </cell>
        </row>
        <row r="538">
          <cell r="A538" t="str">
            <v>SANTA YNEZ 110477098</v>
          </cell>
          <cell r="B538" t="str">
            <v>Central Coast</v>
          </cell>
        </row>
        <row r="539">
          <cell r="A539" t="str">
            <v>OREGON TRAIL 11031500</v>
          </cell>
          <cell r="B539" t="str">
            <v>North Valley</v>
          </cell>
        </row>
        <row r="540">
          <cell r="A540" t="str">
            <v>BIG BASIN 110211062</v>
          </cell>
          <cell r="B540" t="str">
            <v>Central Coast</v>
          </cell>
        </row>
        <row r="541">
          <cell r="A541" t="str">
            <v>GRASS VALLEY 11031700</v>
          </cell>
          <cell r="B541" t="str">
            <v>Sierra</v>
          </cell>
        </row>
        <row r="542">
          <cell r="A542" t="str">
            <v>ALTO 1125902</v>
          </cell>
          <cell r="B542" t="str">
            <v>Bay Area</v>
          </cell>
        </row>
        <row r="543">
          <cell r="A543" t="str">
            <v>SANTA YNEZ 1104circuit_breaker</v>
          </cell>
          <cell r="B543" t="str">
            <v>Central Coast</v>
          </cell>
        </row>
        <row r="544">
          <cell r="A544" t="str">
            <v>FITCH MOUNTAIN 111324550</v>
          </cell>
          <cell r="B544" t="str">
            <v>North Coast</v>
          </cell>
        </row>
        <row r="545">
          <cell r="A545" t="str">
            <v>ORO FINO 11022556</v>
          </cell>
          <cell r="B545" t="str">
            <v>North Valley</v>
          </cell>
        </row>
        <row r="546">
          <cell r="A546" t="str">
            <v>MIRABEL 1101298</v>
          </cell>
          <cell r="B546" t="str">
            <v>North Coast</v>
          </cell>
        </row>
        <row r="547">
          <cell r="A547" t="str">
            <v>ANDERSON 11031600</v>
          </cell>
          <cell r="B547" t="str">
            <v>North Valley</v>
          </cell>
        </row>
        <row r="548">
          <cell r="A548" t="str">
            <v>MOLINO 110251788</v>
          </cell>
          <cell r="B548" t="str">
            <v>North Coast</v>
          </cell>
        </row>
        <row r="549">
          <cell r="A549" t="str">
            <v>SAN RAFAEL 1108516</v>
          </cell>
          <cell r="B549" t="str">
            <v>Bay Area</v>
          </cell>
        </row>
        <row r="550">
          <cell r="A550" t="str">
            <v>ELK CREEK 110137334</v>
          </cell>
          <cell r="B550" t="str">
            <v>North Valley</v>
          </cell>
        </row>
        <row r="551">
          <cell r="A551" t="str">
            <v>APPLE HILL 110497086</v>
          </cell>
          <cell r="B551" t="str">
            <v>Sierra</v>
          </cell>
        </row>
        <row r="552">
          <cell r="A552" t="str">
            <v>ANNAPOLIS 1101554</v>
          </cell>
          <cell r="B552" t="str">
            <v>North Coast</v>
          </cell>
        </row>
        <row r="553">
          <cell r="A553" t="str">
            <v>UPPER LAKE 110175370</v>
          </cell>
          <cell r="B553" t="str">
            <v>North Coast</v>
          </cell>
        </row>
        <row r="554">
          <cell r="A554" t="str">
            <v>JAMESON 110265516</v>
          </cell>
          <cell r="B554" t="str">
            <v>Sierra</v>
          </cell>
        </row>
        <row r="555">
          <cell r="A555" t="str">
            <v>MORGAN HILL 2105XR564</v>
          </cell>
          <cell r="B555" t="str">
            <v>Central Coast</v>
          </cell>
        </row>
        <row r="556">
          <cell r="A556" t="str">
            <v>SAN JUSTO 110136902</v>
          </cell>
          <cell r="B556" t="str">
            <v>Central Coast</v>
          </cell>
        </row>
        <row r="557">
          <cell r="A557" t="str">
            <v>SONOMA 110478372</v>
          </cell>
          <cell r="B557" t="str">
            <v>North Coast</v>
          </cell>
        </row>
        <row r="558">
          <cell r="A558" t="str">
            <v>RISING RIVER 11011530</v>
          </cell>
          <cell r="B558" t="str">
            <v>North Valley</v>
          </cell>
        </row>
        <row r="559">
          <cell r="A559" t="str">
            <v>FORESTHILL 110137238</v>
          </cell>
          <cell r="B559" t="str">
            <v>Sierra</v>
          </cell>
        </row>
        <row r="560">
          <cell r="A560" t="str">
            <v>CAYETANO 2109circuit_breaker</v>
          </cell>
          <cell r="B560" t="str">
            <v>Bay Area</v>
          </cell>
        </row>
        <row r="561">
          <cell r="A561" t="str">
            <v>CORNING 110290036</v>
          </cell>
          <cell r="B561" t="str">
            <v>North Valley</v>
          </cell>
        </row>
        <row r="562">
          <cell r="A562" t="str">
            <v>ALHAMBRA 110582622</v>
          </cell>
          <cell r="B562" t="str">
            <v>Bay Area</v>
          </cell>
        </row>
        <row r="563">
          <cell r="A563" t="str">
            <v>VOLTA 11029742</v>
          </cell>
          <cell r="B563" t="str">
            <v>North Valley</v>
          </cell>
        </row>
        <row r="564">
          <cell r="A564" t="str">
            <v>COARSEGOLD 21046288</v>
          </cell>
          <cell r="B564" t="str">
            <v>Central Valley</v>
          </cell>
        </row>
        <row r="565">
          <cell r="A565" t="str">
            <v>CLOVERDALE 1102570</v>
          </cell>
          <cell r="B565" t="str">
            <v>North Coast</v>
          </cell>
        </row>
        <row r="566">
          <cell r="A566" t="str">
            <v>COARSEGOLD 21045525</v>
          </cell>
          <cell r="B566" t="str">
            <v>Central Valley</v>
          </cell>
        </row>
        <row r="567">
          <cell r="A567" t="str">
            <v>STANISLAUS 17011812</v>
          </cell>
          <cell r="B567" t="str">
            <v>Central Valley</v>
          </cell>
        </row>
        <row r="568">
          <cell r="A568" t="str">
            <v>LAYTONVILLE 11011760</v>
          </cell>
          <cell r="B568" t="str">
            <v>North Coast</v>
          </cell>
        </row>
        <row r="569">
          <cell r="A569" t="str">
            <v>DESCHUTES 11011654</v>
          </cell>
          <cell r="B569" t="str">
            <v>North Valley</v>
          </cell>
        </row>
        <row r="570">
          <cell r="A570" t="str">
            <v>VOLTA 1101circuit_breaker</v>
          </cell>
          <cell r="B570" t="str">
            <v>North Valley</v>
          </cell>
        </row>
        <row r="571">
          <cell r="A571" t="str">
            <v>FROGTOWN 170212282</v>
          </cell>
          <cell r="B571" t="str">
            <v>Central Valley</v>
          </cell>
        </row>
        <row r="572">
          <cell r="A572" t="str">
            <v>DUNLAP 11037220</v>
          </cell>
          <cell r="B572" t="str">
            <v>Central Valley</v>
          </cell>
        </row>
        <row r="573">
          <cell r="A573" t="str">
            <v>CLARK ROAD 11022582</v>
          </cell>
          <cell r="B573" t="str">
            <v>North Valley</v>
          </cell>
        </row>
        <row r="574">
          <cell r="A574" t="str">
            <v>RED BLUFF 110585632</v>
          </cell>
          <cell r="B574" t="str">
            <v>North Valley</v>
          </cell>
        </row>
        <row r="575">
          <cell r="A575" t="str">
            <v>PENRYN 110550548</v>
          </cell>
          <cell r="B575" t="str">
            <v>Sierra</v>
          </cell>
        </row>
        <row r="576">
          <cell r="A576" t="str">
            <v>CALPELLA 1101542</v>
          </cell>
          <cell r="B576" t="str">
            <v>North Coast</v>
          </cell>
        </row>
        <row r="577">
          <cell r="A577" t="str">
            <v>UPPER LAKE 1101660</v>
          </cell>
          <cell r="B577" t="str">
            <v>North Coast</v>
          </cell>
        </row>
        <row r="578">
          <cell r="A578" t="str">
            <v>MONTE RIO 111164758</v>
          </cell>
          <cell r="B578" t="str">
            <v>North Coast</v>
          </cell>
        </row>
        <row r="579">
          <cell r="A579" t="str">
            <v>SHINGLE SPRINGS 211051790</v>
          </cell>
          <cell r="B579" t="str">
            <v>Sierra</v>
          </cell>
        </row>
        <row r="580">
          <cell r="A580" t="str">
            <v>SHINGLE SPRINGS 210819622</v>
          </cell>
          <cell r="B580" t="str">
            <v>Sierra</v>
          </cell>
        </row>
        <row r="581">
          <cell r="A581" t="str">
            <v>HIGHLANDS 1102628</v>
          </cell>
          <cell r="B581" t="str">
            <v>North Coast</v>
          </cell>
        </row>
        <row r="582">
          <cell r="A582" t="str">
            <v>PUEBLO 11041304</v>
          </cell>
          <cell r="B582" t="str">
            <v>Bay Area</v>
          </cell>
        </row>
        <row r="583">
          <cell r="A583" t="str">
            <v>SILVERADO 2104726</v>
          </cell>
          <cell r="B583" t="str">
            <v>Bay Area</v>
          </cell>
        </row>
        <row r="584">
          <cell r="A584" t="str">
            <v>COTATI 110379140</v>
          </cell>
          <cell r="B584" t="str">
            <v>North Coast</v>
          </cell>
        </row>
        <row r="585">
          <cell r="A585" t="str">
            <v>POINT ARENA 1101circuit_breaker</v>
          </cell>
          <cell r="B585" t="str">
            <v>North Coast</v>
          </cell>
        </row>
        <row r="586">
          <cell r="A586" t="str">
            <v>VOLTA 1102circuit_breaker</v>
          </cell>
          <cell r="B586" t="str">
            <v>North Valley</v>
          </cell>
        </row>
        <row r="587">
          <cell r="A587" t="str">
            <v>WILLOW CREEK 11033090</v>
          </cell>
          <cell r="B587" t="str">
            <v>North Coast</v>
          </cell>
        </row>
        <row r="588">
          <cell r="A588" t="str">
            <v>BONNIE NOOK 1101circuit_breaker</v>
          </cell>
          <cell r="B588" t="str">
            <v>Sierra</v>
          </cell>
        </row>
        <row r="589">
          <cell r="A589" t="str">
            <v>BRUNSWICK 11041020</v>
          </cell>
          <cell r="B589" t="str">
            <v>Sierra</v>
          </cell>
        </row>
        <row r="590">
          <cell r="A590" t="str">
            <v>VOLTA 11011516</v>
          </cell>
          <cell r="B590" t="str">
            <v>North Valley</v>
          </cell>
        </row>
        <row r="591">
          <cell r="A591" t="str">
            <v>DUNLAP 11027060</v>
          </cell>
          <cell r="B591" t="str">
            <v>Central Valley</v>
          </cell>
        </row>
        <row r="592">
          <cell r="A592" t="str">
            <v>KESWICK 110148480</v>
          </cell>
          <cell r="B592" t="str">
            <v>North Valley</v>
          </cell>
        </row>
        <row r="593">
          <cell r="A593" t="str">
            <v>ELECTRA 11011238</v>
          </cell>
          <cell r="B593" t="str">
            <v>Central Valley</v>
          </cell>
        </row>
        <row r="594">
          <cell r="A594" t="str">
            <v>MONTE RIO 111215401</v>
          </cell>
          <cell r="B594" t="str">
            <v>North Coast</v>
          </cell>
        </row>
        <row r="595">
          <cell r="A595" t="str">
            <v>WYANDOTTE 110737472</v>
          </cell>
          <cell r="B595" t="str">
            <v>North Valley</v>
          </cell>
        </row>
        <row r="596">
          <cell r="A596" t="str">
            <v>BRUNSWICK 11067099</v>
          </cell>
          <cell r="B596" t="str">
            <v>Sierra</v>
          </cell>
        </row>
        <row r="597">
          <cell r="A597" t="str">
            <v>COARSEGOLD 2104369777</v>
          </cell>
          <cell r="B597" t="str">
            <v>Central Valley</v>
          </cell>
        </row>
        <row r="598">
          <cell r="A598" t="str">
            <v>RISING RIVER 11011532</v>
          </cell>
          <cell r="B598" t="str">
            <v>North Valley</v>
          </cell>
        </row>
        <row r="599">
          <cell r="A599" t="str">
            <v>OLETA 11011208</v>
          </cell>
          <cell r="B599" t="str">
            <v>Central Valley</v>
          </cell>
        </row>
        <row r="600">
          <cell r="A600" t="str">
            <v>ALTO 1124428</v>
          </cell>
          <cell r="B600" t="str">
            <v>Bay Area</v>
          </cell>
        </row>
        <row r="601">
          <cell r="A601" t="str">
            <v>MIDDLETOWN 1101circuit_breaker</v>
          </cell>
          <cell r="B601" t="str">
            <v>North Coast</v>
          </cell>
        </row>
        <row r="602">
          <cell r="A602" t="str">
            <v>CLARKSVILLE 210413352</v>
          </cell>
          <cell r="B602" t="str">
            <v>Sierra</v>
          </cell>
        </row>
        <row r="603">
          <cell r="A603" t="str">
            <v>CLEAR LAKE 1101406</v>
          </cell>
          <cell r="B603" t="str">
            <v>North Coast</v>
          </cell>
        </row>
        <row r="604">
          <cell r="A604" t="str">
            <v>STAFFORD 1102361952</v>
          </cell>
          <cell r="B604" t="str">
            <v>Bay Area</v>
          </cell>
        </row>
        <row r="605">
          <cell r="A605" t="str">
            <v>NORTH DUBLIN 210311101</v>
          </cell>
          <cell r="B605" t="str">
            <v>Bay Area</v>
          </cell>
        </row>
        <row r="606">
          <cell r="A606" t="str">
            <v>COTATI 110536536</v>
          </cell>
          <cell r="B606" t="str">
            <v>North Coast</v>
          </cell>
        </row>
        <row r="607">
          <cell r="A607" t="str">
            <v>OCEANO 1104Q08</v>
          </cell>
          <cell r="B607" t="str">
            <v>Central Coast</v>
          </cell>
        </row>
        <row r="608">
          <cell r="A608" t="str">
            <v>LONE TREE 210521210</v>
          </cell>
          <cell r="B608" t="str">
            <v>Bay Area</v>
          </cell>
        </row>
        <row r="609">
          <cell r="A609" t="str">
            <v>DOBBINS 11015202</v>
          </cell>
          <cell r="B609" t="str">
            <v>Sierra</v>
          </cell>
        </row>
        <row r="610">
          <cell r="A610" t="str">
            <v>STELLING 111060094</v>
          </cell>
          <cell r="B610" t="str">
            <v>Central Coast</v>
          </cell>
        </row>
        <row r="611">
          <cell r="A611" t="str">
            <v>ZACA 1102Y48</v>
          </cell>
          <cell r="B611" t="str">
            <v>Central Coast</v>
          </cell>
        </row>
        <row r="612">
          <cell r="A612" t="str">
            <v>WYANDOTTE 110738438</v>
          </cell>
          <cell r="B612" t="str">
            <v>North Valley</v>
          </cell>
        </row>
        <row r="613">
          <cell r="A613" t="str">
            <v>PLACERVILLE 210619552</v>
          </cell>
          <cell r="B613" t="str">
            <v>Sierra</v>
          </cell>
        </row>
        <row r="614">
          <cell r="A614" t="str">
            <v>DESCHUTES 11011652</v>
          </cell>
          <cell r="B614" t="str">
            <v>North Valley</v>
          </cell>
        </row>
        <row r="615">
          <cell r="A615" t="str">
            <v>ORO FINO 11022090</v>
          </cell>
          <cell r="B615" t="str">
            <v>North Valley</v>
          </cell>
        </row>
        <row r="616">
          <cell r="A616" t="str">
            <v>EL DORADO PH 210119612</v>
          </cell>
          <cell r="B616" t="str">
            <v>Sierra</v>
          </cell>
        </row>
        <row r="617">
          <cell r="A617" t="str">
            <v>KONOCTI 1102716</v>
          </cell>
          <cell r="B617" t="str">
            <v>North Coast</v>
          </cell>
        </row>
        <row r="618">
          <cell r="A618" t="str">
            <v>LOW GAP 110186816</v>
          </cell>
          <cell r="B618" t="str">
            <v>North Coast</v>
          </cell>
        </row>
        <row r="619">
          <cell r="A619" t="str">
            <v>ELK CREEK 11012228</v>
          </cell>
          <cell r="B619" t="str">
            <v>North Valley</v>
          </cell>
        </row>
        <row r="620">
          <cell r="A620" t="str">
            <v>PLACERVILLE 111019582</v>
          </cell>
          <cell r="B620" t="str">
            <v>Sierra</v>
          </cell>
        </row>
        <row r="621">
          <cell r="A621" t="str">
            <v>ANTLER 11011612</v>
          </cell>
          <cell r="B621" t="str">
            <v>North Valley</v>
          </cell>
        </row>
        <row r="622">
          <cell r="A622" t="str">
            <v>MORGAN HILL 2105XR070</v>
          </cell>
          <cell r="B622" t="str">
            <v>Central Coast</v>
          </cell>
        </row>
        <row r="623">
          <cell r="A623" t="str">
            <v>WHITMORE 1101circuit_breaker</v>
          </cell>
          <cell r="B623" t="str">
            <v>North Valley</v>
          </cell>
        </row>
        <row r="624">
          <cell r="A624" t="str">
            <v>HARTLEY 11011306</v>
          </cell>
          <cell r="B624" t="str">
            <v>North Coast</v>
          </cell>
        </row>
        <row r="625">
          <cell r="A625" t="str">
            <v>PENRYN 11072410</v>
          </cell>
          <cell r="B625" t="str">
            <v>Sierra</v>
          </cell>
        </row>
        <row r="626">
          <cell r="A626" t="str">
            <v>EL DORADO PH 2101circuit_breaker</v>
          </cell>
          <cell r="B626" t="str">
            <v>Sierra</v>
          </cell>
        </row>
        <row r="627">
          <cell r="A627" t="str">
            <v>CLAYTON 22122944</v>
          </cell>
          <cell r="B627" t="str">
            <v>Bay Area</v>
          </cell>
        </row>
        <row r="628">
          <cell r="A628" t="str">
            <v>POTTER VALLEY P H 110576498</v>
          </cell>
          <cell r="B628" t="str">
            <v>North Coast</v>
          </cell>
        </row>
        <row r="629">
          <cell r="A629" t="str">
            <v>HOPLAND 1101768</v>
          </cell>
          <cell r="B629" t="str">
            <v>North Coast</v>
          </cell>
        </row>
        <row r="630">
          <cell r="A630" t="str">
            <v>DOBBINS 110169722</v>
          </cell>
          <cell r="B630" t="str">
            <v>Sierra</v>
          </cell>
        </row>
        <row r="631">
          <cell r="A631" t="str">
            <v>CLOVERDALE 1102156</v>
          </cell>
          <cell r="B631" t="str">
            <v>North Coast</v>
          </cell>
        </row>
        <row r="632">
          <cell r="A632" t="str">
            <v>LAYTONVILLE 110264908</v>
          </cell>
          <cell r="B632" t="str">
            <v>North Coast</v>
          </cell>
        </row>
        <row r="633">
          <cell r="A633" t="str">
            <v>SILVERADO 2102714</v>
          </cell>
          <cell r="B633" t="str">
            <v>Bay Area</v>
          </cell>
        </row>
        <row r="634">
          <cell r="A634" t="str">
            <v>WILLOW CREEK 11013050</v>
          </cell>
          <cell r="B634" t="str">
            <v>North Coast</v>
          </cell>
        </row>
        <row r="635">
          <cell r="A635" t="str">
            <v>HARTLEY 11014710</v>
          </cell>
          <cell r="B635" t="str">
            <v>North Coast</v>
          </cell>
        </row>
        <row r="636">
          <cell r="A636" t="str">
            <v>CAMP EVERS 210510214</v>
          </cell>
          <cell r="B636" t="str">
            <v>Central Coast</v>
          </cell>
        </row>
        <row r="637">
          <cell r="A637" t="str">
            <v>BRUNSWICK 11062416</v>
          </cell>
          <cell r="B637" t="str">
            <v>Sierra</v>
          </cell>
        </row>
        <row r="638">
          <cell r="A638" t="str">
            <v>ELECTRA 1101circuit_breaker</v>
          </cell>
          <cell r="B638" t="str">
            <v>Central Valley</v>
          </cell>
        </row>
        <row r="639">
          <cell r="A639" t="str">
            <v>SAN LUIS OBISPO 1107V60</v>
          </cell>
          <cell r="B639" t="str">
            <v>Central Coast</v>
          </cell>
        </row>
        <row r="640">
          <cell r="A640" t="str">
            <v>WEST POINT 11014706</v>
          </cell>
          <cell r="B640" t="str">
            <v>Central Valley</v>
          </cell>
        </row>
        <row r="641">
          <cell r="A641" t="str">
            <v>FULTON 11024522</v>
          </cell>
          <cell r="B641" t="str">
            <v>North Coast</v>
          </cell>
        </row>
        <row r="642">
          <cell r="A642" t="str">
            <v>PINE GROVE 11026080</v>
          </cell>
          <cell r="B642" t="str">
            <v>Central Valley</v>
          </cell>
        </row>
        <row r="643">
          <cell r="A643" t="str">
            <v>REDBUD 1101circuit_breaker</v>
          </cell>
          <cell r="B643" t="str">
            <v>North Coast</v>
          </cell>
        </row>
        <row r="644">
          <cell r="A644" t="str">
            <v>CLOVERDALE 1102674</v>
          </cell>
          <cell r="B644" t="str">
            <v>North Coast</v>
          </cell>
        </row>
        <row r="645">
          <cell r="A645" t="str">
            <v>COARSEGOLD 210210040</v>
          </cell>
          <cell r="B645" t="str">
            <v>Central Valley</v>
          </cell>
        </row>
        <row r="646">
          <cell r="A646" t="str">
            <v>SILVERADO 2102636</v>
          </cell>
          <cell r="B646" t="str">
            <v>Bay Area</v>
          </cell>
        </row>
        <row r="647">
          <cell r="A647" t="str">
            <v>PINE GROVE 110245292</v>
          </cell>
          <cell r="B647" t="str">
            <v>Central Valley</v>
          </cell>
        </row>
        <row r="648">
          <cell r="A648" t="str">
            <v>ARCATA 11225384</v>
          </cell>
          <cell r="B648" t="str">
            <v>North Coast</v>
          </cell>
        </row>
        <row r="649">
          <cell r="A649" t="str">
            <v>DUNBAR 1102261774</v>
          </cell>
          <cell r="B649" t="str">
            <v>North Coast</v>
          </cell>
        </row>
        <row r="650">
          <cell r="A650" t="str">
            <v>DUNBAR 110179086</v>
          </cell>
          <cell r="B650" t="str">
            <v>North Coast</v>
          </cell>
        </row>
        <row r="651">
          <cell r="A651" t="str">
            <v>PENRYN 110551676</v>
          </cell>
          <cell r="B651" t="str">
            <v>Sierra</v>
          </cell>
        </row>
        <row r="652">
          <cell r="A652" t="str">
            <v>GEYSERVILLE 1101circuit_breaker</v>
          </cell>
          <cell r="B652" t="str">
            <v>North Coast</v>
          </cell>
        </row>
        <row r="653">
          <cell r="A653" t="str">
            <v>MOLINO 1102396</v>
          </cell>
          <cell r="B653" t="str">
            <v>North Coast</v>
          </cell>
        </row>
        <row r="654">
          <cell r="A654" t="str">
            <v>JESSUP 1102circuit_breaker</v>
          </cell>
          <cell r="B654" t="str">
            <v>North Valley</v>
          </cell>
        </row>
        <row r="655">
          <cell r="A655" t="str">
            <v>WYANDOTTE 11031504</v>
          </cell>
          <cell r="B655" t="str">
            <v>North Valley</v>
          </cell>
        </row>
        <row r="656">
          <cell r="A656" t="str">
            <v>NARROWS 21052426</v>
          </cell>
          <cell r="B656" t="str">
            <v>Sierra</v>
          </cell>
        </row>
        <row r="657">
          <cell r="A657" t="str">
            <v>SILVERADO 2104722</v>
          </cell>
          <cell r="B657" t="str">
            <v>Bay Area</v>
          </cell>
        </row>
        <row r="658">
          <cell r="A658" t="str">
            <v>MIDDLETOWN 1102414</v>
          </cell>
          <cell r="B658" t="str">
            <v>North Coast</v>
          </cell>
        </row>
        <row r="659">
          <cell r="A659" t="str">
            <v>OLETA 1102circuit_breaker</v>
          </cell>
          <cell r="B659" t="str">
            <v>Central Valley</v>
          </cell>
        </row>
        <row r="660">
          <cell r="A660" t="str">
            <v>BEAR VALLEY 21059560</v>
          </cell>
          <cell r="B660" t="str">
            <v>Central Valley</v>
          </cell>
        </row>
        <row r="661">
          <cell r="A661" t="str">
            <v>MONTE RIO 1111292</v>
          </cell>
          <cell r="B661" t="str">
            <v>North Coast</v>
          </cell>
        </row>
        <row r="662">
          <cell r="A662" t="str">
            <v>MONTE RIO 1112999</v>
          </cell>
          <cell r="B662" t="str">
            <v>North Coast</v>
          </cell>
        </row>
        <row r="663">
          <cell r="A663" t="str">
            <v>MONTE RIO 1112120</v>
          </cell>
          <cell r="B663" t="str">
            <v>North Coast</v>
          </cell>
        </row>
        <row r="664">
          <cell r="A664" t="str">
            <v>ELK CREEK 11012008</v>
          </cell>
          <cell r="B664" t="str">
            <v>North Valley</v>
          </cell>
        </row>
        <row r="665">
          <cell r="A665" t="str">
            <v>NORTH DUBLIN 21039473</v>
          </cell>
          <cell r="B665" t="str">
            <v>Bay Area</v>
          </cell>
        </row>
        <row r="666">
          <cell r="A666" t="str">
            <v>ATASCADERO 1103A06</v>
          </cell>
          <cell r="B666" t="str">
            <v>Central Coast</v>
          </cell>
        </row>
        <row r="667">
          <cell r="A667" t="str">
            <v>GEYSERVILLE 1102350</v>
          </cell>
          <cell r="B667" t="str">
            <v>North Coast</v>
          </cell>
        </row>
        <row r="668">
          <cell r="A668" t="str">
            <v>MONTICELLO 1101720</v>
          </cell>
          <cell r="B668" t="str">
            <v>Bay Area</v>
          </cell>
        </row>
        <row r="669">
          <cell r="A669" t="str">
            <v>MOLINO 1102318</v>
          </cell>
          <cell r="B669" t="str">
            <v>North Coast</v>
          </cell>
        </row>
        <row r="670">
          <cell r="A670" t="str">
            <v>NAPA 11121723</v>
          </cell>
          <cell r="B670" t="str">
            <v>Bay Area</v>
          </cell>
        </row>
        <row r="671">
          <cell r="A671" t="str">
            <v>COTATI 110599720</v>
          </cell>
          <cell r="B671" t="str">
            <v>North Coast</v>
          </cell>
        </row>
        <row r="672">
          <cell r="A672" t="str">
            <v>DUNBAR 1102246</v>
          </cell>
          <cell r="B672" t="str">
            <v>North Coast</v>
          </cell>
        </row>
        <row r="673">
          <cell r="A673" t="str">
            <v>BELLEVUE 2103552</v>
          </cell>
          <cell r="B673" t="str">
            <v>North Coast</v>
          </cell>
        </row>
        <row r="674">
          <cell r="A674" t="str">
            <v>MOUNTAIN QUARRIES 21012422</v>
          </cell>
          <cell r="B674" t="str">
            <v>Sierra</v>
          </cell>
        </row>
        <row r="675">
          <cell r="A675" t="str">
            <v>GARBERVILLE 11028189</v>
          </cell>
          <cell r="B675" t="str">
            <v>North Coast</v>
          </cell>
        </row>
        <row r="676">
          <cell r="A676" t="str">
            <v>MIDDLETOWN 11011325</v>
          </cell>
          <cell r="B676" t="str">
            <v>North Coast</v>
          </cell>
        </row>
        <row r="677">
          <cell r="A677" t="str">
            <v>BELLEVUE 2103478</v>
          </cell>
          <cell r="B677" t="str">
            <v>North Coast</v>
          </cell>
        </row>
        <row r="678">
          <cell r="A678" t="str">
            <v>SANTA YNEZ 1101Y52</v>
          </cell>
          <cell r="B678" t="str">
            <v>Central Coast</v>
          </cell>
        </row>
        <row r="679">
          <cell r="A679" t="str">
            <v>ORO FINO 110238698</v>
          </cell>
          <cell r="B679" t="str">
            <v>North Valley</v>
          </cell>
        </row>
        <row r="680">
          <cell r="A680" t="str">
            <v>LAYTONVILLE 1101518</v>
          </cell>
          <cell r="B680" t="str">
            <v>North Coast</v>
          </cell>
        </row>
        <row r="681">
          <cell r="A681" t="str">
            <v>SAN JOAQUIN #3 11035100</v>
          </cell>
          <cell r="B681" t="str">
            <v>Central Valley</v>
          </cell>
        </row>
        <row r="682">
          <cell r="A682" t="str">
            <v>CLAYTON 22127758</v>
          </cell>
          <cell r="B682" t="str">
            <v>Bay Area</v>
          </cell>
        </row>
        <row r="683">
          <cell r="A683" t="str">
            <v>DUNBAR 1103534</v>
          </cell>
          <cell r="B683" t="str">
            <v>North Coast</v>
          </cell>
        </row>
        <row r="684">
          <cell r="A684" t="str">
            <v>STAFFORD 11021202</v>
          </cell>
          <cell r="B684" t="str">
            <v>Bay Area</v>
          </cell>
        </row>
        <row r="685">
          <cell r="A685" t="str">
            <v>OLETA 110241396</v>
          </cell>
          <cell r="B685" t="str">
            <v>Central Valley</v>
          </cell>
        </row>
        <row r="686">
          <cell r="A686" t="str">
            <v>BRUNSWICK 11052210</v>
          </cell>
          <cell r="B686" t="str">
            <v>Sierra</v>
          </cell>
        </row>
        <row r="687">
          <cell r="A687" t="str">
            <v>LOS GATOS 1106LB48</v>
          </cell>
          <cell r="B687" t="str">
            <v>Central Coast</v>
          </cell>
        </row>
        <row r="688">
          <cell r="A688" t="str">
            <v>HORSESHOE 11011682</v>
          </cell>
          <cell r="B688" t="str">
            <v>Sierra</v>
          </cell>
        </row>
        <row r="689">
          <cell r="A689" t="str">
            <v>SILVERADO 21023010</v>
          </cell>
          <cell r="B689" t="str">
            <v>Bay Area</v>
          </cell>
        </row>
        <row r="690">
          <cell r="A690" t="str">
            <v>BIG MEADOWS 21012260</v>
          </cell>
          <cell r="B690" t="str">
            <v>North Valley</v>
          </cell>
        </row>
        <row r="691">
          <cell r="A691" t="str">
            <v>COTATI 1103circuit_breaker</v>
          </cell>
          <cell r="B691" t="str">
            <v>North Coast</v>
          </cell>
        </row>
        <row r="692">
          <cell r="A692" t="str">
            <v>CURTIS 1702circuit_breaker</v>
          </cell>
          <cell r="B692" t="str">
            <v>Central Valley</v>
          </cell>
        </row>
        <row r="693">
          <cell r="A693" t="str">
            <v>WOODACRE 1102851</v>
          </cell>
          <cell r="B693" t="str">
            <v>Bay Area</v>
          </cell>
        </row>
        <row r="694">
          <cell r="A694" t="str">
            <v>ALLEGHANY 1101circuit_breaker</v>
          </cell>
          <cell r="B694" t="str">
            <v>Sierra</v>
          </cell>
        </row>
        <row r="695">
          <cell r="A695" t="str">
            <v>VOLTA 11021502</v>
          </cell>
          <cell r="B695" t="str">
            <v>North Valley</v>
          </cell>
        </row>
        <row r="696">
          <cell r="A696" t="str">
            <v>CARLOTTA 1121circuit_breaker</v>
          </cell>
          <cell r="B696" t="str">
            <v>North Coast</v>
          </cell>
        </row>
        <row r="697">
          <cell r="A697" t="str">
            <v>PETALUMA C 1108208</v>
          </cell>
          <cell r="B697" t="str">
            <v>North Coast</v>
          </cell>
        </row>
        <row r="698">
          <cell r="A698" t="str">
            <v>AUBERRY 1101R2838</v>
          </cell>
          <cell r="B698" t="str">
            <v>Central Valley</v>
          </cell>
        </row>
        <row r="699">
          <cell r="A699" t="str">
            <v>ORO FINO 11022560</v>
          </cell>
          <cell r="B699" t="str">
            <v>North Valley</v>
          </cell>
        </row>
        <row r="700">
          <cell r="A700" t="str">
            <v>ALLEGHANY 1101808</v>
          </cell>
          <cell r="B700" t="str">
            <v>Sierra</v>
          </cell>
        </row>
        <row r="701">
          <cell r="A701" t="str">
            <v>VACAVILLE 111113652</v>
          </cell>
          <cell r="B701" t="str">
            <v>Sierra</v>
          </cell>
        </row>
        <row r="702">
          <cell r="A702" t="str">
            <v>ARCATA 11211206</v>
          </cell>
          <cell r="B702" t="str">
            <v>North Coast</v>
          </cell>
        </row>
        <row r="703">
          <cell r="A703" t="str">
            <v>COTTONWOOD 11031348</v>
          </cell>
          <cell r="B703" t="str">
            <v>North Valley</v>
          </cell>
        </row>
        <row r="704">
          <cell r="A704" t="str">
            <v>SILVERADO 2105658898</v>
          </cell>
          <cell r="B704" t="str">
            <v>Bay Area</v>
          </cell>
        </row>
        <row r="705">
          <cell r="A705" t="str">
            <v>VOLTA 110297816</v>
          </cell>
          <cell r="B705" t="str">
            <v>North Valley</v>
          </cell>
        </row>
        <row r="706">
          <cell r="A706" t="str">
            <v>WISE 1101circuit_breaker</v>
          </cell>
          <cell r="B706" t="str">
            <v>Sierra</v>
          </cell>
        </row>
        <row r="707">
          <cell r="A707" t="str">
            <v>WYANDOTTE 1109circuit_breaker</v>
          </cell>
          <cell r="B707" t="str">
            <v>North Valley</v>
          </cell>
        </row>
        <row r="708">
          <cell r="A708" t="str">
            <v>NORTH BRANCH 110111158</v>
          </cell>
          <cell r="B708" t="str">
            <v>Central Valley</v>
          </cell>
        </row>
        <row r="709">
          <cell r="A709" t="str">
            <v>PLACERVILLE 2106935216</v>
          </cell>
          <cell r="B709" t="str">
            <v>Sierra</v>
          </cell>
        </row>
        <row r="710">
          <cell r="A710" t="str">
            <v>OAKHURST 1102circuit_breaker</v>
          </cell>
          <cell r="B710" t="str">
            <v>Central Valley</v>
          </cell>
        </row>
        <row r="711">
          <cell r="A711" t="str">
            <v>MONTICELLO 11011589</v>
          </cell>
          <cell r="B711" t="str">
            <v>Bay Area</v>
          </cell>
        </row>
        <row r="712">
          <cell r="A712" t="str">
            <v>SILVERADO 2105616</v>
          </cell>
          <cell r="B712" t="str">
            <v>Bay Area</v>
          </cell>
        </row>
        <row r="713">
          <cell r="A713" t="str">
            <v>MIDDLETOWN 1101614</v>
          </cell>
          <cell r="B713" t="str">
            <v>North Coast</v>
          </cell>
        </row>
        <row r="714">
          <cell r="A714" t="str">
            <v>SAN JOAQUIN #3 1102circuit_breaker</v>
          </cell>
          <cell r="B714" t="str">
            <v>Central Valley</v>
          </cell>
        </row>
        <row r="715">
          <cell r="A715" t="str">
            <v>BUCKS CREEK 1103338520</v>
          </cell>
          <cell r="B715" t="str">
            <v>North Valley</v>
          </cell>
        </row>
        <row r="716">
          <cell r="A716" t="str">
            <v>ANDERSON 1101circuit_breaker</v>
          </cell>
          <cell r="B716" t="str">
            <v>North Valley</v>
          </cell>
        </row>
        <row r="717">
          <cell r="A717" t="str">
            <v>CORRAL 110313474</v>
          </cell>
          <cell r="B717" t="str">
            <v>Central Valley</v>
          </cell>
        </row>
        <row r="718">
          <cell r="A718" t="str">
            <v>GANSNER 11012424</v>
          </cell>
          <cell r="B718" t="str">
            <v>North Valley</v>
          </cell>
        </row>
        <row r="719">
          <cell r="A719" t="str">
            <v>APPLE HILL 1103circuit_breaker</v>
          </cell>
          <cell r="B719" t="str">
            <v>Sierra</v>
          </cell>
        </row>
        <row r="720">
          <cell r="A720" t="str">
            <v>BANGOR 1101circuit_breaker</v>
          </cell>
          <cell r="B720" t="str">
            <v>Sierra</v>
          </cell>
        </row>
        <row r="721">
          <cell r="A721" t="str">
            <v>CAMP EVERS 210510294</v>
          </cell>
          <cell r="B721" t="str">
            <v>Central Coast</v>
          </cell>
        </row>
        <row r="722">
          <cell r="A722" t="str">
            <v>PUEBLO 1105696</v>
          </cell>
          <cell r="B722" t="str">
            <v>Bay Area</v>
          </cell>
        </row>
        <row r="723">
          <cell r="A723" t="str">
            <v>GUALALA 11121294</v>
          </cell>
          <cell r="B723" t="str">
            <v>North Coast</v>
          </cell>
        </row>
        <row r="724">
          <cell r="A724" t="str">
            <v>MONTE RIO 11125040</v>
          </cell>
          <cell r="B724" t="str">
            <v>North Coast</v>
          </cell>
        </row>
        <row r="725">
          <cell r="A725" t="str">
            <v>PEORIA 170510580</v>
          </cell>
          <cell r="B725" t="str">
            <v>Central Valley</v>
          </cell>
        </row>
        <row r="726">
          <cell r="A726" t="str">
            <v>MENDOCINO 1101circuit_breaker</v>
          </cell>
          <cell r="B726" t="str">
            <v>North Coast</v>
          </cell>
        </row>
        <row r="727">
          <cell r="A727" t="str">
            <v>REDBUD 1102510</v>
          </cell>
          <cell r="B727" t="str">
            <v>North Coast</v>
          </cell>
        </row>
        <row r="728">
          <cell r="A728" t="str">
            <v>GARBERVILLE 1103circuit_breaker</v>
          </cell>
          <cell r="B728" t="str">
            <v>North Coast</v>
          </cell>
        </row>
        <row r="729">
          <cell r="A729" t="str">
            <v>CALAVERAS CEMENT 11014786</v>
          </cell>
          <cell r="B729" t="str">
            <v>Central Valley</v>
          </cell>
        </row>
        <row r="730">
          <cell r="A730" t="str">
            <v>PLACERVILLE 210611132</v>
          </cell>
          <cell r="B730" t="str">
            <v>Sierra</v>
          </cell>
        </row>
        <row r="731">
          <cell r="A731" t="str">
            <v>PANORAMA 11021342</v>
          </cell>
          <cell r="B731" t="str">
            <v>North Valley</v>
          </cell>
        </row>
        <row r="732">
          <cell r="A732" t="str">
            <v>LUCERNE 1106526</v>
          </cell>
          <cell r="B732" t="str">
            <v>North Coast</v>
          </cell>
        </row>
        <row r="733">
          <cell r="A733" t="str">
            <v>FROGTOWN 170113412</v>
          </cell>
          <cell r="B733" t="str">
            <v>Central Valley</v>
          </cell>
        </row>
        <row r="734">
          <cell r="A734" t="str">
            <v>PINE GROVE 1102circuit_breaker</v>
          </cell>
          <cell r="B734" t="str">
            <v>Central Valley</v>
          </cell>
        </row>
        <row r="735">
          <cell r="A735" t="str">
            <v>WOODACRE 110196844</v>
          </cell>
          <cell r="B735" t="str">
            <v>Bay Area</v>
          </cell>
        </row>
        <row r="736">
          <cell r="A736" t="str">
            <v>KESWICK 11011588</v>
          </cell>
          <cell r="B736" t="str">
            <v>North Valley</v>
          </cell>
        </row>
        <row r="737">
          <cell r="A737" t="str">
            <v>PINE GROVE 110213438</v>
          </cell>
          <cell r="B737" t="str">
            <v>Central Valley</v>
          </cell>
        </row>
        <row r="738">
          <cell r="A738" t="str">
            <v>ELK CREEK 11012032</v>
          </cell>
          <cell r="B738" t="str">
            <v>North Valley</v>
          </cell>
        </row>
        <row r="739">
          <cell r="A739" t="str">
            <v>WILLITS 110391948</v>
          </cell>
          <cell r="B739" t="str">
            <v>North Coast</v>
          </cell>
        </row>
        <row r="740">
          <cell r="A740" t="str">
            <v>MENDOCINO 110137462</v>
          </cell>
          <cell r="B740" t="str">
            <v>North Coast</v>
          </cell>
        </row>
        <row r="741">
          <cell r="A741" t="str">
            <v>LOS GATOS 110760118</v>
          </cell>
          <cell r="B741" t="str">
            <v>Central Coast</v>
          </cell>
        </row>
        <row r="742">
          <cell r="A742" t="str">
            <v>SALMON CREEK 1101196</v>
          </cell>
          <cell r="B742" t="str">
            <v>North Coast</v>
          </cell>
        </row>
        <row r="743">
          <cell r="A743" t="str">
            <v>BEAR VALLEY 21059570</v>
          </cell>
          <cell r="B743" t="str">
            <v>Central Valley</v>
          </cell>
        </row>
        <row r="744">
          <cell r="A744" t="str">
            <v>FORESTHILL 1101circuit_breaker</v>
          </cell>
          <cell r="B744" t="str">
            <v>Sierra</v>
          </cell>
        </row>
        <row r="745">
          <cell r="A745" t="str">
            <v>PEORIA 170190090</v>
          </cell>
          <cell r="B745" t="str">
            <v>Central Valley</v>
          </cell>
        </row>
        <row r="746">
          <cell r="A746" t="str">
            <v>MARIPOSA 210197142</v>
          </cell>
          <cell r="B746" t="str">
            <v>Central Valley</v>
          </cell>
        </row>
        <row r="747">
          <cell r="A747" t="str">
            <v>GREEN VALLEY 210111054</v>
          </cell>
          <cell r="B747" t="str">
            <v>Central Coast</v>
          </cell>
        </row>
        <row r="748">
          <cell r="A748" t="str">
            <v>COTATI 110361736</v>
          </cell>
          <cell r="B748" t="str">
            <v>North Coast</v>
          </cell>
        </row>
        <row r="749">
          <cell r="A749" t="str">
            <v>SANTA MARIA 1108M80</v>
          </cell>
          <cell r="B749" t="str">
            <v>Central Coast</v>
          </cell>
        </row>
        <row r="750">
          <cell r="A750" t="str">
            <v>MENDOCINO 110131322</v>
          </cell>
          <cell r="B750" t="str">
            <v>North Coast</v>
          </cell>
        </row>
        <row r="751">
          <cell r="A751" t="str">
            <v>WILDWOOD 110198896</v>
          </cell>
          <cell r="B751" t="str">
            <v>North Valley</v>
          </cell>
        </row>
        <row r="752">
          <cell r="A752" t="str">
            <v>TEMPLETON 2110R06</v>
          </cell>
          <cell r="B752" t="str">
            <v>Central Coast</v>
          </cell>
        </row>
        <row r="753">
          <cell r="A753" t="str">
            <v>BEN LOMOND 04015206</v>
          </cell>
          <cell r="B753" t="str">
            <v>Central Coast</v>
          </cell>
        </row>
        <row r="754">
          <cell r="A754" t="str">
            <v>WOODWARD 2108R2860</v>
          </cell>
          <cell r="B754" t="str">
            <v>Central Valley</v>
          </cell>
        </row>
        <row r="755">
          <cell r="A755" t="str">
            <v>HIGGINS 1110circuit_breaker</v>
          </cell>
          <cell r="B755" t="str">
            <v>Sierra</v>
          </cell>
        </row>
        <row r="756">
          <cell r="A756" t="str">
            <v>EEL RIVER 11024814</v>
          </cell>
          <cell r="B756" t="str">
            <v>North Coast</v>
          </cell>
        </row>
        <row r="757">
          <cell r="A757" t="str">
            <v>HOOPA 110182542</v>
          </cell>
          <cell r="B757" t="str">
            <v>North Coast</v>
          </cell>
        </row>
        <row r="758">
          <cell r="A758" t="str">
            <v>NORTH DUBLIN 2103circuit_breaker</v>
          </cell>
          <cell r="B758" t="str">
            <v>Bay Area</v>
          </cell>
        </row>
        <row r="759">
          <cell r="A759" t="str">
            <v>VINEYARD 2107circuit_breaker</v>
          </cell>
          <cell r="B759" t="str">
            <v>Bay Area</v>
          </cell>
        </row>
        <row r="760">
          <cell r="A760" t="str">
            <v>MONTICELLO 110137384</v>
          </cell>
          <cell r="B760" t="str">
            <v>Bay Area</v>
          </cell>
        </row>
        <row r="761">
          <cell r="A761" t="str">
            <v>BANGOR 110155206</v>
          </cell>
          <cell r="B761" t="str">
            <v>Sierra</v>
          </cell>
        </row>
        <row r="762">
          <cell r="A762" t="str">
            <v>MOLINO 1104380</v>
          </cell>
          <cell r="B762" t="str">
            <v>North Coast</v>
          </cell>
        </row>
        <row r="763">
          <cell r="A763" t="str">
            <v>HIGGINS 1104circuit_breaker</v>
          </cell>
          <cell r="B763" t="str">
            <v>Sierra</v>
          </cell>
        </row>
        <row r="764">
          <cell r="A764" t="str">
            <v>HIGHLANDS 110280660</v>
          </cell>
          <cell r="B764" t="str">
            <v>North Coast</v>
          </cell>
        </row>
        <row r="765">
          <cell r="A765" t="str">
            <v>SAN MIGUEL 1104R58</v>
          </cell>
          <cell r="B765" t="str">
            <v>Central Coast</v>
          </cell>
        </row>
        <row r="766">
          <cell r="A766" t="str">
            <v>SONOMA 1105404</v>
          </cell>
          <cell r="B766" t="str">
            <v>North Coast</v>
          </cell>
        </row>
        <row r="767">
          <cell r="A767" t="str">
            <v>TASSAJARA 210419042</v>
          </cell>
          <cell r="B767" t="str">
            <v>Bay Area</v>
          </cell>
        </row>
        <row r="768">
          <cell r="A768" t="str">
            <v>OCEANO 1104Q10</v>
          </cell>
          <cell r="B768" t="str">
            <v>Central Coast</v>
          </cell>
        </row>
        <row r="769">
          <cell r="A769" t="str">
            <v>MONTE RIO 1113346</v>
          </cell>
          <cell r="B769" t="str">
            <v>North Coast</v>
          </cell>
        </row>
        <row r="770">
          <cell r="A770" t="str">
            <v>ANDERSON 11012051</v>
          </cell>
          <cell r="B770" t="str">
            <v>North Valley</v>
          </cell>
        </row>
        <row r="771">
          <cell r="A771" t="str">
            <v>BRUNSWICK 11032200</v>
          </cell>
          <cell r="B771" t="str">
            <v>Sierra</v>
          </cell>
        </row>
        <row r="772">
          <cell r="A772" t="str">
            <v>WISHON 1101circuit_breaker</v>
          </cell>
          <cell r="B772" t="str">
            <v>Central Valley</v>
          </cell>
        </row>
        <row r="773">
          <cell r="A773" t="str">
            <v>MONTICELLO 1101666</v>
          </cell>
          <cell r="B773" t="str">
            <v>Bay Area</v>
          </cell>
        </row>
        <row r="774">
          <cell r="A774" t="str">
            <v>RACETRACK 1704circuit_breaker</v>
          </cell>
          <cell r="B774" t="str">
            <v>Central Valley</v>
          </cell>
        </row>
        <row r="775">
          <cell r="A775" t="str">
            <v>SYCAMORE CREEK 11112268</v>
          </cell>
          <cell r="B775" t="str">
            <v>North Valley</v>
          </cell>
        </row>
        <row r="776">
          <cell r="A776" t="str">
            <v>PENRYN 11072704</v>
          </cell>
          <cell r="B776" t="str">
            <v>Sierra</v>
          </cell>
        </row>
        <row r="777">
          <cell r="A777" t="str">
            <v>PLACERVILLE 111219712</v>
          </cell>
          <cell r="B777" t="str">
            <v>Sierra</v>
          </cell>
        </row>
        <row r="778">
          <cell r="A778" t="str">
            <v>BRUNSWICK 11021010</v>
          </cell>
          <cell r="B778" t="str">
            <v>Sierra</v>
          </cell>
        </row>
        <row r="779">
          <cell r="A779" t="str">
            <v>LINCOLN 11042072</v>
          </cell>
          <cell r="B779" t="str">
            <v>Sierra</v>
          </cell>
        </row>
        <row r="780">
          <cell r="A780" t="str">
            <v>WOODACRE 11011456</v>
          </cell>
          <cell r="B780" t="str">
            <v>Bay Area</v>
          </cell>
        </row>
        <row r="781">
          <cell r="A781" t="str">
            <v>BIG BASIN 110212992</v>
          </cell>
          <cell r="B781" t="str">
            <v>Central Coast</v>
          </cell>
        </row>
        <row r="782">
          <cell r="A782" t="str">
            <v>BELL 111056214</v>
          </cell>
          <cell r="B782" t="str">
            <v>Sierra</v>
          </cell>
        </row>
        <row r="783">
          <cell r="A783" t="str">
            <v>BRIDGEVILLE 110169866</v>
          </cell>
          <cell r="B783" t="str">
            <v>North Coast</v>
          </cell>
        </row>
        <row r="784">
          <cell r="A784" t="str">
            <v>FRUITLAND 11413902</v>
          </cell>
          <cell r="B784" t="str">
            <v>North Coast</v>
          </cell>
        </row>
        <row r="785">
          <cell r="A785" t="str">
            <v>COARSEGOLD 2104circuit_breaker</v>
          </cell>
          <cell r="B785" t="str">
            <v>Central Valley</v>
          </cell>
        </row>
        <row r="786">
          <cell r="A786" t="str">
            <v>FORT BRAGG A 110231304</v>
          </cell>
          <cell r="B786" t="str">
            <v>North Coast</v>
          </cell>
        </row>
        <row r="787">
          <cell r="A787" t="str">
            <v>ELECTRA 11017104</v>
          </cell>
          <cell r="B787" t="str">
            <v>Central Valley</v>
          </cell>
        </row>
        <row r="788">
          <cell r="A788" t="str">
            <v>BIG BEND 1101641808</v>
          </cell>
          <cell r="B788" t="str">
            <v>North Valley</v>
          </cell>
        </row>
        <row r="789">
          <cell r="A789" t="str">
            <v>OLETA 110113478</v>
          </cell>
          <cell r="B789" t="str">
            <v>Central Valley</v>
          </cell>
        </row>
        <row r="790">
          <cell r="A790" t="str">
            <v>TEMPLETON 2110N32</v>
          </cell>
          <cell r="B790" t="str">
            <v>Central Coast</v>
          </cell>
        </row>
        <row r="791">
          <cell r="A791" t="str">
            <v>HOOPA 1101circuit_breaker</v>
          </cell>
          <cell r="B791" t="str">
            <v>North Coast</v>
          </cell>
        </row>
        <row r="792">
          <cell r="A792" t="str">
            <v>DIAMOND SPRINGS 110676088</v>
          </cell>
          <cell r="B792" t="str">
            <v>Sierra</v>
          </cell>
        </row>
        <row r="793">
          <cell r="A793" t="str">
            <v>MONTICELLO 110193384</v>
          </cell>
          <cell r="B793" t="str">
            <v>Bay Area</v>
          </cell>
        </row>
        <row r="794">
          <cell r="A794" t="str">
            <v>CALAVERAS CEMENT 110111188</v>
          </cell>
          <cell r="B794" t="str">
            <v>Central Valley</v>
          </cell>
        </row>
        <row r="795">
          <cell r="A795" t="str">
            <v>CLARKSVILLE 210575884</v>
          </cell>
          <cell r="B795" t="str">
            <v>Sierra</v>
          </cell>
        </row>
        <row r="796">
          <cell r="A796" t="str">
            <v>RINCON 1101578</v>
          </cell>
          <cell r="B796" t="str">
            <v>North Coast</v>
          </cell>
        </row>
        <row r="797">
          <cell r="A797" t="str">
            <v>WILLOW CREEK 11037514</v>
          </cell>
          <cell r="B797" t="str">
            <v>North Coast</v>
          </cell>
        </row>
        <row r="798">
          <cell r="A798" t="str">
            <v>JESSUP 11011993</v>
          </cell>
          <cell r="B798" t="str">
            <v>North Valley</v>
          </cell>
        </row>
        <row r="799">
          <cell r="A799" t="str">
            <v>BIG BASIN 11025066</v>
          </cell>
          <cell r="B799" t="str">
            <v>Central Coast</v>
          </cell>
        </row>
        <row r="800">
          <cell r="A800" t="str">
            <v>UPPER LAKE 1101452</v>
          </cell>
          <cell r="B800" t="str">
            <v>North Coast</v>
          </cell>
        </row>
        <row r="801">
          <cell r="A801" t="str">
            <v>SAN JUSTO 11014339</v>
          </cell>
          <cell r="B801" t="str">
            <v>Central Coast</v>
          </cell>
        </row>
        <row r="802">
          <cell r="A802" t="str">
            <v>HALF MOON BAY 11012500</v>
          </cell>
          <cell r="B802" t="str">
            <v>Bay Area</v>
          </cell>
        </row>
        <row r="803">
          <cell r="A803" t="str">
            <v>PIT NO 7 1101circuit_breaker</v>
          </cell>
          <cell r="B803" t="str">
            <v>North Valley</v>
          </cell>
        </row>
        <row r="804">
          <cell r="A804" t="str">
            <v>WEST POINT 1101circuit_breaker</v>
          </cell>
          <cell r="B804" t="str">
            <v>Central Valley</v>
          </cell>
        </row>
        <row r="805">
          <cell r="A805" t="str">
            <v>BIG BASIN 110110296</v>
          </cell>
          <cell r="B805" t="str">
            <v>Central Coast</v>
          </cell>
        </row>
        <row r="806">
          <cell r="A806" t="str">
            <v>WEST POINT 110113444</v>
          </cell>
          <cell r="B806" t="str">
            <v>Central Valley</v>
          </cell>
        </row>
        <row r="807">
          <cell r="A807" t="str">
            <v>UKIAH 111129452</v>
          </cell>
          <cell r="B807" t="str">
            <v>North Coast</v>
          </cell>
        </row>
        <row r="808">
          <cell r="A808" t="str">
            <v>SILVERADO 21051306</v>
          </cell>
          <cell r="B808" t="str">
            <v>Bay Area</v>
          </cell>
        </row>
        <row r="809">
          <cell r="A809" t="str">
            <v>HIGGINS 11039753</v>
          </cell>
          <cell r="B809" t="str">
            <v>Sierra</v>
          </cell>
        </row>
        <row r="810">
          <cell r="A810" t="str">
            <v>BIG BEND 1101circuit_breaker</v>
          </cell>
          <cell r="B810" t="str">
            <v>North Valley</v>
          </cell>
        </row>
        <row r="811">
          <cell r="A811" t="str">
            <v>BROWNS VALLEY 110197188</v>
          </cell>
          <cell r="B811" t="str">
            <v>Sierra</v>
          </cell>
        </row>
        <row r="812">
          <cell r="A812" t="str">
            <v>PHILO 1102920</v>
          </cell>
          <cell r="B812" t="str">
            <v>North Coast</v>
          </cell>
        </row>
        <row r="813">
          <cell r="A813" t="str">
            <v>DUNBAR 1101416</v>
          </cell>
          <cell r="B813" t="str">
            <v>North Coast</v>
          </cell>
        </row>
        <row r="814">
          <cell r="A814" t="str">
            <v>SALT SPRINGS 21023142</v>
          </cell>
          <cell r="B814" t="str">
            <v>Central Valley</v>
          </cell>
        </row>
        <row r="815">
          <cell r="A815" t="str">
            <v>CABRILLO 1103Y12</v>
          </cell>
          <cell r="B815" t="str">
            <v>Central Coast</v>
          </cell>
        </row>
        <row r="816">
          <cell r="A816" t="str">
            <v>TEMPLETON 2112R28</v>
          </cell>
          <cell r="B816" t="str">
            <v>Central Coast</v>
          </cell>
        </row>
        <row r="817">
          <cell r="A817" t="str">
            <v>WHEATLAND 110591170</v>
          </cell>
          <cell r="B817" t="str">
            <v>Sierra</v>
          </cell>
        </row>
        <row r="818">
          <cell r="A818" t="str">
            <v>WYANDOTTE 11091040</v>
          </cell>
          <cell r="B818" t="str">
            <v>North Valley</v>
          </cell>
        </row>
        <row r="819">
          <cell r="A819" t="str">
            <v>PINE GROVE 11013170</v>
          </cell>
          <cell r="B819" t="str">
            <v>Central Valley</v>
          </cell>
        </row>
        <row r="820">
          <cell r="A820" t="str">
            <v>FROGTOWN 170275252</v>
          </cell>
          <cell r="B820" t="str">
            <v>Central Valley</v>
          </cell>
        </row>
        <row r="821">
          <cell r="A821" t="str">
            <v>SYCAMORE CREEK 11112014</v>
          </cell>
          <cell r="B821" t="str">
            <v>North Valley</v>
          </cell>
        </row>
        <row r="822">
          <cell r="A822" t="str">
            <v>CLAYTON 2212Y504R</v>
          </cell>
          <cell r="B822" t="str">
            <v>Bay Area</v>
          </cell>
        </row>
        <row r="823">
          <cell r="A823" t="str">
            <v>VACAVILLE 1111circuit_breaker</v>
          </cell>
          <cell r="B823" t="str">
            <v>Sierra</v>
          </cell>
        </row>
        <row r="824">
          <cell r="A824" t="str">
            <v>NARROWS 21022220</v>
          </cell>
          <cell r="B824" t="str">
            <v>Sierra</v>
          </cell>
        </row>
        <row r="825">
          <cell r="A825" t="str">
            <v>SILVERADO 2104708</v>
          </cell>
          <cell r="B825" t="str">
            <v>Bay Area</v>
          </cell>
        </row>
        <row r="826">
          <cell r="A826" t="str">
            <v>POINT ARENA 110183354</v>
          </cell>
          <cell r="B826" t="str">
            <v>North Coast</v>
          </cell>
        </row>
        <row r="827">
          <cell r="A827" t="str">
            <v>LLAGAS 210740407</v>
          </cell>
          <cell r="B827" t="str">
            <v>Central Coast</v>
          </cell>
        </row>
        <row r="828">
          <cell r="A828" t="str">
            <v>HIGGINS 11097863</v>
          </cell>
          <cell r="B828" t="str">
            <v>Sierra</v>
          </cell>
        </row>
        <row r="829">
          <cell r="A829" t="str">
            <v>POINT MORETTI 110136514</v>
          </cell>
          <cell r="B829" t="str">
            <v>Central Coast</v>
          </cell>
        </row>
        <row r="830">
          <cell r="A830" t="str">
            <v>FROGTOWN 1702290609</v>
          </cell>
          <cell r="B830" t="str">
            <v>Central Valley</v>
          </cell>
        </row>
        <row r="831">
          <cell r="A831" t="str">
            <v>BIG BASIN 110169550</v>
          </cell>
          <cell r="B831" t="str">
            <v>Central Coast</v>
          </cell>
        </row>
        <row r="832">
          <cell r="A832" t="str">
            <v>CORRAL 110214026</v>
          </cell>
          <cell r="B832" t="str">
            <v>Central Valley</v>
          </cell>
        </row>
        <row r="833">
          <cell r="A833" t="str">
            <v>SAN RAMON 2107MR284</v>
          </cell>
          <cell r="B833" t="str">
            <v>Bay Area</v>
          </cell>
        </row>
        <row r="834">
          <cell r="A834" t="str">
            <v>CURTIS 17026008</v>
          </cell>
          <cell r="B834" t="str">
            <v>Central Valley</v>
          </cell>
        </row>
        <row r="835">
          <cell r="A835" t="str">
            <v>MOLINO 11026917</v>
          </cell>
          <cell r="B835" t="str">
            <v>North Coast</v>
          </cell>
        </row>
        <row r="836">
          <cell r="A836" t="str">
            <v>SHINGLE SPRINGS 210981390</v>
          </cell>
          <cell r="B836" t="str">
            <v>Sierra</v>
          </cell>
        </row>
        <row r="837">
          <cell r="A837" t="str">
            <v>SAN RAFAEL 11071166</v>
          </cell>
          <cell r="B837" t="str">
            <v>Bay Area</v>
          </cell>
        </row>
        <row r="838">
          <cell r="A838" t="str">
            <v>GIRVAN 11029012</v>
          </cell>
          <cell r="B838" t="str">
            <v>North Valley</v>
          </cell>
        </row>
        <row r="839">
          <cell r="A839" t="str">
            <v>OREGON TRAIL 11021584</v>
          </cell>
          <cell r="B839" t="str">
            <v>North Valley</v>
          </cell>
        </row>
        <row r="840">
          <cell r="A840" t="str">
            <v>CAYETANO 21099504</v>
          </cell>
          <cell r="B840" t="str">
            <v>Bay Area</v>
          </cell>
        </row>
        <row r="841">
          <cell r="A841" t="str">
            <v>DRUM 11011602</v>
          </cell>
          <cell r="B841" t="str">
            <v>Sierra</v>
          </cell>
        </row>
        <row r="842">
          <cell r="A842" t="str">
            <v>GANSNER 11012006</v>
          </cell>
          <cell r="B842" t="str">
            <v>North Valley</v>
          </cell>
        </row>
        <row r="843">
          <cell r="A843" t="str">
            <v>SILVERADO 2103circuit_breaker</v>
          </cell>
          <cell r="B843" t="str">
            <v>Bay Area</v>
          </cell>
        </row>
        <row r="844">
          <cell r="A844" t="str">
            <v>LAYTONVILLE 1101circuit_breaker</v>
          </cell>
          <cell r="B844" t="str">
            <v>North Coast</v>
          </cell>
        </row>
        <row r="845">
          <cell r="A845" t="str">
            <v>HALSEY 11011704</v>
          </cell>
          <cell r="B845" t="str">
            <v>Sierra</v>
          </cell>
        </row>
        <row r="846">
          <cell r="A846" t="str">
            <v>JESSUP 11019752</v>
          </cell>
          <cell r="B846" t="str">
            <v>North Valley</v>
          </cell>
        </row>
        <row r="847">
          <cell r="A847" t="str">
            <v>MIRABEL 11014859</v>
          </cell>
          <cell r="B847" t="str">
            <v>North Coast</v>
          </cell>
        </row>
        <row r="848">
          <cell r="A848" t="str">
            <v>PEORIA 17051834</v>
          </cell>
          <cell r="B848" t="str">
            <v>Central Valley</v>
          </cell>
        </row>
        <row r="849">
          <cell r="A849" t="str">
            <v>DEL MAR 2109circuit_breaker</v>
          </cell>
          <cell r="B849" t="str">
            <v>Sierra</v>
          </cell>
        </row>
        <row r="850">
          <cell r="A850" t="str">
            <v>WILLITS 110434008</v>
          </cell>
          <cell r="B850" t="str">
            <v>North Coast</v>
          </cell>
        </row>
        <row r="851">
          <cell r="A851" t="str">
            <v>ALTO 11243745</v>
          </cell>
          <cell r="B851" t="str">
            <v>Bay Area</v>
          </cell>
        </row>
        <row r="852">
          <cell r="A852" t="str">
            <v>EL DORADO PH 210163464</v>
          </cell>
          <cell r="B852" t="str">
            <v>Sierra</v>
          </cell>
        </row>
        <row r="853">
          <cell r="A853" t="str">
            <v>DUNBAR 1102861496</v>
          </cell>
          <cell r="B853" t="str">
            <v>North Coast</v>
          </cell>
        </row>
        <row r="854">
          <cell r="A854" t="str">
            <v>APPLE HILL 110412947</v>
          </cell>
          <cell r="B854" t="str">
            <v>Sierra</v>
          </cell>
        </row>
        <row r="855">
          <cell r="A855" t="str">
            <v>WILLOW CREEK 1102circuit_breaker</v>
          </cell>
          <cell r="B855" t="str">
            <v>North Coast</v>
          </cell>
        </row>
        <row r="856">
          <cell r="A856" t="str">
            <v>FORESTHILL 1102circuit_breaker</v>
          </cell>
          <cell r="B856" t="str">
            <v>Sierra</v>
          </cell>
        </row>
        <row r="857">
          <cell r="A857" t="str">
            <v>TEMPLETON 2111circuit_breaker</v>
          </cell>
          <cell r="B857" t="str">
            <v>Central Coast</v>
          </cell>
        </row>
        <row r="858">
          <cell r="A858" t="str">
            <v>MOLINO 1101891</v>
          </cell>
          <cell r="B858" t="str">
            <v>North Coast</v>
          </cell>
        </row>
        <row r="859">
          <cell r="A859" t="str">
            <v>BELL 1109circuit_breaker</v>
          </cell>
          <cell r="B859" t="str">
            <v>Sierra</v>
          </cell>
        </row>
        <row r="860">
          <cell r="A860" t="str">
            <v>OAKHURST 11016220</v>
          </cell>
          <cell r="B860" t="str">
            <v>Central Valley</v>
          </cell>
        </row>
        <row r="861">
          <cell r="A861" t="str">
            <v>BROWNS VALLEY 110136622</v>
          </cell>
          <cell r="B861" t="str">
            <v>Sierra</v>
          </cell>
        </row>
        <row r="862">
          <cell r="A862" t="str">
            <v>DUNBAR 110147964</v>
          </cell>
          <cell r="B862" t="str">
            <v>North Coast</v>
          </cell>
        </row>
        <row r="863">
          <cell r="A863" t="str">
            <v>PARADISE 1104920400</v>
          </cell>
          <cell r="B863" t="str">
            <v>North Valley</v>
          </cell>
        </row>
        <row r="864">
          <cell r="A864" t="str">
            <v>ATASCADERO 1103A18</v>
          </cell>
          <cell r="B864" t="str">
            <v>Central Coast</v>
          </cell>
        </row>
        <row r="865">
          <cell r="A865" t="str">
            <v>BIG MEADOWS 21012248</v>
          </cell>
          <cell r="B865" t="str">
            <v>North Valley</v>
          </cell>
        </row>
        <row r="866">
          <cell r="A866" t="str">
            <v>MONTICELLO 1101630</v>
          </cell>
          <cell r="B866" t="str">
            <v>Bay Area</v>
          </cell>
        </row>
        <row r="867">
          <cell r="A867" t="str">
            <v>SHINGLE SPRINGS 210911092</v>
          </cell>
          <cell r="B867" t="str">
            <v>Sierra</v>
          </cell>
        </row>
        <row r="868">
          <cell r="A868" t="str">
            <v>PUEBLO 21031970</v>
          </cell>
          <cell r="B868" t="str">
            <v>Bay Area</v>
          </cell>
        </row>
        <row r="869">
          <cell r="A869" t="str">
            <v>WEST POINT 11021369</v>
          </cell>
          <cell r="B869" t="str">
            <v>Central Valley</v>
          </cell>
        </row>
        <row r="870">
          <cell r="A870" t="str">
            <v>OAKHURST 1101circuit_breaker</v>
          </cell>
          <cell r="B870" t="str">
            <v>Central Valley</v>
          </cell>
        </row>
        <row r="871">
          <cell r="A871" t="str">
            <v>DUNBAR 1102circuit_breaker</v>
          </cell>
          <cell r="B871" t="str">
            <v>North Coast</v>
          </cell>
        </row>
        <row r="872">
          <cell r="A872" t="str">
            <v>MARTELL 1102circuit_breaker</v>
          </cell>
          <cell r="B872" t="str">
            <v>Central Valley</v>
          </cell>
        </row>
        <row r="873">
          <cell r="A873" t="str">
            <v>VOLTA 110165764</v>
          </cell>
          <cell r="B873" t="str">
            <v>North Valley</v>
          </cell>
        </row>
        <row r="874">
          <cell r="A874" t="str">
            <v>CAMP EVERS 21045096</v>
          </cell>
          <cell r="B874" t="str">
            <v>Central Coast</v>
          </cell>
        </row>
        <row r="875">
          <cell r="A875" t="str">
            <v>NARROWS 2102circuit_breaker</v>
          </cell>
          <cell r="B875" t="str">
            <v>Sierra</v>
          </cell>
        </row>
        <row r="876">
          <cell r="A876" t="str">
            <v>CAMP EVERS 210612760</v>
          </cell>
          <cell r="B876" t="str">
            <v>Central Coast</v>
          </cell>
        </row>
        <row r="877">
          <cell r="A877" t="str">
            <v>OLETA 11014768</v>
          </cell>
          <cell r="B877" t="str">
            <v>Central Valley</v>
          </cell>
        </row>
        <row r="878">
          <cell r="A878" t="str">
            <v>MESA 1103M72</v>
          </cell>
          <cell r="B878" t="str">
            <v>Central Coast</v>
          </cell>
        </row>
        <row r="879">
          <cell r="A879" t="str">
            <v>BURNEY 11021358</v>
          </cell>
          <cell r="B879" t="str">
            <v>North Valley</v>
          </cell>
        </row>
        <row r="880">
          <cell r="A880" t="str">
            <v>WEST POINT 1101L373</v>
          </cell>
          <cell r="B880" t="str">
            <v>Central Valley</v>
          </cell>
        </row>
        <row r="881">
          <cell r="A881" t="str">
            <v>DIAMOND SPRINGS 1103circuit_breaker</v>
          </cell>
          <cell r="B881" t="str">
            <v>Sierra</v>
          </cell>
        </row>
        <row r="882">
          <cell r="A882" t="str">
            <v>WOODACRE 1101circuit_breaker</v>
          </cell>
          <cell r="B882" t="str">
            <v>Bay Area</v>
          </cell>
        </row>
        <row r="883">
          <cell r="A883" t="str">
            <v>CAMP EVERS 210511010</v>
          </cell>
          <cell r="B883" t="str">
            <v>Central Coast</v>
          </cell>
        </row>
        <row r="884">
          <cell r="A884" t="str">
            <v>NARROWS 210551582</v>
          </cell>
          <cell r="B884" t="str">
            <v>Sierra</v>
          </cell>
        </row>
        <row r="885">
          <cell r="A885" t="str">
            <v>BEN LOMOND 1101BL 1101</v>
          </cell>
          <cell r="B885" t="str">
            <v>Central Coast</v>
          </cell>
        </row>
        <row r="886">
          <cell r="A886" t="str">
            <v>OLETA 11011217</v>
          </cell>
          <cell r="B886" t="str">
            <v>Central Valley</v>
          </cell>
        </row>
        <row r="887">
          <cell r="A887" t="str">
            <v>EL DORADO PH 210113532</v>
          </cell>
          <cell r="B887" t="str">
            <v>Sierra</v>
          </cell>
        </row>
        <row r="888">
          <cell r="A888" t="str">
            <v>SAN RAFAEL 1104802</v>
          </cell>
          <cell r="B888" t="str">
            <v>Bay Area</v>
          </cell>
        </row>
        <row r="889">
          <cell r="A889" t="str">
            <v>CAMP EVERS 21065020</v>
          </cell>
          <cell r="B889" t="str">
            <v>Central Coast</v>
          </cell>
        </row>
        <row r="890">
          <cell r="A890" t="str">
            <v>CALISTOGA 110135588</v>
          </cell>
          <cell r="B890" t="str">
            <v>Bay Area</v>
          </cell>
        </row>
        <row r="891">
          <cell r="A891" t="str">
            <v>SALT SPRINGS 210237300</v>
          </cell>
          <cell r="B891" t="str">
            <v>Central Valley</v>
          </cell>
        </row>
        <row r="892">
          <cell r="A892" t="str">
            <v>NAPA 11121302</v>
          </cell>
          <cell r="B892" t="str">
            <v>Bay Area</v>
          </cell>
        </row>
        <row r="893">
          <cell r="A893" t="str">
            <v>ANTLER 11011520</v>
          </cell>
          <cell r="B893" t="str">
            <v>North Valley</v>
          </cell>
        </row>
        <row r="894">
          <cell r="A894" t="str">
            <v>MIDDLETOWN 1102878</v>
          </cell>
          <cell r="B894" t="str">
            <v>North Coast</v>
          </cell>
        </row>
        <row r="895">
          <cell r="A895" t="str">
            <v>AUBERRY 1101R2845</v>
          </cell>
          <cell r="B895" t="str">
            <v>Central Valley</v>
          </cell>
        </row>
        <row r="896">
          <cell r="A896" t="str">
            <v>COARSEGOLD 2104570682</v>
          </cell>
          <cell r="B896" t="str">
            <v>Central Valley</v>
          </cell>
        </row>
        <row r="897">
          <cell r="A897" t="str">
            <v>FITCH MOUNTAIN 1113406</v>
          </cell>
          <cell r="B897" t="str">
            <v>North Coast</v>
          </cell>
        </row>
        <row r="898">
          <cell r="A898" t="str">
            <v>TEMPLETON 2110N30</v>
          </cell>
          <cell r="B898" t="str">
            <v>Central Coast</v>
          </cell>
        </row>
        <row r="899">
          <cell r="A899" t="str">
            <v>GEYSERVILLE 1101482</v>
          </cell>
          <cell r="B899" t="str">
            <v>North Coast</v>
          </cell>
        </row>
        <row r="900">
          <cell r="A900" t="str">
            <v>PENRYN 110550550</v>
          </cell>
          <cell r="B900" t="str">
            <v>Sierra</v>
          </cell>
        </row>
        <row r="901">
          <cell r="A901" t="str">
            <v>MARIPOSA 2101circuit_breaker</v>
          </cell>
          <cell r="B901" t="str">
            <v>Central Valley</v>
          </cell>
        </row>
        <row r="902">
          <cell r="A902" t="str">
            <v>UPPER LAKE 1101472084</v>
          </cell>
          <cell r="B902" t="str">
            <v>North Coast</v>
          </cell>
        </row>
        <row r="903">
          <cell r="A903" t="str">
            <v>MENLO 11038512</v>
          </cell>
          <cell r="B903" t="str">
            <v>Bay Area</v>
          </cell>
        </row>
        <row r="904">
          <cell r="A904" t="str">
            <v>SAN BENITO 210136912</v>
          </cell>
          <cell r="B904" t="str">
            <v>Central Coast</v>
          </cell>
        </row>
        <row r="905">
          <cell r="A905" t="str">
            <v>SONOMA 11033052</v>
          </cell>
          <cell r="B905" t="str">
            <v>North Coast</v>
          </cell>
        </row>
        <row r="906">
          <cell r="A906" t="str">
            <v>JESSUP 1101circuit_breaker</v>
          </cell>
          <cell r="B906" t="str">
            <v>North Valley</v>
          </cell>
        </row>
        <row r="907">
          <cell r="A907" t="str">
            <v>MOLINO 1102982462</v>
          </cell>
          <cell r="B907" t="str">
            <v>North Coast</v>
          </cell>
        </row>
        <row r="908">
          <cell r="A908" t="str">
            <v>STANISLAUS 1701circuit_breaker</v>
          </cell>
          <cell r="B908" t="str">
            <v>Central Valley</v>
          </cell>
        </row>
        <row r="909">
          <cell r="A909" t="str">
            <v>MIWUK 1701circuit_breaker</v>
          </cell>
          <cell r="B909" t="str">
            <v>Central Valley</v>
          </cell>
        </row>
        <row r="910">
          <cell r="A910" t="str">
            <v>OREGON TRAIL 11031448</v>
          </cell>
          <cell r="B910" t="str">
            <v>North Valley</v>
          </cell>
        </row>
        <row r="911">
          <cell r="A911" t="str">
            <v>VASCO 1102MR176</v>
          </cell>
          <cell r="B911" t="str">
            <v>Bay Area</v>
          </cell>
        </row>
        <row r="912">
          <cell r="A912" t="str">
            <v>PEORIA 1705circuit_breaker</v>
          </cell>
          <cell r="B912" t="str">
            <v>Central Valley</v>
          </cell>
        </row>
        <row r="913">
          <cell r="A913" t="str">
            <v>VOLTA 110153118</v>
          </cell>
          <cell r="B913" t="str">
            <v>North Valley</v>
          </cell>
        </row>
        <row r="914">
          <cell r="A914" t="str">
            <v>ALTO 112278672</v>
          </cell>
          <cell r="B914" t="str">
            <v>Bay Area</v>
          </cell>
        </row>
        <row r="915">
          <cell r="A915" t="str">
            <v>LOW GAP 1101circuit_breaker</v>
          </cell>
          <cell r="B915" t="str">
            <v>North Coast</v>
          </cell>
        </row>
        <row r="916">
          <cell r="A916" t="str">
            <v>WYANDOTTE 1105329930</v>
          </cell>
          <cell r="B916" t="str">
            <v>North Valley</v>
          </cell>
        </row>
        <row r="917">
          <cell r="A917" t="str">
            <v>WILLITS 1103964</v>
          </cell>
          <cell r="B917" t="str">
            <v>North Coast</v>
          </cell>
        </row>
        <row r="918">
          <cell r="A918" t="str">
            <v>MIRABEL 1102334</v>
          </cell>
          <cell r="B918" t="str">
            <v>North Coast</v>
          </cell>
        </row>
        <row r="919">
          <cell r="A919" t="str">
            <v>KANAKA 1101circuit_breaker</v>
          </cell>
          <cell r="B919" t="str">
            <v>North Valley</v>
          </cell>
        </row>
        <row r="920">
          <cell r="A920" t="str">
            <v>KESWICK 11011586</v>
          </cell>
          <cell r="B920" t="str">
            <v>North Valley</v>
          </cell>
        </row>
        <row r="921">
          <cell r="A921" t="str">
            <v>WEST POINT 11021305</v>
          </cell>
          <cell r="B921" t="str">
            <v>Central Valley</v>
          </cell>
        </row>
        <row r="922">
          <cell r="A922" t="str">
            <v>BEAR VALLEY 210521160</v>
          </cell>
          <cell r="B922" t="str">
            <v>Central Valley</v>
          </cell>
        </row>
        <row r="923">
          <cell r="A923" t="str">
            <v>EL DORADO PH 2102circuit_breaker</v>
          </cell>
          <cell r="B923" t="str">
            <v>Sierra</v>
          </cell>
        </row>
        <row r="924">
          <cell r="A924" t="str">
            <v>BRIDGEVILLE 110137484</v>
          </cell>
          <cell r="B924" t="str">
            <v>North Coast</v>
          </cell>
        </row>
        <row r="925">
          <cell r="A925" t="str">
            <v>POINT ARENA 11013702</v>
          </cell>
          <cell r="B925" t="str">
            <v>North Coast</v>
          </cell>
        </row>
        <row r="926">
          <cell r="A926" t="str">
            <v>FORT ROSS 1121134</v>
          </cell>
          <cell r="B926" t="str">
            <v>North Coast</v>
          </cell>
        </row>
        <row r="927">
          <cell r="A927" t="str">
            <v>WEST POINT 110112256</v>
          </cell>
          <cell r="B927" t="str">
            <v>Central Valley</v>
          </cell>
        </row>
        <row r="928">
          <cell r="A928" t="str">
            <v>COARSEGOLD 21046210</v>
          </cell>
          <cell r="B928" t="str">
            <v>Central Valley</v>
          </cell>
        </row>
        <row r="929">
          <cell r="A929" t="str">
            <v>BIG BASIN 1102circuit_breaker</v>
          </cell>
          <cell r="B929" t="str">
            <v>Central Coast</v>
          </cell>
        </row>
        <row r="930">
          <cell r="A930" t="str">
            <v>COPPERMINE 1104R755</v>
          </cell>
          <cell r="B930" t="str">
            <v>Central Valley</v>
          </cell>
        </row>
        <row r="931">
          <cell r="A931" t="str">
            <v>MARIPOSA 2101309438</v>
          </cell>
          <cell r="B931" t="str">
            <v>Central Valley</v>
          </cell>
        </row>
        <row r="932">
          <cell r="A932" t="str">
            <v>MOLINO 1102344</v>
          </cell>
          <cell r="B932" t="str">
            <v>North Coast</v>
          </cell>
        </row>
        <row r="933">
          <cell r="A933" t="str">
            <v>WYANDOTTE 110796390</v>
          </cell>
          <cell r="B933" t="str">
            <v>North Valley</v>
          </cell>
        </row>
        <row r="934">
          <cell r="A934" t="str">
            <v>CLARKSVILLE 2104circuit_breaker</v>
          </cell>
          <cell r="B934" t="str">
            <v>Sierra</v>
          </cell>
        </row>
        <row r="935">
          <cell r="A935" t="str">
            <v>STANISLAUS 1702circuit_breaker</v>
          </cell>
          <cell r="B935" t="str">
            <v>Central Valley</v>
          </cell>
        </row>
        <row r="936">
          <cell r="A936" t="str">
            <v>KONOCTI 1102948</v>
          </cell>
          <cell r="B936" t="str">
            <v>North Coast</v>
          </cell>
        </row>
        <row r="937">
          <cell r="A937" t="str">
            <v>MENLO 1102W80</v>
          </cell>
          <cell r="B937" t="str">
            <v>Bay Area</v>
          </cell>
        </row>
        <row r="938">
          <cell r="A938" t="str">
            <v>LOS GATOS 1106LB44</v>
          </cell>
          <cell r="B938" t="str">
            <v>Central Coast</v>
          </cell>
        </row>
        <row r="939">
          <cell r="A939" t="str">
            <v>ATASCADERO 1103A14</v>
          </cell>
          <cell r="B939" t="str">
            <v>Central Coast</v>
          </cell>
        </row>
        <row r="940">
          <cell r="A940" t="str">
            <v>BELL 1108circuit_breaker</v>
          </cell>
          <cell r="B940" t="str">
            <v>Sierra</v>
          </cell>
        </row>
        <row r="941">
          <cell r="A941" t="str">
            <v>RED BLUFF 11041630</v>
          </cell>
          <cell r="B941" t="str">
            <v>North Valley</v>
          </cell>
        </row>
        <row r="942">
          <cell r="A942" t="str">
            <v>DIAMOND SPRINGS 11042093</v>
          </cell>
          <cell r="B942" t="str">
            <v>Sierra</v>
          </cell>
        </row>
        <row r="943">
          <cell r="A943" t="str">
            <v>PAUL SWEET 21068091</v>
          </cell>
          <cell r="B943" t="str">
            <v>Central Coast</v>
          </cell>
        </row>
        <row r="944">
          <cell r="A944" t="str">
            <v>CLAY 110113442</v>
          </cell>
          <cell r="B944" t="str">
            <v>Central Valley</v>
          </cell>
        </row>
        <row r="945">
          <cell r="A945" t="str">
            <v>DIAMOND SPRINGS 110650324</v>
          </cell>
          <cell r="B945" t="str">
            <v>Sierra</v>
          </cell>
        </row>
        <row r="946">
          <cell r="A946" t="str">
            <v>CAMP EVERS 210637210</v>
          </cell>
          <cell r="B946" t="str">
            <v>Central Coast</v>
          </cell>
        </row>
        <row r="947">
          <cell r="A947" t="str">
            <v>LAYTONVILLE 1101402</v>
          </cell>
          <cell r="B947" t="str">
            <v>North Coast</v>
          </cell>
        </row>
        <row r="948">
          <cell r="A948" t="str">
            <v>NOTRE DAME 11042028</v>
          </cell>
          <cell r="B948" t="str">
            <v>North Valley</v>
          </cell>
        </row>
        <row r="949">
          <cell r="A949" t="str">
            <v>EEL RIVER 1102530</v>
          </cell>
          <cell r="B949" t="str">
            <v>North Coast</v>
          </cell>
        </row>
        <row r="950">
          <cell r="A950" t="str">
            <v>BEAR VALLEY 21014160</v>
          </cell>
          <cell r="B950" t="str">
            <v>Central Valley</v>
          </cell>
        </row>
        <row r="951">
          <cell r="A951" t="str">
            <v>COARSEGOLD 21025380</v>
          </cell>
          <cell r="B951" t="str">
            <v>Central Valley</v>
          </cell>
        </row>
        <row r="952">
          <cell r="A952" t="str">
            <v>PINE GROVE 11011021</v>
          </cell>
          <cell r="B952" t="str">
            <v>Central Valley</v>
          </cell>
        </row>
        <row r="953">
          <cell r="A953" t="str">
            <v>COTATI 1103148</v>
          </cell>
          <cell r="B953" t="str">
            <v>North Coast</v>
          </cell>
        </row>
        <row r="954">
          <cell r="A954" t="str">
            <v>DUNBAR 1101302</v>
          </cell>
          <cell r="B954" t="str">
            <v>North Coast</v>
          </cell>
        </row>
        <row r="955">
          <cell r="A955" t="str">
            <v>MIDDLETOWN 11021312</v>
          </cell>
          <cell r="B955" t="str">
            <v>North Coast</v>
          </cell>
        </row>
        <row r="956">
          <cell r="A956" t="str">
            <v>PETALUMA C 1108636</v>
          </cell>
          <cell r="B956" t="str">
            <v>North Coast</v>
          </cell>
        </row>
        <row r="957">
          <cell r="A957" t="str">
            <v>SANTA ROSA A 1104220</v>
          </cell>
          <cell r="B957" t="str">
            <v>North Coast</v>
          </cell>
        </row>
        <row r="958">
          <cell r="A958" t="str">
            <v>PLACERVILLE 1110circuit_breaker</v>
          </cell>
          <cell r="B958" t="str">
            <v>Sierra</v>
          </cell>
        </row>
        <row r="959">
          <cell r="A959" t="str">
            <v>ATASCADERO 1103A16</v>
          </cell>
          <cell r="B959" t="str">
            <v>Central Coast</v>
          </cell>
        </row>
        <row r="960">
          <cell r="A960" t="str">
            <v>SANTA YNEZ 1102circuit_breaker</v>
          </cell>
          <cell r="B960" t="str">
            <v>Central Coast</v>
          </cell>
        </row>
        <row r="961">
          <cell r="A961" t="str">
            <v>HIGHLANDS 11031282</v>
          </cell>
          <cell r="B961" t="str">
            <v>North Coast</v>
          </cell>
        </row>
        <row r="962">
          <cell r="A962" t="str">
            <v>DUNBAR 1102528</v>
          </cell>
          <cell r="B962" t="str">
            <v>North Coast</v>
          </cell>
        </row>
        <row r="963">
          <cell r="A963" t="str">
            <v>CALPELLA 1101circuit_breaker</v>
          </cell>
          <cell r="B963" t="str">
            <v>North Coast</v>
          </cell>
        </row>
        <row r="964">
          <cell r="A964" t="str">
            <v>MC ARTHUR 11011492</v>
          </cell>
          <cell r="B964" t="str">
            <v>North Valley</v>
          </cell>
        </row>
        <row r="965">
          <cell r="A965" t="str">
            <v>VACA DIXON 11059792</v>
          </cell>
          <cell r="B965" t="str">
            <v>Sierra</v>
          </cell>
        </row>
        <row r="966">
          <cell r="A966" t="str">
            <v>DEL MAR 210584138</v>
          </cell>
          <cell r="B966" t="str">
            <v>Sierra</v>
          </cell>
        </row>
        <row r="967">
          <cell r="A967" t="str">
            <v>SHINGLE SPRINGS 11038752</v>
          </cell>
          <cell r="B967" t="str">
            <v>Sierra</v>
          </cell>
        </row>
        <row r="968">
          <cell r="A968" t="str">
            <v>TASSAJARA 2112D514R</v>
          </cell>
          <cell r="B968" t="str">
            <v>Bay Area</v>
          </cell>
        </row>
        <row r="969">
          <cell r="A969" t="str">
            <v>MONTE RIO 11131991</v>
          </cell>
          <cell r="B969" t="str">
            <v>North Coast</v>
          </cell>
        </row>
        <row r="970">
          <cell r="A970" t="str">
            <v>JAMESON 11028842</v>
          </cell>
          <cell r="B970" t="str">
            <v>Sierra</v>
          </cell>
        </row>
        <row r="971">
          <cell r="A971" t="str">
            <v>BIG BASIN 110296986</v>
          </cell>
          <cell r="B971" t="str">
            <v>Central Coast</v>
          </cell>
        </row>
        <row r="972">
          <cell r="A972" t="str">
            <v>BRUNSWICK 110532536</v>
          </cell>
          <cell r="B972" t="str">
            <v>Sierra</v>
          </cell>
        </row>
        <row r="973">
          <cell r="A973" t="str">
            <v>CAMP EVERS 210512590</v>
          </cell>
          <cell r="B973" t="str">
            <v>Central Coast</v>
          </cell>
        </row>
        <row r="974">
          <cell r="A974" t="str">
            <v>SAND CREEK 11037823F</v>
          </cell>
          <cell r="B974" t="str">
            <v>Central Valley</v>
          </cell>
        </row>
        <row r="975">
          <cell r="A975" t="str">
            <v>TIVY VALLEY 1107circuit_breaker</v>
          </cell>
          <cell r="B975" t="str">
            <v>Central Valley</v>
          </cell>
        </row>
        <row r="976">
          <cell r="A976" t="str">
            <v>MONTE RIO 11131137</v>
          </cell>
          <cell r="B976" t="str">
            <v>North Coast</v>
          </cell>
        </row>
        <row r="977">
          <cell r="A977" t="str">
            <v>PAUL SWEET 21065178</v>
          </cell>
          <cell r="B977" t="str">
            <v>Central Coast</v>
          </cell>
        </row>
        <row r="978">
          <cell r="A978" t="str">
            <v>MARTELL 110111244</v>
          </cell>
          <cell r="B978" t="str">
            <v>Central Valley</v>
          </cell>
        </row>
        <row r="979">
          <cell r="A979" t="str">
            <v>SALMON CREEK 1101194</v>
          </cell>
          <cell r="B979" t="str">
            <v>North Coast</v>
          </cell>
        </row>
        <row r="980">
          <cell r="A980" t="str">
            <v>CAMP EVERS 210612518</v>
          </cell>
          <cell r="B980" t="str">
            <v>Central Coast</v>
          </cell>
        </row>
        <row r="981">
          <cell r="A981" t="str">
            <v>HIGHLANDS 1103482</v>
          </cell>
          <cell r="B981" t="str">
            <v>North Coast</v>
          </cell>
        </row>
        <row r="982">
          <cell r="A982" t="str">
            <v>SAN LUIS OBISPO 1107V02</v>
          </cell>
          <cell r="B982" t="str">
            <v>Central Coast</v>
          </cell>
        </row>
        <row r="983">
          <cell r="A983" t="str">
            <v>BUCKS CREEK 1103circuit_breaker</v>
          </cell>
          <cell r="B983" t="str">
            <v>North Valley</v>
          </cell>
        </row>
        <row r="984">
          <cell r="A984" t="str">
            <v>HIGHLANDS 11034630</v>
          </cell>
          <cell r="B984" t="str">
            <v>North Coast</v>
          </cell>
        </row>
        <row r="985">
          <cell r="A985" t="str">
            <v>BRUNSWICK 110584480</v>
          </cell>
          <cell r="B985" t="str">
            <v>Sierra</v>
          </cell>
        </row>
        <row r="986">
          <cell r="A986" t="str">
            <v>BIG MEADOWS 21012586</v>
          </cell>
          <cell r="B986" t="str">
            <v>North Valley</v>
          </cell>
        </row>
        <row r="987">
          <cell r="A987" t="str">
            <v>SYCAMORE CREEK 1111circuit_breaker</v>
          </cell>
          <cell r="B987" t="str">
            <v>North Valley</v>
          </cell>
        </row>
        <row r="988">
          <cell r="A988" t="str">
            <v>CAMP EVERS 210533542</v>
          </cell>
          <cell r="B988" t="str">
            <v>Central Coast</v>
          </cell>
        </row>
        <row r="989">
          <cell r="A989" t="str">
            <v>LLAGAS 2107XR188</v>
          </cell>
          <cell r="B989" t="str">
            <v>Central Coast</v>
          </cell>
        </row>
        <row r="990">
          <cell r="A990" t="str">
            <v>VACAVILLE 110847860</v>
          </cell>
          <cell r="B990" t="str">
            <v>Sierra</v>
          </cell>
        </row>
        <row r="991">
          <cell r="A991" t="str">
            <v>MC ARTHUR 11011490</v>
          </cell>
          <cell r="B991" t="str">
            <v>North Valley</v>
          </cell>
        </row>
        <row r="992">
          <cell r="A992" t="str">
            <v>CLAYTON 2215W531R</v>
          </cell>
          <cell r="B992" t="str">
            <v>Bay Area</v>
          </cell>
        </row>
        <row r="993">
          <cell r="A993" t="str">
            <v>GEYSERVILLE 1102274</v>
          </cell>
          <cell r="B993" t="str">
            <v>North Coast</v>
          </cell>
        </row>
        <row r="994">
          <cell r="A994" t="str">
            <v>LOGAN CREEK 21022226</v>
          </cell>
          <cell r="B994" t="str">
            <v>North Valley</v>
          </cell>
        </row>
        <row r="995">
          <cell r="A995" t="str">
            <v>GUALALA 111135562</v>
          </cell>
          <cell r="B995" t="str">
            <v>North Coast</v>
          </cell>
        </row>
        <row r="996">
          <cell r="A996" t="str">
            <v>COARSEGOLD 2102circuit_breaker</v>
          </cell>
          <cell r="B996" t="str">
            <v>Central Valley</v>
          </cell>
        </row>
        <row r="997">
          <cell r="A997" t="str">
            <v>HARTLEY 1102524</v>
          </cell>
          <cell r="B997" t="str">
            <v>North Coast</v>
          </cell>
        </row>
        <row r="998">
          <cell r="A998" t="str">
            <v>NEWBURG 1133circuit_breaker</v>
          </cell>
          <cell r="B998" t="str">
            <v>North Coast</v>
          </cell>
        </row>
        <row r="999">
          <cell r="A999" t="str">
            <v>CARLOTTA 112142896</v>
          </cell>
          <cell r="B999" t="str">
            <v>North Coast</v>
          </cell>
        </row>
        <row r="1000">
          <cell r="A1000" t="str">
            <v>SHADY GLEN 110248894</v>
          </cell>
          <cell r="B1000" t="str">
            <v>Sierra</v>
          </cell>
        </row>
        <row r="1001">
          <cell r="A1001" t="str">
            <v>WILDWOOD 11011454</v>
          </cell>
          <cell r="B1001" t="str">
            <v>North Valley</v>
          </cell>
        </row>
        <row r="1002">
          <cell r="A1002" t="str">
            <v>MIRABEL 110238514</v>
          </cell>
          <cell r="B1002" t="str">
            <v>North Coast</v>
          </cell>
        </row>
        <row r="1003">
          <cell r="A1003" t="str">
            <v>SAN LUIS OBISPO 110342344</v>
          </cell>
          <cell r="B1003" t="str">
            <v>Central Coast</v>
          </cell>
        </row>
        <row r="1004">
          <cell r="A1004" t="str">
            <v>HIGHLANDS 110275140</v>
          </cell>
          <cell r="B1004" t="str">
            <v>North Coast</v>
          </cell>
        </row>
        <row r="1005">
          <cell r="A1005" t="str">
            <v>CLARK ROAD 110281296</v>
          </cell>
          <cell r="B1005" t="str">
            <v>North Valley</v>
          </cell>
        </row>
        <row r="1006">
          <cell r="A1006" t="str">
            <v>APPLE HILL 210212025</v>
          </cell>
          <cell r="B1006" t="str">
            <v>Sierra</v>
          </cell>
        </row>
        <row r="1007">
          <cell r="A1007" t="str">
            <v>EL DORADO PH 210152456</v>
          </cell>
          <cell r="B1007" t="str">
            <v>Sierra</v>
          </cell>
        </row>
        <row r="1008">
          <cell r="A1008" t="str">
            <v>MIWUK 1701953336</v>
          </cell>
          <cell r="B1008" t="str">
            <v>Central Valley</v>
          </cell>
        </row>
        <row r="1009">
          <cell r="A1009" t="str">
            <v>CLEAR LAKE 1102circuit_breaker</v>
          </cell>
          <cell r="B1009" t="str">
            <v>North Coast</v>
          </cell>
        </row>
        <row r="1010">
          <cell r="A1010" t="str">
            <v>CALAVERAS CEMENT 1101502</v>
          </cell>
          <cell r="B1010" t="str">
            <v>Central Valley</v>
          </cell>
        </row>
        <row r="1011">
          <cell r="A1011" t="str">
            <v>CORRAL 110336680</v>
          </cell>
          <cell r="B1011" t="str">
            <v>Central Valley</v>
          </cell>
        </row>
        <row r="1012">
          <cell r="A1012" t="str">
            <v>SAN RAFAEL 110863598</v>
          </cell>
          <cell r="B1012" t="str">
            <v>Bay Area</v>
          </cell>
        </row>
        <row r="1013">
          <cell r="A1013" t="str">
            <v>PUTAH CREEK 11033851</v>
          </cell>
          <cell r="B1013" t="str">
            <v>Sierra</v>
          </cell>
        </row>
        <row r="1014">
          <cell r="A1014" t="str">
            <v>LOS GATOS 110760114</v>
          </cell>
          <cell r="B1014" t="str">
            <v>Central Coast</v>
          </cell>
        </row>
        <row r="1015">
          <cell r="A1015" t="str">
            <v>CLOVERDALE 11024646</v>
          </cell>
          <cell r="B1015" t="str">
            <v>North Coast</v>
          </cell>
        </row>
        <row r="1016">
          <cell r="A1016" t="str">
            <v>ANDERSON 11011752</v>
          </cell>
          <cell r="B1016" t="str">
            <v>North Valley</v>
          </cell>
        </row>
        <row r="1017">
          <cell r="A1017" t="str">
            <v>VOLTA 110253130</v>
          </cell>
          <cell r="B1017" t="str">
            <v>North Valley</v>
          </cell>
        </row>
        <row r="1018">
          <cell r="A1018" t="str">
            <v>POINT MORETTI 11015078</v>
          </cell>
          <cell r="B1018" t="str">
            <v>Central Coast</v>
          </cell>
        </row>
        <row r="1019">
          <cell r="A1019" t="str">
            <v>DUNLAP 11027849F</v>
          </cell>
          <cell r="B1019" t="str">
            <v>Central Valley</v>
          </cell>
        </row>
        <row r="1020">
          <cell r="A1020" t="str">
            <v>BRIDGEVILLE 1101circuit_breaker</v>
          </cell>
          <cell r="B1020" t="str">
            <v>North Coast</v>
          </cell>
        </row>
        <row r="1021">
          <cell r="A1021" t="str">
            <v>JESSUP 11019002</v>
          </cell>
          <cell r="B1021" t="str">
            <v>North Valley</v>
          </cell>
        </row>
        <row r="1022">
          <cell r="A1022" t="str">
            <v>MIRABEL 1102332</v>
          </cell>
          <cell r="B1022" t="str">
            <v>North Coast</v>
          </cell>
        </row>
        <row r="1023">
          <cell r="A1023" t="str">
            <v>COLUMBIA HILL 110135424</v>
          </cell>
          <cell r="B1023" t="str">
            <v>Sierra</v>
          </cell>
        </row>
        <row r="1024">
          <cell r="A1024" t="str">
            <v>SILVERADO 2104circuit_breaker</v>
          </cell>
          <cell r="B1024" t="str">
            <v>Bay Area</v>
          </cell>
        </row>
        <row r="1025">
          <cell r="A1025" t="str">
            <v>STELLING 111060080</v>
          </cell>
          <cell r="B1025" t="str">
            <v>Central Coast</v>
          </cell>
        </row>
        <row r="1026">
          <cell r="A1026" t="str">
            <v>AUBERRY 1101R319</v>
          </cell>
          <cell r="B1026" t="str">
            <v>Central Valley</v>
          </cell>
        </row>
        <row r="1027">
          <cell r="A1027" t="str">
            <v>ANNAPOLIS 110176842</v>
          </cell>
          <cell r="B1027" t="str">
            <v>North Coast</v>
          </cell>
        </row>
        <row r="1028">
          <cell r="A1028" t="str">
            <v>LUCERNE 1103630</v>
          </cell>
          <cell r="B1028" t="str">
            <v>North Coast</v>
          </cell>
        </row>
        <row r="1029">
          <cell r="A1029" t="str">
            <v>CRESCENT MILLS 21012562</v>
          </cell>
          <cell r="B1029" t="str">
            <v>North Valley</v>
          </cell>
        </row>
        <row r="1030">
          <cell r="A1030" t="str">
            <v>LLAGAS 2107XR178</v>
          </cell>
          <cell r="B1030" t="str">
            <v>Central Coast</v>
          </cell>
        </row>
        <row r="1031">
          <cell r="A1031" t="str">
            <v>HOOPA 11017468</v>
          </cell>
          <cell r="B1031" t="str">
            <v>North Coast</v>
          </cell>
        </row>
        <row r="1032">
          <cell r="A1032" t="str">
            <v>PETALUMA C 1108628</v>
          </cell>
          <cell r="B1032" t="str">
            <v>North Coast</v>
          </cell>
        </row>
        <row r="1033">
          <cell r="A1033" t="str">
            <v>MADISON 210137082</v>
          </cell>
          <cell r="B1033" t="str">
            <v>Sierra</v>
          </cell>
        </row>
        <row r="1034">
          <cell r="A1034" t="str">
            <v>NARROWS 2101circuit_breaker</v>
          </cell>
          <cell r="B1034" t="str">
            <v>Sierra</v>
          </cell>
        </row>
        <row r="1035">
          <cell r="A1035" t="str">
            <v>SHADY GLEN 110151696</v>
          </cell>
          <cell r="B1035" t="str">
            <v>Sierra</v>
          </cell>
        </row>
        <row r="1036">
          <cell r="A1036" t="str">
            <v>CORRAL 110136652</v>
          </cell>
          <cell r="B1036" t="str">
            <v>Central Valley</v>
          </cell>
        </row>
        <row r="1037">
          <cell r="A1037" t="str">
            <v>MONTICELLO 110165454</v>
          </cell>
          <cell r="B1037" t="str">
            <v>Bay Area</v>
          </cell>
        </row>
        <row r="1038">
          <cell r="A1038" t="str">
            <v>PETALUMA C 1108600</v>
          </cell>
          <cell r="B1038" t="str">
            <v>North Coast</v>
          </cell>
        </row>
        <row r="1039">
          <cell r="A1039" t="str">
            <v>COVELO 110196896</v>
          </cell>
          <cell r="B1039" t="str">
            <v>North Coast</v>
          </cell>
        </row>
        <row r="1040">
          <cell r="A1040" t="str">
            <v>CRESCENT MILLS 21012056</v>
          </cell>
          <cell r="B1040" t="str">
            <v>North Valley</v>
          </cell>
        </row>
        <row r="1041">
          <cell r="A1041" t="str">
            <v>MADISON 21011969</v>
          </cell>
          <cell r="B1041" t="str">
            <v>Sierra</v>
          </cell>
        </row>
        <row r="1042">
          <cell r="A1042" t="str">
            <v>SANTA YNEZ 1101Y16</v>
          </cell>
          <cell r="B1042" t="str">
            <v>Central Coast</v>
          </cell>
        </row>
        <row r="1043">
          <cell r="A1043" t="str">
            <v>CARLOTTA 11214914</v>
          </cell>
          <cell r="B1043" t="str">
            <v>North Coast</v>
          </cell>
        </row>
        <row r="1044">
          <cell r="A1044" t="str">
            <v>GEYSERVILLE 1101122</v>
          </cell>
          <cell r="B1044" t="str">
            <v>North Coast</v>
          </cell>
        </row>
        <row r="1045">
          <cell r="A1045" t="str">
            <v>MONTE RIO 111123916</v>
          </cell>
          <cell r="B1045" t="str">
            <v>North Coast</v>
          </cell>
        </row>
        <row r="1046">
          <cell r="A1046" t="str">
            <v>CALISTOGA 1101circuit_breaker</v>
          </cell>
          <cell r="B1046" t="str">
            <v>Bay Area</v>
          </cell>
        </row>
        <row r="1047">
          <cell r="A1047" t="str">
            <v>PASO ROBLES 1104R12</v>
          </cell>
          <cell r="B1047" t="str">
            <v>Central Coast</v>
          </cell>
        </row>
        <row r="1048">
          <cell r="A1048" t="str">
            <v>OLETA 110163500</v>
          </cell>
          <cell r="B1048" t="str">
            <v>Central Valley</v>
          </cell>
        </row>
        <row r="1049">
          <cell r="A1049" t="str">
            <v>MONTE RIO 1111240</v>
          </cell>
          <cell r="B1049" t="str">
            <v>North Coast</v>
          </cell>
        </row>
        <row r="1050">
          <cell r="A1050" t="str">
            <v>BELL 11082226</v>
          </cell>
          <cell r="B1050" t="str">
            <v>Sierra</v>
          </cell>
        </row>
        <row r="1051">
          <cell r="A1051" t="str">
            <v>FORT BRAGG A 11013113</v>
          </cell>
          <cell r="B1051" t="str">
            <v>North Coast</v>
          </cell>
        </row>
        <row r="1052">
          <cell r="A1052" t="str">
            <v>KONOCTI 1102596</v>
          </cell>
          <cell r="B1052" t="str">
            <v>North Coast</v>
          </cell>
        </row>
        <row r="1053">
          <cell r="A1053" t="str">
            <v>BEAR VALLEY 210513430</v>
          </cell>
          <cell r="B1053" t="str">
            <v>Central Valley</v>
          </cell>
        </row>
        <row r="1054">
          <cell r="A1054" t="str">
            <v>COLUMBIA HILL 11018233</v>
          </cell>
          <cell r="B1054" t="str">
            <v>Sierra</v>
          </cell>
        </row>
        <row r="1055">
          <cell r="A1055" t="str">
            <v>UKIAH 11143606</v>
          </cell>
          <cell r="B1055" t="str">
            <v>North Coast</v>
          </cell>
        </row>
        <row r="1056">
          <cell r="A1056" t="str">
            <v>PUEBLO 2102618</v>
          </cell>
          <cell r="B1056" t="str">
            <v>Bay Area</v>
          </cell>
        </row>
        <row r="1057">
          <cell r="A1057" t="str">
            <v>PASO ROBLES 1103N58</v>
          </cell>
          <cell r="B1057" t="str">
            <v>Central Coast</v>
          </cell>
        </row>
        <row r="1058">
          <cell r="A1058" t="str">
            <v>FORT ROSS 11212987</v>
          </cell>
          <cell r="B1058" t="str">
            <v>North Coast</v>
          </cell>
        </row>
        <row r="1059">
          <cell r="A1059" t="str">
            <v>WYANDOTTE 11071510</v>
          </cell>
          <cell r="B1059" t="str">
            <v>North Valley</v>
          </cell>
        </row>
        <row r="1060">
          <cell r="A1060" t="str">
            <v>MORGAN HILL 210542348</v>
          </cell>
          <cell r="B1060" t="str">
            <v>Central Coast</v>
          </cell>
        </row>
        <row r="1061">
          <cell r="A1061" t="str">
            <v>HARTLEY 110186876</v>
          </cell>
          <cell r="B1061" t="str">
            <v>North Coast</v>
          </cell>
        </row>
        <row r="1062">
          <cell r="A1062" t="str">
            <v>DUNBAR 11014817</v>
          </cell>
          <cell r="B1062" t="str">
            <v>North Coast</v>
          </cell>
        </row>
        <row r="1063">
          <cell r="A1063" t="str">
            <v>EEL RIVER 11021902</v>
          </cell>
          <cell r="B1063" t="str">
            <v>North Coast</v>
          </cell>
        </row>
        <row r="1064">
          <cell r="A1064" t="str">
            <v>SONOMA 1104414</v>
          </cell>
          <cell r="B1064" t="str">
            <v>North Coast</v>
          </cell>
        </row>
        <row r="1065">
          <cell r="A1065" t="str">
            <v>OCEANO 1104Q06</v>
          </cell>
          <cell r="B1065" t="str">
            <v>Central Coast</v>
          </cell>
        </row>
        <row r="1066">
          <cell r="A1066" t="str">
            <v>BEAR VALLEY 21059480</v>
          </cell>
          <cell r="B1066" t="str">
            <v>Central Valley</v>
          </cell>
        </row>
        <row r="1067">
          <cell r="A1067" t="str">
            <v>SONOMA 1102118</v>
          </cell>
          <cell r="B1067" t="str">
            <v>North Coast</v>
          </cell>
        </row>
        <row r="1068">
          <cell r="A1068" t="str">
            <v>SAN BENITO 210488772</v>
          </cell>
          <cell r="B1068" t="str">
            <v>Central Coast</v>
          </cell>
        </row>
        <row r="1069">
          <cell r="A1069" t="str">
            <v>MORGAN HILL 2105XR268</v>
          </cell>
          <cell r="B1069" t="str">
            <v>Central Coast</v>
          </cell>
        </row>
        <row r="1070">
          <cell r="A1070" t="str">
            <v>FRUITLAND 11418746</v>
          </cell>
          <cell r="B1070" t="str">
            <v>North Coast</v>
          </cell>
        </row>
        <row r="1071">
          <cell r="A1071" t="str">
            <v>TASSAJARA 2113MR276</v>
          </cell>
          <cell r="B1071" t="str">
            <v>Bay Area</v>
          </cell>
        </row>
        <row r="1072">
          <cell r="A1072" t="str">
            <v>CALISTOGA 11011087</v>
          </cell>
          <cell r="B1072" t="str">
            <v>Bay Area</v>
          </cell>
        </row>
        <row r="1073">
          <cell r="A1073" t="str">
            <v>PUEBLO 11042802</v>
          </cell>
          <cell r="B1073" t="str">
            <v>Bay Area</v>
          </cell>
        </row>
        <row r="1074">
          <cell r="A1074" t="str">
            <v>WILLOW CREEK 110347966</v>
          </cell>
          <cell r="B1074" t="str">
            <v>North Coast</v>
          </cell>
        </row>
        <row r="1075">
          <cell r="A1075" t="str">
            <v>HALF MOON BAY 1101circuit_breaker</v>
          </cell>
          <cell r="B1075" t="str">
            <v>Bay Area</v>
          </cell>
        </row>
        <row r="1076">
          <cell r="A1076" t="str">
            <v>BUELLTON 1101Y06</v>
          </cell>
          <cell r="B1076" t="str">
            <v>Central Coast</v>
          </cell>
        </row>
        <row r="1077">
          <cell r="A1077" t="str">
            <v>SAND CREEK 1103circuit_breaker</v>
          </cell>
          <cell r="B1077" t="str">
            <v>Central Valley</v>
          </cell>
        </row>
        <row r="1078">
          <cell r="A1078" t="str">
            <v>REDBUD 1101708166</v>
          </cell>
          <cell r="B1078" t="str">
            <v>North Coast</v>
          </cell>
        </row>
        <row r="1079">
          <cell r="A1079" t="str">
            <v>ROB ROY 21045082</v>
          </cell>
          <cell r="B1079" t="str">
            <v>Central Coast</v>
          </cell>
        </row>
        <row r="1080">
          <cell r="A1080" t="str">
            <v>MARIPOSA 2102594143</v>
          </cell>
          <cell r="B1080" t="str">
            <v>Central Valley</v>
          </cell>
        </row>
        <row r="1081">
          <cell r="A1081" t="str">
            <v>MC ARTHUR 110137388</v>
          </cell>
          <cell r="B1081" t="str">
            <v>North Valley</v>
          </cell>
        </row>
        <row r="1082">
          <cell r="A1082" t="str">
            <v>CAYETANO 2111circuit_breaker</v>
          </cell>
          <cell r="B1082" t="str">
            <v>Bay Area</v>
          </cell>
        </row>
        <row r="1083">
          <cell r="A1083" t="str">
            <v>SANTA YNEZ 1101Y14</v>
          </cell>
          <cell r="B1083" t="str">
            <v>Central Coast</v>
          </cell>
        </row>
        <row r="1084">
          <cell r="A1084" t="str">
            <v>CALAVERAS CEMENT 1101circuit_breaker</v>
          </cell>
          <cell r="B1084" t="str">
            <v>Central Valley</v>
          </cell>
        </row>
        <row r="1085">
          <cell r="A1085" t="str">
            <v>WILLOW CREEK 11032936</v>
          </cell>
          <cell r="B1085" t="str">
            <v>North Coast</v>
          </cell>
        </row>
        <row r="1086">
          <cell r="A1086" t="str">
            <v>CAMP EVERS 210410442</v>
          </cell>
          <cell r="B1086" t="str">
            <v>Central Coast</v>
          </cell>
        </row>
        <row r="1087">
          <cell r="A1087" t="str">
            <v>SAN MIGUEL 1104N60</v>
          </cell>
          <cell r="B1087" t="str">
            <v>Central Coast</v>
          </cell>
        </row>
        <row r="1088">
          <cell r="A1088" t="str">
            <v>WILLOW CREEK 110191926</v>
          </cell>
          <cell r="B1088" t="str">
            <v>North Coast</v>
          </cell>
        </row>
        <row r="1089">
          <cell r="A1089" t="str">
            <v>ELK CREEK 110193504</v>
          </cell>
          <cell r="B1089" t="str">
            <v>North Valley</v>
          </cell>
        </row>
        <row r="1090">
          <cell r="A1090" t="str">
            <v>JAMESON 11059472</v>
          </cell>
          <cell r="B1090" t="str">
            <v>Sierra</v>
          </cell>
        </row>
        <row r="1091">
          <cell r="A1091" t="str">
            <v>BRUNSWICK 11102664</v>
          </cell>
          <cell r="B1091" t="str">
            <v>Sierra</v>
          </cell>
        </row>
        <row r="1092">
          <cell r="A1092" t="str">
            <v>PEABODY 2108circuit_breaker</v>
          </cell>
          <cell r="B1092" t="str">
            <v>Sierra</v>
          </cell>
        </row>
        <row r="1093">
          <cell r="A1093" t="str">
            <v>ROB ROY 2104circuit_breaker</v>
          </cell>
          <cell r="B1093" t="str">
            <v>Central Coast</v>
          </cell>
        </row>
        <row r="1094">
          <cell r="A1094" t="str">
            <v>MONTE RIO 11113891</v>
          </cell>
          <cell r="B1094" t="str">
            <v>North Coast</v>
          </cell>
        </row>
        <row r="1095">
          <cell r="A1095" t="str">
            <v>STILLWATER 1101circuit_breaker</v>
          </cell>
          <cell r="B1095" t="str">
            <v>North Valley</v>
          </cell>
        </row>
        <row r="1096">
          <cell r="A1096" t="str">
            <v>MARTELL 110191216</v>
          </cell>
          <cell r="B1096" t="str">
            <v>Central Valley</v>
          </cell>
        </row>
        <row r="1097">
          <cell r="A1097" t="str">
            <v>PEORIA 1705999</v>
          </cell>
          <cell r="B1097" t="str">
            <v>Central Valley</v>
          </cell>
        </row>
        <row r="1098">
          <cell r="A1098" t="str">
            <v>WILLOW CREEK 11015002</v>
          </cell>
          <cell r="B1098" t="str">
            <v>North Coast</v>
          </cell>
        </row>
        <row r="1099">
          <cell r="A1099" t="str">
            <v>HORSESHOE 1101circuit_breaker</v>
          </cell>
          <cell r="B1099" t="str">
            <v>Sierra</v>
          </cell>
        </row>
        <row r="1100">
          <cell r="A1100" t="str">
            <v>SAN RAFAEL 11081250</v>
          </cell>
          <cell r="B1100" t="str">
            <v>Bay Area</v>
          </cell>
        </row>
        <row r="1101">
          <cell r="A1101" t="str">
            <v>BUELLTON 1101Y26</v>
          </cell>
          <cell r="B1101" t="str">
            <v>Central Coast</v>
          </cell>
        </row>
        <row r="1102">
          <cell r="A1102" t="str">
            <v>RACETRACK 17039190</v>
          </cell>
          <cell r="B1102" t="str">
            <v>Central Valley</v>
          </cell>
        </row>
        <row r="1103">
          <cell r="A1103" t="str">
            <v>WOODACRE 110191900</v>
          </cell>
          <cell r="B1103" t="str">
            <v>Bay Area</v>
          </cell>
        </row>
        <row r="1104">
          <cell r="A1104" t="str">
            <v>RIO DELL 110270960</v>
          </cell>
          <cell r="B1104" t="str">
            <v>North Coast</v>
          </cell>
        </row>
        <row r="1105">
          <cell r="A1105" t="str">
            <v>FROGTOWN 17021573</v>
          </cell>
          <cell r="B1105" t="str">
            <v>Central Valley</v>
          </cell>
        </row>
        <row r="1106">
          <cell r="A1106" t="str">
            <v>WEST POINT 11021341</v>
          </cell>
          <cell r="B1106" t="str">
            <v>Central Valley</v>
          </cell>
        </row>
        <row r="1107">
          <cell r="A1107" t="str">
            <v>BELLEVUE 2103648</v>
          </cell>
          <cell r="B1107" t="str">
            <v>North Coast</v>
          </cell>
        </row>
        <row r="1108">
          <cell r="A1108" t="str">
            <v>PHILO 11021308</v>
          </cell>
          <cell r="B1108" t="str">
            <v>North Coast</v>
          </cell>
        </row>
        <row r="1109">
          <cell r="A1109" t="str">
            <v>CURTIS 170247488</v>
          </cell>
          <cell r="B1109" t="str">
            <v>Central Valley</v>
          </cell>
        </row>
        <row r="1110">
          <cell r="A1110" t="str">
            <v>RED BLUFF 11051564</v>
          </cell>
          <cell r="B1110" t="str">
            <v>North Valley</v>
          </cell>
        </row>
        <row r="1111">
          <cell r="A1111" t="str">
            <v>MOUNTAIN QUARRIES 210135466</v>
          </cell>
          <cell r="B1111" t="str">
            <v>Sierra</v>
          </cell>
        </row>
        <row r="1112">
          <cell r="A1112" t="str">
            <v xml:space="preserve"> circuit_breaker</v>
          </cell>
          <cell r="B1112" t="str">
            <v>Central Coast</v>
          </cell>
        </row>
        <row r="1113">
          <cell r="A1113" t="str">
            <v>RIO DELL 110275970</v>
          </cell>
          <cell r="B1113" t="str">
            <v>North Coast</v>
          </cell>
        </row>
        <row r="1114">
          <cell r="A1114" t="str">
            <v>MONTE RIO 1111256</v>
          </cell>
          <cell r="B1114" t="str">
            <v>North Coast</v>
          </cell>
        </row>
        <row r="1115">
          <cell r="A1115" t="str">
            <v>SALT SPRINGS 21024796</v>
          </cell>
          <cell r="B1115" t="str">
            <v>Central Valley</v>
          </cell>
        </row>
        <row r="1116">
          <cell r="A1116" t="str">
            <v>WILDWOOD 110185112</v>
          </cell>
          <cell r="B1116" t="str">
            <v>North Valley</v>
          </cell>
        </row>
        <row r="1117">
          <cell r="A1117" t="str">
            <v>MIWUK 170238218</v>
          </cell>
          <cell r="B1117" t="str">
            <v>Central Valley</v>
          </cell>
        </row>
        <row r="1118">
          <cell r="A1118" t="str">
            <v>CURTIS 170565908</v>
          </cell>
          <cell r="B1118" t="str">
            <v>Central Valley</v>
          </cell>
        </row>
        <row r="1119">
          <cell r="A1119" t="str">
            <v>BRUNSWICK 11032784</v>
          </cell>
          <cell r="B1119" t="str">
            <v>Sierra</v>
          </cell>
        </row>
        <row r="1120">
          <cell r="A1120" t="str">
            <v>MESA 11016111</v>
          </cell>
          <cell r="B1120" t="str">
            <v>Central Coast</v>
          </cell>
        </row>
        <row r="1121">
          <cell r="A1121" t="str">
            <v>PALMER 1101M82</v>
          </cell>
          <cell r="B1121" t="str">
            <v>Central Coast</v>
          </cell>
        </row>
        <row r="1122">
          <cell r="A1122" t="str">
            <v>MC ARTHUR 110138998</v>
          </cell>
          <cell r="B1122" t="str">
            <v>North Valley</v>
          </cell>
        </row>
        <row r="1123">
          <cell r="A1123" t="str">
            <v>LINCOLN 11045391</v>
          </cell>
          <cell r="B1123" t="str">
            <v>Sierra</v>
          </cell>
        </row>
        <row r="1124">
          <cell r="A1124" t="str">
            <v>MENLO 11038982</v>
          </cell>
          <cell r="B1124" t="str">
            <v>Bay Area</v>
          </cell>
        </row>
        <row r="1125">
          <cell r="A1125" t="str">
            <v>CURTIS 1704circuit_breaker</v>
          </cell>
          <cell r="B1125" t="str">
            <v>Central Valley</v>
          </cell>
        </row>
        <row r="1126">
          <cell r="A1126" t="str">
            <v>KONOCTI 1102532</v>
          </cell>
          <cell r="B1126" t="str">
            <v>North Coast</v>
          </cell>
        </row>
        <row r="1127">
          <cell r="A1127" t="str">
            <v>HARRIS 1109700</v>
          </cell>
          <cell r="B1127" t="str">
            <v>North Coast</v>
          </cell>
        </row>
        <row r="1128">
          <cell r="A1128" t="str">
            <v>VINEYARD 2110circuit_breaker</v>
          </cell>
          <cell r="B1128" t="str">
            <v>Bay Area</v>
          </cell>
        </row>
        <row r="1129">
          <cell r="A1129" t="str">
            <v>GEYSERVILLE 1102522</v>
          </cell>
          <cell r="B1129" t="str">
            <v>North Coast</v>
          </cell>
        </row>
        <row r="1130">
          <cell r="A1130" t="str">
            <v>RED BLUFF 1103circuit_breaker</v>
          </cell>
          <cell r="B1130" t="str">
            <v>North Valley</v>
          </cell>
        </row>
        <row r="1131">
          <cell r="A1131" t="str">
            <v>WILLITS 110434006</v>
          </cell>
          <cell r="B1131" t="str">
            <v>North Coast</v>
          </cell>
        </row>
        <row r="1132">
          <cell r="A1132" t="str">
            <v>SHADY GLEN 11012768</v>
          </cell>
          <cell r="B1132" t="str">
            <v>Sierra</v>
          </cell>
        </row>
        <row r="1133">
          <cell r="A1133" t="str">
            <v>SARATOGA 1107413816</v>
          </cell>
          <cell r="B1133" t="str">
            <v>Central Coast</v>
          </cell>
        </row>
        <row r="1134">
          <cell r="A1134" t="str">
            <v>PASO ROBLES 1104P02</v>
          </cell>
          <cell r="B1134" t="str">
            <v>Central Coast</v>
          </cell>
        </row>
        <row r="1135">
          <cell r="A1135" t="str">
            <v>PASO ROBLES 1107circuit_breaker</v>
          </cell>
          <cell r="B1135" t="str">
            <v>Central Coast</v>
          </cell>
        </row>
        <row r="1136">
          <cell r="A1136" t="str">
            <v>CLOVERDALE 1102670</v>
          </cell>
          <cell r="B1136" t="str">
            <v>North Coast</v>
          </cell>
        </row>
        <row r="1137">
          <cell r="A1137" t="str">
            <v>CORRAL 1103circuit_breaker</v>
          </cell>
          <cell r="B1137" t="str">
            <v>Central Valley</v>
          </cell>
        </row>
        <row r="1138">
          <cell r="A1138" t="str">
            <v>CURTIS 17039180</v>
          </cell>
          <cell r="B1138" t="str">
            <v>Central Valley</v>
          </cell>
        </row>
        <row r="1139">
          <cell r="A1139" t="str">
            <v>CURTIS 17029220</v>
          </cell>
          <cell r="B1139" t="str">
            <v>Central Valley</v>
          </cell>
        </row>
        <row r="1140">
          <cell r="A1140" t="str">
            <v>FROGTOWN 17028482</v>
          </cell>
          <cell r="B1140" t="str">
            <v>Central Valley</v>
          </cell>
        </row>
        <row r="1141">
          <cell r="A1141" t="str">
            <v>CLARKSVILLE 210419632</v>
          </cell>
          <cell r="B1141" t="str">
            <v>Sierra</v>
          </cell>
        </row>
        <row r="1142">
          <cell r="A1142" t="str">
            <v>PAUL SWEET 210610424</v>
          </cell>
          <cell r="B1142" t="str">
            <v>Central Coast</v>
          </cell>
        </row>
        <row r="1143">
          <cell r="A1143" t="str">
            <v>JOLON 1103circuit_breaker</v>
          </cell>
          <cell r="B1143" t="str">
            <v>Central Coast</v>
          </cell>
        </row>
        <row r="1144">
          <cell r="A1144" t="str">
            <v>SANTA YNEZ 1101circuit_breaker</v>
          </cell>
          <cell r="B1144" t="str">
            <v>Central Coast</v>
          </cell>
        </row>
        <row r="1145">
          <cell r="A1145" t="str">
            <v>WILLOW CREEK 110129362</v>
          </cell>
          <cell r="B1145" t="str">
            <v>North Coast</v>
          </cell>
        </row>
        <row r="1146">
          <cell r="A1146" t="str">
            <v>OLETA 11021228</v>
          </cell>
          <cell r="B1146" t="str">
            <v>Central Valley</v>
          </cell>
        </row>
        <row r="1147">
          <cell r="A1147" t="str">
            <v>RACETRACK 170311270</v>
          </cell>
          <cell r="B1147" t="str">
            <v>Central Valley</v>
          </cell>
        </row>
        <row r="1148">
          <cell r="A1148" t="str">
            <v>MAPLE CREEK 1101circuit_breaker</v>
          </cell>
          <cell r="B1148" t="str">
            <v>North Coast</v>
          </cell>
        </row>
        <row r="1149">
          <cell r="A1149" t="str">
            <v>COARSEGOLD 210410335</v>
          </cell>
          <cell r="B1149" t="str">
            <v>Central Valley</v>
          </cell>
        </row>
        <row r="1150">
          <cell r="A1150" t="str">
            <v>RACETRACK 1703circuit_breaker</v>
          </cell>
          <cell r="B1150" t="str">
            <v>Central Valley</v>
          </cell>
        </row>
        <row r="1151">
          <cell r="A1151" t="str">
            <v>OCEANO 1104V36</v>
          </cell>
          <cell r="B1151" t="str">
            <v>Central Coast</v>
          </cell>
        </row>
        <row r="1152">
          <cell r="A1152" t="str">
            <v>CORRAL 110112608</v>
          </cell>
          <cell r="B1152" t="str">
            <v>Central Valley</v>
          </cell>
        </row>
        <row r="1153">
          <cell r="A1153" t="str">
            <v>PUTAH CREEK 1102circuit_breaker</v>
          </cell>
          <cell r="B1153" t="str">
            <v>Sierra</v>
          </cell>
        </row>
        <row r="1154">
          <cell r="A1154" t="str">
            <v>BRUNSWICK 11052204</v>
          </cell>
          <cell r="B1154" t="str">
            <v>Sierra</v>
          </cell>
        </row>
        <row r="1155">
          <cell r="A1155" t="str">
            <v>TIGER CREEK 0201circuit_breaker</v>
          </cell>
          <cell r="B1155" t="str">
            <v>Central Valley</v>
          </cell>
        </row>
        <row r="1156">
          <cell r="A1156" t="str">
            <v>UKIAH 1114822</v>
          </cell>
          <cell r="B1156" t="str">
            <v>North Coast</v>
          </cell>
        </row>
        <row r="1157">
          <cell r="A1157" t="str">
            <v>NOTRE DAME 11042408</v>
          </cell>
          <cell r="B1157" t="str">
            <v>North Valley</v>
          </cell>
        </row>
        <row r="1158">
          <cell r="A1158" t="str">
            <v>MARTELL 1101circuit_breaker</v>
          </cell>
          <cell r="B1158" t="str">
            <v>Central Valley</v>
          </cell>
        </row>
        <row r="1159">
          <cell r="A1159" t="str">
            <v>BIG RIVER 110155402</v>
          </cell>
          <cell r="B1159" t="str">
            <v>North Coast</v>
          </cell>
        </row>
        <row r="1160">
          <cell r="A1160" t="str">
            <v>RINCON 1103568</v>
          </cell>
          <cell r="B1160" t="str">
            <v>North Coast</v>
          </cell>
        </row>
        <row r="1161">
          <cell r="A1161" t="str">
            <v>WYANDOTTE 110932586</v>
          </cell>
          <cell r="B1161" t="str">
            <v>North Valley</v>
          </cell>
        </row>
        <row r="1162">
          <cell r="A1162" t="str">
            <v>SHADY GLEN 110132726</v>
          </cell>
          <cell r="B1162" t="str">
            <v>Sierra</v>
          </cell>
        </row>
        <row r="1163">
          <cell r="A1163" t="str">
            <v>OCEANO 1104Q12</v>
          </cell>
          <cell r="B1163" t="str">
            <v>Central Coast</v>
          </cell>
        </row>
        <row r="1164">
          <cell r="A1164" t="str">
            <v>WEIMAR 11012058</v>
          </cell>
          <cell r="B1164" t="str">
            <v>Sierra</v>
          </cell>
        </row>
        <row r="1165">
          <cell r="A1165" t="str">
            <v>CLAY 11031230</v>
          </cell>
          <cell r="B1165" t="str">
            <v>Central Valley</v>
          </cell>
        </row>
        <row r="1166">
          <cell r="A1166" t="str">
            <v>VASCO 110211338</v>
          </cell>
          <cell r="B1166" t="str">
            <v>Bay Area</v>
          </cell>
        </row>
        <row r="1167">
          <cell r="A1167" t="str">
            <v>PIT NO 5 1101circuit_breaker</v>
          </cell>
          <cell r="B1167" t="str">
            <v>North Valley</v>
          </cell>
        </row>
        <row r="1168">
          <cell r="A1168" t="str">
            <v>MENLO 11031721</v>
          </cell>
          <cell r="B1168" t="str">
            <v>Central Coast</v>
          </cell>
        </row>
        <row r="1169">
          <cell r="A1169" t="str">
            <v>RED BLUFF 1105161818</v>
          </cell>
          <cell r="B1169" t="str">
            <v>North Valley</v>
          </cell>
        </row>
        <row r="1170">
          <cell r="A1170" t="str">
            <v>PEABODY 21065500</v>
          </cell>
          <cell r="B1170" t="str">
            <v>Sierra</v>
          </cell>
        </row>
        <row r="1171">
          <cell r="A1171" t="str">
            <v>SALT SPRINGS 21028442</v>
          </cell>
          <cell r="B1171" t="str">
            <v>Central Valley</v>
          </cell>
        </row>
        <row r="1172">
          <cell r="A1172" t="str">
            <v>HARTLEY 1102circuit_breaker</v>
          </cell>
          <cell r="B1172" t="str">
            <v>North Coast</v>
          </cell>
        </row>
        <row r="1173">
          <cell r="A1173" t="str">
            <v>MADISON 21011975</v>
          </cell>
          <cell r="B1173" t="str">
            <v>Sierra</v>
          </cell>
        </row>
        <row r="1174">
          <cell r="A1174" t="str">
            <v>DUNBAR 1101343</v>
          </cell>
          <cell r="B1174" t="str">
            <v>North Coast</v>
          </cell>
        </row>
        <row r="1175">
          <cell r="A1175" t="str">
            <v>LAS GALLINAS A 1105532</v>
          </cell>
          <cell r="B1175" t="str">
            <v>Bay Area</v>
          </cell>
        </row>
        <row r="1176">
          <cell r="A1176" t="str">
            <v xml:space="preserve"> V56</v>
          </cell>
          <cell r="B1176" t="str">
            <v>Central Coast</v>
          </cell>
        </row>
        <row r="1177">
          <cell r="A1177" t="str">
            <v>OLEMA 1101416</v>
          </cell>
          <cell r="B1177" t="str">
            <v>Bay Area</v>
          </cell>
        </row>
        <row r="1178">
          <cell r="A1178" t="str">
            <v>SAN LUIS OBISPO 1104V40</v>
          </cell>
          <cell r="B1178" t="str">
            <v>Central Coast</v>
          </cell>
        </row>
        <row r="1179">
          <cell r="A1179" t="str">
            <v>BIG BASIN 110276752</v>
          </cell>
          <cell r="B1179" t="str">
            <v>Central Coast</v>
          </cell>
        </row>
        <row r="1180">
          <cell r="A1180" t="str">
            <v>WOODSIDE 11011922</v>
          </cell>
          <cell r="B1180" t="str">
            <v>Bay Area</v>
          </cell>
        </row>
        <row r="1181">
          <cell r="A1181" t="str">
            <v>WEST POINT 1101L3355</v>
          </cell>
          <cell r="B1181" t="str">
            <v>Central Valley</v>
          </cell>
        </row>
        <row r="1182">
          <cell r="A1182" t="str">
            <v>CALPELLA 1102496</v>
          </cell>
          <cell r="B1182" t="str">
            <v>North Coast</v>
          </cell>
        </row>
        <row r="1183">
          <cell r="A1183" t="str">
            <v>ALLEGHANY 1101VR816</v>
          </cell>
          <cell r="B1183" t="str">
            <v>Sierra</v>
          </cell>
        </row>
        <row r="1184">
          <cell r="A1184" t="str">
            <v>BRENTWOOD 2105B504R</v>
          </cell>
          <cell r="B1184" t="str">
            <v>Bay Area</v>
          </cell>
        </row>
        <row r="1185">
          <cell r="A1185" t="str">
            <v>MIWUK 1702circuit_breaker</v>
          </cell>
          <cell r="B1185" t="str">
            <v>Central Valley</v>
          </cell>
        </row>
        <row r="1186">
          <cell r="A1186" t="str">
            <v>ORO FINO 110265932</v>
          </cell>
          <cell r="B1186" t="str">
            <v>North Valley</v>
          </cell>
        </row>
        <row r="1187">
          <cell r="A1187" t="str">
            <v>MARIPOSA 21018030</v>
          </cell>
          <cell r="B1187" t="str">
            <v>Central Valley</v>
          </cell>
        </row>
        <row r="1188">
          <cell r="A1188" t="str">
            <v>SONOMA 11045661</v>
          </cell>
          <cell r="B1188" t="str">
            <v>North Coast</v>
          </cell>
        </row>
        <row r="1189">
          <cell r="A1189" t="str">
            <v>SHINGLE SPRINGS 210819762</v>
          </cell>
          <cell r="B1189" t="str">
            <v>Sierra</v>
          </cell>
        </row>
        <row r="1190">
          <cell r="A1190" t="str">
            <v>JESSUP 110338864</v>
          </cell>
          <cell r="B1190" t="str">
            <v>North Valley</v>
          </cell>
        </row>
        <row r="1191">
          <cell r="A1191" t="str">
            <v>BUTTE 11051243</v>
          </cell>
          <cell r="B1191" t="str">
            <v>North Valley</v>
          </cell>
        </row>
        <row r="1192">
          <cell r="A1192" t="str">
            <v>EL DORADO PH 21026645</v>
          </cell>
          <cell r="B1192" t="str">
            <v>Sierra</v>
          </cell>
        </row>
        <row r="1193">
          <cell r="A1193" t="str">
            <v>KIRKER 2104442850</v>
          </cell>
          <cell r="B1193" t="str">
            <v>Bay Area</v>
          </cell>
        </row>
        <row r="1194">
          <cell r="A1194" t="str">
            <v>PERRY 1101V78</v>
          </cell>
          <cell r="B1194" t="str">
            <v>Central Coast</v>
          </cell>
        </row>
        <row r="1195">
          <cell r="A1195" t="str">
            <v>CABRILLO 1104Y24</v>
          </cell>
          <cell r="B1195" t="str">
            <v>Central Coast</v>
          </cell>
        </row>
        <row r="1196">
          <cell r="A1196" t="str">
            <v>FROGTOWN 17011623</v>
          </cell>
          <cell r="B1196" t="str">
            <v>Central Valley</v>
          </cell>
        </row>
        <row r="1197">
          <cell r="A1197" t="str">
            <v>COTATI 1105634</v>
          </cell>
          <cell r="B1197" t="str">
            <v>North Coast</v>
          </cell>
        </row>
        <row r="1198">
          <cell r="A1198" t="str">
            <v>PARADISE 1104circuit_breaker</v>
          </cell>
          <cell r="B1198" t="str">
            <v>North Valley</v>
          </cell>
        </row>
        <row r="1199">
          <cell r="A1199" t="str">
            <v>ALHAMBRA 110595016</v>
          </cell>
          <cell r="B1199" t="str">
            <v>Bay Area</v>
          </cell>
        </row>
        <row r="1200">
          <cell r="A1200" t="str">
            <v>CAMP EVERS 210510912</v>
          </cell>
          <cell r="B1200" t="str">
            <v>Central Coast</v>
          </cell>
        </row>
        <row r="1201">
          <cell r="A1201" t="str">
            <v>MONTE RIO 1113524</v>
          </cell>
          <cell r="B1201" t="str">
            <v>North Coast</v>
          </cell>
        </row>
        <row r="1202">
          <cell r="A1202" t="str">
            <v>WOODACRE 1101404</v>
          </cell>
          <cell r="B1202" t="str">
            <v>Bay Area</v>
          </cell>
        </row>
        <row r="1203">
          <cell r="A1203" t="str">
            <v>MIWUK 170193062</v>
          </cell>
          <cell r="B1203" t="str">
            <v>Central Valley</v>
          </cell>
        </row>
        <row r="1204">
          <cell r="A1204" t="str">
            <v>ATASCADERO 1103circuit_breaker</v>
          </cell>
          <cell r="B1204" t="str">
            <v>Central Coast</v>
          </cell>
        </row>
        <row r="1205">
          <cell r="A1205" t="str">
            <v>TASSAJARA 211238868</v>
          </cell>
          <cell r="B1205" t="str">
            <v>Bay Area</v>
          </cell>
        </row>
        <row r="1206">
          <cell r="A1206" t="str">
            <v>WOODACRE 11021280</v>
          </cell>
          <cell r="B1206" t="str">
            <v>Bay Area</v>
          </cell>
        </row>
        <row r="1207">
          <cell r="A1207" t="str">
            <v>CAMP EVERS 2105circuit_breaker</v>
          </cell>
          <cell r="B1207" t="str">
            <v>Central Coast</v>
          </cell>
        </row>
        <row r="1208">
          <cell r="A1208" t="str">
            <v>PASO ROBLES 1103N54</v>
          </cell>
          <cell r="B1208" t="str">
            <v>Central Coast</v>
          </cell>
        </row>
        <row r="1209">
          <cell r="A1209" t="str">
            <v>MONTE RIO 1113320</v>
          </cell>
          <cell r="B1209" t="str">
            <v>North Coast</v>
          </cell>
        </row>
        <row r="1210">
          <cell r="A1210" t="str">
            <v>MONTE RIO 1113circuit_breaker</v>
          </cell>
          <cell r="B1210" t="str">
            <v>North Coast</v>
          </cell>
        </row>
        <row r="1211">
          <cell r="A1211" t="str">
            <v>SONOMA 1106376</v>
          </cell>
          <cell r="B1211" t="str">
            <v>North Coast</v>
          </cell>
        </row>
        <row r="1212">
          <cell r="A1212" t="str">
            <v>MILPITAS 1109XR082</v>
          </cell>
          <cell r="B1212" t="str">
            <v>Central Coast</v>
          </cell>
        </row>
        <row r="1213">
          <cell r="A1213" t="str">
            <v>KESWICK 11019712</v>
          </cell>
          <cell r="B1213" t="str">
            <v>North Valley</v>
          </cell>
        </row>
        <row r="1214">
          <cell r="A1214" t="str">
            <v>SAN LUIS OBISPO 1103circuit_breaker</v>
          </cell>
          <cell r="B1214" t="str">
            <v>Central Coast</v>
          </cell>
        </row>
        <row r="1215">
          <cell r="A1215" t="str">
            <v>MORGAN HILL 2110XR326</v>
          </cell>
          <cell r="B1215" t="str">
            <v>Central Coast</v>
          </cell>
        </row>
        <row r="1216">
          <cell r="A1216" t="str">
            <v>UKIAH 1114528</v>
          </cell>
          <cell r="B1216" t="str">
            <v>North Coast</v>
          </cell>
        </row>
        <row r="1217">
          <cell r="A1217" t="str">
            <v>WILLITS 11021270</v>
          </cell>
          <cell r="B1217" t="str">
            <v>North Coast</v>
          </cell>
        </row>
        <row r="1218">
          <cell r="A1218" t="str">
            <v>VINEYARD 2108MR172</v>
          </cell>
          <cell r="B1218" t="str">
            <v>Bay Area</v>
          </cell>
        </row>
        <row r="1219">
          <cell r="A1219" t="str">
            <v>ALTO 11201214</v>
          </cell>
          <cell r="B1219" t="str">
            <v>Bay Area</v>
          </cell>
        </row>
        <row r="1220">
          <cell r="A1220" t="str">
            <v>CALAVERAS CEMENT 1101585</v>
          </cell>
          <cell r="B1220" t="str">
            <v>Central Valley</v>
          </cell>
        </row>
        <row r="1221">
          <cell r="A1221" t="str">
            <v>WILLOW CREEK 110237374</v>
          </cell>
          <cell r="B1221" t="str">
            <v>North Coast</v>
          </cell>
        </row>
        <row r="1222">
          <cell r="A1222" t="str">
            <v>FITCH MOUNTAIN 1113352</v>
          </cell>
          <cell r="B1222" t="str">
            <v>North Coast</v>
          </cell>
        </row>
        <row r="1223">
          <cell r="A1223" t="str">
            <v>HIGGINS 11041374</v>
          </cell>
          <cell r="B1223" t="str">
            <v>Sierra</v>
          </cell>
        </row>
        <row r="1224">
          <cell r="A1224" t="str">
            <v>SILVERADO 2102808</v>
          </cell>
          <cell r="B1224" t="str">
            <v>Bay Area</v>
          </cell>
        </row>
        <row r="1225">
          <cell r="A1225" t="str">
            <v>WYANDOTTE 1107circuit_breaker</v>
          </cell>
          <cell r="B1225" t="str">
            <v>North Valley</v>
          </cell>
        </row>
        <row r="1226">
          <cell r="A1226" t="str">
            <v>CORRAL 110112606</v>
          </cell>
          <cell r="B1226" t="str">
            <v>Central Valley</v>
          </cell>
        </row>
        <row r="1227">
          <cell r="A1227" t="str">
            <v>DUNBAR 1101circuit_breaker</v>
          </cell>
          <cell r="B1227" t="str">
            <v>North Coast</v>
          </cell>
        </row>
        <row r="1228">
          <cell r="A1228" t="str">
            <v>FULTON 11024994</v>
          </cell>
          <cell r="B1228" t="str">
            <v>North Coast</v>
          </cell>
        </row>
        <row r="1229">
          <cell r="A1229" t="str">
            <v>9690</v>
          </cell>
          <cell r="B1229" t="str">
            <v>Central Valley</v>
          </cell>
        </row>
        <row r="1230">
          <cell r="A1230" t="str">
            <v>APPLE HILL 210289934</v>
          </cell>
          <cell r="B1230" t="str">
            <v>Sierra</v>
          </cell>
        </row>
        <row r="1231">
          <cell r="A1231" t="str">
            <v>BEN LOMOND 110196738</v>
          </cell>
          <cell r="B1231" t="str">
            <v>Central Coast</v>
          </cell>
        </row>
        <row r="1232">
          <cell r="A1232" t="str">
            <v>RACETRACK 170455798</v>
          </cell>
          <cell r="B1232" t="str">
            <v>Central Valley</v>
          </cell>
        </row>
        <row r="1233">
          <cell r="A1233" t="str">
            <v>PUTAH CREEK 110546162</v>
          </cell>
          <cell r="B1233" t="str">
            <v>Sierra</v>
          </cell>
        </row>
        <row r="1234">
          <cell r="A1234" t="str">
            <v>BRUNSWICK 110663124</v>
          </cell>
          <cell r="B1234" t="str">
            <v>Sierra</v>
          </cell>
        </row>
        <row r="1235">
          <cell r="A1235" t="str">
            <v>TIDEWATER 210614072</v>
          </cell>
          <cell r="B1235" t="str">
            <v>Bay Area</v>
          </cell>
        </row>
        <row r="1236">
          <cell r="A1236" t="str">
            <v>HIGHLANDS 1102circuit_breaker</v>
          </cell>
          <cell r="B1236" t="str">
            <v>North Coast</v>
          </cell>
        </row>
        <row r="1237">
          <cell r="A1237" t="str">
            <v>VACA DIXON 110118292</v>
          </cell>
          <cell r="B1237" t="str">
            <v>Sierra</v>
          </cell>
        </row>
        <row r="1238">
          <cell r="A1238" t="str">
            <v>HOPLAND 1101770</v>
          </cell>
          <cell r="B1238" t="str">
            <v>North Coast</v>
          </cell>
        </row>
        <row r="1239">
          <cell r="A1239" t="str">
            <v>OCEANO 1106circuit_breaker</v>
          </cell>
          <cell r="B1239" t="str">
            <v>Central Coast</v>
          </cell>
        </row>
        <row r="1240">
          <cell r="A1240" t="str">
            <v>CARLOTTA 112144150</v>
          </cell>
          <cell r="B1240" t="str">
            <v>North Coast</v>
          </cell>
        </row>
        <row r="1241">
          <cell r="A1241" t="str">
            <v>ELK 11011272</v>
          </cell>
          <cell r="B1241" t="str">
            <v>North Coast</v>
          </cell>
        </row>
        <row r="1242">
          <cell r="A1242" t="str">
            <v>PENRYN 11051378</v>
          </cell>
          <cell r="B1242" t="str">
            <v>Sierra</v>
          </cell>
        </row>
        <row r="1243">
          <cell r="A1243" t="str">
            <v>COARSEGOLD 21036110</v>
          </cell>
          <cell r="B1243" t="str">
            <v>Central Valley</v>
          </cell>
        </row>
        <row r="1244">
          <cell r="A1244" t="str">
            <v>FITCH MOUNTAIN 1111circuit_breaker</v>
          </cell>
          <cell r="B1244" t="str">
            <v>North Coast</v>
          </cell>
        </row>
        <row r="1245">
          <cell r="A1245" t="str">
            <v>PETALUMA C 1109738866</v>
          </cell>
          <cell r="B1245" t="str">
            <v>North Coast</v>
          </cell>
        </row>
        <row r="1246">
          <cell r="A1246" t="str">
            <v>SANTA ROSA A 1104642</v>
          </cell>
          <cell r="B1246" t="str">
            <v>North Coast</v>
          </cell>
        </row>
        <row r="1247">
          <cell r="A1247" t="str">
            <v>MENLO 11037902</v>
          </cell>
          <cell r="B1247" t="str">
            <v>Bay Area</v>
          </cell>
        </row>
        <row r="1248">
          <cell r="A1248" t="str">
            <v>CURTIS 1701circuit_breaker</v>
          </cell>
          <cell r="B1248" t="str">
            <v>Central Valley</v>
          </cell>
        </row>
        <row r="1249">
          <cell r="A1249" t="str">
            <v>MIWUK 170110600</v>
          </cell>
          <cell r="B1249" t="str">
            <v>Central Valley</v>
          </cell>
        </row>
        <row r="1250">
          <cell r="A1250" t="str">
            <v>CLAY 110334338</v>
          </cell>
          <cell r="B1250" t="str">
            <v>Central Valley</v>
          </cell>
        </row>
        <row r="1251">
          <cell r="A1251" t="str">
            <v>HOPLAND 110180620</v>
          </cell>
          <cell r="B1251" t="str">
            <v>North Coast</v>
          </cell>
        </row>
        <row r="1252">
          <cell r="A1252" t="str">
            <v>CLARKSVILLE 210619642</v>
          </cell>
          <cell r="B1252" t="str">
            <v>Sierra</v>
          </cell>
        </row>
        <row r="1253">
          <cell r="A1253" t="str">
            <v>TULUCAY 1101628</v>
          </cell>
          <cell r="B1253" t="str">
            <v>Bay Area</v>
          </cell>
        </row>
        <row r="1254">
          <cell r="A1254" t="str">
            <v>BIG RIVER 11011286</v>
          </cell>
          <cell r="B1254" t="str">
            <v>North Coast</v>
          </cell>
        </row>
        <row r="1255">
          <cell r="A1255" t="str">
            <v>MONTE RIO 1113180</v>
          </cell>
          <cell r="B1255" t="str">
            <v>North Coast</v>
          </cell>
        </row>
        <row r="1256">
          <cell r="A1256" t="str">
            <v>PUEBLO 2102656</v>
          </cell>
          <cell r="B1256" t="str">
            <v>Bay Area</v>
          </cell>
        </row>
        <row r="1257">
          <cell r="A1257" t="str">
            <v>CAMP EVERS 210660120</v>
          </cell>
          <cell r="B1257" t="str">
            <v>Central Coast</v>
          </cell>
        </row>
        <row r="1258">
          <cell r="A1258" t="str">
            <v>CORRAL 110214028</v>
          </cell>
          <cell r="B1258" t="str">
            <v>Central Valley</v>
          </cell>
        </row>
        <row r="1259">
          <cell r="A1259" t="str">
            <v>FROGTOWN 17027134</v>
          </cell>
          <cell r="B1259" t="str">
            <v>Central Valley</v>
          </cell>
        </row>
        <row r="1260">
          <cell r="A1260" t="str">
            <v>MC ARTHUR 11011546</v>
          </cell>
          <cell r="B1260" t="str">
            <v>North Valley</v>
          </cell>
        </row>
        <row r="1261">
          <cell r="A1261" t="str">
            <v>TIDEWATER 210665866</v>
          </cell>
          <cell r="B1261" t="str">
            <v>Bay Area</v>
          </cell>
        </row>
        <row r="1262">
          <cell r="A1262" t="str">
            <v>SAND CREEK 11037070</v>
          </cell>
          <cell r="B1262" t="str">
            <v>Central Valley</v>
          </cell>
        </row>
        <row r="1263">
          <cell r="A1263" t="str">
            <v>OAKHURST 11035732</v>
          </cell>
          <cell r="B1263" t="str">
            <v>Central Valley</v>
          </cell>
        </row>
        <row r="1264">
          <cell r="A1264" t="str">
            <v>MC ARTHUR 11011544</v>
          </cell>
          <cell r="B1264" t="str">
            <v>North Valley</v>
          </cell>
        </row>
        <row r="1265">
          <cell r="A1265" t="str">
            <v>GRASS VALLEY 11012208</v>
          </cell>
          <cell r="B1265" t="str">
            <v>Sierra</v>
          </cell>
        </row>
        <row r="1266">
          <cell r="A1266" t="str">
            <v>OCEANO 1104V38</v>
          </cell>
          <cell r="B1266" t="str">
            <v>Central Coast</v>
          </cell>
        </row>
        <row r="1267">
          <cell r="A1267" t="str">
            <v>DUNBAR 1102903030</v>
          </cell>
          <cell r="B1267" t="str">
            <v>North Coast</v>
          </cell>
        </row>
        <row r="1268">
          <cell r="A1268" t="str">
            <v>WYANDOTTE 110213044</v>
          </cell>
          <cell r="B1268" t="str">
            <v>North Valley</v>
          </cell>
        </row>
        <row r="1269">
          <cell r="A1269" t="str">
            <v>FULTON 1102circuit_breaker</v>
          </cell>
          <cell r="B1269" t="str">
            <v>North Coast</v>
          </cell>
        </row>
        <row r="1270">
          <cell r="A1270" t="str">
            <v>PUTAH CREEK 110264044</v>
          </cell>
          <cell r="B1270" t="str">
            <v>Sierra</v>
          </cell>
        </row>
        <row r="1271">
          <cell r="A1271" t="str">
            <v>VACAVILLE 110941782</v>
          </cell>
          <cell r="B1271" t="str">
            <v>Sierra</v>
          </cell>
        </row>
        <row r="1272">
          <cell r="A1272" t="str">
            <v>DEL MAR 210975802</v>
          </cell>
          <cell r="B1272" t="str">
            <v>Sierra</v>
          </cell>
        </row>
        <row r="1273">
          <cell r="A1273" t="str">
            <v>FROGTOWN 170291134</v>
          </cell>
          <cell r="B1273" t="str">
            <v>Central Valley</v>
          </cell>
        </row>
        <row r="1274">
          <cell r="A1274" t="str">
            <v>BUTTE 1105134600</v>
          </cell>
          <cell r="B1274" t="str">
            <v>North Valley</v>
          </cell>
        </row>
        <row r="1275">
          <cell r="A1275" t="str">
            <v>GLENN 11012012</v>
          </cell>
          <cell r="B1275" t="str">
            <v>North Valley</v>
          </cell>
        </row>
        <row r="1276">
          <cell r="A1276" t="str">
            <v>LAS POSITAS 2108MR182</v>
          </cell>
          <cell r="B1276" t="str">
            <v>Bay Area</v>
          </cell>
        </row>
        <row r="1277">
          <cell r="A1277" t="str">
            <v>BOLINAS 110137034</v>
          </cell>
          <cell r="B1277" t="str">
            <v>Bay Area</v>
          </cell>
        </row>
        <row r="1278">
          <cell r="A1278" t="str">
            <v>FORT SEWARD 11211663</v>
          </cell>
          <cell r="B1278" t="str">
            <v>North Coast</v>
          </cell>
        </row>
        <row r="1279">
          <cell r="A1279" t="str">
            <v>WYANDOTTE 110641650</v>
          </cell>
          <cell r="B1279" t="str">
            <v>North Valley</v>
          </cell>
        </row>
        <row r="1280">
          <cell r="A1280" t="str">
            <v>WYANDOTTE 11095973</v>
          </cell>
          <cell r="B1280" t="str">
            <v>North Valley</v>
          </cell>
        </row>
        <row r="1281">
          <cell r="A1281" t="str">
            <v>HALF MOON BAY 1103695411</v>
          </cell>
          <cell r="B1281" t="str">
            <v>Bay Area</v>
          </cell>
        </row>
        <row r="1282">
          <cell r="A1282" t="str">
            <v>OTTER 110263868</v>
          </cell>
          <cell r="B1282" t="str">
            <v>Central Coast</v>
          </cell>
        </row>
        <row r="1283">
          <cell r="A1283" t="str">
            <v>BRUNSWICK 1105circuit_breaker</v>
          </cell>
          <cell r="B1283" t="str">
            <v>Sierra</v>
          </cell>
        </row>
        <row r="1284">
          <cell r="A1284" t="str">
            <v>EL DORADO PH 210219542</v>
          </cell>
          <cell r="B1284" t="str">
            <v>Sierra</v>
          </cell>
        </row>
        <row r="1285">
          <cell r="A1285" t="str">
            <v xml:space="preserve"> circuit_breaker</v>
          </cell>
          <cell r="B1285" t="str">
            <v>Central Valley</v>
          </cell>
        </row>
        <row r="1286">
          <cell r="A1286" t="str">
            <v>BRUNSWICK 110750010</v>
          </cell>
          <cell r="B1286" t="str">
            <v>Sierra</v>
          </cell>
        </row>
        <row r="1287">
          <cell r="A1287" t="str">
            <v>RACETRACK 17038120</v>
          </cell>
          <cell r="B1287" t="str">
            <v>Central Valley</v>
          </cell>
        </row>
        <row r="1288">
          <cell r="A1288" t="str">
            <v>LUCERNE 11034200</v>
          </cell>
          <cell r="B1288" t="str">
            <v>North Coast</v>
          </cell>
        </row>
        <row r="1289">
          <cell r="A1289" t="str">
            <v>ELECTRA 110161816</v>
          </cell>
          <cell r="B1289" t="str">
            <v>Central Valley</v>
          </cell>
        </row>
        <row r="1290">
          <cell r="A1290" t="str">
            <v>MARTELL 11016074</v>
          </cell>
          <cell r="B1290" t="str">
            <v>Central Valley</v>
          </cell>
        </row>
        <row r="1291">
          <cell r="A1291" t="str">
            <v>MARTELL 110368192</v>
          </cell>
          <cell r="B1291" t="str">
            <v>Central Valley</v>
          </cell>
        </row>
        <row r="1292">
          <cell r="A1292" t="str">
            <v>REDBUD 11022013</v>
          </cell>
          <cell r="B1292" t="str">
            <v>North Coast</v>
          </cell>
        </row>
        <row r="1293">
          <cell r="A1293" t="str">
            <v>OAKHURST 110310140</v>
          </cell>
          <cell r="B1293" t="str">
            <v>Central Valley</v>
          </cell>
        </row>
        <row r="1294">
          <cell r="A1294" t="str">
            <v>BIG BASIN 11028403</v>
          </cell>
          <cell r="B1294" t="str">
            <v>Central Coast</v>
          </cell>
        </row>
        <row r="1295">
          <cell r="A1295" t="str">
            <v>GOLDTREE 1108circuit_breaker</v>
          </cell>
          <cell r="B1295" t="str">
            <v>Central Coast</v>
          </cell>
        </row>
        <row r="1296">
          <cell r="A1296" t="str">
            <v>PENNGROVE 1101170</v>
          </cell>
          <cell r="B1296" t="str">
            <v>North Coast</v>
          </cell>
        </row>
        <row r="1297">
          <cell r="A1297" t="str">
            <v>ARBUCKLE 110447282</v>
          </cell>
          <cell r="B1297" t="str">
            <v>Sierra</v>
          </cell>
        </row>
        <row r="1298">
          <cell r="A1298" t="str">
            <v>ALTO 11251226</v>
          </cell>
          <cell r="B1298" t="str">
            <v>Bay Area</v>
          </cell>
        </row>
        <row r="1299">
          <cell r="A1299" t="str">
            <v>SILVERADO 210298998</v>
          </cell>
          <cell r="B1299" t="str">
            <v>Bay Area</v>
          </cell>
        </row>
        <row r="1300">
          <cell r="A1300" t="str">
            <v>HALF MOON BAY 1103H80</v>
          </cell>
          <cell r="B1300" t="str">
            <v>Bay Area</v>
          </cell>
        </row>
        <row r="1301">
          <cell r="A1301" t="str">
            <v>CAMP EVERS 210611533</v>
          </cell>
          <cell r="B1301" t="str">
            <v>Central Coast</v>
          </cell>
        </row>
        <row r="1302">
          <cell r="A1302" t="str">
            <v>AUBERRY 110149122</v>
          </cell>
          <cell r="B1302" t="str">
            <v>Central Valley</v>
          </cell>
        </row>
        <row r="1303">
          <cell r="A1303" t="str">
            <v>MONTE RIO 11131989</v>
          </cell>
          <cell r="B1303" t="str">
            <v>North Coast</v>
          </cell>
        </row>
        <row r="1304">
          <cell r="A1304" t="str">
            <v>MONTE RIO 1113678</v>
          </cell>
          <cell r="B1304" t="str">
            <v>North Coast</v>
          </cell>
        </row>
        <row r="1305">
          <cell r="A1305" t="str">
            <v>PETALUMA C 1108630</v>
          </cell>
          <cell r="B1305" t="str">
            <v>North Coast</v>
          </cell>
        </row>
        <row r="1306">
          <cell r="A1306" t="str">
            <v>GRASS VALLEY 11012766</v>
          </cell>
          <cell r="B1306" t="str">
            <v>Sierra</v>
          </cell>
        </row>
        <row r="1307">
          <cell r="A1307" t="str">
            <v>COARSEGOLD 210410030</v>
          </cell>
          <cell r="B1307" t="str">
            <v>Central Valley</v>
          </cell>
        </row>
        <row r="1308">
          <cell r="A1308" t="str">
            <v>KANAKA 11011406</v>
          </cell>
          <cell r="B1308" t="str">
            <v>North Valley</v>
          </cell>
        </row>
        <row r="1309">
          <cell r="A1309" t="str">
            <v>TASSAJARA 21126392</v>
          </cell>
          <cell r="B1309" t="str">
            <v>Bay Area</v>
          </cell>
        </row>
        <row r="1310">
          <cell r="A1310" t="str">
            <v>OLEMA 11011318</v>
          </cell>
          <cell r="B1310" t="str">
            <v>Bay Area</v>
          </cell>
        </row>
        <row r="1311">
          <cell r="A1311" t="str">
            <v>CARLOTTA 11214045</v>
          </cell>
          <cell r="B1311" t="str">
            <v>North Coast</v>
          </cell>
        </row>
        <row r="1312">
          <cell r="A1312" t="str">
            <v>GEYSERVILLE 1102circuit_breaker</v>
          </cell>
          <cell r="B1312" t="str">
            <v>North Coast</v>
          </cell>
        </row>
        <row r="1313">
          <cell r="A1313" t="str">
            <v>SHINGLE SPRINGS 210511172</v>
          </cell>
          <cell r="B1313" t="str">
            <v>Sierra</v>
          </cell>
        </row>
        <row r="1314">
          <cell r="A1314" t="str">
            <v>WEIMAR 11026175</v>
          </cell>
          <cell r="B1314" t="str">
            <v>Sierra</v>
          </cell>
        </row>
        <row r="1315">
          <cell r="A1315" t="str">
            <v>SALT SPRINGS 210297924</v>
          </cell>
          <cell r="B1315" t="str">
            <v>Central Valley</v>
          </cell>
        </row>
        <row r="1316">
          <cell r="A1316" t="str">
            <v>BEAR VALLEY 210576694</v>
          </cell>
          <cell r="B1316" t="str">
            <v>Central Valley</v>
          </cell>
        </row>
        <row r="1317">
          <cell r="A1317" t="str">
            <v>ELK 110191336</v>
          </cell>
          <cell r="B1317" t="str">
            <v>North Coast</v>
          </cell>
        </row>
        <row r="1318">
          <cell r="A1318" t="str">
            <v>PEORIA 170587222</v>
          </cell>
          <cell r="B1318" t="str">
            <v>Central Valley</v>
          </cell>
        </row>
        <row r="1319">
          <cell r="A1319" t="str">
            <v>BIG BASIN 110212758</v>
          </cell>
          <cell r="B1319" t="str">
            <v>Central Coast</v>
          </cell>
        </row>
        <row r="1320">
          <cell r="A1320" t="str">
            <v>CAMP EVERS 210610718</v>
          </cell>
          <cell r="B1320" t="str">
            <v>Central Coast</v>
          </cell>
        </row>
        <row r="1321">
          <cell r="A1321" t="str">
            <v>MARTELL 11033152</v>
          </cell>
          <cell r="B1321" t="str">
            <v>Central Valley</v>
          </cell>
        </row>
        <row r="1322">
          <cell r="A1322" t="str">
            <v>COVELO 1101536</v>
          </cell>
          <cell r="B1322" t="str">
            <v>North Coast</v>
          </cell>
        </row>
        <row r="1323">
          <cell r="A1323" t="str">
            <v>SALMON CREEK 110137368</v>
          </cell>
          <cell r="B1323" t="str">
            <v>North Coast</v>
          </cell>
        </row>
        <row r="1324">
          <cell r="A1324" t="str">
            <v>COLUMBIA HILL 110190730</v>
          </cell>
          <cell r="B1324" t="str">
            <v>Sierra</v>
          </cell>
        </row>
        <row r="1325">
          <cell r="A1325" t="str">
            <v>TASSAJARA 2106circuit_breaker</v>
          </cell>
          <cell r="B1325" t="str">
            <v>Bay Area</v>
          </cell>
        </row>
        <row r="1326">
          <cell r="A1326" t="str">
            <v>BIG BASIN 110110720</v>
          </cell>
          <cell r="B1326" t="str">
            <v>Central Coast</v>
          </cell>
        </row>
        <row r="1327">
          <cell r="A1327" t="str">
            <v>CORRAL 110112612</v>
          </cell>
          <cell r="B1327" t="str">
            <v>Central Valley</v>
          </cell>
        </row>
        <row r="1328">
          <cell r="A1328" t="str">
            <v>COARSEGOLD 210210050</v>
          </cell>
          <cell r="B1328" t="str">
            <v>Central Valley</v>
          </cell>
        </row>
        <row r="1329">
          <cell r="A1329" t="str">
            <v>CLARK ROAD 11022584</v>
          </cell>
          <cell r="B1329" t="str">
            <v>North Valley</v>
          </cell>
        </row>
        <row r="1330">
          <cell r="A1330" t="str">
            <v>HIGGINS 1104533648</v>
          </cell>
          <cell r="B1330" t="str">
            <v>Sierra</v>
          </cell>
        </row>
        <row r="1331">
          <cell r="A1331" t="str">
            <v>HALF MOON BAY 1103H82</v>
          </cell>
          <cell r="B1331" t="str">
            <v>Bay Area</v>
          </cell>
        </row>
        <row r="1332">
          <cell r="A1332" t="str">
            <v>KONOCTI 110264464</v>
          </cell>
          <cell r="B1332" t="str">
            <v>North Coast</v>
          </cell>
        </row>
        <row r="1333">
          <cell r="A1333" t="str">
            <v>MOLINO 11015042</v>
          </cell>
          <cell r="B1333" t="str">
            <v>North Coast</v>
          </cell>
        </row>
        <row r="1334">
          <cell r="A1334" t="str">
            <v>COTTONWOOD 11031616</v>
          </cell>
          <cell r="B1334" t="str">
            <v>North Valley</v>
          </cell>
        </row>
        <row r="1335">
          <cell r="A1335" t="str">
            <v>JESSUP 1103circuit_breaker</v>
          </cell>
          <cell r="B1335" t="str">
            <v>North Valley</v>
          </cell>
        </row>
        <row r="1336">
          <cell r="A1336" t="str">
            <v>SWIFT 2110XR366</v>
          </cell>
          <cell r="B1336" t="str">
            <v>Central Coast</v>
          </cell>
        </row>
        <row r="1337">
          <cell r="A1337" t="str">
            <v>POINT ARENA 11012637</v>
          </cell>
          <cell r="B1337" t="str">
            <v>North Coast</v>
          </cell>
        </row>
        <row r="1338">
          <cell r="A1338" t="str">
            <v>SANTA ROSA A 1111114</v>
          </cell>
          <cell r="B1338" t="str">
            <v>North Coast</v>
          </cell>
        </row>
        <row r="1339">
          <cell r="A1339" t="str">
            <v>RED BLUFF 11041566</v>
          </cell>
          <cell r="B1339" t="str">
            <v>North Valley</v>
          </cell>
        </row>
        <row r="1340">
          <cell r="A1340" t="str">
            <v>RISING RIVER 11019032</v>
          </cell>
          <cell r="B1340" t="str">
            <v>North Valley</v>
          </cell>
        </row>
        <row r="1341">
          <cell r="A1341" t="str">
            <v>VOLTA 110293418</v>
          </cell>
          <cell r="B1341" t="str">
            <v>North Valley</v>
          </cell>
        </row>
        <row r="1342">
          <cell r="A1342" t="str">
            <v>BIG BASIN 1101circuit_breaker</v>
          </cell>
          <cell r="B1342" t="str">
            <v>Central Coast</v>
          </cell>
        </row>
        <row r="1343">
          <cell r="A1343" t="str">
            <v>KERCKHOFF 1101R308</v>
          </cell>
          <cell r="B1343" t="str">
            <v>Central Valley</v>
          </cell>
        </row>
        <row r="1344">
          <cell r="A1344" t="str">
            <v>STANISLAUS 17011331</v>
          </cell>
          <cell r="B1344" t="str">
            <v>Central Valley</v>
          </cell>
        </row>
        <row r="1345">
          <cell r="A1345" t="str">
            <v>HOPLAND 11011100</v>
          </cell>
          <cell r="B1345" t="str">
            <v>North Coast</v>
          </cell>
        </row>
        <row r="1346">
          <cell r="A1346" t="str">
            <v>GRAYS FLAT 0401circuit_breaker</v>
          </cell>
          <cell r="B1346" t="str">
            <v>North Valley</v>
          </cell>
        </row>
        <row r="1347">
          <cell r="A1347" t="str">
            <v>BRUNSWICK 11062796</v>
          </cell>
          <cell r="B1347" t="str">
            <v>Sierra</v>
          </cell>
        </row>
        <row r="1348">
          <cell r="A1348" t="str">
            <v>MIWUK 170111800</v>
          </cell>
          <cell r="B1348" t="str">
            <v>Central Valley</v>
          </cell>
        </row>
        <row r="1349">
          <cell r="A1349" t="str">
            <v>FORT ROSS 1121560</v>
          </cell>
          <cell r="B1349" t="str">
            <v>North Coast</v>
          </cell>
        </row>
        <row r="1350">
          <cell r="A1350" t="str">
            <v>PIT NO 5 11011606</v>
          </cell>
          <cell r="B1350" t="str">
            <v>North Valley</v>
          </cell>
        </row>
        <row r="1351">
          <cell r="A1351" t="str">
            <v>CAMP EVERS 21065302</v>
          </cell>
          <cell r="B1351" t="str">
            <v>Central Coast</v>
          </cell>
        </row>
        <row r="1352">
          <cell r="A1352" t="str">
            <v>AUBERRY 110137536</v>
          </cell>
          <cell r="B1352" t="str">
            <v>Central Valley</v>
          </cell>
        </row>
        <row r="1353">
          <cell r="A1353" t="str">
            <v>OAKHURST 11035120</v>
          </cell>
          <cell r="B1353" t="str">
            <v>Central Valley</v>
          </cell>
        </row>
        <row r="1354">
          <cell r="A1354" t="str">
            <v>COVELO 110137328</v>
          </cell>
          <cell r="B1354" t="str">
            <v>North Coast</v>
          </cell>
        </row>
        <row r="1355">
          <cell r="A1355" t="str">
            <v>CURTIS 170411290</v>
          </cell>
          <cell r="B1355" t="str">
            <v>Central Valley</v>
          </cell>
        </row>
        <row r="1356">
          <cell r="A1356" t="str">
            <v>SANTA ROSA A 1104716</v>
          </cell>
          <cell r="B1356" t="str">
            <v>North Coast</v>
          </cell>
        </row>
        <row r="1357">
          <cell r="A1357" t="str">
            <v>PARADISE 1105circuit_breaker</v>
          </cell>
          <cell r="B1357" t="str">
            <v>North Valley</v>
          </cell>
        </row>
        <row r="1358">
          <cell r="A1358" t="str">
            <v>MAXWELL 11053008</v>
          </cell>
          <cell r="B1358" t="str">
            <v>Sierra</v>
          </cell>
        </row>
        <row r="1359">
          <cell r="A1359" t="str">
            <v>FROGTOWN 17027108</v>
          </cell>
          <cell r="B1359" t="str">
            <v>Central Valley</v>
          </cell>
        </row>
        <row r="1360">
          <cell r="A1360" t="str">
            <v>FOOTHILL 1101circuit_breaker</v>
          </cell>
          <cell r="B1360" t="str">
            <v>Central Coast</v>
          </cell>
        </row>
        <row r="1361">
          <cell r="A1361" t="str">
            <v>STONE CORRAL 111075288</v>
          </cell>
          <cell r="B1361" t="str">
            <v>Central Valley</v>
          </cell>
        </row>
        <row r="1362">
          <cell r="A1362" t="str">
            <v>CLAY 11031821</v>
          </cell>
          <cell r="B1362" t="str">
            <v>Central Valley</v>
          </cell>
        </row>
        <row r="1363">
          <cell r="A1363" t="str">
            <v>171410</v>
          </cell>
          <cell r="B1363" t="str">
            <v>North Coast</v>
          </cell>
        </row>
        <row r="1364">
          <cell r="A1364" t="str">
            <v>MIRABEL 1101228</v>
          </cell>
          <cell r="B1364" t="str">
            <v>North Coast</v>
          </cell>
        </row>
        <row r="1365">
          <cell r="A1365" t="str">
            <v>ORO FINO 1102127563</v>
          </cell>
          <cell r="B1365" t="str">
            <v>North Valley</v>
          </cell>
        </row>
        <row r="1366">
          <cell r="A1366" t="str">
            <v>HALSEY 1101circuit_breaker</v>
          </cell>
          <cell r="B1366" t="str">
            <v>Sierra</v>
          </cell>
        </row>
        <row r="1367">
          <cell r="A1367" t="str">
            <v>ROB ROY 210410714</v>
          </cell>
          <cell r="B1367" t="str">
            <v>Central Coast</v>
          </cell>
        </row>
        <row r="1368">
          <cell r="A1368" t="str">
            <v>UKIAH 1115circuit_breaker</v>
          </cell>
          <cell r="B1368" t="str">
            <v>North Coast</v>
          </cell>
        </row>
        <row r="1369">
          <cell r="A1369" t="str">
            <v>CRESCENT MILLS 2101circuit_breaker</v>
          </cell>
          <cell r="B1369" t="str">
            <v>North Valley</v>
          </cell>
        </row>
        <row r="1370">
          <cell r="A1370" t="str">
            <v>COARSEGOLD 210210207</v>
          </cell>
          <cell r="B1370" t="str">
            <v>Central Valley</v>
          </cell>
        </row>
        <row r="1371">
          <cell r="A1371" t="str">
            <v>RINCON 1103474</v>
          </cell>
          <cell r="B1371" t="str">
            <v>North Coast</v>
          </cell>
        </row>
        <row r="1372">
          <cell r="A1372" t="str">
            <v>PANORAMA 11021632</v>
          </cell>
          <cell r="B1372" t="str">
            <v>North Valley</v>
          </cell>
        </row>
        <row r="1373">
          <cell r="A1373" t="str">
            <v>RED BLUFF 110451238</v>
          </cell>
          <cell r="B1373" t="str">
            <v>North Valley</v>
          </cell>
        </row>
        <row r="1374">
          <cell r="A1374" t="str">
            <v>WEIMAR 11012084</v>
          </cell>
          <cell r="B1374" t="str">
            <v>Sierra</v>
          </cell>
        </row>
        <row r="1375">
          <cell r="A1375" t="str">
            <v>STAFFORD 11021048</v>
          </cell>
          <cell r="B1375" t="str">
            <v>Bay Area</v>
          </cell>
        </row>
        <row r="1376">
          <cell r="A1376" t="str">
            <v>BIG BASIN 110212124</v>
          </cell>
          <cell r="B1376" t="str">
            <v>Central Coast</v>
          </cell>
        </row>
        <row r="1377">
          <cell r="A1377" t="str">
            <v>CURTIS 1705circuit_breaker</v>
          </cell>
          <cell r="B1377" t="str">
            <v>Central Valley</v>
          </cell>
        </row>
        <row r="1378">
          <cell r="A1378" t="str">
            <v>RACETRACK 17036014</v>
          </cell>
          <cell r="B1378" t="str">
            <v>Central Valley</v>
          </cell>
        </row>
        <row r="1379">
          <cell r="A1379" t="str">
            <v>HOPLAND 1101558</v>
          </cell>
          <cell r="B1379" t="str">
            <v>North Coast</v>
          </cell>
        </row>
        <row r="1380">
          <cell r="A1380" t="str">
            <v>LAS GALLINAS A 1106circuit_breaker</v>
          </cell>
          <cell r="B1380" t="str">
            <v>Bay Area</v>
          </cell>
        </row>
        <row r="1381">
          <cell r="A1381" t="str">
            <v>ATASCADERO 1103A88</v>
          </cell>
          <cell r="B1381" t="str">
            <v>Central Coast</v>
          </cell>
        </row>
        <row r="1382">
          <cell r="A1382" t="str">
            <v>MIWUK 17026018</v>
          </cell>
          <cell r="B1382" t="str">
            <v>Central Valley</v>
          </cell>
        </row>
        <row r="1383">
          <cell r="A1383" t="str">
            <v>COTTONWOOD 11039072</v>
          </cell>
          <cell r="B1383" t="str">
            <v>North Valley</v>
          </cell>
        </row>
        <row r="1384">
          <cell r="A1384" t="str">
            <v>LOS MOLINOS 11011308</v>
          </cell>
          <cell r="B1384" t="str">
            <v>North Valley</v>
          </cell>
        </row>
        <row r="1385">
          <cell r="A1385" t="str">
            <v>MC KEE 1111711900</v>
          </cell>
          <cell r="B1385" t="str">
            <v>Central Coast</v>
          </cell>
        </row>
        <row r="1386">
          <cell r="A1386" t="str">
            <v>CURTIS 170539256</v>
          </cell>
          <cell r="B1386" t="str">
            <v>Central Valley</v>
          </cell>
        </row>
        <row r="1387">
          <cell r="A1387" t="str">
            <v>BIG BASIN 110210254</v>
          </cell>
          <cell r="B1387" t="str">
            <v>Central Coast</v>
          </cell>
        </row>
        <row r="1388">
          <cell r="A1388" t="str">
            <v>SAN LUIS OBISPO 1101circuit_breaker</v>
          </cell>
          <cell r="B1388" t="str">
            <v>Central Coast</v>
          </cell>
        </row>
        <row r="1389">
          <cell r="A1389" t="str">
            <v>SAN MIGUEL 1106circuit_breaker</v>
          </cell>
          <cell r="B1389" t="str">
            <v>Central Coast</v>
          </cell>
        </row>
        <row r="1390">
          <cell r="A1390" t="str">
            <v>BEAR VALLEY 21014500</v>
          </cell>
          <cell r="B1390" t="str">
            <v>Central Valley</v>
          </cell>
        </row>
        <row r="1391">
          <cell r="A1391" t="str">
            <v>BIG RIVER 1101952</v>
          </cell>
          <cell r="B1391" t="str">
            <v>North Coast</v>
          </cell>
        </row>
        <row r="1392">
          <cell r="A1392" t="str">
            <v>FRENCH GULCH 11022902</v>
          </cell>
          <cell r="B1392" t="str">
            <v>North Valley</v>
          </cell>
        </row>
        <row r="1393">
          <cell r="A1393" t="str">
            <v>HIGGINS 1104498932</v>
          </cell>
          <cell r="B1393" t="str">
            <v>Sierra</v>
          </cell>
        </row>
        <row r="1394">
          <cell r="A1394" t="str">
            <v>SHINGLE SPRINGS 210851474</v>
          </cell>
          <cell r="B1394" t="str">
            <v>Sierra</v>
          </cell>
        </row>
        <row r="1395">
          <cell r="A1395" t="str">
            <v>CLAYTON 22159765</v>
          </cell>
          <cell r="B1395" t="str">
            <v>Bay Area</v>
          </cell>
        </row>
        <row r="1396">
          <cell r="A1396" t="str">
            <v>TEMPLETON 2110R94</v>
          </cell>
          <cell r="B1396" t="str">
            <v>Central Coast</v>
          </cell>
        </row>
        <row r="1397">
          <cell r="A1397" t="str">
            <v>MIWUK 17018050</v>
          </cell>
          <cell r="B1397" t="str">
            <v>Central Valley</v>
          </cell>
        </row>
        <row r="1398">
          <cell r="A1398" t="str">
            <v>SPAULDING 1101578852</v>
          </cell>
          <cell r="B1398" t="str">
            <v>Sierra</v>
          </cell>
        </row>
        <row r="1399">
          <cell r="A1399" t="str">
            <v>SAN RAMON 210853732</v>
          </cell>
          <cell r="B1399" t="str">
            <v>Bay Area</v>
          </cell>
        </row>
        <row r="1400">
          <cell r="A1400" t="str">
            <v>HALF MOON BAY 110398440</v>
          </cell>
          <cell r="B1400" t="str">
            <v>Bay Area</v>
          </cell>
        </row>
        <row r="1401">
          <cell r="A1401" t="str">
            <v>MIWUK 17028130</v>
          </cell>
          <cell r="B1401" t="str">
            <v>Central Valley</v>
          </cell>
        </row>
        <row r="1402">
          <cell r="A1402" t="str">
            <v>NEWBURG 11313446</v>
          </cell>
          <cell r="B1402" t="str">
            <v>North Coast</v>
          </cell>
        </row>
        <row r="1403">
          <cell r="A1403" t="str">
            <v>DUNBAR 1102448</v>
          </cell>
          <cell r="B1403" t="str">
            <v>North Coast</v>
          </cell>
        </row>
        <row r="1404">
          <cell r="A1404" t="str">
            <v>PLACERVILLE 2106circuit_breaker</v>
          </cell>
          <cell r="B1404" t="str">
            <v>Sierra</v>
          </cell>
        </row>
        <row r="1405">
          <cell r="A1405" t="str">
            <v>ROSSMOOR 110845268</v>
          </cell>
          <cell r="B1405" t="str">
            <v>Bay Area</v>
          </cell>
        </row>
        <row r="1406">
          <cell r="A1406" t="str">
            <v>OLETA 110151740</v>
          </cell>
          <cell r="B1406" t="str">
            <v>Central Valley</v>
          </cell>
        </row>
        <row r="1407">
          <cell r="A1407" t="str">
            <v>PEORIA 17056697</v>
          </cell>
          <cell r="B1407" t="str">
            <v>Central Valley</v>
          </cell>
        </row>
        <row r="1408">
          <cell r="A1408" t="str">
            <v>GARBERVILLE 11022124</v>
          </cell>
          <cell r="B1408" t="str">
            <v>North Coast</v>
          </cell>
        </row>
        <row r="1409">
          <cell r="A1409" t="str">
            <v>CLARK ROAD 110292622</v>
          </cell>
          <cell r="B1409" t="str">
            <v>North Valley</v>
          </cell>
        </row>
        <row r="1410">
          <cell r="A1410" t="str">
            <v>BRUNSWICK 1105733408</v>
          </cell>
          <cell r="B1410" t="str">
            <v>Sierra</v>
          </cell>
        </row>
        <row r="1411">
          <cell r="A1411" t="str">
            <v>POINT ARENA 11014923</v>
          </cell>
          <cell r="B1411" t="str">
            <v>North Coast</v>
          </cell>
        </row>
        <row r="1412">
          <cell r="A1412" t="str">
            <v>MOLINO 1101152</v>
          </cell>
          <cell r="B1412" t="str">
            <v>North Coast</v>
          </cell>
        </row>
        <row r="1413">
          <cell r="A1413" t="str">
            <v>PANORAMA 1101circuit_breaker</v>
          </cell>
          <cell r="B1413" t="str">
            <v>North Valley</v>
          </cell>
        </row>
        <row r="1414">
          <cell r="A1414" t="str">
            <v>MADISON 21011606</v>
          </cell>
          <cell r="B1414" t="str">
            <v>Sierra</v>
          </cell>
        </row>
        <row r="1415">
          <cell r="A1415" t="str">
            <v>PAUL SWEET 2106428102</v>
          </cell>
          <cell r="B1415" t="str">
            <v>Central Coast</v>
          </cell>
        </row>
        <row r="1416">
          <cell r="A1416" t="str">
            <v>SARATOGA 1107167792</v>
          </cell>
          <cell r="B1416" t="str">
            <v>Central Coast</v>
          </cell>
        </row>
        <row r="1417">
          <cell r="A1417" t="str">
            <v>GANSNER 110137550</v>
          </cell>
          <cell r="B1417" t="str">
            <v>North Valley</v>
          </cell>
        </row>
        <row r="1418">
          <cell r="A1418" t="str">
            <v>SALT SPRINGS 21011216</v>
          </cell>
          <cell r="B1418" t="str">
            <v>Central Valley</v>
          </cell>
        </row>
        <row r="1419">
          <cell r="A1419" t="str">
            <v>KONOCTI 11081278</v>
          </cell>
          <cell r="B1419" t="str">
            <v>North Coast</v>
          </cell>
        </row>
        <row r="1420">
          <cell r="A1420" t="str">
            <v>BUCKS CREEK 11031131</v>
          </cell>
          <cell r="B1420" t="str">
            <v>North Valley</v>
          </cell>
        </row>
        <row r="1421">
          <cell r="A1421" t="str">
            <v>GIRVAN 1101circuit_breaker</v>
          </cell>
          <cell r="B1421" t="str">
            <v>North Valley</v>
          </cell>
        </row>
        <row r="1422">
          <cell r="A1422" t="str">
            <v>ROB ROY 21055090</v>
          </cell>
          <cell r="B1422" t="str">
            <v>Central Coast</v>
          </cell>
        </row>
        <row r="1423">
          <cell r="A1423" t="str">
            <v>SAND CREEK 11037110</v>
          </cell>
          <cell r="B1423" t="str">
            <v>Central Valley</v>
          </cell>
        </row>
        <row r="1424">
          <cell r="A1424" t="str">
            <v>HOPLAND 1101960</v>
          </cell>
          <cell r="B1424" t="str">
            <v>North Coast</v>
          </cell>
        </row>
        <row r="1425">
          <cell r="A1425" t="str">
            <v>UPPER LAKE 11016663</v>
          </cell>
          <cell r="B1425" t="str">
            <v>North Coast</v>
          </cell>
        </row>
        <row r="1426">
          <cell r="A1426" t="str">
            <v>FORT ROSS 112137326</v>
          </cell>
          <cell r="B1426" t="str">
            <v>North Coast</v>
          </cell>
        </row>
        <row r="1427">
          <cell r="A1427" t="str">
            <v>DIAMOND SPRINGS 1105circuit_breaker</v>
          </cell>
          <cell r="B1427" t="str">
            <v>Sierra</v>
          </cell>
        </row>
        <row r="1428">
          <cell r="A1428" t="str">
            <v>ROB ROY 21055166</v>
          </cell>
          <cell r="B1428" t="str">
            <v>Central Coast</v>
          </cell>
        </row>
        <row r="1429">
          <cell r="A1429" t="str">
            <v>SANTA YNEZ 1102Y18</v>
          </cell>
          <cell r="B1429" t="str">
            <v>Central Coast</v>
          </cell>
        </row>
        <row r="1430">
          <cell r="A1430" t="str">
            <v>MORGAN HILL 2111XR186</v>
          </cell>
          <cell r="B1430" t="str">
            <v>Central Coast</v>
          </cell>
        </row>
        <row r="1431">
          <cell r="A1431" t="str">
            <v>MARIPOSA 2102circuit_breaker</v>
          </cell>
          <cell r="B1431" t="str">
            <v>Central Valley</v>
          </cell>
        </row>
        <row r="1432">
          <cell r="A1432" t="str">
            <v>BIG RIVER 110179628</v>
          </cell>
          <cell r="B1432" t="str">
            <v>North Coast</v>
          </cell>
        </row>
        <row r="1433">
          <cell r="A1433" t="str">
            <v>HIGGINS 1104842642</v>
          </cell>
          <cell r="B1433" t="str">
            <v>Sierra</v>
          </cell>
        </row>
        <row r="1434">
          <cell r="A1434" t="str">
            <v>HIGGINS 111051794</v>
          </cell>
          <cell r="B1434" t="str">
            <v>Sierra</v>
          </cell>
        </row>
        <row r="1435">
          <cell r="A1435" t="str">
            <v>SAN LUIS OBISPO 1107V62</v>
          </cell>
          <cell r="B1435" t="str">
            <v>Central Coast</v>
          </cell>
        </row>
        <row r="1436">
          <cell r="A1436" t="str">
            <v>SWIFT 2107XR526</v>
          </cell>
          <cell r="B1436" t="str">
            <v>Central Coast</v>
          </cell>
        </row>
        <row r="1437">
          <cell r="A1437" t="str">
            <v>STANISLAUS 170179826</v>
          </cell>
          <cell r="B1437" t="str">
            <v>Central Valley</v>
          </cell>
        </row>
        <row r="1438">
          <cell r="A1438" t="str">
            <v>OAKHURST 110310190</v>
          </cell>
          <cell r="B1438" t="str">
            <v>Central Valley</v>
          </cell>
        </row>
        <row r="1439">
          <cell r="A1439" t="str">
            <v>NEWBURG 113190242</v>
          </cell>
          <cell r="B1439" t="str">
            <v>North Coast</v>
          </cell>
        </row>
        <row r="1440">
          <cell r="A1440" t="str">
            <v>BRUNSWICK 11052100</v>
          </cell>
          <cell r="B1440" t="str">
            <v>Sierra</v>
          </cell>
        </row>
        <row r="1441">
          <cell r="A1441" t="str">
            <v>BRUNSWICK 11062104</v>
          </cell>
          <cell r="B1441" t="str">
            <v>Sierra</v>
          </cell>
        </row>
        <row r="1442">
          <cell r="A1442" t="str">
            <v>CLARKSVILLE 210951744</v>
          </cell>
          <cell r="B1442" t="str">
            <v>Sierra</v>
          </cell>
        </row>
        <row r="1443">
          <cell r="A1443" t="str">
            <v>SAN LUIS OBISPO 1103V82</v>
          </cell>
          <cell r="B1443" t="str">
            <v>Central Coast</v>
          </cell>
        </row>
        <row r="1444">
          <cell r="A1444" t="str">
            <v>CORRAL 1101circuit_breaker</v>
          </cell>
          <cell r="B1444" t="str">
            <v>Central Valley</v>
          </cell>
        </row>
        <row r="1445">
          <cell r="A1445" t="str">
            <v>MARIPOSA 210190180</v>
          </cell>
          <cell r="B1445" t="str">
            <v>Central Valley</v>
          </cell>
        </row>
        <row r="1446">
          <cell r="A1446" t="str">
            <v>GUALALA 1112662</v>
          </cell>
          <cell r="B1446" t="str">
            <v>North Coast</v>
          </cell>
        </row>
        <row r="1447">
          <cell r="A1447" t="str">
            <v>SONOMA 1107126</v>
          </cell>
          <cell r="B1447" t="str">
            <v>North Coast</v>
          </cell>
        </row>
        <row r="1448">
          <cell r="A1448" t="str">
            <v>CLARK ROAD 11022070</v>
          </cell>
          <cell r="B1448" t="str">
            <v>North Valley</v>
          </cell>
        </row>
        <row r="1449">
          <cell r="A1449" t="str">
            <v>CLARK ROAD 110290548</v>
          </cell>
          <cell r="B1449" t="str">
            <v>North Valley</v>
          </cell>
        </row>
        <row r="1450">
          <cell r="A1450" t="str">
            <v>APPLE HILL 1104circuit_breaker</v>
          </cell>
          <cell r="B1450" t="str">
            <v>Sierra</v>
          </cell>
        </row>
        <row r="1451">
          <cell r="A1451" t="str">
            <v>WISE 11011404</v>
          </cell>
          <cell r="B1451" t="str">
            <v>Sierra</v>
          </cell>
        </row>
        <row r="1452">
          <cell r="A1452" t="str">
            <v>CLAYTON 2215circuit_breaker</v>
          </cell>
          <cell r="B1452" t="str">
            <v>Bay Area</v>
          </cell>
        </row>
        <row r="1453">
          <cell r="A1453" t="str">
            <v>NORTH BRANCH 110113496</v>
          </cell>
          <cell r="B1453" t="str">
            <v>Central Valley</v>
          </cell>
        </row>
        <row r="1454">
          <cell r="A1454" t="str">
            <v>CLOVERDALE 1102262</v>
          </cell>
          <cell r="B1454" t="str">
            <v>North Coast</v>
          </cell>
        </row>
        <row r="1455">
          <cell r="A1455" t="str">
            <v>CLAYTON 2213circuit_breaker</v>
          </cell>
          <cell r="B1455" t="str">
            <v>Bay Area</v>
          </cell>
        </row>
        <row r="1456">
          <cell r="A1456" t="str">
            <v>HALF MOON BAY 11028848</v>
          </cell>
          <cell r="B1456" t="str">
            <v>Bay Area</v>
          </cell>
        </row>
        <row r="1457">
          <cell r="A1457" t="str">
            <v>MESA 1101M86</v>
          </cell>
          <cell r="B1457" t="str">
            <v>Central Coast</v>
          </cell>
        </row>
        <row r="1458">
          <cell r="A1458" t="str">
            <v>REDBUD 1102432</v>
          </cell>
          <cell r="B1458" t="str">
            <v>North Coast</v>
          </cell>
        </row>
        <row r="1459">
          <cell r="A1459" t="str">
            <v>OLEMA 110150396</v>
          </cell>
          <cell r="B1459" t="str">
            <v>Bay Area</v>
          </cell>
        </row>
        <row r="1460">
          <cell r="A1460" t="str">
            <v>POINT MORETTI 110110726</v>
          </cell>
          <cell r="B1460" t="str">
            <v>Central Coast</v>
          </cell>
        </row>
        <row r="1461">
          <cell r="A1461" t="str">
            <v>POINT MORETTI 11015076</v>
          </cell>
          <cell r="B1461" t="str">
            <v>Central Coast</v>
          </cell>
        </row>
        <row r="1462">
          <cell r="A1462" t="str">
            <v>PINE GROVE 11029145</v>
          </cell>
          <cell r="B1462" t="str">
            <v>Central Valley</v>
          </cell>
        </row>
        <row r="1463">
          <cell r="A1463" t="str">
            <v>COARSEGOLD 210210330</v>
          </cell>
          <cell r="B1463" t="str">
            <v>Central Valley</v>
          </cell>
        </row>
        <row r="1464">
          <cell r="A1464" t="str">
            <v>BUELLTON 1101Y36</v>
          </cell>
          <cell r="B1464" t="str">
            <v>Central Coast</v>
          </cell>
        </row>
        <row r="1465">
          <cell r="A1465" t="str">
            <v>CORRAL 110359770</v>
          </cell>
          <cell r="B1465" t="str">
            <v>Central Valley</v>
          </cell>
        </row>
        <row r="1466">
          <cell r="A1466" t="str">
            <v>OAKHURST 11035470</v>
          </cell>
          <cell r="B1466" t="str">
            <v>Central Valley</v>
          </cell>
        </row>
        <row r="1467">
          <cell r="A1467" t="str">
            <v>ORO FINO 1102circuit_breaker</v>
          </cell>
          <cell r="B1467" t="str">
            <v>North Valley</v>
          </cell>
        </row>
        <row r="1468">
          <cell r="A1468" t="str">
            <v>MENLO 11028952</v>
          </cell>
          <cell r="B1468" t="str">
            <v>Bay Area</v>
          </cell>
        </row>
        <row r="1469">
          <cell r="A1469" t="str">
            <v>SEACLIFF 0401circuit_breaker</v>
          </cell>
          <cell r="B1469" t="str">
            <v>Central Coast</v>
          </cell>
        </row>
        <row r="1470">
          <cell r="A1470" t="str">
            <v>UPPER LAKE 1101circuit_breaker</v>
          </cell>
          <cell r="B1470" t="str">
            <v>North Coast</v>
          </cell>
        </row>
        <row r="1471">
          <cell r="A1471" t="str">
            <v>POINT MORETTI 110112122</v>
          </cell>
          <cell r="B1471" t="str">
            <v>Central Coast</v>
          </cell>
        </row>
        <row r="1472">
          <cell r="A1472" t="str">
            <v>WEST POINT 11021535</v>
          </cell>
          <cell r="B1472" t="str">
            <v>Central Valley</v>
          </cell>
        </row>
        <row r="1473">
          <cell r="A1473" t="str">
            <v>CLEAR LAKE 1101486</v>
          </cell>
          <cell r="B1473" t="str">
            <v>North Coast</v>
          </cell>
        </row>
        <row r="1474">
          <cell r="A1474" t="str">
            <v>PLACERVILLE 1111circuit_breaker</v>
          </cell>
          <cell r="B1474" t="str">
            <v>Sierra</v>
          </cell>
        </row>
        <row r="1475">
          <cell r="A1475" t="str">
            <v>PUEBLO 1105716</v>
          </cell>
          <cell r="B1475" t="str">
            <v>Bay Area</v>
          </cell>
        </row>
        <row r="1476">
          <cell r="A1476" t="str">
            <v>RINCON 1104circuit_breaker</v>
          </cell>
          <cell r="B1476" t="str">
            <v>North Coast</v>
          </cell>
        </row>
        <row r="1477">
          <cell r="A1477" t="str">
            <v>VACAVILLE 1104circuit_breaker</v>
          </cell>
          <cell r="B1477" t="str">
            <v>Sierra</v>
          </cell>
        </row>
        <row r="1478">
          <cell r="A1478" t="str">
            <v>CAMP EVERS 210311046</v>
          </cell>
          <cell r="B1478" t="str">
            <v>Central Coast</v>
          </cell>
        </row>
        <row r="1479">
          <cell r="A1479" t="str">
            <v>MORGAN HILL 2105XR494</v>
          </cell>
          <cell r="B1479" t="str">
            <v>Central Coast</v>
          </cell>
        </row>
        <row r="1480">
          <cell r="A1480" t="str">
            <v>CURTIS 170411300</v>
          </cell>
          <cell r="B1480" t="str">
            <v>Central Valley</v>
          </cell>
        </row>
        <row r="1481">
          <cell r="A1481" t="str">
            <v>PEORIA 170411232</v>
          </cell>
          <cell r="B1481" t="str">
            <v>Central Valley</v>
          </cell>
        </row>
        <row r="1482">
          <cell r="A1482" t="str">
            <v>CLARKSVILLE 21096502</v>
          </cell>
          <cell r="B1482" t="str">
            <v>Sierra</v>
          </cell>
        </row>
        <row r="1483">
          <cell r="A1483" t="str">
            <v>LOS GATOS 11072917</v>
          </cell>
          <cell r="B1483" t="str">
            <v>Central Coast</v>
          </cell>
        </row>
        <row r="1484">
          <cell r="A1484" t="str">
            <v>FOOTHILL 1102circuit_breaker</v>
          </cell>
          <cell r="B1484" t="str">
            <v>Central Coast</v>
          </cell>
        </row>
        <row r="1485">
          <cell r="A1485" t="str">
            <v>CURTIS 17036064</v>
          </cell>
          <cell r="B1485" t="str">
            <v>Central Valley</v>
          </cell>
        </row>
        <row r="1486">
          <cell r="A1486" t="str">
            <v>CAMP EVERS 210510728</v>
          </cell>
          <cell r="B1486" t="str">
            <v>Central Coast</v>
          </cell>
        </row>
        <row r="1487">
          <cell r="A1487" t="str">
            <v>FULTON 110777670</v>
          </cell>
          <cell r="B1487" t="str">
            <v>North Coast</v>
          </cell>
        </row>
        <row r="1488">
          <cell r="A1488" t="str">
            <v>WYANDOTTE 110942650</v>
          </cell>
          <cell r="B1488" t="str">
            <v>North Valley</v>
          </cell>
        </row>
        <row r="1489">
          <cell r="A1489" t="str">
            <v>OLEMA 1101320</v>
          </cell>
          <cell r="B1489" t="str">
            <v>Bay Area</v>
          </cell>
        </row>
        <row r="1490">
          <cell r="A1490" t="str">
            <v>WEIMAR 1102circuit_breaker</v>
          </cell>
          <cell r="B1490" t="str">
            <v>Sierra</v>
          </cell>
        </row>
        <row r="1491">
          <cell r="A1491" t="str">
            <v>SAN LUIS OBISPO 1101V12</v>
          </cell>
          <cell r="B1491" t="str">
            <v>Central Coast</v>
          </cell>
        </row>
        <row r="1492">
          <cell r="A1492" t="str">
            <v>SISQUOC 1103M14</v>
          </cell>
          <cell r="B1492" t="str">
            <v>Central Coast</v>
          </cell>
        </row>
        <row r="1493">
          <cell r="A1493" t="str">
            <v>MERCED FALLS 110238748</v>
          </cell>
          <cell r="B1493" t="str">
            <v>Central Valley</v>
          </cell>
        </row>
        <row r="1494">
          <cell r="A1494" t="str">
            <v>MERCED FALLS 110287352</v>
          </cell>
          <cell r="B1494" t="str">
            <v>Central Valley</v>
          </cell>
        </row>
        <row r="1495">
          <cell r="A1495" t="str">
            <v>PIT NO 3 2101circuit_breaker</v>
          </cell>
          <cell r="B1495" t="str">
            <v>North Valley</v>
          </cell>
        </row>
        <row r="1496">
          <cell r="A1496" t="str">
            <v>MADISON 210189332</v>
          </cell>
          <cell r="B1496" t="str">
            <v>Sierra</v>
          </cell>
        </row>
        <row r="1497">
          <cell r="A1497" t="str">
            <v>TASSAJARA 210865438</v>
          </cell>
          <cell r="B1497" t="str">
            <v>Bay Area</v>
          </cell>
        </row>
        <row r="1498">
          <cell r="A1498" t="str">
            <v>VASCO 1102MR178</v>
          </cell>
          <cell r="B1498" t="str">
            <v>Bay Area</v>
          </cell>
        </row>
        <row r="1499">
          <cell r="A1499" t="str">
            <v>SAN LUIS OBISPO 11042293</v>
          </cell>
          <cell r="B1499" t="str">
            <v>Central Coast</v>
          </cell>
        </row>
        <row r="1500">
          <cell r="A1500" t="str">
            <v>PINE GROVE 110194936</v>
          </cell>
          <cell r="B1500" t="str">
            <v>Central Valley</v>
          </cell>
        </row>
        <row r="1501">
          <cell r="A1501" t="str">
            <v>PETALUMA C 1108632</v>
          </cell>
          <cell r="B1501" t="str">
            <v>North Coast</v>
          </cell>
        </row>
        <row r="1502">
          <cell r="A1502" t="str">
            <v>CORNING 110185152</v>
          </cell>
          <cell r="B1502" t="str">
            <v>North Valley</v>
          </cell>
        </row>
        <row r="1503">
          <cell r="A1503" t="str">
            <v>CASTRO VALLEY 11068971</v>
          </cell>
          <cell r="B1503" t="str">
            <v>Bay Area</v>
          </cell>
        </row>
        <row r="1504">
          <cell r="A1504" t="str">
            <v>CAMP EVERS 210612840</v>
          </cell>
          <cell r="B1504" t="str">
            <v>Central Coast</v>
          </cell>
        </row>
        <row r="1505">
          <cell r="A1505" t="str">
            <v>LOS GATOS 1106LA64</v>
          </cell>
          <cell r="B1505" t="str">
            <v>Central Coast</v>
          </cell>
        </row>
        <row r="1506">
          <cell r="A1506" t="str">
            <v>FORT BRAGG A 11044690</v>
          </cell>
          <cell r="B1506" t="str">
            <v>North Coast</v>
          </cell>
        </row>
        <row r="1507">
          <cell r="A1507" t="str">
            <v>LUCERNE 110638632</v>
          </cell>
          <cell r="B1507" t="str">
            <v>North Coast</v>
          </cell>
        </row>
        <row r="1508">
          <cell r="A1508" t="str">
            <v>COTATI 1105circuit_breaker</v>
          </cell>
          <cell r="B1508" t="str">
            <v>North Coast</v>
          </cell>
        </row>
        <row r="1509">
          <cell r="A1509" t="str">
            <v>PIT NO 1 11013312</v>
          </cell>
          <cell r="B1509" t="str">
            <v>North Valley</v>
          </cell>
        </row>
        <row r="1510">
          <cell r="A1510" t="str">
            <v>PIT NO 5 11011658</v>
          </cell>
          <cell r="B1510" t="str">
            <v>North Valley</v>
          </cell>
        </row>
        <row r="1511">
          <cell r="A1511" t="str">
            <v>BRUNSWICK 111061602</v>
          </cell>
          <cell r="B1511" t="str">
            <v>Sierra</v>
          </cell>
        </row>
        <row r="1512">
          <cell r="A1512" t="str">
            <v>OLEMA 11011200</v>
          </cell>
          <cell r="B1512" t="str">
            <v>Bay Area</v>
          </cell>
        </row>
        <row r="1513">
          <cell r="A1513" t="str">
            <v>MIWUK 170153038</v>
          </cell>
          <cell r="B1513" t="str">
            <v>Central Valley</v>
          </cell>
        </row>
        <row r="1514">
          <cell r="A1514" t="str">
            <v>MONTE RIO 11133970</v>
          </cell>
          <cell r="B1514" t="str">
            <v>North Coast</v>
          </cell>
        </row>
        <row r="1515">
          <cell r="A1515" t="str">
            <v>PLACERVILLE 1112circuit_breaker</v>
          </cell>
          <cell r="B1515" t="str">
            <v>Sierra</v>
          </cell>
        </row>
        <row r="1516">
          <cell r="A1516" t="str">
            <v>MIRABEL 1102circuit_breaker</v>
          </cell>
          <cell r="B1516" t="str">
            <v>North Coast</v>
          </cell>
        </row>
        <row r="1517">
          <cell r="A1517" t="str">
            <v>MONTE RIO 111137520</v>
          </cell>
          <cell r="B1517" t="str">
            <v>North Coast</v>
          </cell>
        </row>
        <row r="1518">
          <cell r="A1518" t="str">
            <v>CRESCENT MILLS 21012230</v>
          </cell>
          <cell r="B1518" t="str">
            <v>North Valley</v>
          </cell>
        </row>
        <row r="1519">
          <cell r="A1519" t="str">
            <v>SAN RAFAEL 11081210</v>
          </cell>
          <cell r="B1519" t="str">
            <v>Bay Area</v>
          </cell>
        </row>
        <row r="1520">
          <cell r="A1520" t="str">
            <v>ZACA 1101circuit_breaker</v>
          </cell>
          <cell r="B1520" t="str">
            <v>Central Coast</v>
          </cell>
        </row>
        <row r="1521">
          <cell r="A1521" t="str">
            <v>HICKS 2101XR548</v>
          </cell>
          <cell r="B1521" t="str">
            <v>Central Coast</v>
          </cell>
        </row>
        <row r="1522">
          <cell r="A1522" t="str">
            <v>VOLTA 110254932</v>
          </cell>
          <cell r="B1522" t="str">
            <v>North Valley</v>
          </cell>
        </row>
        <row r="1523">
          <cell r="A1523" t="str">
            <v>CURTIS 17039330</v>
          </cell>
          <cell r="B1523" t="str">
            <v>Central Valley</v>
          </cell>
        </row>
        <row r="1524">
          <cell r="A1524" t="str">
            <v>CALPINE 1146circuit_breaker</v>
          </cell>
          <cell r="B1524" t="str">
            <v>North Coast</v>
          </cell>
        </row>
        <row r="1525">
          <cell r="A1525" t="str">
            <v>ELK 11011260</v>
          </cell>
          <cell r="B1525" t="str">
            <v>North Coast</v>
          </cell>
        </row>
        <row r="1526">
          <cell r="A1526" t="str">
            <v>COTATI 110387402</v>
          </cell>
          <cell r="B1526" t="str">
            <v>North Coast</v>
          </cell>
        </row>
        <row r="1527">
          <cell r="A1527" t="str">
            <v>SONOMA 11054456</v>
          </cell>
          <cell r="B1527" t="str">
            <v>North Coast</v>
          </cell>
        </row>
        <row r="1528">
          <cell r="A1528" t="str">
            <v>JOLON 11027004</v>
          </cell>
          <cell r="B1528" t="str">
            <v>Central Coast</v>
          </cell>
        </row>
        <row r="1529">
          <cell r="A1529" t="str">
            <v>DUNLAP 11027360</v>
          </cell>
          <cell r="B1529" t="str">
            <v>Central Valley</v>
          </cell>
        </row>
        <row r="1530">
          <cell r="A1530" t="str">
            <v>PLACERVILLE 111219742</v>
          </cell>
          <cell r="B1530" t="str">
            <v>Sierra</v>
          </cell>
        </row>
        <row r="1531">
          <cell r="A1531" t="str">
            <v>ALTO 1125935</v>
          </cell>
          <cell r="B1531" t="str">
            <v>Bay Area</v>
          </cell>
        </row>
        <row r="1532">
          <cell r="A1532" t="str">
            <v>BOLINAS 1101504</v>
          </cell>
          <cell r="B1532" t="str">
            <v>Bay Area</v>
          </cell>
        </row>
        <row r="1533">
          <cell r="A1533" t="str">
            <v>9280</v>
          </cell>
          <cell r="B1533" t="str">
            <v>Central Valley</v>
          </cell>
        </row>
        <row r="1534">
          <cell r="A1534" t="str">
            <v>PLACERVILLE 210623190</v>
          </cell>
          <cell r="B1534" t="str">
            <v>Sierra</v>
          </cell>
        </row>
        <row r="1535">
          <cell r="A1535" t="str">
            <v>FROGTOWN 1701circuit_breaker</v>
          </cell>
          <cell r="B1535" t="str">
            <v>Central Valley</v>
          </cell>
        </row>
        <row r="1536">
          <cell r="A1536" t="str">
            <v>MARIPOSA 21014410</v>
          </cell>
          <cell r="B1536" t="str">
            <v>Central Valley</v>
          </cell>
        </row>
        <row r="1537">
          <cell r="A1537" t="str">
            <v>CALPELLA 1102circuit_breaker</v>
          </cell>
          <cell r="B1537" t="str">
            <v>North Coast</v>
          </cell>
        </row>
        <row r="1538">
          <cell r="A1538" t="str">
            <v>COTATI 1103310</v>
          </cell>
          <cell r="B1538" t="str">
            <v>North Coast</v>
          </cell>
        </row>
        <row r="1539">
          <cell r="A1539" t="str">
            <v>COTTONWOOD 11031344</v>
          </cell>
          <cell r="B1539" t="str">
            <v>North Valley</v>
          </cell>
        </row>
        <row r="1540">
          <cell r="A1540" t="str">
            <v>SUNOL 1101MR169</v>
          </cell>
          <cell r="B1540" t="str">
            <v>Bay Area</v>
          </cell>
        </row>
        <row r="1541">
          <cell r="A1541" t="str">
            <v>SANTA YNEZ 110488746</v>
          </cell>
          <cell r="B1541" t="str">
            <v>Central Coast</v>
          </cell>
        </row>
        <row r="1542">
          <cell r="A1542" t="str">
            <v>CALAVERAS CEMENT 11011419</v>
          </cell>
          <cell r="B1542" t="str">
            <v>Central Valley</v>
          </cell>
        </row>
        <row r="1543">
          <cell r="A1543" t="str">
            <v>COARSEGOLD 21045516</v>
          </cell>
          <cell r="B1543" t="str">
            <v>Central Valley</v>
          </cell>
        </row>
        <row r="1544">
          <cell r="A1544" t="str">
            <v>CURTIS 17039210</v>
          </cell>
          <cell r="B1544" t="str">
            <v>Central Valley</v>
          </cell>
        </row>
        <row r="1545">
          <cell r="A1545" t="str">
            <v>FORT BRAGG A 11013100</v>
          </cell>
          <cell r="B1545" t="str">
            <v>North Coast</v>
          </cell>
        </row>
        <row r="1546">
          <cell r="A1546" t="str">
            <v>BIG BASIN 110195690</v>
          </cell>
          <cell r="B1546" t="str">
            <v>Central Coast</v>
          </cell>
        </row>
        <row r="1547">
          <cell r="A1547" t="str">
            <v>CURTIS 17028000</v>
          </cell>
          <cell r="B1547" t="str">
            <v>Central Valley</v>
          </cell>
        </row>
        <row r="1548">
          <cell r="A1548" t="str">
            <v>PETALUMA C 110948000</v>
          </cell>
          <cell r="B1548" t="str">
            <v>North Coast</v>
          </cell>
        </row>
        <row r="1549">
          <cell r="A1549" t="str">
            <v>OREGON TRAIL 1103circuit_breaker</v>
          </cell>
          <cell r="B1549" t="str">
            <v>North Valley</v>
          </cell>
        </row>
        <row r="1550">
          <cell r="A1550" t="str">
            <v>RAWSON 110385334</v>
          </cell>
          <cell r="B1550" t="str">
            <v>North Valley</v>
          </cell>
        </row>
        <row r="1551">
          <cell r="A1551" t="str">
            <v>TASSAJARA 2103circuit_breaker</v>
          </cell>
          <cell r="B1551" t="str">
            <v>Bay Area</v>
          </cell>
        </row>
        <row r="1552">
          <cell r="A1552" t="str">
            <v>SAN LUIS OBISPO 1104V46</v>
          </cell>
          <cell r="B1552" t="str">
            <v>Central Coast</v>
          </cell>
        </row>
        <row r="1553">
          <cell r="A1553" t="str">
            <v>AUBERRY 1101R324</v>
          </cell>
          <cell r="B1553" t="str">
            <v>Central Valley</v>
          </cell>
        </row>
        <row r="1554">
          <cell r="A1554" t="str">
            <v>WYANDOTTE 110313018</v>
          </cell>
          <cell r="B1554" t="str">
            <v>North Valley</v>
          </cell>
        </row>
        <row r="1555">
          <cell r="A1555" t="str">
            <v>BANGOR 11011806</v>
          </cell>
          <cell r="B1555" t="str">
            <v>Sierra</v>
          </cell>
        </row>
        <row r="1556">
          <cell r="A1556" t="str">
            <v>GRASS VALLEY 110358498</v>
          </cell>
          <cell r="B1556" t="str">
            <v>Sierra</v>
          </cell>
        </row>
        <row r="1557">
          <cell r="A1557" t="str">
            <v>SILVERADO 2102circuit_breaker</v>
          </cell>
          <cell r="B1557" t="str">
            <v>Bay Area</v>
          </cell>
        </row>
        <row r="1558">
          <cell r="A1558" t="str">
            <v>HUMBOLDT BAY 11024724</v>
          </cell>
          <cell r="B1558" t="str">
            <v>North Coast</v>
          </cell>
        </row>
        <row r="1559">
          <cell r="A1559" t="str">
            <v>PIT NO 5 11011614</v>
          </cell>
          <cell r="B1559" t="str">
            <v>North Valley</v>
          </cell>
        </row>
        <row r="1560">
          <cell r="A1560" t="str">
            <v>CALISTOGA 1102circuit_breaker</v>
          </cell>
          <cell r="B1560" t="str">
            <v>Bay Area</v>
          </cell>
        </row>
        <row r="1561">
          <cell r="A1561" t="str">
            <v>PAUL SWEET 210710986</v>
          </cell>
          <cell r="B1561" t="str">
            <v>Central Coast</v>
          </cell>
        </row>
        <row r="1562">
          <cell r="A1562" t="str">
            <v>CLAY 110113450</v>
          </cell>
          <cell r="B1562" t="str">
            <v>Central Valley</v>
          </cell>
        </row>
        <row r="1563">
          <cell r="A1563" t="str">
            <v>DUNBAR 1101160</v>
          </cell>
          <cell r="B1563" t="str">
            <v>North Coast</v>
          </cell>
        </row>
        <row r="1564">
          <cell r="A1564" t="str">
            <v>PETALUMA C 1109664732</v>
          </cell>
          <cell r="B1564" t="str">
            <v>North Coast</v>
          </cell>
        </row>
        <row r="1565">
          <cell r="A1565" t="str">
            <v>RINCON 1103circuit_breaker</v>
          </cell>
          <cell r="B1565" t="str">
            <v>North Coast</v>
          </cell>
        </row>
        <row r="1566">
          <cell r="A1566" t="str">
            <v>BIG MEADOWS 21012476</v>
          </cell>
          <cell r="B1566" t="str">
            <v>North Valley</v>
          </cell>
        </row>
        <row r="1567">
          <cell r="A1567" t="str">
            <v>EL DORADO PH 210136764</v>
          </cell>
          <cell r="B1567" t="str">
            <v>Sierra</v>
          </cell>
        </row>
        <row r="1568">
          <cell r="A1568" t="str">
            <v>LLAGAS 2105XR234</v>
          </cell>
          <cell r="B1568" t="str">
            <v>Central Coast</v>
          </cell>
        </row>
        <row r="1569">
          <cell r="A1569" t="str">
            <v>ELECTRA 11024756</v>
          </cell>
          <cell r="B1569" t="str">
            <v>Central Valley</v>
          </cell>
        </row>
        <row r="1570">
          <cell r="A1570" t="str">
            <v>MARTELL 110299214</v>
          </cell>
          <cell r="B1570" t="str">
            <v>Central Valley</v>
          </cell>
        </row>
        <row r="1571">
          <cell r="A1571" t="str">
            <v>PINE GROVE 11013166</v>
          </cell>
          <cell r="B1571" t="str">
            <v>Central Valley</v>
          </cell>
        </row>
        <row r="1572">
          <cell r="A1572" t="str">
            <v>701650</v>
          </cell>
          <cell r="B1572" t="str">
            <v>North Coast</v>
          </cell>
        </row>
        <row r="1573">
          <cell r="A1573" t="str">
            <v>BURNEY 11022402</v>
          </cell>
          <cell r="B1573" t="str">
            <v>North Valley</v>
          </cell>
        </row>
        <row r="1574">
          <cell r="A1574" t="str">
            <v>EAST QUINCY 1101circuit_breaker</v>
          </cell>
          <cell r="B1574" t="str">
            <v>North Valley</v>
          </cell>
        </row>
        <row r="1575">
          <cell r="A1575" t="str">
            <v>BRENTWOOD 210596324</v>
          </cell>
          <cell r="B1575" t="str">
            <v>Bay Area</v>
          </cell>
        </row>
        <row r="1576">
          <cell r="A1576" t="str">
            <v>CLAY 11037124</v>
          </cell>
          <cell r="B1576" t="str">
            <v>Central Valley</v>
          </cell>
        </row>
        <row r="1577">
          <cell r="A1577" t="str">
            <v>BIG RIVER 110169032</v>
          </cell>
          <cell r="B1577" t="str">
            <v>North Coast</v>
          </cell>
        </row>
        <row r="1578">
          <cell r="A1578" t="str">
            <v>MONTE RIO 1112circuit_breaker</v>
          </cell>
          <cell r="B1578" t="str">
            <v>North Coast</v>
          </cell>
        </row>
        <row r="1579">
          <cell r="A1579" t="str">
            <v>MONTE RIO 11138299</v>
          </cell>
          <cell r="B1579" t="str">
            <v>North Coast</v>
          </cell>
        </row>
        <row r="1580">
          <cell r="A1580" t="str">
            <v>PEABODY 2113circuit_breaker</v>
          </cell>
          <cell r="B1580" t="str">
            <v>Sierra</v>
          </cell>
        </row>
        <row r="1581">
          <cell r="A1581" t="str">
            <v>PUTAH CREEK 11058812</v>
          </cell>
          <cell r="B1581" t="str">
            <v>Sierra</v>
          </cell>
        </row>
        <row r="1582">
          <cell r="A1582" t="str">
            <v>HALF MOON BAY 11018902</v>
          </cell>
          <cell r="B1582" t="str">
            <v>Bay Area</v>
          </cell>
        </row>
        <row r="1583">
          <cell r="A1583" t="str">
            <v>HALF MOON BAY 11036065</v>
          </cell>
          <cell r="B1583" t="str">
            <v>Bay Area</v>
          </cell>
        </row>
        <row r="1584">
          <cell r="A1584" t="str">
            <v>OCEANO 1103circuit_breaker</v>
          </cell>
          <cell r="B1584" t="str">
            <v>Central Coast</v>
          </cell>
        </row>
        <row r="1585">
          <cell r="A1585" t="str">
            <v>ZACA 1101Y72</v>
          </cell>
          <cell r="B1585" t="str">
            <v>Central Coast</v>
          </cell>
        </row>
        <row r="1586">
          <cell r="A1586" t="str">
            <v>MONTE RIO 111153477</v>
          </cell>
          <cell r="B1586" t="str">
            <v>North Coast</v>
          </cell>
        </row>
        <row r="1587">
          <cell r="A1587" t="str">
            <v>JESSUP 11013383</v>
          </cell>
          <cell r="B1587" t="str">
            <v>North Valley</v>
          </cell>
        </row>
        <row r="1588">
          <cell r="A1588" t="str">
            <v>PLACERVILLE 11118582</v>
          </cell>
          <cell r="B1588" t="str">
            <v>Sierra</v>
          </cell>
        </row>
        <row r="1589">
          <cell r="A1589" t="str">
            <v>WOODSIDE 11049032</v>
          </cell>
          <cell r="B1589" t="str">
            <v>Bay Area</v>
          </cell>
        </row>
        <row r="1590">
          <cell r="A1590" t="str">
            <v>SWIFT 2110XR254</v>
          </cell>
          <cell r="B1590" t="str">
            <v>Central Coast</v>
          </cell>
        </row>
        <row r="1591">
          <cell r="A1591" t="str">
            <v>CORRAL 110213498</v>
          </cell>
          <cell r="B1591" t="str">
            <v>Central Valley</v>
          </cell>
        </row>
        <row r="1592">
          <cell r="A1592" t="str">
            <v>FROGTOWN 170232556</v>
          </cell>
          <cell r="B1592" t="str">
            <v>Central Valley</v>
          </cell>
        </row>
        <row r="1593">
          <cell r="A1593" t="str">
            <v>COARSEGOLD 21025722</v>
          </cell>
          <cell r="B1593" t="str">
            <v>Central Valley</v>
          </cell>
        </row>
        <row r="1594">
          <cell r="A1594" t="str">
            <v>NARROWS 210276952</v>
          </cell>
          <cell r="B1594" t="str">
            <v>Sierra</v>
          </cell>
        </row>
        <row r="1595">
          <cell r="A1595" t="str">
            <v>MONTICELLO 1101654</v>
          </cell>
          <cell r="B1595" t="str">
            <v>Bay Area</v>
          </cell>
        </row>
        <row r="1596">
          <cell r="A1596" t="str">
            <v>STAFFORD 1102circuit_breaker</v>
          </cell>
          <cell r="B1596" t="str">
            <v>Bay Area</v>
          </cell>
        </row>
        <row r="1597">
          <cell r="A1597" t="str">
            <v>GREEN VALLEY 210136820</v>
          </cell>
          <cell r="B1597" t="str">
            <v>Central Coast</v>
          </cell>
        </row>
        <row r="1598">
          <cell r="A1598" t="str">
            <v>BUELLTON 1102circuit_breaker</v>
          </cell>
          <cell r="B1598" t="str">
            <v>Central Coast</v>
          </cell>
        </row>
        <row r="1599">
          <cell r="A1599" t="str">
            <v>OLETA 11022642</v>
          </cell>
          <cell r="B1599" t="str">
            <v>Central Valley</v>
          </cell>
        </row>
        <row r="1600">
          <cell r="A1600" t="str">
            <v>INDIAN FLAT 1104circuit_breaker</v>
          </cell>
          <cell r="B1600" t="str">
            <v>Central Valley</v>
          </cell>
        </row>
        <row r="1601">
          <cell r="A1601" t="str">
            <v>LUCERNE 110647198</v>
          </cell>
          <cell r="B1601" t="str">
            <v>North Coast</v>
          </cell>
        </row>
        <row r="1602">
          <cell r="A1602" t="str">
            <v>LAKEVILLE 11023341</v>
          </cell>
          <cell r="B1602" t="str">
            <v>North Coast</v>
          </cell>
        </row>
        <row r="1603">
          <cell r="A1603" t="str">
            <v>LAKEVILLE 110287432</v>
          </cell>
          <cell r="B1603" t="str">
            <v>North Coast</v>
          </cell>
        </row>
        <row r="1604">
          <cell r="A1604" t="str">
            <v>PIT NO 1 11019702</v>
          </cell>
          <cell r="B1604" t="str">
            <v>North Valley</v>
          </cell>
        </row>
        <row r="1605">
          <cell r="A1605" t="str">
            <v>DRUM 1101circuit_breaker</v>
          </cell>
          <cell r="B1605" t="str">
            <v>Sierra</v>
          </cell>
        </row>
        <row r="1606">
          <cell r="A1606" t="str">
            <v>HIGGINS 1107circuit_breaker</v>
          </cell>
          <cell r="B1606" t="str">
            <v>Sierra</v>
          </cell>
        </row>
        <row r="1607">
          <cell r="A1607" t="str">
            <v>ALHAMBRA 110581514</v>
          </cell>
          <cell r="B1607" t="str">
            <v>Bay Area</v>
          </cell>
        </row>
        <row r="1608">
          <cell r="A1608" t="str">
            <v>BRENTWOOD 2105502672</v>
          </cell>
          <cell r="B1608" t="str">
            <v>Bay Area</v>
          </cell>
        </row>
        <row r="1609">
          <cell r="A1609" t="str">
            <v>EMERALD LAKE 0401circuit_breaker</v>
          </cell>
          <cell r="B1609" t="str">
            <v>Bay Area</v>
          </cell>
        </row>
        <row r="1610">
          <cell r="A1610" t="str">
            <v>SAN LUIS OBISPO 1104V14</v>
          </cell>
          <cell r="B1610" t="str">
            <v>Central Coast</v>
          </cell>
        </row>
        <row r="1611">
          <cell r="A1611" t="str">
            <v>MC KEE 1107XR010</v>
          </cell>
          <cell r="B1611" t="str">
            <v>Central Coast</v>
          </cell>
        </row>
        <row r="1612">
          <cell r="A1612" t="str">
            <v>STANISLAUS 17021888</v>
          </cell>
          <cell r="B1612" t="str">
            <v>Central Valley</v>
          </cell>
        </row>
        <row r="1613">
          <cell r="A1613" t="str">
            <v>ORO FINO 11022236</v>
          </cell>
          <cell r="B1613" t="str">
            <v>North Valley</v>
          </cell>
        </row>
        <row r="1614">
          <cell r="A1614" t="str">
            <v>HIGGINS 1107746082</v>
          </cell>
          <cell r="B1614" t="str">
            <v>Sierra</v>
          </cell>
        </row>
        <row r="1615">
          <cell r="A1615" t="str">
            <v>KONOCTI 11022293</v>
          </cell>
          <cell r="B1615" t="str">
            <v>North Coast</v>
          </cell>
        </row>
        <row r="1616">
          <cell r="A1616" t="str">
            <v>CORNING 110164090</v>
          </cell>
          <cell r="B1616" t="str">
            <v>North Valley</v>
          </cell>
        </row>
        <row r="1617">
          <cell r="A1617" t="str">
            <v>VOLTA 110280982</v>
          </cell>
          <cell r="B1617" t="str">
            <v>North Valley</v>
          </cell>
        </row>
        <row r="1618">
          <cell r="A1618" t="str">
            <v>CASTRO VALLEY 1108MR243</v>
          </cell>
          <cell r="B1618" t="str">
            <v>Bay Area</v>
          </cell>
        </row>
        <row r="1619">
          <cell r="A1619" t="str">
            <v>SUNOL 1101MR298</v>
          </cell>
          <cell r="B1619" t="str">
            <v>Bay Area</v>
          </cell>
        </row>
        <row r="1620">
          <cell r="A1620" t="str">
            <v>STELLING 11109265</v>
          </cell>
          <cell r="B1620" t="str">
            <v>Central Coast</v>
          </cell>
        </row>
        <row r="1621">
          <cell r="A1621" t="str">
            <v>ELECTRA 110136816</v>
          </cell>
          <cell r="B1621" t="str">
            <v>Central Valley</v>
          </cell>
        </row>
        <row r="1622">
          <cell r="A1622" t="str">
            <v>WEST POINT 110277204</v>
          </cell>
          <cell r="B1622" t="str">
            <v>Central Valley</v>
          </cell>
        </row>
        <row r="1623">
          <cell r="A1623" t="str">
            <v>STANISLAUS 1702L3151</v>
          </cell>
          <cell r="B1623" t="str">
            <v>Central Valley</v>
          </cell>
        </row>
        <row r="1624">
          <cell r="A1624" t="str">
            <v>BEAR VALLEY 21054170</v>
          </cell>
          <cell r="B1624" t="str">
            <v>Central Valley</v>
          </cell>
        </row>
        <row r="1625">
          <cell r="A1625" t="str">
            <v>ANITA 11062418</v>
          </cell>
          <cell r="B1625" t="str">
            <v>North Valley</v>
          </cell>
        </row>
        <row r="1626">
          <cell r="A1626" t="str">
            <v>PIT NO 1 1101circuit_breaker</v>
          </cell>
          <cell r="B1626" t="str">
            <v>North Valley</v>
          </cell>
        </row>
        <row r="1627">
          <cell r="A1627" t="str">
            <v>DIAMOND SPRINGS 1104circuit_breaker</v>
          </cell>
          <cell r="B1627" t="str">
            <v>Sierra</v>
          </cell>
        </row>
        <row r="1628">
          <cell r="A1628" t="str">
            <v>EL CERRITO G 1105BR160</v>
          </cell>
          <cell r="B1628" t="str">
            <v>Bay Area</v>
          </cell>
        </row>
        <row r="1629">
          <cell r="A1629" t="str">
            <v>CASTRO VALLEY 1106MR337</v>
          </cell>
          <cell r="B1629" t="str">
            <v>Bay Area</v>
          </cell>
        </row>
        <row r="1630">
          <cell r="A1630" t="str">
            <v>MENLO 110212249</v>
          </cell>
          <cell r="B1630" t="str">
            <v>Bay Area</v>
          </cell>
        </row>
        <row r="1631">
          <cell r="A1631" t="str">
            <v>MESA 1103M68</v>
          </cell>
          <cell r="B1631" t="str">
            <v>Central Coast</v>
          </cell>
        </row>
        <row r="1632">
          <cell r="A1632" t="str">
            <v>SAN JOAQUIN #3 110210342</v>
          </cell>
          <cell r="B1632" t="str">
            <v>Central Valley</v>
          </cell>
        </row>
        <row r="1633">
          <cell r="A1633" t="str">
            <v>10720</v>
          </cell>
          <cell r="B1633" t="str">
            <v>Central Valley</v>
          </cell>
        </row>
        <row r="1634">
          <cell r="A1634" t="str">
            <v>FORT BRAGG A 11014622</v>
          </cell>
          <cell r="B1634" t="str">
            <v>North Coast</v>
          </cell>
        </row>
        <row r="1635">
          <cell r="A1635" t="str">
            <v>GEYSERVILLE 1101480</v>
          </cell>
          <cell r="B1635" t="str">
            <v>North Coast</v>
          </cell>
        </row>
        <row r="1636">
          <cell r="A1636" t="str">
            <v>MONTE RIO 1113202</v>
          </cell>
          <cell r="B1636" t="str">
            <v>North Coast</v>
          </cell>
        </row>
        <row r="1637">
          <cell r="A1637" t="str">
            <v>SAN RAFAEL 1104circuit_breaker</v>
          </cell>
          <cell r="B1637" t="str">
            <v>Bay Area</v>
          </cell>
        </row>
        <row r="1638">
          <cell r="A1638" t="str">
            <v>SAN MIGUEL 1106N34</v>
          </cell>
          <cell r="B1638" t="str">
            <v>Central Coast</v>
          </cell>
        </row>
        <row r="1639">
          <cell r="A1639" t="str">
            <v>CALAVERAS CEMENT 110180930</v>
          </cell>
          <cell r="B1639" t="str">
            <v>Central Valley</v>
          </cell>
        </row>
        <row r="1640">
          <cell r="A1640" t="str">
            <v>SO. CAL. EDISON #3 1101circuit_breaker</v>
          </cell>
          <cell r="B1640" t="str">
            <v>Central Valley</v>
          </cell>
        </row>
        <row r="1641">
          <cell r="A1641" t="str">
            <v>DUNBAR 11033127</v>
          </cell>
          <cell r="B1641" t="str">
            <v>North Coast</v>
          </cell>
        </row>
        <row r="1642">
          <cell r="A1642" t="str">
            <v>BIG BEND 1101180398</v>
          </cell>
          <cell r="B1642" t="str">
            <v>North Valley</v>
          </cell>
        </row>
        <row r="1643">
          <cell r="A1643" t="str">
            <v>CLARKSVILLE 2109circuit_breaker</v>
          </cell>
          <cell r="B1643" t="str">
            <v>Sierra</v>
          </cell>
        </row>
        <row r="1644">
          <cell r="A1644" t="str">
            <v>CAYUCOS 1102circuit_breaker</v>
          </cell>
          <cell r="B1644" t="str">
            <v>Central Coast</v>
          </cell>
        </row>
        <row r="1645">
          <cell r="A1645" t="str">
            <v>FROGTOWN 170211212</v>
          </cell>
          <cell r="B1645" t="str">
            <v>Central Valley</v>
          </cell>
        </row>
        <row r="1646">
          <cell r="A1646" t="str">
            <v>FROGTOWN 1702circuit_breaker</v>
          </cell>
          <cell r="B1646" t="str">
            <v>Central Valley</v>
          </cell>
        </row>
        <row r="1647">
          <cell r="A1647" t="str">
            <v>STANISLAUS 17017144</v>
          </cell>
          <cell r="B1647" t="str">
            <v>Central Valley</v>
          </cell>
        </row>
        <row r="1648">
          <cell r="A1648" t="str">
            <v>ARCATA 11224218</v>
          </cell>
          <cell r="B1648" t="str">
            <v>North Coast</v>
          </cell>
        </row>
        <row r="1649">
          <cell r="A1649" t="str">
            <v>LUCERNE 11062327</v>
          </cell>
          <cell r="B1649" t="str">
            <v>North Coast</v>
          </cell>
        </row>
        <row r="1650">
          <cell r="A1650" t="str">
            <v>NEWBURG 11322074</v>
          </cell>
          <cell r="B1650" t="str">
            <v>North Coast</v>
          </cell>
        </row>
        <row r="1651">
          <cell r="A1651" t="str">
            <v>CRESCENT MILLS 21013113</v>
          </cell>
          <cell r="B1651" t="str">
            <v>North Valley</v>
          </cell>
        </row>
        <row r="1652">
          <cell r="A1652" t="str">
            <v>LLAGAS 2104XR294</v>
          </cell>
          <cell r="B1652" t="str">
            <v>Central Coast</v>
          </cell>
        </row>
        <row r="1653">
          <cell r="A1653" t="str">
            <v>COTATI 1102282</v>
          </cell>
          <cell r="B1653" t="str">
            <v>North Coast</v>
          </cell>
        </row>
        <row r="1654">
          <cell r="A1654" t="str">
            <v>FULTON 1107circuit_breaker</v>
          </cell>
          <cell r="B1654" t="str">
            <v>North Coast</v>
          </cell>
        </row>
        <row r="1655">
          <cell r="A1655" t="str">
            <v>CORNING 11021900</v>
          </cell>
          <cell r="B1655" t="str">
            <v>North Valley</v>
          </cell>
        </row>
        <row r="1656">
          <cell r="A1656" t="str">
            <v>PIT NO 5 11011660</v>
          </cell>
          <cell r="B1656" t="str">
            <v>North Valley</v>
          </cell>
        </row>
        <row r="1657">
          <cell r="A1657" t="str">
            <v>JARVIS 1111MR121</v>
          </cell>
          <cell r="B1657" t="str">
            <v>Bay Area</v>
          </cell>
        </row>
        <row r="1658">
          <cell r="A1658" t="str">
            <v>JOLON 11027040</v>
          </cell>
          <cell r="B1658" t="str">
            <v>Central Coast</v>
          </cell>
        </row>
        <row r="1659">
          <cell r="A1659" t="str">
            <v>DUNLAP 11027050</v>
          </cell>
          <cell r="B1659" t="str">
            <v>Central Valley</v>
          </cell>
        </row>
        <row r="1660">
          <cell r="A1660" t="str">
            <v>IONE 1101L3141</v>
          </cell>
          <cell r="B1660" t="str">
            <v>Central Valley</v>
          </cell>
        </row>
        <row r="1661">
          <cell r="A1661" t="str">
            <v>CLARK ROAD 11022044</v>
          </cell>
          <cell r="B1661" t="str">
            <v>North Valley</v>
          </cell>
        </row>
        <row r="1662">
          <cell r="A1662" t="str">
            <v>SPANISH CREEK 4401circuit_breaker</v>
          </cell>
          <cell r="B1662" t="str">
            <v>North Valley</v>
          </cell>
        </row>
        <row r="1663">
          <cell r="A1663" t="str">
            <v>CALISTOGA 1102706</v>
          </cell>
          <cell r="B1663" t="str">
            <v>Bay Area</v>
          </cell>
        </row>
        <row r="1664">
          <cell r="A1664" t="str">
            <v>OTTER 11022166</v>
          </cell>
          <cell r="B1664" t="str">
            <v>Central Coast</v>
          </cell>
        </row>
        <row r="1665">
          <cell r="A1665" t="str">
            <v>SEACLIFF 040112946</v>
          </cell>
          <cell r="B1665" t="str">
            <v>Central Coast</v>
          </cell>
        </row>
        <row r="1666">
          <cell r="A1666" t="str">
            <v>ANTELOPE 11011631</v>
          </cell>
          <cell r="B1666" t="str">
            <v>Central Valley</v>
          </cell>
        </row>
        <row r="1667">
          <cell r="A1667" t="str">
            <v>CLAY 1103circuit_breaker</v>
          </cell>
          <cell r="B1667" t="str">
            <v>Central Valley</v>
          </cell>
        </row>
        <row r="1668">
          <cell r="A1668" t="str">
            <v>COTATI 1102681</v>
          </cell>
          <cell r="B1668" t="str">
            <v>North Coast</v>
          </cell>
        </row>
        <row r="1669">
          <cell r="A1669" t="str">
            <v>DUNBAR 11033135</v>
          </cell>
          <cell r="B1669" t="str">
            <v>North Coast</v>
          </cell>
        </row>
        <row r="1670">
          <cell r="A1670" t="str">
            <v>CORNING 110182846</v>
          </cell>
          <cell r="B1670" t="str">
            <v>North Valley</v>
          </cell>
        </row>
        <row r="1671">
          <cell r="A1671" t="str">
            <v>RISING RIVER 1101circuit_breaker</v>
          </cell>
          <cell r="B1671" t="str">
            <v>North Valley</v>
          </cell>
        </row>
        <row r="1672">
          <cell r="A1672" t="str">
            <v>MEADOW LANE 2106C558R</v>
          </cell>
          <cell r="B1672" t="str">
            <v>Bay Area</v>
          </cell>
        </row>
        <row r="1673">
          <cell r="A1673" t="str">
            <v>NAPA 11025039</v>
          </cell>
          <cell r="B1673" t="str">
            <v>Bay Area</v>
          </cell>
        </row>
        <row r="1674">
          <cell r="A1674" t="str">
            <v>PAUL SWEET 2105circuit_breaker</v>
          </cell>
          <cell r="B1674" t="str">
            <v>Central Coast</v>
          </cell>
        </row>
        <row r="1675">
          <cell r="A1675" t="str">
            <v>SAN LUIS OBISPO 110788962</v>
          </cell>
          <cell r="B1675" t="str">
            <v>Central Coast</v>
          </cell>
        </row>
        <row r="1676">
          <cell r="A1676" t="str">
            <v>CALAVERAS CEMENT 110113424</v>
          </cell>
          <cell r="B1676" t="str">
            <v>Central Valley</v>
          </cell>
        </row>
        <row r="1677">
          <cell r="A1677" t="str">
            <v>ELECTRA 1101L1697</v>
          </cell>
          <cell r="B1677" t="str">
            <v>Central Valley</v>
          </cell>
        </row>
        <row r="1678">
          <cell r="A1678" t="str">
            <v>STANISLAUS 17021804</v>
          </cell>
          <cell r="B1678" t="str">
            <v>Central Valley</v>
          </cell>
        </row>
        <row r="1679">
          <cell r="A1679" t="str">
            <v>OAKHURST 110377384</v>
          </cell>
          <cell r="B1679" t="str">
            <v>Central Valley</v>
          </cell>
        </row>
        <row r="1680">
          <cell r="A1680" t="str">
            <v>ORO FINO 110276008</v>
          </cell>
          <cell r="B1680" t="str">
            <v>North Valley</v>
          </cell>
        </row>
        <row r="1681">
          <cell r="A1681" t="str">
            <v>PIT NO 3 21011360</v>
          </cell>
          <cell r="B1681" t="str">
            <v>North Valley</v>
          </cell>
        </row>
        <row r="1682">
          <cell r="A1682" t="str">
            <v>CAMP EVERS 21061625</v>
          </cell>
          <cell r="B1682" t="str">
            <v>Central Coast</v>
          </cell>
        </row>
        <row r="1683">
          <cell r="A1683" t="str">
            <v>DUNLAP 1102circuit_breaker</v>
          </cell>
          <cell r="B1683" t="str">
            <v>Central Valley</v>
          </cell>
        </row>
        <row r="1684">
          <cell r="A1684" t="str">
            <v>CLAY 110359714</v>
          </cell>
          <cell r="B1684" t="str">
            <v>Central Valley</v>
          </cell>
        </row>
        <row r="1685">
          <cell r="A1685" t="str">
            <v>OLETA 1101circuit_breaker</v>
          </cell>
          <cell r="B1685" t="str">
            <v>Central Valley</v>
          </cell>
        </row>
        <row r="1686">
          <cell r="A1686" t="str">
            <v>BELLEVUE 2103646</v>
          </cell>
          <cell r="B1686" t="str">
            <v>North Coast</v>
          </cell>
        </row>
        <row r="1687">
          <cell r="A1687" t="str">
            <v>NOTRE DAME 1104circuit_breaker</v>
          </cell>
          <cell r="B1687" t="str">
            <v>North Valley</v>
          </cell>
        </row>
        <row r="1688">
          <cell r="A1688" t="str">
            <v>ATASCADERO 1101A50</v>
          </cell>
          <cell r="B1688" t="str">
            <v>Central Coast</v>
          </cell>
        </row>
        <row r="1689">
          <cell r="A1689" t="str">
            <v>LLAGAS 21014523</v>
          </cell>
          <cell r="B1689" t="str">
            <v>Central Coast</v>
          </cell>
        </row>
        <row r="1690">
          <cell r="A1690" t="str">
            <v>MIWUK 17021808</v>
          </cell>
          <cell r="B1690" t="str">
            <v>Central Valley</v>
          </cell>
        </row>
        <row r="1691">
          <cell r="A1691" t="str">
            <v>EEL RIVER 110249130</v>
          </cell>
          <cell r="B1691" t="str">
            <v>North Coast</v>
          </cell>
        </row>
        <row r="1692">
          <cell r="A1692" t="str">
            <v>VOLTA 11011640</v>
          </cell>
          <cell r="B1692" t="str">
            <v>North Valley</v>
          </cell>
        </row>
        <row r="1693">
          <cell r="A1693" t="str">
            <v>VACAVILLE 1103circuit_breaker</v>
          </cell>
          <cell r="B1693" t="str">
            <v>Sierra</v>
          </cell>
        </row>
        <row r="1694">
          <cell r="A1694" t="str">
            <v>HALSEY 11015731</v>
          </cell>
          <cell r="B1694" t="str">
            <v>Sierra</v>
          </cell>
        </row>
        <row r="1695">
          <cell r="A1695" t="str">
            <v>HALF MOON BAY 110369412</v>
          </cell>
          <cell r="B1695" t="str">
            <v>Bay Area</v>
          </cell>
        </row>
        <row r="1696">
          <cell r="A1696" t="str">
            <v>SPENCE 1122circuit_breaker</v>
          </cell>
          <cell r="B1696" t="str">
            <v>Central Coast</v>
          </cell>
        </row>
        <row r="1697">
          <cell r="A1697" t="str">
            <v>KERCKHOFF 1101R353</v>
          </cell>
          <cell r="B1697" t="str">
            <v>Central Valley</v>
          </cell>
        </row>
        <row r="1698">
          <cell r="A1698" t="str">
            <v>CURTIS 17048140</v>
          </cell>
          <cell r="B1698" t="str">
            <v>Central Valley</v>
          </cell>
        </row>
        <row r="1699">
          <cell r="A1699" t="str">
            <v>MIRABEL 1101circuit_breaker</v>
          </cell>
          <cell r="B1699" t="str">
            <v>North Coast</v>
          </cell>
        </row>
        <row r="1700">
          <cell r="A1700" t="str">
            <v>BOLINAS 1101806</v>
          </cell>
          <cell r="B1700" t="str">
            <v>Bay Area</v>
          </cell>
        </row>
        <row r="1701">
          <cell r="A1701" t="str">
            <v>OLEMA 11011252</v>
          </cell>
          <cell r="B1701" t="str">
            <v>Bay Area</v>
          </cell>
        </row>
        <row r="1702">
          <cell r="A1702" t="str">
            <v>SILVERADO 21051421</v>
          </cell>
          <cell r="B1702" t="str">
            <v>Bay Area</v>
          </cell>
        </row>
        <row r="1703">
          <cell r="A1703" t="str">
            <v>WOODACRE 11011238</v>
          </cell>
          <cell r="B1703" t="str">
            <v>Bay Area</v>
          </cell>
        </row>
        <row r="1704">
          <cell r="A1704" t="str">
            <v>JOLON 11027070</v>
          </cell>
          <cell r="B1704" t="str">
            <v>Central Coast</v>
          </cell>
        </row>
        <row r="1705">
          <cell r="A1705" t="str">
            <v>POINT MORETTI 110136516</v>
          </cell>
          <cell r="B1705" t="str">
            <v>Central Coast</v>
          </cell>
        </row>
        <row r="1706">
          <cell r="A1706" t="str">
            <v>POINT MORETTI 11015074</v>
          </cell>
          <cell r="B1706" t="str">
            <v>Central Coast</v>
          </cell>
        </row>
        <row r="1707">
          <cell r="A1707" t="str">
            <v>FROGTOWN 1702L5407</v>
          </cell>
          <cell r="B1707" t="str">
            <v>Central Valley</v>
          </cell>
        </row>
        <row r="1708">
          <cell r="A1708" t="str">
            <v>POINT ARENA 1101476</v>
          </cell>
          <cell r="B1708" t="str">
            <v>North Coast</v>
          </cell>
        </row>
        <row r="1709">
          <cell r="A1709" t="str">
            <v>RIO DELL 11028852</v>
          </cell>
          <cell r="B1709" t="str">
            <v>North Coast</v>
          </cell>
        </row>
        <row r="1710">
          <cell r="A1710" t="str">
            <v>COTATI 1105616</v>
          </cell>
          <cell r="B1710" t="str">
            <v>North Coast</v>
          </cell>
        </row>
        <row r="1711">
          <cell r="A1711" t="str">
            <v>MONTE RIO 1113652</v>
          </cell>
          <cell r="B1711" t="str">
            <v>North Coast</v>
          </cell>
        </row>
        <row r="1712">
          <cell r="A1712" t="str">
            <v>LAS GALLINAS A 1105904</v>
          </cell>
          <cell r="B1712" t="str">
            <v>Bay Area</v>
          </cell>
        </row>
        <row r="1713">
          <cell r="A1713" t="str">
            <v>SAN LUIS OBISPO 1105circuit_breaker</v>
          </cell>
          <cell r="B1713" t="str">
            <v>Central Coast</v>
          </cell>
        </row>
        <row r="1714">
          <cell r="A1714" t="str">
            <v>MARIPOSA 210135244</v>
          </cell>
          <cell r="B1714" t="str">
            <v>Central Valley</v>
          </cell>
        </row>
        <row r="1715">
          <cell r="A1715" t="str">
            <v>SAN JOAQUIN #3 110110060</v>
          </cell>
          <cell r="B1715" t="str">
            <v>Central Valley</v>
          </cell>
        </row>
        <row r="1716">
          <cell r="A1716" t="str">
            <v>CRESCENT MILLS 21012232</v>
          </cell>
          <cell r="B1716" t="str">
            <v>North Valley</v>
          </cell>
        </row>
        <row r="1717">
          <cell r="A1717" t="str">
            <v>WOODSIDE 11018912</v>
          </cell>
          <cell r="B1717" t="str">
            <v>Bay Area</v>
          </cell>
        </row>
        <row r="1718">
          <cell r="A1718" t="str">
            <v>BIG BASIN 11015000</v>
          </cell>
          <cell r="B1718" t="str">
            <v>Central Coast</v>
          </cell>
        </row>
        <row r="1719">
          <cell r="A1719" t="str">
            <v>CAMP EVERS 210511004</v>
          </cell>
          <cell r="B1719" t="str">
            <v>Central Coast</v>
          </cell>
        </row>
        <row r="1720">
          <cell r="A1720" t="str">
            <v>TEMPLETON 2108A64</v>
          </cell>
          <cell r="B1720" t="str">
            <v>Central Coast</v>
          </cell>
        </row>
        <row r="1721">
          <cell r="A1721" t="str">
            <v>BALCH NO 1 1101R372</v>
          </cell>
          <cell r="B1721" t="str">
            <v>Central Valley</v>
          </cell>
        </row>
        <row r="1722">
          <cell r="A1722" t="str">
            <v>SAND CREEK 110397354</v>
          </cell>
          <cell r="B1722" t="str">
            <v>Central Valley</v>
          </cell>
        </row>
        <row r="1723">
          <cell r="A1723" t="str">
            <v>IONE 1101circuit_breaker</v>
          </cell>
          <cell r="B1723" t="str">
            <v>Central Valley</v>
          </cell>
        </row>
        <row r="1724">
          <cell r="A1724" t="str">
            <v>BEAR VALLEY 21054609</v>
          </cell>
          <cell r="B1724" t="str">
            <v>Central Valley</v>
          </cell>
        </row>
        <row r="1725">
          <cell r="A1725" t="str">
            <v>LUCERNE 11062355</v>
          </cell>
          <cell r="B1725" t="str">
            <v>North Coast</v>
          </cell>
        </row>
        <row r="1726">
          <cell r="A1726" t="str">
            <v>PETALUMA C 1109circuit_breaker</v>
          </cell>
          <cell r="B1726" t="str">
            <v>North Coast</v>
          </cell>
        </row>
        <row r="1727">
          <cell r="A1727" t="str">
            <v>FRENCH GULCH 11012905</v>
          </cell>
          <cell r="B1727" t="str">
            <v>North Valley</v>
          </cell>
        </row>
        <row r="1728">
          <cell r="A1728" t="str">
            <v>WEIMAR 11012740</v>
          </cell>
          <cell r="B1728" t="str">
            <v>Sierra</v>
          </cell>
        </row>
        <row r="1729">
          <cell r="A1729" t="str">
            <v>CASTRO VALLEY 1108MR748</v>
          </cell>
          <cell r="B1729" t="str">
            <v>Bay Area</v>
          </cell>
        </row>
        <row r="1730">
          <cell r="A1730" t="str">
            <v>BOLINAS 11011236</v>
          </cell>
          <cell r="B1730" t="str">
            <v>Bay Area</v>
          </cell>
        </row>
        <row r="1731">
          <cell r="A1731" t="str">
            <v>SAN LUIS OBISPO 1104V10</v>
          </cell>
          <cell r="B1731" t="str">
            <v>Central Coast</v>
          </cell>
        </row>
        <row r="1732">
          <cell r="A1732" t="str">
            <v>SAN MIGUEL 1104R66</v>
          </cell>
          <cell r="B1732" t="str">
            <v>Central Coast</v>
          </cell>
        </row>
        <row r="1733">
          <cell r="A1733" t="str">
            <v>ZACA 1101Y70</v>
          </cell>
          <cell r="B1733" t="str">
            <v>Central Coast</v>
          </cell>
        </row>
        <row r="1734">
          <cell r="A1734" t="str">
            <v>MARIPOSA 210110170</v>
          </cell>
          <cell r="B1734" t="str">
            <v>Central Valley</v>
          </cell>
        </row>
        <row r="1735">
          <cell r="A1735" t="str">
            <v>MIRABEL 110257840</v>
          </cell>
          <cell r="B1735" t="str">
            <v>North Coast</v>
          </cell>
        </row>
        <row r="1736">
          <cell r="A1736" t="str">
            <v>CLARK ROAD 1102circuit_breaker</v>
          </cell>
          <cell r="B1736" t="str">
            <v>North Valley</v>
          </cell>
        </row>
        <row r="1737">
          <cell r="A1737" t="str">
            <v>PENRYN 1106circuit_breaker</v>
          </cell>
          <cell r="B1737" t="str">
            <v>Sierra</v>
          </cell>
        </row>
        <row r="1738">
          <cell r="A1738" t="str">
            <v>MORAGA 1101circuit_breaker</v>
          </cell>
          <cell r="B1738" t="str">
            <v>Bay Area</v>
          </cell>
        </row>
        <row r="1739">
          <cell r="A1739" t="str">
            <v>BOLINAS 11011232</v>
          </cell>
          <cell r="B1739" t="str">
            <v>Bay Area</v>
          </cell>
        </row>
        <row r="1740">
          <cell r="A1740" t="str">
            <v>OLEMA 1101602</v>
          </cell>
          <cell r="B1740" t="str">
            <v>Bay Area</v>
          </cell>
        </row>
        <row r="1741">
          <cell r="A1741" t="str">
            <v>CAMBRIA 1102circuit_breaker</v>
          </cell>
          <cell r="B1741" t="str">
            <v>Central Coast</v>
          </cell>
        </row>
        <row r="1742">
          <cell r="A1742" t="str">
            <v>MORGAN HILL 2111XR292</v>
          </cell>
          <cell r="B1742" t="str">
            <v>Central Coast</v>
          </cell>
        </row>
        <row r="1743">
          <cell r="A1743" t="str">
            <v>POSO MOUNTAIN 2104circuit_breaker</v>
          </cell>
          <cell r="B1743" t="str">
            <v>Central Valley</v>
          </cell>
        </row>
        <row r="1744">
          <cell r="A1744" t="str">
            <v>MARTELL 1103circuit_breaker</v>
          </cell>
          <cell r="B1744" t="str">
            <v>Central Valley</v>
          </cell>
        </row>
        <row r="1745">
          <cell r="A1745" t="str">
            <v>NORTH BRANCH 1101circuit_breaker</v>
          </cell>
          <cell r="B1745" t="str">
            <v>Central Valley</v>
          </cell>
        </row>
        <row r="1746">
          <cell r="A1746" t="str">
            <v>MIWUK 17028090</v>
          </cell>
          <cell r="B1746" t="str">
            <v>Central Valley</v>
          </cell>
        </row>
        <row r="1747">
          <cell r="A1747" t="str">
            <v>GUALALA 1112circuit_breaker</v>
          </cell>
          <cell r="B1747" t="str">
            <v>North Coast</v>
          </cell>
        </row>
        <row r="1748">
          <cell r="A1748" t="str">
            <v>KONOCTI 1108950</v>
          </cell>
          <cell r="B1748" t="str">
            <v>North Coast</v>
          </cell>
        </row>
        <row r="1749">
          <cell r="A1749" t="str">
            <v>MC ARTHUR 11011488</v>
          </cell>
          <cell r="B1749" t="str">
            <v>North Valley</v>
          </cell>
        </row>
        <row r="1750">
          <cell r="A1750" t="str">
            <v>RED BLUFF 1104circuit_breaker</v>
          </cell>
          <cell r="B1750" t="str">
            <v>North Valley</v>
          </cell>
        </row>
        <row r="1751">
          <cell r="A1751" t="str">
            <v>PEABODY 2106circuit_breaker</v>
          </cell>
          <cell r="B1751" t="str">
            <v>Sierra</v>
          </cell>
        </row>
        <row r="1752">
          <cell r="A1752" t="str">
            <v>EAST MARYSVILLE 11081706</v>
          </cell>
          <cell r="B1752" t="str">
            <v>Sierra</v>
          </cell>
        </row>
        <row r="1753">
          <cell r="A1753" t="str">
            <v>LAKEWOOD 2227W503R</v>
          </cell>
          <cell r="B1753" t="str">
            <v>Bay Area</v>
          </cell>
        </row>
        <row r="1754">
          <cell r="A1754" t="str">
            <v>WILLOW PASS 2108circuit_breaker</v>
          </cell>
          <cell r="B1754" t="str">
            <v>Bay Area</v>
          </cell>
        </row>
        <row r="1755">
          <cell r="A1755" t="str">
            <v>SUNOL 11018721</v>
          </cell>
          <cell r="B1755" t="str">
            <v>Bay Area</v>
          </cell>
        </row>
        <row r="1756">
          <cell r="A1756" t="str">
            <v>GREEN VALLEY 210112824</v>
          </cell>
          <cell r="B1756" t="str">
            <v>Central Coast</v>
          </cell>
        </row>
        <row r="1757">
          <cell r="A1757" t="str">
            <v>ATASCADERO 1103A46</v>
          </cell>
          <cell r="B1757" t="str">
            <v>Central Coast</v>
          </cell>
        </row>
        <row r="1758">
          <cell r="A1758" t="str">
            <v>CHOLAME 2102X06</v>
          </cell>
          <cell r="B1758" t="str">
            <v>Central Coast</v>
          </cell>
        </row>
        <row r="1759">
          <cell r="A1759" t="str">
            <v>PINE GROVE 1101circuit_breaker</v>
          </cell>
          <cell r="B1759" t="str">
            <v>Central Valley</v>
          </cell>
        </row>
        <row r="1760">
          <cell r="A1760" t="str">
            <v>HARTLEY 1101circuit_breaker</v>
          </cell>
          <cell r="B1760" t="str">
            <v>North Coast</v>
          </cell>
        </row>
        <row r="1761">
          <cell r="A1761" t="str">
            <v>NEWBURG 1131circuit_breaker</v>
          </cell>
          <cell r="B1761" t="str">
            <v>North Coast</v>
          </cell>
        </row>
        <row r="1762">
          <cell r="A1762" t="str">
            <v>REDBUD 1101454</v>
          </cell>
          <cell r="B1762" t="str">
            <v>North Coast</v>
          </cell>
        </row>
        <row r="1763">
          <cell r="A1763" t="str">
            <v>SANTA ROSA A 1111circuit_breaker</v>
          </cell>
          <cell r="B1763" t="str">
            <v>North Coast</v>
          </cell>
        </row>
        <row r="1764">
          <cell r="A1764" t="str">
            <v>WILLOW PASS 2107P500R</v>
          </cell>
          <cell r="B1764" t="str">
            <v>Bay Area</v>
          </cell>
        </row>
        <row r="1765">
          <cell r="A1765" t="str">
            <v>MENLO 11028896</v>
          </cell>
          <cell r="B1765" t="str">
            <v>Bay Area</v>
          </cell>
        </row>
        <row r="1766">
          <cell r="A1766" t="str">
            <v>BIG BASIN 11022253</v>
          </cell>
          <cell r="B1766" t="str">
            <v>Central Coast</v>
          </cell>
        </row>
        <row r="1767">
          <cell r="A1767" t="str">
            <v>JOLON 1102circuit_breaker</v>
          </cell>
          <cell r="B1767" t="str">
            <v>Central Coast</v>
          </cell>
        </row>
        <row r="1768">
          <cell r="A1768" t="str">
            <v>ATASCADERO 1102A26</v>
          </cell>
          <cell r="B1768" t="str">
            <v>Central Coast</v>
          </cell>
        </row>
        <row r="1769">
          <cell r="A1769" t="str">
            <v>LLAGAS 2101XR586</v>
          </cell>
          <cell r="B1769" t="str">
            <v>Central Coast</v>
          </cell>
        </row>
        <row r="1770">
          <cell r="A1770" t="str">
            <v>PIERCY 2110XR258</v>
          </cell>
          <cell r="B1770" t="str">
            <v>Central Coast</v>
          </cell>
        </row>
        <row r="1771">
          <cell r="A1771" t="str">
            <v>CALAVERAS CEMENT 110111236</v>
          </cell>
          <cell r="B1771" t="str">
            <v>Central Valley</v>
          </cell>
        </row>
        <row r="1772">
          <cell r="A1772" t="str">
            <v>CURTIS 170510590</v>
          </cell>
          <cell r="B1772" t="str">
            <v>Central Valley</v>
          </cell>
        </row>
        <row r="1773">
          <cell r="A1773" t="str">
            <v>COTATI 11055156</v>
          </cell>
          <cell r="B1773" t="str">
            <v>North Coast</v>
          </cell>
        </row>
        <row r="1774">
          <cell r="A1774" t="str">
            <v>CASTRO VALLEY 1109MR334</v>
          </cell>
          <cell r="B1774" t="str">
            <v>Bay Area</v>
          </cell>
        </row>
        <row r="1775">
          <cell r="A1775" t="str">
            <v>PACIFICA 11033907</v>
          </cell>
          <cell r="B1775" t="str">
            <v>Bay Area</v>
          </cell>
        </row>
        <row r="1776">
          <cell r="A1776" t="str">
            <v>ROB ROY 210410960</v>
          </cell>
          <cell r="B1776" t="str">
            <v>Central Coast</v>
          </cell>
        </row>
        <row r="1777">
          <cell r="A1777" t="str">
            <v>SAN BENITO 2104circuit_breaker</v>
          </cell>
          <cell r="B1777" t="str">
            <v>Central Coast</v>
          </cell>
        </row>
        <row r="1778">
          <cell r="A1778" t="str">
            <v>BUELLTON 1102Y50</v>
          </cell>
          <cell r="B1778" t="str">
            <v>Central Coast</v>
          </cell>
        </row>
        <row r="1779">
          <cell r="A1779" t="str">
            <v>PASO ROBLES 11032731</v>
          </cell>
          <cell r="B1779" t="str">
            <v>Central Coast</v>
          </cell>
        </row>
        <row r="1780">
          <cell r="A1780" t="str">
            <v>MORGAN HILL 2105circuit_breaker</v>
          </cell>
          <cell r="B1780" t="str">
            <v>Central Coast</v>
          </cell>
        </row>
        <row r="1781">
          <cell r="A1781" t="str">
            <v>BALCH NO 1 1101circuit_breaker</v>
          </cell>
          <cell r="B1781" t="str">
            <v>Central Valley</v>
          </cell>
        </row>
        <row r="1782">
          <cell r="A1782" t="str">
            <v>SAN JOAQUIN #3 1101673480</v>
          </cell>
          <cell r="B1782" t="str">
            <v>Central Valley</v>
          </cell>
        </row>
        <row r="1783">
          <cell r="A1783" t="str">
            <v>CLEAR LAKE 11011302</v>
          </cell>
          <cell r="B1783" t="str">
            <v>North Coast</v>
          </cell>
        </row>
        <row r="1784">
          <cell r="A1784" t="str">
            <v>CLARKSVILLE 210419772</v>
          </cell>
          <cell r="B1784" t="str">
            <v>Sierra</v>
          </cell>
        </row>
        <row r="1785">
          <cell r="A1785" t="str">
            <v>JARVIS 1108MR576</v>
          </cell>
          <cell r="B1785" t="str">
            <v>Bay Area</v>
          </cell>
        </row>
        <row r="1786">
          <cell r="A1786" t="str">
            <v>HALF MOON BAY 11022032</v>
          </cell>
          <cell r="B1786" t="str">
            <v>Bay Area</v>
          </cell>
        </row>
        <row r="1787">
          <cell r="A1787" t="str">
            <v xml:space="preserve"> V50</v>
          </cell>
          <cell r="B1787" t="str">
            <v>Central Coast</v>
          </cell>
        </row>
        <row r="1788">
          <cell r="A1788" t="str">
            <v>MORGAN HILL 21114461</v>
          </cell>
          <cell r="B1788" t="str">
            <v>Central Coast</v>
          </cell>
        </row>
        <row r="1789">
          <cell r="A1789" t="str">
            <v>CLAY 11037142</v>
          </cell>
          <cell r="B1789" t="str">
            <v>Central Valley</v>
          </cell>
        </row>
        <row r="1790">
          <cell r="A1790" t="str">
            <v>STANISLAUS 17024905</v>
          </cell>
          <cell r="B1790" t="str">
            <v>Central Valley</v>
          </cell>
        </row>
        <row r="1791">
          <cell r="A1791" t="str">
            <v>ELK 1101900</v>
          </cell>
          <cell r="B1791" t="str">
            <v>North Coast</v>
          </cell>
        </row>
        <row r="1792">
          <cell r="A1792" t="str">
            <v>FORT BRAGG A 110235592</v>
          </cell>
          <cell r="B1792" t="str">
            <v>North Coast</v>
          </cell>
        </row>
        <row r="1793">
          <cell r="A1793" t="str">
            <v>PETALUMA C 1108circuit_breaker</v>
          </cell>
          <cell r="B1793" t="str">
            <v>North Coast</v>
          </cell>
        </row>
        <row r="1794">
          <cell r="A1794" t="str">
            <v>MORAGA 1102circuit_breaker</v>
          </cell>
          <cell r="B1794" t="str">
            <v>Bay Area</v>
          </cell>
        </row>
        <row r="1795">
          <cell r="A1795" t="str">
            <v>FREMONT 1104MR339</v>
          </cell>
          <cell r="B1795" t="str">
            <v>Bay Area</v>
          </cell>
        </row>
        <row r="1796">
          <cell r="A1796" t="str">
            <v>SUNOL 1101MR299</v>
          </cell>
          <cell r="B1796" t="str">
            <v>Bay Area</v>
          </cell>
        </row>
        <row r="1797">
          <cell r="A1797" t="str">
            <v>PUEBLO 21021326</v>
          </cell>
          <cell r="B1797" t="str">
            <v>Bay Area</v>
          </cell>
        </row>
        <row r="1798">
          <cell r="A1798" t="str">
            <v>TEMPLETON 2113A10</v>
          </cell>
          <cell r="B1798" t="str">
            <v>Central Coast</v>
          </cell>
        </row>
        <row r="1799">
          <cell r="A1799" t="str">
            <v>CABRILLO 1103Y46</v>
          </cell>
          <cell r="B1799" t="str">
            <v>Central Coast</v>
          </cell>
        </row>
        <row r="1800">
          <cell r="A1800" t="str">
            <v>OCEANO 1103V22</v>
          </cell>
          <cell r="B1800" t="str">
            <v>Central Coast</v>
          </cell>
        </row>
        <row r="1801">
          <cell r="A1801" t="str">
            <v>PEORIA 170459596</v>
          </cell>
          <cell r="B1801" t="str">
            <v>Central Valley</v>
          </cell>
        </row>
        <row r="1802">
          <cell r="A1802" t="str">
            <v>ELK 1101circuit_breaker</v>
          </cell>
          <cell r="B1802" t="str">
            <v>North Coast</v>
          </cell>
        </row>
        <row r="1803">
          <cell r="A1803" t="str">
            <v>LUCERNE 1103circuit_breaker</v>
          </cell>
          <cell r="B1803" t="str">
            <v>North Coast</v>
          </cell>
        </row>
        <row r="1804">
          <cell r="A1804" t="str">
            <v>MIRABEL 11021139</v>
          </cell>
          <cell r="B1804" t="str">
            <v>North Coast</v>
          </cell>
        </row>
        <row r="1805">
          <cell r="A1805" t="str">
            <v>BURNEY 11021340</v>
          </cell>
          <cell r="B1805" t="str">
            <v>North Valley</v>
          </cell>
        </row>
        <row r="1806">
          <cell r="A1806" t="str">
            <v>MADISON 21017702</v>
          </cell>
          <cell r="B1806" t="str">
            <v>Sierra</v>
          </cell>
        </row>
        <row r="1807">
          <cell r="A1807" t="str">
            <v>BRUNSWICK 110456468</v>
          </cell>
          <cell r="B1807" t="str">
            <v>Sierra</v>
          </cell>
        </row>
        <row r="1808">
          <cell r="A1808" t="str">
            <v>HALSEY 110239104</v>
          </cell>
          <cell r="B1808" t="str">
            <v>Sierra</v>
          </cell>
        </row>
        <row r="1809">
          <cell r="A1809" t="str">
            <v>HIGGINS 110432747</v>
          </cell>
          <cell r="B1809" t="str">
            <v>Sierra</v>
          </cell>
        </row>
        <row r="1810">
          <cell r="A1810" t="str">
            <v>HALF MOON BAY 11039112</v>
          </cell>
          <cell r="B1810" t="str">
            <v>Bay Area</v>
          </cell>
        </row>
        <row r="1811">
          <cell r="A1811" t="str">
            <v>BEN LOMOND 04015144</v>
          </cell>
          <cell r="B1811" t="str">
            <v>Central Coast</v>
          </cell>
        </row>
        <row r="1812">
          <cell r="A1812" t="str">
            <v>CAMP EVERS 210311056</v>
          </cell>
          <cell r="B1812" t="str">
            <v>Central Coast</v>
          </cell>
        </row>
        <row r="1813">
          <cell r="A1813" t="str">
            <v>OTTER 11012052</v>
          </cell>
          <cell r="B1813" t="str">
            <v>Central Coast</v>
          </cell>
        </row>
        <row r="1814">
          <cell r="A1814" t="str">
            <v>SAN JUSTO 11014002</v>
          </cell>
          <cell r="B1814" t="str">
            <v>Central Coast</v>
          </cell>
        </row>
        <row r="1815">
          <cell r="A1815" t="str">
            <v>LOS GATOS 110660116</v>
          </cell>
          <cell r="B1815" t="str">
            <v>Central Coast</v>
          </cell>
        </row>
        <row r="1816">
          <cell r="A1816" t="str">
            <v>SAN MIGUEL 1105circuit_breaker</v>
          </cell>
          <cell r="B1816" t="str">
            <v>Central Coast</v>
          </cell>
        </row>
        <row r="1817">
          <cell r="A1817" t="str">
            <v>AUBERRY 1101R322</v>
          </cell>
          <cell r="B1817" t="str">
            <v>Central Valley</v>
          </cell>
        </row>
        <row r="1818">
          <cell r="A1818" t="str">
            <v>SALT SPRINGS 2102L491</v>
          </cell>
          <cell r="B1818" t="str">
            <v>Central Valley</v>
          </cell>
        </row>
        <row r="1819">
          <cell r="A1819" t="str">
            <v>BIG RIVER 1101954</v>
          </cell>
          <cell r="B1819" t="str">
            <v>North Coast</v>
          </cell>
        </row>
        <row r="1820">
          <cell r="A1820" t="str">
            <v>COTATI 1102462</v>
          </cell>
          <cell r="B1820" t="str">
            <v>North Coast</v>
          </cell>
        </row>
        <row r="1821">
          <cell r="A1821" t="str">
            <v>MONTE RIO 1112212</v>
          </cell>
          <cell r="B1821" t="str">
            <v>North Coast</v>
          </cell>
        </row>
        <row r="1822">
          <cell r="A1822" t="str">
            <v>CORNING 110187304</v>
          </cell>
          <cell r="B1822" t="str">
            <v>North Valley</v>
          </cell>
        </row>
        <row r="1823">
          <cell r="A1823" t="str">
            <v>PANORAMA 11019092</v>
          </cell>
          <cell r="B1823" t="str">
            <v>North Valley</v>
          </cell>
        </row>
        <row r="1824">
          <cell r="A1824" t="str">
            <v>BROWNS VALLEY 1101circuit_breaker</v>
          </cell>
          <cell r="B1824" t="str">
            <v>Sierra</v>
          </cell>
        </row>
        <row r="1825">
          <cell r="A1825" t="str">
            <v>ORINDA 0401N545R</v>
          </cell>
          <cell r="B1825" t="str">
            <v>Bay Area</v>
          </cell>
        </row>
        <row r="1826">
          <cell r="A1826" t="str">
            <v>SUNOL 1101MR297</v>
          </cell>
          <cell r="B1826" t="str">
            <v>Bay Area</v>
          </cell>
        </row>
        <row r="1827">
          <cell r="A1827" t="str">
            <v>BASALT 11065030</v>
          </cell>
          <cell r="B1827" t="str">
            <v>Bay Area</v>
          </cell>
        </row>
        <row r="1828">
          <cell r="A1828" t="str">
            <v>HALF MOON BAY 11036018</v>
          </cell>
          <cell r="B1828" t="str">
            <v>Bay Area</v>
          </cell>
        </row>
        <row r="1829">
          <cell r="A1829" t="str">
            <v>GABILAN 1101579969</v>
          </cell>
          <cell r="B1829" t="str">
            <v>Central Coast</v>
          </cell>
        </row>
        <row r="1830">
          <cell r="A1830" t="str">
            <v>MILPITAS 1109XR524</v>
          </cell>
          <cell r="B1830" t="str">
            <v>Central Coast</v>
          </cell>
        </row>
        <row r="1831">
          <cell r="A1831" t="str">
            <v>POSO MOUNTAIN 21033988</v>
          </cell>
          <cell r="B1831" t="str">
            <v>Central Valley</v>
          </cell>
        </row>
        <row r="1832">
          <cell r="A1832" t="str">
            <v>BEAR VALLEY 210190550</v>
          </cell>
          <cell r="B1832" t="str">
            <v>Central Valley</v>
          </cell>
        </row>
        <row r="1833">
          <cell r="A1833" t="str">
            <v>BIG RIVER 11012183</v>
          </cell>
          <cell r="B1833" t="str">
            <v>North Coast</v>
          </cell>
        </row>
        <row r="1834">
          <cell r="A1834" t="str">
            <v>CALPINE 1146400</v>
          </cell>
          <cell r="B1834" t="str">
            <v>North Coast</v>
          </cell>
        </row>
        <row r="1835">
          <cell r="A1835" t="str">
            <v>DUNBAR 1103440</v>
          </cell>
          <cell r="B1835" t="str">
            <v>North Coast</v>
          </cell>
        </row>
        <row r="1836">
          <cell r="A1836" t="str">
            <v>RINCON 1102circuit_breaker</v>
          </cell>
          <cell r="B1836" t="str">
            <v>North Coast</v>
          </cell>
        </row>
        <row r="1837">
          <cell r="A1837" t="str">
            <v>BURNEY 11021322</v>
          </cell>
          <cell r="B1837" t="str">
            <v>North Valley</v>
          </cell>
        </row>
        <row r="1838">
          <cell r="A1838" t="str">
            <v>ROSSMOOR 110639424</v>
          </cell>
          <cell r="B1838" t="str">
            <v>Bay Area</v>
          </cell>
        </row>
        <row r="1839">
          <cell r="A1839" t="str">
            <v>OLEMA 110175686</v>
          </cell>
          <cell r="B1839" t="str">
            <v>Bay Area</v>
          </cell>
        </row>
        <row r="1840">
          <cell r="A1840" t="str">
            <v>DUNLAP 1103circuit_breaker</v>
          </cell>
          <cell r="B1840" t="str">
            <v>Central Valley</v>
          </cell>
        </row>
        <row r="1841">
          <cell r="A1841" t="str">
            <v>ARVIN 110194892</v>
          </cell>
          <cell r="B1841" t="str">
            <v>Central Valley</v>
          </cell>
        </row>
        <row r="1842">
          <cell r="A1842" t="str">
            <v>MIWUK 170219772</v>
          </cell>
          <cell r="B1842" t="str">
            <v>Central Valley</v>
          </cell>
        </row>
        <row r="1843">
          <cell r="A1843" t="str">
            <v>BIG RIVER 11011052</v>
          </cell>
          <cell r="B1843" t="str">
            <v>North Coast</v>
          </cell>
        </row>
        <row r="1844">
          <cell r="A1844" t="str">
            <v>NEWBURG 11323425</v>
          </cell>
          <cell r="B1844" t="str">
            <v>North Coast</v>
          </cell>
        </row>
        <row r="1845">
          <cell r="A1845" t="str">
            <v>MONTE RIO 1113250</v>
          </cell>
          <cell r="B1845" t="str">
            <v>North Coast</v>
          </cell>
        </row>
        <row r="1846">
          <cell r="A1846" t="str">
            <v>HAMILTON BRANCH 11012046</v>
          </cell>
          <cell r="B1846" t="str">
            <v>North Valley</v>
          </cell>
        </row>
        <row r="1847">
          <cell r="A1847" t="str">
            <v>WYANDOTTE 1105circuit_breaker</v>
          </cell>
          <cell r="B1847" t="str">
            <v>North Valley</v>
          </cell>
        </row>
        <row r="1848">
          <cell r="A1848" t="str">
            <v>BRUNSWICK 11038918</v>
          </cell>
          <cell r="B1848" t="str">
            <v>Sierra</v>
          </cell>
        </row>
        <row r="1849">
          <cell r="A1849" t="str">
            <v>ROSSMOOR 110837848</v>
          </cell>
          <cell r="B1849" t="str">
            <v>Bay Area</v>
          </cell>
        </row>
        <row r="1850">
          <cell r="A1850" t="str">
            <v>TASSAJARA 21123202</v>
          </cell>
          <cell r="B1850" t="str">
            <v>Bay Area</v>
          </cell>
        </row>
        <row r="1851">
          <cell r="A1851" t="str">
            <v>CASTRO VALLEY 1108MR273</v>
          </cell>
          <cell r="B1851" t="str">
            <v>Bay Area</v>
          </cell>
        </row>
        <row r="1852">
          <cell r="A1852" t="str">
            <v>OTTER 11022012</v>
          </cell>
          <cell r="B1852" t="str">
            <v>Central Coast</v>
          </cell>
        </row>
        <row r="1853">
          <cell r="A1853" t="str">
            <v>ROB ROY 21045304</v>
          </cell>
          <cell r="B1853" t="str">
            <v>Central Coast</v>
          </cell>
        </row>
        <row r="1854">
          <cell r="A1854" t="str">
            <v>ROB ROY 21046577</v>
          </cell>
          <cell r="B1854" t="str">
            <v>Central Coast</v>
          </cell>
        </row>
        <row r="1855">
          <cell r="A1855" t="str">
            <v>MC KEE 1103XR028</v>
          </cell>
          <cell r="B1855" t="str">
            <v>Central Coast</v>
          </cell>
        </row>
        <row r="1856">
          <cell r="A1856" t="str">
            <v>STONE CORRAL 11087100</v>
          </cell>
          <cell r="B1856" t="str">
            <v>Central Valley</v>
          </cell>
        </row>
        <row r="1857">
          <cell r="A1857" t="str">
            <v>CURTIS 1702S2123</v>
          </cell>
          <cell r="B1857" t="str">
            <v>Central Valley</v>
          </cell>
        </row>
        <row r="1858">
          <cell r="A1858" t="str">
            <v>PEORIA 17019811</v>
          </cell>
          <cell r="B1858" t="str">
            <v>Central Valley</v>
          </cell>
        </row>
        <row r="1859">
          <cell r="A1859" t="str">
            <v>POINT ARENA 110137426</v>
          </cell>
          <cell r="B1859" t="str">
            <v>North Coast</v>
          </cell>
        </row>
        <row r="1860">
          <cell r="A1860" t="str">
            <v>COTATI 1102260</v>
          </cell>
          <cell r="B1860" t="str">
            <v>North Coast</v>
          </cell>
        </row>
        <row r="1861">
          <cell r="A1861" t="str">
            <v>RINCON 1101580</v>
          </cell>
          <cell r="B1861" t="str">
            <v>North Coast</v>
          </cell>
        </row>
        <row r="1862">
          <cell r="A1862" t="str">
            <v>SANTA ROSA A 1104210</v>
          </cell>
          <cell r="B1862" t="str">
            <v>North Coast</v>
          </cell>
        </row>
        <row r="1863">
          <cell r="A1863" t="str">
            <v>RED BLUFF 11041302</v>
          </cell>
          <cell r="B1863" t="str">
            <v>North Valley</v>
          </cell>
        </row>
        <row r="1864">
          <cell r="A1864" t="str">
            <v>HALSEY 11022514</v>
          </cell>
          <cell r="B1864" t="str">
            <v>Sierra</v>
          </cell>
        </row>
        <row r="1865">
          <cell r="A1865" t="str">
            <v>BRENTWOOD 210598606</v>
          </cell>
          <cell r="B1865" t="str">
            <v>Bay Area</v>
          </cell>
        </row>
        <row r="1866">
          <cell r="A1866" t="str">
            <v>SOBRANTE 1103circuit_breaker</v>
          </cell>
          <cell r="B1866" t="str">
            <v>Bay Area</v>
          </cell>
        </row>
        <row r="1867">
          <cell r="A1867" t="str">
            <v>SAN RAFAEL 11071276</v>
          </cell>
          <cell r="B1867" t="str">
            <v>Bay Area</v>
          </cell>
        </row>
        <row r="1868">
          <cell r="A1868" t="str">
            <v>HALF MOON BAY 11038089</v>
          </cell>
          <cell r="B1868" t="str">
            <v>Bay Area</v>
          </cell>
        </row>
        <row r="1869">
          <cell r="A1869" t="str">
            <v>MESA 11016113</v>
          </cell>
          <cell r="B1869" t="str">
            <v>Central Coast</v>
          </cell>
        </row>
        <row r="1870">
          <cell r="A1870" t="str">
            <v>LLAGAS 21011449</v>
          </cell>
          <cell r="B1870" t="str">
            <v>Central Coast</v>
          </cell>
        </row>
        <row r="1871">
          <cell r="A1871" t="str">
            <v>MORGAN HILL 2111circuit_breaker</v>
          </cell>
          <cell r="B1871" t="str">
            <v>Central Coast</v>
          </cell>
        </row>
        <row r="1872">
          <cell r="A1872" t="str">
            <v>PEORIA 1701circuit_breaker</v>
          </cell>
          <cell r="B1872" t="str">
            <v>Central Valley</v>
          </cell>
        </row>
        <row r="1873">
          <cell r="A1873" t="str">
            <v>PINECREST 04011818</v>
          </cell>
          <cell r="B1873" t="str">
            <v>Central Valley</v>
          </cell>
        </row>
        <row r="1874">
          <cell r="A1874" t="str">
            <v>TAR FLAT 04023144</v>
          </cell>
          <cell r="B1874" t="str">
            <v>Central Valley</v>
          </cell>
        </row>
        <row r="1875">
          <cell r="A1875" t="str">
            <v>BELLEVUE 1102392</v>
          </cell>
          <cell r="B1875" t="str">
            <v>North Coast</v>
          </cell>
        </row>
        <row r="1876">
          <cell r="A1876" t="str">
            <v>COTATI 110475972</v>
          </cell>
          <cell r="B1876" t="str">
            <v>North Coast</v>
          </cell>
        </row>
        <row r="1877">
          <cell r="A1877" t="str">
            <v>MONTE RIO 111264682</v>
          </cell>
          <cell r="B1877" t="str">
            <v>North Coast</v>
          </cell>
        </row>
        <row r="1878">
          <cell r="A1878" t="str">
            <v>MADISON 11057712</v>
          </cell>
          <cell r="B1878" t="str">
            <v>Sierra</v>
          </cell>
        </row>
        <row r="1879">
          <cell r="A1879" t="str">
            <v>HIGGINS 1103995672</v>
          </cell>
          <cell r="B1879" t="str">
            <v>Sierra</v>
          </cell>
        </row>
        <row r="1880">
          <cell r="A1880" t="str">
            <v>ALHAMBRA 11058302</v>
          </cell>
          <cell r="B1880" t="str">
            <v>Bay Area</v>
          </cell>
        </row>
        <row r="1881">
          <cell r="A1881" t="str">
            <v>CASTRO VALLEY 1108MR341</v>
          </cell>
          <cell r="B1881" t="str">
            <v>Bay Area</v>
          </cell>
        </row>
        <row r="1882">
          <cell r="A1882" t="str">
            <v>SUNOL 1101MR196</v>
          </cell>
          <cell r="B1882" t="str">
            <v>Bay Area</v>
          </cell>
        </row>
        <row r="1883">
          <cell r="A1883" t="str">
            <v>GREEN VALLEY 210112106</v>
          </cell>
          <cell r="B1883" t="str">
            <v>Central Coast</v>
          </cell>
        </row>
        <row r="1884">
          <cell r="A1884" t="str">
            <v>HOLLISTER 21024780</v>
          </cell>
          <cell r="B1884" t="str">
            <v>Central Coast</v>
          </cell>
        </row>
        <row r="1885">
          <cell r="A1885" t="str">
            <v>CABRILLO 11031437</v>
          </cell>
          <cell r="B1885" t="str">
            <v>Central Coast</v>
          </cell>
        </row>
        <row r="1886">
          <cell r="A1886" t="str">
            <v>PERRY 110185870</v>
          </cell>
          <cell r="B1886" t="str">
            <v>Central Coast</v>
          </cell>
        </row>
        <row r="1887">
          <cell r="A1887" t="str">
            <v>REEDLEY 1104274990</v>
          </cell>
          <cell r="B1887" t="str">
            <v>Central Valley</v>
          </cell>
        </row>
        <row r="1888">
          <cell r="A1888" t="str">
            <v>PINE GROVE 110152088</v>
          </cell>
          <cell r="B1888" t="str">
            <v>Central Valley</v>
          </cell>
        </row>
        <row r="1889">
          <cell r="A1889" t="str">
            <v>CURTIS 1705843</v>
          </cell>
          <cell r="B1889" t="str">
            <v>Central Valley</v>
          </cell>
        </row>
        <row r="1890">
          <cell r="A1890" t="str">
            <v>INDIAN FLAT 110410270</v>
          </cell>
          <cell r="B1890" t="str">
            <v>Central Valley</v>
          </cell>
        </row>
        <row r="1891">
          <cell r="A1891" t="str">
            <v>MARIPOSA 2101439030</v>
          </cell>
          <cell r="B1891" t="str">
            <v>Central Valley</v>
          </cell>
        </row>
        <row r="1892">
          <cell r="A1892" t="str">
            <v>DUNBAR 1103circuit_breaker</v>
          </cell>
          <cell r="B1892" t="str">
            <v>North Coast</v>
          </cell>
        </row>
        <row r="1893">
          <cell r="A1893" t="str">
            <v>PIT NO 1 110170952</v>
          </cell>
          <cell r="B1893" t="str">
            <v>North Valley</v>
          </cell>
        </row>
        <row r="1894">
          <cell r="A1894" t="str">
            <v>ALLEGHANY 1101978</v>
          </cell>
          <cell r="B1894" t="str">
            <v>Sierra</v>
          </cell>
        </row>
        <row r="1895">
          <cell r="A1895" t="str">
            <v>IGNACIO 11011300</v>
          </cell>
          <cell r="B1895" t="str">
            <v>Bay Area</v>
          </cell>
        </row>
        <row r="1896">
          <cell r="A1896" t="str">
            <v>PUEBLO 2102circuit_breaker</v>
          </cell>
          <cell r="B1896" t="str">
            <v>Bay Area</v>
          </cell>
        </row>
        <row r="1897">
          <cell r="A1897" t="str">
            <v>MESA 1103M92</v>
          </cell>
          <cell r="B1897" t="str">
            <v>Central Coast</v>
          </cell>
        </row>
        <row r="1898">
          <cell r="A1898" t="str">
            <v>PALMER 1101M84</v>
          </cell>
          <cell r="B1898" t="str">
            <v>Central Coast</v>
          </cell>
        </row>
        <row r="1899">
          <cell r="A1899" t="str">
            <v>WOODWARD 210878448</v>
          </cell>
          <cell r="B1899" t="str">
            <v>Central Valley</v>
          </cell>
        </row>
        <row r="1900">
          <cell r="A1900" t="str">
            <v>POSO MOUNTAIN 2103circuit_breaker</v>
          </cell>
          <cell r="B1900" t="str">
            <v>Central Valley</v>
          </cell>
        </row>
        <row r="1901">
          <cell r="A1901" t="str">
            <v>BEAR VALLEY 210110000</v>
          </cell>
          <cell r="B1901" t="str">
            <v>Central Valley</v>
          </cell>
        </row>
        <row r="1902">
          <cell r="A1902" t="str">
            <v>MIWUK 17029270</v>
          </cell>
          <cell r="B1902" t="str">
            <v>Central Valley</v>
          </cell>
        </row>
        <row r="1903">
          <cell r="A1903" t="str">
            <v>ELK 11018779</v>
          </cell>
          <cell r="B1903" t="str">
            <v>North Coast</v>
          </cell>
        </row>
        <row r="1904">
          <cell r="A1904" t="str">
            <v>HOOPA 110193038</v>
          </cell>
          <cell r="B1904" t="str">
            <v>North Coast</v>
          </cell>
        </row>
        <row r="1905">
          <cell r="A1905" t="str">
            <v>WILLITS 11044650</v>
          </cell>
          <cell r="B1905" t="str">
            <v>North Coast</v>
          </cell>
        </row>
        <row r="1906">
          <cell r="A1906" t="str">
            <v>COTATI 1102464</v>
          </cell>
          <cell r="B1906" t="str">
            <v>North Coast</v>
          </cell>
        </row>
        <row r="1907">
          <cell r="A1907" t="str">
            <v>BRUNSWICK 1104circuit_breaker</v>
          </cell>
          <cell r="B1907" t="str">
            <v>Sierra</v>
          </cell>
        </row>
        <row r="1908">
          <cell r="A1908" t="str">
            <v>MORAGA 110118216</v>
          </cell>
          <cell r="B1908" t="str">
            <v>Bay Area</v>
          </cell>
        </row>
        <row r="1909">
          <cell r="A1909" t="str">
            <v>MORAGA 1104circuit_breaker</v>
          </cell>
          <cell r="B1909" t="str">
            <v>Bay Area</v>
          </cell>
        </row>
        <row r="1910">
          <cell r="A1910" t="str">
            <v>NOVATO 110455398</v>
          </cell>
          <cell r="B1910" t="str">
            <v>Bay Area</v>
          </cell>
        </row>
        <row r="1911">
          <cell r="A1911" t="str">
            <v>SAN RAFAEL 110839156</v>
          </cell>
          <cell r="B1911" t="str">
            <v>Bay Area</v>
          </cell>
        </row>
        <row r="1912">
          <cell r="A1912" t="str">
            <v>SAUSALITO 1102410</v>
          </cell>
          <cell r="B1912" t="str">
            <v>Bay Area</v>
          </cell>
        </row>
        <row r="1913">
          <cell r="A1913" t="str">
            <v>OTTER 11022002</v>
          </cell>
          <cell r="B1913" t="str">
            <v>Central Coast</v>
          </cell>
        </row>
        <row r="1914">
          <cell r="A1914" t="str">
            <v>LOS GATOS 1107LA60</v>
          </cell>
          <cell r="B1914" t="str">
            <v>Central Coast</v>
          </cell>
        </row>
        <row r="1915">
          <cell r="A1915" t="str">
            <v>ATASCADERO 1102circuit_breaker</v>
          </cell>
          <cell r="B1915" t="str">
            <v>Central Coast</v>
          </cell>
        </row>
        <row r="1916">
          <cell r="A1916" t="str">
            <v>SAN LUIS OBISPO 1102597518</v>
          </cell>
          <cell r="B1916" t="str">
            <v>Central Coast</v>
          </cell>
        </row>
        <row r="1917">
          <cell r="A1917" t="str">
            <v>SAN BERNARD 1101circuit_breaker</v>
          </cell>
          <cell r="B1917" t="str">
            <v>Central Valley</v>
          </cell>
        </row>
        <row r="1918">
          <cell r="A1918" t="str">
            <v>STANISLAUS 17021850</v>
          </cell>
          <cell r="B1918" t="str">
            <v>Central Valley</v>
          </cell>
        </row>
        <row r="1919">
          <cell r="A1919" t="str">
            <v>COARSEGOLD 210310300</v>
          </cell>
          <cell r="B1919" t="str">
            <v>Central Valley</v>
          </cell>
        </row>
        <row r="1920">
          <cell r="A1920" t="str">
            <v>MERCED FALLS 11029470</v>
          </cell>
          <cell r="B1920" t="str">
            <v>Central Valley</v>
          </cell>
        </row>
        <row r="1921">
          <cell r="A1921" t="str">
            <v>PEORIA 170590374</v>
          </cell>
          <cell r="B1921" t="str">
            <v>Central Valley</v>
          </cell>
        </row>
        <row r="1922">
          <cell r="A1922" t="str">
            <v>RACETRACK 170310870</v>
          </cell>
          <cell r="B1922" t="str">
            <v>Central Valley</v>
          </cell>
        </row>
        <row r="1923">
          <cell r="A1923" t="str">
            <v>HARTLEY 1101738</v>
          </cell>
          <cell r="B1923" t="str">
            <v>North Coast</v>
          </cell>
        </row>
        <row r="1924">
          <cell r="A1924" t="str">
            <v>CALPINE 1144circuit_breaker</v>
          </cell>
          <cell r="B1924" t="str">
            <v>North Coast</v>
          </cell>
        </row>
        <row r="1925">
          <cell r="A1925" t="str">
            <v>PETALUMA C 1109270</v>
          </cell>
          <cell r="B1925" t="str">
            <v>North Coast</v>
          </cell>
        </row>
        <row r="1926">
          <cell r="A1926" t="str">
            <v>RINCON 1101576</v>
          </cell>
          <cell r="B1926" t="str">
            <v>North Coast</v>
          </cell>
        </row>
        <row r="1927">
          <cell r="A1927" t="str">
            <v>JESSUP 11012839</v>
          </cell>
          <cell r="B1927" t="str">
            <v>North Valley</v>
          </cell>
        </row>
        <row r="1928">
          <cell r="A1928" t="str">
            <v>WYANDOTTE 110213914</v>
          </cell>
          <cell r="B1928" t="str">
            <v>North Valley</v>
          </cell>
        </row>
        <row r="1929">
          <cell r="A1929" t="str">
            <v>MADISON 210113372</v>
          </cell>
          <cell r="B1929" t="str">
            <v>Sierra</v>
          </cell>
        </row>
        <row r="1930">
          <cell r="A1930" t="str">
            <v>BRUNSWICK 11053611</v>
          </cell>
          <cell r="B1930" t="str">
            <v>Sierra</v>
          </cell>
        </row>
        <row r="1931">
          <cell r="A1931" t="str">
            <v>KIRKER 2104circuit_breaker</v>
          </cell>
          <cell r="B1931" t="str">
            <v>Bay Area</v>
          </cell>
        </row>
        <row r="1932">
          <cell r="A1932" t="str">
            <v>ROSSMOOR 110676468</v>
          </cell>
          <cell r="B1932" t="str">
            <v>Bay Area</v>
          </cell>
        </row>
        <row r="1933">
          <cell r="A1933" t="str">
            <v>VALLEY VIEW 1106P166</v>
          </cell>
          <cell r="B1933" t="str">
            <v>Bay Area</v>
          </cell>
        </row>
        <row r="1934">
          <cell r="A1934" t="str">
            <v>CASTRO VALLEY 110810315</v>
          </cell>
          <cell r="B1934" t="str">
            <v>Bay Area</v>
          </cell>
        </row>
        <row r="1935">
          <cell r="A1935" t="str">
            <v>VINEYARD 2107MR332</v>
          </cell>
          <cell r="B1935" t="str">
            <v>Bay Area</v>
          </cell>
        </row>
        <row r="1936">
          <cell r="A1936" t="str">
            <v>CAMP EVERS 21055188</v>
          </cell>
          <cell r="B1936" t="str">
            <v>Central Coast</v>
          </cell>
        </row>
        <row r="1937">
          <cell r="A1937" t="str">
            <v>OTTER 11017611</v>
          </cell>
          <cell r="B1937" t="str">
            <v>Central Coast</v>
          </cell>
        </row>
        <row r="1938">
          <cell r="A1938" t="str">
            <v>PURISIMA 1101Y42</v>
          </cell>
          <cell r="B1938" t="str">
            <v>Central Coast</v>
          </cell>
        </row>
        <row r="1939">
          <cell r="A1939" t="str">
            <v>SANTA MARIA 1108M18</v>
          </cell>
          <cell r="B1939" t="str">
            <v>Central Coast</v>
          </cell>
        </row>
        <row r="1940">
          <cell r="A1940" t="str">
            <v>EDENVALE 1102XR064</v>
          </cell>
          <cell r="B1940" t="str">
            <v>Central Coast</v>
          </cell>
        </row>
        <row r="1941">
          <cell r="A1941" t="str">
            <v>DUNLAP 110239190</v>
          </cell>
          <cell r="B1941" t="str">
            <v>Central Valley</v>
          </cell>
        </row>
        <row r="1942">
          <cell r="A1942" t="str">
            <v>CALAVERAS CEMENT 110136880</v>
          </cell>
          <cell r="B1942" t="str">
            <v>Central Valley</v>
          </cell>
        </row>
        <row r="1943">
          <cell r="A1943" t="str">
            <v>KONOCTI 1108circuit_breaker</v>
          </cell>
          <cell r="B1943" t="str">
            <v>North Coast</v>
          </cell>
        </row>
        <row r="1944">
          <cell r="A1944" t="str">
            <v>POINT ARENA 11011296</v>
          </cell>
          <cell r="B1944" t="str">
            <v>North Coast</v>
          </cell>
        </row>
        <row r="1945">
          <cell r="A1945" t="str">
            <v>LAKEVILLE 1102280</v>
          </cell>
          <cell r="B1945" t="str">
            <v>North Coast</v>
          </cell>
        </row>
        <row r="1946">
          <cell r="A1946" t="str">
            <v>MIRABEL 11027401</v>
          </cell>
          <cell r="B1946" t="str">
            <v>North Coast</v>
          </cell>
        </row>
        <row r="1947">
          <cell r="A1947" t="str">
            <v>ORO FINO 1101121988</v>
          </cell>
          <cell r="B1947" t="str">
            <v>North Valley</v>
          </cell>
        </row>
        <row r="1948">
          <cell r="A1948" t="str">
            <v>BRUNSWICK 111063100</v>
          </cell>
          <cell r="B1948" t="str">
            <v>Sierra</v>
          </cell>
        </row>
        <row r="1949">
          <cell r="A1949" t="str">
            <v>HORSESHOE 1104circuit_breaker</v>
          </cell>
          <cell r="B1949" t="str">
            <v>Sierra</v>
          </cell>
        </row>
        <row r="1950">
          <cell r="A1950" t="str">
            <v>LAS POSITAS 2108MR190</v>
          </cell>
          <cell r="B1950" t="str">
            <v>Bay Area</v>
          </cell>
        </row>
        <row r="1951">
          <cell r="A1951" t="str">
            <v>BOLINAS 1101circuit_breaker</v>
          </cell>
          <cell r="B1951" t="str">
            <v>Bay Area</v>
          </cell>
        </row>
        <row r="1952">
          <cell r="A1952" t="str">
            <v>1943</v>
          </cell>
          <cell r="B1952" t="str">
            <v>Bay Area</v>
          </cell>
        </row>
        <row r="1953">
          <cell r="A1953" t="str">
            <v>RESERVATION ROAD 11023030</v>
          </cell>
          <cell r="B1953" t="str">
            <v>Central Coast</v>
          </cell>
        </row>
        <row r="1954">
          <cell r="A1954" t="str">
            <v>ATASCADERO 1103A80</v>
          </cell>
          <cell r="B1954" t="str">
            <v>Central Coast</v>
          </cell>
        </row>
        <row r="1955">
          <cell r="A1955" t="str">
            <v>BUELLTON 1101circuit_breaker</v>
          </cell>
          <cell r="B1955" t="str">
            <v>Central Coast</v>
          </cell>
        </row>
        <row r="1956">
          <cell r="A1956" t="str">
            <v>FOOTHILL 1101549904</v>
          </cell>
          <cell r="B1956" t="str">
            <v>Central Coast</v>
          </cell>
        </row>
        <row r="1957">
          <cell r="A1957" t="str">
            <v>HICKS 2101XR162</v>
          </cell>
          <cell r="B1957" t="str">
            <v>Central Coast</v>
          </cell>
        </row>
        <row r="1958">
          <cell r="A1958" t="str">
            <v>CALAVERAS CEMENT 110147968</v>
          </cell>
          <cell r="B1958" t="str">
            <v>Central Valley</v>
          </cell>
        </row>
        <row r="1959">
          <cell r="A1959" t="str">
            <v>COARSEGOLD 210490356</v>
          </cell>
          <cell r="B1959" t="str">
            <v>Central Valley</v>
          </cell>
        </row>
        <row r="1960">
          <cell r="A1960" t="str">
            <v>CURTIS 17029111</v>
          </cell>
          <cell r="B1960" t="str">
            <v>Central Valley</v>
          </cell>
        </row>
        <row r="1961">
          <cell r="A1961" t="str">
            <v>CURTIS 17039240</v>
          </cell>
          <cell r="B1961" t="str">
            <v>Central Valley</v>
          </cell>
        </row>
        <row r="1962">
          <cell r="A1962" t="str">
            <v>RINCON 1103198</v>
          </cell>
          <cell r="B1962" t="str">
            <v>North Coast</v>
          </cell>
        </row>
        <row r="1963">
          <cell r="A1963" t="str">
            <v>BURNEY 11029042</v>
          </cell>
          <cell r="B1963" t="str">
            <v>North Valley</v>
          </cell>
        </row>
        <row r="1964">
          <cell r="A1964" t="str">
            <v>BRUNSWICK 1103circuit_breaker</v>
          </cell>
          <cell r="B1964" t="str">
            <v>Sierra</v>
          </cell>
        </row>
        <row r="1965">
          <cell r="A1965" t="str">
            <v>BRUNSWICK 1106circuit_breaker</v>
          </cell>
          <cell r="B1965" t="str">
            <v>Sierra</v>
          </cell>
        </row>
        <row r="1966">
          <cell r="A1966" t="str">
            <v>HORSESHOE 110450142</v>
          </cell>
          <cell r="B1966" t="str">
            <v>Sierra</v>
          </cell>
        </row>
        <row r="1967">
          <cell r="A1967" t="str">
            <v>NARROWS 21022718</v>
          </cell>
          <cell r="B1967" t="str">
            <v>Sierra</v>
          </cell>
        </row>
        <row r="1968">
          <cell r="A1968" t="str">
            <v>CLAYTON 2212circuit_breaker</v>
          </cell>
          <cell r="B1968" t="str">
            <v>Bay Area</v>
          </cell>
        </row>
        <row r="1969">
          <cell r="A1969" t="str">
            <v>WILLOW PASS 1101circuit_breaker</v>
          </cell>
          <cell r="B1969" t="str">
            <v>Bay Area</v>
          </cell>
        </row>
        <row r="1970">
          <cell r="A1970" t="str">
            <v>PUEBLO 2103694</v>
          </cell>
          <cell r="B1970" t="str">
            <v>Bay Area</v>
          </cell>
        </row>
        <row r="1971">
          <cell r="A1971" t="str">
            <v>BIG BASIN 110112838</v>
          </cell>
          <cell r="B1971" t="str">
            <v>Central Coast</v>
          </cell>
        </row>
        <row r="1972">
          <cell r="A1972" t="str">
            <v>HOLLISTER 21054048</v>
          </cell>
          <cell r="B1972" t="str">
            <v>Central Coast</v>
          </cell>
        </row>
        <row r="1973">
          <cell r="A1973" t="str">
            <v>CABRILLO 1104Y22</v>
          </cell>
          <cell r="B1973" t="str">
            <v>Central Coast</v>
          </cell>
        </row>
        <row r="1974">
          <cell r="A1974" t="str">
            <v>OCEANO 1106V28</v>
          </cell>
          <cell r="B1974" t="str">
            <v>Central Coast</v>
          </cell>
        </row>
        <row r="1975">
          <cell r="A1975" t="str">
            <v>SAN LUIS OBISPO 1104circuit_breaker</v>
          </cell>
          <cell r="B1975" t="str">
            <v>Central Coast</v>
          </cell>
        </row>
        <row r="1976">
          <cell r="A1976" t="str">
            <v>SAN LUIS OBISPO 1105796050</v>
          </cell>
          <cell r="B1976" t="str">
            <v>Central Coast</v>
          </cell>
        </row>
        <row r="1977">
          <cell r="A1977" t="str">
            <v>LAMONT 11024222</v>
          </cell>
          <cell r="B1977" t="str">
            <v>Central Valley</v>
          </cell>
        </row>
        <row r="1978">
          <cell r="A1978" t="str">
            <v>TEJON 11032280</v>
          </cell>
          <cell r="B1978" t="str">
            <v>Central Valley</v>
          </cell>
        </row>
        <row r="1979">
          <cell r="A1979" t="str">
            <v>CURTIS 170390320</v>
          </cell>
          <cell r="B1979" t="str">
            <v>Central Valley</v>
          </cell>
        </row>
        <row r="1980">
          <cell r="A1980" t="str">
            <v>CURTIS 1703circuit_breaker</v>
          </cell>
          <cell r="B1980" t="str">
            <v>Central Valley</v>
          </cell>
        </row>
        <row r="1981">
          <cell r="A1981" t="str">
            <v>PEORIA 1704877670</v>
          </cell>
          <cell r="B1981" t="str">
            <v>Central Valley</v>
          </cell>
        </row>
        <row r="1982">
          <cell r="A1982" t="str">
            <v>BIG RIVER 11013002</v>
          </cell>
          <cell r="B1982" t="str">
            <v>North Coast</v>
          </cell>
        </row>
        <row r="1983">
          <cell r="A1983" t="str">
            <v>REDBUD 1101400</v>
          </cell>
          <cell r="B1983" t="str">
            <v>North Coast</v>
          </cell>
        </row>
        <row r="1984">
          <cell r="A1984" t="str">
            <v>COTATI 1104circuit_breaker</v>
          </cell>
          <cell r="B1984" t="str">
            <v>North Coast</v>
          </cell>
        </row>
        <row r="1985">
          <cell r="A1985" t="str">
            <v>PENNGROVE 1101554</v>
          </cell>
          <cell r="B1985" t="str">
            <v>North Coast</v>
          </cell>
        </row>
        <row r="1986">
          <cell r="A1986" t="str">
            <v>RINCON 1101circuit_breaker</v>
          </cell>
          <cell r="B1986" t="str">
            <v>North Coast</v>
          </cell>
        </row>
        <row r="1987">
          <cell r="A1987" t="str">
            <v>SANTA ROSA A 1108626</v>
          </cell>
          <cell r="B1987" t="str">
            <v>North Coast</v>
          </cell>
        </row>
        <row r="1988">
          <cell r="A1988" t="str">
            <v>BIG MEADOWS 21012474</v>
          </cell>
          <cell r="B1988" t="str">
            <v>North Valley</v>
          </cell>
        </row>
        <row r="1989">
          <cell r="A1989" t="str">
            <v>MC ARTHUR 110137344</v>
          </cell>
          <cell r="B1989" t="str">
            <v>North Valley</v>
          </cell>
        </row>
        <row r="1990">
          <cell r="A1990" t="str">
            <v>MC ARTHUR 11021324</v>
          </cell>
          <cell r="B1990" t="str">
            <v>North Valley</v>
          </cell>
        </row>
        <row r="1991">
          <cell r="A1991" t="str">
            <v>CORTINA 1101302192</v>
          </cell>
          <cell r="B1991" t="str">
            <v>Sierra</v>
          </cell>
        </row>
        <row r="1992">
          <cell r="A1992" t="str">
            <v>BELL 1107circuit_breaker</v>
          </cell>
          <cell r="B1992" t="str">
            <v>Sierra</v>
          </cell>
        </row>
        <row r="1993">
          <cell r="A1993" t="str">
            <v>BRUNSWICK 11064639</v>
          </cell>
          <cell r="B1993" t="str">
            <v>Sierra</v>
          </cell>
        </row>
        <row r="1994">
          <cell r="A1994" t="str">
            <v>MORAGA 1105circuit_breaker</v>
          </cell>
          <cell r="B1994" t="str">
            <v>Bay Area</v>
          </cell>
        </row>
        <row r="1995">
          <cell r="A1995" t="str">
            <v>OAKLAND K 110217430</v>
          </cell>
          <cell r="B1995" t="str">
            <v>Bay Area</v>
          </cell>
        </row>
        <row r="1996">
          <cell r="A1996" t="str">
            <v>OAKLAND X 1106CR020</v>
          </cell>
          <cell r="B1996" t="str">
            <v>Bay Area</v>
          </cell>
        </row>
        <row r="1997">
          <cell r="A1997" t="str">
            <v>JARVIS 1108MR368</v>
          </cell>
          <cell r="B1997" t="str">
            <v>Bay Area</v>
          </cell>
        </row>
        <row r="1998">
          <cell r="A1998" t="str">
            <v>NORTH DUBLIN 2101circuit_breaker</v>
          </cell>
          <cell r="B1998" t="str">
            <v>Bay Area</v>
          </cell>
        </row>
        <row r="1999">
          <cell r="A1999" t="str">
            <v>SAN RAMON 2102circuit_breaker</v>
          </cell>
          <cell r="B1999" t="str">
            <v>Bay Area</v>
          </cell>
        </row>
        <row r="2000">
          <cell r="A2000" t="str">
            <v>SUNOL 1101circuit_breaker</v>
          </cell>
          <cell r="B2000" t="str">
            <v>Bay Area</v>
          </cell>
        </row>
        <row r="2001">
          <cell r="A2001" t="str">
            <v>ALTO 11251256</v>
          </cell>
          <cell r="B2001" t="str">
            <v>Bay Area</v>
          </cell>
        </row>
        <row r="2002">
          <cell r="A2002" t="str">
            <v>STAFFORD 11011082</v>
          </cell>
          <cell r="B2002" t="str">
            <v>Bay Area</v>
          </cell>
        </row>
        <row r="2003">
          <cell r="A2003" t="str">
            <v>HALF MOON BAY 11036014</v>
          </cell>
          <cell r="B2003" t="str">
            <v>Bay Area</v>
          </cell>
        </row>
        <row r="2004">
          <cell r="A2004" t="str">
            <v>SNEATH LANE 1106circuit_breaker</v>
          </cell>
          <cell r="B2004" t="str">
            <v>Bay Area</v>
          </cell>
        </row>
        <row r="2005">
          <cell r="A2005" t="str">
            <v>CAMP EVERS 210616000</v>
          </cell>
          <cell r="B2005" t="str">
            <v>Central Coast</v>
          </cell>
        </row>
        <row r="2006">
          <cell r="A2006" t="str">
            <v>PAUL SWEET 21045394</v>
          </cell>
          <cell r="B2006" t="str">
            <v>Central Coast</v>
          </cell>
        </row>
        <row r="2007">
          <cell r="A2007" t="str">
            <v>ROB ROY 210410298</v>
          </cell>
          <cell r="B2007" t="str">
            <v>Central Coast</v>
          </cell>
        </row>
        <row r="2008">
          <cell r="A2008" t="str">
            <v>LOS GATOS 110760024</v>
          </cell>
          <cell r="B2008" t="str">
            <v>Central Coast</v>
          </cell>
        </row>
        <row r="2009">
          <cell r="A2009" t="str">
            <v>FOOTHILL 1102V06</v>
          </cell>
          <cell r="B2009" t="str">
            <v>Central Coast</v>
          </cell>
        </row>
        <row r="2010">
          <cell r="A2010" t="str">
            <v>PALMER 110198478</v>
          </cell>
          <cell r="B2010" t="str">
            <v>Central Coast</v>
          </cell>
        </row>
        <row r="2011">
          <cell r="A2011" t="str">
            <v>SAN LUIS OBISPO 1102V96</v>
          </cell>
          <cell r="B2011" t="str">
            <v>Central Coast</v>
          </cell>
        </row>
        <row r="2012">
          <cell r="A2012" t="str">
            <v>EDENVALE 2107circuit_breaker</v>
          </cell>
          <cell r="B2012" t="str">
            <v>Central Coast</v>
          </cell>
        </row>
        <row r="2013">
          <cell r="A2013" t="str">
            <v>MILPITAS 1105circuit_breaker</v>
          </cell>
          <cell r="B2013" t="str">
            <v>Central Coast</v>
          </cell>
        </row>
        <row r="2014">
          <cell r="A2014" t="str">
            <v>MORGAN HILL 2104XR018</v>
          </cell>
          <cell r="B2014" t="str">
            <v>Central Coast</v>
          </cell>
        </row>
        <row r="2015">
          <cell r="A2015" t="str">
            <v>REEDLEY 11127240</v>
          </cell>
          <cell r="B2015" t="str">
            <v>Central Valley</v>
          </cell>
        </row>
        <row r="2016">
          <cell r="A2016" t="str">
            <v>CALAVERAS CEMENT 11012646</v>
          </cell>
          <cell r="B2016" t="str">
            <v>Central Valley</v>
          </cell>
        </row>
        <row r="2017">
          <cell r="A2017" t="str">
            <v>SALT SPRINGS 210110416</v>
          </cell>
          <cell r="B2017" t="str">
            <v>Central Valley</v>
          </cell>
        </row>
        <row r="2018">
          <cell r="A2018" t="str">
            <v>OAKHURST 110311900</v>
          </cell>
          <cell r="B2018" t="str">
            <v>Central Valley</v>
          </cell>
        </row>
        <row r="2019">
          <cell r="A2019" t="str">
            <v>PEORIA 170567898</v>
          </cell>
          <cell r="B2019" t="str">
            <v>Central Valley</v>
          </cell>
        </row>
        <row r="2020">
          <cell r="A2020" t="str">
            <v>PEORIA 170570198</v>
          </cell>
          <cell r="B2020" t="str">
            <v>Central Valley</v>
          </cell>
        </row>
        <row r="2021">
          <cell r="A2021" t="str">
            <v>RACETRACK 17032553</v>
          </cell>
          <cell r="B2021" t="str">
            <v>Central Valley</v>
          </cell>
        </row>
        <row r="2022">
          <cell r="A2022" t="str">
            <v>693441</v>
          </cell>
          <cell r="B2022" t="str">
            <v>Central Valley</v>
          </cell>
        </row>
        <row r="2023">
          <cell r="A2023" t="str">
            <v>ANNAPOLIS 1101circuit_breaker</v>
          </cell>
          <cell r="B2023" t="str">
            <v>North Coast</v>
          </cell>
        </row>
        <row r="2024">
          <cell r="A2024" t="str">
            <v>FORT BRAGG A 11014698</v>
          </cell>
          <cell r="B2024" t="str">
            <v>North Coast</v>
          </cell>
        </row>
        <row r="2025">
          <cell r="A2025" t="str">
            <v>COTATI 1105893</v>
          </cell>
          <cell r="B2025" t="str">
            <v>North Coast</v>
          </cell>
        </row>
        <row r="2026">
          <cell r="A2026" t="str">
            <v>DUNBAR 1101234</v>
          </cell>
          <cell r="B2026" t="str">
            <v>North Coast</v>
          </cell>
        </row>
        <row r="2027">
          <cell r="A2027" t="str">
            <v>HAMILTON BRANCH 110190334</v>
          </cell>
          <cell r="B2027" t="str">
            <v>North Valley</v>
          </cell>
        </row>
        <row r="2028">
          <cell r="A2028" t="str">
            <v>KESWICK 11011590</v>
          </cell>
          <cell r="B2028" t="str">
            <v>North Valley</v>
          </cell>
        </row>
        <row r="2029">
          <cell r="A2029" t="str">
            <v>VACAVILLE 1108circuit_breaker</v>
          </cell>
          <cell r="B2029" t="str">
            <v>Sierra</v>
          </cell>
        </row>
        <row r="2030">
          <cell r="A2030" t="str">
            <v>BRUNSWICK 1102circuit_breaker</v>
          </cell>
          <cell r="B2030" t="str">
            <v>Sierra</v>
          </cell>
        </row>
        <row r="2031">
          <cell r="A2031" t="str">
            <v>MORAGA 1101108540</v>
          </cell>
          <cell r="B2031" t="str">
            <v>Bay Area</v>
          </cell>
        </row>
        <row r="2032">
          <cell r="A2032" t="str">
            <v>TASSAJARA 2112circuit_breaker</v>
          </cell>
          <cell r="B2032" t="str">
            <v>Bay Area</v>
          </cell>
        </row>
        <row r="2033">
          <cell r="A2033" t="str">
            <v>BOLINAS 110146152</v>
          </cell>
          <cell r="B2033" t="str">
            <v>Bay Area</v>
          </cell>
        </row>
        <row r="2034">
          <cell r="A2034" t="str">
            <v>OLEMA 11011686</v>
          </cell>
          <cell r="B2034" t="str">
            <v>Bay Area</v>
          </cell>
        </row>
        <row r="2035">
          <cell r="A2035" t="str">
            <v>SAN RAFAEL 1109418</v>
          </cell>
          <cell r="B2035" t="str">
            <v>Bay Area</v>
          </cell>
        </row>
        <row r="2036">
          <cell r="A2036" t="str">
            <v>MENLO 11029110</v>
          </cell>
          <cell r="B2036" t="str">
            <v>Bay Area</v>
          </cell>
        </row>
        <row r="2037">
          <cell r="A2037" t="str">
            <v>SNEATH LANE 1107circuit_breaker</v>
          </cell>
          <cell r="B2037" t="str">
            <v>Bay Area</v>
          </cell>
        </row>
        <row r="2038">
          <cell r="A2038" t="str">
            <v>WOODSIDE 11043583</v>
          </cell>
          <cell r="B2038" t="str">
            <v>Bay Area</v>
          </cell>
        </row>
        <row r="2039">
          <cell r="A2039" t="str">
            <v>HOLLISTER 2102855412</v>
          </cell>
          <cell r="B2039" t="str">
            <v>Central Coast</v>
          </cell>
        </row>
        <row r="2040">
          <cell r="A2040" t="str">
            <v>LOS OSITOS 21033010</v>
          </cell>
          <cell r="B2040" t="str">
            <v>Central Coast</v>
          </cell>
        </row>
        <row r="2041">
          <cell r="A2041" t="str">
            <v>OTTER 1101440</v>
          </cell>
          <cell r="B2041" t="str">
            <v>Central Coast</v>
          </cell>
        </row>
        <row r="2042">
          <cell r="A2042" t="str">
            <v>ROB ROY 210538430</v>
          </cell>
          <cell r="B2042" t="str">
            <v>Central Coast</v>
          </cell>
        </row>
        <row r="2043">
          <cell r="A2043" t="str">
            <v>SOLEDAD 21027048</v>
          </cell>
          <cell r="B2043" t="str">
            <v>Central Coast</v>
          </cell>
        </row>
        <row r="2044">
          <cell r="A2044" t="str">
            <v>CAYUCOS 11014701</v>
          </cell>
          <cell r="B2044" t="str">
            <v>Central Coast</v>
          </cell>
        </row>
        <row r="2045">
          <cell r="A2045" t="str">
            <v>DIVIDE 110348160</v>
          </cell>
          <cell r="B2045" t="str">
            <v>Central Coast</v>
          </cell>
        </row>
        <row r="2046">
          <cell r="A2046" t="str">
            <v>GOLDTREE 1105circuit_breaker</v>
          </cell>
          <cell r="B2046" t="str">
            <v>Central Coast</v>
          </cell>
        </row>
        <row r="2047">
          <cell r="A2047" t="str">
            <v>MESA 1101circuit_breaker</v>
          </cell>
          <cell r="B2047" t="str">
            <v>Central Coast</v>
          </cell>
        </row>
        <row r="2048">
          <cell r="A2048" t="str">
            <v>SAN LUIS OBISPO 1101483444</v>
          </cell>
          <cell r="B2048" t="str">
            <v>Central Coast</v>
          </cell>
        </row>
        <row r="2049">
          <cell r="A2049" t="str">
            <v>SAN LUIS OBISPO 1102circuit_breaker</v>
          </cell>
          <cell r="B2049" t="str">
            <v>Central Coast</v>
          </cell>
        </row>
        <row r="2050">
          <cell r="A2050" t="str">
            <v>SAN LUIS OBISPO 1107V58</v>
          </cell>
          <cell r="B2050" t="str">
            <v>Central Coast</v>
          </cell>
        </row>
        <row r="2051">
          <cell r="A2051" t="str">
            <v>MILPITAS 1108XR122</v>
          </cell>
          <cell r="B2051" t="str">
            <v>Central Coast</v>
          </cell>
        </row>
        <row r="2052">
          <cell r="A2052" t="str">
            <v>MORGAN HILL 2108circuit_breaker</v>
          </cell>
          <cell r="B2052" t="str">
            <v>Central Coast</v>
          </cell>
        </row>
        <row r="2053">
          <cell r="A2053" t="str">
            <v>SWIFT 2110XR332</v>
          </cell>
          <cell r="B2053" t="str">
            <v>Central Coast</v>
          </cell>
        </row>
        <row r="2054">
          <cell r="A2054" t="str">
            <v>CAL WATER 1102920714</v>
          </cell>
          <cell r="B2054" t="str">
            <v>Central Valley</v>
          </cell>
        </row>
        <row r="2055">
          <cell r="A2055" t="str">
            <v>POSO MOUNTAIN 210448268</v>
          </cell>
          <cell r="B2055" t="str">
            <v>Central Valley</v>
          </cell>
        </row>
        <row r="2056">
          <cell r="A2056" t="str">
            <v>SCE TEHACHAPI 1101circuit_breaker</v>
          </cell>
          <cell r="B2056" t="str">
            <v>Central Valley</v>
          </cell>
        </row>
        <row r="2057">
          <cell r="A2057" t="str">
            <v>FROGTOWN 17016807</v>
          </cell>
          <cell r="B2057" t="str">
            <v>Central Valley</v>
          </cell>
        </row>
        <row r="2058">
          <cell r="A2058" t="str">
            <v>FROGTOWN 1701L3361</v>
          </cell>
          <cell r="B2058" t="str">
            <v>Central Valley</v>
          </cell>
        </row>
        <row r="2059">
          <cell r="A2059" t="str">
            <v>MARTELL 110292172</v>
          </cell>
          <cell r="B2059" t="str">
            <v>Central Valley</v>
          </cell>
        </row>
        <row r="2060">
          <cell r="A2060" t="str">
            <v>STANISLAUS 170237276</v>
          </cell>
          <cell r="B2060" t="str">
            <v>Central Valley</v>
          </cell>
        </row>
        <row r="2061">
          <cell r="A2061" t="str">
            <v>WEST POINT 1101L2219</v>
          </cell>
          <cell r="B2061" t="str">
            <v>Central Valley</v>
          </cell>
        </row>
        <row r="2062">
          <cell r="A2062" t="str">
            <v>ELK 11014628</v>
          </cell>
          <cell r="B2062" t="str">
            <v>North Coast</v>
          </cell>
        </row>
        <row r="2063">
          <cell r="A2063" t="str">
            <v>FORT BRAGG A 1102816</v>
          </cell>
          <cell r="B2063" t="str">
            <v>North Coast</v>
          </cell>
        </row>
        <row r="2064">
          <cell r="A2064" t="str">
            <v>MIDDLETOWN 1102514</v>
          </cell>
          <cell r="B2064" t="str">
            <v>North Coast</v>
          </cell>
        </row>
        <row r="2065">
          <cell r="A2065" t="str">
            <v>FULTON 1104466</v>
          </cell>
          <cell r="B2065" t="str">
            <v>North Coast</v>
          </cell>
        </row>
        <row r="2066">
          <cell r="A2066" t="str">
            <v>SANTA ROSA A 110432180</v>
          </cell>
          <cell r="B2066" t="str">
            <v>North Coast</v>
          </cell>
        </row>
        <row r="2067">
          <cell r="A2067" t="str">
            <v>BIG MEADOWS 2101circuit_breaker</v>
          </cell>
          <cell r="B2067" t="str">
            <v>North Valley</v>
          </cell>
        </row>
        <row r="2068">
          <cell r="A2068" t="str">
            <v>CLARK ROAD 11022068</v>
          </cell>
          <cell r="B2068" t="str">
            <v>North Valley</v>
          </cell>
        </row>
        <row r="2069">
          <cell r="A2069" t="str">
            <v>NOTRE DAME 11042537</v>
          </cell>
          <cell r="B2069" t="str">
            <v>North Valley</v>
          </cell>
        </row>
        <row r="2070">
          <cell r="A2070" t="str">
            <v>SUMMIT 110249484</v>
          </cell>
          <cell r="B2070" t="str">
            <v>Sierra</v>
          </cell>
        </row>
        <row r="2071">
          <cell r="A2071" t="str">
            <v>ROSSMOOR 110168920</v>
          </cell>
          <cell r="B2071" t="str">
            <v>Bay Area</v>
          </cell>
        </row>
        <row r="2072">
          <cell r="A2072" t="str">
            <v>SAN RAMON 2101circuit_breaker</v>
          </cell>
          <cell r="B2072" t="str">
            <v>Bay Area</v>
          </cell>
        </row>
        <row r="2073">
          <cell r="A2073" t="str">
            <v>STAFFORD 11021258</v>
          </cell>
          <cell r="B2073" t="str">
            <v>Bay Area</v>
          </cell>
        </row>
        <row r="2074">
          <cell r="A2074" t="str">
            <v>MONTICELLO 110152910</v>
          </cell>
          <cell r="B2074" t="str">
            <v>Bay Area</v>
          </cell>
        </row>
        <row r="2075">
          <cell r="A2075" t="str">
            <v>SAUSALITO 11021500</v>
          </cell>
          <cell r="B2075" t="str">
            <v>Bay Area</v>
          </cell>
        </row>
        <row r="2076">
          <cell r="A2076" t="str">
            <v>GREEN VALLEY 210112130</v>
          </cell>
          <cell r="B2076" t="str">
            <v>Central Coast</v>
          </cell>
        </row>
        <row r="2077">
          <cell r="A2077" t="str">
            <v>GREEN VALLEY 210190860</v>
          </cell>
          <cell r="B2077" t="str">
            <v>Central Coast</v>
          </cell>
        </row>
        <row r="2078">
          <cell r="A2078" t="str">
            <v>HOLLISTER 21054018</v>
          </cell>
          <cell r="B2078" t="str">
            <v>Central Coast</v>
          </cell>
        </row>
        <row r="2079">
          <cell r="A2079" t="str">
            <v>JOLON 11027002</v>
          </cell>
          <cell r="B2079" t="str">
            <v>Central Coast</v>
          </cell>
        </row>
        <row r="2080">
          <cell r="A2080" t="str">
            <v>KING CITY 11037038</v>
          </cell>
          <cell r="B2080" t="str">
            <v>Central Coast</v>
          </cell>
        </row>
        <row r="2081">
          <cell r="A2081" t="str">
            <v>POINT MORETTI 11015104</v>
          </cell>
          <cell r="B2081" t="str">
            <v>Central Coast</v>
          </cell>
        </row>
        <row r="2082">
          <cell r="A2082" t="str">
            <v>RESERVATION ROAD 1102circuit_breaker</v>
          </cell>
          <cell r="B2082" t="str">
            <v>Central Coast</v>
          </cell>
        </row>
        <row r="2083">
          <cell r="A2083" t="str">
            <v>ROB ROY 210410954</v>
          </cell>
          <cell r="B2083" t="str">
            <v>Central Coast</v>
          </cell>
        </row>
        <row r="2084">
          <cell r="A2084" t="str">
            <v>BAYWOOD 1101circuit_breaker</v>
          </cell>
          <cell r="B2084" t="str">
            <v>Central Coast</v>
          </cell>
        </row>
        <row r="2085">
          <cell r="A2085" t="str">
            <v>CABRILLO 1103Y10</v>
          </cell>
          <cell r="B2085" t="str">
            <v>Central Coast</v>
          </cell>
        </row>
        <row r="2086">
          <cell r="A2086" t="str">
            <v>CAYUCOS 1102W18</v>
          </cell>
          <cell r="B2086" t="str">
            <v>Central Coast</v>
          </cell>
        </row>
        <row r="2087">
          <cell r="A2087" t="str">
            <v>CMC 1101circuit_breaker</v>
          </cell>
          <cell r="B2087" t="str">
            <v>Central Coast</v>
          </cell>
        </row>
        <row r="2088">
          <cell r="A2088" t="str">
            <v>OCEANO 1104circuit_breaker</v>
          </cell>
          <cell r="B2088" t="str">
            <v>Central Coast</v>
          </cell>
        </row>
        <row r="2089">
          <cell r="A2089" t="str">
            <v>PERRY 1101circuit_breaker</v>
          </cell>
          <cell r="B2089" t="str">
            <v>Central Coast</v>
          </cell>
        </row>
        <row r="2090">
          <cell r="A2090" t="str">
            <v>PERRY 1101W26</v>
          </cell>
          <cell r="B2090" t="str">
            <v>Central Coast</v>
          </cell>
        </row>
        <row r="2091">
          <cell r="A2091" t="str">
            <v>SANTA YNEZ 1104Y30</v>
          </cell>
          <cell r="B2091" t="str">
            <v>Central Coast</v>
          </cell>
        </row>
        <row r="2092">
          <cell r="A2092" t="str">
            <v>DUNLAP 1102778286</v>
          </cell>
          <cell r="B2092" t="str">
            <v>Central Valley</v>
          </cell>
        </row>
        <row r="2093">
          <cell r="A2093" t="str">
            <v>STONE CORRAL 11107784F</v>
          </cell>
          <cell r="B2093" t="str">
            <v>Central Valley</v>
          </cell>
        </row>
        <row r="2094">
          <cell r="A2094" t="str">
            <v>ELECTRA 11026014</v>
          </cell>
          <cell r="B2094" t="str">
            <v>Central Valley</v>
          </cell>
        </row>
        <row r="2095">
          <cell r="A2095" t="str">
            <v>FROGTOWN 170236870</v>
          </cell>
          <cell r="B2095" t="str">
            <v>Central Valley</v>
          </cell>
        </row>
        <row r="2096">
          <cell r="A2096" t="str">
            <v>BEAR VALLEY 2101circuit_breaker</v>
          </cell>
          <cell r="B2096" t="str">
            <v>Central Valley</v>
          </cell>
        </row>
        <row r="2097">
          <cell r="A2097" t="str">
            <v>CURTIS 170463502</v>
          </cell>
          <cell r="B2097" t="str">
            <v>Central Valley</v>
          </cell>
        </row>
        <row r="2098">
          <cell r="A2098" t="str">
            <v>CURTIS 17058110</v>
          </cell>
          <cell r="B2098" t="str">
            <v>Central Valley</v>
          </cell>
        </row>
        <row r="2099">
          <cell r="A2099" t="str">
            <v>PEORIA 170176030</v>
          </cell>
          <cell r="B2099" t="str">
            <v>Central Valley</v>
          </cell>
        </row>
        <row r="2100">
          <cell r="A2100" t="str">
            <v>PEORIA 170184318</v>
          </cell>
          <cell r="B2100" t="str">
            <v>Central Valley</v>
          </cell>
        </row>
        <row r="2101">
          <cell r="A2101" t="str">
            <v>PEORIA 1704circuit_breaker</v>
          </cell>
          <cell r="B2101" t="str">
            <v>Central Valley</v>
          </cell>
        </row>
        <row r="2102">
          <cell r="A2102" t="str">
            <v>86032</v>
          </cell>
          <cell r="B2102" t="str">
            <v>Central Valley</v>
          </cell>
        </row>
        <row r="2103">
          <cell r="A2103" t="str">
            <v>LUCERNE 110638436</v>
          </cell>
          <cell r="B2103" t="str">
            <v>North Coast</v>
          </cell>
        </row>
        <row r="2104">
          <cell r="A2104" t="str">
            <v>LUCERNE 1106circuit_breaker</v>
          </cell>
          <cell r="B2104" t="str">
            <v>North Coast</v>
          </cell>
        </row>
        <row r="2105">
          <cell r="A2105" t="str">
            <v>RIO DELL 1102circuit_breaker</v>
          </cell>
          <cell r="B2105" t="str">
            <v>North Coast</v>
          </cell>
        </row>
        <row r="2106">
          <cell r="A2106" t="str">
            <v>CALPINE 1144962</v>
          </cell>
          <cell r="B2106" t="str">
            <v>North Coast</v>
          </cell>
        </row>
        <row r="2107">
          <cell r="A2107" t="str">
            <v>COTATI 1105328</v>
          </cell>
          <cell r="B2107" t="str">
            <v>North Coast</v>
          </cell>
        </row>
        <row r="2108">
          <cell r="A2108" t="str">
            <v>MONROE 2103circuit_breaker</v>
          </cell>
          <cell r="B2108" t="str">
            <v>North Coast</v>
          </cell>
        </row>
        <row r="2109">
          <cell r="A2109" t="str">
            <v>SONOMA 1107294</v>
          </cell>
          <cell r="B2109" t="str">
            <v>North Coast</v>
          </cell>
        </row>
        <row r="2110">
          <cell r="A2110" t="str">
            <v>FRENCH GULCH 11011464</v>
          </cell>
          <cell r="B2110" t="str">
            <v>North Valley</v>
          </cell>
        </row>
        <row r="2111">
          <cell r="A2111" t="str">
            <v>PIT NO 3 21011386</v>
          </cell>
          <cell r="B2111" t="str">
            <v>North Valley</v>
          </cell>
        </row>
        <row r="2112">
          <cell r="A2112" t="str">
            <v>VOLTA 110185234</v>
          </cell>
          <cell r="B2112" t="str">
            <v>North Valley</v>
          </cell>
        </row>
        <row r="2113">
          <cell r="A2113" t="str">
            <v>PLACER 110451732</v>
          </cell>
          <cell r="B2113" t="str">
            <v>Sierra</v>
          </cell>
        </row>
        <row r="2114">
          <cell r="A2114" t="str">
            <v>SUMMIT 110147786</v>
          </cell>
          <cell r="B2114" t="str">
            <v>Sierra</v>
          </cell>
        </row>
        <row r="2115">
          <cell r="A2115" t="str">
            <v>WISE 110163199</v>
          </cell>
          <cell r="B2115" t="str">
            <v>Sierra</v>
          </cell>
        </row>
        <row r="2116">
          <cell r="A2116" t="str">
            <v>MORAGA 1103circuit_breaker</v>
          </cell>
          <cell r="B2116" t="str">
            <v>Bay Area</v>
          </cell>
        </row>
        <row r="2117">
          <cell r="A2117" t="str">
            <v>MORAGA 110531512</v>
          </cell>
          <cell r="B2117" t="str">
            <v>Bay Area</v>
          </cell>
        </row>
        <row r="2118">
          <cell r="A2118" t="str">
            <v>SOBRANTE 1101circuit_breaker</v>
          </cell>
          <cell r="B2118" t="str">
            <v>Bay Area</v>
          </cell>
        </row>
        <row r="2119">
          <cell r="A2119" t="str">
            <v>SOBRANTE 1102circuit_breaker</v>
          </cell>
          <cell r="B2119" t="str">
            <v>Bay Area</v>
          </cell>
        </row>
        <row r="2120">
          <cell r="A2120" t="str">
            <v>TIDEWATER 210695842</v>
          </cell>
          <cell r="B2120" t="str">
            <v>Bay Area</v>
          </cell>
        </row>
        <row r="2121">
          <cell r="A2121" t="str">
            <v>ALTO 112265474</v>
          </cell>
          <cell r="B2121" t="str">
            <v>Bay Area</v>
          </cell>
        </row>
        <row r="2122">
          <cell r="A2122" t="str">
            <v>IGNACIO 11011264</v>
          </cell>
          <cell r="B2122" t="str">
            <v>Bay Area</v>
          </cell>
        </row>
        <row r="2123">
          <cell r="A2123" t="str">
            <v>IGNACIO 1103circuit_breaker</v>
          </cell>
          <cell r="B2123" t="str">
            <v>Bay Area</v>
          </cell>
        </row>
        <row r="2124">
          <cell r="A2124" t="str">
            <v>SAUSALITO 1101circuit_breaker</v>
          </cell>
          <cell r="B2124" t="str">
            <v>Bay Area</v>
          </cell>
        </row>
        <row r="2125">
          <cell r="A2125" t="str">
            <v>SAUSALITO 11021268</v>
          </cell>
          <cell r="B2125" t="str">
            <v>Bay Area</v>
          </cell>
        </row>
        <row r="2126">
          <cell r="A2126" t="str">
            <v>HALF MOON BAY 11036012</v>
          </cell>
          <cell r="B2126" t="str">
            <v>Bay Area</v>
          </cell>
        </row>
        <row r="2127">
          <cell r="A2127" t="str">
            <v>BEN LOMOND 0401circuit_breaker</v>
          </cell>
          <cell r="B2127" t="str">
            <v>Central Coast</v>
          </cell>
        </row>
        <row r="2128">
          <cell r="A2128" t="str">
            <v>CAMP EVERS 210511384</v>
          </cell>
          <cell r="B2128" t="str">
            <v>Central Coast</v>
          </cell>
        </row>
        <row r="2129">
          <cell r="A2129" t="str">
            <v>CAMP EVERS 210611044</v>
          </cell>
          <cell r="B2129" t="str">
            <v>Central Coast</v>
          </cell>
        </row>
        <row r="2130">
          <cell r="A2130" t="str">
            <v>OTTER 110298036</v>
          </cell>
          <cell r="B2130" t="str">
            <v>Central Coast</v>
          </cell>
        </row>
        <row r="2131">
          <cell r="A2131" t="str">
            <v>TEMPLETON 2113A12</v>
          </cell>
          <cell r="B2131" t="str">
            <v>Central Coast</v>
          </cell>
        </row>
        <row r="2132">
          <cell r="A2132" t="str">
            <v>CABRILLO 1103circuit_breaker</v>
          </cell>
          <cell r="B2132" t="str">
            <v>Central Coast</v>
          </cell>
        </row>
        <row r="2133">
          <cell r="A2133" t="str">
            <v>CABRILLO 1104circuit_breaker</v>
          </cell>
          <cell r="B2133" t="str">
            <v>Central Coast</v>
          </cell>
        </row>
        <row r="2134">
          <cell r="A2134" t="str">
            <v>CAMBRIA 1101V76</v>
          </cell>
          <cell r="B2134" t="str">
            <v>Central Coast</v>
          </cell>
        </row>
        <row r="2135">
          <cell r="A2135" t="str">
            <v>MORRO BAY 1101V66</v>
          </cell>
          <cell r="B2135" t="str">
            <v>Central Coast</v>
          </cell>
        </row>
        <row r="2136">
          <cell r="A2136" t="str">
            <v>MORRO BAY 110247584</v>
          </cell>
          <cell r="B2136" t="str">
            <v>Central Coast</v>
          </cell>
        </row>
        <row r="2137">
          <cell r="A2137" t="str">
            <v>PERRY 1101V74</v>
          </cell>
          <cell r="B2137" t="str">
            <v>Central Coast</v>
          </cell>
        </row>
        <row r="2138">
          <cell r="A2138" t="str">
            <v>SAN LUIS OBISPO 1107V18</v>
          </cell>
          <cell r="B2138" t="str">
            <v>Central Coast</v>
          </cell>
        </row>
        <row r="2139">
          <cell r="A2139" t="str">
            <v>HICKS 2101circuit_breaker</v>
          </cell>
          <cell r="B2139" t="str">
            <v>Central Coast</v>
          </cell>
        </row>
        <row r="2140">
          <cell r="A2140" t="str">
            <v>AUBERRY 1101D4982</v>
          </cell>
          <cell r="B2140" t="str">
            <v>Central Valley</v>
          </cell>
        </row>
        <row r="2141">
          <cell r="A2141" t="str">
            <v>DUNLAP 11037080</v>
          </cell>
          <cell r="B2141" t="str">
            <v>Central Valley</v>
          </cell>
        </row>
        <row r="2142">
          <cell r="A2142" t="str">
            <v>OROSI 11027948F</v>
          </cell>
          <cell r="B2142" t="str">
            <v>Central Valley</v>
          </cell>
        </row>
        <row r="2143">
          <cell r="A2143" t="str">
            <v>TULE POWER HOUSE 1101circuit_breaker</v>
          </cell>
          <cell r="B2143" t="str">
            <v>Central Valley</v>
          </cell>
        </row>
        <row r="2144">
          <cell r="A2144" t="str">
            <v>CLAY 1101circuit_breaker</v>
          </cell>
          <cell r="B2144" t="str">
            <v>Central Valley</v>
          </cell>
        </row>
        <row r="2145">
          <cell r="A2145" t="str">
            <v>CORRAL 110275622</v>
          </cell>
          <cell r="B2145" t="str">
            <v>Central Valley</v>
          </cell>
        </row>
        <row r="2146">
          <cell r="A2146" t="str">
            <v>MARTELL 110198374</v>
          </cell>
          <cell r="B2146" t="str">
            <v>Central Valley</v>
          </cell>
        </row>
        <row r="2147">
          <cell r="A2147" t="str">
            <v>STANISLAUS 1702L611</v>
          </cell>
          <cell r="B2147" t="str">
            <v>Central Valley</v>
          </cell>
        </row>
        <row r="2148">
          <cell r="A2148" t="str">
            <v>PEORIA 17048040</v>
          </cell>
          <cell r="B2148" t="str">
            <v>Central Valley</v>
          </cell>
        </row>
        <row r="2149">
          <cell r="A2149" t="str">
            <v>EEL RIVER 11033820</v>
          </cell>
          <cell r="B2149" t="str">
            <v>North Coast</v>
          </cell>
        </row>
        <row r="2150">
          <cell r="A2150" t="str">
            <v>FORT BRAGG A 1102956</v>
          </cell>
          <cell r="B2150" t="str">
            <v>North Coast</v>
          </cell>
        </row>
        <row r="2151">
          <cell r="A2151" t="str">
            <v>FORT BRAGG A 11041316</v>
          </cell>
          <cell r="B2151" t="str">
            <v>North Coast</v>
          </cell>
        </row>
        <row r="2152">
          <cell r="A2152" t="str">
            <v>GUALALA 1111887180</v>
          </cell>
          <cell r="B2152" t="str">
            <v>North Coast</v>
          </cell>
        </row>
        <row r="2153">
          <cell r="A2153" t="str">
            <v>KONOCTI 11084037</v>
          </cell>
          <cell r="B2153" t="str">
            <v>North Coast</v>
          </cell>
        </row>
        <row r="2154">
          <cell r="A2154" t="str">
            <v>REDBUD 1102922</v>
          </cell>
          <cell r="B2154" t="str">
            <v>North Coast</v>
          </cell>
        </row>
        <row r="2155">
          <cell r="A2155" t="str">
            <v>RIO DELL 11027124</v>
          </cell>
          <cell r="B2155" t="str">
            <v>North Coast</v>
          </cell>
        </row>
        <row r="2156">
          <cell r="A2156" t="str">
            <v>RIO DELL 11028768</v>
          </cell>
          <cell r="B2156" t="str">
            <v>North Coast</v>
          </cell>
        </row>
        <row r="2157">
          <cell r="A2157" t="str">
            <v>COTATI 1104426</v>
          </cell>
          <cell r="B2157" t="str">
            <v>North Coast</v>
          </cell>
        </row>
        <row r="2158">
          <cell r="A2158" t="str">
            <v>FITCH MOUNTAIN 1113154</v>
          </cell>
          <cell r="B2158" t="str">
            <v>North Coast</v>
          </cell>
        </row>
        <row r="2159">
          <cell r="A2159" t="str">
            <v>SONOMA 1105138</v>
          </cell>
          <cell r="B2159" t="str">
            <v>North Coast</v>
          </cell>
        </row>
        <row r="2160">
          <cell r="A2160" t="str">
            <v>BURNEY 110297318</v>
          </cell>
          <cell r="B2160" t="str">
            <v>North Valley</v>
          </cell>
        </row>
        <row r="2161">
          <cell r="A2161" t="str">
            <v>CLARK ROAD 110247006</v>
          </cell>
          <cell r="B2161" t="str">
            <v>North Valley</v>
          </cell>
        </row>
        <row r="2162">
          <cell r="A2162" t="str">
            <v>FRENCH GULCH 11011892</v>
          </cell>
          <cell r="B2162" t="str">
            <v>North Valley</v>
          </cell>
        </row>
        <row r="2163">
          <cell r="A2163" t="str">
            <v>VOLTA 11021648</v>
          </cell>
          <cell r="B2163" t="str">
            <v>North Valley</v>
          </cell>
        </row>
        <row r="2164">
          <cell r="A2164" t="str">
            <v>BRUNSWICK 110765574</v>
          </cell>
          <cell r="B2164" t="str">
            <v>Sierra</v>
          </cell>
        </row>
        <row r="2165">
          <cell r="A2165" t="str">
            <v>HALSEY 110176178</v>
          </cell>
          <cell r="B2165" t="str">
            <v>Sierra</v>
          </cell>
        </row>
        <row r="2166">
          <cell r="A2166" t="str">
            <v>HALSEY 11025739</v>
          </cell>
          <cell r="B2166" t="str">
            <v>Sierra</v>
          </cell>
        </row>
        <row r="2167">
          <cell r="A2167" t="str">
            <v>SUMMIT 1101742</v>
          </cell>
          <cell r="B2167" t="str">
            <v>Sierra</v>
          </cell>
        </row>
        <row r="2168">
          <cell r="A2168" t="str">
            <v>BRENTWOOD 21056512</v>
          </cell>
          <cell r="B2168" t="str">
            <v>Bay Area</v>
          </cell>
        </row>
        <row r="2169">
          <cell r="A2169" t="str">
            <v>MORAGA 110381146</v>
          </cell>
          <cell r="B2169" t="str">
            <v>Bay Area</v>
          </cell>
        </row>
        <row r="2170">
          <cell r="A2170" t="str">
            <v>MORAGA 1103E510R</v>
          </cell>
          <cell r="B2170" t="str">
            <v>Bay Area</v>
          </cell>
        </row>
        <row r="2171">
          <cell r="A2171" t="str">
            <v>ROSSMOOR 1108circuit_breaker</v>
          </cell>
          <cell r="B2171" t="str">
            <v>Bay Area</v>
          </cell>
        </row>
        <row r="2172">
          <cell r="A2172" t="str">
            <v>TASSAJARA 2104circuit_breaker</v>
          </cell>
          <cell r="B2172" t="str">
            <v>Bay Area</v>
          </cell>
        </row>
        <row r="2173">
          <cell r="A2173" t="str">
            <v>EL CERRITO G 1105circuit_breaker</v>
          </cell>
          <cell r="B2173" t="str">
            <v>Bay Area</v>
          </cell>
        </row>
        <row r="2174">
          <cell r="A2174" t="str">
            <v xml:space="preserve"> circuit_breaker</v>
          </cell>
          <cell r="B2174" t="str">
            <v>Bay Area</v>
          </cell>
        </row>
        <row r="2175">
          <cell r="A2175" t="str">
            <v>FAIRVIEW 220799096</v>
          </cell>
          <cell r="B2175" t="str">
            <v>Bay Area</v>
          </cell>
        </row>
        <row r="2176">
          <cell r="A2176" t="str">
            <v>FAIRVIEW 2207P150</v>
          </cell>
          <cell r="B2176" t="str">
            <v>Bay Area</v>
          </cell>
        </row>
        <row r="2177">
          <cell r="A2177" t="str">
            <v>FRANKLIN 1104P146</v>
          </cell>
          <cell r="B2177" t="str">
            <v>Bay Area</v>
          </cell>
        </row>
        <row r="2178">
          <cell r="A2178" t="str">
            <v>OAKLAND D 1112CR192</v>
          </cell>
          <cell r="B2178" t="str">
            <v>Bay Area</v>
          </cell>
        </row>
        <row r="2179">
          <cell r="A2179" t="str">
            <v>SAN RAMON 2104circuit_breaker</v>
          </cell>
          <cell r="B2179" t="str">
            <v>Bay Area</v>
          </cell>
        </row>
        <row r="2180">
          <cell r="A2180" t="str">
            <v>SAN RAMON 2107circuit_breaker</v>
          </cell>
          <cell r="B2180" t="str">
            <v>Bay Area</v>
          </cell>
        </row>
        <row r="2181">
          <cell r="A2181" t="str">
            <v>SUNOL 1101MR387</v>
          </cell>
          <cell r="B2181" t="str">
            <v>Bay Area</v>
          </cell>
        </row>
        <row r="2182">
          <cell r="A2182" t="str">
            <v>ALTO 1123circuit_breaker</v>
          </cell>
          <cell r="B2182" t="str">
            <v>Bay Area</v>
          </cell>
        </row>
        <row r="2183">
          <cell r="A2183" t="str">
            <v>84764</v>
          </cell>
          <cell r="B2183" t="str">
            <v>Bay Area</v>
          </cell>
        </row>
        <row r="2184">
          <cell r="A2184" t="str">
            <v>LAS GALLINAS A 1104304</v>
          </cell>
          <cell r="B2184" t="str">
            <v>Bay Area</v>
          </cell>
        </row>
        <row r="2185">
          <cell r="A2185" t="str">
            <v>OLEMA 110149756</v>
          </cell>
          <cell r="B2185" t="str">
            <v>Bay Area</v>
          </cell>
        </row>
        <row r="2186">
          <cell r="A2186" t="str">
            <v>PUEBLO 1104640</v>
          </cell>
          <cell r="B2186" t="str">
            <v>Bay Area</v>
          </cell>
        </row>
        <row r="2187">
          <cell r="A2187" t="str">
            <v>SAN RAFAEL 1108circuit_breaker</v>
          </cell>
          <cell r="B2187" t="str">
            <v>Bay Area</v>
          </cell>
        </row>
        <row r="2188">
          <cell r="A2188" t="str">
            <v>SAUSALITO 110284278</v>
          </cell>
          <cell r="B2188" t="str">
            <v>Bay Area</v>
          </cell>
        </row>
        <row r="2189">
          <cell r="A2189" t="str">
            <v>SILVERADO 2105circuit_breaker</v>
          </cell>
          <cell r="B2189" t="str">
            <v>Bay Area</v>
          </cell>
        </row>
        <row r="2190">
          <cell r="A2190" t="str">
            <v>STAFFORD 1101circuit_breaker</v>
          </cell>
          <cell r="B2190" t="str">
            <v>Bay Area</v>
          </cell>
        </row>
        <row r="2191">
          <cell r="A2191" t="str">
            <v>HALF MOON BAY 1103circuit_breaker</v>
          </cell>
          <cell r="B2191" t="str">
            <v>Bay Area</v>
          </cell>
        </row>
        <row r="2192">
          <cell r="A2192" t="str">
            <v>PACIFICA 1101circuit_breaker</v>
          </cell>
          <cell r="B2192" t="str">
            <v>Bay Area</v>
          </cell>
        </row>
        <row r="2193">
          <cell r="A2193" t="str">
            <v>BIG BASIN 11015028</v>
          </cell>
          <cell r="B2193" t="str">
            <v>Central Coast</v>
          </cell>
        </row>
        <row r="2194">
          <cell r="A2194" t="str">
            <v>CAMP EVERS 210312990</v>
          </cell>
          <cell r="B2194" t="str">
            <v>Central Coast</v>
          </cell>
        </row>
        <row r="2195">
          <cell r="A2195" t="str">
            <v>CAMP EVERS 210510786</v>
          </cell>
          <cell r="B2195" t="str">
            <v>Central Coast</v>
          </cell>
        </row>
        <row r="2196">
          <cell r="A2196" t="str">
            <v>CAMP EVERS 21055146</v>
          </cell>
          <cell r="B2196" t="str">
            <v>Central Coast</v>
          </cell>
        </row>
        <row r="2197">
          <cell r="A2197" t="str">
            <v>CAMP EVERS 21055232</v>
          </cell>
          <cell r="B2197" t="str">
            <v>Central Coast</v>
          </cell>
        </row>
        <row r="2198">
          <cell r="A2198" t="str">
            <v>CAMP EVERS 210574170</v>
          </cell>
          <cell r="B2198" t="str">
            <v>Central Coast</v>
          </cell>
        </row>
        <row r="2199">
          <cell r="A2199" t="str">
            <v>CAMP EVERS 210611006</v>
          </cell>
          <cell r="B2199" t="str">
            <v>Central Coast</v>
          </cell>
        </row>
        <row r="2200">
          <cell r="A2200" t="str">
            <v>CAMP EVERS 210694770</v>
          </cell>
          <cell r="B2200" t="str">
            <v>Central Coast</v>
          </cell>
        </row>
        <row r="2201">
          <cell r="A2201" t="str">
            <v>DEL MONTE 21042624</v>
          </cell>
          <cell r="B2201" t="str">
            <v>Central Coast</v>
          </cell>
        </row>
        <row r="2202">
          <cell r="A2202" t="str">
            <v>DEL MONTE 21043088</v>
          </cell>
          <cell r="B2202" t="str">
            <v>Central Coast</v>
          </cell>
        </row>
        <row r="2203">
          <cell r="A2203" t="str">
            <v>DEL MONTE 210436720</v>
          </cell>
          <cell r="B2203" t="str">
            <v>Central Coast</v>
          </cell>
        </row>
        <row r="2204">
          <cell r="A2204" t="str">
            <v>HOLLISTER 21064004</v>
          </cell>
          <cell r="B2204" t="str">
            <v>Central Coast</v>
          </cell>
        </row>
        <row r="2205">
          <cell r="A2205" t="str">
            <v>JOLON 11027068</v>
          </cell>
          <cell r="B2205" t="str">
            <v>Central Coast</v>
          </cell>
        </row>
        <row r="2206">
          <cell r="A2206" t="str">
            <v>LOS OSITOS 21037062</v>
          </cell>
          <cell r="B2206" t="str">
            <v>Central Coast</v>
          </cell>
        </row>
        <row r="2207">
          <cell r="A2207" t="str">
            <v>POINT MORETTI 110139126</v>
          </cell>
          <cell r="B2207" t="str">
            <v>Central Coast</v>
          </cell>
        </row>
        <row r="2208">
          <cell r="A2208" t="str">
            <v>RESERVATION ROAD 1101circuit_breaker</v>
          </cell>
          <cell r="B2208" t="str">
            <v>Central Coast</v>
          </cell>
        </row>
        <row r="2209">
          <cell r="A2209" t="str">
            <v>SAN ARDO 11017632</v>
          </cell>
          <cell r="B2209" t="str">
            <v>Central Coast</v>
          </cell>
        </row>
        <row r="2210">
          <cell r="A2210" t="str">
            <v>LOS GATOS 110760092</v>
          </cell>
          <cell r="B2210" t="str">
            <v>Central Coast</v>
          </cell>
        </row>
        <row r="2211">
          <cell r="A2211" t="str">
            <v>SARATOGA 1105LC14</v>
          </cell>
          <cell r="B2211" t="str">
            <v>Central Coast</v>
          </cell>
        </row>
        <row r="2212">
          <cell r="A2212" t="str">
            <v>STELLING 111060090</v>
          </cell>
          <cell r="B2212" t="str">
            <v>Central Coast</v>
          </cell>
        </row>
        <row r="2213">
          <cell r="A2213" t="str">
            <v>CAMBRIA 1102W50</v>
          </cell>
          <cell r="B2213" t="str">
            <v>Central Coast</v>
          </cell>
        </row>
        <row r="2214">
          <cell r="A2214" t="str">
            <v>OILFIELDS 1103N48</v>
          </cell>
          <cell r="B2214" t="str">
            <v>Central Coast</v>
          </cell>
        </row>
        <row r="2215">
          <cell r="A2215" t="str">
            <v>OILFIELDS 1103N62</v>
          </cell>
          <cell r="B2215" t="str">
            <v>Central Coast</v>
          </cell>
        </row>
        <row r="2216">
          <cell r="A2216" t="str">
            <v>PALMER 1101M88</v>
          </cell>
          <cell r="B2216" t="str">
            <v>Central Coast</v>
          </cell>
        </row>
        <row r="2217">
          <cell r="A2217" t="str">
            <v>PURISIMA 1101Y44</v>
          </cell>
          <cell r="B2217" t="str">
            <v>Central Coast</v>
          </cell>
        </row>
        <row r="2218">
          <cell r="A2218" t="str">
            <v>SAN LUIS OBISPO 1107circuit_breaker</v>
          </cell>
          <cell r="B2218" t="str">
            <v>Central Coast</v>
          </cell>
        </row>
        <row r="2219">
          <cell r="A2219" t="str">
            <v>SISQUOC 1103M98</v>
          </cell>
          <cell r="B2219" t="str">
            <v>Central Coast</v>
          </cell>
        </row>
        <row r="2220">
          <cell r="A2220" t="str">
            <v>MC KEE 110870535</v>
          </cell>
          <cell r="B2220" t="str">
            <v>Central Coast</v>
          </cell>
        </row>
        <row r="2221">
          <cell r="A2221" t="str">
            <v>MORGAN HILL 2105XR602</v>
          </cell>
          <cell r="B2221" t="str">
            <v>Central Coast</v>
          </cell>
        </row>
        <row r="2222">
          <cell r="A2222" t="str">
            <v>SWIFT 2102circuit_breaker</v>
          </cell>
          <cell r="B2222" t="str">
            <v>Central Coast</v>
          </cell>
        </row>
        <row r="2223">
          <cell r="A2223" t="str">
            <v>CUYAMA 1103622728</v>
          </cell>
          <cell r="B2223" t="str">
            <v>Central Valley</v>
          </cell>
        </row>
        <row r="2224">
          <cell r="A2224" t="str">
            <v>KERN OIL 11063301</v>
          </cell>
          <cell r="B2224" t="str">
            <v>Central Valley</v>
          </cell>
        </row>
        <row r="2225">
          <cell r="A2225" t="str">
            <v>CLAY 110184572</v>
          </cell>
          <cell r="B2225" t="str">
            <v>Central Valley</v>
          </cell>
        </row>
        <row r="2226">
          <cell r="A2226" t="str">
            <v>CLAY 1102circuit_breaker</v>
          </cell>
          <cell r="B2226" t="str">
            <v>Central Valley</v>
          </cell>
        </row>
        <row r="2227">
          <cell r="A2227" t="str">
            <v>FROGTOWN 170274648</v>
          </cell>
          <cell r="B2227" t="str">
            <v>Central Valley</v>
          </cell>
        </row>
        <row r="2228">
          <cell r="A2228" t="str">
            <v>STANISLAUS 170237278</v>
          </cell>
          <cell r="B2228" t="str">
            <v>Central Valley</v>
          </cell>
        </row>
        <row r="2229">
          <cell r="A2229" t="str">
            <v>CURTIS 170268380</v>
          </cell>
          <cell r="B2229" t="str">
            <v>Central Valley</v>
          </cell>
        </row>
        <row r="2230">
          <cell r="A2230" t="str">
            <v>CURTIS 170356972</v>
          </cell>
          <cell r="B2230" t="str">
            <v>Central Valley</v>
          </cell>
        </row>
        <row r="2231">
          <cell r="A2231" t="str">
            <v>CURTIS 1704803</v>
          </cell>
          <cell r="B2231" t="str">
            <v>Central Valley</v>
          </cell>
        </row>
        <row r="2232">
          <cell r="A2232" t="str">
            <v>PEORIA 170169124</v>
          </cell>
          <cell r="B2232" t="str">
            <v>Central Valley</v>
          </cell>
        </row>
        <row r="2233">
          <cell r="A2233" t="str">
            <v>PEORIA 170413494</v>
          </cell>
          <cell r="B2233" t="str">
            <v>Central Valley</v>
          </cell>
        </row>
        <row r="2234">
          <cell r="A2234" t="str">
            <v>WESTLEY 11039010</v>
          </cell>
          <cell r="B2234" t="str">
            <v>Central Valley</v>
          </cell>
        </row>
        <row r="2235">
          <cell r="A2235" t="str">
            <v>FORT BRAGG A 1102418</v>
          </cell>
          <cell r="B2235" t="str">
            <v>North Coast</v>
          </cell>
        </row>
        <row r="2236">
          <cell r="A2236" t="str">
            <v>GUALALA 1111445166</v>
          </cell>
          <cell r="B2236" t="str">
            <v>North Coast</v>
          </cell>
        </row>
        <row r="2237">
          <cell r="A2237" t="str">
            <v>HOPLAND 1101circuit_breaker</v>
          </cell>
          <cell r="B2237" t="str">
            <v>North Coast</v>
          </cell>
        </row>
        <row r="2238">
          <cell r="A2238" t="str">
            <v>LUCERNE 110676850</v>
          </cell>
          <cell r="B2238" t="str">
            <v>North Coast</v>
          </cell>
        </row>
        <row r="2239">
          <cell r="A2239" t="str">
            <v>UKIAH 1114544</v>
          </cell>
          <cell r="B2239" t="str">
            <v>North Coast</v>
          </cell>
        </row>
        <row r="2240">
          <cell r="A2240" t="str">
            <v>WILLOW CREEK 11035012</v>
          </cell>
          <cell r="B2240" t="str">
            <v>North Coast</v>
          </cell>
        </row>
        <row r="2241">
          <cell r="A2241" t="str">
            <v>CORONA 11034446</v>
          </cell>
          <cell r="B2241" t="str">
            <v>North Coast</v>
          </cell>
        </row>
        <row r="2242">
          <cell r="A2242" t="str">
            <v>COTATI 110494186</v>
          </cell>
          <cell r="B2242" t="str">
            <v>North Coast</v>
          </cell>
        </row>
        <row r="2243">
          <cell r="A2243" t="str">
            <v>LAKEVILLE 1102530</v>
          </cell>
          <cell r="B2243" t="str">
            <v>North Coast</v>
          </cell>
        </row>
        <row r="2244">
          <cell r="A2244" t="str">
            <v>MONTE RIO 11135026</v>
          </cell>
          <cell r="B2244" t="str">
            <v>North Coast</v>
          </cell>
        </row>
        <row r="2245">
          <cell r="A2245" t="str">
            <v>ANTLER 11011384</v>
          </cell>
          <cell r="B2245" t="str">
            <v>North Valley</v>
          </cell>
        </row>
        <row r="2246">
          <cell r="A2246" t="str">
            <v>BIG MEADOWS 21012510</v>
          </cell>
          <cell r="B2246" t="str">
            <v>North Valley</v>
          </cell>
        </row>
        <row r="2247">
          <cell r="A2247" t="str">
            <v>CHESTER 1101circuit_breaker</v>
          </cell>
          <cell r="B2247" t="str">
            <v>North Valley</v>
          </cell>
        </row>
        <row r="2248">
          <cell r="A2248" t="str">
            <v>FRENCH GULCH 1101circuit_breaker</v>
          </cell>
          <cell r="B2248" t="str">
            <v>North Valley</v>
          </cell>
        </row>
        <row r="2249">
          <cell r="A2249" t="str">
            <v>HAMILTON BRANCH 110118205</v>
          </cell>
          <cell r="B2249" t="str">
            <v>North Valley</v>
          </cell>
        </row>
        <row r="2250">
          <cell r="A2250" t="str">
            <v>HAMILTON BRANCH 1101circuit_breaker</v>
          </cell>
          <cell r="B2250" t="str">
            <v>North Valley</v>
          </cell>
        </row>
        <row r="2251">
          <cell r="A2251" t="str">
            <v>OREGON TRAIL 110346860</v>
          </cell>
          <cell r="B2251" t="str">
            <v>North Valley</v>
          </cell>
        </row>
        <row r="2252">
          <cell r="A2252" t="str">
            <v>BRUNSWICK 111094368</v>
          </cell>
          <cell r="B2252" t="str">
            <v>Sierra</v>
          </cell>
        </row>
        <row r="2253">
          <cell r="A2253" t="str">
            <v>DIAMOND SPRINGS 110699658</v>
          </cell>
          <cell r="B2253" t="str">
            <v>Sierra</v>
          </cell>
        </row>
        <row r="2254">
          <cell r="A2254" t="str">
            <v>HALSEY 1102circuit_breaker</v>
          </cell>
          <cell r="B2254" t="str">
            <v>Sierra</v>
          </cell>
        </row>
        <row r="2255">
          <cell r="A2255" t="str">
            <v>PLACER 1101circuit_breaker</v>
          </cell>
          <cell r="B2255" t="str">
            <v>Sierra</v>
          </cell>
        </row>
        <row r="2256">
          <cell r="A2256" t="str">
            <v>PLACERVILLE 210619732</v>
          </cell>
          <cell r="B2256" t="str">
            <v>Sierra</v>
          </cell>
        </row>
        <row r="2257">
          <cell r="A2257" t="str">
            <v>TAMARACK 1101circuit_breaker</v>
          </cell>
          <cell r="B2257" t="str">
            <v>Sierra</v>
          </cell>
        </row>
        <row r="2258">
          <cell r="A2258" t="str">
            <v>WEIMAR 1101circuit_breaker</v>
          </cell>
          <cell r="B2258" t="str">
            <v>Sierra</v>
          </cell>
        </row>
        <row r="2259">
          <cell r="A2259" t="str">
            <v>WEIMAR 11022038</v>
          </cell>
          <cell r="B2259" t="str">
            <v>Sierra</v>
          </cell>
        </row>
        <row r="2260">
          <cell r="A2260" t="str">
            <v>ALHAMBRA 1102circuit_breaker</v>
          </cell>
          <cell r="B2260" t="str">
            <v>Bay Area</v>
          </cell>
        </row>
        <row r="2261">
          <cell r="A2261" t="str">
            <v>ALHAMBRA 1105circuit_breaker</v>
          </cell>
          <cell r="B2261" t="str">
            <v>Bay Area</v>
          </cell>
        </row>
        <row r="2262">
          <cell r="A2262" t="str">
            <v>BRYANT 0402circuit_breaker</v>
          </cell>
          <cell r="B2262" t="str">
            <v>Bay Area</v>
          </cell>
        </row>
        <row r="2263">
          <cell r="A2263" t="str">
            <v>CLAYTON 2216circuit_breaker</v>
          </cell>
          <cell r="B2263" t="str">
            <v>Bay Area</v>
          </cell>
        </row>
        <row r="2264">
          <cell r="A2264" t="str">
            <v>FAIRVIEW 2207M501R</v>
          </cell>
          <cell r="B2264" t="str">
            <v>Bay Area</v>
          </cell>
        </row>
        <row r="2265">
          <cell r="A2265" t="str">
            <v>LAKEWOOD 1102circuit_breaker</v>
          </cell>
          <cell r="B2265" t="str">
            <v>Bay Area</v>
          </cell>
        </row>
        <row r="2266">
          <cell r="A2266" t="str">
            <v>LAKEWOOD 1104circuit_breaker</v>
          </cell>
          <cell r="B2266" t="str">
            <v>Bay Area</v>
          </cell>
        </row>
        <row r="2267">
          <cell r="A2267" t="str">
            <v>ROSSMOOR 110798488</v>
          </cell>
          <cell r="B2267" t="str">
            <v>Bay Area</v>
          </cell>
        </row>
        <row r="2268">
          <cell r="A2268" t="str">
            <v>LAKEWOOD 210738404</v>
          </cell>
          <cell r="B2268" t="str">
            <v>Bay Area</v>
          </cell>
        </row>
        <row r="2269">
          <cell r="A2269" t="str">
            <v>LAKEWOOD 210769586</v>
          </cell>
          <cell r="B2269" t="str">
            <v>Bay Area</v>
          </cell>
        </row>
        <row r="2270">
          <cell r="A2270" t="str">
            <v>LAKEWOOD 210964992</v>
          </cell>
          <cell r="B2270" t="str">
            <v>Bay Area</v>
          </cell>
        </row>
        <row r="2271">
          <cell r="A2271" t="str">
            <v>LAKEWOOD 211021345</v>
          </cell>
          <cell r="B2271" t="str">
            <v>Bay Area</v>
          </cell>
        </row>
        <row r="2272">
          <cell r="A2272" t="str">
            <v>LAKEWOOD 211090650</v>
          </cell>
          <cell r="B2272" t="str">
            <v>Bay Area</v>
          </cell>
        </row>
        <row r="2273">
          <cell r="A2273" t="str">
            <v>LAKEWOOD 211093966</v>
          </cell>
          <cell r="B2273" t="str">
            <v>Bay Area</v>
          </cell>
        </row>
        <row r="2274">
          <cell r="A2274" t="str">
            <v>LAKEWOOD 211094814</v>
          </cell>
          <cell r="B2274" t="str">
            <v>Bay Area</v>
          </cell>
        </row>
        <row r="2275">
          <cell r="A2275" t="str">
            <v>LAKEWOOD 2110circuit_breaker</v>
          </cell>
          <cell r="B2275" t="str">
            <v>Bay Area</v>
          </cell>
        </row>
        <row r="2276">
          <cell r="A2276" t="str">
            <v>LAKEWOOD 2110D578R</v>
          </cell>
          <cell r="B2276" t="str">
            <v>Bay Area</v>
          </cell>
        </row>
        <row r="2277">
          <cell r="A2277" t="str">
            <v>LAKEWOOD 2110W520R</v>
          </cell>
          <cell r="B2277" t="str">
            <v>Bay Area</v>
          </cell>
        </row>
        <row r="2278">
          <cell r="A2278" t="str">
            <v>LAKEWOOD 222475242</v>
          </cell>
          <cell r="B2278" t="str">
            <v>Bay Area</v>
          </cell>
        </row>
        <row r="2279">
          <cell r="A2279" t="str">
            <v>LAKEWOOD 2224circuit_breaker</v>
          </cell>
          <cell r="B2279" t="str">
            <v>Bay Area</v>
          </cell>
        </row>
        <row r="2280">
          <cell r="A2280" t="str">
            <v>LAKEWOOD 2224W544R</v>
          </cell>
          <cell r="B2280" t="str">
            <v>Bay Area</v>
          </cell>
        </row>
        <row r="2281">
          <cell r="A2281" t="str">
            <v>LAKEWOOD 2224568670</v>
          </cell>
          <cell r="B2281" t="str">
            <v>Bay Area</v>
          </cell>
        </row>
        <row r="2282">
          <cell r="A2282" t="str">
            <v>ROBLES 0401circuit_breaker</v>
          </cell>
          <cell r="B2282" t="str">
            <v>Bay Area</v>
          </cell>
        </row>
        <row r="2283">
          <cell r="A2283" t="str">
            <v>LAS AROMAS 04013342</v>
          </cell>
          <cell r="B2283" t="str">
            <v>Bay Area</v>
          </cell>
        </row>
        <row r="2284">
          <cell r="A2284" t="str">
            <v>LAS AROMAS 0401LA401R</v>
          </cell>
          <cell r="B2284" t="str">
            <v>Bay Area</v>
          </cell>
        </row>
        <row r="2285">
          <cell r="A2285" t="str">
            <v>MEADOW LANE 2103circuit_breaker</v>
          </cell>
          <cell r="B2285" t="str">
            <v>Bay Area</v>
          </cell>
        </row>
        <row r="2286">
          <cell r="A2286" t="str">
            <v>MEADOW LANE 2104circuit_breaker</v>
          </cell>
          <cell r="B2286" t="str">
            <v>Bay Area</v>
          </cell>
        </row>
        <row r="2287">
          <cell r="A2287" t="str">
            <v>MEADOW LANE 2105circuit_breaker</v>
          </cell>
          <cell r="B2287" t="str">
            <v>Bay Area</v>
          </cell>
        </row>
        <row r="2288">
          <cell r="A2288" t="str">
            <v>MEADOW LANE 2107C589R</v>
          </cell>
          <cell r="B2288" t="str">
            <v>Bay Area</v>
          </cell>
        </row>
        <row r="2289">
          <cell r="A2289" t="str">
            <v>MEADOW LANE 2107circuit_breaker</v>
          </cell>
          <cell r="B2289" t="str">
            <v>Bay Area</v>
          </cell>
        </row>
        <row r="2290">
          <cell r="A2290" t="str">
            <v>TIDEWATER 210978302</v>
          </cell>
          <cell r="B2290" t="str">
            <v>Bay Area</v>
          </cell>
        </row>
        <row r="2291">
          <cell r="A2291" t="str">
            <v>MORAGA 11017616</v>
          </cell>
          <cell r="B2291" t="str">
            <v>Bay Area</v>
          </cell>
        </row>
        <row r="2292">
          <cell r="A2292" t="str">
            <v>MORAGA 110183424</v>
          </cell>
          <cell r="B2292" t="str">
            <v>Bay Area</v>
          </cell>
        </row>
        <row r="2293">
          <cell r="A2293" t="str">
            <v>MORAGA 110518396</v>
          </cell>
          <cell r="B2293" t="str">
            <v>Bay Area</v>
          </cell>
        </row>
        <row r="2294">
          <cell r="A2294" t="str">
            <v>MORAGA 11058354</v>
          </cell>
          <cell r="B2294" t="str">
            <v>Bay Area</v>
          </cell>
        </row>
        <row r="2295">
          <cell r="A2295" t="str">
            <v>ORINDA 04013442</v>
          </cell>
          <cell r="B2295" t="str">
            <v>Bay Area</v>
          </cell>
        </row>
        <row r="2296">
          <cell r="A2296" t="str">
            <v>RESEARCH 210263274</v>
          </cell>
          <cell r="B2296" t="str">
            <v>Bay Area</v>
          </cell>
        </row>
        <row r="2297">
          <cell r="A2297" t="str">
            <v>RESEARCH 21029746</v>
          </cell>
          <cell r="B2297" t="str">
            <v>Bay Area</v>
          </cell>
        </row>
        <row r="2298">
          <cell r="A2298" t="str">
            <v>ROSSMOOR 11018132</v>
          </cell>
          <cell r="B2298" t="str">
            <v>Bay Area</v>
          </cell>
        </row>
        <row r="2299">
          <cell r="A2299" t="str">
            <v>ROSSMOOR 1101L501R</v>
          </cell>
          <cell r="B2299" t="str">
            <v>Bay Area</v>
          </cell>
        </row>
        <row r="2300">
          <cell r="A2300" t="str">
            <v>ROSSMOOR 1101L503R</v>
          </cell>
          <cell r="B2300" t="str">
            <v>Bay Area</v>
          </cell>
        </row>
        <row r="2301">
          <cell r="A2301" t="str">
            <v>ROSSMOOR 1102circuit_breaker</v>
          </cell>
          <cell r="B2301" t="str">
            <v>Bay Area</v>
          </cell>
        </row>
        <row r="2302">
          <cell r="A2302" t="str">
            <v>ROSSMOOR 1103circuit_breaker</v>
          </cell>
          <cell r="B2302" t="str">
            <v>Bay Area</v>
          </cell>
        </row>
        <row r="2303">
          <cell r="A2303" t="str">
            <v>ROSSMOOR 1104circuit_breaker</v>
          </cell>
          <cell r="B2303" t="str">
            <v>Bay Area</v>
          </cell>
        </row>
        <row r="2304">
          <cell r="A2304" t="str">
            <v>ROSSMOOR 1106circuit_breaker</v>
          </cell>
          <cell r="B2304" t="str">
            <v>Bay Area</v>
          </cell>
        </row>
        <row r="2305">
          <cell r="A2305" t="str">
            <v>ROSSMOOR 1106L522R</v>
          </cell>
          <cell r="B2305" t="str">
            <v>Bay Area</v>
          </cell>
        </row>
        <row r="2306">
          <cell r="A2306" t="str">
            <v>ROSSMOOR 11077311</v>
          </cell>
          <cell r="B2306" t="str">
            <v>Bay Area</v>
          </cell>
        </row>
        <row r="2307">
          <cell r="A2307" t="str">
            <v>SOBRANTE 110142914</v>
          </cell>
          <cell r="B2307" t="str">
            <v>Bay Area</v>
          </cell>
        </row>
        <row r="2308">
          <cell r="A2308" t="str">
            <v>SOBRANTE 1102L510R</v>
          </cell>
          <cell r="B2308" t="str">
            <v>Bay Area</v>
          </cell>
        </row>
        <row r="2309">
          <cell r="A2309" t="str">
            <v>SOBRANTE 1102L520R</v>
          </cell>
          <cell r="B2309" t="str">
            <v>Bay Area</v>
          </cell>
        </row>
        <row r="2310">
          <cell r="A2310" t="str">
            <v>TASSAJARA 210812712</v>
          </cell>
          <cell r="B2310" t="str">
            <v>Bay Area</v>
          </cell>
        </row>
        <row r="2311">
          <cell r="A2311" t="str">
            <v>CLAYTON 1104C550R</v>
          </cell>
          <cell r="B2311" t="str">
            <v>Bay Area</v>
          </cell>
        </row>
        <row r="2312">
          <cell r="A2312" t="str">
            <v>TIDEWATER 2106C514R</v>
          </cell>
          <cell r="B2312" t="str">
            <v>Bay Area</v>
          </cell>
        </row>
        <row r="2313">
          <cell r="A2313" t="str">
            <v>MEADOW LANE 210611184</v>
          </cell>
          <cell r="B2313" t="str">
            <v>Bay Area</v>
          </cell>
        </row>
        <row r="2314">
          <cell r="A2314" t="str">
            <v>MEADOW LANE 210865456</v>
          </cell>
          <cell r="B2314" t="str">
            <v>Bay Area</v>
          </cell>
        </row>
        <row r="2315">
          <cell r="A2315" t="str">
            <v>TIDEWATER 2104circuit_breaker</v>
          </cell>
          <cell r="B2315" t="str">
            <v>Bay Area</v>
          </cell>
        </row>
        <row r="2316">
          <cell r="A2316" t="str">
            <v>TIDEWATER 2106circuit_breaker</v>
          </cell>
          <cell r="B2316" t="str">
            <v>Bay Area</v>
          </cell>
        </row>
        <row r="2317">
          <cell r="A2317" t="str">
            <v>TIDEWATER 210756052</v>
          </cell>
          <cell r="B2317" t="str">
            <v>Bay Area</v>
          </cell>
        </row>
        <row r="2318">
          <cell r="A2318" t="str">
            <v>TIDEWATER 2107circuit_breaker</v>
          </cell>
          <cell r="B2318" t="str">
            <v>Bay Area</v>
          </cell>
        </row>
        <row r="2319">
          <cell r="A2319" t="str">
            <v>TIDEWATER 2110C561R</v>
          </cell>
          <cell r="B2319" t="str">
            <v>Bay Area</v>
          </cell>
        </row>
        <row r="2320">
          <cell r="A2320" t="str">
            <v>TIDEWATER 2110C594R</v>
          </cell>
          <cell r="B2320" t="str">
            <v>Bay Area</v>
          </cell>
        </row>
        <row r="2321">
          <cell r="A2321" t="str">
            <v>TIDEWATER 2110circuit_breaker</v>
          </cell>
          <cell r="B2321" t="str">
            <v>Bay Area</v>
          </cell>
        </row>
        <row r="2322">
          <cell r="A2322" t="str">
            <v>WALNUT CREEK 0404circuit_breaker</v>
          </cell>
          <cell r="B2322" t="str">
            <v>Bay Area</v>
          </cell>
        </row>
        <row r="2323">
          <cell r="A2323" t="str">
            <v>TASSAJARA 210883368</v>
          </cell>
          <cell r="B2323" t="str">
            <v>Bay Area</v>
          </cell>
        </row>
        <row r="2324">
          <cell r="A2324" t="str">
            <v>TIDEWATER 210657926</v>
          </cell>
          <cell r="B2324" t="str">
            <v>Bay Area</v>
          </cell>
        </row>
        <row r="2325">
          <cell r="A2325" t="str">
            <v>BERKELEY F 0402circuit_breaker</v>
          </cell>
          <cell r="B2325" t="str">
            <v>Bay Area</v>
          </cell>
        </row>
        <row r="2326">
          <cell r="A2326" t="str">
            <v>BERKELEY F 1103BR110</v>
          </cell>
          <cell r="B2326" t="str">
            <v>Bay Area</v>
          </cell>
        </row>
        <row r="2327">
          <cell r="A2327" t="str">
            <v>BERKELEY F 1105BR100</v>
          </cell>
          <cell r="B2327" t="str">
            <v>Bay Area</v>
          </cell>
        </row>
        <row r="2328">
          <cell r="A2328" t="str">
            <v xml:space="preserve"> CR242</v>
          </cell>
          <cell r="B2328" t="str">
            <v>Bay Area</v>
          </cell>
        </row>
        <row r="2329">
          <cell r="A2329" t="str">
            <v>MAPLE 0401circuit_breaker</v>
          </cell>
          <cell r="B2329" t="str">
            <v>Bay Area</v>
          </cell>
        </row>
        <row r="2330">
          <cell r="A2330" t="str">
            <v>EDES 1112circuit_breaker</v>
          </cell>
          <cell r="B2330" t="str">
            <v>Bay Area</v>
          </cell>
        </row>
        <row r="2331">
          <cell r="A2331" t="str">
            <v>EDES 1112CR100</v>
          </cell>
          <cell r="B2331" t="str">
            <v>Bay Area</v>
          </cell>
        </row>
        <row r="2332">
          <cell r="A2332" t="str">
            <v>EDES 1112CR282</v>
          </cell>
          <cell r="B2332" t="str">
            <v>Bay Area</v>
          </cell>
        </row>
        <row r="2333">
          <cell r="A2333" t="str">
            <v>EDES 1112CR308</v>
          </cell>
          <cell r="B2333" t="str">
            <v>Bay Area</v>
          </cell>
        </row>
        <row r="2334">
          <cell r="A2334" t="str">
            <v>EDES 1112CR312</v>
          </cell>
          <cell r="B2334" t="str">
            <v>Bay Area</v>
          </cell>
        </row>
        <row r="2335">
          <cell r="A2335" t="str">
            <v>EL CERRITO G 1105BR194</v>
          </cell>
          <cell r="B2335" t="str">
            <v>Bay Area</v>
          </cell>
        </row>
        <row r="2336">
          <cell r="A2336" t="str">
            <v>SPRUCE 0402BR304</v>
          </cell>
          <cell r="B2336" t="str">
            <v>Bay Area</v>
          </cell>
        </row>
        <row r="2337">
          <cell r="A2337" t="str">
            <v>EL CERRITO G 1111circuit_breaker</v>
          </cell>
          <cell r="B2337" t="str">
            <v>Bay Area</v>
          </cell>
        </row>
        <row r="2338">
          <cell r="A2338" t="str">
            <v>EL CERRITO G 1112BR178</v>
          </cell>
          <cell r="B2338" t="str">
            <v>Bay Area</v>
          </cell>
        </row>
        <row r="2339">
          <cell r="A2339" t="str">
            <v>EL CERRITO G 1112BR180</v>
          </cell>
          <cell r="B2339" t="str">
            <v>Bay Area</v>
          </cell>
        </row>
        <row r="2340">
          <cell r="A2340" t="str">
            <v>EL CERRITO G 1112circuit_breaker</v>
          </cell>
          <cell r="B2340" t="str">
            <v>Bay Area</v>
          </cell>
        </row>
        <row r="2341">
          <cell r="A2341" t="str">
            <v>FAIRMOUNT 0401circuit_breaker</v>
          </cell>
          <cell r="B2341" t="str">
            <v>Bay Area</v>
          </cell>
        </row>
        <row r="2342">
          <cell r="A2342" t="str">
            <v>FAIRVIEW 2207P148</v>
          </cell>
          <cell r="B2342" t="str">
            <v>Bay Area</v>
          </cell>
        </row>
        <row r="2343">
          <cell r="A2343" t="str">
            <v>FAIRVIEW 2207P304</v>
          </cell>
          <cell r="B2343" t="str">
            <v>Bay Area</v>
          </cell>
        </row>
        <row r="2344">
          <cell r="A2344" t="str">
            <v>WOOD 0401circuit_breaker</v>
          </cell>
          <cell r="B2344" t="str">
            <v>Bay Area</v>
          </cell>
        </row>
        <row r="2345">
          <cell r="A2345" t="str">
            <v>FAIRVIEW 2207P142</v>
          </cell>
          <cell r="B2345" t="str">
            <v>Bay Area</v>
          </cell>
        </row>
        <row r="2346">
          <cell r="A2346" t="str">
            <v>FRANKLIN 1101P138</v>
          </cell>
          <cell r="B2346" t="str">
            <v>Bay Area</v>
          </cell>
        </row>
        <row r="2347">
          <cell r="A2347" t="str">
            <v>FRANKLIN 1104circuit_breaker</v>
          </cell>
          <cell r="B2347" t="str">
            <v>Bay Area</v>
          </cell>
        </row>
        <row r="2348">
          <cell r="A2348" t="str">
            <v>FRANKLIN 1104P136</v>
          </cell>
          <cell r="B2348" t="str">
            <v>Bay Area</v>
          </cell>
        </row>
        <row r="2349">
          <cell r="A2349" t="str">
            <v>HOLLYWOOD 0401circuit_breaker</v>
          </cell>
          <cell r="B2349" t="str">
            <v>Bay Area</v>
          </cell>
        </row>
        <row r="2350">
          <cell r="A2350" t="str">
            <v>OAK 0401circuit_breaker</v>
          </cell>
          <cell r="B2350" t="str">
            <v>Bay Area</v>
          </cell>
        </row>
        <row r="2351">
          <cell r="A2351" t="str">
            <v>OAKLAND J 1102CR184</v>
          </cell>
          <cell r="B2351" t="str">
            <v>Bay Area</v>
          </cell>
        </row>
        <row r="2352">
          <cell r="A2352" t="str">
            <v>OAKLAND J 1102CR254</v>
          </cell>
          <cell r="B2352" t="str">
            <v>Bay Area</v>
          </cell>
        </row>
        <row r="2353">
          <cell r="A2353" t="str">
            <v>OAKLAND J 1105153228</v>
          </cell>
          <cell r="B2353" t="str">
            <v>Bay Area</v>
          </cell>
        </row>
        <row r="2354">
          <cell r="A2354" t="str">
            <v>OAKLAND J 1105CR132</v>
          </cell>
          <cell r="B2354" t="str">
            <v>Bay Area</v>
          </cell>
        </row>
        <row r="2355">
          <cell r="A2355" t="str">
            <v>OAKLAND J 1106CR330</v>
          </cell>
          <cell r="B2355" t="str">
            <v>Bay Area</v>
          </cell>
        </row>
        <row r="2356">
          <cell r="A2356" t="str">
            <v>OAKLAND J 1118CR198</v>
          </cell>
          <cell r="B2356" t="str">
            <v>Bay Area</v>
          </cell>
        </row>
        <row r="2357">
          <cell r="A2357" t="str">
            <v>OAKLAND J 1102circuit_breaker</v>
          </cell>
          <cell r="B2357" t="str">
            <v>Bay Area</v>
          </cell>
        </row>
        <row r="2358">
          <cell r="A2358" t="str">
            <v>OAKLAND J 1104CR382</v>
          </cell>
          <cell r="B2358" t="str">
            <v>Bay Area</v>
          </cell>
        </row>
        <row r="2359">
          <cell r="A2359" t="str">
            <v>OAKLAND J 1105CR130</v>
          </cell>
          <cell r="B2359" t="str">
            <v>Bay Area</v>
          </cell>
        </row>
        <row r="2360">
          <cell r="A2360" t="str">
            <v>OAKLAND J 1106circuit_breaker</v>
          </cell>
          <cell r="B2360" t="str">
            <v>Bay Area</v>
          </cell>
        </row>
        <row r="2361">
          <cell r="A2361" t="str">
            <v>OAKLAND J 1116circuit_breaker</v>
          </cell>
          <cell r="B2361" t="str">
            <v>Bay Area</v>
          </cell>
        </row>
        <row r="2362">
          <cell r="A2362" t="str">
            <v>OAKLAND J 1117CR190</v>
          </cell>
          <cell r="B2362" t="str">
            <v>Bay Area</v>
          </cell>
        </row>
        <row r="2363">
          <cell r="A2363" t="str">
            <v>OAKLAND D 1133circuit_breaker</v>
          </cell>
          <cell r="B2363" t="str">
            <v>Bay Area</v>
          </cell>
        </row>
        <row r="2364">
          <cell r="A2364" t="str">
            <v>OAKLAND K 1101circuit_breaker</v>
          </cell>
          <cell r="B2364" t="str">
            <v>Bay Area</v>
          </cell>
        </row>
        <row r="2365">
          <cell r="A2365" t="str">
            <v>OAKLAND K 1101CR170</v>
          </cell>
          <cell r="B2365" t="str">
            <v>Bay Area</v>
          </cell>
        </row>
        <row r="2366">
          <cell r="A2366" t="str">
            <v>OAKLAND K 1101CR172</v>
          </cell>
          <cell r="B2366" t="str">
            <v>Bay Area</v>
          </cell>
        </row>
        <row r="2367">
          <cell r="A2367" t="str">
            <v>OAKLAND K 1102circuit_breaker</v>
          </cell>
          <cell r="B2367" t="str">
            <v>Bay Area</v>
          </cell>
        </row>
        <row r="2368">
          <cell r="A2368" t="str">
            <v>OAKLAND K 1102CR014</v>
          </cell>
          <cell r="B2368" t="str">
            <v>Bay Area</v>
          </cell>
        </row>
        <row r="2369">
          <cell r="A2369" t="str">
            <v>FLORENCE 0401circuit_breaker</v>
          </cell>
          <cell r="B2369" t="str">
            <v>Bay Area</v>
          </cell>
        </row>
        <row r="2370">
          <cell r="A2370" t="str">
            <v>OAKLAND K 1103circuit_breaker</v>
          </cell>
          <cell r="B2370" t="str">
            <v>Bay Area</v>
          </cell>
        </row>
        <row r="2371">
          <cell r="A2371" t="str">
            <v>OAKLAND K 1103CR188</v>
          </cell>
          <cell r="B2371" t="str">
            <v>Bay Area</v>
          </cell>
        </row>
        <row r="2372">
          <cell r="A2372" t="str">
            <v>OAKLAND K 1104circuit_breaker</v>
          </cell>
          <cell r="B2372" t="str">
            <v>Bay Area</v>
          </cell>
        </row>
        <row r="2373">
          <cell r="A2373" t="str">
            <v>OAKLAND K 1104CR204</v>
          </cell>
          <cell r="B2373" t="str">
            <v>Bay Area</v>
          </cell>
        </row>
        <row r="2374">
          <cell r="A2374" t="str">
            <v>OAKLAND K 1104CR208</v>
          </cell>
          <cell r="B2374" t="str">
            <v>Bay Area</v>
          </cell>
        </row>
        <row r="2375">
          <cell r="A2375" t="str">
            <v>OAKLAND X 1104CR022</v>
          </cell>
          <cell r="B2375" t="str">
            <v>Bay Area</v>
          </cell>
        </row>
        <row r="2376">
          <cell r="A2376" t="str">
            <v>OAKLAND X 1104CR214</v>
          </cell>
          <cell r="B2376" t="str">
            <v>Bay Area</v>
          </cell>
        </row>
        <row r="2377">
          <cell r="A2377" t="str">
            <v>OAKLAND X 1104CR288</v>
          </cell>
          <cell r="B2377" t="str">
            <v>Bay Area</v>
          </cell>
        </row>
        <row r="2378">
          <cell r="A2378" t="str">
            <v>OAKLAND X 1105circuit_breaker</v>
          </cell>
          <cell r="B2378" t="str">
            <v>Bay Area</v>
          </cell>
        </row>
        <row r="2379">
          <cell r="A2379" t="str">
            <v>OAKLAND X 1106circuit_breaker</v>
          </cell>
          <cell r="B2379" t="str">
            <v>Bay Area</v>
          </cell>
        </row>
        <row r="2380">
          <cell r="A2380" t="str">
            <v>OAKLAND X 1106CR006</v>
          </cell>
          <cell r="B2380" t="str">
            <v>Bay Area</v>
          </cell>
        </row>
        <row r="2381">
          <cell r="A2381" t="str">
            <v>OAKLAND X 1106CR008</v>
          </cell>
          <cell r="B2381" t="str">
            <v>Bay Area</v>
          </cell>
        </row>
        <row r="2382">
          <cell r="A2382" t="str">
            <v>OAKLAND X 1106CR266</v>
          </cell>
          <cell r="B2382" t="str">
            <v>Bay Area</v>
          </cell>
        </row>
        <row r="2383">
          <cell r="A2383" t="str">
            <v>OAKLAND X 1101CR224</v>
          </cell>
          <cell r="B2383" t="str">
            <v>Bay Area</v>
          </cell>
        </row>
        <row r="2384">
          <cell r="A2384" t="str">
            <v>PALO SECO 0401circuit_breaker</v>
          </cell>
          <cell r="B2384" t="str">
            <v>Bay Area</v>
          </cell>
        </row>
        <row r="2385">
          <cell r="A2385" t="str">
            <v>RIDGE 0401circuit_breaker</v>
          </cell>
          <cell r="B2385" t="str">
            <v>Bay Area</v>
          </cell>
        </row>
        <row r="2386">
          <cell r="A2386" t="str">
            <v>RIDGE 0402circuit_breaker</v>
          </cell>
          <cell r="B2386" t="str">
            <v>Bay Area</v>
          </cell>
        </row>
        <row r="2387">
          <cell r="A2387" t="str">
            <v>BANCROFT 0401circuit_breaker</v>
          </cell>
          <cell r="B2387" t="str">
            <v>Bay Area</v>
          </cell>
        </row>
        <row r="2388">
          <cell r="A2388" t="str">
            <v>BANCROFT 0402circuit_breaker</v>
          </cell>
          <cell r="B2388" t="str">
            <v>Bay Area</v>
          </cell>
        </row>
        <row r="2389">
          <cell r="A2389" t="str">
            <v>SAN LEANDRO U 1109CR002</v>
          </cell>
          <cell r="B2389" t="str">
            <v>Bay Area</v>
          </cell>
        </row>
        <row r="2390">
          <cell r="A2390" t="str">
            <v>SAN LEANDRO U 1109CR182</v>
          </cell>
          <cell r="B2390" t="str">
            <v>Bay Area</v>
          </cell>
        </row>
        <row r="2391">
          <cell r="A2391" t="str">
            <v>SPRUCE 0401BR316</v>
          </cell>
          <cell r="B2391" t="str">
            <v>Bay Area</v>
          </cell>
        </row>
        <row r="2392">
          <cell r="A2392" t="str">
            <v>VALLEY VIEW 1103circuit_breaker</v>
          </cell>
          <cell r="B2392" t="str">
            <v>Bay Area</v>
          </cell>
        </row>
        <row r="2393">
          <cell r="A2393" t="str">
            <v>VALLEY VIEW 1103P160</v>
          </cell>
          <cell r="B2393" t="str">
            <v>Bay Area</v>
          </cell>
        </row>
        <row r="2394">
          <cell r="A2394" t="str">
            <v>VALLEY VIEW 1105P124</v>
          </cell>
          <cell r="B2394" t="str">
            <v>Bay Area</v>
          </cell>
        </row>
        <row r="2395">
          <cell r="A2395" t="str">
            <v>VALLEY VIEW 1105P126</v>
          </cell>
          <cell r="B2395" t="str">
            <v>Bay Area</v>
          </cell>
        </row>
        <row r="2396">
          <cell r="A2396" t="str">
            <v>VALLEY VIEW 1105P190</v>
          </cell>
          <cell r="B2396" t="str">
            <v>Bay Area</v>
          </cell>
        </row>
        <row r="2397">
          <cell r="A2397" t="str">
            <v>VALLEY VIEW 1106P180</v>
          </cell>
          <cell r="B2397" t="str">
            <v>Bay Area</v>
          </cell>
        </row>
        <row r="2398">
          <cell r="A2398" t="str">
            <v>VALLEY VIEW 1106circuit_breaker</v>
          </cell>
          <cell r="B2398" t="str">
            <v>Bay Area</v>
          </cell>
        </row>
        <row r="2399">
          <cell r="A2399" t="str">
            <v>VALLEY VIEW 1106P128</v>
          </cell>
          <cell r="B2399" t="str">
            <v>Bay Area</v>
          </cell>
        </row>
        <row r="2400">
          <cell r="A2400" t="str">
            <v>VALLEY VIEW 1106P176</v>
          </cell>
          <cell r="B2400" t="str">
            <v>Bay Area</v>
          </cell>
        </row>
        <row r="2401">
          <cell r="A2401" t="str">
            <v>WALDO 0401circuit_breaker</v>
          </cell>
          <cell r="B2401" t="str">
            <v>Bay Area</v>
          </cell>
        </row>
        <row r="2402">
          <cell r="A2402" t="str">
            <v>WALDO 0402circuit_breaker</v>
          </cell>
          <cell r="B2402" t="str">
            <v>Bay Area</v>
          </cell>
        </row>
        <row r="2403">
          <cell r="A2403" t="str">
            <v>CASTRO VALLEY 1101MR204</v>
          </cell>
          <cell r="B2403" t="str">
            <v>Bay Area</v>
          </cell>
        </row>
        <row r="2404">
          <cell r="A2404" t="str">
            <v>CASTRO VALLEY 1101MR359</v>
          </cell>
          <cell r="B2404" t="str">
            <v>Bay Area</v>
          </cell>
        </row>
        <row r="2405">
          <cell r="A2405" t="str">
            <v>CASTRO VALLEY 1101MR518</v>
          </cell>
          <cell r="B2405" t="str">
            <v>Bay Area</v>
          </cell>
        </row>
        <row r="2406">
          <cell r="A2406" t="str">
            <v>CASTRO VALLEY 1104MR201</v>
          </cell>
          <cell r="B2406" t="str">
            <v>Bay Area</v>
          </cell>
        </row>
        <row r="2407">
          <cell r="A2407" t="str">
            <v>CASTRO VALLEY 1104MR236</v>
          </cell>
          <cell r="B2407" t="str">
            <v>Bay Area</v>
          </cell>
        </row>
        <row r="2408">
          <cell r="A2408" t="str">
            <v>CASTRO VALLEY 1106MR205</v>
          </cell>
          <cell r="B2408" t="str">
            <v>Bay Area</v>
          </cell>
        </row>
        <row r="2409">
          <cell r="A2409" t="str">
            <v>CASTRO VALLEY 1106MR578</v>
          </cell>
          <cell r="B2409" t="str">
            <v>Bay Area</v>
          </cell>
        </row>
        <row r="2410">
          <cell r="A2410" t="str">
            <v>CASTRO VALLEY 1108circuit_breaker</v>
          </cell>
          <cell r="B2410" t="str">
            <v>Bay Area</v>
          </cell>
        </row>
        <row r="2411">
          <cell r="A2411" t="str">
            <v>CASTRO VALLEY 1108MR379</v>
          </cell>
          <cell r="B2411" t="str">
            <v>Bay Area</v>
          </cell>
        </row>
        <row r="2412">
          <cell r="A2412" t="str">
            <v>CASTRO VALLEY 1101MR248</v>
          </cell>
          <cell r="B2412" t="str">
            <v>Bay Area</v>
          </cell>
        </row>
        <row r="2413">
          <cell r="A2413" t="str">
            <v>CASTRO VALLEY 1109circuit_breaker</v>
          </cell>
          <cell r="B2413" t="str">
            <v>Bay Area</v>
          </cell>
        </row>
        <row r="2414">
          <cell r="A2414" t="str">
            <v>WARD 0401circuit_breaker</v>
          </cell>
          <cell r="B2414" t="str">
            <v>Bay Area</v>
          </cell>
        </row>
        <row r="2415">
          <cell r="A2415" t="str">
            <v>JARVIS 1101MR210</v>
          </cell>
          <cell r="B2415" t="str">
            <v>Bay Area</v>
          </cell>
        </row>
        <row r="2416">
          <cell r="A2416" t="str">
            <v>RADUM 1105MR282</v>
          </cell>
          <cell r="B2416" t="str">
            <v>Bay Area</v>
          </cell>
        </row>
        <row r="2417">
          <cell r="A2417" t="str">
            <v>SAN LEANDRO U 1102circuit_breaker</v>
          </cell>
          <cell r="B2417" t="str">
            <v>Bay Area</v>
          </cell>
        </row>
        <row r="2418">
          <cell r="A2418" t="str">
            <v>SAN LEANDRO U 1105circuit_breaker</v>
          </cell>
          <cell r="B2418" t="str">
            <v>Bay Area</v>
          </cell>
        </row>
        <row r="2419">
          <cell r="A2419" t="str">
            <v>SAN LEANDRO U 1107MR560</v>
          </cell>
          <cell r="B2419" t="str">
            <v>Bay Area</v>
          </cell>
        </row>
        <row r="2420">
          <cell r="A2420" t="str">
            <v>SAN LEANDRO U 11149838</v>
          </cell>
          <cell r="B2420" t="str">
            <v>Bay Area</v>
          </cell>
        </row>
        <row r="2421">
          <cell r="A2421" t="str">
            <v>SAN LEANDRO U 1114circuit_breaker</v>
          </cell>
          <cell r="B2421" t="str">
            <v>Bay Area</v>
          </cell>
        </row>
        <row r="2422">
          <cell r="A2422" t="str">
            <v>SAN LEANDRO U 1114MR218</v>
          </cell>
          <cell r="B2422" t="str">
            <v>Bay Area</v>
          </cell>
        </row>
        <row r="2423">
          <cell r="A2423" t="str">
            <v>SAN LEANDRO U 1114MR544</v>
          </cell>
          <cell r="B2423" t="str">
            <v>Bay Area</v>
          </cell>
        </row>
        <row r="2424">
          <cell r="A2424" t="str">
            <v>SAN LEANDRO U 1114MR545</v>
          </cell>
          <cell r="B2424" t="str">
            <v>Bay Area</v>
          </cell>
        </row>
        <row r="2425">
          <cell r="A2425" t="str">
            <v>SAN RAMON 2103circuit_breaker</v>
          </cell>
          <cell r="B2425" t="str">
            <v>Bay Area</v>
          </cell>
        </row>
        <row r="2426">
          <cell r="A2426" t="str">
            <v>SAN RAMON 2103MR279</v>
          </cell>
          <cell r="B2426" t="str">
            <v>Bay Area</v>
          </cell>
        </row>
        <row r="2427">
          <cell r="A2427" t="str">
            <v>SAN RAMON 2104MR143</v>
          </cell>
          <cell r="B2427" t="str">
            <v>Bay Area</v>
          </cell>
        </row>
        <row r="2428">
          <cell r="A2428" t="str">
            <v>SAN RAMON 2111circuit_breaker</v>
          </cell>
          <cell r="B2428" t="str">
            <v>Bay Area</v>
          </cell>
        </row>
        <row r="2429">
          <cell r="A2429" t="str">
            <v>SAN RAMON 2111MR673</v>
          </cell>
          <cell r="B2429" t="str">
            <v>Bay Area</v>
          </cell>
        </row>
        <row r="2430">
          <cell r="A2430" t="str">
            <v>SAN RAMON 2106circuit_breaker</v>
          </cell>
          <cell r="B2430" t="str">
            <v>Bay Area</v>
          </cell>
        </row>
        <row r="2431">
          <cell r="A2431" t="str">
            <v>SAN RAMON 2114circuit_breaker</v>
          </cell>
          <cell r="B2431" t="str">
            <v>Bay Area</v>
          </cell>
        </row>
        <row r="2432">
          <cell r="A2432" t="str">
            <v>SAN RAMON 2119circuit_breaker</v>
          </cell>
          <cell r="B2432" t="str">
            <v>Bay Area</v>
          </cell>
        </row>
        <row r="2433">
          <cell r="A2433" t="str">
            <v>SAN RAMON 2119MR388</v>
          </cell>
          <cell r="B2433" t="str">
            <v>Bay Area</v>
          </cell>
        </row>
        <row r="2434">
          <cell r="A2434" t="str">
            <v>FREMONT 1104MR707</v>
          </cell>
          <cell r="B2434" t="str">
            <v>Bay Area</v>
          </cell>
        </row>
        <row r="2435">
          <cell r="A2435" t="str">
            <v>SUNOL 1101MR650</v>
          </cell>
          <cell r="B2435" t="str">
            <v>Bay Area</v>
          </cell>
        </row>
        <row r="2436">
          <cell r="A2436" t="str">
            <v>TASSAJARA 2113MR280</v>
          </cell>
          <cell r="B2436" t="str">
            <v>Bay Area</v>
          </cell>
        </row>
        <row r="2437">
          <cell r="A2437" t="str">
            <v>ALTO 1122circuit_breaker</v>
          </cell>
          <cell r="B2437" t="str">
            <v>Bay Area</v>
          </cell>
        </row>
        <row r="2438">
          <cell r="A2438" t="str">
            <v>GREENBRAE 11037315</v>
          </cell>
          <cell r="B2438" t="str">
            <v>Bay Area</v>
          </cell>
        </row>
        <row r="2439">
          <cell r="A2439" t="str">
            <v>ALTO 1124circuit_breaker</v>
          </cell>
          <cell r="B2439" t="str">
            <v>Bay Area</v>
          </cell>
        </row>
        <row r="2440">
          <cell r="A2440" t="str">
            <v>ALTO 1120500</v>
          </cell>
          <cell r="B2440" t="str">
            <v>Bay Area</v>
          </cell>
        </row>
        <row r="2441">
          <cell r="A2441" t="str">
            <v>ALTO 11251158</v>
          </cell>
          <cell r="B2441" t="str">
            <v>Bay Area</v>
          </cell>
        </row>
        <row r="2442">
          <cell r="A2442" t="str">
            <v>BOLINAS 11011064</v>
          </cell>
          <cell r="B2442" t="str">
            <v>Bay Area</v>
          </cell>
        </row>
        <row r="2443">
          <cell r="A2443" t="str">
            <v>BOLINAS 1101528</v>
          </cell>
          <cell r="B2443" t="str">
            <v>Bay Area</v>
          </cell>
        </row>
        <row r="2444">
          <cell r="A2444" t="str">
            <v>CALISTOGA 110266730</v>
          </cell>
          <cell r="B2444" t="str">
            <v>Bay Area</v>
          </cell>
        </row>
        <row r="2445">
          <cell r="A2445" t="str">
            <v>GREENBRAE 11021254</v>
          </cell>
          <cell r="B2445" t="str">
            <v>Bay Area</v>
          </cell>
        </row>
        <row r="2446">
          <cell r="A2446" t="str">
            <v>GREENBRAE 1103circuit_breaker</v>
          </cell>
          <cell r="B2446" t="str">
            <v>Bay Area</v>
          </cell>
        </row>
        <row r="2447">
          <cell r="A2447" t="str">
            <v>GREENBRAE 1104751</v>
          </cell>
          <cell r="B2447" t="str">
            <v>Bay Area</v>
          </cell>
        </row>
        <row r="2448">
          <cell r="A2448" t="str">
            <v>IGNACIO 11041290</v>
          </cell>
          <cell r="B2448" t="str">
            <v>Bay Area</v>
          </cell>
        </row>
        <row r="2449">
          <cell r="A2449" t="str">
            <v>IGNACIO 1104450582</v>
          </cell>
          <cell r="B2449" t="str">
            <v>Bay Area</v>
          </cell>
        </row>
        <row r="2450">
          <cell r="A2450" t="str">
            <v>318</v>
          </cell>
          <cell r="B2450" t="str">
            <v>Bay Area</v>
          </cell>
        </row>
        <row r="2451">
          <cell r="A2451" t="str">
            <v>908</v>
          </cell>
          <cell r="B2451" t="str">
            <v>Bay Area</v>
          </cell>
        </row>
        <row r="2452">
          <cell r="A2452" t="str">
            <v>IGNACIO 1101circuit_breaker</v>
          </cell>
          <cell r="B2452" t="str">
            <v>Bay Area</v>
          </cell>
        </row>
        <row r="2453">
          <cell r="A2453" t="str">
            <v>IGNACIO 1102circuit_breaker</v>
          </cell>
          <cell r="B2453" t="str">
            <v>Bay Area</v>
          </cell>
        </row>
        <row r="2454">
          <cell r="A2454" t="str">
            <v>NOVATO 1103circuit_breaker</v>
          </cell>
          <cell r="B2454" t="str">
            <v>Bay Area</v>
          </cell>
        </row>
        <row r="2455">
          <cell r="A2455" t="str">
            <v>LAS GALLINAS A 11041220</v>
          </cell>
          <cell r="B2455" t="str">
            <v>Bay Area</v>
          </cell>
        </row>
        <row r="2456">
          <cell r="A2456" t="str">
            <v>LAS GALLINAS A 11051218</v>
          </cell>
          <cell r="B2456" t="str">
            <v>Bay Area</v>
          </cell>
        </row>
        <row r="2457">
          <cell r="A2457" t="str">
            <v>MONTICELLO 1101circuit_breaker</v>
          </cell>
          <cell r="B2457" t="str">
            <v>Bay Area</v>
          </cell>
        </row>
        <row r="2458">
          <cell r="A2458" t="str">
            <v>BASALT 1106circuit_breaker</v>
          </cell>
          <cell r="B2458" t="str">
            <v>Bay Area</v>
          </cell>
        </row>
        <row r="2459">
          <cell r="A2459" t="str">
            <v>NAPA 11021360</v>
          </cell>
          <cell r="B2459" t="str">
            <v>Bay Area</v>
          </cell>
        </row>
        <row r="2460">
          <cell r="A2460" t="str">
            <v>NAPA 11025057</v>
          </cell>
          <cell r="B2460" t="str">
            <v>Bay Area</v>
          </cell>
        </row>
        <row r="2461">
          <cell r="A2461" t="str">
            <v>NAPA 1102710</v>
          </cell>
          <cell r="B2461" t="str">
            <v>Bay Area</v>
          </cell>
        </row>
        <row r="2462">
          <cell r="A2462" t="str">
            <v>NAPA 1102942</v>
          </cell>
          <cell r="B2462" t="str">
            <v>Bay Area</v>
          </cell>
        </row>
        <row r="2463">
          <cell r="A2463" t="str">
            <v>NAPA 111048232</v>
          </cell>
          <cell r="B2463" t="str">
            <v>Bay Area</v>
          </cell>
        </row>
        <row r="2464">
          <cell r="A2464" t="str">
            <v>NAPA 1110712</v>
          </cell>
          <cell r="B2464" t="str">
            <v>Bay Area</v>
          </cell>
        </row>
        <row r="2465">
          <cell r="A2465" t="str">
            <v>NAPA 1110944</v>
          </cell>
          <cell r="B2465" t="str">
            <v>Bay Area</v>
          </cell>
        </row>
        <row r="2466">
          <cell r="A2466" t="str">
            <v>NAPA 1112circuit_breaker</v>
          </cell>
          <cell r="B2466" t="str">
            <v>Bay Area</v>
          </cell>
        </row>
        <row r="2467">
          <cell r="A2467" t="str">
            <v>NORTH TOWER 1103circuit_breaker</v>
          </cell>
          <cell r="B2467" t="str">
            <v>Bay Area</v>
          </cell>
        </row>
        <row r="2468">
          <cell r="A2468" t="str">
            <v>NORTH TOWER 1108circuit_breaker</v>
          </cell>
          <cell r="B2468" t="str">
            <v>Bay Area</v>
          </cell>
        </row>
        <row r="2469">
          <cell r="A2469" t="str">
            <v>VALLEJO B 0412circuit_breaker</v>
          </cell>
          <cell r="B2469" t="str">
            <v>Bay Area</v>
          </cell>
        </row>
        <row r="2470">
          <cell r="A2470" t="str">
            <v>VALLEJO B 0413circuit_breaker</v>
          </cell>
          <cell r="B2470" t="str">
            <v>Bay Area</v>
          </cell>
        </row>
        <row r="2471">
          <cell r="A2471" t="str">
            <v>NOVATO 11041282</v>
          </cell>
          <cell r="B2471" t="str">
            <v>Bay Area</v>
          </cell>
        </row>
        <row r="2472">
          <cell r="A2472" t="str">
            <v>PUEBLO 2102698</v>
          </cell>
          <cell r="B2472" t="str">
            <v>Bay Area</v>
          </cell>
        </row>
        <row r="2473">
          <cell r="A2473" t="str">
            <v>SAN RAFAEL 1101310</v>
          </cell>
          <cell r="B2473" t="str">
            <v>Bay Area</v>
          </cell>
        </row>
        <row r="2474">
          <cell r="A2474" t="str">
            <v>SAN RAFAEL 1101494</v>
          </cell>
          <cell r="B2474" t="str">
            <v>Bay Area</v>
          </cell>
        </row>
        <row r="2475">
          <cell r="A2475" t="str">
            <v>SAN RAFAEL 110168970</v>
          </cell>
          <cell r="B2475" t="str">
            <v>Bay Area</v>
          </cell>
        </row>
        <row r="2476">
          <cell r="A2476" t="str">
            <v>SAN RAFAEL 1101circuit_breaker</v>
          </cell>
          <cell r="B2476" t="str">
            <v>Bay Area</v>
          </cell>
        </row>
        <row r="2477">
          <cell r="A2477" t="str">
            <v>SAN RAFAEL 1102circuit_breaker</v>
          </cell>
          <cell r="B2477" t="str">
            <v>Bay Area</v>
          </cell>
        </row>
        <row r="2478">
          <cell r="A2478" t="str">
            <v>SAN RAFAEL 1105344</v>
          </cell>
          <cell r="B2478" t="str">
            <v>Bay Area</v>
          </cell>
        </row>
        <row r="2479">
          <cell r="A2479" t="str">
            <v>SAN RAFAEL 1105534</v>
          </cell>
          <cell r="B2479" t="str">
            <v>Bay Area</v>
          </cell>
        </row>
        <row r="2480">
          <cell r="A2480" t="str">
            <v>SAN RAFAEL 1105circuit_breaker</v>
          </cell>
          <cell r="B2480" t="str">
            <v>Bay Area</v>
          </cell>
        </row>
        <row r="2481">
          <cell r="A2481" t="str">
            <v>LAS GALLINAS A 1107554</v>
          </cell>
          <cell r="B2481" t="str">
            <v>Bay Area</v>
          </cell>
        </row>
        <row r="2482">
          <cell r="A2482" t="str">
            <v>SAN RAFAEL 11061230</v>
          </cell>
          <cell r="B2482" t="str">
            <v>Bay Area</v>
          </cell>
        </row>
        <row r="2483">
          <cell r="A2483" t="str">
            <v>SAN RAFAEL 1106910</v>
          </cell>
          <cell r="B2483" t="str">
            <v>Bay Area</v>
          </cell>
        </row>
        <row r="2484">
          <cell r="A2484" t="str">
            <v>SAN RAFAEL 1107circuit_breaker</v>
          </cell>
          <cell r="B2484" t="str">
            <v>Bay Area</v>
          </cell>
        </row>
        <row r="2485">
          <cell r="A2485" t="str">
            <v>SAN RAFAEL 11081262</v>
          </cell>
          <cell r="B2485" t="str">
            <v>Bay Area</v>
          </cell>
        </row>
        <row r="2486">
          <cell r="A2486" t="str">
            <v>SAN RAFAEL 1108322</v>
          </cell>
          <cell r="B2486" t="str">
            <v>Bay Area</v>
          </cell>
        </row>
        <row r="2487">
          <cell r="A2487" t="str">
            <v>SAN RAFAEL 110668694</v>
          </cell>
          <cell r="B2487" t="str">
            <v>Bay Area</v>
          </cell>
        </row>
        <row r="2488">
          <cell r="A2488" t="str">
            <v>SAN RAFAEL 110991742</v>
          </cell>
          <cell r="B2488" t="str">
            <v>Bay Area</v>
          </cell>
        </row>
        <row r="2489">
          <cell r="A2489" t="str">
            <v>SAN RAFAEL 1109circuit_breaker</v>
          </cell>
          <cell r="B2489" t="str">
            <v>Bay Area</v>
          </cell>
        </row>
        <row r="2490">
          <cell r="A2490" t="str">
            <v>ALTO 112088190</v>
          </cell>
          <cell r="B2490" t="str">
            <v>Bay Area</v>
          </cell>
        </row>
        <row r="2491">
          <cell r="A2491" t="str">
            <v>SAUSALITO 11021224</v>
          </cell>
          <cell r="B2491" t="str">
            <v>Bay Area</v>
          </cell>
        </row>
        <row r="2492">
          <cell r="A2492" t="str">
            <v>SILVERADO 21051308</v>
          </cell>
          <cell r="B2492" t="str">
            <v>Bay Area</v>
          </cell>
        </row>
        <row r="2493">
          <cell r="A2493" t="str">
            <v>STAFFORD 11011298</v>
          </cell>
          <cell r="B2493" t="str">
            <v>Bay Area</v>
          </cell>
        </row>
        <row r="2494">
          <cell r="A2494" t="str">
            <v>STAFFORD 110242542</v>
          </cell>
          <cell r="B2494" t="str">
            <v>Bay Area</v>
          </cell>
        </row>
        <row r="2495">
          <cell r="A2495" t="str">
            <v>BAY MEADOWS 210257886</v>
          </cell>
          <cell r="B2495" t="str">
            <v>Bay Area</v>
          </cell>
        </row>
        <row r="2496">
          <cell r="A2496" t="str">
            <v>BELMONT 110347804</v>
          </cell>
          <cell r="B2496" t="str">
            <v>Bay Area</v>
          </cell>
        </row>
        <row r="2497">
          <cell r="A2497" t="str">
            <v>BELMONT 11038956</v>
          </cell>
          <cell r="B2497" t="str">
            <v>Bay Area</v>
          </cell>
        </row>
        <row r="2498">
          <cell r="A2498" t="str">
            <v>BELMONT 11038958</v>
          </cell>
          <cell r="B2498" t="str">
            <v>Bay Area</v>
          </cell>
        </row>
        <row r="2499">
          <cell r="A2499" t="str">
            <v>BELMONT 11109088</v>
          </cell>
          <cell r="B2499" t="str">
            <v>Bay Area</v>
          </cell>
        </row>
        <row r="2500">
          <cell r="A2500" t="str">
            <v>BELMONT 111039182</v>
          </cell>
          <cell r="B2500" t="str">
            <v>Bay Area</v>
          </cell>
        </row>
        <row r="2501">
          <cell r="A2501" t="str">
            <v>BELMONT 11109090</v>
          </cell>
          <cell r="B2501" t="str">
            <v>Bay Area</v>
          </cell>
        </row>
        <row r="2502">
          <cell r="A2502" t="str">
            <v>BERESFORD 04039154</v>
          </cell>
          <cell r="B2502" t="str">
            <v>Bay Area</v>
          </cell>
        </row>
        <row r="2503">
          <cell r="A2503" t="str">
            <v>BERESFORD 0403circuit_breaker</v>
          </cell>
          <cell r="B2503" t="str">
            <v>Bay Area</v>
          </cell>
        </row>
        <row r="2504">
          <cell r="A2504" t="str">
            <v>CAROLANDS 04049024</v>
          </cell>
          <cell r="B2504" t="str">
            <v>Bay Area</v>
          </cell>
        </row>
        <row r="2505">
          <cell r="A2505" t="str">
            <v>CAROLANDS 04049026</v>
          </cell>
          <cell r="B2505" t="str">
            <v>Bay Area</v>
          </cell>
        </row>
        <row r="2506">
          <cell r="A2506" t="str">
            <v>EMERALD LAKE 04028872</v>
          </cell>
          <cell r="B2506" t="str">
            <v>Bay Area</v>
          </cell>
        </row>
        <row r="2507">
          <cell r="A2507" t="str">
            <v>EMERALD LAKE 04028858</v>
          </cell>
          <cell r="B2507" t="str">
            <v>Bay Area</v>
          </cell>
        </row>
        <row r="2508">
          <cell r="A2508" t="str">
            <v>LAS PULGAS 0401circuit_breaker</v>
          </cell>
          <cell r="B2508" t="str">
            <v>Bay Area</v>
          </cell>
        </row>
        <row r="2509">
          <cell r="A2509" t="str">
            <v>WOODSIDE 1104555372</v>
          </cell>
          <cell r="B2509" t="str">
            <v>Bay Area</v>
          </cell>
        </row>
        <row r="2510">
          <cell r="A2510" t="str">
            <v>HALF MOON BAY 110265568</v>
          </cell>
          <cell r="B2510" t="str">
            <v>Bay Area</v>
          </cell>
        </row>
        <row r="2511">
          <cell r="A2511" t="str">
            <v>HALF MOON BAY 110148868</v>
          </cell>
          <cell r="B2511" t="str">
            <v>Bay Area</v>
          </cell>
        </row>
        <row r="2512">
          <cell r="A2512" t="str">
            <v>HALF MOON BAY 11018940</v>
          </cell>
          <cell r="B2512" t="str">
            <v>Bay Area</v>
          </cell>
        </row>
        <row r="2513">
          <cell r="A2513" t="str">
            <v>HALF MOON BAY 11028910</v>
          </cell>
          <cell r="B2513" t="str">
            <v>Bay Area</v>
          </cell>
        </row>
        <row r="2514">
          <cell r="A2514" t="str">
            <v>HALF MOON BAY 1102circuit_breaker</v>
          </cell>
          <cell r="B2514" t="str">
            <v>Bay Area</v>
          </cell>
        </row>
        <row r="2515">
          <cell r="A2515" t="str">
            <v>HALF MOON BAY 11038894</v>
          </cell>
          <cell r="B2515" t="str">
            <v>Bay Area</v>
          </cell>
        </row>
        <row r="2516">
          <cell r="A2516" t="str">
            <v>PACIFICA 11015001</v>
          </cell>
          <cell r="B2516" t="str">
            <v>Bay Area</v>
          </cell>
        </row>
        <row r="2517">
          <cell r="A2517" t="str">
            <v>PACIFICA 1103circuit_breaker</v>
          </cell>
          <cell r="B2517" t="str">
            <v>Bay Area</v>
          </cell>
        </row>
        <row r="2518">
          <cell r="A2518" t="str">
            <v>PACIFICA 110266732</v>
          </cell>
          <cell r="B2518" t="str">
            <v>Bay Area</v>
          </cell>
        </row>
        <row r="2519">
          <cell r="A2519" t="str">
            <v>PACIFICA 11026783</v>
          </cell>
          <cell r="B2519" t="str">
            <v>Bay Area</v>
          </cell>
        </row>
        <row r="2520">
          <cell r="A2520" t="str">
            <v>PACIFICA 1102circuit_breaker</v>
          </cell>
          <cell r="B2520" t="str">
            <v>Bay Area</v>
          </cell>
        </row>
        <row r="2521">
          <cell r="A2521" t="str">
            <v>PACIFICA 110311153</v>
          </cell>
          <cell r="B2521" t="str">
            <v>Bay Area</v>
          </cell>
        </row>
        <row r="2522">
          <cell r="A2522" t="str">
            <v>PACIFICA 110410195</v>
          </cell>
          <cell r="B2522" t="str">
            <v>Bay Area</v>
          </cell>
        </row>
        <row r="2523">
          <cell r="A2523" t="str">
            <v>PACIFICA 1104circuit_breaker</v>
          </cell>
          <cell r="B2523" t="str">
            <v>Bay Area</v>
          </cell>
        </row>
        <row r="2524">
          <cell r="A2524" t="str">
            <v>RALSTON 110148936</v>
          </cell>
          <cell r="B2524" t="str">
            <v>Bay Area</v>
          </cell>
        </row>
        <row r="2525">
          <cell r="A2525" t="str">
            <v>RALSTON 1101circuit_breaker</v>
          </cell>
          <cell r="B2525" t="str">
            <v>Bay Area</v>
          </cell>
        </row>
        <row r="2526">
          <cell r="A2526" t="str">
            <v>BELMONT 11103975</v>
          </cell>
          <cell r="B2526" t="str">
            <v>Bay Area</v>
          </cell>
        </row>
        <row r="2527">
          <cell r="A2527" t="str">
            <v>RALSTON 11021601</v>
          </cell>
          <cell r="B2527" t="str">
            <v>Bay Area</v>
          </cell>
        </row>
        <row r="2528">
          <cell r="A2528" t="str">
            <v>RALSTON 11022028</v>
          </cell>
          <cell r="B2528" t="str">
            <v>Bay Area</v>
          </cell>
        </row>
        <row r="2529">
          <cell r="A2529" t="str">
            <v>RALSTON 1102circuit_breaker</v>
          </cell>
          <cell r="B2529" t="str">
            <v>Bay Area</v>
          </cell>
        </row>
        <row r="2530">
          <cell r="A2530" t="str">
            <v>SAN CARLOS 11039148</v>
          </cell>
          <cell r="B2530" t="str">
            <v>Bay Area</v>
          </cell>
        </row>
        <row r="2531">
          <cell r="A2531" t="str">
            <v>SAN CARLOS 110475210</v>
          </cell>
          <cell r="B2531" t="str">
            <v>Bay Area</v>
          </cell>
        </row>
        <row r="2532">
          <cell r="A2532" t="str">
            <v>SAN CARLOS 11048846</v>
          </cell>
          <cell r="B2532" t="str">
            <v>Bay Area</v>
          </cell>
        </row>
        <row r="2533">
          <cell r="A2533" t="str">
            <v>SAN CARLOS 11048942</v>
          </cell>
          <cell r="B2533" t="str">
            <v>Bay Area</v>
          </cell>
        </row>
        <row r="2534">
          <cell r="A2534" t="str">
            <v>SAN CARLOS 11049010</v>
          </cell>
          <cell r="B2534" t="str">
            <v>Bay Area</v>
          </cell>
        </row>
        <row r="2535">
          <cell r="A2535" t="str">
            <v>SAN CARLOS 11049052</v>
          </cell>
          <cell r="B2535" t="str">
            <v>Bay Area</v>
          </cell>
        </row>
        <row r="2536">
          <cell r="A2536" t="str">
            <v>SERRAMONTE 110412705</v>
          </cell>
          <cell r="B2536" t="str">
            <v>Bay Area</v>
          </cell>
        </row>
        <row r="2537">
          <cell r="A2537" t="str">
            <v>SNEATH LANE 110134438</v>
          </cell>
          <cell r="B2537" t="str">
            <v>Bay Area</v>
          </cell>
        </row>
        <row r="2538">
          <cell r="A2538" t="str">
            <v>SNEATH LANE 110210255</v>
          </cell>
          <cell r="B2538" t="str">
            <v>Bay Area</v>
          </cell>
        </row>
        <row r="2539">
          <cell r="A2539" t="str">
            <v>SNEATH LANE 11061339</v>
          </cell>
          <cell r="B2539" t="str">
            <v>Bay Area</v>
          </cell>
        </row>
        <row r="2540">
          <cell r="A2540" t="str">
            <v>SNEATH LANE 11071277</v>
          </cell>
          <cell r="B2540" t="str">
            <v>Bay Area</v>
          </cell>
        </row>
        <row r="2541">
          <cell r="A2541" t="str">
            <v>SNEATH LANE 110796530</v>
          </cell>
          <cell r="B2541" t="str">
            <v>Bay Area</v>
          </cell>
        </row>
        <row r="2542">
          <cell r="A2542" t="str">
            <v>SNEATH LANE 110715341</v>
          </cell>
          <cell r="B2542" t="str">
            <v>Bay Area</v>
          </cell>
        </row>
        <row r="2543">
          <cell r="A2543" t="str">
            <v>WATERSHED 0402circuit_breaker</v>
          </cell>
          <cell r="B2543" t="str">
            <v>Bay Area</v>
          </cell>
        </row>
        <row r="2544">
          <cell r="A2544" t="str">
            <v>WOODSIDE 11012299</v>
          </cell>
          <cell r="B2544" t="str">
            <v>Bay Area</v>
          </cell>
        </row>
        <row r="2545">
          <cell r="A2545" t="str">
            <v>WOODSIDE 11018522</v>
          </cell>
          <cell r="B2545" t="str">
            <v>Bay Area</v>
          </cell>
        </row>
        <row r="2546">
          <cell r="A2546" t="str">
            <v>WOODSIDE 11028862</v>
          </cell>
          <cell r="B2546" t="str">
            <v>Bay Area</v>
          </cell>
        </row>
        <row r="2547">
          <cell r="A2547" t="str">
            <v>WOODSIDE 11049030</v>
          </cell>
          <cell r="B2547" t="str">
            <v>Bay Area</v>
          </cell>
        </row>
        <row r="2548">
          <cell r="A2548" t="str">
            <v>WOODSIDE 11049116</v>
          </cell>
          <cell r="B2548" t="str">
            <v>Bay Area</v>
          </cell>
        </row>
        <row r="2549">
          <cell r="A2549" t="str">
            <v>BIG BASIN 11026219</v>
          </cell>
          <cell r="B2549" t="str">
            <v>Central Coast</v>
          </cell>
        </row>
        <row r="2550">
          <cell r="A2550" t="str">
            <v>CAMP EVERS 210310946</v>
          </cell>
          <cell r="B2550" t="str">
            <v>Central Coast</v>
          </cell>
        </row>
        <row r="2551">
          <cell r="A2551" t="str">
            <v>CAMP EVERS 21035402</v>
          </cell>
          <cell r="B2551" t="str">
            <v>Central Coast</v>
          </cell>
        </row>
        <row r="2552">
          <cell r="A2552" t="str">
            <v>CAMP EVERS 21035404</v>
          </cell>
          <cell r="B2552" t="str">
            <v>Central Coast</v>
          </cell>
        </row>
        <row r="2553">
          <cell r="A2553" t="str">
            <v>CAMP EVERS 210355638</v>
          </cell>
          <cell r="B2553" t="str">
            <v>Central Coast</v>
          </cell>
        </row>
        <row r="2554">
          <cell r="A2554" t="str">
            <v>CAMP EVERS 21035753</v>
          </cell>
          <cell r="B2554" t="str">
            <v>Central Coast</v>
          </cell>
        </row>
        <row r="2555">
          <cell r="A2555" t="str">
            <v>CAMP EVERS 2104circuit_breaker</v>
          </cell>
          <cell r="B2555" t="str">
            <v>Central Coast</v>
          </cell>
        </row>
        <row r="2556">
          <cell r="A2556" t="str">
            <v>CAMP EVERS 2106circuit_breaker</v>
          </cell>
          <cell r="B2556" t="str">
            <v>Central Coast</v>
          </cell>
        </row>
        <row r="2557">
          <cell r="A2557" t="str">
            <v>CAMPHORA 110177978</v>
          </cell>
          <cell r="B2557" t="str">
            <v>Central Coast</v>
          </cell>
        </row>
        <row r="2558">
          <cell r="A2558" t="str">
            <v>CARMEL 0405circuit_breaker</v>
          </cell>
          <cell r="B2558" t="str">
            <v>Central Coast</v>
          </cell>
        </row>
        <row r="2559">
          <cell r="A2559" t="str">
            <v>COAST RD 04015134</v>
          </cell>
          <cell r="B2559" t="str">
            <v>Central Coast</v>
          </cell>
        </row>
        <row r="2560">
          <cell r="A2560" t="str">
            <v>DEL MONTE 110138576</v>
          </cell>
          <cell r="B2560" t="str">
            <v>Central Coast</v>
          </cell>
        </row>
        <row r="2561">
          <cell r="A2561" t="str">
            <v>DEL MONTE 110138582</v>
          </cell>
          <cell r="B2561" t="str">
            <v>Central Coast</v>
          </cell>
        </row>
        <row r="2562">
          <cell r="A2562" t="str">
            <v>DEL MONTE 110172040</v>
          </cell>
          <cell r="B2562" t="str">
            <v>Central Coast</v>
          </cell>
        </row>
        <row r="2563">
          <cell r="A2563" t="str">
            <v>DEL MONTE 21022650</v>
          </cell>
          <cell r="B2563" t="str">
            <v>Central Coast</v>
          </cell>
        </row>
        <row r="2564">
          <cell r="A2564" t="str">
            <v>DEL MONTE 21029060</v>
          </cell>
          <cell r="B2564" t="str">
            <v>Central Coast</v>
          </cell>
        </row>
        <row r="2565">
          <cell r="A2565" t="str">
            <v>DEL MONTE 2103circuit_breaker</v>
          </cell>
          <cell r="B2565" t="str">
            <v>Central Coast</v>
          </cell>
        </row>
        <row r="2566">
          <cell r="A2566" t="str">
            <v>DEL MONTE 210448004</v>
          </cell>
          <cell r="B2566" t="str">
            <v>Central Coast</v>
          </cell>
        </row>
        <row r="2567">
          <cell r="A2567" t="str">
            <v>FORT ORD 21069136</v>
          </cell>
          <cell r="B2567" t="str">
            <v>Central Coast</v>
          </cell>
        </row>
        <row r="2568">
          <cell r="A2568" t="str">
            <v>FORT ORD 21069138</v>
          </cell>
          <cell r="B2568" t="str">
            <v>Central Coast</v>
          </cell>
        </row>
        <row r="2569">
          <cell r="A2569" t="str">
            <v>DEL MONTE 21032000</v>
          </cell>
          <cell r="B2569" t="str">
            <v>Central Coast</v>
          </cell>
        </row>
        <row r="2570">
          <cell r="A2570" t="str">
            <v>DEL MONTE 21032654</v>
          </cell>
          <cell r="B2570" t="str">
            <v>Central Coast</v>
          </cell>
        </row>
        <row r="2571">
          <cell r="A2571" t="str">
            <v>DEL MONTE 210332886</v>
          </cell>
          <cell r="B2571" t="str">
            <v>Central Coast</v>
          </cell>
        </row>
        <row r="2572">
          <cell r="A2572" t="str">
            <v>DEL MONTE 210342226</v>
          </cell>
          <cell r="B2572" t="str">
            <v>Central Coast</v>
          </cell>
        </row>
        <row r="2573">
          <cell r="A2573" t="str">
            <v>DEL MONTE 210386496</v>
          </cell>
          <cell r="B2573" t="str">
            <v>Central Coast</v>
          </cell>
        </row>
        <row r="2574">
          <cell r="A2574" t="str">
            <v>VIEJO 220393964</v>
          </cell>
          <cell r="B2574" t="str">
            <v>Central Coast</v>
          </cell>
        </row>
        <row r="2575">
          <cell r="A2575" t="str">
            <v>DEL MONTE 21042032</v>
          </cell>
          <cell r="B2575" t="str">
            <v>Central Coast</v>
          </cell>
        </row>
        <row r="2576">
          <cell r="A2576" t="str">
            <v>DEL MONTE 21042760</v>
          </cell>
          <cell r="B2576" t="str">
            <v>Central Coast</v>
          </cell>
        </row>
        <row r="2577">
          <cell r="A2577" t="str">
            <v>DEL MONTE 21042762</v>
          </cell>
          <cell r="B2577" t="str">
            <v>Central Coast</v>
          </cell>
        </row>
        <row r="2578">
          <cell r="A2578" t="str">
            <v>DEL MONTE 21049096</v>
          </cell>
          <cell r="B2578" t="str">
            <v>Central Coast</v>
          </cell>
        </row>
        <row r="2579">
          <cell r="A2579" t="str">
            <v>DEL MONTE 21049500</v>
          </cell>
          <cell r="B2579" t="str">
            <v>Central Coast</v>
          </cell>
        </row>
        <row r="2580">
          <cell r="A2580" t="str">
            <v>DOLAN ROAD 110122158</v>
          </cell>
          <cell r="B2580" t="str">
            <v>Central Coast</v>
          </cell>
        </row>
        <row r="2581">
          <cell r="A2581" t="str">
            <v>DOLAN ROAD 11013012</v>
          </cell>
          <cell r="B2581" t="str">
            <v>Central Coast</v>
          </cell>
        </row>
        <row r="2582">
          <cell r="A2582" t="str">
            <v>FORT ORD 210633694</v>
          </cell>
          <cell r="B2582" t="str">
            <v>Central Coast</v>
          </cell>
        </row>
        <row r="2583">
          <cell r="A2583" t="str">
            <v>FORT ORD 210637286</v>
          </cell>
          <cell r="B2583" t="str">
            <v>Central Coast</v>
          </cell>
        </row>
        <row r="2584">
          <cell r="A2584" t="str">
            <v>CASTROVILLE 210436922</v>
          </cell>
          <cell r="B2584" t="str">
            <v>Central Coast</v>
          </cell>
        </row>
        <row r="2585">
          <cell r="A2585" t="str">
            <v>FORT ORD 210736596</v>
          </cell>
          <cell r="B2585" t="str">
            <v>Central Coast</v>
          </cell>
        </row>
        <row r="2586">
          <cell r="A2586" t="str">
            <v>GABILAN 11013034</v>
          </cell>
          <cell r="B2586" t="str">
            <v>Central Coast</v>
          </cell>
        </row>
        <row r="2587">
          <cell r="A2587" t="str">
            <v>GABILAN 11013722</v>
          </cell>
          <cell r="B2587" t="str">
            <v>Central Coast</v>
          </cell>
        </row>
        <row r="2588">
          <cell r="A2588" t="str">
            <v>GONZALES 11013094</v>
          </cell>
          <cell r="B2588" t="str">
            <v>Central Coast</v>
          </cell>
        </row>
        <row r="2589">
          <cell r="A2589" t="str">
            <v>GONZALES 11033096</v>
          </cell>
          <cell r="B2589" t="str">
            <v>Central Coast</v>
          </cell>
        </row>
        <row r="2590">
          <cell r="A2590" t="str">
            <v>GONZALES 110422418</v>
          </cell>
          <cell r="B2590" t="str">
            <v>Central Coast</v>
          </cell>
        </row>
        <row r="2591">
          <cell r="A2591" t="str">
            <v>GONZALES 110422420</v>
          </cell>
          <cell r="B2591" t="str">
            <v>Central Coast</v>
          </cell>
        </row>
        <row r="2592">
          <cell r="A2592" t="str">
            <v>GREEN VALLEY 21011645</v>
          </cell>
          <cell r="B2592" t="str">
            <v>Central Coast</v>
          </cell>
        </row>
        <row r="2593">
          <cell r="A2593" t="str">
            <v>GREEN VALLEY 21016601</v>
          </cell>
          <cell r="B2593" t="str">
            <v>Central Coast</v>
          </cell>
        </row>
        <row r="2594">
          <cell r="A2594" t="str">
            <v>ERTA 04045308</v>
          </cell>
          <cell r="B2594" t="str">
            <v>Central Coast</v>
          </cell>
        </row>
        <row r="2595">
          <cell r="A2595" t="str">
            <v>ERTA 04046633</v>
          </cell>
          <cell r="B2595" t="str">
            <v>Central Coast</v>
          </cell>
        </row>
        <row r="2596">
          <cell r="A2596" t="str">
            <v>ERTA 0404circuit_breaker</v>
          </cell>
          <cell r="B2596" t="str">
            <v>Central Coast</v>
          </cell>
        </row>
        <row r="2597">
          <cell r="A2597" t="str">
            <v>GREEN VALLEY 210210260</v>
          </cell>
          <cell r="B2597" t="str">
            <v>Central Coast</v>
          </cell>
        </row>
        <row r="2598">
          <cell r="A2598" t="str">
            <v>GREEN VALLEY 210211036</v>
          </cell>
          <cell r="B2598" t="str">
            <v>Central Coast</v>
          </cell>
        </row>
        <row r="2599">
          <cell r="A2599" t="str">
            <v>GREEN VALLEY 2102circuit_breaker</v>
          </cell>
          <cell r="B2599" t="str">
            <v>Central Coast</v>
          </cell>
        </row>
        <row r="2600">
          <cell r="A2600" t="str">
            <v>GREEN VALLEY 210310438</v>
          </cell>
          <cell r="B2600" t="str">
            <v>Central Coast</v>
          </cell>
        </row>
        <row r="2601">
          <cell r="A2601" t="str">
            <v>GREEN VALLEY 210310932</v>
          </cell>
          <cell r="B2601" t="str">
            <v>Central Coast</v>
          </cell>
        </row>
        <row r="2602">
          <cell r="A2602" t="str">
            <v>GREEN VALLEY 210312654</v>
          </cell>
          <cell r="B2602" t="str">
            <v>Central Coast</v>
          </cell>
        </row>
        <row r="2603">
          <cell r="A2603" t="str">
            <v>GREEN VALLEY 210312656</v>
          </cell>
          <cell r="B2603" t="str">
            <v>Central Coast</v>
          </cell>
        </row>
        <row r="2604">
          <cell r="A2604" t="str">
            <v>GREEN VALLEY 2103186292</v>
          </cell>
          <cell r="B2604" t="str">
            <v>Central Coast</v>
          </cell>
        </row>
        <row r="2605">
          <cell r="A2605" t="str">
            <v>GREEN VALLEY 21034929</v>
          </cell>
          <cell r="B2605" t="str">
            <v>Central Coast</v>
          </cell>
        </row>
        <row r="2606">
          <cell r="A2606" t="str">
            <v>GREEN VALLEY 21035140</v>
          </cell>
          <cell r="B2606" t="str">
            <v>Central Coast</v>
          </cell>
        </row>
        <row r="2607">
          <cell r="A2607" t="str">
            <v>GREEN VALLEY 21036661</v>
          </cell>
          <cell r="B2607" t="str">
            <v>Central Coast</v>
          </cell>
        </row>
        <row r="2608">
          <cell r="A2608" t="str">
            <v>GREEN VALLEY 2103938286</v>
          </cell>
          <cell r="B2608" t="str">
            <v>Central Coast</v>
          </cell>
        </row>
        <row r="2609">
          <cell r="A2609" t="str">
            <v>GREEN VALLEY 210395184</v>
          </cell>
          <cell r="B2609" t="str">
            <v>Central Coast</v>
          </cell>
        </row>
        <row r="2610">
          <cell r="A2610" t="str">
            <v>GREEN VALLEY 210397492</v>
          </cell>
          <cell r="B2610" t="str">
            <v>Central Coast</v>
          </cell>
        </row>
        <row r="2611">
          <cell r="A2611" t="str">
            <v>GREEN VALLEY 21039959</v>
          </cell>
          <cell r="B2611" t="str">
            <v>Central Coast</v>
          </cell>
        </row>
        <row r="2612">
          <cell r="A2612" t="str">
            <v>GREEN VALLEY 2103circuit_breaker</v>
          </cell>
          <cell r="B2612" t="str">
            <v>Central Coast</v>
          </cell>
        </row>
        <row r="2613">
          <cell r="A2613" t="str">
            <v>HATTON 11012026</v>
          </cell>
          <cell r="B2613" t="str">
            <v>Central Coast</v>
          </cell>
        </row>
        <row r="2614">
          <cell r="A2614" t="str">
            <v>HATTON 110137088</v>
          </cell>
          <cell r="B2614" t="str">
            <v>Central Coast</v>
          </cell>
        </row>
        <row r="2615">
          <cell r="A2615" t="str">
            <v>HATTON 1102circuit_breaker</v>
          </cell>
          <cell r="B2615" t="str">
            <v>Central Coast</v>
          </cell>
        </row>
        <row r="2616">
          <cell r="A2616" t="str">
            <v>HATTON 11022010</v>
          </cell>
          <cell r="B2616" t="str">
            <v>Central Coast</v>
          </cell>
        </row>
        <row r="2617">
          <cell r="A2617" t="str">
            <v>HATTON 11022070</v>
          </cell>
          <cell r="B2617" t="str">
            <v>Central Coast</v>
          </cell>
        </row>
        <row r="2618">
          <cell r="A2618" t="str">
            <v>HATTON 110240465</v>
          </cell>
          <cell r="B2618" t="str">
            <v>Central Coast</v>
          </cell>
        </row>
        <row r="2619">
          <cell r="A2619" t="str">
            <v>HATTON 1102648928</v>
          </cell>
          <cell r="B2619" t="str">
            <v>Central Coast</v>
          </cell>
        </row>
        <row r="2620">
          <cell r="A2620" t="str">
            <v>VIEJO 22039094</v>
          </cell>
          <cell r="B2620" t="str">
            <v>Central Coast</v>
          </cell>
        </row>
        <row r="2621">
          <cell r="A2621" t="str">
            <v>HOLLISTER 21024908</v>
          </cell>
          <cell r="B2621" t="str">
            <v>Central Coast</v>
          </cell>
        </row>
        <row r="2622">
          <cell r="A2622" t="str">
            <v>HOLLISTER 210441808</v>
          </cell>
          <cell r="B2622" t="str">
            <v>Central Coast</v>
          </cell>
        </row>
        <row r="2623">
          <cell r="A2623" t="str">
            <v>HOLLISTER 21044403</v>
          </cell>
          <cell r="B2623" t="str">
            <v>Central Coast</v>
          </cell>
        </row>
        <row r="2624">
          <cell r="A2624" t="str">
            <v>HOLLISTER 210491424</v>
          </cell>
          <cell r="B2624" t="str">
            <v>Central Coast</v>
          </cell>
        </row>
        <row r="2625">
          <cell r="A2625" t="str">
            <v>HOLLISTER 21054724</v>
          </cell>
          <cell r="B2625" t="str">
            <v>Central Coast</v>
          </cell>
        </row>
        <row r="2626">
          <cell r="A2626" t="str">
            <v>LAURELES 111110141</v>
          </cell>
          <cell r="B2626" t="str">
            <v>Central Coast</v>
          </cell>
        </row>
        <row r="2627">
          <cell r="A2627" t="str">
            <v>LAURELES 11112020</v>
          </cell>
          <cell r="B2627" t="str">
            <v>Central Coast</v>
          </cell>
        </row>
        <row r="2628">
          <cell r="A2628" t="str">
            <v>LAURELES 11112028</v>
          </cell>
          <cell r="B2628" t="str">
            <v>Central Coast</v>
          </cell>
        </row>
        <row r="2629">
          <cell r="A2629" t="str">
            <v>LAURELES 1111432</v>
          </cell>
          <cell r="B2629" t="str">
            <v>Central Coast</v>
          </cell>
        </row>
        <row r="2630">
          <cell r="A2630" t="str">
            <v>LAURELES 11116421</v>
          </cell>
          <cell r="B2630" t="str">
            <v>Central Coast</v>
          </cell>
        </row>
        <row r="2631">
          <cell r="A2631" t="str">
            <v>LAURELES 11116617</v>
          </cell>
          <cell r="B2631" t="str">
            <v>Central Coast</v>
          </cell>
        </row>
        <row r="2632">
          <cell r="A2632" t="str">
            <v>LAURELES 111184523</v>
          </cell>
          <cell r="B2632" t="str">
            <v>Central Coast</v>
          </cell>
        </row>
        <row r="2633">
          <cell r="A2633" t="str">
            <v>LAURELES 1111circuit_breaker</v>
          </cell>
          <cell r="B2633" t="str">
            <v>Central Coast</v>
          </cell>
        </row>
        <row r="2634">
          <cell r="A2634" t="str">
            <v>LAURELES 11122142</v>
          </cell>
          <cell r="B2634" t="str">
            <v>Central Coast</v>
          </cell>
        </row>
        <row r="2635">
          <cell r="A2635" t="str">
            <v>LAURELES 11122768</v>
          </cell>
          <cell r="B2635" t="str">
            <v>Central Coast</v>
          </cell>
        </row>
        <row r="2636">
          <cell r="A2636" t="str">
            <v>LAURELES 1112438</v>
          </cell>
          <cell r="B2636" t="str">
            <v>Central Coast</v>
          </cell>
        </row>
        <row r="2637">
          <cell r="A2637" t="str">
            <v>LAURELES 111268454</v>
          </cell>
          <cell r="B2637" t="str">
            <v>Central Coast</v>
          </cell>
        </row>
        <row r="2638">
          <cell r="A2638" t="str">
            <v>LAURELES 1112circuit_breaker</v>
          </cell>
          <cell r="B2638" t="str">
            <v>Central Coast</v>
          </cell>
        </row>
        <row r="2639">
          <cell r="A2639" t="str">
            <v>LOS COCHES 1101circuit_breaker</v>
          </cell>
          <cell r="B2639" t="str">
            <v>Central Coast</v>
          </cell>
        </row>
        <row r="2640">
          <cell r="A2640" t="str">
            <v>LOS OSITOS 21027470</v>
          </cell>
          <cell r="B2640" t="str">
            <v>Central Coast</v>
          </cell>
        </row>
        <row r="2641">
          <cell r="A2641" t="str">
            <v>LOS OSITOS 21037082</v>
          </cell>
          <cell r="B2641" t="str">
            <v>Central Coast</v>
          </cell>
        </row>
        <row r="2642">
          <cell r="A2642" t="str">
            <v>LOS OSITOS 21037468</v>
          </cell>
          <cell r="B2642" t="str">
            <v>Central Coast</v>
          </cell>
        </row>
        <row r="2643">
          <cell r="A2643" t="str">
            <v>OTTER 1101circuit_breaker</v>
          </cell>
          <cell r="B2643" t="str">
            <v>Central Coast</v>
          </cell>
        </row>
        <row r="2644">
          <cell r="A2644" t="str">
            <v>OTTER 1102circuit_breaker</v>
          </cell>
          <cell r="B2644" t="str">
            <v>Central Coast</v>
          </cell>
        </row>
        <row r="2645">
          <cell r="A2645" t="str">
            <v>PANOCHE 11034008</v>
          </cell>
          <cell r="B2645" t="str">
            <v>Central Coast</v>
          </cell>
        </row>
        <row r="2646">
          <cell r="A2646" t="str">
            <v>PANOCHE 11034016</v>
          </cell>
          <cell r="B2646" t="str">
            <v>Central Coast</v>
          </cell>
        </row>
        <row r="2647">
          <cell r="A2647" t="str">
            <v>PANOCHE 11034036</v>
          </cell>
          <cell r="B2647" t="str">
            <v>Central Coast</v>
          </cell>
        </row>
        <row r="2648">
          <cell r="A2648" t="str">
            <v>PAUL SWEET 21025291</v>
          </cell>
          <cell r="B2648" t="str">
            <v>Central Coast</v>
          </cell>
        </row>
        <row r="2649">
          <cell r="A2649" t="str">
            <v>PAUL SWEET 210510290</v>
          </cell>
          <cell r="B2649" t="str">
            <v>Central Coast</v>
          </cell>
        </row>
        <row r="2650">
          <cell r="A2650" t="str">
            <v>PAUL SWEET 210411074</v>
          </cell>
          <cell r="B2650" t="str">
            <v>Central Coast</v>
          </cell>
        </row>
        <row r="2651">
          <cell r="A2651" t="str">
            <v>PAUL SWEET 2104circuit_breaker</v>
          </cell>
          <cell r="B2651" t="str">
            <v>Central Coast</v>
          </cell>
        </row>
        <row r="2652">
          <cell r="A2652" t="str">
            <v>PAUL SWEET 210612828</v>
          </cell>
          <cell r="B2652" t="str">
            <v>Central Coast</v>
          </cell>
        </row>
        <row r="2653">
          <cell r="A2653" t="str">
            <v>PAUL SWEET 2106circuit_breaker</v>
          </cell>
          <cell r="B2653" t="str">
            <v>Central Coast</v>
          </cell>
        </row>
        <row r="2654">
          <cell r="A2654" t="str">
            <v>PAUL SWEET 2107circuit_breaker</v>
          </cell>
          <cell r="B2654" t="str">
            <v>Central Coast</v>
          </cell>
        </row>
        <row r="2655">
          <cell r="A2655" t="str">
            <v>PAUL SWEET 2109circuit_breaker</v>
          </cell>
          <cell r="B2655" t="str">
            <v>Central Coast</v>
          </cell>
        </row>
        <row r="2656">
          <cell r="A2656" t="str">
            <v>POINT MORETTI 11015401</v>
          </cell>
          <cell r="B2656" t="str">
            <v>Central Coast</v>
          </cell>
        </row>
        <row r="2657">
          <cell r="A2657" t="str">
            <v>POINT MORETTI 110183716</v>
          </cell>
          <cell r="B2657" t="str">
            <v>Central Coast</v>
          </cell>
        </row>
        <row r="2658">
          <cell r="A2658" t="str">
            <v>CASTROVILLE 2103791564</v>
          </cell>
          <cell r="B2658" t="str">
            <v>Central Coast</v>
          </cell>
        </row>
        <row r="2659">
          <cell r="A2659" t="str">
            <v>CASTROVILLE 210422428</v>
          </cell>
          <cell r="B2659" t="str">
            <v>Central Coast</v>
          </cell>
        </row>
        <row r="2660">
          <cell r="A2660" t="str">
            <v>GABILAN 1102circuit_breaker</v>
          </cell>
          <cell r="B2660" t="str">
            <v>Central Coast</v>
          </cell>
        </row>
        <row r="2661">
          <cell r="A2661" t="str">
            <v>PRUNEDALE 110722232</v>
          </cell>
          <cell r="B2661" t="str">
            <v>Central Coast</v>
          </cell>
        </row>
        <row r="2662">
          <cell r="A2662" t="str">
            <v>PRUNEDALE 110725695</v>
          </cell>
          <cell r="B2662" t="str">
            <v>Central Coast</v>
          </cell>
        </row>
        <row r="2663">
          <cell r="A2663" t="str">
            <v>PRUNEDALE 11073062</v>
          </cell>
          <cell r="B2663" t="str">
            <v>Central Coast</v>
          </cell>
        </row>
        <row r="2664">
          <cell r="A2664" t="str">
            <v>PRUNEDALE 110736920</v>
          </cell>
          <cell r="B2664" t="str">
            <v>Central Coast</v>
          </cell>
        </row>
        <row r="2665">
          <cell r="A2665" t="str">
            <v>PRUNEDALE 11073712</v>
          </cell>
          <cell r="B2665" t="str">
            <v>Central Coast</v>
          </cell>
        </row>
        <row r="2666">
          <cell r="A2666" t="str">
            <v>PRUNEDALE 1107circuit_breaker</v>
          </cell>
          <cell r="B2666" t="str">
            <v>Central Coast</v>
          </cell>
        </row>
        <row r="2667">
          <cell r="A2667" t="str">
            <v>PRUNEDALE 111022104</v>
          </cell>
          <cell r="B2667" t="str">
            <v>Central Coast</v>
          </cell>
        </row>
        <row r="2668">
          <cell r="A2668" t="str">
            <v>PRUNEDALE 11103080</v>
          </cell>
          <cell r="B2668" t="str">
            <v>Central Coast</v>
          </cell>
        </row>
        <row r="2669">
          <cell r="A2669" t="str">
            <v>PRUNEDALE 1110826224</v>
          </cell>
          <cell r="B2669" t="str">
            <v>Central Coast</v>
          </cell>
        </row>
        <row r="2670">
          <cell r="A2670" t="str">
            <v>PRUNEDALE 1110circuit_breaker</v>
          </cell>
          <cell r="B2670" t="str">
            <v>Central Coast</v>
          </cell>
        </row>
        <row r="2671">
          <cell r="A2671" t="str">
            <v>PRUNEDALE 11103716</v>
          </cell>
          <cell r="B2671" t="str">
            <v>Central Coast</v>
          </cell>
        </row>
        <row r="2672">
          <cell r="A2672" t="str">
            <v>RESERVATION ROAD 11013026</v>
          </cell>
          <cell r="B2672" t="str">
            <v>Central Coast</v>
          </cell>
        </row>
        <row r="2673">
          <cell r="A2673" t="str">
            <v>RESERVATION ROAD 110222136</v>
          </cell>
          <cell r="B2673" t="str">
            <v>Central Coast</v>
          </cell>
        </row>
        <row r="2674">
          <cell r="A2674" t="str">
            <v>RESERVATION ROAD 11023032</v>
          </cell>
          <cell r="B2674" t="str">
            <v>Central Coast</v>
          </cell>
        </row>
        <row r="2675">
          <cell r="A2675" t="str">
            <v>PAUL SWEET 210910216</v>
          </cell>
          <cell r="B2675" t="str">
            <v>Central Coast</v>
          </cell>
        </row>
        <row r="2676">
          <cell r="A2676" t="str">
            <v>ROB ROY 210410930</v>
          </cell>
          <cell r="B2676" t="str">
            <v>Central Coast</v>
          </cell>
        </row>
        <row r="2677">
          <cell r="A2677" t="str">
            <v>ROB ROY 210412596</v>
          </cell>
          <cell r="B2677" t="str">
            <v>Central Coast</v>
          </cell>
        </row>
        <row r="2678">
          <cell r="A2678" t="str">
            <v>ROB ROY 21049973</v>
          </cell>
          <cell r="B2678" t="str">
            <v>Central Coast</v>
          </cell>
        </row>
        <row r="2679">
          <cell r="A2679" t="str">
            <v>ROB ROY 210512474</v>
          </cell>
          <cell r="B2679" t="str">
            <v>Central Coast</v>
          </cell>
        </row>
        <row r="2680">
          <cell r="A2680" t="str">
            <v>ROB ROY 210512584</v>
          </cell>
          <cell r="B2680" t="str">
            <v>Central Coast</v>
          </cell>
        </row>
        <row r="2681">
          <cell r="A2681" t="str">
            <v>ROB ROY 210512586</v>
          </cell>
          <cell r="B2681" t="str">
            <v>Central Coast</v>
          </cell>
        </row>
        <row r="2682">
          <cell r="A2682" t="str">
            <v>ROB ROY 210571630</v>
          </cell>
          <cell r="B2682" t="str">
            <v>Central Coast</v>
          </cell>
        </row>
        <row r="2683">
          <cell r="A2683" t="str">
            <v>ROB ROY 2105circuit_breaker</v>
          </cell>
          <cell r="B2683" t="str">
            <v>Central Coast</v>
          </cell>
        </row>
        <row r="2684">
          <cell r="A2684" t="str">
            <v>SAN ARDO 11017094</v>
          </cell>
          <cell r="B2684" t="str">
            <v>Central Coast</v>
          </cell>
        </row>
        <row r="2685">
          <cell r="A2685" t="str">
            <v>SAN ARDO 110193072</v>
          </cell>
          <cell r="B2685" t="str">
            <v>Central Coast</v>
          </cell>
        </row>
        <row r="2686">
          <cell r="A2686" t="str">
            <v>HOLLISTER 2102circuit_breaker</v>
          </cell>
          <cell r="B2686" t="str">
            <v>Central Coast</v>
          </cell>
        </row>
        <row r="2687">
          <cell r="A2687" t="str">
            <v>SAN BENITO 210163516</v>
          </cell>
          <cell r="B2687" t="str">
            <v>Central Coast</v>
          </cell>
        </row>
        <row r="2688">
          <cell r="A2688" t="str">
            <v>SAN BENITO 2101circuit_breaker</v>
          </cell>
          <cell r="B2688" t="str">
            <v>Central Coast</v>
          </cell>
        </row>
        <row r="2689">
          <cell r="A2689" t="str">
            <v>SAN BENITO 21024918</v>
          </cell>
          <cell r="B2689" t="str">
            <v>Central Coast</v>
          </cell>
        </row>
        <row r="2690">
          <cell r="A2690" t="str">
            <v>SAN BENITO 210275262</v>
          </cell>
          <cell r="B2690" t="str">
            <v>Central Coast</v>
          </cell>
        </row>
        <row r="2691">
          <cell r="A2691" t="str">
            <v>SAN BENITO 2102circuit_breaker</v>
          </cell>
          <cell r="B2691" t="str">
            <v>Central Coast</v>
          </cell>
        </row>
        <row r="2692">
          <cell r="A2692" t="str">
            <v>SAN JUSTO 1101circuit_breaker</v>
          </cell>
          <cell r="B2692" t="str">
            <v>Central Coast</v>
          </cell>
        </row>
        <row r="2693">
          <cell r="A2693" t="str">
            <v>SEACLIFF 0402circuit_breaker</v>
          </cell>
          <cell r="B2693" t="str">
            <v>Central Coast</v>
          </cell>
        </row>
        <row r="2694">
          <cell r="A2694" t="str">
            <v>SOLEDAD 111435306</v>
          </cell>
          <cell r="B2694" t="str">
            <v>Central Coast</v>
          </cell>
        </row>
        <row r="2695">
          <cell r="A2695" t="str">
            <v>SOLEDAD 21017056</v>
          </cell>
          <cell r="B2695" t="str">
            <v>Central Coast</v>
          </cell>
        </row>
        <row r="2696">
          <cell r="A2696" t="str">
            <v>SOLEDAD 2101circuit_breaker</v>
          </cell>
          <cell r="B2696" t="str">
            <v>Central Coast</v>
          </cell>
        </row>
        <row r="2697">
          <cell r="A2697" t="str">
            <v>SOLEDAD 210242506</v>
          </cell>
          <cell r="B2697" t="str">
            <v>Central Coast</v>
          </cell>
        </row>
        <row r="2698">
          <cell r="A2698" t="str">
            <v>SOLEDAD 21027008</v>
          </cell>
          <cell r="B2698" t="str">
            <v>Central Coast</v>
          </cell>
        </row>
        <row r="2699">
          <cell r="A2699" t="str">
            <v>SOLEDAD 21027562</v>
          </cell>
          <cell r="B2699" t="str">
            <v>Central Coast</v>
          </cell>
        </row>
        <row r="2700">
          <cell r="A2700" t="str">
            <v>GABILAN 1101447724</v>
          </cell>
          <cell r="B2700" t="str">
            <v>Central Coast</v>
          </cell>
        </row>
        <row r="2701">
          <cell r="A2701" t="str">
            <v>SPENCE 1121circuit_breaker</v>
          </cell>
          <cell r="B2701" t="str">
            <v>Central Coast</v>
          </cell>
        </row>
        <row r="2702">
          <cell r="A2702" t="str">
            <v>BUENA VISTA 1102555392</v>
          </cell>
          <cell r="B2702" t="str">
            <v>Central Coast</v>
          </cell>
        </row>
        <row r="2703">
          <cell r="A2703" t="str">
            <v>GONZALES 110436982</v>
          </cell>
          <cell r="B2703" t="str">
            <v>Central Coast</v>
          </cell>
        </row>
        <row r="2704">
          <cell r="A2704" t="str">
            <v>TRES PINOS 11114032</v>
          </cell>
          <cell r="B2704" t="str">
            <v>Central Coast</v>
          </cell>
        </row>
        <row r="2705">
          <cell r="A2705" t="str">
            <v>VIEJO 22012064</v>
          </cell>
          <cell r="B2705" t="str">
            <v>Central Coast</v>
          </cell>
        </row>
        <row r="2706">
          <cell r="A2706" t="str">
            <v>VIEJO 22019114</v>
          </cell>
          <cell r="B2706" t="str">
            <v>Central Coast</v>
          </cell>
        </row>
        <row r="2707">
          <cell r="A2707" t="str">
            <v>VIEJO 22019490</v>
          </cell>
          <cell r="B2707" t="str">
            <v>Central Coast</v>
          </cell>
        </row>
        <row r="2708">
          <cell r="A2708" t="str">
            <v>VIEJO 22019704</v>
          </cell>
          <cell r="B2708" t="str">
            <v>Central Coast</v>
          </cell>
        </row>
        <row r="2709">
          <cell r="A2709" t="str">
            <v>VIEJO 2201circuit_breaker</v>
          </cell>
          <cell r="B2709" t="str">
            <v>Central Coast</v>
          </cell>
        </row>
        <row r="2710">
          <cell r="A2710" t="str">
            <v>VIEJO 22032634</v>
          </cell>
          <cell r="B2710" t="str">
            <v>Central Coast</v>
          </cell>
        </row>
        <row r="2711">
          <cell r="A2711" t="str">
            <v>MONTEREY 04012642</v>
          </cell>
          <cell r="B2711" t="str">
            <v>Central Coast</v>
          </cell>
        </row>
        <row r="2712">
          <cell r="A2712" t="str">
            <v>MONTEREY 04022644</v>
          </cell>
          <cell r="B2712" t="str">
            <v>Central Coast</v>
          </cell>
        </row>
        <row r="2713">
          <cell r="A2713" t="str">
            <v>PACIFIC GROVE 04222608</v>
          </cell>
          <cell r="B2713" t="str">
            <v>Central Coast</v>
          </cell>
        </row>
        <row r="2714">
          <cell r="A2714" t="str">
            <v>VIEJO 22022606</v>
          </cell>
          <cell r="B2714" t="str">
            <v>Central Coast</v>
          </cell>
        </row>
        <row r="2715">
          <cell r="A2715" t="str">
            <v>VIEJO 220285904</v>
          </cell>
          <cell r="B2715" t="str">
            <v>Central Coast</v>
          </cell>
        </row>
        <row r="2716">
          <cell r="A2716" t="str">
            <v>VIEJO 22029089</v>
          </cell>
          <cell r="B2716" t="str">
            <v>Central Coast</v>
          </cell>
        </row>
        <row r="2717">
          <cell r="A2717" t="str">
            <v>VIEJO 22029100</v>
          </cell>
          <cell r="B2717" t="str">
            <v>Central Coast</v>
          </cell>
        </row>
        <row r="2718">
          <cell r="A2718" t="str">
            <v>VIEJO 22029104</v>
          </cell>
          <cell r="B2718" t="str">
            <v>Central Coast</v>
          </cell>
        </row>
        <row r="2719">
          <cell r="A2719" t="str">
            <v>VIEJO 22029118</v>
          </cell>
          <cell r="B2719" t="str">
            <v>Central Coast</v>
          </cell>
        </row>
        <row r="2720">
          <cell r="A2720" t="str">
            <v>VIEJO 22029120</v>
          </cell>
          <cell r="B2720" t="str">
            <v>Central Coast</v>
          </cell>
        </row>
        <row r="2721">
          <cell r="A2721" t="str">
            <v>VIEJO 2202circuit_breaker</v>
          </cell>
          <cell r="B2721" t="str">
            <v>Central Coast</v>
          </cell>
        </row>
        <row r="2722">
          <cell r="A2722" t="str">
            <v>VIEJO 22049110</v>
          </cell>
          <cell r="B2722" t="str">
            <v>Central Coast</v>
          </cell>
        </row>
        <row r="2723">
          <cell r="A2723" t="str">
            <v>VIEJO 2203circuit_breaker</v>
          </cell>
          <cell r="B2723" t="str">
            <v>Central Coast</v>
          </cell>
        </row>
        <row r="2724">
          <cell r="A2724" t="str">
            <v>MONTEREY 0402circuit_breaker</v>
          </cell>
          <cell r="B2724" t="str">
            <v>Central Coast</v>
          </cell>
        </row>
        <row r="2725">
          <cell r="A2725" t="str">
            <v>VIEJO 22049098</v>
          </cell>
          <cell r="B2725" t="str">
            <v>Central Coast</v>
          </cell>
        </row>
        <row r="2726">
          <cell r="A2726" t="str">
            <v>VIEJO 22049540</v>
          </cell>
          <cell r="B2726" t="str">
            <v>Central Coast</v>
          </cell>
        </row>
        <row r="2727">
          <cell r="A2727" t="str">
            <v>VIEJO 2204circuit_breaker</v>
          </cell>
          <cell r="B2727" t="str">
            <v>Central Coast</v>
          </cell>
        </row>
        <row r="2728">
          <cell r="A2728" t="str">
            <v>EL PATIO 1112circuit_breaker</v>
          </cell>
          <cell r="B2728" t="str">
            <v>Central Coast</v>
          </cell>
        </row>
        <row r="2729">
          <cell r="A2729" t="str">
            <v>EL PATIO 1116circuit_breaker</v>
          </cell>
          <cell r="B2729" t="str">
            <v>Central Coast</v>
          </cell>
        </row>
        <row r="2730">
          <cell r="A2730" t="str">
            <v>EL PATIO 1117circuit_breaker</v>
          </cell>
          <cell r="B2730" t="str">
            <v>Central Coast</v>
          </cell>
        </row>
        <row r="2731">
          <cell r="A2731" t="str">
            <v>EL PATIO 1118circuit_breaker</v>
          </cell>
          <cell r="B2731" t="str">
            <v>Central Coast</v>
          </cell>
        </row>
        <row r="2732">
          <cell r="A2732" t="str">
            <v>VASONA 1105LC32</v>
          </cell>
          <cell r="B2732" t="str">
            <v>Central Coast</v>
          </cell>
        </row>
        <row r="2733">
          <cell r="A2733" t="str">
            <v>HICKS 111660050</v>
          </cell>
          <cell r="B2733" t="str">
            <v>Central Coast</v>
          </cell>
        </row>
        <row r="2734">
          <cell r="A2734" t="str">
            <v>HICKS 1116circuit_breaker</v>
          </cell>
          <cell r="B2734" t="str">
            <v>Central Coast</v>
          </cell>
        </row>
        <row r="2735">
          <cell r="A2735" t="str">
            <v>HICKS 1116LB16</v>
          </cell>
          <cell r="B2735" t="str">
            <v>Central Coast</v>
          </cell>
        </row>
        <row r="2736">
          <cell r="A2736" t="str">
            <v>LOS GATOS 110160136</v>
          </cell>
          <cell r="B2736" t="str">
            <v>Central Coast</v>
          </cell>
        </row>
        <row r="2737">
          <cell r="A2737" t="str">
            <v>VASONA 1108LC30</v>
          </cell>
          <cell r="B2737" t="str">
            <v>Central Coast</v>
          </cell>
        </row>
        <row r="2738">
          <cell r="A2738" t="str">
            <v>HICKS 2103circuit_breaker</v>
          </cell>
          <cell r="B2738" t="str">
            <v>Central Coast</v>
          </cell>
        </row>
        <row r="2739">
          <cell r="A2739" t="str">
            <v>HICKS 2103LB50</v>
          </cell>
          <cell r="B2739" t="str">
            <v>Central Coast</v>
          </cell>
        </row>
        <row r="2740">
          <cell r="A2740" t="str">
            <v>LOS GATOS 110160052</v>
          </cell>
          <cell r="B2740" t="str">
            <v>Central Coast</v>
          </cell>
        </row>
        <row r="2741">
          <cell r="A2741" t="str">
            <v>LOS GATOS 1101LB40</v>
          </cell>
          <cell r="B2741" t="str">
            <v>Central Coast</v>
          </cell>
        </row>
        <row r="2742">
          <cell r="A2742" t="str">
            <v>LOS GATOS 1102circuit_breaker</v>
          </cell>
          <cell r="B2742" t="str">
            <v>Central Coast</v>
          </cell>
        </row>
        <row r="2743">
          <cell r="A2743" t="str">
            <v>LOS GATOS 1106circuit_breaker</v>
          </cell>
          <cell r="B2743" t="str">
            <v>Central Coast</v>
          </cell>
        </row>
        <row r="2744">
          <cell r="A2744" t="str">
            <v>LOS GATOS 1106LA42</v>
          </cell>
          <cell r="B2744" t="str">
            <v>Central Coast</v>
          </cell>
        </row>
        <row r="2745">
          <cell r="A2745" t="str">
            <v>LOS GATOS 1106LA46</v>
          </cell>
          <cell r="B2745" t="str">
            <v>Central Coast</v>
          </cell>
        </row>
        <row r="2746">
          <cell r="A2746" t="str">
            <v>LOS GATOS 1101circuit_breaker</v>
          </cell>
          <cell r="B2746" t="str">
            <v>Central Coast</v>
          </cell>
        </row>
        <row r="2747">
          <cell r="A2747" t="str">
            <v>LOS GATOS 1107circuit_breaker</v>
          </cell>
          <cell r="B2747" t="str">
            <v>Central Coast</v>
          </cell>
        </row>
        <row r="2748">
          <cell r="A2748" t="str">
            <v>LOS GATOS 1108LB86</v>
          </cell>
          <cell r="B2748" t="str">
            <v>Central Coast</v>
          </cell>
        </row>
        <row r="2749">
          <cell r="A2749" t="str">
            <v>LOYOLA 1102LL12</v>
          </cell>
          <cell r="B2749" t="str">
            <v>Central Coast</v>
          </cell>
        </row>
        <row r="2750">
          <cell r="A2750" t="str">
            <v>SARATOGA 1103LC16</v>
          </cell>
          <cell r="B2750" t="str">
            <v>Central Coast</v>
          </cell>
        </row>
        <row r="2751">
          <cell r="A2751" t="str">
            <v>SARATOGA 1103LC40</v>
          </cell>
          <cell r="B2751" t="str">
            <v>Central Coast</v>
          </cell>
        </row>
        <row r="2752">
          <cell r="A2752" t="str">
            <v>SARATOGA 110413314</v>
          </cell>
          <cell r="B2752" t="str">
            <v>Central Coast</v>
          </cell>
        </row>
        <row r="2753">
          <cell r="A2753" t="str">
            <v>SARATOGA 1103LC82</v>
          </cell>
          <cell r="B2753" t="str">
            <v>Central Coast</v>
          </cell>
        </row>
        <row r="2754">
          <cell r="A2754" t="str">
            <v>SARATOGA 1105circuit_breaker</v>
          </cell>
          <cell r="B2754" t="str">
            <v>Central Coast</v>
          </cell>
        </row>
        <row r="2755">
          <cell r="A2755" t="str">
            <v>SARATOGA 1106LC22</v>
          </cell>
          <cell r="B2755" t="str">
            <v>Central Coast</v>
          </cell>
        </row>
        <row r="2756">
          <cell r="A2756" t="str">
            <v>SARATOGA 1106LC24</v>
          </cell>
          <cell r="B2756" t="str">
            <v>Central Coast</v>
          </cell>
        </row>
        <row r="2757">
          <cell r="A2757" t="str">
            <v>SARATOGA 11075696</v>
          </cell>
          <cell r="B2757" t="str">
            <v>Central Coast</v>
          </cell>
        </row>
        <row r="2758">
          <cell r="A2758" t="str">
            <v>SARATOGA 11076867</v>
          </cell>
          <cell r="B2758" t="str">
            <v>Central Coast</v>
          </cell>
        </row>
        <row r="2759">
          <cell r="A2759" t="str">
            <v>SARATOGA 1107circuit_breaker</v>
          </cell>
          <cell r="B2759" t="str">
            <v>Central Coast</v>
          </cell>
        </row>
        <row r="2760">
          <cell r="A2760" t="str">
            <v>SARATOGA 1107LC12</v>
          </cell>
          <cell r="B2760" t="str">
            <v>Central Coast</v>
          </cell>
        </row>
        <row r="2761">
          <cell r="A2761" t="str">
            <v>SARATOGA 1107LC26</v>
          </cell>
          <cell r="B2761" t="str">
            <v>Central Coast</v>
          </cell>
        </row>
        <row r="2762">
          <cell r="A2762" t="str">
            <v>SARATOGA 1104circuit_breaker</v>
          </cell>
          <cell r="B2762" t="str">
            <v>Central Coast</v>
          </cell>
        </row>
        <row r="2763">
          <cell r="A2763" t="str">
            <v>SARATOGA 110860088</v>
          </cell>
          <cell r="B2763" t="str">
            <v>Central Coast</v>
          </cell>
        </row>
        <row r="2764">
          <cell r="A2764" t="str">
            <v>SARATOGA 1108circuit_breaker</v>
          </cell>
          <cell r="B2764" t="str">
            <v>Central Coast</v>
          </cell>
        </row>
        <row r="2765">
          <cell r="A2765" t="str">
            <v>SARATOGA 1108LC106</v>
          </cell>
          <cell r="B2765" t="str">
            <v>Central Coast</v>
          </cell>
        </row>
        <row r="2766">
          <cell r="A2766" t="str">
            <v>SARATOGA 11091024</v>
          </cell>
          <cell r="B2766" t="str">
            <v>Central Coast</v>
          </cell>
        </row>
        <row r="2767">
          <cell r="A2767" t="str">
            <v>SARATOGA 1109LC44</v>
          </cell>
          <cell r="B2767" t="str">
            <v>Central Coast</v>
          </cell>
        </row>
        <row r="2768">
          <cell r="A2768" t="str">
            <v>SARATOGA 1111circuit_breaker</v>
          </cell>
          <cell r="B2768" t="str">
            <v>Central Coast</v>
          </cell>
        </row>
        <row r="2769">
          <cell r="A2769" t="str">
            <v>VASONA 110360132</v>
          </cell>
          <cell r="B2769" t="str">
            <v>Central Coast</v>
          </cell>
        </row>
        <row r="2770">
          <cell r="A2770" t="str">
            <v>VASONA 1103circuit_breaker</v>
          </cell>
          <cell r="B2770" t="str">
            <v>Central Coast</v>
          </cell>
        </row>
        <row r="2771">
          <cell r="A2771" t="str">
            <v>VASONA 110548314</v>
          </cell>
          <cell r="B2771" t="str">
            <v>Central Coast</v>
          </cell>
        </row>
        <row r="2772">
          <cell r="A2772" t="str">
            <v>SARATOGA 1115LC20</v>
          </cell>
          <cell r="B2772" t="str">
            <v>Central Coast</v>
          </cell>
        </row>
        <row r="2773">
          <cell r="A2773" t="str">
            <v>STELLING 110913228</v>
          </cell>
          <cell r="B2773" t="str">
            <v>Central Coast</v>
          </cell>
        </row>
        <row r="2774">
          <cell r="A2774" t="str">
            <v>STELLING 11102243</v>
          </cell>
          <cell r="B2774" t="str">
            <v>Central Coast</v>
          </cell>
        </row>
        <row r="2775">
          <cell r="A2775" t="str">
            <v>CAMBRIA 1101circuit_breaker</v>
          </cell>
          <cell r="B2775" t="str">
            <v>Central Coast</v>
          </cell>
        </row>
        <row r="2776">
          <cell r="A2776" t="str">
            <v>CHOLAME 21025597</v>
          </cell>
          <cell r="B2776" t="str">
            <v>Central Coast</v>
          </cell>
        </row>
        <row r="2777">
          <cell r="A2777" t="str">
            <v>CHOLAME 2102X10</v>
          </cell>
          <cell r="B2777" t="str">
            <v>Central Coast</v>
          </cell>
        </row>
        <row r="2778">
          <cell r="A2778" t="str">
            <v>DIVIDE 1101circuit_breaker</v>
          </cell>
          <cell r="B2778" t="str">
            <v>Central Coast</v>
          </cell>
        </row>
        <row r="2779">
          <cell r="A2779" t="str">
            <v>DIVIDE 1101M78</v>
          </cell>
          <cell r="B2779" t="str">
            <v>Central Coast</v>
          </cell>
        </row>
        <row r="2780">
          <cell r="A2780" t="str">
            <v>DIVIDE 1102circuit_breaker</v>
          </cell>
          <cell r="B2780" t="str">
            <v>Central Coast</v>
          </cell>
        </row>
        <row r="2781">
          <cell r="A2781" t="str">
            <v>SISQUOC 1101M96</v>
          </cell>
          <cell r="B2781" t="str">
            <v>Central Coast</v>
          </cell>
        </row>
        <row r="2782">
          <cell r="A2782" t="str">
            <v>FOOTHILL 110299432</v>
          </cell>
          <cell r="B2782" t="str">
            <v>Central Coast</v>
          </cell>
        </row>
        <row r="2783">
          <cell r="A2783" t="str">
            <v>GOLDTREE 1107circuit_breaker</v>
          </cell>
          <cell r="B2783" t="str">
            <v>Central Coast</v>
          </cell>
        </row>
        <row r="2784">
          <cell r="A2784" t="str">
            <v>MORRO BAY 1101W20</v>
          </cell>
          <cell r="B2784" t="str">
            <v>Central Coast</v>
          </cell>
        </row>
        <row r="2785">
          <cell r="A2785" t="str">
            <v>MORRO BAY 1101circuit_breaker</v>
          </cell>
          <cell r="B2785" t="str">
            <v>Central Coast</v>
          </cell>
        </row>
        <row r="2786">
          <cell r="A2786" t="str">
            <v>MORRO BAY 1101V64</v>
          </cell>
          <cell r="B2786" t="str">
            <v>Central Coast</v>
          </cell>
        </row>
        <row r="2787">
          <cell r="A2787" t="str">
            <v>MORRO BAY 1101W02</v>
          </cell>
          <cell r="B2787" t="str">
            <v>Central Coast</v>
          </cell>
        </row>
        <row r="2788">
          <cell r="A2788" t="str">
            <v>MORRO BAY 1102circuit_breaker</v>
          </cell>
          <cell r="B2788" t="str">
            <v>Central Coast</v>
          </cell>
        </row>
        <row r="2789">
          <cell r="A2789" t="str">
            <v>MORRO BAY 1102V80</v>
          </cell>
          <cell r="B2789" t="str">
            <v>Central Coast</v>
          </cell>
        </row>
        <row r="2790">
          <cell r="A2790" t="str">
            <v>MORRO BAY 1102V84</v>
          </cell>
          <cell r="B2790" t="str">
            <v>Central Coast</v>
          </cell>
        </row>
        <row r="2791">
          <cell r="A2791" t="str">
            <v>MORRO BAY 1102V86</v>
          </cell>
          <cell r="B2791" t="str">
            <v>Central Coast</v>
          </cell>
        </row>
        <row r="2792">
          <cell r="A2792" t="str">
            <v>MORRO BAY 1102W22</v>
          </cell>
          <cell r="B2792" t="str">
            <v>Central Coast</v>
          </cell>
        </row>
        <row r="2793">
          <cell r="A2793" t="str">
            <v>MORRO BAY 1102W34</v>
          </cell>
          <cell r="B2793" t="str">
            <v>Central Coast</v>
          </cell>
        </row>
        <row r="2794">
          <cell r="A2794" t="str">
            <v>OCEANO 110666476</v>
          </cell>
          <cell r="B2794" t="str">
            <v>Central Coast</v>
          </cell>
        </row>
        <row r="2795">
          <cell r="A2795" t="str">
            <v>OCEANO 1105V20</v>
          </cell>
          <cell r="B2795" t="str">
            <v>Central Coast</v>
          </cell>
        </row>
        <row r="2796">
          <cell r="A2796" t="str">
            <v>OILFIELDS 11032757</v>
          </cell>
          <cell r="B2796" t="str">
            <v>Central Coast</v>
          </cell>
        </row>
        <row r="2797">
          <cell r="A2797" t="str">
            <v>OILFIELDS 11035175</v>
          </cell>
          <cell r="B2797" t="str">
            <v>Central Coast</v>
          </cell>
        </row>
        <row r="2798">
          <cell r="A2798" t="str">
            <v>OILFIELDS 11037006</v>
          </cell>
          <cell r="B2798" t="str">
            <v>Central Coast</v>
          </cell>
        </row>
        <row r="2799">
          <cell r="A2799" t="str">
            <v>OILFIELDS 110383158</v>
          </cell>
          <cell r="B2799" t="str">
            <v>Central Coast</v>
          </cell>
        </row>
        <row r="2800">
          <cell r="A2800" t="str">
            <v>OILFIELDS 1103N40</v>
          </cell>
          <cell r="B2800" t="str">
            <v>Central Coast</v>
          </cell>
        </row>
        <row r="2801">
          <cell r="A2801" t="str">
            <v>OILFIELDS 1103N42</v>
          </cell>
          <cell r="B2801" t="str">
            <v>Central Coast</v>
          </cell>
        </row>
        <row r="2802">
          <cell r="A2802" t="str">
            <v>OILFIELDS 1103N44</v>
          </cell>
          <cell r="B2802" t="str">
            <v>Central Coast</v>
          </cell>
        </row>
        <row r="2803">
          <cell r="A2803" t="str">
            <v>OILFIELDS 1103N46</v>
          </cell>
          <cell r="B2803" t="str">
            <v>Central Coast</v>
          </cell>
        </row>
        <row r="2804">
          <cell r="A2804" t="str">
            <v>OILFIELDS 1103N64</v>
          </cell>
          <cell r="B2804" t="str">
            <v>Central Coast</v>
          </cell>
        </row>
        <row r="2805">
          <cell r="A2805" t="str">
            <v>PALMER 1101circuit_breaker</v>
          </cell>
          <cell r="B2805" t="str">
            <v>Central Coast</v>
          </cell>
        </row>
        <row r="2806">
          <cell r="A2806" t="str">
            <v>PASO ROBLES 110355374</v>
          </cell>
          <cell r="B2806" t="str">
            <v>Central Coast</v>
          </cell>
        </row>
        <row r="2807">
          <cell r="A2807" t="str">
            <v>PASO ROBLES 110359763</v>
          </cell>
          <cell r="B2807" t="str">
            <v>Central Coast</v>
          </cell>
        </row>
        <row r="2808">
          <cell r="A2808" t="str">
            <v>PASO ROBLES 1103N04</v>
          </cell>
          <cell r="B2808" t="str">
            <v>Central Coast</v>
          </cell>
        </row>
        <row r="2809">
          <cell r="A2809" t="str">
            <v>PASO ROBLES 1103N50</v>
          </cell>
          <cell r="B2809" t="str">
            <v>Central Coast</v>
          </cell>
        </row>
        <row r="2810">
          <cell r="A2810" t="str">
            <v>PASO ROBLES 1103N52</v>
          </cell>
          <cell r="B2810" t="str">
            <v>Central Coast</v>
          </cell>
        </row>
        <row r="2811">
          <cell r="A2811" t="str">
            <v>PERRY 1101V72</v>
          </cell>
          <cell r="B2811" t="str">
            <v>Central Coast</v>
          </cell>
        </row>
        <row r="2812">
          <cell r="A2812" t="str">
            <v>PERRY 1101W10</v>
          </cell>
          <cell r="B2812" t="str">
            <v>Central Coast</v>
          </cell>
        </row>
        <row r="2813">
          <cell r="A2813" t="str">
            <v>PERRY 1101W12</v>
          </cell>
          <cell r="B2813" t="str">
            <v>Central Coast</v>
          </cell>
        </row>
        <row r="2814">
          <cell r="A2814" t="str">
            <v>PERRY 1101W52</v>
          </cell>
          <cell r="B2814" t="str">
            <v>Central Coast</v>
          </cell>
        </row>
        <row r="2815">
          <cell r="A2815" t="str">
            <v>PURISIMA 110149394</v>
          </cell>
          <cell r="B2815" t="str">
            <v>Central Coast</v>
          </cell>
        </row>
        <row r="2816">
          <cell r="A2816" t="str">
            <v>PURISIMA 110154728</v>
          </cell>
          <cell r="B2816" t="str">
            <v>Central Coast</v>
          </cell>
        </row>
        <row r="2817">
          <cell r="A2817" t="str">
            <v>PURISIMA 1101circuit_breaker</v>
          </cell>
          <cell r="B2817" t="str">
            <v>Central Coast</v>
          </cell>
        </row>
        <row r="2818">
          <cell r="A2818" t="str">
            <v>OCEANO 1105V48</v>
          </cell>
          <cell r="B2818" t="str">
            <v>Central Coast</v>
          </cell>
        </row>
        <row r="2819">
          <cell r="A2819" t="str">
            <v>SAN LUIS OBISPO 1101592368</v>
          </cell>
          <cell r="B2819" t="str">
            <v>Central Coast</v>
          </cell>
        </row>
        <row r="2820">
          <cell r="A2820" t="str">
            <v>SAN LUIS OBISPO 1108337126</v>
          </cell>
          <cell r="B2820" t="str">
            <v>Central Coast</v>
          </cell>
        </row>
        <row r="2821">
          <cell r="A2821" t="str">
            <v>SAN LUIS OBISPO 1108circuit_breaker</v>
          </cell>
          <cell r="B2821" t="str">
            <v>Central Coast</v>
          </cell>
        </row>
        <row r="2822">
          <cell r="A2822" t="str">
            <v>SANTA YNEZ 1102320270</v>
          </cell>
          <cell r="B2822" t="str">
            <v>Central Coast</v>
          </cell>
        </row>
        <row r="2823">
          <cell r="A2823" t="str">
            <v xml:space="preserve"> circuit_breaker</v>
          </cell>
          <cell r="B2823" t="str">
            <v>Central Coast</v>
          </cell>
        </row>
        <row r="2824">
          <cell r="A2824" t="str">
            <v>SISQUOC 1102M52</v>
          </cell>
          <cell r="B2824" t="str">
            <v>Central Coast</v>
          </cell>
        </row>
        <row r="2825">
          <cell r="A2825" t="str">
            <v>SISQUOC 1102M54</v>
          </cell>
          <cell r="B2825" t="str">
            <v>Central Coast</v>
          </cell>
        </row>
        <row r="2826">
          <cell r="A2826" t="str">
            <v>TEMPLETON 2108A40</v>
          </cell>
          <cell r="B2826" t="str">
            <v>Central Coast</v>
          </cell>
        </row>
        <row r="2827">
          <cell r="A2827" t="str">
            <v>CHOLAME 1101R22</v>
          </cell>
          <cell r="B2827" t="str">
            <v>Central Coast</v>
          </cell>
        </row>
        <row r="2828">
          <cell r="A2828" t="str">
            <v>PASO ROBLES 1106R70</v>
          </cell>
          <cell r="B2828" t="str">
            <v>Central Coast</v>
          </cell>
        </row>
        <row r="2829">
          <cell r="A2829" t="str">
            <v>PASO ROBLES 1108circuit_breaker</v>
          </cell>
          <cell r="B2829" t="str">
            <v>Central Coast</v>
          </cell>
        </row>
        <row r="2830">
          <cell r="A2830" t="str">
            <v>PASO ROBLES 1108P28</v>
          </cell>
          <cell r="B2830" t="str">
            <v>Central Coast</v>
          </cell>
        </row>
        <row r="2831">
          <cell r="A2831" t="str">
            <v>SAN MIGUEL 1104R54</v>
          </cell>
          <cell r="B2831" t="str">
            <v>Central Coast</v>
          </cell>
        </row>
        <row r="2832">
          <cell r="A2832" t="str">
            <v>TEMPLETON 21096123</v>
          </cell>
          <cell r="B2832" t="str">
            <v>Central Coast</v>
          </cell>
        </row>
        <row r="2833">
          <cell r="A2833" t="str">
            <v>TEMPLETON 21097049</v>
          </cell>
          <cell r="B2833" t="str">
            <v>Central Coast</v>
          </cell>
        </row>
        <row r="2834">
          <cell r="A2834" t="str">
            <v>TEMPLETON 2109circuit_breaker</v>
          </cell>
          <cell r="B2834" t="str">
            <v>Central Coast</v>
          </cell>
        </row>
        <row r="2835">
          <cell r="A2835" t="str">
            <v>TEMPLETON 2109P14</v>
          </cell>
          <cell r="B2835" t="str">
            <v>Central Coast</v>
          </cell>
        </row>
        <row r="2836">
          <cell r="A2836" t="str">
            <v>TEMPLETON 2109P32</v>
          </cell>
          <cell r="B2836" t="str">
            <v>Central Coast</v>
          </cell>
        </row>
        <row r="2837">
          <cell r="A2837" t="str">
            <v>TEMPLETON 2109P60</v>
          </cell>
          <cell r="B2837" t="str">
            <v>Central Coast</v>
          </cell>
        </row>
        <row r="2838">
          <cell r="A2838" t="str">
            <v>TEMPLETON 2109P68</v>
          </cell>
          <cell r="B2838" t="str">
            <v>Central Coast</v>
          </cell>
        </row>
        <row r="2839">
          <cell r="A2839" t="str">
            <v>TEMPLETON 2109R34</v>
          </cell>
          <cell r="B2839" t="str">
            <v>Central Coast</v>
          </cell>
        </row>
        <row r="2840">
          <cell r="A2840" t="str">
            <v>TEMPLETON 2109R50</v>
          </cell>
          <cell r="B2840" t="str">
            <v>Central Coast</v>
          </cell>
        </row>
        <row r="2841">
          <cell r="A2841" t="str">
            <v>TEMPLETON 2109R52</v>
          </cell>
          <cell r="B2841" t="str">
            <v>Central Coast</v>
          </cell>
        </row>
        <row r="2842">
          <cell r="A2842" t="str">
            <v>TEMPLETON 2109R74</v>
          </cell>
          <cell r="B2842" t="str">
            <v>Central Coast</v>
          </cell>
        </row>
        <row r="2843">
          <cell r="A2843" t="str">
            <v>TEMPLETON 2109R78</v>
          </cell>
          <cell r="B2843" t="str">
            <v>Central Coast</v>
          </cell>
        </row>
        <row r="2844">
          <cell r="A2844" t="str">
            <v>TEMPLETON 2109R92</v>
          </cell>
          <cell r="B2844" t="str">
            <v>Central Coast</v>
          </cell>
        </row>
        <row r="2845">
          <cell r="A2845" t="str">
            <v>TEMPLETON 2112circuit_breaker</v>
          </cell>
          <cell r="B2845" t="str">
            <v>Central Coast</v>
          </cell>
        </row>
        <row r="2846">
          <cell r="A2846" t="str">
            <v>TEMPLETON 2113A70</v>
          </cell>
          <cell r="B2846" t="str">
            <v>Central Coast</v>
          </cell>
        </row>
        <row r="2847">
          <cell r="A2847" t="str">
            <v>ALMADEN 1101circuit_breaker</v>
          </cell>
          <cell r="B2847" t="str">
            <v>Central Coast</v>
          </cell>
        </row>
        <row r="2848">
          <cell r="A2848" t="str">
            <v>ALMADEN 1102722120</v>
          </cell>
          <cell r="B2848" t="str">
            <v>Central Coast</v>
          </cell>
        </row>
        <row r="2849">
          <cell r="A2849" t="str">
            <v>ALMADEN 1102815266</v>
          </cell>
          <cell r="B2849" t="str">
            <v>Central Coast</v>
          </cell>
        </row>
        <row r="2850">
          <cell r="A2850" t="str">
            <v>ALMADEN 1110XR408</v>
          </cell>
          <cell r="B2850" t="str">
            <v>Central Coast</v>
          </cell>
        </row>
        <row r="2851">
          <cell r="A2851" t="str">
            <v>ALMADEN 111149936</v>
          </cell>
          <cell r="B2851" t="str">
            <v>Central Coast</v>
          </cell>
        </row>
        <row r="2852">
          <cell r="A2852" t="str">
            <v>ALMADEN 111149970</v>
          </cell>
          <cell r="B2852" t="str">
            <v>Central Coast</v>
          </cell>
        </row>
        <row r="2853">
          <cell r="A2853" t="str">
            <v>ALMADEN 1111circuit_breaker</v>
          </cell>
          <cell r="B2853" t="str">
            <v>Central Coast</v>
          </cell>
        </row>
        <row r="2854">
          <cell r="A2854" t="str">
            <v>ALMADEN 1111XR120</v>
          </cell>
          <cell r="B2854" t="str">
            <v>Central Coast</v>
          </cell>
        </row>
        <row r="2855">
          <cell r="A2855" t="str">
            <v>EVERGREEN 2105XR170</v>
          </cell>
          <cell r="B2855" t="str">
            <v>Central Coast</v>
          </cell>
        </row>
        <row r="2856">
          <cell r="A2856" t="str">
            <v>EDENVALE 2107XR336</v>
          </cell>
          <cell r="B2856" t="str">
            <v>Central Coast</v>
          </cell>
        </row>
        <row r="2857">
          <cell r="A2857" t="str">
            <v>EDENVALE 1101XR184</v>
          </cell>
          <cell r="B2857" t="str">
            <v>Central Coast</v>
          </cell>
        </row>
        <row r="2858">
          <cell r="A2858" t="str">
            <v>EDENVALE 2106XR240</v>
          </cell>
          <cell r="B2858" t="str">
            <v>Central Coast</v>
          </cell>
        </row>
        <row r="2859">
          <cell r="A2859" t="str">
            <v>EDENVALE 2113circuit_breaker</v>
          </cell>
          <cell r="B2859" t="str">
            <v>Central Coast</v>
          </cell>
        </row>
        <row r="2860">
          <cell r="A2860" t="str">
            <v>EDENVALE 2113XR106</v>
          </cell>
          <cell r="B2860" t="str">
            <v>Central Coast</v>
          </cell>
        </row>
        <row r="2861">
          <cell r="A2861" t="str">
            <v>HICKS 1108circuit_breaker</v>
          </cell>
          <cell r="B2861" t="str">
            <v>Central Coast</v>
          </cell>
        </row>
        <row r="2862">
          <cell r="A2862" t="str">
            <v>HICKS 2105circuit_breaker</v>
          </cell>
          <cell r="B2862" t="str">
            <v>Central Coast</v>
          </cell>
        </row>
        <row r="2863">
          <cell r="A2863" t="str">
            <v>HICKS 1110circuit_breaker</v>
          </cell>
          <cell r="B2863" t="str">
            <v>Central Coast</v>
          </cell>
        </row>
        <row r="2864">
          <cell r="A2864" t="str">
            <v>HICKS 1110XR308</v>
          </cell>
          <cell r="B2864" t="str">
            <v>Central Coast</v>
          </cell>
        </row>
        <row r="2865">
          <cell r="A2865" t="str">
            <v>HICKS 2101XR250</v>
          </cell>
          <cell r="B2865" t="str">
            <v>Central Coast</v>
          </cell>
        </row>
        <row r="2866">
          <cell r="A2866" t="str">
            <v>HICKS 2105XR174</v>
          </cell>
          <cell r="B2866" t="str">
            <v>Central Coast</v>
          </cell>
        </row>
        <row r="2867">
          <cell r="A2867" t="str">
            <v>HICKS 2103XR248</v>
          </cell>
          <cell r="B2867" t="str">
            <v>Central Coast</v>
          </cell>
        </row>
        <row r="2868">
          <cell r="A2868" t="str">
            <v>LLAGAS 21011451</v>
          </cell>
          <cell r="B2868" t="str">
            <v>Central Coast</v>
          </cell>
        </row>
        <row r="2869">
          <cell r="A2869" t="str">
            <v>LLAGAS 2106XR146</v>
          </cell>
          <cell r="B2869" t="str">
            <v>Central Coast</v>
          </cell>
        </row>
        <row r="2870">
          <cell r="A2870" t="str">
            <v>MILPITAS 1109XR044</v>
          </cell>
          <cell r="B2870" t="str">
            <v>Central Coast</v>
          </cell>
        </row>
        <row r="2871">
          <cell r="A2871" t="str">
            <v>MILPITAS 1109XR374</v>
          </cell>
          <cell r="B2871" t="str">
            <v>Central Coast</v>
          </cell>
        </row>
        <row r="2872">
          <cell r="A2872" t="str">
            <v>MORGAN HILL 2110circuit_breaker</v>
          </cell>
          <cell r="B2872" t="str">
            <v>Central Coast</v>
          </cell>
        </row>
        <row r="2873">
          <cell r="A2873" t="str">
            <v>MORGAN HILL 2109XR246</v>
          </cell>
          <cell r="B2873" t="str">
            <v>Central Coast</v>
          </cell>
        </row>
        <row r="2874">
          <cell r="A2874" t="str">
            <v>MORGAN HILL 2110XR164</v>
          </cell>
          <cell r="B2874" t="str">
            <v>Central Coast</v>
          </cell>
        </row>
        <row r="2875">
          <cell r="A2875" t="str">
            <v>COALINGA NO 1 1106circuit_breaker</v>
          </cell>
          <cell r="B2875" t="str">
            <v>Central Valley</v>
          </cell>
        </row>
        <row r="2876">
          <cell r="A2876" t="str">
            <v>COALINGA NO 1 1107circuit_breaker</v>
          </cell>
          <cell r="B2876" t="str">
            <v>Central Valley</v>
          </cell>
        </row>
        <row r="2877">
          <cell r="A2877" t="str">
            <v>COALINGA NO 1 11099210</v>
          </cell>
          <cell r="B2877" t="str">
            <v>Central Valley</v>
          </cell>
        </row>
        <row r="2878">
          <cell r="A2878" t="str">
            <v>COALINGA NO 1 11099270</v>
          </cell>
          <cell r="B2878" t="str">
            <v>Central Valley</v>
          </cell>
        </row>
        <row r="2879">
          <cell r="A2879" t="str">
            <v>COALINGA NO 1 11099870</v>
          </cell>
          <cell r="B2879" t="str">
            <v>Central Valley</v>
          </cell>
        </row>
        <row r="2880">
          <cell r="A2880" t="str">
            <v>COALINGA NO 1 1109circuit_breaker</v>
          </cell>
          <cell r="B2880" t="str">
            <v>Central Valley</v>
          </cell>
        </row>
        <row r="2881">
          <cell r="A2881" t="str">
            <v>COALINGA NO 2 110541882</v>
          </cell>
          <cell r="B2881" t="str">
            <v>Central Valley</v>
          </cell>
        </row>
        <row r="2882">
          <cell r="A2882" t="str">
            <v>COALINGA NO 2 110541954</v>
          </cell>
          <cell r="B2882" t="str">
            <v>Central Valley</v>
          </cell>
        </row>
        <row r="2883">
          <cell r="A2883" t="str">
            <v>COALINGA NO 2 11059000</v>
          </cell>
          <cell r="B2883" t="str">
            <v>Central Valley</v>
          </cell>
        </row>
        <row r="2884">
          <cell r="A2884" t="str">
            <v>COALINGA NO 2 11059260</v>
          </cell>
          <cell r="B2884" t="str">
            <v>Central Valley</v>
          </cell>
        </row>
        <row r="2885">
          <cell r="A2885" t="str">
            <v>COALINGA NO 2 1105circuit_breaker</v>
          </cell>
          <cell r="B2885" t="str">
            <v>Central Valley</v>
          </cell>
        </row>
        <row r="2886">
          <cell r="A2886" t="str">
            <v>COALINGA NO 2 1107circuit_breaker</v>
          </cell>
          <cell r="B2886" t="str">
            <v>Central Valley</v>
          </cell>
        </row>
        <row r="2887">
          <cell r="A2887" t="str">
            <v>DUNLAP 11027290</v>
          </cell>
          <cell r="B2887" t="str">
            <v>Central Valley</v>
          </cell>
        </row>
        <row r="2888">
          <cell r="A2888" t="str">
            <v>DUNLAP 11037170</v>
          </cell>
          <cell r="B2888" t="str">
            <v>Central Valley</v>
          </cell>
        </row>
        <row r="2889">
          <cell r="A2889" t="str">
            <v>TIVY VALLEY 110737522</v>
          </cell>
          <cell r="B2889" t="str">
            <v>Central Valley</v>
          </cell>
        </row>
        <row r="2890">
          <cell r="A2890" t="str">
            <v>WOODCHUCK 2101R1115</v>
          </cell>
          <cell r="B2890" t="str">
            <v>Central Valley</v>
          </cell>
        </row>
        <row r="2891">
          <cell r="A2891" t="str">
            <v>WOODCHUCK 2101R1790</v>
          </cell>
          <cell r="B2891" t="str">
            <v>Central Valley</v>
          </cell>
        </row>
        <row r="2892">
          <cell r="A2892" t="str">
            <v>WOODCHUCK 2101R2640</v>
          </cell>
          <cell r="B2892" t="str">
            <v>Central Valley</v>
          </cell>
        </row>
        <row r="2893">
          <cell r="A2893" t="str">
            <v>WOODCHUCK 2101R2770</v>
          </cell>
          <cell r="B2893" t="str">
            <v>Central Valley</v>
          </cell>
        </row>
        <row r="2894">
          <cell r="A2894" t="str">
            <v>KERN OIL 110646960</v>
          </cell>
          <cell r="B2894" t="str">
            <v>Central Valley</v>
          </cell>
        </row>
        <row r="2895">
          <cell r="A2895" t="str">
            <v>POSO MOUNTAIN 21011703</v>
          </cell>
          <cell r="B2895" t="str">
            <v>Central Valley</v>
          </cell>
        </row>
        <row r="2896">
          <cell r="A2896" t="str">
            <v>POSO MOUNTAIN 21012181</v>
          </cell>
          <cell r="B2896" t="str">
            <v>Central Valley</v>
          </cell>
        </row>
        <row r="2897">
          <cell r="A2897" t="str">
            <v>POSO MOUNTAIN 21013990</v>
          </cell>
          <cell r="B2897" t="str">
            <v>Central Valley</v>
          </cell>
        </row>
        <row r="2898">
          <cell r="A2898" t="str">
            <v>POSO MOUNTAIN 21014456</v>
          </cell>
          <cell r="B2898" t="str">
            <v>Central Valley</v>
          </cell>
        </row>
        <row r="2899">
          <cell r="A2899" t="str">
            <v>POSO MOUNTAIN 2101circuit_breaker</v>
          </cell>
          <cell r="B2899" t="str">
            <v>Central Valley</v>
          </cell>
        </row>
        <row r="2900">
          <cell r="A2900" t="str">
            <v>TEJON 11022455</v>
          </cell>
          <cell r="B2900" t="str">
            <v>Central Valley</v>
          </cell>
        </row>
        <row r="2901">
          <cell r="A2901" t="str">
            <v>TEJON 11023751</v>
          </cell>
          <cell r="B2901" t="str">
            <v>Central Valley</v>
          </cell>
        </row>
        <row r="2902">
          <cell r="A2902" t="str">
            <v>TEJON 11023760</v>
          </cell>
          <cell r="B2902" t="str">
            <v>Central Valley</v>
          </cell>
        </row>
        <row r="2903">
          <cell r="A2903" t="str">
            <v>ALPINE 1101circuit_breaker</v>
          </cell>
          <cell r="B2903" t="str">
            <v>Central Valley</v>
          </cell>
        </row>
        <row r="2904">
          <cell r="A2904" t="str">
            <v>CORRAL 110175204</v>
          </cell>
          <cell r="B2904" t="str">
            <v>Central Valley</v>
          </cell>
        </row>
        <row r="2905">
          <cell r="A2905" t="str">
            <v>ELECTRA 1102circuit_breaker</v>
          </cell>
          <cell r="B2905" t="str">
            <v>Central Valley</v>
          </cell>
        </row>
        <row r="2906">
          <cell r="A2906" t="str">
            <v>SALT SPRINGS 21011232</v>
          </cell>
          <cell r="B2906" t="str">
            <v>Central Valley</v>
          </cell>
        </row>
        <row r="2907">
          <cell r="A2907" t="str">
            <v>SALT SPRINGS 21013116</v>
          </cell>
          <cell r="B2907" t="str">
            <v>Central Valley</v>
          </cell>
        </row>
        <row r="2908">
          <cell r="A2908" t="str">
            <v>SALT SPRINGS 21014913</v>
          </cell>
          <cell r="B2908" t="str">
            <v>Central Valley</v>
          </cell>
        </row>
        <row r="2909">
          <cell r="A2909" t="str">
            <v>STANISLAUS 17026028</v>
          </cell>
          <cell r="B2909" t="str">
            <v>Central Valley</v>
          </cell>
        </row>
        <row r="2910">
          <cell r="A2910" t="str">
            <v>STANISLAUS 170275348</v>
          </cell>
          <cell r="B2910" t="str">
            <v>Central Valley</v>
          </cell>
        </row>
        <row r="2911">
          <cell r="A2911" t="str">
            <v>WEST POINT 11025357</v>
          </cell>
          <cell r="B2911" t="str">
            <v>Central Valley</v>
          </cell>
        </row>
        <row r="2912">
          <cell r="A2912" t="str">
            <v>WESTLEY 11018660</v>
          </cell>
          <cell r="B2912" t="str">
            <v>Central Valley</v>
          </cell>
        </row>
        <row r="2913">
          <cell r="A2913" t="str">
            <v>WESTLEY 11038640</v>
          </cell>
          <cell r="B2913" t="str">
            <v>Central Valley</v>
          </cell>
        </row>
        <row r="2914">
          <cell r="A2914" t="str">
            <v>BEAR VALLEY 210110019</v>
          </cell>
          <cell r="B2914" t="str">
            <v>Central Valley</v>
          </cell>
        </row>
        <row r="2915">
          <cell r="A2915" t="str">
            <v>BEAR VALLEY 2105circuit_breaker</v>
          </cell>
          <cell r="B2915" t="str">
            <v>Central Valley</v>
          </cell>
        </row>
        <row r="2916">
          <cell r="A2916" t="str">
            <v>CURTIS 170190120</v>
          </cell>
          <cell r="B2916" t="str">
            <v>Central Valley</v>
          </cell>
        </row>
        <row r="2917">
          <cell r="A2917" t="str">
            <v>CURTIS 17019230</v>
          </cell>
          <cell r="B2917" t="str">
            <v>Central Valley</v>
          </cell>
        </row>
        <row r="2918">
          <cell r="A2918" t="str">
            <v>CURTIS 170210940</v>
          </cell>
          <cell r="B2918" t="str">
            <v>Central Valley</v>
          </cell>
        </row>
        <row r="2919">
          <cell r="A2919" t="str">
            <v>CURTIS 170234426</v>
          </cell>
          <cell r="B2919" t="str">
            <v>Central Valley</v>
          </cell>
        </row>
        <row r="2920">
          <cell r="A2920" t="str">
            <v>CURTIS 17046060</v>
          </cell>
          <cell r="B2920" t="str">
            <v>Central Valley</v>
          </cell>
        </row>
        <row r="2921">
          <cell r="A2921" t="str">
            <v>CURTIS 17058170</v>
          </cell>
          <cell r="B2921" t="str">
            <v>Central Valley</v>
          </cell>
        </row>
        <row r="2922">
          <cell r="A2922" t="str">
            <v>MARIPOSA 2102241564</v>
          </cell>
          <cell r="B2922" t="str">
            <v>Central Valley</v>
          </cell>
        </row>
        <row r="2923">
          <cell r="A2923" t="str">
            <v>ATWATER 11027160</v>
          </cell>
          <cell r="B2923" t="str">
            <v>Central Valley</v>
          </cell>
        </row>
        <row r="2924">
          <cell r="A2924" t="str">
            <v>ATWATER 11064570</v>
          </cell>
          <cell r="B2924" t="str">
            <v>Central Valley</v>
          </cell>
        </row>
        <row r="2925">
          <cell r="A2925" t="str">
            <v>EL CAPITAN 11049610</v>
          </cell>
          <cell r="B2925" t="str">
            <v>Central Valley</v>
          </cell>
        </row>
        <row r="2926">
          <cell r="A2926" t="str">
            <v>EL NIDO 110441394</v>
          </cell>
          <cell r="B2926" t="str">
            <v>Central Valley</v>
          </cell>
        </row>
        <row r="2927">
          <cell r="A2927" t="str">
            <v>EL NIDO 1104circuit_breaker</v>
          </cell>
          <cell r="B2927" t="str">
            <v>Central Valley</v>
          </cell>
        </row>
        <row r="2928">
          <cell r="A2928" t="str">
            <v>MERCED 110890510</v>
          </cell>
          <cell r="B2928" t="str">
            <v>Central Valley</v>
          </cell>
        </row>
        <row r="2929">
          <cell r="A2929" t="str">
            <v>MERCED 1108circuit_breaker</v>
          </cell>
          <cell r="B2929" t="str">
            <v>Central Valley</v>
          </cell>
        </row>
        <row r="2930">
          <cell r="A2930" t="str">
            <v>MERCED 11144320</v>
          </cell>
          <cell r="B2930" t="str">
            <v>Central Valley</v>
          </cell>
        </row>
        <row r="2931">
          <cell r="A2931" t="str">
            <v>MERCED 111490220</v>
          </cell>
          <cell r="B2931" t="str">
            <v>Central Valley</v>
          </cell>
        </row>
        <row r="2932">
          <cell r="A2932" t="str">
            <v>MERCED 11149040</v>
          </cell>
          <cell r="B2932" t="str">
            <v>Central Valley</v>
          </cell>
        </row>
        <row r="2933">
          <cell r="A2933" t="str">
            <v>MERCED 11149200</v>
          </cell>
          <cell r="B2933" t="str">
            <v>Central Valley</v>
          </cell>
        </row>
        <row r="2934">
          <cell r="A2934" t="str">
            <v>MERCED 11149990</v>
          </cell>
          <cell r="B2934" t="str">
            <v>Central Valley</v>
          </cell>
        </row>
        <row r="2935">
          <cell r="A2935" t="str">
            <v>MERCED 1114circuit_breaker</v>
          </cell>
          <cell r="B2935" t="str">
            <v>Central Valley</v>
          </cell>
        </row>
        <row r="2936">
          <cell r="A2936" t="str">
            <v>MERCED 11164380</v>
          </cell>
          <cell r="B2936" t="str">
            <v>Central Valley</v>
          </cell>
        </row>
        <row r="2937">
          <cell r="A2937" t="str">
            <v>MERCED 21029740</v>
          </cell>
          <cell r="B2937" t="str">
            <v>Central Valley</v>
          </cell>
        </row>
        <row r="2938">
          <cell r="A2938" t="str">
            <v>MERCED 2102circuit_breaker</v>
          </cell>
          <cell r="B2938" t="str">
            <v>Central Valley</v>
          </cell>
        </row>
        <row r="2939">
          <cell r="A2939" t="str">
            <v>MERCED FALLS 110222772</v>
          </cell>
          <cell r="B2939" t="str">
            <v>Central Valley</v>
          </cell>
        </row>
        <row r="2940">
          <cell r="A2940" t="str">
            <v>MERCED FALLS 110222774</v>
          </cell>
          <cell r="B2940" t="str">
            <v>Central Valley</v>
          </cell>
        </row>
        <row r="2941">
          <cell r="A2941" t="str">
            <v>MERCED FALLS 110285002</v>
          </cell>
          <cell r="B2941" t="str">
            <v>Central Valley</v>
          </cell>
        </row>
        <row r="2942">
          <cell r="A2942" t="str">
            <v>MERCED FALLS 11029460</v>
          </cell>
          <cell r="B2942" t="str">
            <v>Central Valley</v>
          </cell>
        </row>
        <row r="2943">
          <cell r="A2943" t="str">
            <v>MERCED FALLS 1102circuit_breaker</v>
          </cell>
          <cell r="B2943" t="str">
            <v>Central Valley</v>
          </cell>
        </row>
        <row r="2944">
          <cell r="A2944" t="str">
            <v>MIWUK 170247143</v>
          </cell>
          <cell r="B2944" t="str">
            <v>Central Valley</v>
          </cell>
        </row>
        <row r="2945">
          <cell r="A2945" t="str">
            <v>PEORIA 17013186</v>
          </cell>
          <cell r="B2945" t="str">
            <v>Central Valley</v>
          </cell>
        </row>
        <row r="2946">
          <cell r="A2946" t="str">
            <v>PEORIA 17019250</v>
          </cell>
          <cell r="B2946" t="str">
            <v>Central Valley</v>
          </cell>
        </row>
        <row r="2947">
          <cell r="A2947" t="str">
            <v>PEORIA 170413490</v>
          </cell>
          <cell r="B2947" t="str">
            <v>Central Valley</v>
          </cell>
        </row>
        <row r="2948">
          <cell r="A2948" t="str">
            <v>PEORIA 17046090</v>
          </cell>
          <cell r="B2948" t="str">
            <v>Central Valley</v>
          </cell>
        </row>
        <row r="2949">
          <cell r="A2949" t="str">
            <v>PEORIA 170488630</v>
          </cell>
          <cell r="B2949" t="str">
            <v>Central Valley</v>
          </cell>
        </row>
        <row r="2950">
          <cell r="A2950" t="str">
            <v>PEORIA 170492888</v>
          </cell>
          <cell r="B2950" t="str">
            <v>Central Valley</v>
          </cell>
        </row>
        <row r="2951">
          <cell r="A2951" t="str">
            <v>PEORIA 170575274</v>
          </cell>
          <cell r="B2951" t="str">
            <v>Central Valley</v>
          </cell>
        </row>
        <row r="2952">
          <cell r="A2952" t="str">
            <v>SAN JOAQUIN #3 1101circuit_breaker</v>
          </cell>
          <cell r="B2952" t="str">
            <v>Central Valley</v>
          </cell>
        </row>
        <row r="2953">
          <cell r="A2953" t="str">
            <v>CHOWCHILLA 11045980</v>
          </cell>
          <cell r="B2953" t="str">
            <v>Central Valley</v>
          </cell>
        </row>
        <row r="2954">
          <cell r="A2954" t="str">
            <v>CHOWCHILLA 110483552</v>
          </cell>
          <cell r="B2954" t="str">
            <v>Central Valley</v>
          </cell>
        </row>
        <row r="2955">
          <cell r="A2955" t="str">
            <v>STOREY 11049300</v>
          </cell>
          <cell r="B2955" t="str">
            <v>Central Valley</v>
          </cell>
        </row>
        <row r="2956">
          <cell r="A2956" t="str">
            <v>STOREY 1104circuit_breaker</v>
          </cell>
          <cell r="B2956" t="str">
            <v>Central Valley</v>
          </cell>
        </row>
        <row r="2957">
          <cell r="A2957" t="str">
            <v>STOREY 110741316</v>
          </cell>
          <cell r="B2957" t="str">
            <v>Central Valley</v>
          </cell>
        </row>
        <row r="2958">
          <cell r="A2958" t="str">
            <v>STOREY 1108circuit_breaker</v>
          </cell>
          <cell r="B2958" t="str">
            <v>Central Valley</v>
          </cell>
        </row>
        <row r="2959">
          <cell r="A2959" t="str">
            <v>STOREY 110921859</v>
          </cell>
          <cell r="B2959" t="str">
            <v>Central Valley</v>
          </cell>
        </row>
        <row r="2960">
          <cell r="A2960" t="str">
            <v>STOREY 110934630</v>
          </cell>
          <cell r="B2960" t="str">
            <v>Central Valley</v>
          </cell>
        </row>
        <row r="2961">
          <cell r="A2961" t="str">
            <v>STOREY 11095140</v>
          </cell>
          <cell r="B2961" t="str">
            <v>Central Valley</v>
          </cell>
        </row>
        <row r="2962">
          <cell r="A2962" t="str">
            <v>STOREY 11095200</v>
          </cell>
          <cell r="B2962" t="str">
            <v>Central Valley</v>
          </cell>
        </row>
        <row r="2963">
          <cell r="A2963" t="str">
            <v>STOREY 11095270</v>
          </cell>
          <cell r="B2963" t="str">
            <v>Central Valley</v>
          </cell>
        </row>
        <row r="2964">
          <cell r="A2964" t="str">
            <v>STOREY 11095580</v>
          </cell>
          <cell r="B2964" t="str">
            <v>Central Valley</v>
          </cell>
        </row>
        <row r="2965">
          <cell r="A2965" t="str">
            <v>STOREY 11095680</v>
          </cell>
          <cell r="B2965" t="str">
            <v>Central Valley</v>
          </cell>
        </row>
        <row r="2966">
          <cell r="A2966" t="str">
            <v>STOREY 11096230</v>
          </cell>
          <cell r="B2966" t="str">
            <v>Central Valley</v>
          </cell>
        </row>
        <row r="2967">
          <cell r="A2967" t="str">
            <v>STOREY 11096250</v>
          </cell>
          <cell r="B2967" t="str">
            <v>Central Valley</v>
          </cell>
        </row>
        <row r="2968">
          <cell r="A2968" t="str">
            <v>STOREY 1109circuit_breaker</v>
          </cell>
          <cell r="B2968" t="str">
            <v>Central Valley</v>
          </cell>
        </row>
        <row r="2969">
          <cell r="A2969" t="str">
            <v>TAR FLAT 0401circuit_breaker</v>
          </cell>
          <cell r="B2969" t="str">
            <v>Central Valley</v>
          </cell>
        </row>
        <row r="2970">
          <cell r="A2970" t="str">
            <v>RACETRACK 170310850</v>
          </cell>
          <cell r="B2970" t="str">
            <v>Central Valley</v>
          </cell>
        </row>
        <row r="2971">
          <cell r="A2971" t="str">
            <v>WESTLEY 11019130</v>
          </cell>
          <cell r="B2971" t="str">
            <v>Central Valley</v>
          </cell>
        </row>
        <row r="2972">
          <cell r="A2972" t="str">
            <v>WESTLEY 1103434305</v>
          </cell>
          <cell r="B2972" t="str">
            <v>Central Valley</v>
          </cell>
        </row>
        <row r="2973">
          <cell r="A2973" t="str">
            <v>WESTLEY 11037150</v>
          </cell>
          <cell r="B2973" t="str">
            <v>Central Valley</v>
          </cell>
        </row>
        <row r="2974">
          <cell r="A2974" t="str">
            <v>WESTLEY 11039900</v>
          </cell>
          <cell r="B2974" t="str">
            <v>Central Valley</v>
          </cell>
        </row>
        <row r="2975">
          <cell r="A2975" t="str">
            <v>WESTLEY 1103circuit_breaker</v>
          </cell>
          <cell r="B2975" t="str">
            <v>Central Valley</v>
          </cell>
        </row>
        <row r="2976">
          <cell r="A2976" t="str">
            <v>ARCATA 112233060</v>
          </cell>
          <cell r="B2976" t="str">
            <v>North Coast</v>
          </cell>
        </row>
        <row r="2977">
          <cell r="A2977" t="str">
            <v>BIG RIVER 11015065</v>
          </cell>
          <cell r="B2977" t="str">
            <v>North Coast</v>
          </cell>
        </row>
        <row r="2978">
          <cell r="A2978" t="str">
            <v>BIG RIVER 1101circuit_breaker</v>
          </cell>
          <cell r="B2978" t="str">
            <v>North Coast</v>
          </cell>
        </row>
        <row r="2979">
          <cell r="A2979" t="str">
            <v>EEL RIVER 1103circuit_breaker</v>
          </cell>
          <cell r="B2979" t="str">
            <v>North Coast</v>
          </cell>
        </row>
        <row r="2980">
          <cell r="A2980" t="str">
            <v>ELK 11011300</v>
          </cell>
          <cell r="B2980" t="str">
            <v>North Coast</v>
          </cell>
        </row>
        <row r="2981">
          <cell r="A2981" t="str">
            <v>EUREKA A 1107circuit_breaker</v>
          </cell>
          <cell r="B2981" t="str">
            <v>North Coast</v>
          </cell>
        </row>
        <row r="2982">
          <cell r="A2982" t="str">
            <v>EUREKA E 11017104</v>
          </cell>
          <cell r="B2982" t="str">
            <v>North Coast</v>
          </cell>
        </row>
        <row r="2983">
          <cell r="A2983" t="str">
            <v>EUREKA E 1101circuit_breaker</v>
          </cell>
          <cell r="B2983" t="str">
            <v>North Coast</v>
          </cell>
        </row>
        <row r="2984">
          <cell r="A2984" t="str">
            <v>EUREKA E 110429676</v>
          </cell>
          <cell r="B2984" t="str">
            <v>North Coast</v>
          </cell>
        </row>
        <row r="2985">
          <cell r="A2985" t="str">
            <v>EUREKA E 110435934</v>
          </cell>
          <cell r="B2985" t="str">
            <v>North Coast</v>
          </cell>
        </row>
        <row r="2986">
          <cell r="A2986" t="str">
            <v>EUREKA E 110498682</v>
          </cell>
          <cell r="B2986" t="str">
            <v>North Coast</v>
          </cell>
        </row>
        <row r="2987">
          <cell r="A2987" t="str">
            <v>EUREKA E 1104circuit_breaker</v>
          </cell>
          <cell r="B2987" t="str">
            <v>North Coast</v>
          </cell>
        </row>
        <row r="2988">
          <cell r="A2988" t="str">
            <v>EUREKA E 1105circuit_breaker</v>
          </cell>
          <cell r="B2988" t="str">
            <v>North Coast</v>
          </cell>
        </row>
        <row r="2989">
          <cell r="A2989" t="str">
            <v>HARRIS 110866386</v>
          </cell>
          <cell r="B2989" t="str">
            <v>North Coast</v>
          </cell>
        </row>
        <row r="2990">
          <cell r="A2990" t="str">
            <v>HARRIS 11087920</v>
          </cell>
          <cell r="B2990" t="str">
            <v>North Coast</v>
          </cell>
        </row>
        <row r="2991">
          <cell r="A2991" t="str">
            <v>HUMBOLDT BAY 11027598</v>
          </cell>
          <cell r="B2991" t="str">
            <v>North Coast</v>
          </cell>
        </row>
        <row r="2992">
          <cell r="A2992" t="str">
            <v>FORT BRAGG A 1101circuit_breaker</v>
          </cell>
          <cell r="B2992" t="str">
            <v>North Coast</v>
          </cell>
        </row>
        <row r="2993">
          <cell r="A2993" t="str">
            <v>FORT BRAGG A 11021226</v>
          </cell>
          <cell r="B2993" t="str">
            <v>North Coast</v>
          </cell>
        </row>
        <row r="2994">
          <cell r="A2994" t="str">
            <v>FORT BRAGG A 110233064</v>
          </cell>
          <cell r="B2994" t="str">
            <v>North Coast</v>
          </cell>
        </row>
        <row r="2995">
          <cell r="A2995" t="str">
            <v>FORT BRAGG A 1102circuit_breaker</v>
          </cell>
          <cell r="B2995" t="str">
            <v>North Coast</v>
          </cell>
        </row>
        <row r="2996">
          <cell r="A2996" t="str">
            <v>FORT BRAGG A 1104circuit_breaker</v>
          </cell>
          <cell r="B2996" t="str">
            <v>North Coast</v>
          </cell>
        </row>
        <row r="2997">
          <cell r="A2997" t="str">
            <v>FORT BRAGG A 110436526</v>
          </cell>
          <cell r="B2997" t="str">
            <v>North Coast</v>
          </cell>
        </row>
        <row r="2998">
          <cell r="A2998" t="str">
            <v>GUALALA 1111402866</v>
          </cell>
          <cell r="B2998" t="str">
            <v>North Coast</v>
          </cell>
        </row>
        <row r="2999">
          <cell r="A2999" t="str">
            <v>GUALALA 1111498</v>
          </cell>
          <cell r="B2999" t="str">
            <v>North Coast</v>
          </cell>
        </row>
        <row r="3000">
          <cell r="A3000" t="str">
            <v>GUALALA 1111circuit_breaker</v>
          </cell>
          <cell r="B3000" t="str">
            <v>North Coast</v>
          </cell>
        </row>
        <row r="3001">
          <cell r="A3001" t="str">
            <v>GUALALA 11124431</v>
          </cell>
          <cell r="B3001" t="str">
            <v>North Coast</v>
          </cell>
        </row>
        <row r="3002">
          <cell r="A3002" t="str">
            <v>HARRIS 11082062</v>
          </cell>
          <cell r="B3002" t="str">
            <v>North Coast</v>
          </cell>
        </row>
        <row r="3003">
          <cell r="A3003" t="str">
            <v>HARRIS 11084674</v>
          </cell>
          <cell r="B3003" t="str">
            <v>North Coast</v>
          </cell>
        </row>
        <row r="3004">
          <cell r="A3004" t="str">
            <v>HARTLEY 110194178</v>
          </cell>
          <cell r="B3004" t="str">
            <v>North Coast</v>
          </cell>
        </row>
        <row r="3005">
          <cell r="A3005" t="str">
            <v>HARTLEY 1102824</v>
          </cell>
          <cell r="B3005" t="str">
            <v>North Coast</v>
          </cell>
        </row>
        <row r="3006">
          <cell r="A3006" t="str">
            <v>HIGHLANDS 1102556</v>
          </cell>
          <cell r="B3006" t="str">
            <v>North Coast</v>
          </cell>
        </row>
        <row r="3007">
          <cell r="A3007" t="str">
            <v>HIGHLANDS 110439458</v>
          </cell>
          <cell r="B3007" t="str">
            <v>North Coast</v>
          </cell>
        </row>
        <row r="3008">
          <cell r="A3008" t="str">
            <v>HIGHLANDS 110448262</v>
          </cell>
          <cell r="B3008" t="str">
            <v>North Coast</v>
          </cell>
        </row>
        <row r="3009">
          <cell r="A3009" t="str">
            <v>HIGHLANDS 110487040</v>
          </cell>
          <cell r="B3009" t="str">
            <v>North Coast</v>
          </cell>
        </row>
        <row r="3010">
          <cell r="A3010" t="str">
            <v>HIGHLANDS 1104circuit_breaker</v>
          </cell>
          <cell r="B3010" t="str">
            <v>North Coast</v>
          </cell>
        </row>
        <row r="3011">
          <cell r="A3011" t="str">
            <v>CLEAR LAKE 110192870</v>
          </cell>
          <cell r="B3011" t="str">
            <v>North Coast</v>
          </cell>
        </row>
        <row r="3012">
          <cell r="A3012" t="str">
            <v>KONOCTI 11084039</v>
          </cell>
          <cell r="B3012" t="str">
            <v>North Coast</v>
          </cell>
        </row>
        <row r="3013">
          <cell r="A3013" t="str">
            <v>KONOCTI 11084041</v>
          </cell>
          <cell r="B3013" t="str">
            <v>North Coast</v>
          </cell>
        </row>
        <row r="3014">
          <cell r="A3014" t="str">
            <v>MIDDLETOWN 11011079</v>
          </cell>
          <cell r="B3014" t="str">
            <v>North Coast</v>
          </cell>
        </row>
        <row r="3015">
          <cell r="A3015" t="str">
            <v>UKIAH 11112504</v>
          </cell>
          <cell r="B3015" t="str">
            <v>North Coast</v>
          </cell>
        </row>
        <row r="3016">
          <cell r="A3016" t="str">
            <v>UKIAH 111472990</v>
          </cell>
          <cell r="B3016" t="str">
            <v>North Coast</v>
          </cell>
        </row>
        <row r="3017">
          <cell r="A3017" t="str">
            <v>UKIAH 1111circuit_breaker</v>
          </cell>
          <cell r="B3017" t="str">
            <v>North Coast</v>
          </cell>
        </row>
        <row r="3018">
          <cell r="A3018" t="str">
            <v>WILLOW CREEK 1103circuit_breaker</v>
          </cell>
          <cell r="B3018" t="str">
            <v>North Coast</v>
          </cell>
        </row>
        <row r="3019">
          <cell r="A3019" t="str">
            <v>RIO DELL 1101circuit_breaker</v>
          </cell>
          <cell r="B3019" t="str">
            <v>North Coast</v>
          </cell>
        </row>
        <row r="3020">
          <cell r="A3020" t="str">
            <v>COTATI 1102circuit_breaker</v>
          </cell>
          <cell r="B3020" t="str">
            <v>North Coast</v>
          </cell>
        </row>
        <row r="3021">
          <cell r="A3021" t="str">
            <v>COTATI 11052121</v>
          </cell>
          <cell r="B3021" t="str">
            <v>North Coast</v>
          </cell>
        </row>
        <row r="3022">
          <cell r="A3022" t="str">
            <v>COTATI 11058459</v>
          </cell>
          <cell r="B3022" t="str">
            <v>North Coast</v>
          </cell>
        </row>
        <row r="3023">
          <cell r="A3023" t="str">
            <v>DUNBAR 110113481</v>
          </cell>
          <cell r="B3023" t="str">
            <v>North Coast</v>
          </cell>
        </row>
        <row r="3024">
          <cell r="A3024" t="str">
            <v>5060</v>
          </cell>
          <cell r="B3024" t="str">
            <v>North Coast</v>
          </cell>
        </row>
        <row r="3025">
          <cell r="A3025" t="str">
            <v>FITCH MOUNTAIN 1113444</v>
          </cell>
          <cell r="B3025" t="str">
            <v>North Coast</v>
          </cell>
        </row>
        <row r="3026">
          <cell r="A3026" t="str">
            <v>MIRABEL 1102206</v>
          </cell>
          <cell r="B3026" t="str">
            <v>North Coast</v>
          </cell>
        </row>
        <row r="3027">
          <cell r="A3027" t="str">
            <v>BELLEVUE 1102839</v>
          </cell>
          <cell r="B3027" t="str">
            <v>North Coast</v>
          </cell>
        </row>
        <row r="3028">
          <cell r="A3028" t="str">
            <v>BELLEVUE 1104564</v>
          </cell>
          <cell r="B3028" t="str">
            <v>North Coast</v>
          </cell>
        </row>
        <row r="3029">
          <cell r="A3029" t="str">
            <v>FULTON 1105142</v>
          </cell>
          <cell r="B3029" t="str">
            <v>North Coast</v>
          </cell>
        </row>
        <row r="3030">
          <cell r="A3030" t="str">
            <v>MIRABEL 1101254</v>
          </cell>
          <cell r="B3030" t="str">
            <v>North Coast</v>
          </cell>
        </row>
        <row r="3031">
          <cell r="A3031" t="str">
            <v>MOLINO 1102384</v>
          </cell>
          <cell r="B3031" t="str">
            <v>North Coast</v>
          </cell>
        </row>
        <row r="3032">
          <cell r="A3032" t="str">
            <v>MOLINO 1102535</v>
          </cell>
          <cell r="B3032" t="str">
            <v>North Coast</v>
          </cell>
        </row>
        <row r="3033">
          <cell r="A3033" t="str">
            <v>MOLINO 1102circuit_breaker</v>
          </cell>
          <cell r="B3033" t="str">
            <v>North Coast</v>
          </cell>
        </row>
        <row r="3034">
          <cell r="A3034" t="str">
            <v>MOLINO 110313219</v>
          </cell>
          <cell r="B3034" t="str">
            <v>North Coast</v>
          </cell>
        </row>
        <row r="3035">
          <cell r="A3035" t="str">
            <v>MOLINO 1103314</v>
          </cell>
          <cell r="B3035" t="str">
            <v>North Coast</v>
          </cell>
        </row>
        <row r="3036">
          <cell r="A3036" t="str">
            <v>MOLINO 11034676</v>
          </cell>
          <cell r="B3036" t="str">
            <v>North Coast</v>
          </cell>
        </row>
        <row r="3037">
          <cell r="A3037" t="str">
            <v>MOLINO 11034682</v>
          </cell>
          <cell r="B3037" t="str">
            <v>North Coast</v>
          </cell>
        </row>
        <row r="3038">
          <cell r="A3038" t="str">
            <v>MOLINO 110381008</v>
          </cell>
          <cell r="B3038" t="str">
            <v>North Coast</v>
          </cell>
        </row>
        <row r="3039">
          <cell r="A3039" t="str">
            <v>MOLINO 1103circuit_breaker</v>
          </cell>
          <cell r="B3039" t="str">
            <v>North Coast</v>
          </cell>
        </row>
        <row r="3040">
          <cell r="A3040" t="str">
            <v>MOLINO 1104378</v>
          </cell>
          <cell r="B3040" t="str">
            <v>North Coast</v>
          </cell>
        </row>
        <row r="3041">
          <cell r="A3041" t="str">
            <v>MOLINO 1104circuit_breaker</v>
          </cell>
          <cell r="B3041" t="str">
            <v>North Coast</v>
          </cell>
        </row>
        <row r="3042">
          <cell r="A3042" t="str">
            <v>SANTA ROSA A 1103258</v>
          </cell>
          <cell r="B3042" t="str">
            <v>North Coast</v>
          </cell>
        </row>
        <row r="3043">
          <cell r="A3043" t="str">
            <v>MONROE 210392868</v>
          </cell>
          <cell r="B3043" t="str">
            <v>North Coast</v>
          </cell>
        </row>
        <row r="3044">
          <cell r="A3044" t="str">
            <v>MONTE RIO 11111701</v>
          </cell>
          <cell r="B3044" t="str">
            <v>North Coast</v>
          </cell>
        </row>
        <row r="3045">
          <cell r="A3045" t="str">
            <v>MONTE RIO 11111703</v>
          </cell>
          <cell r="B3045" t="str">
            <v>North Coast</v>
          </cell>
        </row>
        <row r="3046">
          <cell r="A3046" t="str">
            <v>MONTE RIO 11131313</v>
          </cell>
          <cell r="B3046" t="str">
            <v>North Coast</v>
          </cell>
        </row>
        <row r="3047">
          <cell r="A3047" t="str">
            <v>MONTE RIO 1113477</v>
          </cell>
          <cell r="B3047" t="str">
            <v>North Coast</v>
          </cell>
        </row>
        <row r="3048">
          <cell r="A3048" t="str">
            <v>PENNGROVE 1101190</v>
          </cell>
          <cell r="B3048" t="str">
            <v>North Coast</v>
          </cell>
        </row>
        <row r="3049">
          <cell r="A3049" t="str">
            <v>PETALUMA C 110856774</v>
          </cell>
          <cell r="B3049" t="str">
            <v>North Coast</v>
          </cell>
        </row>
        <row r="3050">
          <cell r="A3050" t="str">
            <v>PETALUMA A 0413circuit_breaker</v>
          </cell>
          <cell r="B3050" t="str">
            <v>North Coast</v>
          </cell>
        </row>
        <row r="3051">
          <cell r="A3051" t="str">
            <v>RINCON 1102644</v>
          </cell>
          <cell r="B3051" t="str">
            <v>North Coast</v>
          </cell>
        </row>
        <row r="3052">
          <cell r="A3052" t="str">
            <v>RINCON 1103472</v>
          </cell>
          <cell r="B3052" t="str">
            <v>North Coast</v>
          </cell>
        </row>
        <row r="3053">
          <cell r="A3053" t="str">
            <v>RINCON 11035152</v>
          </cell>
          <cell r="B3053" t="str">
            <v>North Coast</v>
          </cell>
        </row>
        <row r="3054">
          <cell r="A3054" t="str">
            <v>RINCON 1104326</v>
          </cell>
          <cell r="B3054" t="str">
            <v>North Coast</v>
          </cell>
        </row>
        <row r="3055">
          <cell r="A3055" t="str">
            <v>SALMON CREEK 1101circuit_breaker</v>
          </cell>
          <cell r="B3055" t="str">
            <v>North Coast</v>
          </cell>
        </row>
        <row r="3056">
          <cell r="A3056" t="str">
            <v>SANTA ROSA A 110439786</v>
          </cell>
          <cell r="B3056" t="str">
            <v>North Coast</v>
          </cell>
        </row>
        <row r="3057">
          <cell r="A3057" t="str">
            <v>SANTA ROSA A 1104circuit_breaker</v>
          </cell>
          <cell r="B3057" t="str">
            <v>North Coast</v>
          </cell>
        </row>
        <row r="3058">
          <cell r="A3058" t="str">
            <v>SANTA ROSA A 1107circuit_breaker</v>
          </cell>
          <cell r="B3058" t="str">
            <v>North Coast</v>
          </cell>
        </row>
        <row r="3059">
          <cell r="A3059" t="str">
            <v>SANTA ROSA A 1110circuit_breaker</v>
          </cell>
          <cell r="B3059" t="str">
            <v>North Coast</v>
          </cell>
        </row>
        <row r="3060">
          <cell r="A3060" t="str">
            <v>SONOMA 1104914376</v>
          </cell>
          <cell r="B3060" t="str">
            <v>North Coast</v>
          </cell>
        </row>
        <row r="3061">
          <cell r="A3061" t="str">
            <v>PANORAMA 11023320</v>
          </cell>
          <cell r="B3061" t="str">
            <v>North Valley</v>
          </cell>
        </row>
        <row r="3062">
          <cell r="A3062" t="str">
            <v>ANTLER 1101circuit_breaker</v>
          </cell>
          <cell r="B3062" t="str">
            <v>North Valley</v>
          </cell>
        </row>
        <row r="3063">
          <cell r="A3063" t="str">
            <v>BIG MEADOWS 21012016</v>
          </cell>
          <cell r="B3063" t="str">
            <v>North Valley</v>
          </cell>
        </row>
        <row r="3064">
          <cell r="A3064" t="str">
            <v>BIG MEADOWS 21012246</v>
          </cell>
          <cell r="B3064" t="str">
            <v>North Valley</v>
          </cell>
        </row>
        <row r="3065">
          <cell r="A3065" t="str">
            <v>BIG MEADOWS 2101439</v>
          </cell>
          <cell r="B3065" t="str">
            <v>North Valley</v>
          </cell>
        </row>
        <row r="3066">
          <cell r="A3066" t="str">
            <v>BOGARD 1101circuit_breaker</v>
          </cell>
          <cell r="B3066" t="str">
            <v>North Valley</v>
          </cell>
        </row>
        <row r="3067">
          <cell r="A3067" t="str">
            <v>BURNEY 110245984</v>
          </cell>
          <cell r="B3067" t="str">
            <v>North Valley</v>
          </cell>
        </row>
        <row r="3068">
          <cell r="A3068" t="str">
            <v>BURNEY 1102circuit_breaker</v>
          </cell>
          <cell r="B3068" t="str">
            <v>North Valley</v>
          </cell>
        </row>
        <row r="3069">
          <cell r="A3069" t="str">
            <v>BURNEY 1102circuit_breaker</v>
          </cell>
          <cell r="B3069" t="str">
            <v>North Valley</v>
          </cell>
        </row>
        <row r="3070">
          <cell r="A3070" t="str">
            <v>CHESTER 11022564</v>
          </cell>
          <cell r="B3070" t="str">
            <v>North Valley</v>
          </cell>
        </row>
        <row r="3071">
          <cell r="A3071" t="str">
            <v>CHESTER 1102circuit_breaker</v>
          </cell>
          <cell r="B3071" t="str">
            <v>North Valley</v>
          </cell>
        </row>
        <row r="3072">
          <cell r="A3072" t="str">
            <v>CORNING 110135974</v>
          </cell>
          <cell r="B3072" t="str">
            <v>North Valley</v>
          </cell>
        </row>
        <row r="3073">
          <cell r="A3073" t="str">
            <v>CORNING 110185162</v>
          </cell>
          <cell r="B3073" t="str">
            <v>North Valley</v>
          </cell>
        </row>
        <row r="3074">
          <cell r="A3074" t="str">
            <v>COTTONWOOD 110331548</v>
          </cell>
          <cell r="B3074" t="str">
            <v>North Valley</v>
          </cell>
        </row>
        <row r="3075">
          <cell r="A3075" t="str">
            <v>COTTONWOOD 110335470</v>
          </cell>
          <cell r="B3075" t="str">
            <v>North Valley</v>
          </cell>
        </row>
        <row r="3076">
          <cell r="A3076" t="str">
            <v>COTTONWOOD 1103circuit_breaker</v>
          </cell>
          <cell r="B3076" t="str">
            <v>North Valley</v>
          </cell>
        </row>
        <row r="3077">
          <cell r="A3077" t="str">
            <v>EAST QUINCY 11011319</v>
          </cell>
          <cell r="B3077" t="str">
            <v>North Valley</v>
          </cell>
        </row>
        <row r="3078">
          <cell r="A3078" t="str">
            <v>EAST QUINCY 11012452</v>
          </cell>
          <cell r="B3078" t="str">
            <v>North Valley</v>
          </cell>
        </row>
        <row r="3079">
          <cell r="A3079" t="str">
            <v>FRENCH GULCH 11021462</v>
          </cell>
          <cell r="B3079" t="str">
            <v>North Valley</v>
          </cell>
        </row>
        <row r="3080">
          <cell r="A3080" t="str">
            <v>FRENCH GULCH 1102circuit_breaker</v>
          </cell>
          <cell r="B3080" t="str">
            <v>North Valley</v>
          </cell>
        </row>
        <row r="3081">
          <cell r="A3081" t="str">
            <v>GANSNER 110152664</v>
          </cell>
          <cell r="B3081" t="str">
            <v>North Valley</v>
          </cell>
        </row>
        <row r="3082">
          <cell r="A3082" t="str">
            <v>GANSNER 110199388</v>
          </cell>
          <cell r="B3082" t="str">
            <v>North Valley</v>
          </cell>
        </row>
        <row r="3083">
          <cell r="A3083" t="str">
            <v>HAMILTON BRANCH 11012082</v>
          </cell>
          <cell r="B3083" t="str">
            <v>North Valley</v>
          </cell>
        </row>
        <row r="3084">
          <cell r="A3084" t="str">
            <v>HAMILTON BRANCH 11012436</v>
          </cell>
          <cell r="B3084" t="str">
            <v>North Valley</v>
          </cell>
        </row>
        <row r="3085">
          <cell r="A3085" t="str">
            <v>HAMILTON BRANCH 11013049</v>
          </cell>
          <cell r="B3085" t="str">
            <v>North Valley</v>
          </cell>
        </row>
        <row r="3086">
          <cell r="A3086" t="str">
            <v>HAMILTON BRANCH 110137436</v>
          </cell>
          <cell r="B3086" t="str">
            <v>North Valley</v>
          </cell>
        </row>
        <row r="3087">
          <cell r="A3087" t="str">
            <v>HAMILTON BRANCH 110137534</v>
          </cell>
          <cell r="B3087" t="str">
            <v>North Valley</v>
          </cell>
        </row>
        <row r="3088">
          <cell r="A3088" t="str">
            <v>HAMILTON BRANCH 110153192</v>
          </cell>
          <cell r="B3088" t="str">
            <v>North Valley</v>
          </cell>
        </row>
        <row r="3089">
          <cell r="A3089" t="str">
            <v>HAMILTON BRANCH 110187784</v>
          </cell>
          <cell r="B3089" t="str">
            <v>North Valley</v>
          </cell>
        </row>
        <row r="3090">
          <cell r="A3090" t="str">
            <v>HAMILTON A 11022210</v>
          </cell>
          <cell r="B3090" t="str">
            <v>North Valley</v>
          </cell>
        </row>
        <row r="3091">
          <cell r="A3091" t="str">
            <v>JACINTO 11012062</v>
          </cell>
          <cell r="B3091" t="str">
            <v>North Valley</v>
          </cell>
        </row>
        <row r="3092">
          <cell r="A3092" t="str">
            <v>JACINTO 11012460</v>
          </cell>
          <cell r="B3092" t="str">
            <v>North Valley</v>
          </cell>
        </row>
        <row r="3093">
          <cell r="A3093" t="str">
            <v>JACINTO 11012608</v>
          </cell>
          <cell r="B3093" t="str">
            <v>North Valley</v>
          </cell>
        </row>
        <row r="3094">
          <cell r="A3094" t="str">
            <v>JACINTO 110163962</v>
          </cell>
          <cell r="B3094" t="str">
            <v>North Valley</v>
          </cell>
        </row>
        <row r="3095">
          <cell r="A3095" t="str">
            <v>JACINTO 110194868</v>
          </cell>
          <cell r="B3095" t="str">
            <v>North Valley</v>
          </cell>
        </row>
        <row r="3096">
          <cell r="A3096" t="str">
            <v>JACINTO 1101circuit_breaker</v>
          </cell>
          <cell r="B3096" t="str">
            <v>North Valley</v>
          </cell>
        </row>
        <row r="3097">
          <cell r="A3097" t="str">
            <v>JACINTO 11022606</v>
          </cell>
          <cell r="B3097" t="str">
            <v>North Valley</v>
          </cell>
        </row>
        <row r="3098">
          <cell r="A3098" t="str">
            <v>JACINTO 110237352</v>
          </cell>
          <cell r="B3098" t="str">
            <v>North Valley</v>
          </cell>
        </row>
        <row r="3099">
          <cell r="A3099" t="str">
            <v>JACINTO 110245248</v>
          </cell>
          <cell r="B3099" t="str">
            <v>North Valley</v>
          </cell>
        </row>
        <row r="3100">
          <cell r="A3100" t="str">
            <v>JACINTO 110247800</v>
          </cell>
          <cell r="B3100" t="str">
            <v>North Valley</v>
          </cell>
        </row>
        <row r="3101">
          <cell r="A3101" t="str">
            <v>JACINTO 110264198</v>
          </cell>
          <cell r="B3101" t="str">
            <v>North Valley</v>
          </cell>
        </row>
        <row r="3102">
          <cell r="A3102" t="str">
            <v>JACINTO 110285076</v>
          </cell>
          <cell r="B3102" t="str">
            <v>North Valley</v>
          </cell>
        </row>
        <row r="3103">
          <cell r="A3103" t="str">
            <v>JACINTO 110287210</v>
          </cell>
          <cell r="B3103" t="str">
            <v>North Valley</v>
          </cell>
        </row>
        <row r="3104">
          <cell r="A3104" t="str">
            <v>LOGAN CREEK 21012406</v>
          </cell>
          <cell r="B3104" t="str">
            <v>North Valley</v>
          </cell>
        </row>
        <row r="3105">
          <cell r="A3105" t="str">
            <v>LOGAN CREEK 21012430</v>
          </cell>
          <cell r="B3105" t="str">
            <v>North Valley</v>
          </cell>
        </row>
        <row r="3106">
          <cell r="A3106" t="str">
            <v>ORLAND B 11032204</v>
          </cell>
          <cell r="B3106" t="str">
            <v>North Valley</v>
          </cell>
        </row>
        <row r="3107">
          <cell r="A3107" t="str">
            <v>ORLAND B 11032252</v>
          </cell>
          <cell r="B3107" t="str">
            <v>North Valley</v>
          </cell>
        </row>
        <row r="3108">
          <cell r="A3108" t="str">
            <v>GERBER 110185172</v>
          </cell>
          <cell r="B3108" t="str">
            <v>North Valley</v>
          </cell>
        </row>
        <row r="3109">
          <cell r="A3109" t="str">
            <v>LOS MOLINOS 1101circuit_breaker</v>
          </cell>
          <cell r="B3109" t="str">
            <v>North Valley</v>
          </cell>
        </row>
        <row r="3110">
          <cell r="A3110" t="str">
            <v>LOS MOLINOS 11022681</v>
          </cell>
          <cell r="B3110" t="str">
            <v>North Valley</v>
          </cell>
        </row>
        <row r="3111">
          <cell r="A3111" t="str">
            <v>LOS MOLINOS 11023302</v>
          </cell>
          <cell r="B3111" t="str">
            <v>North Valley</v>
          </cell>
        </row>
        <row r="3112">
          <cell r="A3112" t="str">
            <v>LOS MOLINOS 110235730</v>
          </cell>
          <cell r="B3112" t="str">
            <v>North Valley</v>
          </cell>
        </row>
        <row r="3113">
          <cell r="A3113" t="str">
            <v>LOS MOLINOS 1102circuit_breaker</v>
          </cell>
          <cell r="B3113" t="str">
            <v>North Valley</v>
          </cell>
        </row>
        <row r="3114">
          <cell r="A3114" t="str">
            <v>VINA 110198144</v>
          </cell>
          <cell r="B3114" t="str">
            <v>North Valley</v>
          </cell>
        </row>
        <row r="3115">
          <cell r="A3115" t="str">
            <v>PANORAMA 1102circuit_breaker</v>
          </cell>
          <cell r="B3115" t="str">
            <v>North Valley</v>
          </cell>
        </row>
        <row r="3116">
          <cell r="A3116" t="str">
            <v>PARADISE 11061212</v>
          </cell>
          <cell r="B3116" t="str">
            <v>North Valley</v>
          </cell>
        </row>
        <row r="3117">
          <cell r="A3117" t="str">
            <v>PARADISE 1106circuit_breaker</v>
          </cell>
          <cell r="B3117" t="str">
            <v>North Valley</v>
          </cell>
        </row>
        <row r="3118">
          <cell r="A3118" t="str">
            <v>DAIRYVILLE 1101147562</v>
          </cell>
          <cell r="B3118" t="str">
            <v>North Valley</v>
          </cell>
        </row>
        <row r="3119">
          <cell r="A3119" t="str">
            <v>SYCAMORE CREEK 1109circuit_breaker</v>
          </cell>
          <cell r="B3119" t="str">
            <v>North Valley</v>
          </cell>
        </row>
        <row r="3120">
          <cell r="A3120" t="str">
            <v>ANITA 11062496</v>
          </cell>
          <cell r="B3120" t="str">
            <v>North Valley</v>
          </cell>
        </row>
        <row r="3121">
          <cell r="A3121" t="str">
            <v>DAVIS 110712822</v>
          </cell>
          <cell r="B3121" t="str">
            <v>Sierra</v>
          </cell>
        </row>
        <row r="3122">
          <cell r="A3122" t="str">
            <v>DIXON 110315137</v>
          </cell>
          <cell r="B3122" t="str">
            <v>Sierra</v>
          </cell>
        </row>
        <row r="3123">
          <cell r="A3123" t="str">
            <v>DIXON 11035932</v>
          </cell>
          <cell r="B3123" t="str">
            <v>Sierra</v>
          </cell>
        </row>
        <row r="3124">
          <cell r="A3124" t="str">
            <v>DIXON 11038202</v>
          </cell>
          <cell r="B3124" t="str">
            <v>Sierra</v>
          </cell>
        </row>
        <row r="3125">
          <cell r="A3125" t="str">
            <v>DIXON 11038782</v>
          </cell>
          <cell r="B3125" t="str">
            <v>Sierra</v>
          </cell>
        </row>
        <row r="3126">
          <cell r="A3126" t="str">
            <v>DIXON 11039732</v>
          </cell>
          <cell r="B3126" t="str">
            <v>Sierra</v>
          </cell>
        </row>
        <row r="3127">
          <cell r="A3127" t="str">
            <v>DIXON 1103circuit_breaker</v>
          </cell>
          <cell r="B3127" t="str">
            <v>Sierra</v>
          </cell>
        </row>
        <row r="3128">
          <cell r="A3128" t="str">
            <v>DIXON 1104circuit_breaker</v>
          </cell>
          <cell r="B3128" t="str">
            <v>Sierra</v>
          </cell>
        </row>
        <row r="3129">
          <cell r="A3129" t="str">
            <v>DOBBINS 1101circuit_breaker</v>
          </cell>
          <cell r="B3129" t="str">
            <v>Sierra</v>
          </cell>
        </row>
        <row r="3130">
          <cell r="A3130" t="str">
            <v>MADISON 110320062</v>
          </cell>
          <cell r="B3130" t="str">
            <v>Sierra</v>
          </cell>
        </row>
        <row r="3131">
          <cell r="A3131" t="str">
            <v>MADISON 110323452</v>
          </cell>
          <cell r="B3131" t="str">
            <v>Sierra</v>
          </cell>
        </row>
        <row r="3132">
          <cell r="A3132" t="str">
            <v>MADISON 110353322</v>
          </cell>
          <cell r="B3132" t="str">
            <v>Sierra</v>
          </cell>
        </row>
        <row r="3133">
          <cell r="A3133" t="str">
            <v>MADISON 11038822</v>
          </cell>
          <cell r="B3133" t="str">
            <v>Sierra</v>
          </cell>
        </row>
        <row r="3134">
          <cell r="A3134" t="str">
            <v>MADISON 1103circuit_breaker</v>
          </cell>
          <cell r="B3134" t="str">
            <v>Sierra</v>
          </cell>
        </row>
        <row r="3135">
          <cell r="A3135" t="str">
            <v>MADISON 1105circuit_breaker</v>
          </cell>
          <cell r="B3135" t="str">
            <v>Sierra</v>
          </cell>
        </row>
        <row r="3136">
          <cell r="A3136" t="str">
            <v>MADISON 210134164</v>
          </cell>
          <cell r="B3136" t="str">
            <v>Sierra</v>
          </cell>
        </row>
        <row r="3137">
          <cell r="A3137" t="str">
            <v>MADISON 2101circuit_breaker</v>
          </cell>
          <cell r="B3137" t="str">
            <v>Sierra</v>
          </cell>
        </row>
        <row r="3138">
          <cell r="A3138" t="str">
            <v>MADISON 210144634</v>
          </cell>
          <cell r="B3138" t="str">
            <v>Sierra</v>
          </cell>
        </row>
        <row r="3139">
          <cell r="A3139" t="str">
            <v>PUTAH CREEK 11033783</v>
          </cell>
          <cell r="B3139" t="str">
            <v>Sierra</v>
          </cell>
        </row>
        <row r="3140">
          <cell r="A3140" t="str">
            <v>133220</v>
          </cell>
          <cell r="B3140" t="str">
            <v>Sierra</v>
          </cell>
        </row>
        <row r="3141">
          <cell r="A3141" t="str">
            <v>30010</v>
          </cell>
          <cell r="B3141" t="str">
            <v>Sierra</v>
          </cell>
        </row>
        <row r="3142">
          <cell r="A3142" t="str">
            <v>3034</v>
          </cell>
          <cell r="B3142" t="str">
            <v>Sierra</v>
          </cell>
        </row>
        <row r="3143">
          <cell r="A3143" t="str">
            <v>DIXON 110212352</v>
          </cell>
          <cell r="B3143" t="str">
            <v>Sierra</v>
          </cell>
        </row>
        <row r="3144">
          <cell r="A3144" t="str">
            <v>DIXON 11056232</v>
          </cell>
          <cell r="B3144" t="str">
            <v>Sierra</v>
          </cell>
        </row>
        <row r="3145">
          <cell r="A3145" t="str">
            <v>DIXON 1106533554</v>
          </cell>
          <cell r="B3145" t="str">
            <v>Sierra</v>
          </cell>
        </row>
        <row r="3146">
          <cell r="A3146" t="str">
            <v>PEABODY 210515812</v>
          </cell>
          <cell r="B3146" t="str">
            <v>Sierra</v>
          </cell>
        </row>
        <row r="3147">
          <cell r="A3147" t="str">
            <v>PEABODY 21056313</v>
          </cell>
          <cell r="B3147" t="str">
            <v>Sierra</v>
          </cell>
        </row>
        <row r="3148">
          <cell r="A3148" t="str">
            <v>VACA DIXON 1102circuit_breaker</v>
          </cell>
          <cell r="B3148" t="str">
            <v>Sierra</v>
          </cell>
        </row>
        <row r="3149">
          <cell r="A3149" t="str">
            <v>VACA DIXON 110339500</v>
          </cell>
          <cell r="B3149" t="str">
            <v>Sierra</v>
          </cell>
        </row>
        <row r="3150">
          <cell r="A3150" t="str">
            <v>VACA DIXON 110340832</v>
          </cell>
          <cell r="B3150" t="str">
            <v>Sierra</v>
          </cell>
        </row>
        <row r="3151">
          <cell r="A3151" t="str">
            <v>VACA DIXON 11035187</v>
          </cell>
          <cell r="B3151" t="str">
            <v>Sierra</v>
          </cell>
        </row>
        <row r="3152">
          <cell r="A3152" t="str">
            <v>VACA DIXON 110355570</v>
          </cell>
          <cell r="B3152" t="str">
            <v>Sierra</v>
          </cell>
        </row>
        <row r="3153">
          <cell r="A3153" t="str">
            <v>VACA DIXON 11035602</v>
          </cell>
          <cell r="B3153" t="str">
            <v>Sierra</v>
          </cell>
        </row>
        <row r="3154">
          <cell r="A3154" t="str">
            <v>VACA DIXON 110365434</v>
          </cell>
          <cell r="B3154" t="str">
            <v>Sierra</v>
          </cell>
        </row>
        <row r="3155">
          <cell r="A3155" t="str">
            <v>VACA DIXON 11036822</v>
          </cell>
          <cell r="B3155" t="str">
            <v>Sierra</v>
          </cell>
        </row>
        <row r="3156">
          <cell r="A3156" t="str">
            <v>VACA DIXON 110376158</v>
          </cell>
          <cell r="B3156" t="str">
            <v>Sierra</v>
          </cell>
        </row>
        <row r="3157">
          <cell r="A3157" t="str">
            <v>VACA DIXON 1103circuit_breaker</v>
          </cell>
          <cell r="B3157" t="str">
            <v>Sierra</v>
          </cell>
        </row>
        <row r="3158">
          <cell r="A3158" t="str">
            <v>VACA DIXON 1105circuit_breaker</v>
          </cell>
          <cell r="B3158" t="str">
            <v>Sierra</v>
          </cell>
        </row>
        <row r="3159">
          <cell r="A3159" t="str">
            <v>VACA DIXON 11065752</v>
          </cell>
          <cell r="B3159" t="str">
            <v>Sierra</v>
          </cell>
        </row>
        <row r="3160">
          <cell r="A3160" t="str">
            <v>VACA DIXON 1106circuit_breaker</v>
          </cell>
          <cell r="B3160" t="str">
            <v>Sierra</v>
          </cell>
        </row>
        <row r="3161">
          <cell r="A3161" t="str">
            <v>WINTERS 110223202</v>
          </cell>
          <cell r="B3161" t="str">
            <v>Sierra</v>
          </cell>
        </row>
        <row r="3162">
          <cell r="A3162" t="str">
            <v>VACAVILLE 111112342</v>
          </cell>
          <cell r="B3162" t="str">
            <v>Sierra</v>
          </cell>
        </row>
        <row r="3163">
          <cell r="A3163" t="str">
            <v>VACAVILLE 1112circuit_breaker</v>
          </cell>
          <cell r="B3163" t="str">
            <v>Sierra</v>
          </cell>
        </row>
        <row r="3164">
          <cell r="A3164" t="str">
            <v>WOODLAND 1102circuit_breaker</v>
          </cell>
          <cell r="B3164" t="str">
            <v>Sierra</v>
          </cell>
        </row>
        <row r="3165">
          <cell r="A3165" t="str">
            <v>WOODLAND 111021288</v>
          </cell>
          <cell r="B3165" t="str">
            <v>Sierra</v>
          </cell>
        </row>
        <row r="3166">
          <cell r="A3166" t="str">
            <v>ZAMORA 110536762</v>
          </cell>
          <cell r="B3166" t="str">
            <v>Sierra</v>
          </cell>
        </row>
        <row r="3167">
          <cell r="A3167" t="str">
            <v>ZAMORA 1105circuit_breaker</v>
          </cell>
          <cell r="B3167" t="str">
            <v>Sierra</v>
          </cell>
        </row>
        <row r="3168">
          <cell r="A3168" t="str">
            <v>ZAMORA 1106circuit_breaker</v>
          </cell>
          <cell r="B3168" t="str">
            <v>Sierra</v>
          </cell>
        </row>
        <row r="3169">
          <cell r="A3169" t="str">
            <v>ZAMORA 110723345</v>
          </cell>
          <cell r="B3169" t="str">
            <v>Sierra</v>
          </cell>
        </row>
        <row r="3170">
          <cell r="A3170" t="str">
            <v>ZAMORA 110723472</v>
          </cell>
          <cell r="B3170" t="str">
            <v>Sierra</v>
          </cell>
        </row>
        <row r="3171">
          <cell r="A3171" t="str">
            <v>ZAMORA 110769308</v>
          </cell>
          <cell r="B3171" t="str">
            <v>Sierra</v>
          </cell>
        </row>
        <row r="3172">
          <cell r="A3172" t="str">
            <v>ZAMORA 11078892</v>
          </cell>
          <cell r="B3172" t="str">
            <v>Sierra</v>
          </cell>
        </row>
        <row r="3173">
          <cell r="A3173" t="str">
            <v>ZAMORA 1107circuit_breaker</v>
          </cell>
          <cell r="B3173" t="str">
            <v>Sierra</v>
          </cell>
        </row>
        <row r="3174">
          <cell r="A3174" t="str">
            <v>AUBURN 1101circuit_breaker</v>
          </cell>
          <cell r="B3174" t="str">
            <v>Sierra</v>
          </cell>
        </row>
        <row r="3175">
          <cell r="A3175" t="str">
            <v>FLINT 110140666</v>
          </cell>
          <cell r="B3175" t="str">
            <v>Sierra</v>
          </cell>
        </row>
        <row r="3176">
          <cell r="A3176" t="str">
            <v>AUBURN 11028611</v>
          </cell>
          <cell r="B3176" t="str">
            <v>Sierra</v>
          </cell>
        </row>
        <row r="3177">
          <cell r="A3177" t="str">
            <v>AUBURN 1102circuit_breaker</v>
          </cell>
          <cell r="B3177" t="str">
            <v>Sierra</v>
          </cell>
        </row>
        <row r="3178">
          <cell r="A3178" t="str">
            <v>BANGOR 1101478754</v>
          </cell>
          <cell r="B3178" t="str">
            <v>Sierra</v>
          </cell>
        </row>
        <row r="3179">
          <cell r="A3179" t="str">
            <v>BELL 110880680</v>
          </cell>
          <cell r="B3179" t="str">
            <v>Sierra</v>
          </cell>
        </row>
        <row r="3180">
          <cell r="A3180" t="str">
            <v>BRUNSWICK 1102940</v>
          </cell>
          <cell r="B3180" t="str">
            <v>Sierra</v>
          </cell>
        </row>
        <row r="3181">
          <cell r="A3181" t="str">
            <v>BRUNSWICK 110378862</v>
          </cell>
          <cell r="B3181" t="str">
            <v>Sierra</v>
          </cell>
        </row>
        <row r="3182">
          <cell r="A3182" t="str">
            <v>BRUNSWICK 1110circuit_breaker</v>
          </cell>
          <cell r="B3182" t="str">
            <v>Sierra</v>
          </cell>
        </row>
        <row r="3183">
          <cell r="A3183" t="str">
            <v>BRUNSWICK 110633050</v>
          </cell>
          <cell r="B3183" t="str">
            <v>Sierra</v>
          </cell>
        </row>
        <row r="3184">
          <cell r="A3184" t="str">
            <v>BRUNSWICK 110750008</v>
          </cell>
          <cell r="B3184" t="str">
            <v>Sierra</v>
          </cell>
        </row>
        <row r="3185">
          <cell r="A3185" t="str">
            <v>GRASS VALLEY 1102circuit_breaker</v>
          </cell>
          <cell r="B3185" t="str">
            <v>Sierra</v>
          </cell>
        </row>
        <row r="3186">
          <cell r="A3186" t="str">
            <v>BRUNSWICK 111095576</v>
          </cell>
          <cell r="B3186" t="str">
            <v>Sierra</v>
          </cell>
        </row>
        <row r="3187">
          <cell r="A3187" t="str">
            <v>CLARKSVILLE 2105circuit_breaker</v>
          </cell>
          <cell r="B3187" t="str">
            <v>Sierra</v>
          </cell>
        </row>
        <row r="3188">
          <cell r="A3188" t="str">
            <v>SHINGLE SPRINGS 210551738</v>
          </cell>
          <cell r="B3188" t="str">
            <v>Sierra</v>
          </cell>
        </row>
        <row r="3189">
          <cell r="A3189" t="str">
            <v>DIAMOND SPRINGS 1106circuit_breaker</v>
          </cell>
          <cell r="B3189" t="str">
            <v>Sierra</v>
          </cell>
        </row>
        <row r="3190">
          <cell r="A3190" t="str">
            <v>DIAMOND SPRINGS 110740353</v>
          </cell>
          <cell r="B3190" t="str">
            <v>Sierra</v>
          </cell>
        </row>
        <row r="3191">
          <cell r="A3191" t="str">
            <v>ECHO SUMMIT 11012500</v>
          </cell>
          <cell r="B3191" t="str">
            <v>Sierra</v>
          </cell>
        </row>
        <row r="3192">
          <cell r="A3192" t="str">
            <v>ECHO SUMMIT 1101344250</v>
          </cell>
          <cell r="B3192" t="str">
            <v>Sierra</v>
          </cell>
        </row>
        <row r="3193">
          <cell r="A3193" t="str">
            <v>ECHO SUMMIT 1101481660</v>
          </cell>
          <cell r="B3193" t="str">
            <v>Sierra</v>
          </cell>
        </row>
        <row r="3194">
          <cell r="A3194" t="str">
            <v>ECHO SUMMIT 11018922</v>
          </cell>
          <cell r="B3194" t="str">
            <v>Sierra</v>
          </cell>
        </row>
        <row r="3195">
          <cell r="A3195" t="str">
            <v>EL DORADO PH 210113362</v>
          </cell>
          <cell r="B3195" t="str">
            <v>Sierra</v>
          </cell>
        </row>
        <row r="3196">
          <cell r="A3196" t="str">
            <v>FLINT 1101circuit_breaker</v>
          </cell>
          <cell r="B3196" t="str">
            <v>Sierra</v>
          </cell>
        </row>
        <row r="3197">
          <cell r="A3197" t="str">
            <v>GRASS VALLEY 1101circuit_breaker</v>
          </cell>
          <cell r="B3197" t="str">
            <v>Sierra</v>
          </cell>
        </row>
        <row r="3198">
          <cell r="A3198" t="str">
            <v>HIGGINS 11032194</v>
          </cell>
          <cell r="B3198" t="str">
            <v>Sierra</v>
          </cell>
        </row>
        <row r="3199">
          <cell r="A3199" t="str">
            <v>HALSEY 11026129</v>
          </cell>
          <cell r="B3199" t="str">
            <v>Sierra</v>
          </cell>
        </row>
        <row r="3200">
          <cell r="A3200" t="str">
            <v>HORSESHOE 110151538</v>
          </cell>
          <cell r="B3200" t="str">
            <v>Sierra</v>
          </cell>
        </row>
        <row r="3201">
          <cell r="A3201" t="str">
            <v>PLACER 1102circuit_breaker</v>
          </cell>
          <cell r="B3201" t="str">
            <v>Sierra</v>
          </cell>
        </row>
        <row r="3202">
          <cell r="A3202" t="str">
            <v>BELL 111050182</v>
          </cell>
          <cell r="B3202" t="str">
            <v>Sierra</v>
          </cell>
        </row>
        <row r="3203">
          <cell r="A3203" t="str">
            <v>PLACER 110451734</v>
          </cell>
          <cell r="B3203" t="str">
            <v>Sierra</v>
          </cell>
        </row>
        <row r="3204">
          <cell r="A3204" t="str">
            <v>SHADY GLEN 1101circuit_breaker</v>
          </cell>
          <cell r="B3204" t="str">
            <v>Sierra</v>
          </cell>
        </row>
        <row r="3205">
          <cell r="A3205" t="str">
            <v>SHINGLE SPRINGS 2108circuit_breaker</v>
          </cell>
          <cell r="B3205" t="str">
            <v>Sierra</v>
          </cell>
        </row>
        <row r="3206">
          <cell r="A3206" t="str">
            <v>SUMMIT 110148632</v>
          </cell>
          <cell r="B3206" t="str">
            <v>Sierra</v>
          </cell>
        </row>
        <row r="3207">
          <cell r="A3207" t="str">
            <v>SUMMIT 110148636</v>
          </cell>
          <cell r="B3207" t="str">
            <v>Sierra</v>
          </cell>
        </row>
        <row r="3208">
          <cell r="A3208" t="str">
            <v>SUMMIT 110158642</v>
          </cell>
          <cell r="B3208" t="str">
            <v>Sierra</v>
          </cell>
        </row>
        <row r="3209">
          <cell r="A3209" t="str">
            <v>SUMMIT 110186658</v>
          </cell>
          <cell r="B3209" t="str">
            <v>Sierra</v>
          </cell>
        </row>
        <row r="3210">
          <cell r="A3210" t="str">
            <v>SUMMIT 11022302</v>
          </cell>
          <cell r="B3210" t="str">
            <v>Sierra</v>
          </cell>
        </row>
        <row r="3211">
          <cell r="A3211" t="str">
            <v>SUMMIT 1102circuit_breaker</v>
          </cell>
          <cell r="B3211" t="str">
            <v>Sierra</v>
          </cell>
        </row>
        <row r="3212">
          <cell r="A3212" t="str">
            <v>TAMARACK 1102circuit_breaker</v>
          </cell>
          <cell r="B3212" t="str">
            <v>Sierra</v>
          </cell>
        </row>
        <row r="3213">
          <cell r="A3213" t="str">
            <v>WEIMAR 11012764</v>
          </cell>
          <cell r="B3213" t="str">
            <v>Sierra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SE"/>
      <sheetName val="CESG"/>
      <sheetName val="ETBU"/>
      <sheetName val="GSBU"/>
      <sheetName val="CSVC"/>
      <sheetName val="DISCO"/>
      <sheetName val="Raw Data"/>
      <sheetName val="CGT"/>
      <sheetName val="UOPS"/>
      <sheetName val="DCSGET"/>
      <sheetName val="T&amp;D Asset Plan, MWC Forecast"/>
      <sheetName val="IncomeStatement"/>
      <sheetName val="BalanceSheet"/>
      <sheetName val="Cashflow"/>
      <sheetName val="WAVG"/>
      <sheetName val="TaxDep Chart"/>
      <sheetName val="ExpGraph"/>
      <sheetName val="DeprLife"/>
      <sheetName val="CAPDATA"/>
    </sheetNames>
    <sheetDataSet>
      <sheetData sheetId="0">
        <row r="4">
          <cell r="C4">
            <v>2178.23</v>
          </cell>
        </row>
        <row r="5">
          <cell r="C5">
            <v>2178.23</v>
          </cell>
          <cell r="D5">
            <v>2529.669754878716</v>
          </cell>
          <cell r="E5">
            <v>2528.1190750002315</v>
          </cell>
          <cell r="F5">
            <v>2547.9274379520489</v>
          </cell>
          <cell r="G5">
            <v>2671.9613319493901</v>
          </cell>
          <cell r="H5">
            <v>2759.2973209541392</v>
          </cell>
          <cell r="I5">
            <v>2843.2183768100181</v>
          </cell>
          <cell r="J5">
            <v>2926.0383161755049</v>
          </cell>
          <cell r="K5">
            <v>3011.2231921741914</v>
          </cell>
          <cell r="L5">
            <v>3100.3987403895362</v>
          </cell>
          <cell r="M5">
            <v>3186.4087935822417</v>
          </cell>
          <cell r="N5">
            <v>3275.3260999453737</v>
          </cell>
          <cell r="O5">
            <v>3362.9124716941997</v>
          </cell>
          <cell r="P5">
            <v>3448.9639243701226</v>
          </cell>
          <cell r="Q5" t="e">
            <v>#DIV/0!</v>
          </cell>
          <cell r="R5" t="e">
            <v>#DIV/0!</v>
          </cell>
          <cell r="S5" t="e">
            <v>#DIV/0!</v>
          </cell>
          <cell r="T5" t="e">
            <v>#DIV/0!</v>
          </cell>
          <cell r="U5" t="e">
            <v>#DIV/0!</v>
          </cell>
        </row>
        <row r="8">
          <cell r="C8">
            <v>684.39</v>
          </cell>
        </row>
        <row r="9">
          <cell r="C9">
            <v>684.39</v>
          </cell>
          <cell r="D9">
            <v>690.75</v>
          </cell>
          <cell r="E9">
            <v>712.97500000000002</v>
          </cell>
          <cell r="F9">
            <v>741.053</v>
          </cell>
          <cell r="G9">
            <v>758.78700000000003</v>
          </cell>
          <cell r="H9">
            <v>759.43200000000002</v>
          </cell>
          <cell r="I9">
            <v>778.59699999999998</v>
          </cell>
          <cell r="J9">
            <v>798.19799999999998</v>
          </cell>
          <cell r="K9">
            <v>818.59199999999998</v>
          </cell>
          <cell r="L9">
            <v>839.52300000000002</v>
          </cell>
          <cell r="M9">
            <v>860.97</v>
          </cell>
          <cell r="N9">
            <v>882.97</v>
          </cell>
          <cell r="O9">
            <v>905.51400000000001</v>
          </cell>
          <cell r="P9">
            <v>928.66200000000003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2">
          <cell r="C12">
            <v>727.38400000000001</v>
          </cell>
        </row>
        <row r="13">
          <cell r="C13">
            <v>727.38400000000001</v>
          </cell>
          <cell r="D13">
            <v>664.28800000000001</v>
          </cell>
          <cell r="E13">
            <v>590.89</v>
          </cell>
          <cell r="F13">
            <v>654.31799999999998</v>
          </cell>
          <cell r="G13">
            <v>654.36599999999999</v>
          </cell>
          <cell r="H13">
            <v>670.65</v>
          </cell>
          <cell r="I13">
            <v>687.34100000000001</v>
          </cell>
          <cell r="J13">
            <v>704.44900000000007</v>
          </cell>
          <cell r="K13">
            <v>721.98599999999999</v>
          </cell>
          <cell r="L13">
            <v>739.96</v>
          </cell>
          <cell r="M13">
            <v>758.38400000000001</v>
          </cell>
          <cell r="N13">
            <v>777.26900000000001</v>
          </cell>
          <cell r="O13">
            <v>796.62599999999998</v>
          </cell>
          <cell r="P13">
            <v>816.46600000000001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26">
          <cell r="C26">
            <v>338.697</v>
          </cell>
        </row>
        <row r="27">
          <cell r="C27">
            <v>338.697</v>
          </cell>
          <cell r="D27">
            <v>337.34000000000003</v>
          </cell>
          <cell r="E27">
            <v>336.94200000000001</v>
          </cell>
          <cell r="F27">
            <v>292.58800000000002</v>
          </cell>
          <cell r="G27">
            <v>299.90300000000002</v>
          </cell>
          <cell r="H27">
            <v>307.40000000000003</v>
          </cell>
          <cell r="I27">
            <v>315.08600000000001</v>
          </cell>
          <cell r="J27">
            <v>322.964</v>
          </cell>
          <cell r="K27">
            <v>331.03700000000003</v>
          </cell>
          <cell r="L27">
            <v>339.31299999999999</v>
          </cell>
          <cell r="M27">
            <v>347.79599999999999</v>
          </cell>
          <cell r="N27">
            <v>356.49099999999999</v>
          </cell>
          <cell r="O27">
            <v>365.40300000000002</v>
          </cell>
          <cell r="P27">
            <v>374.53800000000001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  <cell r="U27" t="e">
            <v>#DIV/0!</v>
          </cell>
        </row>
        <row r="39">
          <cell r="D39">
            <v>21.572920147730656</v>
          </cell>
        </row>
        <row r="48">
          <cell r="B48">
            <v>0.112</v>
          </cell>
        </row>
        <row r="57">
          <cell r="C57">
            <v>0.50980000000000003</v>
          </cell>
          <cell r="D57">
            <v>0.50980000000000003</v>
          </cell>
          <cell r="E57">
            <v>0.50980000000000003</v>
          </cell>
          <cell r="F57">
            <v>0.50980000000000003</v>
          </cell>
          <cell r="G57">
            <v>0.50980000000000003</v>
          </cell>
          <cell r="H57">
            <v>0.50980000000000003</v>
          </cell>
          <cell r="I57">
            <v>0.50980000000000003</v>
          </cell>
          <cell r="J57">
            <v>0.50980000000000003</v>
          </cell>
          <cell r="K57">
            <v>0.50980000000000003</v>
          </cell>
          <cell r="L57">
            <v>0.50980000000000003</v>
          </cell>
          <cell r="M57">
            <v>0.50980000000000003</v>
          </cell>
          <cell r="N57">
            <v>0.50980000000000003</v>
          </cell>
          <cell r="O57">
            <v>0.50980000000000003</v>
          </cell>
          <cell r="P57">
            <v>0.50980000000000003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60">
          <cell r="C60">
            <v>0.48</v>
          </cell>
          <cell r="D60">
            <v>0.48</v>
          </cell>
          <cell r="E60">
            <v>0.4864</v>
          </cell>
          <cell r="F60">
            <v>0.52</v>
          </cell>
          <cell r="G60">
            <v>0.52</v>
          </cell>
          <cell r="H60">
            <v>0.52</v>
          </cell>
          <cell r="I60">
            <v>0.52</v>
          </cell>
          <cell r="J60">
            <v>0.52</v>
          </cell>
          <cell r="K60">
            <v>0.52</v>
          </cell>
          <cell r="L60">
            <v>0.52</v>
          </cell>
          <cell r="M60">
            <v>0.52</v>
          </cell>
          <cell r="N60">
            <v>0.52</v>
          </cell>
          <cell r="O60">
            <v>0.52</v>
          </cell>
          <cell r="P60">
            <v>0.52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>
            <v>0.46200000000000002</v>
          </cell>
          <cell r="D61">
            <v>0.46200000000000002</v>
          </cell>
          <cell r="E61">
            <v>0.49020000000000002</v>
          </cell>
          <cell r="F61">
            <v>0.45540000000000003</v>
          </cell>
          <cell r="G61">
            <v>0.4551</v>
          </cell>
          <cell r="H61">
            <v>0.45479999999999998</v>
          </cell>
          <cell r="I61">
            <v>0.45579999999999998</v>
          </cell>
          <cell r="J61">
            <v>0.45669999999999999</v>
          </cell>
          <cell r="K61">
            <v>0.45750000000000002</v>
          </cell>
          <cell r="L61">
            <v>0.45839999999999997</v>
          </cell>
          <cell r="M61">
            <v>0.45900000000000002</v>
          </cell>
          <cell r="N61">
            <v>0.45939999999999998</v>
          </cell>
          <cell r="O61">
            <v>0.45960000000000001</v>
          </cell>
          <cell r="P61">
            <v>0.45979999999999999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>
            <v>5.8000000000000003E-2</v>
          </cell>
          <cell r="D62">
            <v>5.8000000000000003E-2</v>
          </cell>
          <cell r="E62">
            <v>2.3400000000000001E-2</v>
          </cell>
          <cell r="F62">
            <v>2.46E-2</v>
          </cell>
          <cell r="G62">
            <v>2.4899999999999999E-2</v>
          </cell>
          <cell r="H62">
            <v>2.52E-2</v>
          </cell>
          <cell r="I62">
            <v>2.4199999999999999E-2</v>
          </cell>
          <cell r="J62">
            <v>2.3300000000000001E-2</v>
          </cell>
          <cell r="K62">
            <v>2.2499999999999999E-2</v>
          </cell>
          <cell r="L62">
            <v>2.1600000000000001E-2</v>
          </cell>
          <cell r="M62">
            <v>2.1000000000000001E-2</v>
          </cell>
          <cell r="N62">
            <v>2.06E-2</v>
          </cell>
          <cell r="O62">
            <v>2.0400000000000001E-2</v>
          </cell>
          <cell r="P62">
            <v>2.0199999999999999E-2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5">
          <cell r="C65">
            <v>0.11226</v>
          </cell>
          <cell r="D65">
            <v>0.11201</v>
          </cell>
          <cell r="E65">
            <v>0.11219999999999999</v>
          </cell>
          <cell r="F65">
            <v>0.11219999999999999</v>
          </cell>
          <cell r="G65">
            <v>0.11219999999999999</v>
          </cell>
          <cell r="H65">
            <v>0.11219999999999999</v>
          </cell>
          <cell r="I65">
            <v>0.11219999999999999</v>
          </cell>
          <cell r="J65">
            <v>0.11219999999999999</v>
          </cell>
          <cell r="K65">
            <v>0.11219999999999999</v>
          </cell>
          <cell r="L65">
            <v>0.11219999999999999</v>
          </cell>
          <cell r="M65">
            <v>0.11219999999999999</v>
          </cell>
          <cell r="N65">
            <v>0.11219999999999999</v>
          </cell>
          <cell r="O65">
            <v>0.11219999999999999</v>
          </cell>
          <cell r="P65">
            <v>0.11219999999999999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7.2499999999999995E-2</v>
          </cell>
          <cell r="D66">
            <v>7.2510000000000005E-2</v>
          </cell>
          <cell r="E66">
            <v>5.7250000000000002E-2</v>
          </cell>
          <cell r="F66">
            <v>5.4890000000000001E-2</v>
          </cell>
          <cell r="G66">
            <v>5.5390000000000002E-2</v>
          </cell>
          <cell r="H66">
            <v>5.5210000000000002E-2</v>
          </cell>
          <cell r="I66">
            <v>5.5120000000000002E-2</v>
          </cell>
          <cell r="J66">
            <v>5.5579999999999997E-2</v>
          </cell>
          <cell r="K66">
            <v>5.6099999999999997E-2</v>
          </cell>
          <cell r="L66">
            <v>5.629E-2</v>
          </cell>
          <cell r="M66">
            <v>5.6489999999999999E-2</v>
          </cell>
          <cell r="N66">
            <v>5.6309999999999999E-2</v>
          </cell>
          <cell r="O66">
            <v>5.6570000000000002E-2</v>
          </cell>
          <cell r="P66">
            <v>5.6800000000000003E-2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C67">
            <v>6.5000000000000002E-2</v>
          </cell>
          <cell r="D67">
            <v>6.5000000000000002E-2</v>
          </cell>
          <cell r="E67">
            <v>6.5000000000000002E-2</v>
          </cell>
          <cell r="F67">
            <v>6.5000000000000002E-2</v>
          </cell>
          <cell r="G67">
            <v>6.5000000000000002E-2</v>
          </cell>
          <cell r="H67">
            <v>6.5000000000000002E-2</v>
          </cell>
          <cell r="I67">
            <v>6.5000000000000002E-2</v>
          </cell>
          <cell r="J67">
            <v>6.5000000000000002E-2</v>
          </cell>
          <cell r="K67">
            <v>6.5000000000000002E-2</v>
          </cell>
          <cell r="L67">
            <v>6.5000000000000002E-2</v>
          </cell>
          <cell r="M67">
            <v>6.5000000000000002E-2</v>
          </cell>
          <cell r="N67">
            <v>6.5000000000000002E-2</v>
          </cell>
          <cell r="O67">
            <v>6.5000000000000002E-2</v>
          </cell>
          <cell r="P67">
            <v>6.5000000000000002E-2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70">
          <cell r="C70">
            <v>7.2499999999999995E-2</v>
          </cell>
          <cell r="D70">
            <v>7.2510000000000005E-2</v>
          </cell>
          <cell r="E70">
            <v>5.7250000000000002E-2</v>
          </cell>
          <cell r="F70">
            <v>5.4890000000000001E-2</v>
          </cell>
          <cell r="G70">
            <v>5.5390000000000002E-2</v>
          </cell>
          <cell r="H70">
            <v>5.5210000000000002E-2</v>
          </cell>
          <cell r="I70">
            <v>5.5120000000000002E-2</v>
          </cell>
          <cell r="J70">
            <v>5.5579999999999997E-2</v>
          </cell>
          <cell r="K70">
            <v>5.6099999999999997E-2</v>
          </cell>
          <cell r="L70">
            <v>5.629E-2</v>
          </cell>
          <cell r="M70">
            <v>5.6489999999999999E-2</v>
          </cell>
          <cell r="N70">
            <v>5.6309999999999999E-2</v>
          </cell>
          <cell r="O70">
            <v>5.6570000000000002E-2</v>
          </cell>
          <cell r="P70">
            <v>5.6800000000000003E-2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96">
          <cell r="B96">
            <v>0</v>
          </cell>
        </row>
      </sheetData>
      <sheetData sheetId="1">
        <row r="39">
          <cell r="D39">
            <v>0.90685865627347084</v>
          </cell>
        </row>
        <row r="56">
          <cell r="C56">
            <v>0.2797</v>
          </cell>
          <cell r="D56">
            <v>0.2797</v>
          </cell>
          <cell r="E56">
            <v>0.2797</v>
          </cell>
          <cell r="F56">
            <v>0.2797</v>
          </cell>
          <cell r="G56">
            <v>0.2797</v>
          </cell>
          <cell r="H56">
            <v>0.2797</v>
          </cell>
          <cell r="I56">
            <v>0.2797</v>
          </cell>
          <cell r="J56">
            <v>0.2797</v>
          </cell>
          <cell r="K56">
            <v>0.2797</v>
          </cell>
          <cell r="L56">
            <v>0.2797</v>
          </cell>
          <cell r="M56">
            <v>0.2797</v>
          </cell>
          <cell r="N56">
            <v>0.2797</v>
          </cell>
          <cell r="O56">
            <v>0.2797</v>
          </cell>
          <cell r="P56">
            <v>0.2797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-1.4329404478083787</v>
          </cell>
        </row>
      </sheetData>
      <sheetData sheetId="2">
        <row r="39">
          <cell r="D39">
            <v>0.68301943317442237</v>
          </cell>
        </row>
        <row r="56">
          <cell r="C56">
            <v>7.7399999999999997E-2</v>
          </cell>
          <cell r="D56">
            <v>7.7399999999999997E-2</v>
          </cell>
          <cell r="E56">
            <v>7.7399999999999997E-2</v>
          </cell>
          <cell r="F56">
            <v>7.7399999999999997E-2</v>
          </cell>
          <cell r="G56">
            <v>7.7399999999999997E-2</v>
          </cell>
          <cell r="H56">
            <v>7.7399999999999997E-2</v>
          </cell>
          <cell r="I56">
            <v>7.7399999999999997E-2</v>
          </cell>
          <cell r="J56">
            <v>7.7399999999999997E-2</v>
          </cell>
          <cell r="K56">
            <v>7.7399999999999997E-2</v>
          </cell>
          <cell r="L56">
            <v>7.7399999999999997E-2</v>
          </cell>
          <cell r="M56">
            <v>7.7399999999999997E-2</v>
          </cell>
          <cell r="N56">
            <v>7.7399999999999997E-2</v>
          </cell>
          <cell r="O56">
            <v>7.7399999999999997E-2</v>
          </cell>
          <cell r="P56">
            <v>7.7399999999999997E-2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0.87696550731486766</v>
          </cell>
        </row>
      </sheetData>
      <sheetData sheetId="3">
        <row r="39">
          <cell r="D39">
            <v>0.65362264458985919</v>
          </cell>
        </row>
        <row r="49">
          <cell r="C49">
            <v>6.4100000000000004E-2</v>
          </cell>
          <cell r="D49">
            <v>6.4100000000000004E-2</v>
          </cell>
          <cell r="E49">
            <v>6.4100000000000004E-2</v>
          </cell>
          <cell r="F49">
            <v>6.4100000000000004E-2</v>
          </cell>
          <cell r="G49">
            <v>6.4100000000000004E-2</v>
          </cell>
          <cell r="H49">
            <v>6.4100000000000004E-2</v>
          </cell>
          <cell r="I49">
            <v>6.4100000000000004E-2</v>
          </cell>
          <cell r="J49">
            <v>6.4100000000000004E-2</v>
          </cell>
          <cell r="K49">
            <v>6.4100000000000004E-2</v>
          </cell>
          <cell r="L49">
            <v>6.4100000000000004E-2</v>
          </cell>
          <cell r="M49">
            <v>6.4100000000000004E-2</v>
          </cell>
          <cell r="N49">
            <v>6.4100000000000004E-2</v>
          </cell>
          <cell r="O49">
            <v>6.4100000000000004E-2</v>
          </cell>
          <cell r="P49">
            <v>6.4100000000000004E-2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1.1536415724598883</v>
          </cell>
        </row>
      </sheetData>
      <sheetData sheetId="4"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-14</v>
          </cell>
        </row>
      </sheetData>
      <sheetData sheetId="5">
        <row r="4">
          <cell r="C4">
            <v>3090.223</v>
          </cell>
          <cell r="D4">
            <v>3476.732</v>
          </cell>
          <cell r="E4">
            <v>3534.9670000000001</v>
          </cell>
          <cell r="F4">
            <v>3512.6329999999998</v>
          </cell>
          <cell r="G4">
            <v>3684.1870000000004</v>
          </cell>
          <cell r="H4">
            <v>3799.3280000000004</v>
          </cell>
          <cell r="I4">
            <v>3909.7739999999999</v>
          </cell>
          <cell r="J4">
            <v>4019.3870000000002</v>
          </cell>
          <cell r="K4">
            <v>4133.2809999999999</v>
          </cell>
          <cell r="L4">
            <v>4252.6090000000004</v>
          </cell>
          <cell r="M4">
            <v>4366.933</v>
          </cell>
          <cell r="N4">
            <v>4485.7490000000007</v>
          </cell>
          <cell r="O4">
            <v>4602.1660000000002</v>
          </cell>
          <cell r="P4">
            <v>4713.866</v>
          </cell>
          <cell r="Q4" t="e">
            <v>#DIV/0!</v>
          </cell>
          <cell r="R4" t="e">
            <v>#DIV/0!</v>
          </cell>
          <cell r="S4" t="e">
            <v>#DIV/0!</v>
          </cell>
          <cell r="T4" t="e">
            <v>#DIV/0!</v>
          </cell>
          <cell r="U4" t="e">
            <v>#DIV/0!</v>
          </cell>
        </row>
        <row r="8">
          <cell r="C8">
            <v>915.05200000000002</v>
          </cell>
          <cell r="D8">
            <v>909.55399999999997</v>
          </cell>
          <cell r="E8">
            <v>935.03700000000003</v>
          </cell>
          <cell r="F8">
            <v>962.548</v>
          </cell>
          <cell r="G8">
            <v>981.94</v>
          </cell>
          <cell r="H8">
            <v>988.08199999999999</v>
          </cell>
          <cell r="I8">
            <v>1013.021</v>
          </cell>
          <cell r="J8">
            <v>1038.519</v>
          </cell>
          <cell r="K8">
            <v>1065.048</v>
          </cell>
          <cell r="L8">
            <v>1092.2750000000001</v>
          </cell>
          <cell r="M8">
            <v>1120.174</v>
          </cell>
          <cell r="N8">
            <v>1148.7909999999999</v>
          </cell>
          <cell r="O8">
            <v>1178.116</v>
          </cell>
          <cell r="P8">
            <v>1208.2249999999999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12">
          <cell r="C12">
            <v>1065.49</v>
          </cell>
          <cell r="D12">
            <v>979.69600000000003</v>
          </cell>
          <cell r="E12">
            <v>889.08299999999997</v>
          </cell>
          <cell r="F12">
            <v>978.79399999999998</v>
          </cell>
          <cell r="G12">
            <v>987.82600000000002</v>
          </cell>
          <cell r="H12">
            <v>1012.4459999999999</v>
          </cell>
          <cell r="I12">
            <v>1037.682</v>
          </cell>
          <cell r="J12">
            <v>1063.549</v>
          </cell>
          <cell r="K12">
            <v>1090.0630000000001</v>
          </cell>
          <cell r="L12">
            <v>1117.239</v>
          </cell>
          <cell r="M12">
            <v>1145.095</v>
          </cell>
          <cell r="N12">
            <v>1173.6480000000001</v>
          </cell>
          <cell r="O12">
            <v>1202.915</v>
          </cell>
          <cell r="P12">
            <v>1232.912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26">
          <cell r="C26">
            <v>524.52200000000005</v>
          </cell>
          <cell r="D26">
            <v>522.42100000000005</v>
          </cell>
          <cell r="E26">
            <v>521.80399999999997</v>
          </cell>
          <cell r="F26">
            <v>453.11599999999999</v>
          </cell>
          <cell r="G26">
            <v>464.44400000000002</v>
          </cell>
          <cell r="H26">
            <v>476.05500000000001</v>
          </cell>
          <cell r="I26">
            <v>487.95600000000002</v>
          </cell>
          <cell r="J26">
            <v>500.15600000000001</v>
          </cell>
          <cell r="K26">
            <v>512.65899999999999</v>
          </cell>
          <cell r="L26">
            <v>525.47500000000002</v>
          </cell>
          <cell r="M26">
            <v>538.61300000000006</v>
          </cell>
          <cell r="N26">
            <v>552.07900000000006</v>
          </cell>
          <cell r="O26">
            <v>565.88099999999997</v>
          </cell>
          <cell r="P26">
            <v>580.02700000000004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  <cell r="U26" t="e">
            <v>#DIV/0!</v>
          </cell>
        </row>
        <row r="39">
          <cell r="D39">
            <v>3.2337562664288271</v>
          </cell>
        </row>
        <row r="49">
          <cell r="C49">
            <v>0.78950000000000009</v>
          </cell>
          <cell r="D49">
            <v>0.78950000000000009</v>
          </cell>
          <cell r="E49">
            <v>0.78950000000000009</v>
          </cell>
          <cell r="F49">
            <v>0.78950000000000009</v>
          </cell>
          <cell r="G49">
            <v>0.78950000000000009</v>
          </cell>
          <cell r="H49">
            <v>0.78950000000000009</v>
          </cell>
          <cell r="I49">
            <v>0.78950000000000009</v>
          </cell>
          <cell r="J49">
            <v>0.78950000000000009</v>
          </cell>
          <cell r="K49">
            <v>0.78950000000000009</v>
          </cell>
          <cell r="L49">
            <v>0.78950000000000009</v>
          </cell>
          <cell r="M49">
            <v>0.78950000000000009</v>
          </cell>
          <cell r="N49">
            <v>0.78950000000000009</v>
          </cell>
          <cell r="O49">
            <v>0.78950000000000009</v>
          </cell>
          <cell r="P49">
            <v>0.78950000000000009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-20.699065440706757</v>
          </cell>
        </row>
      </sheetData>
      <sheetData sheetId="6"/>
      <sheetData sheetId="7"/>
      <sheetData sheetId="8">
        <row r="39">
          <cell r="D39">
            <v>4.5166155661627272</v>
          </cell>
        </row>
        <row r="49">
          <cell r="C49">
            <v>0.93100000000000016</v>
          </cell>
          <cell r="D49">
            <v>0.93100000000000016</v>
          </cell>
          <cell r="E49">
            <v>0.93100000000000016</v>
          </cell>
          <cell r="F49">
            <v>0.93100000000000016</v>
          </cell>
          <cell r="G49">
            <v>0.93100000000000016</v>
          </cell>
          <cell r="H49">
            <v>0.93100000000000016</v>
          </cell>
          <cell r="I49">
            <v>0.93100000000000016</v>
          </cell>
          <cell r="J49">
            <v>0.93100000000000016</v>
          </cell>
          <cell r="K49">
            <v>0.93100000000000016</v>
          </cell>
          <cell r="L49">
            <v>0.93100000000000016</v>
          </cell>
          <cell r="M49">
            <v>0.93100000000000016</v>
          </cell>
          <cell r="N49">
            <v>0.93100000000000016</v>
          </cell>
          <cell r="O49">
            <v>0.93100000000000016</v>
          </cell>
          <cell r="P49">
            <v>0.93100000000000016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-19.064244855184601</v>
          </cell>
        </row>
      </sheetData>
      <sheetData sheetId="9">
        <row r="49">
          <cell r="C49">
            <v>0.86690000000000011</v>
          </cell>
          <cell r="D49">
            <v>0.86690000000000011</v>
          </cell>
          <cell r="E49">
            <v>0.86690000000000011</v>
          </cell>
          <cell r="F49">
            <v>0.86690000000000011</v>
          </cell>
          <cell r="G49">
            <v>0.86690000000000011</v>
          </cell>
          <cell r="H49">
            <v>0.86690000000000011</v>
          </cell>
          <cell r="I49">
            <v>0.86690000000000011</v>
          </cell>
          <cell r="J49">
            <v>0.86690000000000011</v>
          </cell>
          <cell r="K49">
            <v>0.86690000000000011</v>
          </cell>
          <cell r="L49">
            <v>0.86690000000000011</v>
          </cell>
          <cell r="M49">
            <v>0.86690000000000011</v>
          </cell>
          <cell r="N49">
            <v>0.86690000000000011</v>
          </cell>
          <cell r="O49">
            <v>0.86690000000000011</v>
          </cell>
          <cell r="P49">
            <v>0.86690000000000011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</sheetData>
      <sheetData sheetId="10"/>
      <sheetData sheetId="11"/>
      <sheetData sheetId="12"/>
      <sheetData sheetId="13"/>
      <sheetData sheetId="14"/>
      <sheetData sheetId="15">
        <row r="24">
          <cell r="B24" t="str">
            <v>julianna</v>
          </cell>
        </row>
      </sheetData>
      <sheetData sheetId="16"/>
      <sheetData sheetId="17">
        <row r="5">
          <cell r="D5" t="str">
            <v>Y2002</v>
          </cell>
          <cell r="E5" t="str">
            <v>Y2003</v>
          </cell>
          <cell r="F5" t="str">
            <v>Y2004</v>
          </cell>
          <cell r="G5" t="str">
            <v>Y2005</v>
          </cell>
          <cell r="H5" t="str">
            <v>Y2006</v>
          </cell>
          <cell r="I5" t="str">
            <v>Y2007</v>
          </cell>
          <cell r="J5" t="str">
            <v>Y2008</v>
          </cell>
          <cell r="K5" t="str">
            <v>Y2009</v>
          </cell>
          <cell r="L5" t="str">
            <v>Y2010</v>
          </cell>
          <cell r="M5" t="str">
            <v>Y2011</v>
          </cell>
          <cell r="N5" t="str">
            <v>Y2012</v>
          </cell>
          <cell r="O5" t="str">
            <v>Y2013</v>
          </cell>
          <cell r="P5" t="str">
            <v>Y2014</v>
          </cell>
          <cell r="Q5" t="str">
            <v>Y2015</v>
          </cell>
          <cell r="X5" t="str">
            <v>BK</v>
          </cell>
          <cell r="Y5" t="str">
            <v>FT</v>
          </cell>
          <cell r="Z5" t="str">
            <v>ST</v>
          </cell>
          <cell r="AA5" t="str">
            <v>CA</v>
          </cell>
        </row>
        <row r="6">
          <cell r="A6" t="str">
            <v>Common - Autos, CESE</v>
          </cell>
          <cell r="B6" t="str">
            <v>CAUCESE</v>
          </cell>
          <cell r="C6" t="str">
            <v>TEXP</v>
          </cell>
          <cell r="D6">
            <v>0</v>
          </cell>
          <cell r="E6">
            <v>253</v>
          </cell>
          <cell r="F6">
            <v>268</v>
          </cell>
          <cell r="G6">
            <v>288</v>
          </cell>
          <cell r="H6">
            <v>288</v>
          </cell>
          <cell r="I6">
            <v>288</v>
          </cell>
          <cell r="J6">
            <v>295</v>
          </cell>
          <cell r="K6">
            <v>303</v>
          </cell>
          <cell r="L6">
            <v>311</v>
          </cell>
          <cell r="M6">
            <v>318</v>
          </cell>
          <cell r="N6">
            <v>327</v>
          </cell>
          <cell r="O6">
            <v>335</v>
          </cell>
          <cell r="P6">
            <v>343</v>
          </cell>
          <cell r="Q6">
            <v>352</v>
          </cell>
          <cell r="W6" t="str">
            <v>CAU</v>
          </cell>
          <cell r="X6">
            <v>8</v>
          </cell>
          <cell r="Y6">
            <v>5</v>
          </cell>
          <cell r="Z6">
            <v>4</v>
          </cell>
          <cell r="AB6" t="str">
            <v>CAU</v>
          </cell>
          <cell r="AC6">
            <v>0.16</v>
          </cell>
        </row>
        <row r="7">
          <cell r="A7" t="str">
            <v>Common - Communications Equipment, CESE</v>
          </cell>
          <cell r="B7" t="str">
            <v>CCECESE</v>
          </cell>
          <cell r="C7" t="str">
            <v>TEXP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W7" t="str">
            <v>CCE</v>
          </cell>
          <cell r="X7">
            <v>8</v>
          </cell>
          <cell r="Y7">
            <v>10</v>
          </cell>
          <cell r="Z7">
            <v>18</v>
          </cell>
          <cell r="AB7" t="str">
            <v>CCE</v>
          </cell>
          <cell r="AC7">
            <v>0</v>
          </cell>
        </row>
        <row r="8">
          <cell r="A8" t="str">
            <v>Common - Data Handling, CESE</v>
          </cell>
          <cell r="B8" t="str">
            <v>CDHCESE</v>
          </cell>
          <cell r="C8" t="str">
            <v>TEXP</v>
          </cell>
          <cell r="D8">
            <v>4682</v>
          </cell>
          <cell r="E8">
            <v>8135</v>
          </cell>
          <cell r="F8">
            <v>9558</v>
          </cell>
          <cell r="G8">
            <v>1150</v>
          </cell>
          <cell r="H8">
            <v>1673</v>
          </cell>
          <cell r="I8">
            <v>6348</v>
          </cell>
          <cell r="J8">
            <v>6503</v>
          </cell>
          <cell r="K8">
            <v>6671</v>
          </cell>
          <cell r="L8">
            <v>6846</v>
          </cell>
          <cell r="M8">
            <v>7027</v>
          </cell>
          <cell r="N8">
            <v>7212</v>
          </cell>
          <cell r="O8">
            <v>7403</v>
          </cell>
          <cell r="P8">
            <v>7598</v>
          </cell>
          <cell r="Q8">
            <v>7799</v>
          </cell>
          <cell r="W8" t="str">
            <v>CDH</v>
          </cell>
          <cell r="X8">
            <v>5</v>
          </cell>
          <cell r="Y8">
            <v>5</v>
          </cell>
          <cell r="Z8">
            <v>6</v>
          </cell>
          <cell r="AB8" t="str">
            <v>CDH</v>
          </cell>
          <cell r="AC8">
            <v>0</v>
          </cell>
        </row>
        <row r="9">
          <cell r="A9" t="str">
            <v>Common - Other, CESE</v>
          </cell>
          <cell r="B9" t="str">
            <v>COTCESE</v>
          </cell>
          <cell r="C9" t="str">
            <v>TEXP</v>
          </cell>
          <cell r="D9">
            <v>1171</v>
          </cell>
          <cell r="E9">
            <v>55</v>
          </cell>
          <cell r="F9">
            <v>1430</v>
          </cell>
          <cell r="G9">
            <v>55</v>
          </cell>
          <cell r="H9">
            <v>55</v>
          </cell>
          <cell r="I9">
            <v>55</v>
          </cell>
          <cell r="J9">
            <v>57</v>
          </cell>
          <cell r="K9">
            <v>58</v>
          </cell>
          <cell r="L9">
            <v>60</v>
          </cell>
          <cell r="M9">
            <v>61</v>
          </cell>
          <cell r="N9">
            <v>63</v>
          </cell>
          <cell r="O9">
            <v>65</v>
          </cell>
          <cell r="P9">
            <v>66</v>
          </cell>
          <cell r="Q9">
            <v>68</v>
          </cell>
          <cell r="W9" t="str">
            <v>CIS</v>
          </cell>
          <cell r="X9">
            <v>15</v>
          </cell>
          <cell r="Y9">
            <v>7</v>
          </cell>
          <cell r="Z9">
            <v>7</v>
          </cell>
          <cell r="AB9" t="str">
            <v>CIS</v>
          </cell>
          <cell r="AC9">
            <v>0</v>
          </cell>
        </row>
        <row r="10">
          <cell r="A10" t="str">
            <v>Common - Structures, CESE</v>
          </cell>
          <cell r="B10" t="str">
            <v>CSTCESE</v>
          </cell>
          <cell r="C10" t="str">
            <v>TEXP</v>
          </cell>
          <cell r="D10">
            <v>11056</v>
          </cell>
          <cell r="E10">
            <v>19528</v>
          </cell>
          <cell r="F10">
            <v>17397</v>
          </cell>
          <cell r="G10">
            <v>20485</v>
          </cell>
          <cell r="H10">
            <v>15474</v>
          </cell>
          <cell r="I10">
            <v>15473</v>
          </cell>
          <cell r="J10">
            <v>15853</v>
          </cell>
          <cell r="K10">
            <v>16260</v>
          </cell>
          <cell r="L10">
            <v>16686</v>
          </cell>
          <cell r="M10">
            <v>17124</v>
          </cell>
          <cell r="N10">
            <v>17572</v>
          </cell>
          <cell r="O10">
            <v>18033</v>
          </cell>
          <cell r="P10">
            <v>18505</v>
          </cell>
          <cell r="Q10">
            <v>18992</v>
          </cell>
          <cell r="W10" t="str">
            <v>COT</v>
          </cell>
          <cell r="X10">
            <v>30</v>
          </cell>
          <cell r="Y10">
            <v>7</v>
          </cell>
          <cell r="Z10">
            <v>10</v>
          </cell>
          <cell r="AB10" t="str">
            <v>COT</v>
          </cell>
          <cell r="AC10">
            <v>0.01</v>
          </cell>
        </row>
        <row r="11">
          <cell r="A11" t="str">
            <v>Common - Capitalized Software, CESE</v>
          </cell>
          <cell r="B11" t="str">
            <v>CSWCESE</v>
          </cell>
          <cell r="C11" t="str">
            <v>TEXP</v>
          </cell>
          <cell r="D11">
            <v>7557</v>
          </cell>
          <cell r="E11">
            <v>2168</v>
          </cell>
          <cell r="F11">
            <v>1329</v>
          </cell>
          <cell r="G11">
            <v>2963</v>
          </cell>
          <cell r="H11">
            <v>4291</v>
          </cell>
          <cell r="I11">
            <v>4225</v>
          </cell>
          <cell r="J11">
            <v>4332</v>
          </cell>
          <cell r="K11">
            <v>4441</v>
          </cell>
          <cell r="L11">
            <v>4555</v>
          </cell>
          <cell r="M11">
            <v>4671</v>
          </cell>
          <cell r="N11">
            <v>4791</v>
          </cell>
          <cell r="O11">
            <v>4913</v>
          </cell>
          <cell r="P11">
            <v>5039</v>
          </cell>
          <cell r="Q11">
            <v>5168</v>
          </cell>
          <cell r="W11" t="str">
            <v>CST</v>
          </cell>
          <cell r="X11">
            <v>35</v>
          </cell>
          <cell r="Y11">
            <v>39</v>
          </cell>
          <cell r="Z11">
            <v>45</v>
          </cell>
          <cell r="AB11" t="str">
            <v>CST</v>
          </cell>
          <cell r="AC11">
            <v>-0.19</v>
          </cell>
        </row>
        <row r="12">
          <cell r="A12" t="str">
            <v>Computer Software - Distr Electric</v>
          </cell>
          <cell r="B12" t="str">
            <v>CISCESE</v>
          </cell>
          <cell r="C12" t="str">
            <v>TEXP</v>
          </cell>
          <cell r="D12">
            <v>38568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W12" t="str">
            <v>CSW</v>
          </cell>
          <cell r="X12">
            <v>7</v>
          </cell>
          <cell r="Y12">
            <v>7</v>
          </cell>
          <cell r="Z12">
            <v>7</v>
          </cell>
          <cell r="AB12" t="str">
            <v>CSW</v>
          </cell>
          <cell r="AC12">
            <v>0</v>
          </cell>
        </row>
        <row r="13">
          <cell r="A13" t="str">
            <v>Electric Distribution, CESE</v>
          </cell>
          <cell r="B13" t="str">
            <v>EDICESE</v>
          </cell>
          <cell r="C13" t="str">
            <v>TEXP</v>
          </cell>
          <cell r="D13">
            <v>621356</v>
          </cell>
          <cell r="E13">
            <v>660611</v>
          </cell>
          <cell r="F13">
            <v>682992</v>
          </cell>
          <cell r="G13">
            <v>716112</v>
          </cell>
          <cell r="H13">
            <v>737006</v>
          </cell>
          <cell r="I13">
            <v>733043</v>
          </cell>
          <cell r="J13">
            <v>751558</v>
          </cell>
          <cell r="K13">
            <v>770465</v>
          </cell>
          <cell r="L13">
            <v>790135</v>
          </cell>
          <cell r="M13">
            <v>810321</v>
          </cell>
          <cell r="N13">
            <v>831005</v>
          </cell>
          <cell r="O13">
            <v>852221</v>
          </cell>
          <cell r="P13">
            <v>873963</v>
          </cell>
          <cell r="Q13">
            <v>896283</v>
          </cell>
          <cell r="W13" t="str">
            <v>EDI</v>
          </cell>
          <cell r="X13">
            <v>27</v>
          </cell>
          <cell r="Y13">
            <v>20</v>
          </cell>
          <cell r="Z13">
            <v>30</v>
          </cell>
          <cell r="AB13" t="str">
            <v>EDI</v>
          </cell>
          <cell r="AC13">
            <v>-0.44</v>
          </cell>
        </row>
        <row r="14">
          <cell r="A14" t="str">
            <v>Electric General, CESE</v>
          </cell>
          <cell r="B14" t="str">
            <v>EGNCESE</v>
          </cell>
          <cell r="C14" t="str">
            <v>TEXP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W14" t="str">
            <v>EGN</v>
          </cell>
          <cell r="X14">
            <v>18</v>
          </cell>
          <cell r="Y14">
            <v>20</v>
          </cell>
          <cell r="Z14">
            <v>30</v>
          </cell>
          <cell r="AB14" t="str">
            <v>EGN</v>
          </cell>
          <cell r="AC14">
            <v>0.12</v>
          </cell>
        </row>
        <row r="15">
          <cell r="A15" t="str">
            <v>Electric Cons &amp; Load Management</v>
          </cell>
          <cell r="B15" t="str">
            <v>ELECLM1</v>
          </cell>
          <cell r="C15" t="str">
            <v>TEXP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W15" t="str">
            <v>ELECLM</v>
          </cell>
          <cell r="X15">
            <v>10</v>
          </cell>
          <cell r="Y15">
            <v>20</v>
          </cell>
          <cell r="Z15">
            <v>30</v>
          </cell>
          <cell r="AB15" t="str">
            <v>ELECLM</v>
          </cell>
          <cell r="AC15">
            <v>0</v>
          </cell>
        </row>
        <row r="16">
          <cell r="A16" t="str">
            <v>Electric Transmission, CESE</v>
          </cell>
          <cell r="B16" t="str">
            <v>ETRCESE</v>
          </cell>
          <cell r="C16" t="str">
            <v>TEXP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W16" t="str">
            <v>ETR</v>
          </cell>
          <cell r="X16">
            <v>40</v>
          </cell>
          <cell r="Y16">
            <v>20</v>
          </cell>
          <cell r="Z16">
            <v>30</v>
          </cell>
          <cell r="AB16" t="str">
            <v>ETR</v>
          </cell>
          <cell r="AC16">
            <v>-0.44</v>
          </cell>
        </row>
        <row r="22">
          <cell r="W22">
            <v>-1.3598833878436052</v>
          </cell>
          <cell r="AA22">
            <v>-0.9100876120944581</v>
          </cell>
          <cell r="AB22">
            <v>-0.36711744336580499</v>
          </cell>
          <cell r="AD22">
            <v>-1.1081562778670104</v>
          </cell>
          <cell r="AE22">
            <v>-82.575878188593833</v>
          </cell>
          <cell r="AF22">
            <v>-1.6132454883813807</v>
          </cell>
          <cell r="AG22">
            <v>-352.72947268046028</v>
          </cell>
          <cell r="AH22">
            <v>-1.4215456717752204</v>
          </cell>
          <cell r="AI22">
            <v>-340.86844972463223</v>
          </cell>
        </row>
        <row r="23">
          <cell r="W23">
            <v>0.41537766821874678</v>
          </cell>
          <cell r="AA23">
            <v>3.5175007292501768</v>
          </cell>
          <cell r="AB23">
            <v>-2.4459868689183732</v>
          </cell>
        </row>
        <row r="25">
          <cell r="D25" t="str">
            <v>Y2002</v>
          </cell>
          <cell r="E25" t="str">
            <v>Y2003</v>
          </cell>
          <cell r="F25" t="str">
            <v>Y2004</v>
          </cell>
          <cell r="G25" t="str">
            <v>Y2005</v>
          </cell>
          <cell r="H25" t="str">
            <v>Y2006</v>
          </cell>
          <cell r="I25" t="str">
            <v>Y2007</v>
          </cell>
          <cell r="J25" t="str">
            <v>Y2008</v>
          </cell>
          <cell r="K25" t="str">
            <v>Y2009</v>
          </cell>
          <cell r="L25" t="str">
            <v>Y2010</v>
          </cell>
          <cell r="M25" t="str">
            <v>Y2011</v>
          </cell>
          <cell r="N25" t="str">
            <v>Y2012</v>
          </cell>
          <cell r="O25" t="str">
            <v>Y2013</v>
          </cell>
          <cell r="P25" t="str">
            <v>Y2014</v>
          </cell>
          <cell r="Q25" t="str">
            <v>Y2015</v>
          </cell>
          <cell r="X25" t="str">
            <v>BK</v>
          </cell>
          <cell r="Y25" t="str">
            <v>FT</v>
          </cell>
          <cell r="Z25" t="str">
            <v>ST</v>
          </cell>
          <cell r="AA25" t="str">
            <v>CA</v>
          </cell>
        </row>
        <row r="26">
          <cell r="A26" t="str">
            <v>Common - Autos, CESG</v>
          </cell>
          <cell r="B26" t="str">
            <v>CAUCESG</v>
          </cell>
          <cell r="C26" t="str">
            <v>TEXP</v>
          </cell>
          <cell r="D26">
            <v>0</v>
          </cell>
          <cell r="E26">
            <v>2994</v>
          </cell>
          <cell r="F26">
            <v>3124</v>
          </cell>
          <cell r="G26">
            <v>3261</v>
          </cell>
          <cell r="H26">
            <v>3261</v>
          </cell>
          <cell r="I26">
            <v>3261</v>
          </cell>
          <cell r="J26">
            <v>3344</v>
          </cell>
          <cell r="K26">
            <v>3428</v>
          </cell>
          <cell r="L26">
            <v>3515</v>
          </cell>
          <cell r="M26">
            <v>3605</v>
          </cell>
          <cell r="N26">
            <v>3696</v>
          </cell>
          <cell r="O26">
            <v>3791</v>
          </cell>
          <cell r="P26">
            <v>3887</v>
          </cell>
          <cell r="Q26">
            <v>3986</v>
          </cell>
          <cell r="W26" t="str">
            <v>CAU</v>
          </cell>
          <cell r="X26">
            <v>8</v>
          </cell>
          <cell r="Y26">
            <v>5</v>
          </cell>
          <cell r="Z26">
            <v>4</v>
          </cell>
          <cell r="AB26" t="str">
            <v>CAU</v>
          </cell>
          <cell r="AC26">
            <v>0.16</v>
          </cell>
        </row>
        <row r="27">
          <cell r="A27" t="str">
            <v>Common - Communications Equipment, CESG</v>
          </cell>
          <cell r="B27" t="str">
            <v>CCECESG</v>
          </cell>
          <cell r="C27" t="str">
            <v>TEXP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W27" t="str">
            <v>CCE</v>
          </cell>
          <cell r="X27">
            <v>8</v>
          </cell>
          <cell r="Y27">
            <v>10</v>
          </cell>
          <cell r="Z27">
            <v>18</v>
          </cell>
          <cell r="AB27" t="str">
            <v>CCE</v>
          </cell>
          <cell r="AC27">
            <v>0</v>
          </cell>
        </row>
        <row r="28">
          <cell r="A28" t="str">
            <v>Common - Data Handling, CESG</v>
          </cell>
          <cell r="B28" t="str">
            <v>CDHCESG</v>
          </cell>
          <cell r="C28" t="str">
            <v>TEXP</v>
          </cell>
          <cell r="D28">
            <v>3828</v>
          </cell>
          <cell r="E28">
            <v>6649</v>
          </cell>
          <cell r="F28">
            <v>7815</v>
          </cell>
          <cell r="G28">
            <v>937</v>
          </cell>
          <cell r="H28">
            <v>1363</v>
          </cell>
          <cell r="I28">
            <v>5188</v>
          </cell>
          <cell r="J28">
            <v>5315</v>
          </cell>
          <cell r="K28">
            <v>5452</v>
          </cell>
          <cell r="L28">
            <v>5595</v>
          </cell>
          <cell r="M28">
            <v>5743</v>
          </cell>
          <cell r="N28">
            <v>5894</v>
          </cell>
          <cell r="O28">
            <v>6049</v>
          </cell>
          <cell r="P28">
            <v>6208</v>
          </cell>
          <cell r="Q28">
            <v>6372</v>
          </cell>
          <cell r="W28" t="str">
            <v>CDH</v>
          </cell>
          <cell r="X28">
            <v>5</v>
          </cell>
          <cell r="Y28">
            <v>5</v>
          </cell>
          <cell r="Z28">
            <v>6</v>
          </cell>
          <cell r="AB28" t="str">
            <v>CDH</v>
          </cell>
          <cell r="AC28">
            <v>0</v>
          </cell>
        </row>
        <row r="29">
          <cell r="A29" t="str">
            <v>Common - Other, CESG</v>
          </cell>
          <cell r="B29" t="str">
            <v>COTCESG</v>
          </cell>
          <cell r="C29" t="str">
            <v>TEXP</v>
          </cell>
          <cell r="D29">
            <v>955</v>
          </cell>
          <cell r="E29">
            <v>45</v>
          </cell>
          <cell r="F29">
            <v>1169</v>
          </cell>
          <cell r="G29">
            <v>45</v>
          </cell>
          <cell r="H29">
            <v>45</v>
          </cell>
          <cell r="I29">
            <v>45</v>
          </cell>
          <cell r="J29">
            <v>46</v>
          </cell>
          <cell r="K29">
            <v>47</v>
          </cell>
          <cell r="L29">
            <v>48</v>
          </cell>
          <cell r="M29">
            <v>50</v>
          </cell>
          <cell r="N29">
            <v>51</v>
          </cell>
          <cell r="O29">
            <v>52</v>
          </cell>
          <cell r="P29">
            <v>54</v>
          </cell>
          <cell r="Q29">
            <v>55</v>
          </cell>
          <cell r="W29" t="str">
            <v>CIS</v>
          </cell>
          <cell r="X29">
            <v>15</v>
          </cell>
          <cell r="Y29">
            <v>7</v>
          </cell>
          <cell r="Z29">
            <v>7</v>
          </cell>
          <cell r="AB29" t="str">
            <v>CIS</v>
          </cell>
          <cell r="AC29">
            <v>0</v>
          </cell>
        </row>
        <row r="30">
          <cell r="A30" t="str">
            <v>Common - Structures, CESG</v>
          </cell>
          <cell r="B30" t="str">
            <v>CSTCESG</v>
          </cell>
          <cell r="C30" t="str">
            <v>TEXP</v>
          </cell>
          <cell r="D30">
            <v>9039</v>
          </cell>
          <cell r="E30">
            <v>15962</v>
          </cell>
          <cell r="F30">
            <v>14223</v>
          </cell>
          <cell r="G30">
            <v>16748</v>
          </cell>
          <cell r="H30">
            <v>12649</v>
          </cell>
          <cell r="I30">
            <v>12649</v>
          </cell>
          <cell r="J30">
            <v>12959</v>
          </cell>
          <cell r="K30">
            <v>13292</v>
          </cell>
          <cell r="L30">
            <v>13639</v>
          </cell>
          <cell r="M30">
            <v>13996</v>
          </cell>
          <cell r="N30">
            <v>14362</v>
          </cell>
          <cell r="O30">
            <v>14738</v>
          </cell>
          <cell r="P30">
            <v>15123</v>
          </cell>
          <cell r="Q30">
            <v>15520</v>
          </cell>
          <cell r="W30" t="str">
            <v>COT</v>
          </cell>
          <cell r="X30">
            <v>30</v>
          </cell>
          <cell r="Y30">
            <v>7</v>
          </cell>
          <cell r="Z30">
            <v>10</v>
          </cell>
          <cell r="AB30" t="str">
            <v>COT</v>
          </cell>
          <cell r="AC30">
            <v>0.01</v>
          </cell>
        </row>
        <row r="31">
          <cell r="A31" t="str">
            <v>Common - Capitalized Software, CESG</v>
          </cell>
          <cell r="B31" t="str">
            <v>CSWCESG</v>
          </cell>
          <cell r="C31" t="str">
            <v>TEXP</v>
          </cell>
          <cell r="D31">
            <v>2870</v>
          </cell>
          <cell r="E31">
            <v>1774</v>
          </cell>
          <cell r="F31">
            <v>1087</v>
          </cell>
          <cell r="G31">
            <v>2423</v>
          </cell>
          <cell r="H31">
            <v>3511</v>
          </cell>
          <cell r="I31">
            <v>3456</v>
          </cell>
          <cell r="J31">
            <v>3543</v>
          </cell>
          <cell r="K31">
            <v>3632</v>
          </cell>
          <cell r="L31">
            <v>3725</v>
          </cell>
          <cell r="M31">
            <v>3820</v>
          </cell>
          <cell r="N31">
            <v>3918</v>
          </cell>
          <cell r="O31">
            <v>4018</v>
          </cell>
          <cell r="P31">
            <v>4120</v>
          </cell>
          <cell r="Q31">
            <v>4226</v>
          </cell>
          <cell r="W31" t="str">
            <v>CST</v>
          </cell>
          <cell r="X31">
            <v>35</v>
          </cell>
          <cell r="Y31">
            <v>39</v>
          </cell>
          <cell r="Z31">
            <v>45</v>
          </cell>
          <cell r="AB31" t="str">
            <v>CST</v>
          </cell>
          <cell r="AC31">
            <v>-0.19</v>
          </cell>
        </row>
        <row r="32">
          <cell r="A32" t="str">
            <v>Computer Software - Distr Gas</v>
          </cell>
          <cell r="B32" t="str">
            <v>CISCESG</v>
          </cell>
          <cell r="C32" t="str">
            <v>TEXP</v>
          </cell>
          <cell r="D32">
            <v>31545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W32" t="str">
            <v>CSW</v>
          </cell>
          <cell r="X32">
            <v>7</v>
          </cell>
          <cell r="Y32">
            <v>7</v>
          </cell>
          <cell r="Z32">
            <v>7</v>
          </cell>
          <cell r="AB32" t="str">
            <v>CSW</v>
          </cell>
          <cell r="AC32">
            <v>0</v>
          </cell>
        </row>
        <row r="33">
          <cell r="A33" t="str">
            <v>Gas Load Management</v>
          </cell>
          <cell r="B33" t="str">
            <v>GASLM1</v>
          </cell>
          <cell r="C33" t="str">
            <v>TEXP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W33" t="str">
            <v>ELECLM</v>
          </cell>
          <cell r="X33">
            <v>10</v>
          </cell>
          <cell r="Y33">
            <v>20</v>
          </cell>
          <cell r="Z33">
            <v>30</v>
          </cell>
          <cell r="AB33" t="str">
            <v>ELECLM</v>
          </cell>
          <cell r="AC33">
            <v>0</v>
          </cell>
        </row>
        <row r="34">
          <cell r="A34" t="str">
            <v>Gas Distribution, CESG</v>
          </cell>
          <cell r="B34" t="str">
            <v>GDICESG</v>
          </cell>
          <cell r="C34" t="str">
            <v>TEXP</v>
          </cell>
          <cell r="D34">
            <v>182424</v>
          </cell>
          <cell r="E34">
            <v>191380</v>
          </cell>
          <cell r="F34">
            <v>194644</v>
          </cell>
          <cell r="G34">
            <v>198081</v>
          </cell>
          <cell r="H34">
            <v>202325</v>
          </cell>
          <cell r="I34">
            <v>204051</v>
          </cell>
          <cell r="J34">
            <v>209218</v>
          </cell>
          <cell r="K34">
            <v>214470</v>
          </cell>
          <cell r="L34">
            <v>219933</v>
          </cell>
          <cell r="M34">
            <v>225539</v>
          </cell>
          <cell r="N34">
            <v>231282</v>
          </cell>
          <cell r="O34">
            <v>237173</v>
          </cell>
          <cell r="P34">
            <v>243209</v>
          </cell>
          <cell r="Q34">
            <v>249404</v>
          </cell>
          <cell r="W34" t="str">
            <v>GDI</v>
          </cell>
          <cell r="X34">
            <v>34</v>
          </cell>
          <cell r="Y34">
            <v>20</v>
          </cell>
          <cell r="Z34">
            <v>35</v>
          </cell>
          <cell r="AB34" t="str">
            <v>GDI</v>
          </cell>
          <cell r="AC34">
            <v>-0.56999999999999995</v>
          </cell>
        </row>
        <row r="35">
          <cell r="A35" t="str">
            <v>Gas General, CESG</v>
          </cell>
          <cell r="B35" t="str">
            <v>GGNCESG</v>
          </cell>
          <cell r="C35" t="str">
            <v>TEXP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 t="str">
            <v>GGN</v>
          </cell>
          <cell r="X35">
            <v>32</v>
          </cell>
          <cell r="Y35">
            <v>20</v>
          </cell>
          <cell r="Z35">
            <v>30</v>
          </cell>
          <cell r="AB35" t="str">
            <v>GGN</v>
          </cell>
          <cell r="AC35">
            <v>0.03</v>
          </cell>
        </row>
        <row r="36">
          <cell r="A36" t="str">
            <v>Gas Storage &amp; Other, CESG</v>
          </cell>
          <cell r="B36" t="str">
            <v>GSUCESG</v>
          </cell>
          <cell r="C36" t="str">
            <v>TEXP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 t="str">
            <v>GSU</v>
          </cell>
          <cell r="X36">
            <v>35</v>
          </cell>
          <cell r="Y36">
            <v>15</v>
          </cell>
          <cell r="Z36">
            <v>22</v>
          </cell>
          <cell r="AB36" t="str">
            <v>GSU</v>
          </cell>
          <cell r="AC36">
            <v>-0.13</v>
          </cell>
        </row>
        <row r="42">
          <cell r="W42">
            <v>-1.0602909416435182</v>
          </cell>
          <cell r="AA42">
            <v>-1.4849399679276374</v>
          </cell>
          <cell r="AB42">
            <v>-0.75627871393596191</v>
          </cell>
          <cell r="AD42">
            <v>33.800968093474239</v>
          </cell>
          <cell r="AE42">
            <v>-140.67178849095762</v>
          </cell>
          <cell r="AF42">
            <v>-2.3306004509604463</v>
          </cell>
          <cell r="AG42">
            <v>-64.326211549655227</v>
          </cell>
          <cell r="AH42">
            <v>-1.8845897768576378</v>
          </cell>
          <cell r="AI42">
            <v>-54.885210984133664</v>
          </cell>
        </row>
        <row r="43">
          <cell r="W43">
            <v>0.47654980730058771</v>
          </cell>
          <cell r="AA43">
            <v>8.226190483515806</v>
          </cell>
          <cell r="AB43">
            <v>9.6093972604656592</v>
          </cell>
        </row>
        <row r="46">
          <cell r="W46">
            <v>-1.2959446643075425</v>
          </cell>
          <cell r="AA46">
            <v>-1.07725311293257</v>
          </cell>
          <cell r="AB46">
            <v>-0.4697363684826994</v>
          </cell>
          <cell r="AD46">
            <v>-5.518785883396049E-6</v>
          </cell>
          <cell r="AE46">
            <v>1.79214337549638E-4</v>
          </cell>
          <cell r="AF46">
            <v>-4.6009809011593461E-6</v>
          </cell>
          <cell r="AG46">
            <v>6.9983943831175566E-6</v>
          </cell>
          <cell r="AH46">
            <v>-1.225457017426379E-4</v>
          </cell>
          <cell r="AI46">
            <v>-5.4704287322238088E-8</v>
          </cell>
        </row>
        <row r="47">
          <cell r="W47">
            <v>0.4273927744137716</v>
          </cell>
          <cell r="AA47">
            <v>4.5744600338072487</v>
          </cell>
          <cell r="AB47">
            <v>-0.59110316794004458</v>
          </cell>
        </row>
        <row r="49">
          <cell r="D49" t="str">
            <v>Y2002</v>
          </cell>
          <cell r="E49" t="str">
            <v>Y2003</v>
          </cell>
          <cell r="F49" t="str">
            <v>Y2004</v>
          </cell>
          <cell r="G49" t="str">
            <v>Y2005</v>
          </cell>
          <cell r="H49" t="str">
            <v>Y2006</v>
          </cell>
          <cell r="I49" t="str">
            <v>Y2007</v>
          </cell>
          <cell r="J49" t="str">
            <v>Y2008</v>
          </cell>
          <cell r="K49" t="str">
            <v>Y2009</v>
          </cell>
          <cell r="L49" t="str">
            <v>Y2010</v>
          </cell>
          <cell r="M49" t="str">
            <v>Y2011</v>
          </cell>
          <cell r="N49" t="str">
            <v>Y2012</v>
          </cell>
          <cell r="O49" t="str">
            <v>Y2013</v>
          </cell>
          <cell r="P49" t="str">
            <v>Y2014</v>
          </cell>
          <cell r="Q49" t="str">
            <v>Y2015</v>
          </cell>
          <cell r="X49" t="str">
            <v>BK</v>
          </cell>
          <cell r="Y49" t="str">
            <v>FT</v>
          </cell>
          <cell r="Z49" t="str">
            <v>ST</v>
          </cell>
          <cell r="AA49" t="str">
            <v>CA</v>
          </cell>
        </row>
        <row r="50">
          <cell r="A50" t="str">
            <v>Common - Autos, ETBU</v>
          </cell>
          <cell r="B50" t="str">
            <v>CAUETBU</v>
          </cell>
          <cell r="C50" t="str">
            <v>TEXP</v>
          </cell>
          <cell r="D50">
            <v>-3</v>
          </cell>
          <cell r="E50">
            <v>0</v>
          </cell>
          <cell r="F50">
            <v>1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W50" t="str">
            <v>CAU</v>
          </cell>
          <cell r="X50">
            <v>8</v>
          </cell>
          <cell r="Y50">
            <v>5</v>
          </cell>
          <cell r="Z50">
            <v>4</v>
          </cell>
          <cell r="AB50" t="str">
            <v>CAU</v>
          </cell>
          <cell r="AC50">
            <v>0.16</v>
          </cell>
        </row>
        <row r="51">
          <cell r="A51" t="str">
            <v>Common - Communications Equipment, ETBU</v>
          </cell>
          <cell r="B51" t="str">
            <v>CCEETBU</v>
          </cell>
          <cell r="C51" t="str">
            <v>TEXP</v>
          </cell>
          <cell r="D51">
            <v>0</v>
          </cell>
          <cell r="E51">
            <v>0</v>
          </cell>
          <cell r="F51">
            <v>100</v>
          </cell>
          <cell r="G51">
            <v>100</v>
          </cell>
          <cell r="H51">
            <v>100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W51" t="str">
            <v>CCE</v>
          </cell>
          <cell r="X51">
            <v>8</v>
          </cell>
          <cell r="Y51">
            <v>10</v>
          </cell>
          <cell r="Z51">
            <v>18</v>
          </cell>
          <cell r="AB51" t="str">
            <v>CCE</v>
          </cell>
          <cell r="AC51">
            <v>0</v>
          </cell>
        </row>
        <row r="52">
          <cell r="A52" t="str">
            <v>Common - Data Handling, ETBU</v>
          </cell>
          <cell r="B52" t="str">
            <v>CDHETBU</v>
          </cell>
          <cell r="C52" t="str">
            <v>TEXP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W52" t="str">
            <v>CDH</v>
          </cell>
          <cell r="X52">
            <v>5</v>
          </cell>
          <cell r="Y52">
            <v>5</v>
          </cell>
          <cell r="Z52">
            <v>6</v>
          </cell>
          <cell r="AB52" t="str">
            <v>CDH</v>
          </cell>
          <cell r="AC52">
            <v>0</v>
          </cell>
        </row>
        <row r="53">
          <cell r="A53" t="str">
            <v>Common - Other, ETBU</v>
          </cell>
          <cell r="B53" t="str">
            <v>COTETBU</v>
          </cell>
          <cell r="C53" t="str">
            <v>TEXP</v>
          </cell>
          <cell r="D53">
            <v>1453</v>
          </cell>
          <cell r="E53">
            <v>500</v>
          </cell>
          <cell r="F53">
            <v>538</v>
          </cell>
          <cell r="G53">
            <v>538</v>
          </cell>
          <cell r="H53">
            <v>538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W53" t="str">
            <v>COT</v>
          </cell>
          <cell r="X53">
            <v>30</v>
          </cell>
          <cell r="Y53">
            <v>7</v>
          </cell>
          <cell r="Z53">
            <v>10</v>
          </cell>
          <cell r="AB53" t="str">
            <v>COT</v>
          </cell>
          <cell r="AC53">
            <v>0.01</v>
          </cell>
        </row>
        <row r="54">
          <cell r="A54" t="str">
            <v>Common - Structures, ETBU</v>
          </cell>
          <cell r="B54" t="str">
            <v>CSTETBU</v>
          </cell>
          <cell r="C54" t="str">
            <v>TEXP</v>
          </cell>
          <cell r="D54">
            <v>0</v>
          </cell>
          <cell r="E54">
            <v>0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W54" t="str">
            <v>CST</v>
          </cell>
          <cell r="X54">
            <v>35</v>
          </cell>
          <cell r="Y54">
            <v>39</v>
          </cell>
          <cell r="Z54">
            <v>45</v>
          </cell>
          <cell r="AB54" t="str">
            <v>CST</v>
          </cell>
          <cell r="AC54">
            <v>-0.19</v>
          </cell>
        </row>
        <row r="55">
          <cell r="A55" t="str">
            <v>Electric General, ETBU</v>
          </cell>
          <cell r="B55" t="str">
            <v>EGNETBU</v>
          </cell>
          <cell r="C55" t="str">
            <v>TEXP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W55" t="str">
            <v>EGN</v>
          </cell>
          <cell r="X55">
            <v>18</v>
          </cell>
          <cell r="Y55">
            <v>20</v>
          </cell>
          <cell r="Z55">
            <v>30</v>
          </cell>
          <cell r="AB55" t="str">
            <v>EGN</v>
          </cell>
          <cell r="AC55">
            <v>0.12</v>
          </cell>
        </row>
        <row r="56">
          <cell r="A56" t="str">
            <v>Electric Transmission, ESBU</v>
          </cell>
          <cell r="B56" t="str">
            <v>ETRETBU</v>
          </cell>
          <cell r="C56" t="str">
            <v>TEXP</v>
          </cell>
          <cell r="D56">
            <v>336404</v>
          </cell>
          <cell r="E56">
            <v>346526</v>
          </cell>
          <cell r="F56">
            <v>320167</v>
          </cell>
          <cell r="G56">
            <v>293364</v>
          </cell>
          <cell r="H56">
            <v>205408</v>
          </cell>
          <cell r="I56">
            <v>237349</v>
          </cell>
          <cell r="J56">
            <v>243078</v>
          </cell>
          <cell r="K56">
            <v>249386</v>
          </cell>
          <cell r="L56">
            <v>255974</v>
          </cell>
          <cell r="M56">
            <v>262758</v>
          </cell>
          <cell r="N56">
            <v>269710</v>
          </cell>
          <cell r="O56">
            <v>276859</v>
          </cell>
          <cell r="P56">
            <v>284185</v>
          </cell>
          <cell r="Q56">
            <v>291747</v>
          </cell>
          <cell r="W56" t="str">
            <v>ETR</v>
          </cell>
          <cell r="X56">
            <v>40</v>
          </cell>
          <cell r="Y56">
            <v>20</v>
          </cell>
          <cell r="Z56">
            <v>30</v>
          </cell>
          <cell r="AB56" t="str">
            <v>ETR</v>
          </cell>
          <cell r="AC56">
            <v>-0.44</v>
          </cell>
        </row>
        <row r="57">
          <cell r="A57" t="str">
            <v>New Project 1</v>
          </cell>
          <cell r="B57" t="str">
            <v>MISC1</v>
          </cell>
          <cell r="C57" t="str">
            <v>TEXP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66">
          <cell r="W66">
            <v>-2.2074504772399317</v>
          </cell>
          <cell r="AA66">
            <v>-0.14730000743465321</v>
          </cell>
          <cell r="AB66">
            <v>-2.864042653848883</v>
          </cell>
          <cell r="AD66">
            <v>1.1271185852406234</v>
          </cell>
          <cell r="AE66">
            <v>132.59461742563087</v>
          </cell>
          <cell r="AF66">
            <v>2.2434826036744084</v>
          </cell>
          <cell r="AG66">
            <v>242.9198156244438</v>
          </cell>
          <cell r="AH66">
            <v>1.6422034721509249</v>
          </cell>
          <cell r="AI66">
            <v>232.32414004954694</v>
          </cell>
        </row>
        <row r="67">
          <cell r="W67">
            <v>1.835334749546145</v>
          </cell>
          <cell r="AA67">
            <v>0.14371904791566034</v>
          </cell>
          <cell r="AB67">
            <v>-3.8816041989875107</v>
          </cell>
        </row>
        <row r="69">
          <cell r="D69" t="str">
            <v>Y2002</v>
          </cell>
          <cell r="E69" t="str">
            <v>Y2003</v>
          </cell>
          <cell r="F69" t="str">
            <v>Y2004</v>
          </cell>
          <cell r="G69" t="str">
            <v>Y2005</v>
          </cell>
          <cell r="H69" t="str">
            <v>Y2006</v>
          </cell>
          <cell r="I69" t="str">
            <v>Y2007</v>
          </cell>
          <cell r="J69" t="str">
            <v>Y2008</v>
          </cell>
          <cell r="K69" t="str">
            <v>Y2009</v>
          </cell>
          <cell r="L69" t="str">
            <v>Y2010</v>
          </cell>
          <cell r="M69" t="str">
            <v>Y2011</v>
          </cell>
          <cell r="N69" t="str">
            <v>Y2012</v>
          </cell>
          <cell r="O69" t="str">
            <v>Y2013</v>
          </cell>
          <cell r="P69" t="str">
            <v>Y2014</v>
          </cell>
          <cell r="Q69" t="str">
            <v>Y2015</v>
          </cell>
          <cell r="X69" t="str">
            <v>BK</v>
          </cell>
          <cell r="Y69" t="str">
            <v>FT</v>
          </cell>
          <cell r="Z69" t="str">
            <v>ST</v>
          </cell>
          <cell r="AA69" t="str">
            <v>CA</v>
          </cell>
        </row>
        <row r="70">
          <cell r="A70" t="str">
            <v>Common - Autos, GSBU</v>
          </cell>
          <cell r="B70" t="str">
            <v>CAUGSBU</v>
          </cell>
          <cell r="C70" t="str">
            <v>TEXP</v>
          </cell>
          <cell r="D70">
            <v>0</v>
          </cell>
          <cell r="E70">
            <v>501</v>
          </cell>
          <cell r="F70">
            <v>501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W70" t="str">
            <v>CAU</v>
          </cell>
          <cell r="X70">
            <v>8</v>
          </cell>
          <cell r="Y70">
            <v>5</v>
          </cell>
          <cell r="Z70">
            <v>4</v>
          </cell>
          <cell r="AB70" t="str">
            <v>CAU</v>
          </cell>
          <cell r="AC70">
            <v>0.16</v>
          </cell>
        </row>
        <row r="71">
          <cell r="A71" t="str">
            <v>Common - Communications Equipment, GSBU</v>
          </cell>
          <cell r="B71" t="str">
            <v>CCEGSBU</v>
          </cell>
          <cell r="C71" t="str">
            <v>TEXP</v>
          </cell>
          <cell r="D71">
            <v>0</v>
          </cell>
          <cell r="E71">
            <v>0</v>
          </cell>
          <cell r="F71">
            <v>439</v>
          </cell>
          <cell r="G71">
            <v>448</v>
          </cell>
          <cell r="H71">
            <v>458</v>
          </cell>
          <cell r="I71">
            <v>478</v>
          </cell>
          <cell r="J71">
            <v>491</v>
          </cell>
          <cell r="K71">
            <v>503</v>
          </cell>
          <cell r="L71">
            <v>516</v>
          </cell>
          <cell r="M71">
            <v>529</v>
          </cell>
          <cell r="N71">
            <v>542</v>
          </cell>
          <cell r="O71">
            <v>556</v>
          </cell>
          <cell r="P71">
            <v>570</v>
          </cell>
          <cell r="Q71">
            <v>585</v>
          </cell>
          <cell r="W71" t="str">
            <v>CCE</v>
          </cell>
          <cell r="X71">
            <v>8</v>
          </cell>
          <cell r="Y71">
            <v>10</v>
          </cell>
          <cell r="Z71">
            <v>18</v>
          </cell>
          <cell r="AB71" t="str">
            <v>CCE</v>
          </cell>
          <cell r="AC71">
            <v>0</v>
          </cell>
        </row>
        <row r="72">
          <cell r="A72" t="str">
            <v>Common - Data Handling, GSBU</v>
          </cell>
          <cell r="B72" t="str">
            <v>CDHGSBU</v>
          </cell>
          <cell r="C72" t="str">
            <v>TEXP</v>
          </cell>
          <cell r="D72">
            <v>50</v>
          </cell>
          <cell r="E72">
            <v>2744</v>
          </cell>
          <cell r="F72">
            <v>1951</v>
          </cell>
          <cell r="G72">
            <v>361</v>
          </cell>
          <cell r="H72">
            <v>372</v>
          </cell>
          <cell r="I72">
            <v>385</v>
          </cell>
          <cell r="J72">
            <v>395</v>
          </cell>
          <cell r="K72">
            <v>404</v>
          </cell>
          <cell r="L72">
            <v>415</v>
          </cell>
          <cell r="M72">
            <v>425</v>
          </cell>
          <cell r="N72">
            <v>436</v>
          </cell>
          <cell r="O72">
            <v>447</v>
          </cell>
          <cell r="P72">
            <v>459</v>
          </cell>
          <cell r="Q72">
            <v>470</v>
          </cell>
          <cell r="W72" t="str">
            <v>CDH</v>
          </cell>
          <cell r="X72">
            <v>5</v>
          </cell>
          <cell r="Y72">
            <v>5</v>
          </cell>
          <cell r="Z72">
            <v>6</v>
          </cell>
          <cell r="AB72" t="str">
            <v>CDH</v>
          </cell>
          <cell r="AC72">
            <v>0</v>
          </cell>
        </row>
        <row r="73">
          <cell r="A73" t="str">
            <v>Common - Other, GSBU</v>
          </cell>
          <cell r="B73" t="str">
            <v>COTGSBU</v>
          </cell>
          <cell r="C73" t="str">
            <v>TEXP</v>
          </cell>
          <cell r="D73">
            <v>931</v>
          </cell>
          <cell r="E73">
            <v>2058</v>
          </cell>
          <cell r="F73">
            <v>507</v>
          </cell>
          <cell r="G73">
            <v>408</v>
          </cell>
          <cell r="H73">
            <v>412</v>
          </cell>
          <cell r="I73">
            <v>423</v>
          </cell>
          <cell r="J73">
            <v>433</v>
          </cell>
          <cell r="K73">
            <v>444</v>
          </cell>
          <cell r="L73">
            <v>456</v>
          </cell>
          <cell r="M73">
            <v>467</v>
          </cell>
          <cell r="N73">
            <v>479</v>
          </cell>
          <cell r="O73">
            <v>491</v>
          </cell>
          <cell r="P73">
            <v>504</v>
          </cell>
          <cell r="Q73">
            <v>517</v>
          </cell>
          <cell r="W73" t="str">
            <v>COT</v>
          </cell>
          <cell r="X73">
            <v>30</v>
          </cell>
          <cell r="Y73">
            <v>7</v>
          </cell>
          <cell r="Z73">
            <v>10</v>
          </cell>
          <cell r="AB73" t="str">
            <v>COT</v>
          </cell>
          <cell r="AC73">
            <v>0.01</v>
          </cell>
        </row>
        <row r="74">
          <cell r="A74" t="str">
            <v>Common - Structures, GSBU</v>
          </cell>
          <cell r="B74" t="str">
            <v>CSTGSBU</v>
          </cell>
          <cell r="C74" t="str">
            <v>TEXP</v>
          </cell>
          <cell r="D74">
            <v>0</v>
          </cell>
          <cell r="E74">
            <v>601</v>
          </cell>
          <cell r="F74">
            <v>600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W74" t="str">
            <v>CST</v>
          </cell>
          <cell r="X74">
            <v>35</v>
          </cell>
          <cell r="Y74">
            <v>39</v>
          </cell>
          <cell r="Z74">
            <v>45</v>
          </cell>
          <cell r="AB74" t="str">
            <v>CST</v>
          </cell>
          <cell r="AC74">
            <v>-0.19</v>
          </cell>
        </row>
        <row r="75">
          <cell r="A75" t="str">
            <v>Common Capitalized Software</v>
          </cell>
          <cell r="B75" t="str">
            <v>CSWGSBU</v>
          </cell>
          <cell r="C75" t="str">
            <v>TEXP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W75" t="str">
            <v>CSW</v>
          </cell>
          <cell r="X75">
            <v>7</v>
          </cell>
          <cell r="Y75">
            <v>7</v>
          </cell>
          <cell r="Z75">
            <v>7</v>
          </cell>
          <cell r="AB75" t="str">
            <v>CSW</v>
          </cell>
          <cell r="AC75">
            <v>0</v>
          </cell>
        </row>
        <row r="76">
          <cell r="A76" t="str">
            <v>Gas Distribution, GSBU</v>
          </cell>
          <cell r="B76" t="str">
            <v>GDIGSBU</v>
          </cell>
          <cell r="C76" t="str">
            <v>TEXP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W76" t="str">
            <v>GDI</v>
          </cell>
          <cell r="X76">
            <v>34</v>
          </cell>
          <cell r="Y76">
            <v>20</v>
          </cell>
          <cell r="Z76">
            <v>35</v>
          </cell>
          <cell r="AB76" t="str">
            <v>GDI</v>
          </cell>
          <cell r="AC76">
            <v>-0.56999999999999995</v>
          </cell>
        </row>
        <row r="77">
          <cell r="A77" t="str">
            <v>Gas General, GSBU</v>
          </cell>
          <cell r="B77" t="str">
            <v>GGNGSBU</v>
          </cell>
          <cell r="C77" t="str">
            <v>TEXP</v>
          </cell>
          <cell r="D77">
            <v>0</v>
          </cell>
          <cell r="E77">
            <v>0</v>
          </cell>
          <cell r="F77">
            <v>-4</v>
          </cell>
          <cell r="G77">
            <v>-4</v>
          </cell>
          <cell r="H77">
            <v>-2</v>
          </cell>
          <cell r="I77">
            <v>-2</v>
          </cell>
          <cell r="J77">
            <v>-2</v>
          </cell>
          <cell r="K77">
            <v>-2</v>
          </cell>
          <cell r="L77">
            <v>-2</v>
          </cell>
          <cell r="M77">
            <v>12</v>
          </cell>
          <cell r="N77">
            <v>26</v>
          </cell>
          <cell r="O77">
            <v>40</v>
          </cell>
          <cell r="P77">
            <v>55</v>
          </cell>
          <cell r="Q77">
            <v>70</v>
          </cell>
          <cell r="W77" t="str">
            <v>GGN</v>
          </cell>
          <cell r="X77">
            <v>32</v>
          </cell>
          <cell r="Y77">
            <v>20</v>
          </cell>
          <cell r="Z77">
            <v>30</v>
          </cell>
          <cell r="AB77" t="str">
            <v>GGN</v>
          </cell>
          <cell r="AC77">
            <v>0.03</v>
          </cell>
        </row>
        <row r="78">
          <cell r="A78" t="str">
            <v>Gas Production (Including Biomass)</v>
          </cell>
          <cell r="B78" t="str">
            <v>GPRGSBU</v>
          </cell>
          <cell r="C78" t="str">
            <v>TEXP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W78" t="str">
            <v>GPR</v>
          </cell>
          <cell r="X78">
            <v>8</v>
          </cell>
          <cell r="Y78">
            <v>20</v>
          </cell>
          <cell r="Z78">
            <v>30</v>
          </cell>
          <cell r="AB78" t="str">
            <v>GPR</v>
          </cell>
          <cell r="AC78">
            <v>-0.1</v>
          </cell>
        </row>
        <row r="79">
          <cell r="A79" t="str">
            <v>Gas Storage &amp; Other, GSBU</v>
          </cell>
          <cell r="B79" t="str">
            <v>GSUGSBU</v>
          </cell>
          <cell r="C79" t="str">
            <v>TEXP</v>
          </cell>
          <cell r="D79">
            <v>7412</v>
          </cell>
          <cell r="E79">
            <v>33728</v>
          </cell>
          <cell r="F79">
            <v>142564</v>
          </cell>
          <cell r="G79">
            <v>59924</v>
          </cell>
          <cell r="H79">
            <v>30036</v>
          </cell>
          <cell r="I79">
            <v>8180</v>
          </cell>
          <cell r="J79">
            <v>8378</v>
          </cell>
          <cell r="K79">
            <v>8588</v>
          </cell>
          <cell r="L79">
            <v>8807</v>
          </cell>
          <cell r="M79">
            <v>9032</v>
          </cell>
          <cell r="N79">
            <v>9262</v>
          </cell>
          <cell r="O79">
            <v>9499</v>
          </cell>
          <cell r="P79">
            <v>9741</v>
          </cell>
          <cell r="Q79">
            <v>9990</v>
          </cell>
          <cell r="W79" t="str">
            <v>GSU</v>
          </cell>
          <cell r="X79">
            <v>35</v>
          </cell>
          <cell r="Y79">
            <v>15</v>
          </cell>
          <cell r="Z79">
            <v>22</v>
          </cell>
          <cell r="AB79" t="str">
            <v>GSU</v>
          </cell>
          <cell r="AC79">
            <v>-0.13</v>
          </cell>
        </row>
        <row r="80">
          <cell r="A80" t="str">
            <v>Gas Transmission, GSBU</v>
          </cell>
          <cell r="B80" t="str">
            <v>GTRGSBU</v>
          </cell>
          <cell r="C80" t="str">
            <v>TEXP</v>
          </cell>
          <cell r="D80">
            <v>137330</v>
          </cell>
          <cell r="E80">
            <v>64861</v>
          </cell>
          <cell r="F80">
            <v>-8863</v>
          </cell>
          <cell r="G80">
            <v>146236</v>
          </cell>
          <cell r="H80">
            <v>46368</v>
          </cell>
          <cell r="I80">
            <v>64839</v>
          </cell>
          <cell r="J80">
            <v>123021</v>
          </cell>
          <cell r="K80">
            <v>74948</v>
          </cell>
          <cell r="L80">
            <v>73995</v>
          </cell>
          <cell r="M80">
            <v>74038</v>
          </cell>
          <cell r="N80">
            <v>74081</v>
          </cell>
          <cell r="O80">
            <v>74127</v>
          </cell>
          <cell r="P80">
            <v>74173</v>
          </cell>
          <cell r="Q80">
            <v>74226</v>
          </cell>
          <cell r="W80" t="str">
            <v>GTR</v>
          </cell>
          <cell r="X80">
            <v>35</v>
          </cell>
          <cell r="Y80">
            <v>15</v>
          </cell>
          <cell r="Z80">
            <v>22</v>
          </cell>
          <cell r="AB80" t="str">
            <v>GTR</v>
          </cell>
          <cell r="AC80">
            <v>-0.13</v>
          </cell>
        </row>
        <row r="86">
          <cell r="W86">
            <v>-1.1033637067962418</v>
          </cell>
          <cell r="AA86">
            <v>-0.42513935569788724</v>
          </cell>
          <cell r="AB86">
            <v>0.31601250766364986</v>
          </cell>
          <cell r="AD86">
            <v>-7.8909901418455775E-5</v>
          </cell>
          <cell r="AE86">
            <v>1.7940387192538765E-4</v>
          </cell>
          <cell r="AF86">
            <v>-5.5270769280468812E-5</v>
          </cell>
          <cell r="AG86">
            <v>6.3536294874211308E-5</v>
          </cell>
          <cell r="AH86">
            <v>1.0609609279299548E-4</v>
          </cell>
          <cell r="AI86">
            <v>7.514465778513113E-7</v>
          </cell>
        </row>
        <row r="87">
          <cell r="W87">
            <v>0.69637764287911774</v>
          </cell>
          <cell r="AA87">
            <v>1.1526675960029553</v>
          </cell>
          <cell r="AB87">
            <v>-4.7745968075555396</v>
          </cell>
        </row>
        <row r="89">
          <cell r="D89" t="str">
            <v>Y2002</v>
          </cell>
          <cell r="E89" t="str">
            <v>Y2003</v>
          </cell>
          <cell r="F89" t="str">
            <v>Y2004</v>
          </cell>
          <cell r="G89" t="str">
            <v>Y2005</v>
          </cell>
          <cell r="H89" t="str">
            <v>Y2006</v>
          </cell>
          <cell r="I89" t="str">
            <v>Y2007</v>
          </cell>
          <cell r="J89" t="str">
            <v>Y2008</v>
          </cell>
          <cell r="K89" t="str">
            <v>Y2009</v>
          </cell>
          <cell r="L89" t="str">
            <v>Y2010</v>
          </cell>
          <cell r="M89" t="str">
            <v>Y2011</v>
          </cell>
          <cell r="N89" t="str">
            <v>Y2012</v>
          </cell>
          <cell r="O89" t="str">
            <v>Y2013</v>
          </cell>
          <cell r="P89" t="str">
            <v>Y2014</v>
          </cell>
          <cell r="Q89" t="str">
            <v>Y2015</v>
          </cell>
          <cell r="X89" t="str">
            <v>BK</v>
          </cell>
          <cell r="Y89" t="str">
            <v>FT</v>
          </cell>
          <cell r="Z89" t="str">
            <v>ST</v>
          </cell>
          <cell r="AA89" t="str">
            <v>CA</v>
          </cell>
        </row>
        <row r="90">
          <cell r="A90" t="str">
            <v>Pipeline expansion - Line 401</v>
          </cell>
          <cell r="B90" t="str">
            <v>GTRL401</v>
          </cell>
          <cell r="C90" t="str">
            <v>TEXP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W90" t="str">
            <v>GTR</v>
          </cell>
          <cell r="X90">
            <v>35</v>
          </cell>
          <cell r="Y90">
            <v>15</v>
          </cell>
          <cell r="Z90">
            <v>22</v>
          </cell>
          <cell r="AB90" t="str">
            <v>GTR</v>
          </cell>
          <cell r="AC90">
            <v>-0.13</v>
          </cell>
        </row>
        <row r="106">
          <cell r="W106">
            <v>0</v>
          </cell>
          <cell r="AA106">
            <v>0</v>
          </cell>
          <cell r="AB106">
            <v>0</v>
          </cell>
          <cell r="AD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</row>
        <row r="107">
          <cell r="W107">
            <v>0</v>
          </cell>
          <cell r="AA107">
            <v>0</v>
          </cell>
          <cell r="AB107">
            <v>0</v>
          </cell>
        </row>
        <row r="110">
          <cell r="W110">
            <v>-1.1033917356434066</v>
          </cell>
          <cell r="AA110">
            <v>-0.42515508083834996</v>
          </cell>
          <cell r="AB110">
            <v>0.31598954518911954</v>
          </cell>
          <cell r="AD110">
            <v>-1.0117067690157739</v>
          </cell>
          <cell r="AE110">
            <v>-17.220660086119551</v>
          </cell>
          <cell r="AF110">
            <v>-3.0279353860381661</v>
          </cell>
          <cell r="AG110">
            <v>-33.762267405835587</v>
          </cell>
          <cell r="AH110">
            <v>-2.6644005627569527</v>
          </cell>
          <cell r="AI110">
            <v>-34.654336991633841</v>
          </cell>
        </row>
        <row r="111">
          <cell r="W111">
            <v>0.69618413852154826</v>
          </cell>
          <cell r="AA111">
            <v>1.1525502576141022</v>
          </cell>
          <cell r="AB111">
            <v>-4.7747552165162839</v>
          </cell>
        </row>
        <row r="115">
          <cell r="W115">
            <v>-1.6168805369173966</v>
          </cell>
          <cell r="AA115">
            <v>-0.94928289029031632</v>
          </cell>
          <cell r="AB115">
            <v>-0.45009812950835626</v>
          </cell>
          <cell r="AD115">
            <v>5.8527122084797156E-2</v>
          </cell>
          <cell r="AE115">
            <v>150.46354968185369</v>
          </cell>
          <cell r="AF115">
            <v>0.10003363199029991</v>
          </cell>
          <cell r="AG115">
            <v>631.49891064846088</v>
          </cell>
          <cell r="AH115">
            <v>8.6597208164221229E-2</v>
          </cell>
          <cell r="AI115">
            <v>607.58408759390113</v>
          </cell>
        </row>
        <row r="116">
          <cell r="W116">
            <v>1.0352351860381286</v>
          </cell>
          <cell r="AA116">
            <v>3.3912389538978642</v>
          </cell>
          <cell r="AB116">
            <v>-2.403853476189826</v>
          </cell>
        </row>
        <row r="125">
          <cell r="D125" t="str">
            <v>Y2002</v>
          </cell>
          <cell r="E125" t="str">
            <v>Y2003</v>
          </cell>
          <cell r="F125" t="str">
            <v>Y2004</v>
          </cell>
          <cell r="G125" t="str">
            <v>Y2005</v>
          </cell>
          <cell r="H125" t="str">
            <v>Y2006</v>
          </cell>
          <cell r="I125" t="str">
            <v>Y2007</v>
          </cell>
          <cell r="J125" t="str">
            <v>Y2008</v>
          </cell>
          <cell r="K125" t="str">
            <v>Y2009</v>
          </cell>
          <cell r="L125" t="str">
            <v>Y2010</v>
          </cell>
          <cell r="M125" t="str">
            <v>Y2011</v>
          </cell>
          <cell r="N125" t="str">
            <v>Y2012</v>
          </cell>
          <cell r="O125" t="str">
            <v>Y2013</v>
          </cell>
          <cell r="P125" t="str">
            <v>Y2014</v>
          </cell>
          <cell r="Q125" t="str">
            <v>Y2015</v>
          </cell>
          <cell r="X125" t="str">
            <v>BK</v>
          </cell>
          <cell r="Y125" t="str">
            <v>FT</v>
          </cell>
          <cell r="Z125" t="str">
            <v>ST</v>
          </cell>
          <cell r="AA125" t="str">
            <v>CA</v>
          </cell>
        </row>
        <row r="126">
          <cell r="A126" t="str">
            <v>Common - Autos, EHBU</v>
          </cell>
          <cell r="B126" t="str">
            <v>CAUEHBU</v>
          </cell>
          <cell r="C126" t="str">
            <v>TEXP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W126" t="str">
            <v>CAU</v>
          </cell>
          <cell r="X126">
            <v>8</v>
          </cell>
          <cell r="Y126">
            <v>5</v>
          </cell>
          <cell r="Z126">
            <v>4</v>
          </cell>
          <cell r="AB126" t="str">
            <v>CAU</v>
          </cell>
          <cell r="AC126">
            <v>0.16</v>
          </cell>
        </row>
        <row r="127">
          <cell r="A127" t="str">
            <v>Common - Communication Equip., EHBU</v>
          </cell>
          <cell r="B127" t="str">
            <v>CCEEHBU</v>
          </cell>
          <cell r="C127" t="str">
            <v>TEXP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W127" t="str">
            <v>CCE</v>
          </cell>
          <cell r="X127">
            <v>8</v>
          </cell>
          <cell r="Y127">
            <v>10</v>
          </cell>
          <cell r="Z127">
            <v>18</v>
          </cell>
          <cell r="AB127" t="str">
            <v>CCE</v>
          </cell>
          <cell r="AC127">
            <v>0</v>
          </cell>
        </row>
        <row r="128">
          <cell r="A128" t="str">
            <v>Common - Data Handling, EHBU</v>
          </cell>
          <cell r="B128" t="str">
            <v>CDHEHBU</v>
          </cell>
          <cell r="C128" t="str">
            <v>TEXP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W128" t="str">
            <v>CDH</v>
          </cell>
          <cell r="X128">
            <v>5</v>
          </cell>
          <cell r="Y128">
            <v>5</v>
          </cell>
          <cell r="Z128">
            <v>6</v>
          </cell>
          <cell r="AB128" t="str">
            <v>CDH</v>
          </cell>
          <cell r="AC128">
            <v>0</v>
          </cell>
        </row>
        <row r="129">
          <cell r="A129" t="str">
            <v>Common - Other, EHBU</v>
          </cell>
          <cell r="B129" t="str">
            <v>COTEHBU</v>
          </cell>
          <cell r="C129" t="str">
            <v>TEXP</v>
          </cell>
          <cell r="D129">
            <v>1294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W129" t="str">
            <v>COT</v>
          </cell>
          <cell r="X129">
            <v>30</v>
          </cell>
          <cell r="Y129">
            <v>7</v>
          </cell>
          <cell r="Z129">
            <v>10</v>
          </cell>
          <cell r="AB129" t="str">
            <v>COT</v>
          </cell>
          <cell r="AC129">
            <v>0.01</v>
          </cell>
        </row>
        <row r="130">
          <cell r="A130" t="str">
            <v>Common - Structures, EHBU</v>
          </cell>
          <cell r="B130" t="str">
            <v>CSTEHBU</v>
          </cell>
          <cell r="C130" t="str">
            <v>TEXP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W130" t="str">
            <v>CST</v>
          </cell>
          <cell r="X130">
            <v>35</v>
          </cell>
          <cell r="Y130">
            <v>39</v>
          </cell>
          <cell r="Z130">
            <v>45</v>
          </cell>
          <cell r="AB130" t="str">
            <v>CST</v>
          </cell>
          <cell r="AC130">
            <v>-0.19</v>
          </cell>
        </row>
        <row r="131">
          <cell r="A131" t="str">
            <v>Miscellaneous</v>
          </cell>
          <cell r="B131" t="str">
            <v>CSWEHBU</v>
          </cell>
          <cell r="C131" t="str">
            <v>TEXP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W131" t="str">
            <v>CSW</v>
          </cell>
          <cell r="X131">
            <v>7</v>
          </cell>
          <cell r="Y131">
            <v>7</v>
          </cell>
          <cell r="Z131">
            <v>7</v>
          </cell>
          <cell r="AB131" t="str">
            <v>CSW</v>
          </cell>
          <cell r="AC131">
            <v>0</v>
          </cell>
        </row>
        <row r="132">
          <cell r="A132" t="str">
            <v>Electric General, EHBU</v>
          </cell>
          <cell r="B132" t="str">
            <v>EGNEHBU</v>
          </cell>
          <cell r="C132" t="str">
            <v>TEXP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W132" t="str">
            <v>EGN</v>
          </cell>
          <cell r="X132">
            <v>18</v>
          </cell>
          <cell r="Y132">
            <v>20</v>
          </cell>
          <cell r="Z132">
            <v>30</v>
          </cell>
          <cell r="AB132" t="str">
            <v>EGN</v>
          </cell>
          <cell r="AC132">
            <v>0.12</v>
          </cell>
        </row>
        <row r="133">
          <cell r="A133" t="str">
            <v>Hydro Production</v>
          </cell>
          <cell r="B133" t="str">
            <v>EPHEHBU</v>
          </cell>
          <cell r="C133" t="str">
            <v>TEXP</v>
          </cell>
          <cell r="D133">
            <v>43546</v>
          </cell>
          <cell r="E133">
            <v>62093</v>
          </cell>
          <cell r="F133">
            <v>81328</v>
          </cell>
          <cell r="G133">
            <v>90400</v>
          </cell>
          <cell r="H133">
            <v>77583</v>
          </cell>
          <cell r="I133">
            <v>78797</v>
          </cell>
          <cell r="J133">
            <v>54877</v>
          </cell>
          <cell r="K133">
            <v>64996</v>
          </cell>
          <cell r="L133">
            <v>64118</v>
          </cell>
          <cell r="M133">
            <v>66251</v>
          </cell>
          <cell r="N133">
            <v>59376</v>
          </cell>
          <cell r="O133">
            <v>59719</v>
          </cell>
          <cell r="P133">
            <v>66883</v>
          </cell>
          <cell r="Q133">
            <v>72061</v>
          </cell>
          <cell r="W133" t="str">
            <v>EPH</v>
          </cell>
          <cell r="X133">
            <v>25</v>
          </cell>
          <cell r="Y133">
            <v>20</v>
          </cell>
          <cell r="Z133">
            <v>50</v>
          </cell>
          <cell r="AB133" t="str">
            <v>EPH</v>
          </cell>
          <cell r="AC133">
            <v>-0.12</v>
          </cell>
        </row>
        <row r="134">
          <cell r="A134" t="str">
            <v>Electric Trans - Gen Ties, EHBU</v>
          </cell>
          <cell r="B134" t="str">
            <v>ETREHBU</v>
          </cell>
          <cell r="C134" t="str">
            <v>TEXP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W134" t="str">
            <v>ETR</v>
          </cell>
          <cell r="X134">
            <v>40</v>
          </cell>
          <cell r="Y134">
            <v>20</v>
          </cell>
          <cell r="Z134">
            <v>30</v>
          </cell>
          <cell r="AB134" t="str">
            <v>ETR</v>
          </cell>
          <cell r="AC134">
            <v>-0.44</v>
          </cell>
        </row>
        <row r="149">
          <cell r="D149" t="str">
            <v>Y2002</v>
          </cell>
          <cell r="E149" t="str">
            <v>Y2003</v>
          </cell>
          <cell r="F149" t="str">
            <v>Y2004</v>
          </cell>
          <cell r="G149" t="str">
            <v>Y2005</v>
          </cell>
          <cell r="H149" t="str">
            <v>Y2006</v>
          </cell>
          <cell r="I149" t="str">
            <v>Y2007</v>
          </cell>
          <cell r="J149" t="str">
            <v>Y2008</v>
          </cell>
          <cell r="K149" t="str">
            <v>Y2009</v>
          </cell>
          <cell r="L149" t="str">
            <v>Y2010</v>
          </cell>
          <cell r="M149" t="str">
            <v>Y2011</v>
          </cell>
          <cell r="N149" t="str">
            <v>Y2012</v>
          </cell>
          <cell r="O149" t="str">
            <v>Y2013</v>
          </cell>
          <cell r="P149" t="str">
            <v>Y2014</v>
          </cell>
          <cell r="Q149" t="str">
            <v>Y2015</v>
          </cell>
          <cell r="X149" t="str">
            <v>BK</v>
          </cell>
          <cell r="Y149" t="str">
            <v>FT</v>
          </cell>
          <cell r="Z149" t="str">
            <v>ST</v>
          </cell>
          <cell r="AA149" t="str">
            <v>CA</v>
          </cell>
        </row>
        <row r="150">
          <cell r="A150" t="str">
            <v>Common - Autos, ESBU</v>
          </cell>
          <cell r="B150" t="str">
            <v>CAUEGBU</v>
          </cell>
          <cell r="C150" t="str">
            <v>TEXP</v>
          </cell>
          <cell r="D150">
            <v>0</v>
          </cell>
          <cell r="E150">
            <v>0</v>
          </cell>
          <cell r="F150">
            <v>-15</v>
          </cell>
          <cell r="G150">
            <v>-15</v>
          </cell>
          <cell r="H150">
            <v>-16</v>
          </cell>
          <cell r="I150">
            <v>-16</v>
          </cell>
          <cell r="J150">
            <v>-16</v>
          </cell>
          <cell r="K150">
            <v>-16</v>
          </cell>
          <cell r="L150">
            <v>-17</v>
          </cell>
          <cell r="M150">
            <v>-17</v>
          </cell>
          <cell r="N150">
            <v>-17</v>
          </cell>
          <cell r="O150">
            <v>-17</v>
          </cell>
          <cell r="P150">
            <v>-17</v>
          </cell>
          <cell r="Q150">
            <v>-17</v>
          </cell>
          <cell r="W150" t="str">
            <v>CAU</v>
          </cell>
          <cell r="X150">
            <v>8</v>
          </cell>
          <cell r="Y150">
            <v>5</v>
          </cell>
          <cell r="Z150">
            <v>4</v>
          </cell>
          <cell r="AB150" t="str">
            <v>CAU</v>
          </cell>
          <cell r="AC150">
            <v>0.16</v>
          </cell>
        </row>
        <row r="151">
          <cell r="A151" t="str">
            <v>Common - Communications Equipment, ESBU</v>
          </cell>
          <cell r="B151" t="str">
            <v>CCEEGBU</v>
          </cell>
          <cell r="C151" t="str">
            <v>TEXP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W151" t="str">
            <v>CCE</v>
          </cell>
          <cell r="X151">
            <v>8</v>
          </cell>
          <cell r="Y151">
            <v>10</v>
          </cell>
          <cell r="Z151">
            <v>18</v>
          </cell>
          <cell r="AB151" t="str">
            <v>CCE</v>
          </cell>
          <cell r="AC151">
            <v>0</v>
          </cell>
        </row>
        <row r="152">
          <cell r="A152" t="str">
            <v>Common - Data Handling, ESBU</v>
          </cell>
          <cell r="B152" t="str">
            <v>CDHEGBU</v>
          </cell>
          <cell r="C152" t="str">
            <v>TEXP</v>
          </cell>
          <cell r="D152">
            <v>22</v>
          </cell>
          <cell r="E152">
            <v>98</v>
          </cell>
          <cell r="F152">
            <v>25</v>
          </cell>
          <cell r="G152">
            <v>26</v>
          </cell>
          <cell r="H152">
            <v>26</v>
          </cell>
          <cell r="I152">
            <v>26</v>
          </cell>
          <cell r="J152">
            <v>26</v>
          </cell>
          <cell r="K152">
            <v>26</v>
          </cell>
          <cell r="L152">
            <v>26</v>
          </cell>
          <cell r="M152">
            <v>26</v>
          </cell>
          <cell r="N152">
            <v>26</v>
          </cell>
          <cell r="O152">
            <v>26</v>
          </cell>
          <cell r="P152">
            <v>26</v>
          </cell>
          <cell r="Q152">
            <v>26</v>
          </cell>
          <cell r="W152" t="str">
            <v>CDH</v>
          </cell>
          <cell r="X152">
            <v>5</v>
          </cell>
          <cell r="Y152">
            <v>5</v>
          </cell>
          <cell r="Z152">
            <v>6</v>
          </cell>
          <cell r="AB152" t="str">
            <v>CDH</v>
          </cell>
          <cell r="AC152">
            <v>0</v>
          </cell>
        </row>
        <row r="153">
          <cell r="A153" t="str">
            <v>Common - Other, ESBU</v>
          </cell>
          <cell r="B153" t="str">
            <v>COTEGBU</v>
          </cell>
          <cell r="C153" t="str">
            <v>TEXP</v>
          </cell>
          <cell r="D153">
            <v>88</v>
          </cell>
          <cell r="E153">
            <v>19</v>
          </cell>
          <cell r="F153">
            <v>19</v>
          </cell>
          <cell r="G153">
            <v>19</v>
          </cell>
          <cell r="H153">
            <v>17</v>
          </cell>
          <cell r="I153">
            <v>17</v>
          </cell>
          <cell r="J153">
            <v>17</v>
          </cell>
          <cell r="K153">
            <v>17</v>
          </cell>
          <cell r="L153">
            <v>17</v>
          </cell>
          <cell r="M153">
            <v>32</v>
          </cell>
          <cell r="N153">
            <v>47</v>
          </cell>
          <cell r="O153">
            <v>62</v>
          </cell>
          <cell r="P153">
            <v>78</v>
          </cell>
          <cell r="Q153">
            <v>94</v>
          </cell>
          <cell r="W153" t="str">
            <v>COT</v>
          </cell>
          <cell r="X153">
            <v>30</v>
          </cell>
          <cell r="Y153">
            <v>7</v>
          </cell>
          <cell r="Z153">
            <v>10</v>
          </cell>
          <cell r="AB153" t="str">
            <v>COT</v>
          </cell>
          <cell r="AC153">
            <v>0.01</v>
          </cell>
        </row>
        <row r="154">
          <cell r="A154" t="str">
            <v>Common - Structures, ESBU</v>
          </cell>
          <cell r="B154" t="str">
            <v>CSTEGBU</v>
          </cell>
          <cell r="C154" t="str">
            <v>TEXP</v>
          </cell>
          <cell r="D154">
            <v>0</v>
          </cell>
          <cell r="E154">
            <v>161</v>
          </cell>
          <cell r="F154">
            <v>3531</v>
          </cell>
          <cell r="G154">
            <v>3507</v>
          </cell>
          <cell r="H154">
            <v>3727</v>
          </cell>
          <cell r="I154">
            <v>3941</v>
          </cell>
          <cell r="J154">
            <v>4151</v>
          </cell>
          <cell r="K154">
            <v>4380</v>
          </cell>
          <cell r="L154">
            <v>4630</v>
          </cell>
          <cell r="M154">
            <v>4898</v>
          </cell>
          <cell r="N154">
            <v>5174</v>
          </cell>
          <cell r="O154">
            <v>5465</v>
          </cell>
          <cell r="P154">
            <v>5763</v>
          </cell>
          <cell r="Q154">
            <v>6089</v>
          </cell>
          <cell r="W154" t="str">
            <v>CST</v>
          </cell>
          <cell r="X154">
            <v>35</v>
          </cell>
          <cell r="Y154">
            <v>39</v>
          </cell>
          <cell r="Z154">
            <v>45</v>
          </cell>
          <cell r="AB154" t="str">
            <v>CST</v>
          </cell>
          <cell r="AC154">
            <v>-0.19</v>
          </cell>
        </row>
        <row r="155">
          <cell r="A155" t="str">
            <v>Miscellaneous</v>
          </cell>
          <cell r="B155" t="str">
            <v>CSWEGBU</v>
          </cell>
          <cell r="C155" t="str">
            <v>TEXP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W155" t="str">
            <v>CSW</v>
          </cell>
          <cell r="X155">
            <v>7</v>
          </cell>
          <cell r="Y155">
            <v>7</v>
          </cell>
          <cell r="Z155">
            <v>7</v>
          </cell>
          <cell r="AB155" t="str">
            <v>CSW</v>
          </cell>
          <cell r="AC155">
            <v>0</v>
          </cell>
        </row>
        <row r="156">
          <cell r="A156" t="str">
            <v>Electric General, ESBU</v>
          </cell>
          <cell r="B156" t="str">
            <v>EGNEGBU</v>
          </cell>
          <cell r="C156" t="str">
            <v>TEXP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W156" t="str">
            <v>EGN</v>
          </cell>
          <cell r="X156">
            <v>18</v>
          </cell>
          <cell r="Y156">
            <v>20</v>
          </cell>
          <cell r="Z156">
            <v>30</v>
          </cell>
          <cell r="AB156" t="str">
            <v>EGN</v>
          </cell>
          <cell r="AC156">
            <v>0.12</v>
          </cell>
        </row>
        <row r="157">
          <cell r="A157" t="str">
            <v>Fossil Fueled Production, ESBU</v>
          </cell>
          <cell r="B157" t="str">
            <v>EPFEGBU</v>
          </cell>
          <cell r="C157" t="str">
            <v>TEXP</v>
          </cell>
          <cell r="D157">
            <v>8221</v>
          </cell>
          <cell r="E157">
            <v>6325</v>
          </cell>
          <cell r="F157">
            <v>6790</v>
          </cell>
          <cell r="G157">
            <v>21100</v>
          </cell>
          <cell r="H157">
            <v>7232</v>
          </cell>
          <cell r="I157">
            <v>7417</v>
          </cell>
          <cell r="J157">
            <v>7605</v>
          </cell>
          <cell r="K157">
            <v>7794</v>
          </cell>
          <cell r="L157">
            <v>7993</v>
          </cell>
          <cell r="M157">
            <v>8202</v>
          </cell>
          <cell r="N157">
            <v>8417</v>
          </cell>
          <cell r="O157">
            <v>8637</v>
          </cell>
          <cell r="P157">
            <v>8863</v>
          </cell>
          <cell r="Q157">
            <v>9096</v>
          </cell>
          <cell r="W157" t="str">
            <v>EPF</v>
          </cell>
          <cell r="X157">
            <v>30</v>
          </cell>
          <cell r="Y157">
            <v>30</v>
          </cell>
          <cell r="Z157">
            <v>30</v>
          </cell>
          <cell r="AB157" t="str">
            <v>EPF</v>
          </cell>
          <cell r="AC157">
            <v>-0.04</v>
          </cell>
        </row>
        <row r="158">
          <cell r="A158" t="str">
            <v>Other Production (Wind), ESBU</v>
          </cell>
          <cell r="B158" t="str">
            <v>EPOEGBU</v>
          </cell>
          <cell r="C158" t="str">
            <v>TEXP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W158" t="str">
            <v>EPO</v>
          </cell>
          <cell r="X158">
            <v>25</v>
          </cell>
          <cell r="Y158">
            <v>15</v>
          </cell>
          <cell r="Z158">
            <v>20</v>
          </cell>
          <cell r="AB158" t="str">
            <v>EPO</v>
          </cell>
          <cell r="AC158">
            <v>0</v>
          </cell>
        </row>
        <row r="159">
          <cell r="A159" t="str">
            <v>Electric Trans - Gen Ties, EGBU</v>
          </cell>
          <cell r="B159" t="str">
            <v>ETREGBU</v>
          </cell>
          <cell r="C159" t="str">
            <v>TEXP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W159" t="str">
            <v>ETR</v>
          </cell>
          <cell r="X159">
            <v>40</v>
          </cell>
          <cell r="Y159">
            <v>20</v>
          </cell>
          <cell r="Z159">
            <v>30</v>
          </cell>
          <cell r="AB159" t="str">
            <v>ETR</v>
          </cell>
          <cell r="AC159">
            <v>-0.44</v>
          </cell>
        </row>
        <row r="160">
          <cell r="A160" t="str">
            <v>New Generation Project 1</v>
          </cell>
          <cell r="B160" t="str">
            <v>NEWGEN1</v>
          </cell>
          <cell r="C160" t="str">
            <v>TEXP</v>
          </cell>
          <cell r="D160">
            <v>0</v>
          </cell>
          <cell r="E160">
            <v>0</v>
          </cell>
          <cell r="F160">
            <v>0</v>
          </cell>
          <cell r="G160">
            <v>12871</v>
          </cell>
          <cell r="H160">
            <v>53919</v>
          </cell>
          <cell r="I160">
            <v>203995</v>
          </cell>
          <cell r="J160">
            <v>12869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New Generation Project 2</v>
          </cell>
          <cell r="B161" t="str">
            <v>NEWGEN2</v>
          </cell>
          <cell r="C161" t="str">
            <v>TEXP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New Generation Project 3</v>
          </cell>
          <cell r="B162" t="str">
            <v>NEWGEN3</v>
          </cell>
          <cell r="C162" t="str">
            <v>TEXP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13224</v>
          </cell>
          <cell r="J162">
            <v>55388</v>
          </cell>
          <cell r="K162">
            <v>209518</v>
          </cell>
          <cell r="L162">
            <v>13248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New Generation Project 4</v>
          </cell>
          <cell r="B163" t="str">
            <v>NEWGEN4</v>
          </cell>
          <cell r="C163" t="str">
            <v>TEXP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5363</v>
          </cell>
          <cell r="K163">
            <v>22466</v>
          </cell>
          <cell r="L163">
            <v>84996</v>
          </cell>
          <cell r="M163">
            <v>5389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New Generation Project 5</v>
          </cell>
          <cell r="B164" t="str">
            <v>NEWGEN5</v>
          </cell>
          <cell r="C164" t="str">
            <v>TEXP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24502</v>
          </cell>
          <cell r="L164">
            <v>102641</v>
          </cell>
          <cell r="M164">
            <v>388352</v>
          </cell>
          <cell r="N164">
            <v>24644</v>
          </cell>
          <cell r="O164">
            <v>0</v>
          </cell>
          <cell r="P164">
            <v>0</v>
          </cell>
          <cell r="Q164">
            <v>0</v>
          </cell>
        </row>
        <row r="169">
          <cell r="D169" t="str">
            <v>Y2002</v>
          </cell>
          <cell r="E169" t="str">
            <v>Y2003</v>
          </cell>
          <cell r="F169" t="str">
            <v>Y2004</v>
          </cell>
          <cell r="G169" t="str">
            <v>Y2005</v>
          </cell>
          <cell r="H169" t="str">
            <v>Y2006</v>
          </cell>
          <cell r="I169" t="str">
            <v>Y2007</v>
          </cell>
          <cell r="J169" t="str">
            <v>Y2008</v>
          </cell>
          <cell r="K169" t="str">
            <v>Y2009</v>
          </cell>
          <cell r="L169" t="str">
            <v>Y2010</v>
          </cell>
          <cell r="M169" t="str">
            <v>Y2011</v>
          </cell>
          <cell r="N169" t="str">
            <v>Y2012</v>
          </cell>
          <cell r="O169" t="str">
            <v>Y2013</v>
          </cell>
          <cell r="P169" t="str">
            <v>Y2014</v>
          </cell>
          <cell r="Q169" t="str">
            <v>Y2015</v>
          </cell>
          <cell r="X169" t="str">
            <v>BK</v>
          </cell>
          <cell r="Y169" t="str">
            <v>FT</v>
          </cell>
          <cell r="Z169" t="str">
            <v>ST</v>
          </cell>
          <cell r="AA169" t="str">
            <v>CA</v>
          </cell>
        </row>
        <row r="170">
          <cell r="A170" t="str">
            <v>Common - Autos, CSVC</v>
          </cell>
          <cell r="B170" t="str">
            <v>CAUCSVC</v>
          </cell>
          <cell r="C170" t="str">
            <v>TEXP</v>
          </cell>
          <cell r="D170">
            <v>44327</v>
          </cell>
          <cell r="E170">
            <v>72900</v>
          </cell>
          <cell r="F170">
            <v>55003</v>
          </cell>
          <cell r="G170">
            <v>56955</v>
          </cell>
          <cell r="H170">
            <v>58958</v>
          </cell>
          <cell r="I170">
            <v>60958</v>
          </cell>
          <cell r="J170">
            <v>62501</v>
          </cell>
          <cell r="K170">
            <v>64069</v>
          </cell>
          <cell r="L170">
            <v>65700</v>
          </cell>
          <cell r="M170">
            <v>67373</v>
          </cell>
          <cell r="N170">
            <v>69088</v>
          </cell>
          <cell r="O170">
            <v>70846</v>
          </cell>
          <cell r="P170">
            <v>72649</v>
          </cell>
          <cell r="Q170">
            <v>74498</v>
          </cell>
          <cell r="W170" t="str">
            <v>CAU</v>
          </cell>
          <cell r="X170">
            <v>8</v>
          </cell>
          <cell r="Y170">
            <v>5</v>
          </cell>
          <cell r="Z170">
            <v>4</v>
          </cell>
          <cell r="AB170" t="str">
            <v>CAU</v>
          </cell>
          <cell r="AC170">
            <v>0.16</v>
          </cell>
        </row>
        <row r="171">
          <cell r="A171" t="str">
            <v>Common - Communications Equipment, CS</v>
          </cell>
          <cell r="B171" t="str">
            <v>CCECSVC</v>
          </cell>
          <cell r="C171" t="str">
            <v>TEXP</v>
          </cell>
          <cell r="D171">
            <v>9385</v>
          </cell>
          <cell r="E171">
            <v>10832</v>
          </cell>
          <cell r="F171">
            <v>6500</v>
          </cell>
          <cell r="G171">
            <v>6495</v>
          </cell>
          <cell r="H171">
            <v>6495</v>
          </cell>
          <cell r="I171">
            <v>6495</v>
          </cell>
          <cell r="J171">
            <v>6660</v>
          </cell>
          <cell r="K171">
            <v>6827</v>
          </cell>
          <cell r="L171">
            <v>7001</v>
          </cell>
          <cell r="M171">
            <v>7179</v>
          </cell>
          <cell r="N171">
            <v>7362</v>
          </cell>
          <cell r="O171">
            <v>7549</v>
          </cell>
          <cell r="P171">
            <v>7741</v>
          </cell>
          <cell r="Q171">
            <v>7938</v>
          </cell>
          <cell r="W171" t="str">
            <v>CCE</v>
          </cell>
          <cell r="X171">
            <v>8</v>
          </cell>
          <cell r="Y171">
            <v>10</v>
          </cell>
          <cell r="Z171">
            <v>18</v>
          </cell>
          <cell r="AB171" t="str">
            <v>CCE</v>
          </cell>
          <cell r="AC171">
            <v>0</v>
          </cell>
        </row>
        <row r="172">
          <cell r="A172" t="str">
            <v>Common - Data Handling, CS</v>
          </cell>
          <cell r="B172" t="str">
            <v>CDHCSVC</v>
          </cell>
          <cell r="C172" t="str">
            <v>TEXP</v>
          </cell>
          <cell r="D172">
            <v>46132</v>
          </cell>
          <cell r="E172">
            <v>54924</v>
          </cell>
          <cell r="F172">
            <v>38151</v>
          </cell>
          <cell r="G172">
            <v>39368</v>
          </cell>
          <cell r="H172">
            <v>41869</v>
          </cell>
          <cell r="I172">
            <v>42119</v>
          </cell>
          <cell r="J172">
            <v>43185</v>
          </cell>
          <cell r="K172">
            <v>44269</v>
          </cell>
          <cell r="L172">
            <v>45396</v>
          </cell>
          <cell r="M172">
            <v>46553</v>
          </cell>
          <cell r="N172">
            <v>47738</v>
          </cell>
          <cell r="O172">
            <v>48953</v>
          </cell>
          <cell r="P172">
            <v>50199</v>
          </cell>
          <cell r="Q172">
            <v>51477</v>
          </cell>
          <cell r="W172" t="str">
            <v>CDH</v>
          </cell>
          <cell r="X172">
            <v>5</v>
          </cell>
          <cell r="Y172">
            <v>5</v>
          </cell>
          <cell r="Z172">
            <v>6</v>
          </cell>
          <cell r="AB172" t="str">
            <v>CDH</v>
          </cell>
          <cell r="AC172">
            <v>0</v>
          </cell>
        </row>
        <row r="173">
          <cell r="A173" t="str">
            <v>Common - Other, CS</v>
          </cell>
          <cell r="B173" t="str">
            <v>COTCSVC</v>
          </cell>
          <cell r="C173" t="str">
            <v>TEXP</v>
          </cell>
          <cell r="D173">
            <v>3146</v>
          </cell>
          <cell r="E173">
            <v>5107</v>
          </cell>
          <cell r="F173">
            <v>5277</v>
          </cell>
          <cell r="G173">
            <v>4783</v>
          </cell>
          <cell r="H173">
            <v>4798</v>
          </cell>
          <cell r="I173">
            <v>4813</v>
          </cell>
          <cell r="J173">
            <v>4935</v>
          </cell>
          <cell r="K173">
            <v>5059</v>
          </cell>
          <cell r="L173">
            <v>5188</v>
          </cell>
          <cell r="M173">
            <v>5320</v>
          </cell>
          <cell r="N173">
            <v>5455</v>
          </cell>
          <cell r="O173">
            <v>5594</v>
          </cell>
          <cell r="P173">
            <v>5737</v>
          </cell>
          <cell r="Q173">
            <v>5883</v>
          </cell>
          <cell r="W173" t="str">
            <v>COT</v>
          </cell>
          <cell r="X173">
            <v>30</v>
          </cell>
          <cell r="Y173">
            <v>7</v>
          </cell>
          <cell r="Z173">
            <v>10</v>
          </cell>
          <cell r="AB173" t="str">
            <v>COT</v>
          </cell>
          <cell r="AC173">
            <v>0.01</v>
          </cell>
        </row>
        <row r="174">
          <cell r="A174" t="str">
            <v>Common - Structures, CS</v>
          </cell>
          <cell r="B174" t="str">
            <v>CSTCSVC</v>
          </cell>
          <cell r="C174" t="str">
            <v>TEXP</v>
          </cell>
          <cell r="D174">
            <v>21303</v>
          </cell>
          <cell r="E174">
            <v>24001</v>
          </cell>
          <cell r="F174">
            <v>21402</v>
          </cell>
          <cell r="G174">
            <v>25232</v>
          </cell>
          <cell r="H174">
            <v>19071</v>
          </cell>
          <cell r="I174">
            <v>19071</v>
          </cell>
          <cell r="J174">
            <v>19553</v>
          </cell>
          <cell r="K174">
            <v>20045</v>
          </cell>
          <cell r="L174">
            <v>20556</v>
          </cell>
          <cell r="M174">
            <v>21081</v>
          </cell>
          <cell r="N174">
            <v>21618</v>
          </cell>
          <cell r="O174">
            <v>22170</v>
          </cell>
          <cell r="P174">
            <v>22735</v>
          </cell>
          <cell r="Q174">
            <v>23315</v>
          </cell>
          <cell r="W174" t="str">
            <v>CST</v>
          </cell>
          <cell r="X174">
            <v>35</v>
          </cell>
          <cell r="Y174">
            <v>39</v>
          </cell>
          <cell r="Z174">
            <v>45</v>
          </cell>
          <cell r="AB174" t="str">
            <v>CST</v>
          </cell>
          <cell r="AC174">
            <v>-0.19</v>
          </cell>
        </row>
        <row r="175">
          <cell r="A175" t="str">
            <v>Common Capitalized Software</v>
          </cell>
          <cell r="B175" t="str">
            <v>CSWCSVC</v>
          </cell>
          <cell r="C175" t="str">
            <v>TEXP</v>
          </cell>
          <cell r="D175">
            <v>8223</v>
          </cell>
          <cell r="E175">
            <v>498</v>
          </cell>
          <cell r="F175">
            <v>17301</v>
          </cell>
          <cell r="G175">
            <v>28630</v>
          </cell>
          <cell r="H175">
            <v>10647</v>
          </cell>
          <cell r="I175">
            <v>9648</v>
          </cell>
          <cell r="J175">
            <v>9893</v>
          </cell>
          <cell r="K175">
            <v>10142</v>
          </cell>
          <cell r="L175">
            <v>10400</v>
          </cell>
          <cell r="M175">
            <v>10666</v>
          </cell>
          <cell r="N175">
            <v>10938</v>
          </cell>
          <cell r="O175">
            <v>11217</v>
          </cell>
          <cell r="P175">
            <v>11503</v>
          </cell>
          <cell r="Q175">
            <v>11796</v>
          </cell>
          <cell r="W175" t="str">
            <v>CSW</v>
          </cell>
          <cell r="X175">
            <v>7</v>
          </cell>
          <cell r="Y175">
            <v>7</v>
          </cell>
          <cell r="Z175">
            <v>7</v>
          </cell>
          <cell r="AB175" t="str">
            <v>CSW</v>
          </cell>
          <cell r="AC175">
            <v>0</v>
          </cell>
        </row>
        <row r="176">
          <cell r="A176" t="str">
            <v>Electric General, CSVC</v>
          </cell>
          <cell r="B176" t="str">
            <v>EGNCSVC</v>
          </cell>
          <cell r="C176" t="str">
            <v>TEXP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W176" t="str">
            <v>EGN</v>
          </cell>
          <cell r="X176">
            <v>18</v>
          </cell>
          <cell r="Y176">
            <v>20</v>
          </cell>
          <cell r="Z176">
            <v>30</v>
          </cell>
          <cell r="AB176" t="str">
            <v>EGN</v>
          </cell>
          <cell r="AC176">
            <v>0.12</v>
          </cell>
        </row>
        <row r="177">
          <cell r="A177" t="str">
            <v>Hydro Facilities</v>
          </cell>
          <cell r="B177" t="str">
            <v>EPHCSVC</v>
          </cell>
          <cell r="C177" t="str">
            <v>TEXP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W177" t="str">
            <v>EPH</v>
          </cell>
          <cell r="X177">
            <v>25</v>
          </cell>
          <cell r="Y177">
            <v>20</v>
          </cell>
          <cell r="Z177">
            <v>50</v>
          </cell>
          <cell r="AB177" t="str">
            <v>EPH</v>
          </cell>
          <cell r="AC177">
            <v>-0.12</v>
          </cell>
        </row>
        <row r="178">
          <cell r="A178" t="str">
            <v>Gas General, CSVC</v>
          </cell>
          <cell r="B178" t="str">
            <v>GGNCSVC</v>
          </cell>
          <cell r="C178" t="str">
            <v>TEXP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W178" t="str">
            <v>GGN</v>
          </cell>
          <cell r="X178">
            <v>32</v>
          </cell>
          <cell r="Y178">
            <v>20</v>
          </cell>
          <cell r="Z178">
            <v>30</v>
          </cell>
          <cell r="AB178" t="str">
            <v>GGN</v>
          </cell>
          <cell r="AC178">
            <v>0.03</v>
          </cell>
        </row>
      </sheetData>
      <sheetData sheetId="18">
        <row r="2">
          <cell r="B2" t="str">
            <v>SECMidBB</v>
          </cell>
          <cell r="E2" t="str">
            <v>BuyBuild Mid-Case Jun 23, 2004 - SECURITIZATION - Based on May 04 Cost of Capital Case</v>
          </cell>
        </row>
        <row r="3">
          <cell r="B3" t="str">
            <v>'06/25/04 16:24:04</v>
          </cell>
        </row>
        <row r="6">
          <cell r="C6" t="str">
            <v>Y2002</v>
          </cell>
          <cell r="D6" t="str">
            <v>Y2003</v>
          </cell>
          <cell r="E6" t="str">
            <v>Y2004</v>
          </cell>
          <cell r="F6" t="str">
            <v>Y2005</v>
          </cell>
          <cell r="G6" t="str">
            <v>Y2006</v>
          </cell>
          <cell r="H6" t="str">
            <v>Y2007</v>
          </cell>
          <cell r="I6" t="str">
            <v>Y2008</v>
          </cell>
          <cell r="J6" t="str">
            <v>Y2009</v>
          </cell>
          <cell r="K6" t="str">
            <v>Y2010</v>
          </cell>
          <cell r="L6" t="str">
            <v>Y2011</v>
          </cell>
          <cell r="M6" t="str">
            <v>Y2012</v>
          </cell>
          <cell r="N6" t="str">
            <v>Y2013</v>
          </cell>
          <cell r="O6" t="str">
            <v>Y2014</v>
          </cell>
          <cell r="P6" t="str">
            <v>Y2015</v>
          </cell>
        </row>
        <row r="7">
          <cell r="A7" t="str">
            <v>UTIL</v>
          </cell>
          <cell r="B7" t="str">
            <v>EQYRATIO</v>
          </cell>
          <cell r="C7">
            <v>0.48</v>
          </cell>
          <cell r="D7">
            <v>0.48</v>
          </cell>
          <cell r="E7">
            <v>0.4864</v>
          </cell>
          <cell r="F7">
            <v>0.52</v>
          </cell>
          <cell r="G7">
            <v>0.52</v>
          </cell>
          <cell r="H7">
            <v>0.52</v>
          </cell>
          <cell r="I7">
            <v>0.52</v>
          </cell>
          <cell r="J7">
            <v>0.52</v>
          </cell>
          <cell r="K7">
            <v>0.52</v>
          </cell>
          <cell r="L7">
            <v>0.52</v>
          </cell>
          <cell r="M7">
            <v>0.52</v>
          </cell>
          <cell r="N7">
            <v>0.52</v>
          </cell>
          <cell r="O7">
            <v>0.52</v>
          </cell>
          <cell r="P7">
            <v>0.52</v>
          </cell>
        </row>
        <row r="8">
          <cell r="C8" t="str">
            <v>Y2002</v>
          </cell>
          <cell r="D8" t="str">
            <v>Y2003</v>
          </cell>
          <cell r="E8" t="str">
            <v>Y2004</v>
          </cell>
          <cell r="F8" t="str">
            <v>Y2005</v>
          </cell>
          <cell r="G8" t="str">
            <v>Y2006</v>
          </cell>
          <cell r="H8" t="str">
            <v>Y2007</v>
          </cell>
          <cell r="I8" t="str">
            <v>Y2008</v>
          </cell>
          <cell r="J8" t="str">
            <v>Y2009</v>
          </cell>
          <cell r="K8" t="str">
            <v>Y2010</v>
          </cell>
          <cell r="L8" t="str">
            <v>Y2011</v>
          </cell>
          <cell r="M8" t="str">
            <v>Y2012</v>
          </cell>
          <cell r="N8" t="str">
            <v>Y2013</v>
          </cell>
          <cell r="O8" t="str">
            <v>Y2014</v>
          </cell>
          <cell r="P8" t="str">
            <v>Y2015</v>
          </cell>
        </row>
        <row r="9">
          <cell r="A9" t="str">
            <v>UTIL</v>
          </cell>
          <cell r="B9" t="str">
            <v>DBTRATIO</v>
          </cell>
          <cell r="C9">
            <v>0.46200000000000002</v>
          </cell>
          <cell r="D9">
            <v>0.46200000000000002</v>
          </cell>
          <cell r="E9">
            <v>0.49020000000000002</v>
          </cell>
          <cell r="F9">
            <v>0.45540000000000003</v>
          </cell>
          <cell r="G9">
            <v>0.4551</v>
          </cell>
          <cell r="H9">
            <v>0.45479999999999998</v>
          </cell>
          <cell r="I9">
            <v>0.45579999999999998</v>
          </cell>
          <cell r="J9">
            <v>0.45669999999999999</v>
          </cell>
          <cell r="K9">
            <v>0.45750000000000002</v>
          </cell>
          <cell r="L9">
            <v>0.45839999999999997</v>
          </cell>
          <cell r="M9">
            <v>0.45900000000000002</v>
          </cell>
          <cell r="N9">
            <v>0.45939999999999998</v>
          </cell>
          <cell r="O9">
            <v>0.45960000000000001</v>
          </cell>
          <cell r="P9">
            <v>0.45979999999999999</v>
          </cell>
        </row>
        <row r="10">
          <cell r="A10" t="str">
            <v>UTIL</v>
          </cell>
          <cell r="B10" t="str">
            <v>PFDRATIO</v>
          </cell>
          <cell r="C10">
            <v>5.8000000000000003E-2</v>
          </cell>
          <cell r="D10">
            <v>5.8000000000000003E-2</v>
          </cell>
          <cell r="E10">
            <v>2.3400000000000001E-2</v>
          </cell>
          <cell r="F10">
            <v>2.46E-2</v>
          </cell>
          <cell r="G10">
            <v>2.4899999999999999E-2</v>
          </cell>
          <cell r="H10">
            <v>2.52E-2</v>
          </cell>
          <cell r="I10">
            <v>2.4199999999999999E-2</v>
          </cell>
          <cell r="J10">
            <v>2.3300000000000001E-2</v>
          </cell>
          <cell r="K10">
            <v>2.2499999999999999E-2</v>
          </cell>
          <cell r="L10">
            <v>2.1600000000000001E-2</v>
          </cell>
          <cell r="M10">
            <v>2.1000000000000001E-2</v>
          </cell>
          <cell r="N10">
            <v>2.06E-2</v>
          </cell>
          <cell r="O10">
            <v>2.0400000000000001E-2</v>
          </cell>
          <cell r="P10">
            <v>2.0199999999999999E-2</v>
          </cell>
        </row>
        <row r="11">
          <cell r="C11" t="str">
            <v>Y2002</v>
          </cell>
          <cell r="D11" t="str">
            <v>Y2003</v>
          </cell>
          <cell r="E11" t="str">
            <v>Y2004</v>
          </cell>
          <cell r="F11" t="str">
            <v>Y2005</v>
          </cell>
          <cell r="G11" t="str">
            <v>Y2006</v>
          </cell>
          <cell r="H11" t="str">
            <v>Y2007</v>
          </cell>
          <cell r="I11" t="str">
            <v>Y2008</v>
          </cell>
          <cell r="J11" t="str">
            <v>Y2009</v>
          </cell>
          <cell r="K11" t="str">
            <v>Y2010</v>
          </cell>
          <cell r="L11" t="str">
            <v>Y2011</v>
          </cell>
          <cell r="M11" t="str">
            <v>Y2012</v>
          </cell>
          <cell r="N11" t="str">
            <v>Y2013</v>
          </cell>
          <cell r="O11" t="str">
            <v>Y2014</v>
          </cell>
          <cell r="P11" t="str">
            <v>Y2015</v>
          </cell>
        </row>
        <row r="12">
          <cell r="A12" t="str">
            <v>UTIL</v>
          </cell>
          <cell r="B12" t="str">
            <v>AROE</v>
          </cell>
          <cell r="C12">
            <v>0.11226</v>
          </cell>
          <cell r="D12">
            <v>0.11201</v>
          </cell>
          <cell r="E12">
            <v>0.11219999999999999</v>
          </cell>
          <cell r="F12">
            <v>0.11219999999999999</v>
          </cell>
          <cell r="G12">
            <v>0.11219999999999999</v>
          </cell>
          <cell r="H12">
            <v>0.11219999999999999</v>
          </cell>
          <cell r="I12">
            <v>0.11219999999999999</v>
          </cell>
          <cell r="J12">
            <v>0.11219999999999999</v>
          </cell>
          <cell r="K12">
            <v>0.11219999999999999</v>
          </cell>
          <cell r="L12">
            <v>0.11219999999999999</v>
          </cell>
          <cell r="M12">
            <v>0.11219999999999999</v>
          </cell>
          <cell r="N12">
            <v>0.11219999999999999</v>
          </cell>
          <cell r="O12">
            <v>0.11219999999999999</v>
          </cell>
          <cell r="P12">
            <v>0.11219999999999999</v>
          </cell>
        </row>
        <row r="13">
          <cell r="A13" t="str">
            <v>UTIL</v>
          </cell>
          <cell r="B13" t="str">
            <v>EMBCSTD</v>
          </cell>
          <cell r="C13">
            <v>7.2499999999999995E-2</v>
          </cell>
          <cell r="D13">
            <v>7.2510000000000005E-2</v>
          </cell>
          <cell r="E13">
            <v>5.7250000000000002E-2</v>
          </cell>
          <cell r="F13">
            <v>5.4890000000000001E-2</v>
          </cell>
          <cell r="G13">
            <v>5.5390000000000002E-2</v>
          </cell>
          <cell r="H13">
            <v>5.5210000000000002E-2</v>
          </cell>
          <cell r="I13">
            <v>5.5120000000000002E-2</v>
          </cell>
          <cell r="J13">
            <v>5.5579999999999997E-2</v>
          </cell>
          <cell r="K13">
            <v>5.6099999999999997E-2</v>
          </cell>
          <cell r="L13">
            <v>5.629E-2</v>
          </cell>
          <cell r="M13">
            <v>5.6489999999999999E-2</v>
          </cell>
          <cell r="N13">
            <v>5.6309999999999999E-2</v>
          </cell>
          <cell r="O13">
            <v>5.6570000000000002E-2</v>
          </cell>
          <cell r="P13">
            <v>5.6800000000000003E-2</v>
          </cell>
        </row>
        <row r="14">
          <cell r="A14" t="str">
            <v>UTIL</v>
          </cell>
          <cell r="B14" t="str">
            <v>EMBCSTP</v>
          </cell>
          <cell r="C14">
            <v>6.5000000000000002E-2</v>
          </cell>
          <cell r="D14">
            <v>6.5000000000000002E-2</v>
          </cell>
          <cell r="E14">
            <v>6.5000000000000002E-2</v>
          </cell>
          <cell r="F14">
            <v>6.5000000000000002E-2</v>
          </cell>
          <cell r="G14">
            <v>6.5000000000000002E-2</v>
          </cell>
          <cell r="H14">
            <v>6.5000000000000002E-2</v>
          </cell>
          <cell r="I14">
            <v>6.5000000000000002E-2</v>
          </cell>
          <cell r="J14">
            <v>6.5000000000000002E-2</v>
          </cell>
          <cell r="K14">
            <v>6.5000000000000002E-2</v>
          </cell>
          <cell r="L14">
            <v>6.5000000000000002E-2</v>
          </cell>
          <cell r="M14">
            <v>6.5000000000000002E-2</v>
          </cell>
          <cell r="N14">
            <v>6.5000000000000002E-2</v>
          </cell>
          <cell r="O14">
            <v>6.5000000000000002E-2</v>
          </cell>
          <cell r="P14">
            <v>6.5000000000000002E-2</v>
          </cell>
        </row>
        <row r="17">
          <cell r="C17" t="str">
            <v>Y2002</v>
          </cell>
          <cell r="D17" t="str">
            <v>Y2003</v>
          </cell>
          <cell r="E17" t="str">
            <v>Y2004</v>
          </cell>
          <cell r="F17" t="str">
            <v>Y2005</v>
          </cell>
          <cell r="G17" t="str">
            <v>Y2006</v>
          </cell>
          <cell r="H17" t="str">
            <v>Y2007</v>
          </cell>
          <cell r="I17" t="str">
            <v>Y2008</v>
          </cell>
          <cell r="J17" t="str">
            <v>Y2009</v>
          </cell>
          <cell r="K17" t="str">
            <v>Y2010</v>
          </cell>
          <cell r="L17" t="str">
            <v>Y2011</v>
          </cell>
          <cell r="M17" t="str">
            <v>Y2012</v>
          </cell>
          <cell r="N17" t="str">
            <v>Y2013</v>
          </cell>
          <cell r="O17" t="str">
            <v>Y2014</v>
          </cell>
          <cell r="P17" t="str">
            <v>Y2015</v>
          </cell>
        </row>
        <row r="18">
          <cell r="A18" t="str">
            <v>UTIL</v>
          </cell>
          <cell r="B18" t="str">
            <v>FDTXRATE</v>
          </cell>
          <cell r="C18">
            <v>0.35</v>
          </cell>
          <cell r="D18">
            <v>0.35</v>
          </cell>
          <cell r="E18">
            <v>0.35</v>
          </cell>
          <cell r="F18">
            <v>0.35</v>
          </cell>
          <cell r="G18">
            <v>0.35</v>
          </cell>
          <cell r="H18">
            <v>0.35</v>
          </cell>
          <cell r="I18">
            <v>0.35</v>
          </cell>
          <cell r="J18">
            <v>0.35</v>
          </cell>
          <cell r="K18">
            <v>0.35</v>
          </cell>
          <cell r="L18">
            <v>0.35</v>
          </cell>
          <cell r="M18">
            <v>0.35</v>
          </cell>
          <cell r="N18">
            <v>0.35</v>
          </cell>
          <cell r="O18">
            <v>0.35</v>
          </cell>
          <cell r="P18">
            <v>0.35</v>
          </cell>
        </row>
        <row r="19">
          <cell r="A19" t="str">
            <v>UTIL</v>
          </cell>
          <cell r="B19" t="str">
            <v>STTXRATE</v>
          </cell>
          <cell r="C19">
            <v>8.8400000000000006E-2</v>
          </cell>
          <cell r="D19">
            <v>8.8400000000000006E-2</v>
          </cell>
          <cell r="E19">
            <v>8.8400000000000006E-2</v>
          </cell>
          <cell r="F19">
            <v>8.8400000000000006E-2</v>
          </cell>
          <cell r="G19">
            <v>8.8400000000000006E-2</v>
          </cell>
          <cell r="H19">
            <v>8.8400000000000006E-2</v>
          </cell>
          <cell r="I19">
            <v>8.8400000000000006E-2</v>
          </cell>
          <cell r="J19">
            <v>8.8400000000000006E-2</v>
          </cell>
          <cell r="K19">
            <v>8.8400000000000006E-2</v>
          </cell>
          <cell r="L19">
            <v>8.8400000000000006E-2</v>
          </cell>
          <cell r="M19">
            <v>8.8400000000000006E-2</v>
          </cell>
          <cell r="N19">
            <v>8.8400000000000006E-2</v>
          </cell>
          <cell r="O19">
            <v>8.8400000000000006E-2</v>
          </cell>
          <cell r="P19">
            <v>8.8400000000000006E-2</v>
          </cell>
        </row>
        <row r="24">
          <cell r="B24">
            <v>554000</v>
          </cell>
          <cell r="C24">
            <v>511000</v>
          </cell>
          <cell r="D24">
            <v>779900</v>
          </cell>
          <cell r="E24">
            <v>824200</v>
          </cell>
          <cell r="F24">
            <v>775700</v>
          </cell>
          <cell r="G24">
            <v>807300</v>
          </cell>
          <cell r="H24">
            <v>829200</v>
          </cell>
          <cell r="I24">
            <v>847800</v>
          </cell>
          <cell r="J24">
            <v>865600</v>
          </cell>
          <cell r="K24">
            <v>885000</v>
          </cell>
          <cell r="L24">
            <v>904300</v>
          </cell>
          <cell r="M24">
            <v>922100</v>
          </cell>
          <cell r="N24">
            <v>942100</v>
          </cell>
          <cell r="O24">
            <v>964800</v>
          </cell>
          <cell r="P24">
            <v>988000</v>
          </cell>
        </row>
        <row r="25">
          <cell r="B25">
            <v>-13122</v>
          </cell>
          <cell r="C25">
            <v>-63776</v>
          </cell>
          <cell r="D25">
            <v>-5459</v>
          </cell>
          <cell r="E25">
            <v>20101</v>
          </cell>
          <cell r="F25">
            <v>29138</v>
          </cell>
          <cell r="G25">
            <v>30213</v>
          </cell>
          <cell r="H25">
            <v>30460</v>
          </cell>
          <cell r="I25">
            <v>31050</v>
          </cell>
          <cell r="J25">
            <v>31496</v>
          </cell>
          <cell r="K25">
            <v>32097</v>
          </cell>
          <cell r="L25">
            <v>32346</v>
          </cell>
          <cell r="M25">
            <v>32846</v>
          </cell>
          <cell r="N25">
            <v>33401</v>
          </cell>
          <cell r="O25">
            <v>34029</v>
          </cell>
          <cell r="P25">
            <v>34586</v>
          </cell>
        </row>
        <row r="26">
          <cell r="B26">
            <v>-3517</v>
          </cell>
          <cell r="C26">
            <v>-16678</v>
          </cell>
          <cell r="D26">
            <v>-3863</v>
          </cell>
          <cell r="E26">
            <v>1626</v>
          </cell>
          <cell r="F26">
            <v>4349</v>
          </cell>
          <cell r="G26">
            <v>5996</v>
          </cell>
          <cell r="H26">
            <v>7148</v>
          </cell>
          <cell r="I26">
            <v>8187</v>
          </cell>
          <cell r="J26">
            <v>8461</v>
          </cell>
          <cell r="K26">
            <v>8887</v>
          </cell>
          <cell r="L26">
            <v>8914</v>
          </cell>
          <cell r="M26">
            <v>8783</v>
          </cell>
          <cell r="N26">
            <v>8831</v>
          </cell>
          <cell r="O26">
            <v>8997</v>
          </cell>
          <cell r="P26">
            <v>9147</v>
          </cell>
        </row>
        <row r="27">
          <cell r="B27">
            <v>5318</v>
          </cell>
          <cell r="C27">
            <v>4803</v>
          </cell>
          <cell r="D27">
            <v>7331</v>
          </cell>
          <cell r="E27">
            <v>7747</v>
          </cell>
          <cell r="F27">
            <v>7292</v>
          </cell>
          <cell r="G27">
            <v>7589</v>
          </cell>
          <cell r="H27">
            <v>7794</v>
          </cell>
          <cell r="I27">
            <v>7969</v>
          </cell>
          <cell r="J27">
            <v>8137</v>
          </cell>
          <cell r="K27">
            <v>8319</v>
          </cell>
          <cell r="L27">
            <v>8500</v>
          </cell>
          <cell r="M27">
            <v>8668</v>
          </cell>
          <cell r="N27">
            <v>8856</v>
          </cell>
          <cell r="O27">
            <v>9069</v>
          </cell>
          <cell r="P27">
            <v>9287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553784</v>
          </cell>
          <cell r="C29">
            <v>511000</v>
          </cell>
          <cell r="D29">
            <v>779900</v>
          </cell>
          <cell r="E29">
            <v>824200</v>
          </cell>
          <cell r="F29">
            <v>775700</v>
          </cell>
          <cell r="G29">
            <v>807300</v>
          </cell>
          <cell r="H29">
            <v>829200</v>
          </cell>
          <cell r="I29">
            <v>847800</v>
          </cell>
          <cell r="J29">
            <v>865600</v>
          </cell>
          <cell r="K29">
            <v>885000</v>
          </cell>
          <cell r="L29">
            <v>904300</v>
          </cell>
          <cell r="M29">
            <v>922100</v>
          </cell>
          <cell r="N29">
            <v>942100</v>
          </cell>
          <cell r="O29">
            <v>964800</v>
          </cell>
          <cell r="P29">
            <v>988000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162114</v>
          </cell>
          <cell r="C34">
            <v>414259</v>
          </cell>
          <cell r="D34">
            <v>412741</v>
          </cell>
          <cell r="E34">
            <v>405734</v>
          </cell>
          <cell r="F34">
            <v>312352</v>
          </cell>
          <cell r="G34">
            <v>320161</v>
          </cell>
          <cell r="H34">
            <v>328165</v>
          </cell>
          <cell r="I34">
            <v>336369</v>
          </cell>
          <cell r="J34">
            <v>344778</v>
          </cell>
          <cell r="K34">
            <v>353398</v>
          </cell>
          <cell r="L34">
            <v>362232</v>
          </cell>
          <cell r="M34">
            <v>371288</v>
          </cell>
          <cell r="N34">
            <v>380570</v>
          </cell>
          <cell r="O34">
            <v>390085</v>
          </cell>
          <cell r="P34">
            <v>399837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0</v>
          </cell>
          <cell r="C38">
            <v>-50000</v>
          </cell>
          <cell r="D38">
            <v>33199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350</v>
          </cell>
          <cell r="M38">
            <v>350</v>
          </cell>
          <cell r="N38">
            <v>350</v>
          </cell>
          <cell r="O38">
            <v>350</v>
          </cell>
          <cell r="P38">
            <v>350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-15815</v>
          </cell>
          <cell r="C45">
            <v>-16368</v>
          </cell>
          <cell r="D45">
            <v>13</v>
          </cell>
          <cell r="E45">
            <v>37</v>
          </cell>
          <cell r="F45">
            <v>8746</v>
          </cell>
          <cell r="G45">
            <v>-1465</v>
          </cell>
          <cell r="H45">
            <v>-1491</v>
          </cell>
          <cell r="I45">
            <v>-1525</v>
          </cell>
          <cell r="J45">
            <v>-1562</v>
          </cell>
          <cell r="K45">
            <v>-1602</v>
          </cell>
          <cell r="L45">
            <v>-1642</v>
          </cell>
          <cell r="M45">
            <v>-1681</v>
          </cell>
          <cell r="N45">
            <v>-1724</v>
          </cell>
          <cell r="O45">
            <v>-1770</v>
          </cell>
          <cell r="P45">
            <v>-1814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23638</v>
          </cell>
          <cell r="C47">
            <v>62110</v>
          </cell>
          <cell r="D47">
            <v>32221</v>
          </cell>
          <cell r="E47">
            <v>44959</v>
          </cell>
          <cell r="F47">
            <v>-4496</v>
          </cell>
          <cell r="G47">
            <v>10288</v>
          </cell>
          <cell r="H47">
            <v>7262</v>
          </cell>
          <cell r="I47">
            <v>8066</v>
          </cell>
          <cell r="J47">
            <v>6887</v>
          </cell>
          <cell r="K47">
            <v>6081</v>
          </cell>
          <cell r="L47">
            <v>6628</v>
          </cell>
          <cell r="M47">
            <v>7894</v>
          </cell>
          <cell r="N47">
            <v>8557</v>
          </cell>
          <cell r="O47">
            <v>8582</v>
          </cell>
          <cell r="P47">
            <v>8786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2967</v>
          </cell>
          <cell r="C50">
            <v>6438</v>
          </cell>
          <cell r="D50">
            <v>4045</v>
          </cell>
          <cell r="E50">
            <v>-27723</v>
          </cell>
          <cell r="F50">
            <v>2452</v>
          </cell>
          <cell r="G50">
            <v>858</v>
          </cell>
          <cell r="H50">
            <v>705</v>
          </cell>
          <cell r="I50">
            <v>-595</v>
          </cell>
          <cell r="J50">
            <v>-582</v>
          </cell>
          <cell r="K50">
            <v>-541</v>
          </cell>
          <cell r="L50">
            <v>-641</v>
          </cell>
          <cell r="M50">
            <v>-282</v>
          </cell>
          <cell r="N50">
            <v>-51</v>
          </cell>
          <cell r="O50">
            <v>160</v>
          </cell>
          <cell r="P50">
            <v>161</v>
          </cell>
        </row>
        <row r="51">
          <cell r="B51">
            <v>74356</v>
          </cell>
          <cell r="C51">
            <v>325673</v>
          </cell>
          <cell r="D51">
            <v>91598</v>
          </cell>
          <cell r="E51">
            <v>403</v>
          </cell>
          <cell r="F51">
            <v>20144</v>
          </cell>
          <cell r="G51">
            <v>-23356</v>
          </cell>
          <cell r="H51">
            <v>-27298</v>
          </cell>
          <cell r="I51">
            <v>-28130</v>
          </cell>
          <cell r="J51">
            <v>-29555</v>
          </cell>
          <cell r="K51">
            <v>-30321</v>
          </cell>
          <cell r="L51">
            <v>-29871</v>
          </cell>
          <cell r="M51">
            <v>-28244</v>
          </cell>
          <cell r="N51">
            <v>-27417</v>
          </cell>
          <cell r="O51">
            <v>-27398</v>
          </cell>
          <cell r="P51">
            <v>-27361</v>
          </cell>
        </row>
        <row r="52">
          <cell r="B52">
            <v>671</v>
          </cell>
          <cell r="C52">
            <v>-684832</v>
          </cell>
          <cell r="D52">
            <v>-1609284</v>
          </cell>
          <cell r="E52">
            <v>0</v>
          </cell>
          <cell r="F52">
            <v>1612860</v>
          </cell>
          <cell r="G52">
            <v>-3576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-3498</v>
          </cell>
          <cell r="C54">
            <v>-2619</v>
          </cell>
          <cell r="D54">
            <v>15452</v>
          </cell>
          <cell r="E54">
            <v>7275</v>
          </cell>
          <cell r="F54">
            <v>1901</v>
          </cell>
          <cell r="G54">
            <v>2903</v>
          </cell>
          <cell r="H54">
            <v>716</v>
          </cell>
          <cell r="I54">
            <v>-1123</v>
          </cell>
          <cell r="J54">
            <v>-1170</v>
          </cell>
          <cell r="K54">
            <v>-895</v>
          </cell>
          <cell r="L54">
            <v>162</v>
          </cell>
          <cell r="M54">
            <v>1238</v>
          </cell>
          <cell r="N54">
            <v>1359</v>
          </cell>
          <cell r="O54">
            <v>1247</v>
          </cell>
          <cell r="P54">
            <v>1219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2333</v>
          </cell>
          <cell r="C56">
            <v>2216</v>
          </cell>
          <cell r="D56">
            <v>2942</v>
          </cell>
          <cell r="E56">
            <v>1580</v>
          </cell>
          <cell r="F56">
            <v>1419</v>
          </cell>
          <cell r="G56">
            <v>1512</v>
          </cell>
          <cell r="H56">
            <v>1568</v>
          </cell>
          <cell r="I56">
            <v>1546</v>
          </cell>
          <cell r="J56">
            <v>1510</v>
          </cell>
          <cell r="K56">
            <v>1476</v>
          </cell>
          <cell r="L56">
            <v>1435</v>
          </cell>
          <cell r="M56">
            <v>1411</v>
          </cell>
          <cell r="N56">
            <v>1404</v>
          </cell>
          <cell r="O56">
            <v>1412</v>
          </cell>
          <cell r="P56">
            <v>1422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58065</v>
          </cell>
          <cell r="C58">
            <v>-96397</v>
          </cell>
          <cell r="D58">
            <v>115348</v>
          </cell>
          <cell r="E58">
            <v>171649</v>
          </cell>
          <cell r="F58">
            <v>187520</v>
          </cell>
          <cell r="G58">
            <v>206966</v>
          </cell>
          <cell r="H58">
            <v>215842</v>
          </cell>
          <cell r="I58">
            <v>220810</v>
          </cell>
          <cell r="J58">
            <v>227103</v>
          </cell>
          <cell r="K58">
            <v>232441</v>
          </cell>
          <cell r="L58">
            <v>235433</v>
          </cell>
          <cell r="M58">
            <v>236315</v>
          </cell>
          <cell r="N58">
            <v>238816</v>
          </cell>
          <cell r="O58">
            <v>242863</v>
          </cell>
          <cell r="P58">
            <v>247003</v>
          </cell>
        </row>
        <row r="59">
          <cell r="B59">
            <v>99299</v>
          </cell>
          <cell r="C59">
            <v>-292827</v>
          </cell>
          <cell r="D59">
            <v>-1484362</v>
          </cell>
          <cell r="E59">
            <v>-153913</v>
          </cell>
          <cell r="F59">
            <v>1629541</v>
          </cell>
          <cell r="G59">
            <v>-17298</v>
          </cell>
          <cell r="H59">
            <v>-20899</v>
          </cell>
          <cell r="I59">
            <v>-22205</v>
          </cell>
          <cell r="J59">
            <v>-24759</v>
          </cell>
          <cell r="K59">
            <v>-26257</v>
          </cell>
          <cell r="L59">
            <v>-25319</v>
          </cell>
          <cell r="M59">
            <v>-22043</v>
          </cell>
          <cell r="N59">
            <v>-20315</v>
          </cell>
          <cell r="O59">
            <v>-20068</v>
          </cell>
          <cell r="P59">
            <v>-19836</v>
          </cell>
        </row>
        <row r="60">
          <cell r="B60">
            <v>-136059</v>
          </cell>
          <cell r="C60">
            <v>-132515</v>
          </cell>
          <cell r="D60">
            <v>-168263</v>
          </cell>
          <cell r="E60">
            <v>-143634</v>
          </cell>
          <cell r="F60">
            <v>-161463</v>
          </cell>
          <cell r="G60">
            <v>-141838</v>
          </cell>
          <cell r="H60">
            <v>-143105</v>
          </cell>
          <cell r="I60">
            <v>-146727</v>
          </cell>
          <cell r="J60">
            <v>-150410</v>
          </cell>
          <cell r="K60">
            <v>-154241</v>
          </cell>
          <cell r="L60">
            <v>-158171</v>
          </cell>
          <cell r="M60">
            <v>-162199</v>
          </cell>
          <cell r="N60">
            <v>-166329</v>
          </cell>
          <cell r="O60">
            <v>-170562</v>
          </cell>
          <cell r="P60">
            <v>-174906</v>
          </cell>
        </row>
        <row r="61">
          <cell r="B61">
            <v>17925</v>
          </cell>
          <cell r="C61">
            <v>13463</v>
          </cell>
          <cell r="D61">
            <v>17348</v>
          </cell>
          <cell r="E61">
            <v>67427</v>
          </cell>
          <cell r="F61">
            <v>77456</v>
          </cell>
          <cell r="G61">
            <v>80124</v>
          </cell>
          <cell r="H61">
            <v>86539</v>
          </cell>
          <cell r="I61">
            <v>92908</v>
          </cell>
          <cell r="J61">
            <v>99483</v>
          </cell>
          <cell r="K61">
            <v>103601</v>
          </cell>
          <cell r="L61">
            <v>104294</v>
          </cell>
          <cell r="M61">
            <v>104813</v>
          </cell>
          <cell r="N61">
            <v>106219</v>
          </cell>
          <cell r="O61">
            <v>107665</v>
          </cell>
          <cell r="P61">
            <v>109094</v>
          </cell>
        </row>
        <row r="62">
          <cell r="B62">
            <v>4717</v>
          </cell>
          <cell r="C62">
            <v>2043</v>
          </cell>
          <cell r="D62">
            <v>179</v>
          </cell>
          <cell r="E62">
            <v>-228</v>
          </cell>
          <cell r="F62">
            <v>-113</v>
          </cell>
          <cell r="G62">
            <v>100</v>
          </cell>
          <cell r="H62">
            <v>34</v>
          </cell>
          <cell r="I62">
            <v>35</v>
          </cell>
          <cell r="J62">
            <v>52</v>
          </cell>
          <cell r="K62">
            <v>50</v>
          </cell>
          <cell r="L62">
            <v>38</v>
          </cell>
          <cell r="M62">
            <v>41</v>
          </cell>
          <cell r="N62">
            <v>31</v>
          </cell>
          <cell r="O62">
            <v>50</v>
          </cell>
          <cell r="P62">
            <v>51</v>
          </cell>
        </row>
        <row r="63">
          <cell r="B63">
            <v>0</v>
          </cell>
          <cell r="C63">
            <v>16368</v>
          </cell>
          <cell r="D63">
            <v>16355</v>
          </cell>
          <cell r="E63">
            <v>16319</v>
          </cell>
          <cell r="F63">
            <v>7573</v>
          </cell>
          <cell r="G63">
            <v>9037</v>
          </cell>
          <cell r="H63">
            <v>10529</v>
          </cell>
          <cell r="I63">
            <v>12053</v>
          </cell>
          <cell r="J63">
            <v>13615</v>
          </cell>
          <cell r="K63">
            <v>15217</v>
          </cell>
          <cell r="L63">
            <v>16859</v>
          </cell>
          <cell r="M63">
            <v>18540</v>
          </cell>
          <cell r="N63">
            <v>20264</v>
          </cell>
          <cell r="O63">
            <v>22033</v>
          </cell>
          <cell r="P63">
            <v>23847</v>
          </cell>
        </row>
        <row r="64">
          <cell r="B64">
            <v>0</v>
          </cell>
          <cell r="C64">
            <v>-6102</v>
          </cell>
          <cell r="D64">
            <v>-555</v>
          </cell>
          <cell r="E64">
            <v>3481</v>
          </cell>
          <cell r="F64">
            <v>4820</v>
          </cell>
          <cell r="G64">
            <v>4617</v>
          </cell>
          <cell r="H64">
            <v>4928</v>
          </cell>
          <cell r="I64">
            <v>5224</v>
          </cell>
          <cell r="J64">
            <v>5250</v>
          </cell>
          <cell r="K64">
            <v>5272</v>
          </cell>
          <cell r="L64">
            <v>5132</v>
          </cell>
          <cell r="M64">
            <v>5005</v>
          </cell>
          <cell r="N64">
            <v>4996</v>
          </cell>
          <cell r="O64">
            <v>5027</v>
          </cell>
          <cell r="P64">
            <v>5040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-80</v>
          </cell>
          <cell r="M68">
            <v>-160</v>
          </cell>
          <cell r="N68">
            <v>-240</v>
          </cell>
          <cell r="O68">
            <v>-320</v>
          </cell>
          <cell r="P68">
            <v>-400</v>
          </cell>
        </row>
        <row r="69">
          <cell r="B69">
            <v>0</v>
          </cell>
          <cell r="C69">
            <v>-2619</v>
          </cell>
          <cell r="D69">
            <v>12833</v>
          </cell>
          <cell r="E69">
            <v>20108</v>
          </cell>
          <cell r="F69">
            <v>22009</v>
          </cell>
          <cell r="G69">
            <v>24912</v>
          </cell>
          <cell r="H69">
            <v>25628</v>
          </cell>
          <cell r="I69">
            <v>24506</v>
          </cell>
          <cell r="J69">
            <v>23336</v>
          </cell>
          <cell r="K69">
            <v>22441</v>
          </cell>
          <cell r="L69">
            <v>22683</v>
          </cell>
          <cell r="M69">
            <v>24001</v>
          </cell>
          <cell r="N69">
            <v>25439</v>
          </cell>
          <cell r="O69">
            <v>26767</v>
          </cell>
          <cell r="P69">
            <v>28065</v>
          </cell>
        </row>
        <row r="70">
          <cell r="B70">
            <v>0</v>
          </cell>
          <cell r="C70">
            <v>443</v>
          </cell>
          <cell r="D70">
            <v>500</v>
          </cell>
          <cell r="E70">
            <v>216</v>
          </cell>
          <cell r="F70">
            <v>241</v>
          </cell>
          <cell r="G70">
            <v>254</v>
          </cell>
          <cell r="H70">
            <v>263</v>
          </cell>
          <cell r="I70">
            <v>257</v>
          </cell>
          <cell r="J70">
            <v>251</v>
          </cell>
          <cell r="K70">
            <v>245</v>
          </cell>
          <cell r="L70">
            <v>238</v>
          </cell>
          <cell r="M70">
            <v>235</v>
          </cell>
          <cell r="N70">
            <v>234</v>
          </cell>
          <cell r="O70">
            <v>236</v>
          </cell>
          <cell r="P70">
            <v>237</v>
          </cell>
        </row>
        <row r="71">
          <cell r="B71">
            <v>312090</v>
          </cell>
          <cell r="C71">
            <v>365370</v>
          </cell>
          <cell r="D71">
            <v>398846</v>
          </cell>
          <cell r="E71">
            <v>425524</v>
          </cell>
          <cell r="F71">
            <v>484549</v>
          </cell>
          <cell r="G71">
            <v>496623</v>
          </cell>
          <cell r="H71">
            <v>505254</v>
          </cell>
          <cell r="I71">
            <v>513348</v>
          </cell>
          <cell r="J71">
            <v>520178</v>
          </cell>
          <cell r="K71">
            <v>526180</v>
          </cell>
          <cell r="L71">
            <v>532666</v>
          </cell>
          <cell r="M71">
            <v>540913</v>
          </cell>
          <cell r="N71">
            <v>550128</v>
          </cell>
          <cell r="O71">
            <v>559598</v>
          </cell>
          <cell r="P71">
            <v>569290</v>
          </cell>
        </row>
        <row r="72">
          <cell r="B72">
            <v>0</v>
          </cell>
          <cell r="C72">
            <v>2043</v>
          </cell>
          <cell r="D72">
            <v>2222</v>
          </cell>
          <cell r="E72">
            <v>1995</v>
          </cell>
          <cell r="F72">
            <v>1882</v>
          </cell>
          <cell r="G72">
            <v>1982</v>
          </cell>
          <cell r="H72">
            <v>2016</v>
          </cell>
          <cell r="I72">
            <v>2051</v>
          </cell>
          <cell r="J72">
            <v>2102</v>
          </cell>
          <cell r="K72">
            <v>2152</v>
          </cell>
          <cell r="L72">
            <v>2189</v>
          </cell>
          <cell r="M72">
            <v>2230</v>
          </cell>
          <cell r="N72">
            <v>2262</v>
          </cell>
          <cell r="O72">
            <v>2312</v>
          </cell>
          <cell r="P72">
            <v>2362</v>
          </cell>
        </row>
        <row r="73">
          <cell r="B73">
            <v>289559</v>
          </cell>
          <cell r="C73">
            <v>351669</v>
          </cell>
          <cell r="D73">
            <v>383890</v>
          </cell>
          <cell r="E73">
            <v>428849</v>
          </cell>
          <cell r="F73">
            <v>424353</v>
          </cell>
          <cell r="G73">
            <v>434641</v>
          </cell>
          <cell r="H73">
            <v>441903</v>
          </cell>
          <cell r="I73">
            <v>449969</v>
          </cell>
          <cell r="J73">
            <v>456856</v>
          </cell>
          <cell r="K73">
            <v>462937</v>
          </cell>
          <cell r="L73">
            <v>469565</v>
          </cell>
          <cell r="M73">
            <v>477459</v>
          </cell>
          <cell r="N73">
            <v>486017</v>
          </cell>
          <cell r="O73">
            <v>494598</v>
          </cell>
          <cell r="P73">
            <v>503384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-281241</v>
          </cell>
          <cell r="F75">
            <v>-281241</v>
          </cell>
          <cell r="G75">
            <v>-281241</v>
          </cell>
          <cell r="H75">
            <v>-281241</v>
          </cell>
          <cell r="I75">
            <v>-281241</v>
          </cell>
          <cell r="J75">
            <v>-281241</v>
          </cell>
          <cell r="K75">
            <v>-281241</v>
          </cell>
          <cell r="L75">
            <v>-281241</v>
          </cell>
          <cell r="M75">
            <v>-281241</v>
          </cell>
          <cell r="N75">
            <v>-281241</v>
          </cell>
          <cell r="O75">
            <v>-281241</v>
          </cell>
          <cell r="P75">
            <v>-281241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37711</v>
          </cell>
          <cell r="C78">
            <v>44149</v>
          </cell>
          <cell r="D78">
            <v>48194</v>
          </cell>
          <cell r="E78">
            <v>20471</v>
          </cell>
          <cell r="F78">
            <v>22923</v>
          </cell>
          <cell r="G78">
            <v>23781</v>
          </cell>
          <cell r="H78">
            <v>24485</v>
          </cell>
          <cell r="I78">
            <v>23890</v>
          </cell>
          <cell r="J78">
            <v>23308</v>
          </cell>
          <cell r="K78">
            <v>22767</v>
          </cell>
          <cell r="L78">
            <v>22126</v>
          </cell>
          <cell r="M78">
            <v>21845</v>
          </cell>
          <cell r="N78">
            <v>21794</v>
          </cell>
          <cell r="O78">
            <v>21953</v>
          </cell>
          <cell r="P78">
            <v>22115</v>
          </cell>
        </row>
        <row r="79">
          <cell r="B79">
            <v>782</v>
          </cell>
          <cell r="C79">
            <v>782</v>
          </cell>
          <cell r="D79">
            <v>782</v>
          </cell>
          <cell r="E79">
            <v>782</v>
          </cell>
          <cell r="F79">
            <v>782</v>
          </cell>
          <cell r="G79">
            <v>782</v>
          </cell>
          <cell r="H79">
            <v>782</v>
          </cell>
          <cell r="I79">
            <v>782</v>
          </cell>
          <cell r="J79">
            <v>782</v>
          </cell>
          <cell r="K79">
            <v>782</v>
          </cell>
          <cell r="L79">
            <v>782</v>
          </cell>
          <cell r="M79">
            <v>782</v>
          </cell>
          <cell r="N79">
            <v>782</v>
          </cell>
          <cell r="O79">
            <v>782</v>
          </cell>
          <cell r="P79">
            <v>782</v>
          </cell>
        </row>
        <row r="80">
          <cell r="B80">
            <v>782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0</v>
          </cell>
          <cell r="C81">
            <v>684050</v>
          </cell>
          <cell r="D81">
            <v>2293334</v>
          </cell>
          <cell r="E81">
            <v>2293334</v>
          </cell>
          <cell r="F81">
            <v>680474</v>
          </cell>
          <cell r="G81">
            <v>684050</v>
          </cell>
          <cell r="H81">
            <v>684050</v>
          </cell>
          <cell r="I81">
            <v>684050</v>
          </cell>
          <cell r="J81">
            <v>684050</v>
          </cell>
          <cell r="K81">
            <v>684050</v>
          </cell>
          <cell r="L81">
            <v>684050</v>
          </cell>
          <cell r="M81">
            <v>684050</v>
          </cell>
          <cell r="N81">
            <v>684050</v>
          </cell>
          <cell r="O81">
            <v>684050</v>
          </cell>
          <cell r="P81">
            <v>684050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703444</v>
          </cell>
          <cell r="C83">
            <v>1356325</v>
          </cell>
          <cell r="D83">
            <v>2984565</v>
          </cell>
          <cell r="E83">
            <v>3042431</v>
          </cell>
          <cell r="F83">
            <v>1491078</v>
          </cell>
          <cell r="G83">
            <v>1521136</v>
          </cell>
          <cell r="H83">
            <v>1538847</v>
          </cell>
          <cell r="I83">
            <v>1553650</v>
          </cell>
          <cell r="J83">
            <v>1565705</v>
          </cell>
          <cell r="K83">
            <v>1576467</v>
          </cell>
          <cell r="L83">
            <v>1589080</v>
          </cell>
          <cell r="M83">
            <v>1606086</v>
          </cell>
          <cell r="N83">
            <v>1625131</v>
          </cell>
          <cell r="O83">
            <v>1644600</v>
          </cell>
          <cell r="P83">
            <v>1664466</v>
          </cell>
        </row>
        <row r="84">
          <cell r="B84">
            <v>0</v>
          </cell>
          <cell r="C84">
            <v>-87062</v>
          </cell>
          <cell r="D84">
            <v>-153640</v>
          </cell>
          <cell r="E84">
            <v>-153640</v>
          </cell>
          <cell r="F84">
            <v>-153640</v>
          </cell>
          <cell r="G84">
            <v>-153640</v>
          </cell>
          <cell r="H84">
            <v>-153640</v>
          </cell>
          <cell r="I84">
            <v>-153640</v>
          </cell>
          <cell r="J84">
            <v>-153640</v>
          </cell>
          <cell r="K84">
            <v>-153640</v>
          </cell>
          <cell r="L84">
            <v>-153640</v>
          </cell>
          <cell r="M84">
            <v>-153640</v>
          </cell>
          <cell r="N84">
            <v>-153640</v>
          </cell>
          <cell r="O84">
            <v>-153640</v>
          </cell>
          <cell r="P84">
            <v>-153640</v>
          </cell>
        </row>
        <row r="85">
          <cell r="B85">
            <v>782</v>
          </cell>
          <cell r="C85">
            <v>684832</v>
          </cell>
          <cell r="D85">
            <v>2294116</v>
          </cell>
          <cell r="E85">
            <v>2294116</v>
          </cell>
          <cell r="F85">
            <v>681256</v>
          </cell>
          <cell r="G85">
            <v>684832</v>
          </cell>
          <cell r="H85">
            <v>684832</v>
          </cell>
          <cell r="I85">
            <v>684832</v>
          </cell>
          <cell r="J85">
            <v>684832</v>
          </cell>
          <cell r="K85">
            <v>684832</v>
          </cell>
          <cell r="L85">
            <v>684832</v>
          </cell>
          <cell r="M85">
            <v>684832</v>
          </cell>
          <cell r="N85">
            <v>684832</v>
          </cell>
          <cell r="O85">
            <v>684832</v>
          </cell>
          <cell r="P85">
            <v>684832</v>
          </cell>
        </row>
        <row r="86">
          <cell r="B86">
            <v>702662</v>
          </cell>
          <cell r="C86">
            <v>758554</v>
          </cell>
          <cell r="D86">
            <v>844089</v>
          </cell>
          <cell r="E86">
            <v>901955</v>
          </cell>
          <cell r="F86">
            <v>963462</v>
          </cell>
          <cell r="G86">
            <v>989944</v>
          </cell>
          <cell r="H86">
            <v>1007654</v>
          </cell>
          <cell r="I86">
            <v>1022458</v>
          </cell>
          <cell r="J86">
            <v>1034513</v>
          </cell>
          <cell r="K86">
            <v>1045275</v>
          </cell>
          <cell r="L86">
            <v>1057888</v>
          </cell>
          <cell r="M86">
            <v>1074894</v>
          </cell>
          <cell r="N86">
            <v>1093938</v>
          </cell>
          <cell r="O86">
            <v>1113408</v>
          </cell>
          <cell r="P86">
            <v>1133274</v>
          </cell>
        </row>
        <row r="87">
          <cell r="B87">
            <v>63303</v>
          </cell>
          <cell r="C87">
            <v>585004</v>
          </cell>
          <cell r="D87">
            <v>2122280</v>
          </cell>
          <cell r="E87">
            <v>2406709</v>
          </cell>
          <cell r="F87">
            <v>803970</v>
          </cell>
          <cell r="G87">
            <v>806530</v>
          </cell>
          <cell r="H87">
            <v>805081</v>
          </cell>
          <cell r="I87">
            <v>803593</v>
          </cell>
          <cell r="J87">
            <v>802050</v>
          </cell>
          <cell r="K87">
            <v>800496</v>
          </cell>
          <cell r="L87">
            <v>798944</v>
          </cell>
          <cell r="M87">
            <v>797260</v>
          </cell>
          <cell r="N87">
            <v>795479</v>
          </cell>
          <cell r="O87">
            <v>793637</v>
          </cell>
          <cell r="P87">
            <v>791766</v>
          </cell>
        </row>
        <row r="88">
          <cell r="B88">
            <v>0</v>
          </cell>
          <cell r="C88">
            <v>87062</v>
          </cell>
          <cell r="D88">
            <v>153640</v>
          </cell>
          <cell r="E88">
            <v>153640</v>
          </cell>
          <cell r="F88">
            <v>153640</v>
          </cell>
          <cell r="G88">
            <v>153640</v>
          </cell>
          <cell r="H88">
            <v>153640</v>
          </cell>
          <cell r="I88">
            <v>153640</v>
          </cell>
          <cell r="J88">
            <v>153640</v>
          </cell>
          <cell r="K88">
            <v>153640</v>
          </cell>
          <cell r="L88">
            <v>153640</v>
          </cell>
          <cell r="M88">
            <v>153640</v>
          </cell>
          <cell r="N88">
            <v>153640</v>
          </cell>
          <cell r="O88">
            <v>153640</v>
          </cell>
          <cell r="P88">
            <v>153640</v>
          </cell>
        </row>
        <row r="89">
          <cell r="B89">
            <v>2964</v>
          </cell>
          <cell r="C89">
            <v>87062</v>
          </cell>
          <cell r="D89">
            <v>66578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25140</v>
          </cell>
          <cell r="C90">
            <v>24523</v>
          </cell>
          <cell r="D90">
            <v>26668</v>
          </cell>
          <cell r="E90">
            <v>23935</v>
          </cell>
          <cell r="F90">
            <v>22582</v>
          </cell>
          <cell r="G90">
            <v>23782</v>
          </cell>
          <cell r="H90">
            <v>24187</v>
          </cell>
          <cell r="I90">
            <v>24608</v>
          </cell>
          <cell r="J90">
            <v>25227</v>
          </cell>
          <cell r="K90">
            <v>25822</v>
          </cell>
          <cell r="L90">
            <v>26272</v>
          </cell>
          <cell r="M90">
            <v>26765</v>
          </cell>
          <cell r="N90">
            <v>27140</v>
          </cell>
          <cell r="O90">
            <v>27740</v>
          </cell>
          <cell r="P90">
            <v>28350</v>
          </cell>
        </row>
        <row r="91">
          <cell r="B91">
            <v>2737</v>
          </cell>
          <cell r="C91">
            <v>3671</v>
          </cell>
          <cell r="D91">
            <v>1803</v>
          </cell>
          <cell r="E91">
            <v>1462</v>
          </cell>
          <cell r="F91">
            <v>1519</v>
          </cell>
          <cell r="G91">
            <v>1351</v>
          </cell>
          <cell r="H91">
            <v>1367</v>
          </cell>
          <cell r="I91">
            <v>1399</v>
          </cell>
          <cell r="J91">
            <v>1435</v>
          </cell>
          <cell r="K91">
            <v>1476</v>
          </cell>
          <cell r="L91">
            <v>1520</v>
          </cell>
          <cell r="M91">
            <v>1561</v>
          </cell>
          <cell r="N91">
            <v>1604</v>
          </cell>
          <cell r="O91">
            <v>1645</v>
          </cell>
          <cell r="P91">
            <v>1690</v>
          </cell>
        </row>
        <row r="92">
          <cell r="B92">
            <v>-10954</v>
          </cell>
          <cell r="C92">
            <v>-8080</v>
          </cell>
          <cell r="D92">
            <v>-6192</v>
          </cell>
          <cell r="E92">
            <v>-5303</v>
          </cell>
          <cell r="F92">
            <v>-8235</v>
          </cell>
          <cell r="G92">
            <v>-11172</v>
          </cell>
          <cell r="H92">
            <v>-11546</v>
          </cell>
          <cell r="I92">
            <v>-11938</v>
          </cell>
          <cell r="J92">
            <v>-12340</v>
          </cell>
          <cell r="K92">
            <v>-12754</v>
          </cell>
          <cell r="L92">
            <v>-13260</v>
          </cell>
          <cell r="M92">
            <v>-13698</v>
          </cell>
          <cell r="N92">
            <v>-14149</v>
          </cell>
          <cell r="O92">
            <v>-14612</v>
          </cell>
          <cell r="P92">
            <v>-15089</v>
          </cell>
        </row>
        <row r="93">
          <cell r="B93">
            <v>-3035</v>
          </cell>
          <cell r="C93">
            <v>-2239</v>
          </cell>
          <cell r="D93">
            <v>-1716</v>
          </cell>
          <cell r="E93">
            <v>-1469</v>
          </cell>
          <cell r="F93">
            <v>-2282</v>
          </cell>
          <cell r="G93">
            <v>-3095</v>
          </cell>
          <cell r="H93">
            <v>-3199</v>
          </cell>
          <cell r="I93">
            <v>-3307</v>
          </cell>
          <cell r="J93">
            <v>-3419</v>
          </cell>
          <cell r="K93">
            <v>-3534</v>
          </cell>
          <cell r="L93">
            <v>-3652</v>
          </cell>
          <cell r="M93">
            <v>-3773</v>
          </cell>
          <cell r="N93">
            <v>-3898</v>
          </cell>
          <cell r="O93">
            <v>-4026</v>
          </cell>
          <cell r="P93">
            <v>-4158</v>
          </cell>
        </row>
        <row r="94">
          <cell r="B94">
            <v>-32900</v>
          </cell>
          <cell r="C94">
            <v>-24425</v>
          </cell>
          <cell r="D94">
            <v>-19381</v>
          </cell>
          <cell r="E94">
            <v>-16598</v>
          </cell>
          <cell r="F94">
            <v>-25789</v>
          </cell>
          <cell r="G94">
            <v>-34994</v>
          </cell>
          <cell r="H94">
            <v>-36168</v>
          </cell>
          <cell r="I94">
            <v>-37394</v>
          </cell>
          <cell r="J94">
            <v>-38655</v>
          </cell>
          <cell r="K94">
            <v>-39951</v>
          </cell>
          <cell r="L94">
            <v>-41285</v>
          </cell>
          <cell r="M94">
            <v>-42656</v>
          </cell>
          <cell r="N94">
            <v>-44067</v>
          </cell>
          <cell r="O94">
            <v>-45518</v>
          </cell>
          <cell r="P94">
            <v>-47010</v>
          </cell>
        </row>
        <row r="95">
          <cell r="B95">
            <v>697003</v>
          </cell>
          <cell r="C95">
            <v>761188</v>
          </cell>
          <cell r="D95">
            <v>830930</v>
          </cell>
          <cell r="E95">
            <v>874845</v>
          </cell>
          <cell r="F95">
            <v>931824</v>
          </cell>
          <cell r="G95">
            <v>955044</v>
          </cell>
          <cell r="H95">
            <v>971643</v>
          </cell>
          <cell r="I95">
            <v>987207</v>
          </cell>
          <cell r="J95">
            <v>1000342</v>
          </cell>
          <cell r="K95">
            <v>1011885</v>
          </cell>
          <cell r="L95">
            <v>1024357</v>
          </cell>
          <cell r="M95">
            <v>1040216</v>
          </cell>
          <cell r="N95">
            <v>1057938</v>
          </cell>
          <cell r="O95">
            <v>1076149</v>
          </cell>
          <cell r="P95">
            <v>1094789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-169973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3">
          <cell r="B103">
            <v>52437</v>
          </cell>
          <cell r="C103">
            <v>776</v>
          </cell>
          <cell r="D103">
            <v>789</v>
          </cell>
          <cell r="E103">
            <v>794</v>
          </cell>
          <cell r="F103">
            <v>798</v>
          </cell>
          <cell r="G103">
            <v>802</v>
          </cell>
          <cell r="H103">
            <v>807</v>
          </cell>
          <cell r="I103">
            <v>852</v>
          </cell>
          <cell r="J103">
            <v>899</v>
          </cell>
          <cell r="K103">
            <v>949</v>
          </cell>
          <cell r="L103">
            <v>1001</v>
          </cell>
          <cell r="M103">
            <v>1057</v>
          </cell>
          <cell r="N103">
            <v>1115</v>
          </cell>
          <cell r="O103">
            <v>1177</v>
          </cell>
          <cell r="P103">
            <v>1243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4">
          <cell r="B134">
            <v>235633</v>
          </cell>
          <cell r="C134">
            <v>132515</v>
          </cell>
          <cell r="D134">
            <v>168263</v>
          </cell>
          <cell r="E134">
            <v>143634</v>
          </cell>
          <cell r="F134">
            <v>161463</v>
          </cell>
          <cell r="G134">
            <v>141838</v>
          </cell>
          <cell r="H134">
            <v>143105</v>
          </cell>
          <cell r="I134">
            <v>146727</v>
          </cell>
          <cell r="J134">
            <v>150410</v>
          </cell>
          <cell r="K134">
            <v>154241</v>
          </cell>
          <cell r="L134">
            <v>158171</v>
          </cell>
          <cell r="M134">
            <v>162199</v>
          </cell>
          <cell r="N134">
            <v>166329</v>
          </cell>
          <cell r="O134">
            <v>170562</v>
          </cell>
          <cell r="P134">
            <v>174906</v>
          </cell>
        </row>
        <row r="135">
          <cell r="B135">
            <v>0</v>
          </cell>
          <cell r="C135">
            <v>184176</v>
          </cell>
          <cell r="D135">
            <v>168250</v>
          </cell>
          <cell r="E135">
            <v>143628</v>
          </cell>
          <cell r="F135">
            <v>161460</v>
          </cell>
          <cell r="G135">
            <v>141833</v>
          </cell>
          <cell r="H135">
            <v>143100</v>
          </cell>
          <cell r="I135">
            <v>146682</v>
          </cell>
          <cell r="J135">
            <v>150363</v>
          </cell>
          <cell r="K135">
            <v>154191</v>
          </cell>
          <cell r="L135">
            <v>158119</v>
          </cell>
          <cell r="M135">
            <v>162143</v>
          </cell>
          <cell r="N135">
            <v>166271</v>
          </cell>
          <cell r="O135">
            <v>170500</v>
          </cell>
          <cell r="P135">
            <v>174841</v>
          </cell>
        </row>
        <row r="137">
          <cell r="B137">
            <v>120116</v>
          </cell>
          <cell r="C137">
            <v>171327</v>
          </cell>
          <cell r="D137">
            <v>141987</v>
          </cell>
          <cell r="E137">
            <v>50345</v>
          </cell>
          <cell r="F137">
            <v>52579</v>
          </cell>
          <cell r="G137">
            <v>98273</v>
          </cell>
          <cell r="H137">
            <v>99992</v>
          </cell>
          <cell r="I137">
            <v>101384</v>
          </cell>
          <cell r="J137">
            <v>102803</v>
          </cell>
          <cell r="K137">
            <v>104280</v>
          </cell>
          <cell r="L137">
            <v>61214</v>
          </cell>
          <cell r="M137">
            <v>62764</v>
          </cell>
          <cell r="N137">
            <v>64354</v>
          </cell>
          <cell r="O137">
            <v>65983</v>
          </cell>
          <cell r="P137">
            <v>67655</v>
          </cell>
        </row>
        <row r="138">
          <cell r="B138">
            <v>3023</v>
          </cell>
          <cell r="C138">
            <v>1815</v>
          </cell>
          <cell r="D138">
            <v>1774</v>
          </cell>
          <cell r="E138">
            <v>1849</v>
          </cell>
          <cell r="F138">
            <v>2568</v>
          </cell>
          <cell r="G138">
            <v>2057</v>
          </cell>
          <cell r="H138">
            <v>2159</v>
          </cell>
          <cell r="I138">
            <v>2033</v>
          </cell>
          <cell r="J138">
            <v>1949</v>
          </cell>
          <cell r="K138">
            <v>1956</v>
          </cell>
          <cell r="L138">
            <v>2053</v>
          </cell>
          <cell r="M138">
            <v>1951</v>
          </cell>
          <cell r="N138">
            <v>1890</v>
          </cell>
          <cell r="O138">
            <v>1890</v>
          </cell>
          <cell r="P138">
            <v>1890</v>
          </cell>
        </row>
        <row r="140">
          <cell r="B140">
            <v>60712</v>
          </cell>
          <cell r="C140">
            <v>57422</v>
          </cell>
          <cell r="D140">
            <v>50439</v>
          </cell>
          <cell r="E140">
            <v>37925</v>
          </cell>
          <cell r="F140">
            <v>27619</v>
          </cell>
          <cell r="G140">
            <v>26284</v>
          </cell>
          <cell r="H140">
            <v>25794</v>
          </cell>
          <cell r="I140">
            <v>25067</v>
          </cell>
          <cell r="J140">
            <v>20601</v>
          </cell>
          <cell r="K140">
            <v>20015</v>
          </cell>
          <cell r="L140">
            <v>20005</v>
          </cell>
          <cell r="M140">
            <v>19258</v>
          </cell>
          <cell r="N140">
            <v>18853</v>
          </cell>
          <cell r="O140">
            <v>18853</v>
          </cell>
          <cell r="P140">
            <v>18849</v>
          </cell>
        </row>
        <row r="141">
          <cell r="B141">
            <v>27414</v>
          </cell>
          <cell r="C141">
            <v>39631</v>
          </cell>
          <cell r="D141">
            <v>71522</v>
          </cell>
          <cell r="E141">
            <v>40840</v>
          </cell>
          <cell r="F141">
            <v>3887</v>
          </cell>
          <cell r="G141">
            <v>2975</v>
          </cell>
          <cell r="H141">
            <v>3188</v>
          </cell>
          <cell r="I141">
            <v>2274</v>
          </cell>
          <cell r="J141">
            <v>5659</v>
          </cell>
          <cell r="K141">
            <v>7675</v>
          </cell>
          <cell r="L141">
            <v>8317</v>
          </cell>
          <cell r="M141">
            <v>8437</v>
          </cell>
          <cell r="N141">
            <v>8443</v>
          </cell>
          <cell r="O141">
            <v>8307</v>
          </cell>
          <cell r="P141">
            <v>8208</v>
          </cell>
        </row>
        <row r="142">
          <cell r="B142">
            <v>58265</v>
          </cell>
          <cell r="C142">
            <v>54525</v>
          </cell>
          <cell r="D142">
            <v>48528</v>
          </cell>
          <cell r="E142">
            <v>36552</v>
          </cell>
          <cell r="F142">
            <v>27602</v>
          </cell>
          <cell r="G142">
            <v>26526</v>
          </cell>
          <cell r="H142">
            <v>26808</v>
          </cell>
          <cell r="I142">
            <v>25937</v>
          </cell>
          <cell r="J142">
            <v>21479</v>
          </cell>
          <cell r="K142">
            <v>20410</v>
          </cell>
          <cell r="L142">
            <v>20247</v>
          </cell>
          <cell r="M142">
            <v>19458</v>
          </cell>
          <cell r="N142">
            <v>18953</v>
          </cell>
          <cell r="O142">
            <v>18853</v>
          </cell>
          <cell r="P142">
            <v>18849</v>
          </cell>
        </row>
        <row r="143">
          <cell r="B143">
            <v>41658</v>
          </cell>
          <cell r="C143">
            <v>38695</v>
          </cell>
          <cell r="D143">
            <v>53197</v>
          </cell>
          <cell r="E143">
            <v>40658</v>
          </cell>
          <cell r="F143">
            <v>27165</v>
          </cell>
          <cell r="G143">
            <v>18941</v>
          </cell>
          <cell r="H143">
            <v>16012</v>
          </cell>
          <cell r="I143">
            <v>12125</v>
          </cell>
          <cell r="J143">
            <v>11147</v>
          </cell>
          <cell r="K143">
            <v>10367</v>
          </cell>
          <cell r="L143">
            <v>9374</v>
          </cell>
          <cell r="M143">
            <v>8670</v>
          </cell>
          <cell r="N143">
            <v>8114</v>
          </cell>
          <cell r="O143">
            <v>7775</v>
          </cell>
          <cell r="P143">
            <v>7542</v>
          </cell>
        </row>
        <row r="144">
          <cell r="C144">
            <v>12653</v>
          </cell>
          <cell r="D144">
            <v>18949</v>
          </cell>
          <cell r="E144">
            <v>24117</v>
          </cell>
          <cell r="F144">
            <v>30012</v>
          </cell>
          <cell r="G144">
            <v>34567</v>
          </cell>
          <cell r="H144">
            <v>37634</v>
          </cell>
          <cell r="I144">
            <v>43549</v>
          </cell>
          <cell r="J144">
            <v>48673</v>
          </cell>
          <cell r="K144">
            <v>51998</v>
          </cell>
          <cell r="L144">
            <v>52594</v>
          </cell>
          <cell r="M144">
            <v>53215</v>
          </cell>
          <cell r="N144">
            <v>54682</v>
          </cell>
          <cell r="O144">
            <v>56128</v>
          </cell>
          <cell r="P144">
            <v>57557</v>
          </cell>
        </row>
        <row r="146">
          <cell r="C146">
            <v>5326</v>
          </cell>
          <cell r="D146">
            <v>11772</v>
          </cell>
          <cell r="E146">
            <v>11507</v>
          </cell>
          <cell r="F146">
            <v>4412</v>
          </cell>
          <cell r="G146">
            <v>5276</v>
          </cell>
          <cell r="H146">
            <v>5841</v>
          </cell>
          <cell r="I146">
            <v>5290</v>
          </cell>
          <cell r="J146">
            <v>1145</v>
          </cell>
          <cell r="K146">
            <v>1200</v>
          </cell>
          <cell r="L146">
            <v>1288</v>
          </cell>
          <cell r="M146">
            <v>1378</v>
          </cell>
          <cell r="N146">
            <v>1471</v>
          </cell>
          <cell r="O146">
            <v>1566</v>
          </cell>
          <cell r="P146">
            <v>1660</v>
          </cell>
        </row>
        <row r="147">
          <cell r="C147">
            <v>11238</v>
          </cell>
          <cell r="D147">
            <v>25380</v>
          </cell>
          <cell r="E147">
            <v>16045</v>
          </cell>
          <cell r="F147">
            <v>1035</v>
          </cell>
          <cell r="G147">
            <v>323</v>
          </cell>
          <cell r="H147">
            <v>3990</v>
          </cell>
          <cell r="I147">
            <v>2784</v>
          </cell>
          <cell r="J147">
            <v>1247</v>
          </cell>
          <cell r="K147">
            <v>1137</v>
          </cell>
          <cell r="L147">
            <v>1147</v>
          </cell>
          <cell r="M147">
            <v>1217</v>
          </cell>
          <cell r="N147">
            <v>1286</v>
          </cell>
          <cell r="O147">
            <v>1355</v>
          </cell>
          <cell r="P147">
            <v>1421</v>
          </cell>
        </row>
        <row r="148">
          <cell r="C148">
            <v>5326</v>
          </cell>
          <cell r="D148">
            <v>11772</v>
          </cell>
          <cell r="E148">
            <v>11507</v>
          </cell>
          <cell r="F148">
            <v>4412</v>
          </cell>
          <cell r="G148">
            <v>5276</v>
          </cell>
          <cell r="H148">
            <v>5841</v>
          </cell>
          <cell r="I148">
            <v>5290</v>
          </cell>
          <cell r="J148">
            <v>1145</v>
          </cell>
          <cell r="K148">
            <v>1200</v>
          </cell>
          <cell r="L148">
            <v>1288</v>
          </cell>
          <cell r="M148">
            <v>1378</v>
          </cell>
          <cell r="N148">
            <v>1471</v>
          </cell>
          <cell r="O148">
            <v>1566</v>
          </cell>
          <cell r="P148">
            <v>1660</v>
          </cell>
        </row>
        <row r="149">
          <cell r="C149">
            <v>8468</v>
          </cell>
          <cell r="D149">
            <v>20656</v>
          </cell>
          <cell r="E149">
            <v>14054</v>
          </cell>
          <cell r="F149">
            <v>4548</v>
          </cell>
          <cell r="G149">
            <v>4513</v>
          </cell>
          <cell r="H149">
            <v>5439</v>
          </cell>
          <cell r="I149">
            <v>5668</v>
          </cell>
          <cell r="J149">
            <v>1449</v>
          </cell>
          <cell r="K149">
            <v>1427</v>
          </cell>
          <cell r="L149">
            <v>1449</v>
          </cell>
          <cell r="M149">
            <v>1471</v>
          </cell>
          <cell r="N149">
            <v>1513</v>
          </cell>
          <cell r="O149">
            <v>1579</v>
          </cell>
          <cell r="P149">
            <v>1655</v>
          </cell>
        </row>
        <row r="150">
          <cell r="C150">
            <v>1005</v>
          </cell>
          <cell r="D150">
            <v>3375</v>
          </cell>
          <cell r="E150">
            <v>5802</v>
          </cell>
          <cell r="F150">
            <v>7984</v>
          </cell>
          <cell r="G150">
            <v>6890</v>
          </cell>
          <cell r="H150">
            <v>3644</v>
          </cell>
          <cell r="I150">
            <v>3064</v>
          </cell>
          <cell r="J150">
            <v>1529</v>
          </cell>
          <cell r="K150">
            <v>743</v>
          </cell>
          <cell r="L150">
            <v>743</v>
          </cell>
          <cell r="M150">
            <v>743</v>
          </cell>
          <cell r="N150">
            <v>743</v>
          </cell>
          <cell r="O150">
            <v>743</v>
          </cell>
          <cell r="P150">
            <v>743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297146</v>
          </cell>
          <cell r="C157">
            <v>322995</v>
          </cell>
          <cell r="D157">
            <v>245994</v>
          </cell>
          <cell r="E157">
            <v>234076</v>
          </cell>
          <cell r="F157">
            <v>275476</v>
          </cell>
          <cell r="G157">
            <v>307706</v>
          </cell>
          <cell r="H157">
            <v>328949</v>
          </cell>
          <cell r="I157">
            <v>356919</v>
          </cell>
          <cell r="J157">
            <v>389965</v>
          </cell>
          <cell r="K157">
            <v>427340</v>
          </cell>
          <cell r="L157">
            <v>489112</v>
          </cell>
          <cell r="M157">
            <v>572499</v>
          </cell>
          <cell r="N157">
            <v>655179</v>
          </cell>
          <cell r="O157">
            <v>739200</v>
          </cell>
          <cell r="P157">
            <v>825448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-40</v>
          </cell>
          <cell r="M158">
            <v>-120</v>
          </cell>
          <cell r="N158">
            <v>-200</v>
          </cell>
          <cell r="O158">
            <v>-280</v>
          </cell>
          <cell r="P158">
            <v>-360</v>
          </cell>
        </row>
        <row r="159">
          <cell r="B159">
            <v>-9748</v>
          </cell>
          <cell r="C159">
            <v>-1317</v>
          </cell>
          <cell r="D159">
            <v>5263</v>
          </cell>
          <cell r="E159">
            <v>20135</v>
          </cell>
          <cell r="F159">
            <v>29374</v>
          </cell>
          <cell r="G159">
            <v>33268</v>
          </cell>
          <cell r="H159">
            <v>35455</v>
          </cell>
          <cell r="I159">
            <v>35631</v>
          </cell>
          <cell r="J159">
            <v>34711</v>
          </cell>
          <cell r="K159">
            <v>33781</v>
          </cell>
          <cell r="L159">
            <v>33501</v>
          </cell>
          <cell r="M159">
            <v>34224</v>
          </cell>
          <cell r="N159">
            <v>35539</v>
          </cell>
          <cell r="O159">
            <v>36910</v>
          </cell>
          <cell r="P159">
            <v>38232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1068434</v>
          </cell>
          <cell r="C162">
            <v>1026977</v>
          </cell>
          <cell r="D162">
            <v>1046533</v>
          </cell>
          <cell r="E162">
            <v>1106307</v>
          </cell>
          <cell r="F162">
            <v>1207389</v>
          </cell>
          <cell r="G162">
            <v>1283609</v>
          </cell>
          <cell r="H162">
            <v>1326943</v>
          </cell>
          <cell r="I162">
            <v>1371146</v>
          </cell>
          <cell r="J162">
            <v>1417575</v>
          </cell>
          <cell r="K162">
            <v>1466311</v>
          </cell>
          <cell r="L162">
            <v>1539719</v>
          </cell>
          <cell r="M162">
            <v>1637861</v>
          </cell>
          <cell r="N162">
            <v>1738510</v>
          </cell>
          <cell r="O162">
            <v>1841727</v>
          </cell>
          <cell r="P162">
            <v>1947579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0</v>
          </cell>
          <cell r="C164">
            <v>-2633</v>
          </cell>
          <cell r="D164">
            <v>13159</v>
          </cell>
          <cell r="E164">
            <v>27110</v>
          </cell>
          <cell r="F164">
            <v>31637</v>
          </cell>
          <cell r="G164">
            <v>34899</v>
          </cell>
          <cell r="H164">
            <v>36012</v>
          </cell>
          <cell r="I164">
            <v>35251</v>
          </cell>
          <cell r="J164">
            <v>34171</v>
          </cell>
          <cell r="K164">
            <v>33390</v>
          </cell>
          <cell r="L164">
            <v>33611</v>
          </cell>
          <cell r="M164">
            <v>34838</v>
          </cell>
          <cell r="N164">
            <v>36241</v>
          </cell>
          <cell r="O164">
            <v>37579</v>
          </cell>
          <cell r="P164">
            <v>38885</v>
          </cell>
        </row>
        <row r="165">
          <cell r="B165">
            <v>1020553</v>
          </cell>
          <cell r="C165">
            <v>1033402</v>
          </cell>
          <cell r="D165">
            <v>1059665</v>
          </cell>
          <cell r="E165">
            <v>1152949</v>
          </cell>
          <cell r="F165">
            <v>1261829</v>
          </cell>
          <cell r="G165">
            <v>1305389</v>
          </cell>
          <cell r="H165">
            <v>1348497</v>
          </cell>
          <cell r="I165">
            <v>1393795</v>
          </cell>
          <cell r="J165">
            <v>1441355</v>
          </cell>
          <cell r="K165">
            <v>1491266</v>
          </cell>
          <cell r="L165">
            <v>1588172</v>
          </cell>
          <cell r="M165">
            <v>1687551</v>
          </cell>
          <cell r="N165">
            <v>1789468</v>
          </cell>
          <cell r="O165">
            <v>1893985</v>
          </cell>
          <cell r="P165">
            <v>2001172</v>
          </cell>
        </row>
        <row r="166">
          <cell r="B166">
            <v>370366</v>
          </cell>
          <cell r="C166">
            <v>275623</v>
          </cell>
          <cell r="D166">
            <v>216365</v>
          </cell>
          <cell r="E166">
            <v>251788</v>
          </cell>
          <cell r="F166">
            <v>299165</v>
          </cell>
          <cell r="G166">
            <v>316248</v>
          </cell>
          <cell r="H166">
            <v>341650</v>
          </cell>
          <cell r="I166">
            <v>372189</v>
          </cell>
          <cell r="J166">
            <v>407741</v>
          </cell>
          <cell r="K166">
            <v>446940</v>
          </cell>
          <cell r="L166">
            <v>531285</v>
          </cell>
          <cell r="M166">
            <v>613714</v>
          </cell>
          <cell r="N166">
            <v>696645</v>
          </cell>
          <cell r="O166">
            <v>781755</v>
          </cell>
          <cell r="P166">
            <v>869140</v>
          </cell>
        </row>
        <row r="167">
          <cell r="B167">
            <v>8746</v>
          </cell>
          <cell r="C167">
            <v>6869</v>
          </cell>
          <cell r="D167">
            <v>7005</v>
          </cell>
          <cell r="E167">
            <v>8322</v>
          </cell>
          <cell r="F167">
            <v>8975</v>
          </cell>
          <cell r="G167">
            <v>9491</v>
          </cell>
          <cell r="H167">
            <v>9820</v>
          </cell>
          <cell r="I167">
            <v>10010</v>
          </cell>
          <cell r="J167">
            <v>10158</v>
          </cell>
          <cell r="K167">
            <v>10281</v>
          </cell>
          <cell r="L167">
            <v>10395</v>
          </cell>
          <cell r="M167">
            <v>10526</v>
          </cell>
          <cell r="N167">
            <v>10689</v>
          </cell>
          <cell r="O167">
            <v>10874</v>
          </cell>
          <cell r="P167">
            <v>11067</v>
          </cell>
        </row>
        <row r="168">
          <cell r="B168">
            <v>0</v>
          </cell>
          <cell r="C168">
            <v>63122</v>
          </cell>
          <cell r="D168">
            <v>65381</v>
          </cell>
          <cell r="E168">
            <v>65604</v>
          </cell>
          <cell r="F168">
            <v>75360</v>
          </cell>
          <cell r="G168">
            <v>85622</v>
          </cell>
          <cell r="H168">
            <v>89245</v>
          </cell>
          <cell r="I168">
            <v>89405</v>
          </cell>
          <cell r="J168">
            <v>89262</v>
          </cell>
          <cell r="K168">
            <v>90268</v>
          </cell>
          <cell r="L168">
            <v>91655</v>
          </cell>
          <cell r="M168">
            <v>90770</v>
          </cell>
          <cell r="N168">
            <v>91456</v>
          </cell>
          <cell r="O168">
            <v>93818</v>
          </cell>
          <cell r="P168">
            <v>96337</v>
          </cell>
        </row>
        <row r="169">
          <cell r="B169">
            <v>54504</v>
          </cell>
          <cell r="C169">
            <v>52701</v>
          </cell>
          <cell r="D169">
            <v>108592</v>
          </cell>
          <cell r="E169">
            <v>104090</v>
          </cell>
          <cell r="F169">
            <v>88278</v>
          </cell>
          <cell r="G169">
            <v>95183</v>
          </cell>
          <cell r="H169">
            <v>93438</v>
          </cell>
          <cell r="I169">
            <v>88102</v>
          </cell>
          <cell r="J169">
            <v>87054</v>
          </cell>
          <cell r="K169">
            <v>88433</v>
          </cell>
          <cell r="L169">
            <v>92527</v>
          </cell>
          <cell r="M169">
            <v>94474</v>
          </cell>
          <cell r="N169">
            <v>95565</v>
          </cell>
          <cell r="O169">
            <v>97640</v>
          </cell>
          <cell r="P169">
            <v>100069</v>
          </cell>
        </row>
        <row r="170">
          <cell r="B170">
            <v>65646</v>
          </cell>
          <cell r="C170">
            <v>60225</v>
          </cell>
          <cell r="D170">
            <v>63470</v>
          </cell>
          <cell r="E170">
            <v>64231</v>
          </cell>
          <cell r="F170">
            <v>75343</v>
          </cell>
          <cell r="G170">
            <v>85864</v>
          </cell>
          <cell r="H170">
            <v>90259</v>
          </cell>
          <cell r="I170">
            <v>90275</v>
          </cell>
          <cell r="J170">
            <v>90140</v>
          </cell>
          <cell r="K170">
            <v>90663</v>
          </cell>
          <cell r="L170">
            <v>91897</v>
          </cell>
          <cell r="M170">
            <v>90970</v>
          </cell>
          <cell r="N170">
            <v>91556</v>
          </cell>
          <cell r="O170">
            <v>93818</v>
          </cell>
          <cell r="P170">
            <v>96337</v>
          </cell>
        </row>
        <row r="171">
          <cell r="B171">
            <v>65977</v>
          </cell>
          <cell r="C171">
            <v>49990</v>
          </cell>
          <cell r="D171">
            <v>87710</v>
          </cell>
          <cell r="E171">
            <v>104897</v>
          </cell>
          <cell r="F171">
            <v>113748</v>
          </cell>
          <cell r="G171">
            <v>110356</v>
          </cell>
          <cell r="H171">
            <v>103571</v>
          </cell>
          <cell r="I171">
            <v>94566</v>
          </cell>
          <cell r="J171">
            <v>92874</v>
          </cell>
          <cell r="K171">
            <v>90728</v>
          </cell>
          <cell r="L171">
            <v>92391</v>
          </cell>
          <cell r="M171">
            <v>94247</v>
          </cell>
          <cell r="N171">
            <v>95915</v>
          </cell>
          <cell r="O171">
            <v>98264</v>
          </cell>
          <cell r="P171">
            <v>100824</v>
          </cell>
        </row>
        <row r="177">
          <cell r="B177">
            <v>2431117</v>
          </cell>
          <cell r="C177">
            <v>2508509</v>
          </cell>
          <cell r="D177">
            <v>2803094</v>
          </cell>
          <cell r="E177">
            <v>2808378</v>
          </cell>
          <cell r="F177">
            <v>2861553</v>
          </cell>
          <cell r="G177">
            <v>3005663</v>
          </cell>
          <cell r="H177">
            <v>3115227</v>
          </cell>
          <cell r="I177">
            <v>3217510</v>
          </cell>
          <cell r="J177">
            <v>3319884</v>
          </cell>
          <cell r="K177">
            <v>3423774</v>
          </cell>
          <cell r="L177">
            <v>3530813</v>
          </cell>
          <cell r="M177">
            <v>3635288</v>
          </cell>
          <cell r="N177">
            <v>3741784</v>
          </cell>
          <cell r="O177">
            <v>3847056</v>
          </cell>
          <cell r="P177">
            <v>3951084</v>
          </cell>
        </row>
        <row r="178">
          <cell r="B178">
            <v>205090</v>
          </cell>
          <cell r="C178">
            <v>172943</v>
          </cell>
          <cell r="D178">
            <v>242705</v>
          </cell>
          <cell r="E178">
            <v>261570</v>
          </cell>
          <cell r="F178">
            <v>252555</v>
          </cell>
          <cell r="G178">
            <v>270111</v>
          </cell>
          <cell r="H178">
            <v>273295</v>
          </cell>
          <cell r="I178">
            <v>275004</v>
          </cell>
          <cell r="J178">
            <v>277784</v>
          </cell>
          <cell r="K178">
            <v>279873</v>
          </cell>
          <cell r="L178">
            <v>282001</v>
          </cell>
          <cell r="M178">
            <v>283537</v>
          </cell>
          <cell r="N178">
            <v>285279</v>
          </cell>
          <cell r="O178">
            <v>286672</v>
          </cell>
          <cell r="P178">
            <v>287282</v>
          </cell>
        </row>
        <row r="179">
          <cell r="B179">
            <v>31689</v>
          </cell>
          <cell r="C179">
            <v>21889</v>
          </cell>
          <cell r="D179">
            <v>41687</v>
          </cell>
          <cell r="E179">
            <v>49289</v>
          </cell>
          <cell r="F179">
            <v>48880</v>
          </cell>
          <cell r="G179">
            <v>57058</v>
          </cell>
          <cell r="H179">
            <v>60674</v>
          </cell>
          <cell r="I179">
            <v>64326</v>
          </cell>
          <cell r="J179">
            <v>67416</v>
          </cell>
          <cell r="K179">
            <v>70637</v>
          </cell>
          <cell r="L179">
            <v>73852</v>
          </cell>
          <cell r="M179">
            <v>77257</v>
          </cell>
          <cell r="N179">
            <v>80950</v>
          </cell>
          <cell r="O179">
            <v>84253</v>
          </cell>
          <cell r="P179">
            <v>87377</v>
          </cell>
        </row>
        <row r="180">
          <cell r="B180">
            <v>20698</v>
          </cell>
          <cell r="C180">
            <v>21131</v>
          </cell>
          <cell r="D180">
            <v>22612</v>
          </cell>
          <cell r="E180">
            <v>22449</v>
          </cell>
          <cell r="F180">
            <v>23181</v>
          </cell>
          <cell r="G180">
            <v>24385</v>
          </cell>
          <cell r="H180">
            <v>25310</v>
          </cell>
          <cell r="I180">
            <v>26182</v>
          </cell>
          <cell r="J180">
            <v>27059</v>
          </cell>
          <cell r="K180">
            <v>27942</v>
          </cell>
          <cell r="L180">
            <v>28856</v>
          </cell>
          <cell r="M180">
            <v>29753</v>
          </cell>
          <cell r="N180">
            <v>30658</v>
          </cell>
          <cell r="O180">
            <v>31539</v>
          </cell>
          <cell r="P180">
            <v>32406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168358</v>
          </cell>
          <cell r="C184">
            <v>330279</v>
          </cell>
          <cell r="D184">
            <v>250979</v>
          </cell>
          <cell r="E184">
            <v>257253</v>
          </cell>
          <cell r="F184">
            <v>289799</v>
          </cell>
          <cell r="G184">
            <v>309165</v>
          </cell>
          <cell r="H184">
            <v>330650</v>
          </cell>
          <cell r="I184">
            <v>348292</v>
          </cell>
          <cell r="J184">
            <v>367101</v>
          </cell>
          <cell r="K184">
            <v>385055</v>
          </cell>
          <cell r="L184">
            <v>402161</v>
          </cell>
          <cell r="M184">
            <v>419848</v>
          </cell>
          <cell r="N184">
            <v>436642</v>
          </cell>
          <cell r="O184">
            <v>453526</v>
          </cell>
          <cell r="P184">
            <v>470682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28009</v>
          </cell>
          <cell r="C186">
            <v>0</v>
          </cell>
          <cell r="D186">
            <v>19899</v>
          </cell>
          <cell r="E186">
            <v>20396</v>
          </cell>
          <cell r="F186">
            <v>20906</v>
          </cell>
          <cell r="G186">
            <v>21429</v>
          </cell>
          <cell r="H186">
            <v>21965</v>
          </cell>
          <cell r="I186">
            <v>22514</v>
          </cell>
          <cell r="J186">
            <v>23077</v>
          </cell>
          <cell r="K186">
            <v>23654</v>
          </cell>
          <cell r="L186">
            <v>24245</v>
          </cell>
          <cell r="M186">
            <v>24851</v>
          </cell>
          <cell r="N186">
            <v>25472</v>
          </cell>
          <cell r="O186">
            <v>26109</v>
          </cell>
          <cell r="P186">
            <v>26762</v>
          </cell>
        </row>
        <row r="187">
          <cell r="B187">
            <v>681978</v>
          </cell>
          <cell r="C187">
            <v>727384</v>
          </cell>
          <cell r="D187">
            <v>664288</v>
          </cell>
          <cell r="E187">
            <v>590890</v>
          </cell>
          <cell r="F187">
            <v>654318</v>
          </cell>
          <cell r="G187">
            <v>654366</v>
          </cell>
          <cell r="H187">
            <v>670650</v>
          </cell>
          <cell r="I187">
            <v>687341</v>
          </cell>
          <cell r="J187">
            <v>704449</v>
          </cell>
          <cell r="K187">
            <v>721986</v>
          </cell>
          <cell r="L187">
            <v>739960</v>
          </cell>
          <cell r="M187">
            <v>758384</v>
          </cell>
          <cell r="N187">
            <v>777269</v>
          </cell>
          <cell r="O187">
            <v>796626</v>
          </cell>
          <cell r="P187">
            <v>816466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253246</v>
          </cell>
          <cell r="C189">
            <v>260508</v>
          </cell>
          <cell r="D189">
            <v>397593</v>
          </cell>
          <cell r="E189">
            <v>420177</v>
          </cell>
          <cell r="F189">
            <v>395452</v>
          </cell>
          <cell r="G189">
            <v>411562</v>
          </cell>
          <cell r="H189">
            <v>422726</v>
          </cell>
          <cell r="I189">
            <v>432208</v>
          </cell>
          <cell r="J189">
            <v>441283</v>
          </cell>
          <cell r="K189">
            <v>451173</v>
          </cell>
          <cell r="L189">
            <v>461012</v>
          </cell>
          <cell r="M189">
            <v>470087</v>
          </cell>
          <cell r="N189">
            <v>480283</v>
          </cell>
          <cell r="O189">
            <v>491855</v>
          </cell>
          <cell r="P189">
            <v>503682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31020</v>
          </cell>
          <cell r="C191">
            <v>65000</v>
          </cell>
          <cell r="D191">
            <v>65000</v>
          </cell>
          <cell r="E191">
            <v>65000</v>
          </cell>
          <cell r="F191">
            <v>65000</v>
          </cell>
          <cell r="G191">
            <v>65000</v>
          </cell>
          <cell r="H191">
            <v>65000</v>
          </cell>
          <cell r="I191">
            <v>65000</v>
          </cell>
          <cell r="J191">
            <v>65000</v>
          </cell>
          <cell r="K191">
            <v>65000</v>
          </cell>
          <cell r="L191">
            <v>70000</v>
          </cell>
          <cell r="M191">
            <v>70000</v>
          </cell>
          <cell r="N191">
            <v>70000</v>
          </cell>
          <cell r="O191">
            <v>70000</v>
          </cell>
          <cell r="P191">
            <v>70000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86468</v>
          </cell>
          <cell r="C193">
            <v>78000</v>
          </cell>
          <cell r="D193">
            <v>78000</v>
          </cell>
          <cell r="E193">
            <v>78000</v>
          </cell>
          <cell r="F193">
            <v>78000</v>
          </cell>
          <cell r="G193">
            <v>78000</v>
          </cell>
          <cell r="H193">
            <v>78000</v>
          </cell>
          <cell r="I193">
            <v>78000</v>
          </cell>
          <cell r="J193">
            <v>78000</v>
          </cell>
          <cell r="K193">
            <v>78000</v>
          </cell>
          <cell r="L193">
            <v>78000</v>
          </cell>
          <cell r="M193">
            <v>78000</v>
          </cell>
          <cell r="N193">
            <v>78000</v>
          </cell>
          <cell r="O193">
            <v>78000</v>
          </cell>
          <cell r="P193">
            <v>78000</v>
          </cell>
        </row>
        <row r="197">
          <cell r="B197">
            <v>91636</v>
          </cell>
          <cell r="C197">
            <v>86663</v>
          </cell>
          <cell r="D197">
            <v>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-1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28445</v>
          </cell>
          <cell r="C198">
            <v>-21566</v>
          </cell>
          <cell r="D198">
            <v>12102</v>
          </cell>
          <cell r="E198">
            <v>6001</v>
          </cell>
          <cell r="F198">
            <v>-10378</v>
          </cell>
          <cell r="G198">
            <v>-2770</v>
          </cell>
          <cell r="H198">
            <v>-4583</v>
          </cell>
          <cell r="I198">
            <v>-4252</v>
          </cell>
          <cell r="J198">
            <v>-4423</v>
          </cell>
          <cell r="K198">
            <v>-4409</v>
          </cell>
          <cell r="L198">
            <v>-4391</v>
          </cell>
          <cell r="M198">
            <v>-4513</v>
          </cell>
          <cell r="N198">
            <v>-4491</v>
          </cell>
          <cell r="O198">
            <v>-4566</v>
          </cell>
          <cell r="P198">
            <v>-4662</v>
          </cell>
        </row>
        <row r="199">
          <cell r="B199">
            <v>1042535</v>
          </cell>
          <cell r="C199">
            <v>31357</v>
          </cell>
          <cell r="D199">
            <v>39122</v>
          </cell>
          <cell r="E199">
            <v>-2628</v>
          </cell>
          <cell r="F199">
            <v>6993</v>
          </cell>
          <cell r="G199">
            <v>18951</v>
          </cell>
          <cell r="H199">
            <v>14409</v>
          </cell>
          <cell r="I199">
            <v>13451</v>
          </cell>
          <cell r="J199">
            <v>13463</v>
          </cell>
          <cell r="K199">
            <v>13662</v>
          </cell>
          <cell r="L199">
            <v>14076</v>
          </cell>
          <cell r="M199">
            <v>13739</v>
          </cell>
          <cell r="N199">
            <v>14005</v>
          </cell>
          <cell r="O199">
            <v>13844</v>
          </cell>
          <cell r="P199">
            <v>13680</v>
          </cell>
        </row>
        <row r="200">
          <cell r="B200">
            <v>166225</v>
          </cell>
          <cell r="C200">
            <v>128572</v>
          </cell>
          <cell r="D200">
            <v>-66542</v>
          </cell>
          <cell r="E200">
            <v>333870</v>
          </cell>
          <cell r="F200">
            <v>-173527</v>
          </cell>
          <cell r="G200">
            <v>80111</v>
          </cell>
          <cell r="H200">
            <v>68393</v>
          </cell>
          <cell r="I200">
            <v>75575</v>
          </cell>
          <cell r="J200">
            <v>74059</v>
          </cell>
          <cell r="K200">
            <v>70900</v>
          </cell>
          <cell r="L200">
            <v>69804</v>
          </cell>
          <cell r="M200">
            <v>64006</v>
          </cell>
          <cell r="N200">
            <v>57957</v>
          </cell>
          <cell r="O200">
            <v>52406</v>
          </cell>
          <cell r="P200">
            <v>48778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-29509</v>
          </cell>
          <cell r="C202">
            <v>43</v>
          </cell>
          <cell r="D202">
            <v>0</v>
          </cell>
          <cell r="E202">
            <v>678</v>
          </cell>
          <cell r="F202">
            <v>656</v>
          </cell>
          <cell r="G202">
            <v>656</v>
          </cell>
          <cell r="H202">
            <v>660</v>
          </cell>
          <cell r="I202">
            <v>677</v>
          </cell>
          <cell r="J202">
            <v>687</v>
          </cell>
          <cell r="K202">
            <v>714</v>
          </cell>
          <cell r="L202">
            <v>733</v>
          </cell>
          <cell r="M202">
            <v>751</v>
          </cell>
          <cell r="N202">
            <v>770</v>
          </cell>
          <cell r="O202">
            <v>790</v>
          </cell>
          <cell r="P202">
            <v>810</v>
          </cell>
        </row>
        <row r="203">
          <cell r="B203">
            <v>20868</v>
          </cell>
          <cell r="C203">
            <v>16141</v>
          </cell>
          <cell r="D203">
            <v>-8354</v>
          </cell>
          <cell r="E203">
            <v>-245885</v>
          </cell>
          <cell r="F203">
            <v>13866</v>
          </cell>
          <cell r="G203">
            <v>6833</v>
          </cell>
          <cell r="H203">
            <v>6298</v>
          </cell>
          <cell r="I203">
            <v>-4495</v>
          </cell>
          <cell r="J203">
            <v>-4003</v>
          </cell>
          <cell r="K203">
            <v>-3540</v>
          </cell>
          <cell r="L203">
            <v>-4733</v>
          </cell>
          <cell r="M203">
            <v>-2498</v>
          </cell>
          <cell r="N203">
            <v>-1069</v>
          </cell>
          <cell r="O203">
            <v>468</v>
          </cell>
          <cell r="P203">
            <v>263</v>
          </cell>
        </row>
        <row r="204">
          <cell r="B204">
            <v>-377787</v>
          </cell>
          <cell r="C204">
            <v>-117047</v>
          </cell>
          <cell r="D204">
            <v>-560910</v>
          </cell>
          <cell r="E204">
            <v>-242754</v>
          </cell>
          <cell r="F204">
            <v>-99375</v>
          </cell>
          <cell r="G204">
            <v>-371805</v>
          </cell>
          <cell r="H204">
            <v>-394696</v>
          </cell>
          <cell r="I204">
            <v>-407470</v>
          </cell>
          <cell r="J204">
            <v>-417416</v>
          </cell>
          <cell r="K204">
            <v>-428861</v>
          </cell>
          <cell r="L204">
            <v>-441984</v>
          </cell>
          <cell r="M204">
            <v>-453233</v>
          </cell>
          <cell r="N204">
            <v>-466304</v>
          </cell>
          <cell r="O204">
            <v>-477499</v>
          </cell>
          <cell r="P204">
            <v>-487617</v>
          </cell>
        </row>
        <row r="205">
          <cell r="B205">
            <v>-2842709</v>
          </cell>
          <cell r="C205">
            <v>852661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108481</v>
          </cell>
          <cell r="C206">
            <v>110215</v>
          </cell>
          <cell r="D206">
            <v>202388</v>
          </cell>
          <cell r="E206">
            <v>103446</v>
          </cell>
          <cell r="F206">
            <v>105844</v>
          </cell>
          <cell r="G206">
            <v>107070</v>
          </cell>
          <cell r="H206">
            <v>109918</v>
          </cell>
          <cell r="I206">
            <v>111027</v>
          </cell>
          <cell r="J206">
            <v>109716</v>
          </cell>
          <cell r="K206">
            <v>109875</v>
          </cell>
          <cell r="L206">
            <v>109875</v>
          </cell>
          <cell r="M206">
            <v>109875</v>
          </cell>
          <cell r="N206">
            <v>109875</v>
          </cell>
          <cell r="O206">
            <v>109875</v>
          </cell>
          <cell r="P206">
            <v>109875</v>
          </cell>
        </row>
        <row r="207">
          <cell r="B207">
            <v>-137899</v>
          </cell>
          <cell r="C207">
            <v>139081</v>
          </cell>
          <cell r="D207">
            <v>173598</v>
          </cell>
          <cell r="E207">
            <v>178385</v>
          </cell>
          <cell r="F207">
            <v>45377</v>
          </cell>
          <cell r="G207">
            <v>42049</v>
          </cell>
          <cell r="H207">
            <v>38732</v>
          </cell>
          <cell r="I207">
            <v>30167</v>
          </cell>
          <cell r="J207">
            <v>22652</v>
          </cell>
          <cell r="K207">
            <v>12879</v>
          </cell>
          <cell r="L207">
            <v>841</v>
          </cell>
          <cell r="M207">
            <v>-10228</v>
          </cell>
          <cell r="N207">
            <v>-20790</v>
          </cell>
          <cell r="O207">
            <v>-29429</v>
          </cell>
          <cell r="P207">
            <v>-37938</v>
          </cell>
        </row>
        <row r="208">
          <cell r="B208">
            <v>37338</v>
          </cell>
          <cell r="C208">
            <v>35312</v>
          </cell>
          <cell r="D208">
            <v>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>
            <v>25713</v>
          </cell>
          <cell r="C209">
            <v>22938</v>
          </cell>
          <cell r="D209">
            <v>27359</v>
          </cell>
          <cell r="E209">
            <v>13980</v>
          </cell>
          <cell r="F209">
            <v>12013</v>
          </cell>
          <cell r="G209">
            <v>12529</v>
          </cell>
          <cell r="H209">
            <v>12962</v>
          </cell>
          <cell r="I209">
            <v>12801</v>
          </cell>
          <cell r="J209">
            <v>12541</v>
          </cell>
          <cell r="K209">
            <v>12313</v>
          </cell>
          <cell r="L209">
            <v>12025</v>
          </cell>
          <cell r="M209">
            <v>11844</v>
          </cell>
          <cell r="N209">
            <v>11765</v>
          </cell>
          <cell r="O209">
            <v>11782</v>
          </cell>
          <cell r="P209">
            <v>11804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B211">
            <v>-365155</v>
          </cell>
          <cell r="C211">
            <v>750107</v>
          </cell>
          <cell r="D211">
            <v>1397330</v>
          </cell>
          <cell r="E211">
            <v>1066782</v>
          </cell>
          <cell r="F211">
            <v>1034708</v>
          </cell>
          <cell r="G211">
            <v>1040922</v>
          </cell>
          <cell r="H211">
            <v>1085789</v>
          </cell>
          <cell r="I211">
            <v>1121393</v>
          </cell>
          <cell r="J211">
            <v>1151569</v>
          </cell>
          <cell r="K211">
            <v>1186222</v>
          </cell>
          <cell r="L211">
            <v>1221639</v>
          </cell>
          <cell r="M211">
            <v>1258287</v>
          </cell>
          <cell r="N211">
            <v>1297340</v>
          </cell>
          <cell r="O211">
            <v>1335377</v>
          </cell>
          <cell r="P211">
            <v>1372752</v>
          </cell>
        </row>
        <row r="212">
          <cell r="B212">
            <v>-3059115</v>
          </cell>
          <cell r="C212">
            <v>857390</v>
          </cell>
          <cell r="D212">
            <v>-663165</v>
          </cell>
          <cell r="E212">
            <v>-168749</v>
          </cell>
          <cell r="F212">
            <v>-271049</v>
          </cell>
          <cell r="G212">
            <v>-297390</v>
          </cell>
          <cell r="H212">
            <v>-332967</v>
          </cell>
          <cell r="I212">
            <v>-349190</v>
          </cell>
          <cell r="J212">
            <v>-359902</v>
          </cell>
          <cell r="K212">
            <v>-373814</v>
          </cell>
          <cell r="L212">
            <v>-388937</v>
          </cell>
          <cell r="M212">
            <v>-403569</v>
          </cell>
          <cell r="N212">
            <v>-421181</v>
          </cell>
          <cell r="O212">
            <v>-436406</v>
          </cell>
          <cell r="P212">
            <v>-450379</v>
          </cell>
        </row>
        <row r="213">
          <cell r="B213">
            <v>-619288</v>
          </cell>
          <cell r="C213">
            <v>-684390</v>
          </cell>
          <cell r="D213">
            <v>-690750</v>
          </cell>
          <cell r="E213">
            <v>-712975</v>
          </cell>
          <cell r="F213">
            <v>-741053</v>
          </cell>
          <cell r="G213">
            <v>-758787</v>
          </cell>
          <cell r="H213">
            <v>-759432</v>
          </cell>
          <cell r="I213">
            <v>-778597</v>
          </cell>
          <cell r="J213">
            <v>-798198</v>
          </cell>
          <cell r="K213">
            <v>-818592</v>
          </cell>
          <cell r="L213">
            <v>-839523</v>
          </cell>
          <cell r="M213">
            <v>-860970</v>
          </cell>
          <cell r="N213">
            <v>-882970</v>
          </cell>
          <cell r="O213">
            <v>-905514</v>
          </cell>
          <cell r="P213">
            <v>-928662</v>
          </cell>
        </row>
        <row r="214">
          <cell r="B214">
            <v>28938</v>
          </cell>
          <cell r="C214">
            <v>27530</v>
          </cell>
          <cell r="D214">
            <v>313655</v>
          </cell>
          <cell r="E214">
            <v>21947</v>
          </cell>
          <cell r="F214">
            <v>32674</v>
          </cell>
          <cell r="G214">
            <v>28544</v>
          </cell>
          <cell r="H214">
            <v>23941</v>
          </cell>
          <cell r="I214">
            <v>21107</v>
          </cell>
          <cell r="J214">
            <v>15753</v>
          </cell>
          <cell r="K214">
            <v>15731</v>
          </cell>
          <cell r="L214">
            <v>11869</v>
          </cell>
          <cell r="M214">
            <v>11616</v>
          </cell>
          <cell r="N214">
            <v>11447</v>
          </cell>
          <cell r="O214">
            <v>11450</v>
          </cell>
          <cell r="P214">
            <v>11454</v>
          </cell>
        </row>
        <row r="215">
          <cell r="B215">
            <v>45460</v>
          </cell>
          <cell r="C215">
            <v>2270</v>
          </cell>
          <cell r="D215">
            <v>-197</v>
          </cell>
          <cell r="E215">
            <v>-2864</v>
          </cell>
          <cell r="F215">
            <v>-1570</v>
          </cell>
          <cell r="G215">
            <v>523</v>
          </cell>
          <cell r="H215">
            <v>289</v>
          </cell>
          <cell r="I215">
            <v>329</v>
          </cell>
          <cell r="J215">
            <v>488</v>
          </cell>
          <cell r="K215">
            <v>499</v>
          </cell>
          <cell r="L215">
            <v>395</v>
          </cell>
          <cell r="M215">
            <v>373</v>
          </cell>
          <cell r="N215">
            <v>224</v>
          </cell>
          <cell r="O215">
            <v>341</v>
          </cell>
          <cell r="P215">
            <v>321</v>
          </cell>
        </row>
        <row r="216">
          <cell r="B216">
            <v>197865</v>
          </cell>
          <cell r="C216">
            <v>219431</v>
          </cell>
          <cell r="D216">
            <v>207330</v>
          </cell>
          <cell r="E216">
            <v>201329</v>
          </cell>
          <cell r="F216">
            <v>211706</v>
          </cell>
          <cell r="G216">
            <v>214476</v>
          </cell>
          <cell r="H216">
            <v>219060</v>
          </cell>
          <cell r="I216">
            <v>223312</v>
          </cell>
          <cell r="J216">
            <v>227735</v>
          </cell>
          <cell r="K216">
            <v>232144</v>
          </cell>
          <cell r="L216">
            <v>236535</v>
          </cell>
          <cell r="M216">
            <v>241048</v>
          </cell>
          <cell r="N216">
            <v>245539</v>
          </cell>
          <cell r="O216">
            <v>250105</v>
          </cell>
          <cell r="P216">
            <v>254767</v>
          </cell>
        </row>
        <row r="217">
          <cell r="B217">
            <v>122451</v>
          </cell>
          <cell r="C217">
            <v>89803</v>
          </cell>
          <cell r="D217">
            <v>105027</v>
          </cell>
          <cell r="E217">
            <v>98415</v>
          </cell>
          <cell r="F217">
            <v>114446</v>
          </cell>
          <cell r="G217">
            <v>115520</v>
          </cell>
          <cell r="H217">
            <v>116532</v>
          </cell>
          <cell r="I217">
            <v>117924</v>
          </cell>
          <cell r="J217">
            <v>119259</v>
          </cell>
          <cell r="K217">
            <v>120765</v>
          </cell>
          <cell r="L217">
            <v>122256</v>
          </cell>
          <cell r="M217">
            <v>123854</v>
          </cell>
          <cell r="N217">
            <v>125451</v>
          </cell>
          <cell r="O217">
            <v>126781</v>
          </cell>
          <cell r="P217">
            <v>128001</v>
          </cell>
        </row>
        <row r="218">
          <cell r="B218">
            <v>301469</v>
          </cell>
          <cell r="C218">
            <v>332826</v>
          </cell>
          <cell r="D218">
            <v>371949</v>
          </cell>
          <cell r="E218">
            <v>369321</v>
          </cell>
          <cell r="F218">
            <v>376314</v>
          </cell>
          <cell r="G218">
            <v>395265</v>
          </cell>
          <cell r="H218">
            <v>409674</v>
          </cell>
          <cell r="I218">
            <v>423125</v>
          </cell>
          <cell r="J218">
            <v>436587</v>
          </cell>
          <cell r="K218">
            <v>450250</v>
          </cell>
          <cell r="L218">
            <v>464326</v>
          </cell>
          <cell r="M218">
            <v>478065</v>
          </cell>
          <cell r="N218">
            <v>492070</v>
          </cell>
          <cell r="O218">
            <v>505914</v>
          </cell>
          <cell r="P218">
            <v>519595</v>
          </cell>
        </row>
        <row r="219">
          <cell r="B219">
            <v>13745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B220">
            <v>10399</v>
          </cell>
          <cell r="C220">
            <v>83317</v>
          </cell>
          <cell r="D220">
            <v>83319</v>
          </cell>
          <cell r="E220">
            <v>83319</v>
          </cell>
          <cell r="F220">
            <v>83319</v>
          </cell>
          <cell r="G220">
            <v>83319</v>
          </cell>
          <cell r="H220">
            <v>83319</v>
          </cell>
          <cell r="I220">
            <v>83319</v>
          </cell>
          <cell r="J220">
            <v>83319</v>
          </cell>
          <cell r="K220">
            <v>83319</v>
          </cell>
          <cell r="L220">
            <v>83320</v>
          </cell>
          <cell r="M220">
            <v>83319</v>
          </cell>
          <cell r="N220">
            <v>83319</v>
          </cell>
          <cell r="O220">
            <v>83319</v>
          </cell>
          <cell r="P220">
            <v>83319</v>
          </cell>
        </row>
        <row r="221">
          <cell r="B221">
            <v>72184</v>
          </cell>
          <cell r="C221">
            <v>69086</v>
          </cell>
          <cell r="D221">
            <v>65988</v>
          </cell>
          <cell r="E221">
            <v>62890</v>
          </cell>
          <cell r="F221">
            <v>59792</v>
          </cell>
          <cell r="G221">
            <v>56694</v>
          </cell>
          <cell r="H221">
            <v>53596</v>
          </cell>
          <cell r="I221">
            <v>50498</v>
          </cell>
          <cell r="J221">
            <v>47400</v>
          </cell>
          <cell r="K221">
            <v>44302</v>
          </cell>
          <cell r="L221">
            <v>38769</v>
          </cell>
          <cell r="M221">
            <v>33236</v>
          </cell>
          <cell r="N221">
            <v>27703</v>
          </cell>
          <cell r="O221">
            <v>22170</v>
          </cell>
          <cell r="P221">
            <v>16637</v>
          </cell>
        </row>
        <row r="222">
          <cell r="B222">
            <v>190605</v>
          </cell>
          <cell r="C222">
            <v>368096</v>
          </cell>
          <cell r="D222">
            <v>544792</v>
          </cell>
          <cell r="E222">
            <v>726275</v>
          </cell>
          <cell r="F222">
            <v>774751</v>
          </cell>
          <cell r="G222">
            <v>819897</v>
          </cell>
          <cell r="H222">
            <v>861727</v>
          </cell>
          <cell r="I222">
            <v>894992</v>
          </cell>
          <cell r="J222">
            <v>920743</v>
          </cell>
          <cell r="K222">
            <v>936720</v>
          </cell>
          <cell r="L222">
            <v>943094</v>
          </cell>
          <cell r="M222">
            <v>938399</v>
          </cell>
          <cell r="N222">
            <v>923142</v>
          </cell>
          <cell r="O222">
            <v>899246</v>
          </cell>
          <cell r="P222">
            <v>866840</v>
          </cell>
        </row>
        <row r="223">
          <cell r="B223">
            <v>0</v>
          </cell>
          <cell r="C223">
            <v>4588</v>
          </cell>
          <cell r="D223">
            <v>4554</v>
          </cell>
          <cell r="E223">
            <v>1885</v>
          </cell>
          <cell r="F223">
            <v>2026</v>
          </cell>
          <cell r="G223">
            <v>2101</v>
          </cell>
          <cell r="H223">
            <v>2172</v>
          </cell>
          <cell r="I223">
            <v>2126</v>
          </cell>
          <cell r="J223">
            <v>2083</v>
          </cell>
          <cell r="K223">
            <v>2046</v>
          </cell>
          <cell r="L223">
            <v>1996</v>
          </cell>
          <cell r="M223">
            <v>1970</v>
          </cell>
          <cell r="N223">
            <v>1959</v>
          </cell>
          <cell r="O223">
            <v>1965</v>
          </cell>
          <cell r="P223">
            <v>1968</v>
          </cell>
        </row>
        <row r="224">
          <cell r="B224">
            <v>3431753</v>
          </cell>
          <cell r="C224">
            <v>3565334</v>
          </cell>
          <cell r="D224">
            <v>3496200</v>
          </cell>
          <cell r="E224">
            <v>3670288</v>
          </cell>
          <cell r="F224">
            <v>4025530</v>
          </cell>
          <cell r="G224">
            <v>4119719</v>
          </cell>
          <cell r="H224">
            <v>4200634</v>
          </cell>
          <cell r="I224">
            <v>4277638</v>
          </cell>
          <cell r="J224">
            <v>4353532</v>
          </cell>
          <cell r="K224">
            <v>4426505</v>
          </cell>
          <cell r="L224">
            <v>4496999</v>
          </cell>
          <cell r="M224">
            <v>4563633</v>
          </cell>
          <cell r="N224">
            <v>4625261</v>
          </cell>
          <cell r="O224">
            <v>4682542</v>
          </cell>
          <cell r="P224">
            <v>4735670</v>
          </cell>
        </row>
        <row r="225">
          <cell r="B225">
            <v>18286</v>
          </cell>
          <cell r="C225">
            <v>20556</v>
          </cell>
          <cell r="D225">
            <v>20359</v>
          </cell>
          <cell r="E225">
            <v>17495</v>
          </cell>
          <cell r="F225">
            <v>15925</v>
          </cell>
          <cell r="G225">
            <v>16448</v>
          </cell>
          <cell r="H225">
            <v>16737</v>
          </cell>
          <cell r="I225">
            <v>17066</v>
          </cell>
          <cell r="J225">
            <v>17554</v>
          </cell>
          <cell r="K225">
            <v>18054</v>
          </cell>
          <cell r="L225">
            <v>18449</v>
          </cell>
          <cell r="M225">
            <v>18822</v>
          </cell>
          <cell r="N225">
            <v>19046</v>
          </cell>
          <cell r="O225">
            <v>19387</v>
          </cell>
          <cell r="P225">
            <v>19708</v>
          </cell>
        </row>
        <row r="226">
          <cell r="B226">
            <v>3303062</v>
          </cell>
          <cell r="C226">
            <v>3431634</v>
          </cell>
          <cell r="D226">
            <v>3365092</v>
          </cell>
          <cell r="E226">
            <v>3698962</v>
          </cell>
          <cell r="F226">
            <v>3525436</v>
          </cell>
          <cell r="G226">
            <v>3605547</v>
          </cell>
          <cell r="H226">
            <v>3673939</v>
          </cell>
          <cell r="I226">
            <v>3749514</v>
          </cell>
          <cell r="J226">
            <v>3823573</v>
          </cell>
          <cell r="K226">
            <v>3894474</v>
          </cell>
          <cell r="L226">
            <v>3964278</v>
          </cell>
          <cell r="M226">
            <v>4028284</v>
          </cell>
          <cell r="N226">
            <v>4086241</v>
          </cell>
          <cell r="O226">
            <v>4138647</v>
          </cell>
          <cell r="P226">
            <v>4187425</v>
          </cell>
        </row>
        <row r="227">
          <cell r="B227">
            <v>345309</v>
          </cell>
          <cell r="C227">
            <v>345309</v>
          </cell>
          <cell r="D227">
            <v>345309</v>
          </cell>
          <cell r="E227">
            <v>345309</v>
          </cell>
          <cell r="F227">
            <v>345309</v>
          </cell>
          <cell r="G227">
            <v>345309</v>
          </cell>
          <cell r="H227">
            <v>345309</v>
          </cell>
          <cell r="I227">
            <v>345309</v>
          </cell>
          <cell r="J227">
            <v>345309</v>
          </cell>
          <cell r="K227">
            <v>345309</v>
          </cell>
          <cell r="L227">
            <v>345309</v>
          </cell>
          <cell r="M227">
            <v>345309</v>
          </cell>
          <cell r="N227">
            <v>345309</v>
          </cell>
          <cell r="O227">
            <v>345309</v>
          </cell>
          <cell r="P227">
            <v>345309</v>
          </cell>
        </row>
        <row r="228">
          <cell r="B228">
            <v>1178182</v>
          </cell>
          <cell r="C228">
            <v>1178182</v>
          </cell>
          <cell r="D228">
            <v>1178182</v>
          </cell>
          <cell r="E228">
            <v>1178182</v>
          </cell>
          <cell r="F228">
            <v>1178182</v>
          </cell>
          <cell r="G228">
            <v>1178182</v>
          </cell>
          <cell r="H228">
            <v>1178182</v>
          </cell>
          <cell r="I228">
            <v>1178182</v>
          </cell>
          <cell r="J228">
            <v>1178182</v>
          </cell>
          <cell r="K228">
            <v>1178182</v>
          </cell>
          <cell r="L228">
            <v>1178182</v>
          </cell>
          <cell r="M228">
            <v>1178182</v>
          </cell>
          <cell r="N228">
            <v>1178182</v>
          </cell>
          <cell r="O228">
            <v>1178182</v>
          </cell>
          <cell r="P228">
            <v>1178182</v>
          </cell>
        </row>
        <row r="229">
          <cell r="B229">
            <v>51315</v>
          </cell>
          <cell r="C229">
            <v>51315</v>
          </cell>
          <cell r="D229">
            <v>51315</v>
          </cell>
          <cell r="E229">
            <v>51315</v>
          </cell>
          <cell r="F229">
            <v>51315</v>
          </cell>
          <cell r="G229">
            <v>51315</v>
          </cell>
          <cell r="H229">
            <v>51315</v>
          </cell>
          <cell r="I229">
            <v>51315</v>
          </cell>
          <cell r="J229">
            <v>51315</v>
          </cell>
          <cell r="K229">
            <v>51315</v>
          </cell>
          <cell r="L229">
            <v>51315</v>
          </cell>
          <cell r="M229">
            <v>51315</v>
          </cell>
          <cell r="N229">
            <v>51315</v>
          </cell>
          <cell r="O229">
            <v>51315</v>
          </cell>
          <cell r="P229">
            <v>51315</v>
          </cell>
        </row>
        <row r="230">
          <cell r="B230">
            <v>137752</v>
          </cell>
          <cell r="C230">
            <v>137752</v>
          </cell>
          <cell r="D230">
            <v>137752</v>
          </cell>
          <cell r="E230">
            <v>137752</v>
          </cell>
          <cell r="F230">
            <v>137752</v>
          </cell>
          <cell r="G230">
            <v>137752</v>
          </cell>
          <cell r="H230">
            <v>137752</v>
          </cell>
          <cell r="I230">
            <v>137752</v>
          </cell>
          <cell r="J230">
            <v>137752</v>
          </cell>
          <cell r="K230">
            <v>137752</v>
          </cell>
          <cell r="L230">
            <v>137752</v>
          </cell>
          <cell r="M230">
            <v>137752</v>
          </cell>
          <cell r="N230">
            <v>137752</v>
          </cell>
          <cell r="O230">
            <v>137752</v>
          </cell>
          <cell r="P230">
            <v>137752</v>
          </cell>
        </row>
        <row r="231">
          <cell r="B231">
            <v>414670</v>
          </cell>
          <cell r="C231">
            <v>430811</v>
          </cell>
          <cell r="D231">
            <v>422457</v>
          </cell>
          <cell r="E231">
            <v>176572</v>
          </cell>
          <cell r="F231">
            <v>190439</v>
          </cell>
          <cell r="G231">
            <v>197271</v>
          </cell>
          <cell r="H231">
            <v>203569</v>
          </cell>
          <cell r="I231">
            <v>199075</v>
          </cell>
          <cell r="J231">
            <v>195072</v>
          </cell>
          <cell r="K231">
            <v>191531</v>
          </cell>
          <cell r="L231">
            <v>186798</v>
          </cell>
          <cell r="M231">
            <v>184301</v>
          </cell>
          <cell r="N231">
            <v>183232</v>
          </cell>
          <cell r="O231">
            <v>183700</v>
          </cell>
          <cell r="P231">
            <v>183963</v>
          </cell>
        </row>
        <row r="232">
          <cell r="B232">
            <v>12869</v>
          </cell>
          <cell r="C232">
            <v>12869</v>
          </cell>
          <cell r="D232">
            <v>12869</v>
          </cell>
          <cell r="E232">
            <v>12869</v>
          </cell>
          <cell r="F232">
            <v>12869</v>
          </cell>
          <cell r="G232">
            <v>12869</v>
          </cell>
          <cell r="H232">
            <v>12869</v>
          </cell>
          <cell r="I232">
            <v>12869</v>
          </cell>
          <cell r="J232">
            <v>12869</v>
          </cell>
          <cell r="K232">
            <v>12869</v>
          </cell>
          <cell r="L232">
            <v>12869</v>
          </cell>
          <cell r="M232">
            <v>12869</v>
          </cell>
          <cell r="N232">
            <v>12869</v>
          </cell>
          <cell r="O232">
            <v>12869</v>
          </cell>
          <cell r="P232">
            <v>12869</v>
          </cell>
        </row>
        <row r="233">
          <cell r="B233">
            <v>19005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B234">
            <v>871666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B236">
            <v>10280988</v>
          </cell>
          <cell r="C236">
            <v>9773592</v>
          </cell>
          <cell r="D236">
            <v>10043377</v>
          </cell>
          <cell r="E236">
            <v>10272320</v>
          </cell>
          <cell r="F236">
            <v>10518049</v>
          </cell>
          <cell r="G236">
            <v>10762152</v>
          </cell>
          <cell r="H236">
            <v>10971904</v>
          </cell>
          <cell r="I236">
            <v>11163586</v>
          </cell>
          <cell r="J236">
            <v>11343612</v>
          </cell>
          <cell r="K236">
            <v>11509544</v>
          </cell>
          <cell r="L236">
            <v>11658999</v>
          </cell>
          <cell r="M236">
            <v>11789624</v>
          </cell>
          <cell r="N236">
            <v>11900461</v>
          </cell>
          <cell r="O236">
            <v>11993973</v>
          </cell>
          <cell r="P236">
            <v>12070701</v>
          </cell>
        </row>
        <row r="237">
          <cell r="B237">
            <v>1023875</v>
          </cell>
          <cell r="C237">
            <v>1023875</v>
          </cell>
          <cell r="D237">
            <v>1023875</v>
          </cell>
          <cell r="E237">
            <v>1023875</v>
          </cell>
          <cell r="F237">
            <v>1023875</v>
          </cell>
          <cell r="G237">
            <v>1023875</v>
          </cell>
          <cell r="H237">
            <v>1023875</v>
          </cell>
          <cell r="I237">
            <v>1023875</v>
          </cell>
          <cell r="J237">
            <v>1023875</v>
          </cell>
          <cell r="K237">
            <v>1023875</v>
          </cell>
          <cell r="L237">
            <v>1023875</v>
          </cell>
          <cell r="M237">
            <v>1023875</v>
          </cell>
          <cell r="N237">
            <v>1023875</v>
          </cell>
          <cell r="O237">
            <v>1023875</v>
          </cell>
          <cell r="P237">
            <v>1023875</v>
          </cell>
        </row>
        <row r="238">
          <cell r="B238">
            <v>1220361</v>
          </cell>
          <cell r="C238">
            <v>453012</v>
          </cell>
          <cell r="D238">
            <v>492136</v>
          </cell>
          <cell r="E238">
            <v>490187</v>
          </cell>
          <cell r="F238">
            <v>497836</v>
          </cell>
          <cell r="G238">
            <v>517444</v>
          </cell>
          <cell r="H238">
            <v>532512</v>
          </cell>
          <cell r="I238">
            <v>546640</v>
          </cell>
          <cell r="J238">
            <v>560790</v>
          </cell>
          <cell r="K238">
            <v>575167</v>
          </cell>
          <cell r="L238">
            <v>589976</v>
          </cell>
          <cell r="M238">
            <v>604466</v>
          </cell>
          <cell r="N238">
            <v>619241</v>
          </cell>
          <cell r="O238">
            <v>633875</v>
          </cell>
          <cell r="P238">
            <v>648366</v>
          </cell>
        </row>
        <row r="239">
          <cell r="B239">
            <v>8036752</v>
          </cell>
          <cell r="C239">
            <v>8296705</v>
          </cell>
          <cell r="D239">
            <v>8527366</v>
          </cell>
          <cell r="E239">
            <v>8758258</v>
          </cell>
          <cell r="F239">
            <v>8996339</v>
          </cell>
          <cell r="G239">
            <v>9220834</v>
          </cell>
          <cell r="H239">
            <v>9415517</v>
          </cell>
          <cell r="I239">
            <v>9593071</v>
          </cell>
          <cell r="J239">
            <v>9758947</v>
          </cell>
          <cell r="K239">
            <v>9910503</v>
          </cell>
          <cell r="L239">
            <v>10045148</v>
          </cell>
          <cell r="M239">
            <v>10161283</v>
          </cell>
          <cell r="N239">
            <v>10257345</v>
          </cell>
          <cell r="O239">
            <v>10336223</v>
          </cell>
          <cell r="P239">
            <v>10398461</v>
          </cell>
        </row>
        <row r="240">
          <cell r="B240">
            <v>727639</v>
          </cell>
          <cell r="C240">
            <v>-197206</v>
          </cell>
          <cell r="D240">
            <v>-52053</v>
          </cell>
          <cell r="E240">
            <v>-146481</v>
          </cell>
          <cell r="F240">
            <v>-169088</v>
          </cell>
          <cell r="G240">
            <v>-153833</v>
          </cell>
          <cell r="H240">
            <v>-147223</v>
          </cell>
          <cell r="I240">
            <v>-140829</v>
          </cell>
          <cell r="J240">
            <v>-134298</v>
          </cell>
          <cell r="K240">
            <v>-128114</v>
          </cell>
          <cell r="L240">
            <v>-121293</v>
          </cell>
          <cell r="M240">
            <v>-115040</v>
          </cell>
          <cell r="N240">
            <v>-108230</v>
          </cell>
          <cell r="O240">
            <v>-101687</v>
          </cell>
          <cell r="P240">
            <v>-95396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B242">
            <v>-199758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B243">
            <v>266526</v>
          </cell>
          <cell r="C243">
            <v>246853</v>
          </cell>
          <cell r="D243">
            <v>244303</v>
          </cell>
          <cell r="E243">
            <v>209934</v>
          </cell>
          <cell r="F243">
            <v>191100</v>
          </cell>
          <cell r="G243">
            <v>197380</v>
          </cell>
          <cell r="H243">
            <v>200847</v>
          </cell>
          <cell r="I243">
            <v>204797</v>
          </cell>
          <cell r="J243">
            <v>210654</v>
          </cell>
          <cell r="K243">
            <v>216646</v>
          </cell>
          <cell r="L243">
            <v>221387</v>
          </cell>
          <cell r="M243">
            <v>225863</v>
          </cell>
          <cell r="N243">
            <v>228551</v>
          </cell>
          <cell r="O243">
            <v>232647</v>
          </cell>
          <cell r="P243">
            <v>236498</v>
          </cell>
        </row>
        <row r="244">
          <cell r="B244">
            <v>9406</v>
          </cell>
          <cell r="C244">
            <v>12099</v>
          </cell>
          <cell r="D244">
            <v>9454</v>
          </cell>
          <cell r="E244">
            <v>9162</v>
          </cell>
          <cell r="F244">
            <v>8724</v>
          </cell>
          <cell r="G244">
            <v>8937</v>
          </cell>
          <cell r="H244">
            <v>8936</v>
          </cell>
          <cell r="I244">
            <v>9104</v>
          </cell>
          <cell r="J244">
            <v>9389</v>
          </cell>
          <cell r="K244">
            <v>9711</v>
          </cell>
          <cell r="L244">
            <v>10052</v>
          </cell>
          <cell r="M244">
            <v>10385</v>
          </cell>
          <cell r="N244">
            <v>10730</v>
          </cell>
          <cell r="O244">
            <v>11067</v>
          </cell>
          <cell r="P244">
            <v>11443</v>
          </cell>
        </row>
        <row r="245">
          <cell r="B245">
            <v>12164</v>
          </cell>
          <cell r="C245">
            <v>4542</v>
          </cell>
          <cell r="D245">
            <v>50902</v>
          </cell>
          <cell r="E245">
            <v>-17853</v>
          </cell>
          <cell r="F245">
            <v>10911</v>
          </cell>
          <cell r="G245">
            <v>-3444</v>
          </cell>
          <cell r="H245">
            <v>-3437</v>
          </cell>
          <cell r="I245">
            <v>-3443</v>
          </cell>
          <cell r="J245">
            <v>-3466</v>
          </cell>
          <cell r="K245">
            <v>-3491</v>
          </cell>
          <cell r="L245">
            <v>-5950</v>
          </cell>
          <cell r="M245">
            <v>-5975</v>
          </cell>
          <cell r="N245">
            <v>-5998</v>
          </cell>
          <cell r="O245">
            <v>-6026</v>
          </cell>
          <cell r="P245">
            <v>-6056</v>
          </cell>
        </row>
        <row r="246">
          <cell r="B246">
            <v>4228</v>
          </cell>
          <cell r="C246">
            <v>2117</v>
          </cell>
          <cell r="D246">
            <v>14961</v>
          </cell>
          <cell r="E246">
            <v>-4088</v>
          </cell>
          <cell r="F246">
            <v>3881</v>
          </cell>
          <cell r="G246">
            <v>-96</v>
          </cell>
          <cell r="H246">
            <v>-94</v>
          </cell>
          <cell r="I246">
            <v>-96</v>
          </cell>
          <cell r="J246">
            <v>-102</v>
          </cell>
          <cell r="K246">
            <v>-109</v>
          </cell>
          <cell r="L246">
            <v>-115</v>
          </cell>
          <cell r="M246">
            <v>-122</v>
          </cell>
          <cell r="N246">
            <v>-129</v>
          </cell>
          <cell r="O246">
            <v>-137</v>
          </cell>
          <cell r="P246">
            <v>-145</v>
          </cell>
        </row>
        <row r="247">
          <cell r="B247">
            <v>52177</v>
          </cell>
          <cell r="C247">
            <v>26248</v>
          </cell>
          <cell r="D247">
            <v>170741</v>
          </cell>
          <cell r="E247">
            <v>-45000</v>
          </cell>
          <cell r="F247">
            <v>45000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7336183</v>
          </cell>
          <cell r="C248">
            <v>7427780</v>
          </cell>
          <cell r="D248">
            <v>7283749</v>
          </cell>
          <cell r="E248">
            <v>7545823</v>
          </cell>
          <cell r="F248">
            <v>7741404</v>
          </cell>
          <cell r="G248">
            <v>7922537</v>
          </cell>
          <cell r="H248">
            <v>8078142</v>
          </cell>
          <cell r="I248">
            <v>8226227</v>
          </cell>
          <cell r="J248">
            <v>8372177</v>
          </cell>
          <cell r="K248">
            <v>8512510</v>
          </cell>
          <cell r="L248">
            <v>8648075</v>
          </cell>
          <cell r="M248">
            <v>8776217</v>
          </cell>
          <cell r="N248">
            <v>8894734</v>
          </cell>
          <cell r="O248">
            <v>9004889</v>
          </cell>
          <cell r="P248">
            <v>9107058</v>
          </cell>
        </row>
        <row r="252">
          <cell r="B252">
            <v>689130</v>
          </cell>
          <cell r="C252">
            <v>689130</v>
          </cell>
          <cell r="D252">
            <v>689130</v>
          </cell>
          <cell r="E252">
            <v>689130</v>
          </cell>
          <cell r="F252">
            <v>689130</v>
          </cell>
          <cell r="G252">
            <v>689130</v>
          </cell>
          <cell r="H252">
            <v>689130</v>
          </cell>
          <cell r="I252">
            <v>689130</v>
          </cell>
          <cell r="J252">
            <v>689130</v>
          </cell>
          <cell r="K252">
            <v>689130</v>
          </cell>
          <cell r="L252">
            <v>689130</v>
          </cell>
          <cell r="M252">
            <v>689130</v>
          </cell>
          <cell r="N252">
            <v>689130</v>
          </cell>
          <cell r="O252">
            <v>689130</v>
          </cell>
          <cell r="P252">
            <v>689130</v>
          </cell>
        </row>
        <row r="253">
          <cell r="B253">
            <v>104460</v>
          </cell>
          <cell r="C253">
            <v>104460</v>
          </cell>
          <cell r="D253">
            <v>104460</v>
          </cell>
          <cell r="E253">
            <v>104460</v>
          </cell>
          <cell r="F253">
            <v>104460</v>
          </cell>
          <cell r="G253">
            <v>104460</v>
          </cell>
          <cell r="H253">
            <v>104460</v>
          </cell>
          <cell r="I253">
            <v>104460</v>
          </cell>
          <cell r="J253">
            <v>104460</v>
          </cell>
          <cell r="K253">
            <v>104460</v>
          </cell>
          <cell r="L253">
            <v>104460</v>
          </cell>
          <cell r="M253">
            <v>104460</v>
          </cell>
          <cell r="N253">
            <v>104460</v>
          </cell>
          <cell r="O253">
            <v>104460</v>
          </cell>
          <cell r="P253">
            <v>104460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6">
          <cell r="B256">
            <v>82113</v>
          </cell>
          <cell r="C256">
            <v>44530</v>
          </cell>
          <cell r="D256">
            <v>44663</v>
          </cell>
          <cell r="E256">
            <v>44065</v>
          </cell>
          <cell r="F256">
            <v>43334</v>
          </cell>
          <cell r="G256">
            <v>42626</v>
          </cell>
          <cell r="H256">
            <v>41923</v>
          </cell>
          <cell r="I256">
            <v>44228</v>
          </cell>
          <cell r="J256">
            <v>46661</v>
          </cell>
          <cell r="K256">
            <v>49232</v>
          </cell>
          <cell r="L256">
            <v>51951</v>
          </cell>
          <cell r="M256">
            <v>54824</v>
          </cell>
          <cell r="N256">
            <v>57858</v>
          </cell>
          <cell r="O256">
            <v>61057</v>
          </cell>
          <cell r="P256">
            <v>64437</v>
          </cell>
        </row>
        <row r="257">
          <cell r="B257">
            <v>23957</v>
          </cell>
          <cell r="C257">
            <v>24000</v>
          </cell>
          <cell r="D257">
            <v>24000</v>
          </cell>
          <cell r="E257">
            <v>24678</v>
          </cell>
          <cell r="F257">
            <v>25334</v>
          </cell>
          <cell r="G257">
            <v>25990</v>
          </cell>
          <cell r="H257">
            <v>26650</v>
          </cell>
          <cell r="I257">
            <v>27327</v>
          </cell>
          <cell r="J257">
            <v>28014</v>
          </cell>
          <cell r="K257">
            <v>28729</v>
          </cell>
          <cell r="L257">
            <v>29461</v>
          </cell>
          <cell r="M257">
            <v>30213</v>
          </cell>
          <cell r="N257">
            <v>30983</v>
          </cell>
          <cell r="O257">
            <v>31773</v>
          </cell>
          <cell r="P257">
            <v>32583</v>
          </cell>
        </row>
        <row r="258">
          <cell r="B258">
            <v>78308</v>
          </cell>
          <cell r="C258">
            <v>78308</v>
          </cell>
          <cell r="D258">
            <v>143797</v>
          </cell>
          <cell r="E258">
            <v>73499</v>
          </cell>
          <cell r="F258">
            <v>75202</v>
          </cell>
          <cell r="G258">
            <v>76073</v>
          </cell>
          <cell r="H258">
            <v>78097</v>
          </cell>
          <cell r="I258">
            <v>78885</v>
          </cell>
          <cell r="J258">
            <v>77953</v>
          </cell>
          <cell r="K258">
            <v>78066</v>
          </cell>
          <cell r="L258">
            <v>78066</v>
          </cell>
          <cell r="M258">
            <v>78066</v>
          </cell>
          <cell r="N258">
            <v>78066</v>
          </cell>
          <cell r="O258">
            <v>78066</v>
          </cell>
          <cell r="P258">
            <v>78066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8">
          <cell r="B268">
            <v>24627</v>
          </cell>
          <cell r="C268">
            <v>35500</v>
          </cell>
          <cell r="D268">
            <v>27672</v>
          </cell>
          <cell r="E268">
            <v>28364</v>
          </cell>
          <cell r="F268">
            <v>29073</v>
          </cell>
          <cell r="G268">
            <v>29800</v>
          </cell>
          <cell r="H268">
            <v>30545</v>
          </cell>
          <cell r="I268">
            <v>31309</v>
          </cell>
          <cell r="J268">
            <v>32092</v>
          </cell>
          <cell r="K268">
            <v>32894</v>
          </cell>
          <cell r="L268">
            <v>33716</v>
          </cell>
          <cell r="M268">
            <v>34559</v>
          </cell>
          <cell r="N268">
            <v>35423</v>
          </cell>
          <cell r="O268">
            <v>36309</v>
          </cell>
          <cell r="P268">
            <v>37216</v>
          </cell>
        </row>
        <row r="269">
          <cell r="B269">
            <v>74135</v>
          </cell>
          <cell r="C269">
            <v>211189</v>
          </cell>
          <cell r="D269">
            <v>210415</v>
          </cell>
          <cell r="E269">
            <v>206843</v>
          </cell>
          <cell r="F269">
            <v>159237</v>
          </cell>
          <cell r="G269">
            <v>163218</v>
          </cell>
          <cell r="H269">
            <v>167298</v>
          </cell>
          <cell r="I269">
            <v>171481</v>
          </cell>
          <cell r="J269">
            <v>175768</v>
          </cell>
          <cell r="K269">
            <v>180162</v>
          </cell>
          <cell r="L269">
            <v>184666</v>
          </cell>
          <cell r="M269">
            <v>189283</v>
          </cell>
          <cell r="N269">
            <v>194015</v>
          </cell>
          <cell r="O269">
            <v>198865</v>
          </cell>
          <cell r="P269">
            <v>203837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71364</v>
          </cell>
          <cell r="C271">
            <v>92008</v>
          </cell>
          <cell r="D271">
            <v>99253</v>
          </cell>
          <cell r="E271">
            <v>101735</v>
          </cell>
          <cell r="F271">
            <v>104278</v>
          </cell>
          <cell r="G271">
            <v>106885</v>
          </cell>
          <cell r="H271">
            <v>109557</v>
          </cell>
          <cell r="I271">
            <v>112296</v>
          </cell>
          <cell r="J271">
            <v>115104</v>
          </cell>
          <cell r="K271">
            <v>117981</v>
          </cell>
          <cell r="L271">
            <v>120931</v>
          </cell>
          <cell r="M271">
            <v>123954</v>
          </cell>
          <cell r="N271">
            <v>127053</v>
          </cell>
          <cell r="O271">
            <v>130229</v>
          </cell>
          <cell r="P271">
            <v>133485</v>
          </cell>
        </row>
        <row r="272">
          <cell r="B272">
            <v>4000</v>
          </cell>
          <cell r="C272">
            <v>3502</v>
          </cell>
          <cell r="D272">
            <v>3571</v>
          </cell>
          <cell r="E272">
            <v>4242</v>
          </cell>
          <cell r="F272">
            <v>4575</v>
          </cell>
          <cell r="G272">
            <v>4838</v>
          </cell>
          <cell r="H272">
            <v>5006</v>
          </cell>
          <cell r="I272">
            <v>5103</v>
          </cell>
          <cell r="J272">
            <v>5178</v>
          </cell>
          <cell r="K272">
            <v>5241</v>
          </cell>
          <cell r="L272">
            <v>5299</v>
          </cell>
          <cell r="M272">
            <v>5366</v>
          </cell>
          <cell r="N272">
            <v>5449</v>
          </cell>
          <cell r="O272">
            <v>5544</v>
          </cell>
          <cell r="P272">
            <v>5642</v>
          </cell>
        </row>
        <row r="273">
          <cell r="B273">
            <v>31139</v>
          </cell>
          <cell r="C273">
            <v>32179</v>
          </cell>
          <cell r="D273">
            <v>33331</v>
          </cell>
          <cell r="E273">
            <v>33445</v>
          </cell>
          <cell r="F273">
            <v>38418</v>
          </cell>
          <cell r="G273">
            <v>43650</v>
          </cell>
          <cell r="H273">
            <v>45497</v>
          </cell>
          <cell r="I273">
            <v>45579</v>
          </cell>
          <cell r="J273">
            <v>45506</v>
          </cell>
          <cell r="K273">
            <v>46019</v>
          </cell>
          <cell r="L273">
            <v>46726</v>
          </cell>
          <cell r="M273">
            <v>46274</v>
          </cell>
          <cell r="N273">
            <v>46624</v>
          </cell>
          <cell r="O273">
            <v>47828</v>
          </cell>
          <cell r="P273">
            <v>49113</v>
          </cell>
        </row>
        <row r="274">
          <cell r="B274">
            <v>2868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-20</v>
          </cell>
          <cell r="M274">
            <v>-61</v>
          </cell>
          <cell r="N274">
            <v>-102</v>
          </cell>
          <cell r="O274">
            <v>-143</v>
          </cell>
          <cell r="P274">
            <v>-184</v>
          </cell>
        </row>
        <row r="275">
          <cell r="B275">
            <v>-4458</v>
          </cell>
          <cell r="C275">
            <v>-671</v>
          </cell>
          <cell r="D275">
            <v>2683</v>
          </cell>
          <cell r="E275">
            <v>10265</v>
          </cell>
          <cell r="F275">
            <v>14975</v>
          </cell>
          <cell r="G275">
            <v>16960</v>
          </cell>
          <cell r="H275">
            <v>18075</v>
          </cell>
          <cell r="I275">
            <v>18165</v>
          </cell>
          <cell r="J275">
            <v>17696</v>
          </cell>
          <cell r="K275">
            <v>17221</v>
          </cell>
          <cell r="L275">
            <v>17079</v>
          </cell>
          <cell r="M275">
            <v>17448</v>
          </cell>
          <cell r="N275">
            <v>18118</v>
          </cell>
          <cell r="O275">
            <v>18817</v>
          </cell>
          <cell r="P275">
            <v>19491</v>
          </cell>
        </row>
        <row r="276">
          <cell r="B276">
            <v>24925</v>
          </cell>
          <cell r="C276">
            <v>26867</v>
          </cell>
          <cell r="D276">
            <v>55360</v>
          </cell>
          <cell r="E276">
            <v>53065</v>
          </cell>
          <cell r="F276">
            <v>45004</v>
          </cell>
          <cell r="G276">
            <v>48524</v>
          </cell>
          <cell r="H276">
            <v>47635</v>
          </cell>
          <cell r="I276">
            <v>44914</v>
          </cell>
          <cell r="J276">
            <v>44380</v>
          </cell>
          <cell r="K276">
            <v>45083</v>
          </cell>
          <cell r="L276">
            <v>47170</v>
          </cell>
          <cell r="M276">
            <v>48163</v>
          </cell>
          <cell r="N276">
            <v>48719</v>
          </cell>
          <cell r="O276">
            <v>49777</v>
          </cell>
          <cell r="P276">
            <v>51015</v>
          </cell>
        </row>
        <row r="277">
          <cell r="B277">
            <v>30020</v>
          </cell>
          <cell r="C277">
            <v>30703</v>
          </cell>
          <cell r="D277">
            <v>32357</v>
          </cell>
          <cell r="E277">
            <v>32745</v>
          </cell>
          <cell r="F277">
            <v>38410</v>
          </cell>
          <cell r="G277">
            <v>43774</v>
          </cell>
          <cell r="H277">
            <v>46014</v>
          </cell>
          <cell r="I277">
            <v>46022</v>
          </cell>
          <cell r="J277">
            <v>45954</v>
          </cell>
          <cell r="K277">
            <v>46220</v>
          </cell>
          <cell r="L277">
            <v>46849</v>
          </cell>
          <cell r="M277">
            <v>46376</v>
          </cell>
          <cell r="N277">
            <v>46675</v>
          </cell>
          <cell r="O277">
            <v>47828</v>
          </cell>
          <cell r="P277">
            <v>49113</v>
          </cell>
        </row>
        <row r="278">
          <cell r="B278">
            <v>351554</v>
          </cell>
          <cell r="C278">
            <v>359562</v>
          </cell>
          <cell r="D278">
            <v>405432</v>
          </cell>
          <cell r="E278">
            <v>434398</v>
          </cell>
          <cell r="F278">
            <v>460114</v>
          </cell>
          <cell r="G278">
            <v>480555</v>
          </cell>
          <cell r="H278">
            <v>490702</v>
          </cell>
          <cell r="I278">
            <v>498888</v>
          </cell>
          <cell r="J278">
            <v>506180</v>
          </cell>
          <cell r="K278">
            <v>512446</v>
          </cell>
          <cell r="L278">
            <v>518541</v>
          </cell>
          <cell r="M278">
            <v>525735</v>
          </cell>
          <cell r="N278">
            <v>534266</v>
          </cell>
          <cell r="O278">
            <v>543394</v>
          </cell>
          <cell r="P278">
            <v>552755</v>
          </cell>
        </row>
        <row r="279">
          <cell r="B279">
            <v>30171</v>
          </cell>
          <cell r="C279">
            <v>25485</v>
          </cell>
          <cell r="D279">
            <v>44714</v>
          </cell>
          <cell r="E279">
            <v>53476</v>
          </cell>
          <cell r="F279">
            <v>57989</v>
          </cell>
          <cell r="G279">
            <v>56259</v>
          </cell>
          <cell r="H279">
            <v>52800</v>
          </cell>
          <cell r="I279">
            <v>48210</v>
          </cell>
          <cell r="J279">
            <v>47347</v>
          </cell>
          <cell r="K279">
            <v>46253</v>
          </cell>
          <cell r="L279">
            <v>47101</v>
          </cell>
          <cell r="M279">
            <v>48047</v>
          </cell>
          <cell r="N279">
            <v>48898</v>
          </cell>
          <cell r="O279">
            <v>50095</v>
          </cell>
          <cell r="P279">
            <v>51400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B282">
            <v>11367</v>
          </cell>
          <cell r="C282">
            <v>-32513</v>
          </cell>
          <cell r="D282">
            <v>-2783</v>
          </cell>
          <cell r="E282">
            <v>10248</v>
          </cell>
          <cell r="F282">
            <v>14855</v>
          </cell>
          <cell r="G282">
            <v>15403</v>
          </cell>
          <cell r="H282">
            <v>15528</v>
          </cell>
          <cell r="I282">
            <v>15829</v>
          </cell>
          <cell r="J282">
            <v>16057</v>
          </cell>
          <cell r="K282">
            <v>16363</v>
          </cell>
          <cell r="L282">
            <v>16490</v>
          </cell>
          <cell r="M282">
            <v>16745</v>
          </cell>
          <cell r="N282">
            <v>17028</v>
          </cell>
          <cell r="O282">
            <v>17348</v>
          </cell>
          <cell r="P282">
            <v>17632</v>
          </cell>
        </row>
        <row r="283">
          <cell r="B283">
            <v>3135</v>
          </cell>
          <cell r="C283">
            <v>-8502</v>
          </cell>
          <cell r="D283">
            <v>-1969</v>
          </cell>
          <cell r="E283">
            <v>829</v>
          </cell>
          <cell r="F283">
            <v>2217</v>
          </cell>
          <cell r="G283">
            <v>3057</v>
          </cell>
          <cell r="H283">
            <v>3644</v>
          </cell>
          <cell r="I283">
            <v>4174</v>
          </cell>
          <cell r="J283">
            <v>4314</v>
          </cell>
          <cell r="K283">
            <v>4530</v>
          </cell>
          <cell r="L283">
            <v>4544</v>
          </cell>
          <cell r="M283">
            <v>4477</v>
          </cell>
          <cell r="N283">
            <v>4502</v>
          </cell>
          <cell r="O283">
            <v>4587</v>
          </cell>
          <cell r="P283">
            <v>4663</v>
          </cell>
        </row>
        <row r="284">
          <cell r="B284">
            <v>2431</v>
          </cell>
          <cell r="C284">
            <v>2449</v>
          </cell>
          <cell r="D284">
            <v>3737</v>
          </cell>
          <cell r="E284">
            <v>3950</v>
          </cell>
          <cell r="F284">
            <v>3717</v>
          </cell>
          <cell r="G284">
            <v>3869</v>
          </cell>
          <cell r="H284">
            <v>3974</v>
          </cell>
          <cell r="I284">
            <v>4063</v>
          </cell>
          <cell r="J284">
            <v>4148</v>
          </cell>
          <cell r="K284">
            <v>4241</v>
          </cell>
          <cell r="L284">
            <v>4334</v>
          </cell>
          <cell r="M284">
            <v>4419</v>
          </cell>
          <cell r="N284">
            <v>4515</v>
          </cell>
          <cell r="O284">
            <v>4623</v>
          </cell>
          <cell r="P284">
            <v>4735</v>
          </cell>
        </row>
        <row r="287">
          <cell r="B287">
            <v>704574</v>
          </cell>
          <cell r="C287">
            <v>684390</v>
          </cell>
          <cell r="D287">
            <v>690750</v>
          </cell>
          <cell r="E287">
            <v>712975</v>
          </cell>
          <cell r="F287">
            <v>741053</v>
          </cell>
          <cell r="G287">
            <v>758787</v>
          </cell>
          <cell r="H287">
            <v>759432</v>
          </cell>
          <cell r="I287">
            <v>778597</v>
          </cell>
          <cell r="J287">
            <v>798198</v>
          </cell>
          <cell r="K287">
            <v>818592</v>
          </cell>
          <cell r="L287">
            <v>839523</v>
          </cell>
          <cell r="M287">
            <v>860970</v>
          </cell>
          <cell r="N287">
            <v>882970</v>
          </cell>
          <cell r="O287">
            <v>905514</v>
          </cell>
          <cell r="P287">
            <v>928662</v>
          </cell>
        </row>
        <row r="288">
          <cell r="B288">
            <v>0</v>
          </cell>
          <cell r="C288">
            <v>721973</v>
          </cell>
          <cell r="D288">
            <v>690617</v>
          </cell>
          <cell r="E288">
            <v>713572</v>
          </cell>
          <cell r="F288">
            <v>741783</v>
          </cell>
          <cell r="G288">
            <v>759495</v>
          </cell>
          <cell r="H288">
            <v>760135</v>
          </cell>
          <cell r="I288">
            <v>776292</v>
          </cell>
          <cell r="J288">
            <v>795765</v>
          </cell>
          <cell r="K288">
            <v>816021</v>
          </cell>
          <cell r="L288">
            <v>836803</v>
          </cell>
          <cell r="M288">
            <v>858098</v>
          </cell>
          <cell r="N288">
            <v>879936</v>
          </cell>
          <cell r="O288">
            <v>902315</v>
          </cell>
          <cell r="P288">
            <v>925282</v>
          </cell>
        </row>
        <row r="290">
          <cell r="B290">
            <v>56487</v>
          </cell>
          <cell r="C290">
            <v>82650</v>
          </cell>
          <cell r="D290">
            <v>84825</v>
          </cell>
          <cell r="E290">
            <v>61965</v>
          </cell>
          <cell r="F290">
            <v>65312</v>
          </cell>
          <cell r="G290">
            <v>89288</v>
          </cell>
          <cell r="H290">
            <v>88945</v>
          </cell>
          <cell r="I290">
            <v>90345</v>
          </cell>
          <cell r="J290">
            <v>92038</v>
          </cell>
          <cell r="K290">
            <v>93798</v>
          </cell>
          <cell r="L290">
            <v>112096</v>
          </cell>
          <cell r="M290">
            <v>113946</v>
          </cell>
          <cell r="N290">
            <v>115843</v>
          </cell>
          <cell r="O290">
            <v>117788</v>
          </cell>
          <cell r="P290">
            <v>119783</v>
          </cell>
        </row>
        <row r="291">
          <cell r="B291">
            <v>8340</v>
          </cell>
          <cell r="C291">
            <v>8416</v>
          </cell>
          <cell r="D291">
            <v>14000</v>
          </cell>
          <cell r="E291">
            <v>14000</v>
          </cell>
          <cell r="F291">
            <v>14000</v>
          </cell>
          <cell r="G291">
            <v>14000</v>
          </cell>
          <cell r="H291">
            <v>14000</v>
          </cell>
          <cell r="I291">
            <v>14000</v>
          </cell>
          <cell r="J291">
            <v>14000</v>
          </cell>
          <cell r="K291">
            <v>14000</v>
          </cell>
          <cell r="L291">
            <v>10286</v>
          </cell>
          <cell r="M291">
            <v>10029</v>
          </cell>
          <cell r="N291">
            <v>9856</v>
          </cell>
          <cell r="O291">
            <v>9856</v>
          </cell>
          <cell r="P291">
            <v>9856</v>
          </cell>
        </row>
        <row r="293">
          <cell r="B293">
            <v>358592</v>
          </cell>
          <cell r="C293">
            <v>374916</v>
          </cell>
          <cell r="D293">
            <v>369376</v>
          </cell>
          <cell r="E293">
            <v>358322</v>
          </cell>
          <cell r="F293">
            <v>342459</v>
          </cell>
          <cell r="G293">
            <v>339463</v>
          </cell>
          <cell r="H293">
            <v>338289</v>
          </cell>
          <cell r="I293">
            <v>337960</v>
          </cell>
          <cell r="J293">
            <v>333936</v>
          </cell>
          <cell r="K293">
            <v>330922</v>
          </cell>
          <cell r="L293">
            <v>330844</v>
          </cell>
          <cell r="M293">
            <v>329019</v>
          </cell>
          <cell r="N293">
            <v>328705</v>
          </cell>
          <cell r="O293">
            <v>324829</v>
          </cell>
          <cell r="P293">
            <v>319859</v>
          </cell>
        </row>
        <row r="294">
          <cell r="B294">
            <v>391842</v>
          </cell>
          <cell r="C294">
            <v>630109</v>
          </cell>
          <cell r="D294">
            <v>780099</v>
          </cell>
          <cell r="E294">
            <v>733646</v>
          </cell>
          <cell r="F294">
            <v>352299</v>
          </cell>
          <cell r="G294">
            <v>345119</v>
          </cell>
          <cell r="H294">
            <v>338216</v>
          </cell>
          <cell r="I294">
            <v>320770</v>
          </cell>
          <cell r="J294">
            <v>303787</v>
          </cell>
          <cell r="K294">
            <v>284753</v>
          </cell>
          <cell r="L294">
            <v>262202</v>
          </cell>
          <cell r="M294">
            <v>239134</v>
          </cell>
          <cell r="N294">
            <v>219364</v>
          </cell>
          <cell r="O294">
            <v>200478</v>
          </cell>
          <cell r="P294">
            <v>181720</v>
          </cell>
        </row>
        <row r="295">
          <cell r="B295">
            <v>310765</v>
          </cell>
          <cell r="C295">
            <v>237506</v>
          </cell>
          <cell r="D295">
            <v>259902</v>
          </cell>
          <cell r="E295">
            <v>250844</v>
          </cell>
          <cell r="F295">
            <v>237359</v>
          </cell>
          <cell r="G295">
            <v>240032</v>
          </cell>
          <cell r="H295">
            <v>242981</v>
          </cell>
          <cell r="I295">
            <v>247905</v>
          </cell>
          <cell r="J295">
            <v>247057</v>
          </cell>
          <cell r="K295">
            <v>248188</v>
          </cell>
          <cell r="L295">
            <v>246770</v>
          </cell>
          <cell r="M295">
            <v>249038</v>
          </cell>
          <cell r="N295">
            <v>253188</v>
          </cell>
          <cell r="O295">
            <v>253320</v>
          </cell>
          <cell r="P295">
            <v>252882</v>
          </cell>
        </row>
        <row r="296">
          <cell r="B296">
            <v>445787</v>
          </cell>
          <cell r="C296">
            <v>501452</v>
          </cell>
          <cell r="D296">
            <v>509441</v>
          </cell>
          <cell r="E296">
            <v>473158</v>
          </cell>
          <cell r="F296">
            <v>436860</v>
          </cell>
          <cell r="G296">
            <v>405848</v>
          </cell>
          <cell r="H296">
            <v>382239</v>
          </cell>
          <cell r="I296">
            <v>356653</v>
          </cell>
          <cell r="J296">
            <v>334408</v>
          </cell>
          <cell r="K296">
            <v>312155</v>
          </cell>
          <cell r="L296">
            <v>289258</v>
          </cell>
          <cell r="M296">
            <v>267240</v>
          </cell>
          <cell r="N296">
            <v>245837</v>
          </cell>
          <cell r="O296">
            <v>224930</v>
          </cell>
          <cell r="P296">
            <v>204580</v>
          </cell>
        </row>
        <row r="297">
          <cell r="C297">
            <v>19114</v>
          </cell>
          <cell r="D297">
            <v>18920</v>
          </cell>
          <cell r="E297">
            <v>16274</v>
          </cell>
          <cell r="F297">
            <v>16303</v>
          </cell>
          <cell r="G297">
            <v>13356</v>
          </cell>
          <cell r="H297">
            <v>7143</v>
          </cell>
          <cell r="I297">
            <v>6058</v>
          </cell>
          <cell r="J297">
            <v>3136</v>
          </cell>
          <cell r="K297">
            <v>1656</v>
          </cell>
          <cell r="L297">
            <v>1674</v>
          </cell>
          <cell r="M297">
            <v>1680</v>
          </cell>
          <cell r="N297">
            <v>1686</v>
          </cell>
          <cell r="O297">
            <v>1691</v>
          </cell>
          <cell r="P297">
            <v>1698</v>
          </cell>
        </row>
        <row r="299">
          <cell r="C299">
            <v>1463</v>
          </cell>
          <cell r="D299">
            <v>4470</v>
          </cell>
          <cell r="E299">
            <v>7398</v>
          </cell>
          <cell r="F299">
            <v>10093</v>
          </cell>
          <cell r="G299">
            <v>13130</v>
          </cell>
          <cell r="H299">
            <v>16364</v>
          </cell>
          <cell r="I299">
            <v>19626</v>
          </cell>
          <cell r="J299">
            <v>21556</v>
          </cell>
          <cell r="K299">
            <v>24568</v>
          </cell>
          <cell r="L299">
            <v>27630</v>
          </cell>
          <cell r="M299">
            <v>30752</v>
          </cell>
          <cell r="N299">
            <v>33953</v>
          </cell>
          <cell r="O299">
            <v>37235</v>
          </cell>
          <cell r="P299">
            <v>40569</v>
          </cell>
        </row>
        <row r="300">
          <cell r="C300">
            <v>1760</v>
          </cell>
          <cell r="D300">
            <v>5802</v>
          </cell>
          <cell r="E300">
            <v>9606</v>
          </cell>
          <cell r="F300">
            <v>12631</v>
          </cell>
          <cell r="G300">
            <v>15915</v>
          </cell>
          <cell r="H300">
            <v>19299</v>
          </cell>
          <cell r="I300">
            <v>22403</v>
          </cell>
          <cell r="J300">
            <v>23622</v>
          </cell>
          <cell r="K300">
            <v>26187</v>
          </cell>
          <cell r="L300">
            <v>28833</v>
          </cell>
          <cell r="M300">
            <v>31549</v>
          </cell>
          <cell r="N300">
            <v>34340</v>
          </cell>
          <cell r="O300">
            <v>37212</v>
          </cell>
          <cell r="P300">
            <v>40161</v>
          </cell>
        </row>
        <row r="301">
          <cell r="C301">
            <v>1463</v>
          </cell>
          <cell r="D301">
            <v>4470</v>
          </cell>
          <cell r="E301">
            <v>7398</v>
          </cell>
          <cell r="F301">
            <v>10093</v>
          </cell>
          <cell r="G301">
            <v>13130</v>
          </cell>
          <cell r="H301">
            <v>16364</v>
          </cell>
          <cell r="I301">
            <v>19626</v>
          </cell>
          <cell r="J301">
            <v>21556</v>
          </cell>
          <cell r="K301">
            <v>24568</v>
          </cell>
          <cell r="L301">
            <v>27630</v>
          </cell>
          <cell r="M301">
            <v>30752</v>
          </cell>
          <cell r="N301">
            <v>33953</v>
          </cell>
          <cell r="O301">
            <v>37235</v>
          </cell>
          <cell r="P301">
            <v>40569</v>
          </cell>
        </row>
        <row r="302">
          <cell r="C302">
            <v>1517</v>
          </cell>
          <cell r="D302">
            <v>5076</v>
          </cell>
          <cell r="E302">
            <v>8587</v>
          </cell>
          <cell r="F302">
            <v>11551</v>
          </cell>
          <cell r="G302">
            <v>14708</v>
          </cell>
          <cell r="H302">
            <v>17951</v>
          </cell>
          <cell r="I302">
            <v>21083</v>
          </cell>
          <cell r="J302">
            <v>23092</v>
          </cell>
          <cell r="K302">
            <v>25858</v>
          </cell>
          <cell r="L302">
            <v>28580</v>
          </cell>
          <cell r="M302">
            <v>31258</v>
          </cell>
          <cell r="N302">
            <v>33908</v>
          </cell>
          <cell r="O302">
            <v>36528</v>
          </cell>
          <cell r="P302">
            <v>39118</v>
          </cell>
        </row>
        <row r="303">
          <cell r="C303">
            <v>0</v>
          </cell>
          <cell r="D303">
            <v>6</v>
          </cell>
          <cell r="E303">
            <v>16</v>
          </cell>
          <cell r="F303">
            <v>27</v>
          </cell>
          <cell r="G303">
            <v>38</v>
          </cell>
          <cell r="H303">
            <v>49</v>
          </cell>
          <cell r="I303">
            <v>61</v>
          </cell>
          <cell r="J303">
            <v>72</v>
          </cell>
          <cell r="K303">
            <v>84</v>
          </cell>
          <cell r="L303">
            <v>91</v>
          </cell>
          <cell r="M303">
            <v>93</v>
          </cell>
          <cell r="N303">
            <v>95</v>
          </cell>
          <cell r="O303">
            <v>97</v>
          </cell>
          <cell r="P303">
            <v>99</v>
          </cell>
        </row>
        <row r="309">
          <cell r="B309">
            <v>66526</v>
          </cell>
          <cell r="C309">
            <v>78308</v>
          </cell>
          <cell r="D309">
            <v>111052</v>
          </cell>
          <cell r="E309">
            <v>108648</v>
          </cell>
          <cell r="F309">
            <v>74350</v>
          </cell>
          <cell r="G309">
            <v>75638</v>
          </cell>
          <cell r="H309">
            <v>77085</v>
          </cell>
          <cell r="I309">
            <v>78491</v>
          </cell>
          <cell r="J309">
            <v>78419</v>
          </cell>
          <cell r="K309">
            <v>78010</v>
          </cell>
          <cell r="L309">
            <v>78066</v>
          </cell>
          <cell r="M309">
            <v>78066</v>
          </cell>
          <cell r="N309">
            <v>78066</v>
          </cell>
          <cell r="O309">
            <v>78066</v>
          </cell>
          <cell r="P309">
            <v>78066</v>
          </cell>
        </row>
        <row r="310">
          <cell r="B310">
            <v>5189606</v>
          </cell>
          <cell r="C310">
            <v>5456093</v>
          </cell>
          <cell r="D310">
            <v>5814617</v>
          </cell>
          <cell r="E310">
            <v>6212307</v>
          </cell>
          <cell r="F310">
            <v>6641196</v>
          </cell>
          <cell r="G310">
            <v>7082528</v>
          </cell>
          <cell r="H310">
            <v>7542932</v>
          </cell>
          <cell r="I310">
            <v>8036182</v>
          </cell>
          <cell r="J310">
            <v>8561673</v>
          </cell>
          <cell r="K310">
            <v>9118434</v>
          </cell>
          <cell r="L310">
            <v>9701442</v>
          </cell>
          <cell r="M310">
            <v>10313277</v>
          </cell>
          <cell r="N310">
            <v>10964254</v>
          </cell>
          <cell r="O310">
            <v>11654210</v>
          </cell>
          <cell r="P310">
            <v>12381956</v>
          </cell>
        </row>
        <row r="311">
          <cell r="B311">
            <v>75822</v>
          </cell>
          <cell r="C311">
            <v>72724</v>
          </cell>
          <cell r="D311">
            <v>69626</v>
          </cell>
          <cell r="E311">
            <v>66528</v>
          </cell>
          <cell r="F311">
            <v>63430</v>
          </cell>
          <cell r="G311">
            <v>60332</v>
          </cell>
          <cell r="H311">
            <v>57234</v>
          </cell>
          <cell r="I311">
            <v>54136</v>
          </cell>
          <cell r="J311">
            <v>51038</v>
          </cell>
          <cell r="K311">
            <v>47940</v>
          </cell>
          <cell r="L311">
            <v>43625</v>
          </cell>
          <cell r="M311">
            <v>38092</v>
          </cell>
          <cell r="N311">
            <v>32559</v>
          </cell>
          <cell r="O311">
            <v>27026</v>
          </cell>
          <cell r="P311">
            <v>21493</v>
          </cell>
        </row>
        <row r="312">
          <cell r="B312">
            <v>649113</v>
          </cell>
          <cell r="C312">
            <v>665563</v>
          </cell>
          <cell r="D312">
            <v>831011</v>
          </cell>
          <cell r="E312">
            <v>1015655</v>
          </cell>
          <cell r="F312">
            <v>1130459</v>
          </cell>
          <cell r="G312">
            <v>1179260</v>
          </cell>
          <cell r="H312">
            <v>1224323</v>
          </cell>
          <cell r="I312">
            <v>1263279</v>
          </cell>
          <cell r="J312">
            <v>1294092</v>
          </cell>
          <cell r="K312">
            <v>1316176</v>
          </cell>
          <cell r="L312">
            <v>1328586</v>
          </cell>
          <cell r="M312">
            <v>1330694</v>
          </cell>
          <cell r="N312">
            <v>1322073</v>
          </cell>
          <cell r="O312">
            <v>1303842</v>
          </cell>
          <cell r="P312">
            <v>1276936</v>
          </cell>
        </row>
        <row r="313">
          <cell r="B313">
            <v>63010</v>
          </cell>
          <cell r="C313">
            <v>23979</v>
          </cell>
          <cell r="D313">
            <v>24000</v>
          </cell>
          <cell r="E313">
            <v>24339</v>
          </cell>
          <cell r="F313">
            <v>25006</v>
          </cell>
          <cell r="G313">
            <v>25662</v>
          </cell>
          <cell r="H313">
            <v>26320</v>
          </cell>
          <cell r="I313">
            <v>26989</v>
          </cell>
          <cell r="J313">
            <v>27671</v>
          </cell>
          <cell r="K313">
            <v>28372</v>
          </cell>
          <cell r="L313">
            <v>29095</v>
          </cell>
          <cell r="M313">
            <v>29837</v>
          </cell>
          <cell r="N313">
            <v>30598</v>
          </cell>
          <cell r="O313">
            <v>31378</v>
          </cell>
          <cell r="P313">
            <v>32178</v>
          </cell>
        </row>
        <row r="314">
          <cell r="B314">
            <v>-31525</v>
          </cell>
          <cell r="C314">
            <v>-26133</v>
          </cell>
          <cell r="D314">
            <v>-139630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B315">
            <v>12954286</v>
          </cell>
          <cell r="C315">
            <v>13508184</v>
          </cell>
          <cell r="D315">
            <v>14130741</v>
          </cell>
          <cell r="E315">
            <v>14759440</v>
          </cell>
          <cell r="F315">
            <v>15423480</v>
          </cell>
          <cell r="G315">
            <v>16096818</v>
          </cell>
          <cell r="H315">
            <v>16767517</v>
          </cell>
          <cell r="I315">
            <v>17446084</v>
          </cell>
          <cell r="J315">
            <v>18140922</v>
          </cell>
          <cell r="K315">
            <v>18853896</v>
          </cell>
          <cell r="L315">
            <v>19577360</v>
          </cell>
          <cell r="M315">
            <v>20311790</v>
          </cell>
          <cell r="N315">
            <v>21065912</v>
          </cell>
          <cell r="O315">
            <v>21840222</v>
          </cell>
          <cell r="P315">
            <v>22635236</v>
          </cell>
        </row>
        <row r="316">
          <cell r="B316">
            <v>50000</v>
          </cell>
          <cell r="C316">
            <v>67729</v>
          </cell>
          <cell r="D316">
            <v>59325</v>
          </cell>
          <cell r="E316">
            <v>55689</v>
          </cell>
          <cell r="F316">
            <v>61860</v>
          </cell>
          <cell r="G316">
            <v>62496</v>
          </cell>
          <cell r="H316">
            <v>64927</v>
          </cell>
          <cell r="I316">
            <v>67140</v>
          </cell>
          <cell r="J316">
            <v>69455</v>
          </cell>
          <cell r="K316">
            <v>71743</v>
          </cell>
          <cell r="L316">
            <v>74006</v>
          </cell>
          <cell r="M316">
            <v>76336</v>
          </cell>
          <cell r="N316">
            <v>78639</v>
          </cell>
          <cell r="O316">
            <v>80979</v>
          </cell>
          <cell r="P316">
            <v>83368</v>
          </cell>
        </row>
        <row r="317">
          <cell r="B317">
            <v>595314</v>
          </cell>
          <cell r="C317">
            <v>735811</v>
          </cell>
          <cell r="D317">
            <v>926212</v>
          </cell>
          <cell r="E317">
            <v>1105099</v>
          </cell>
          <cell r="F317">
            <v>1155819</v>
          </cell>
          <cell r="G317">
            <v>1202701</v>
          </cell>
          <cell r="H317">
            <v>1245944</v>
          </cell>
          <cell r="I317">
            <v>1280614</v>
          </cell>
          <cell r="J317">
            <v>1307571</v>
          </cell>
          <cell r="K317">
            <v>1324781</v>
          </cell>
          <cell r="L317">
            <v>1332391</v>
          </cell>
          <cell r="M317">
            <v>1328997</v>
          </cell>
          <cell r="N317">
            <v>1315149</v>
          </cell>
          <cell r="O317">
            <v>1292535</v>
          </cell>
          <cell r="P317">
            <v>1261336</v>
          </cell>
        </row>
        <row r="318">
          <cell r="B318">
            <v>13188522</v>
          </cell>
          <cell r="C318">
            <v>13827845</v>
          </cell>
          <cell r="D318">
            <v>14433637</v>
          </cell>
          <cell r="E318">
            <v>15085244</v>
          </cell>
          <cell r="F318">
            <v>15761715</v>
          </cell>
          <cell r="G318">
            <v>16431922</v>
          </cell>
          <cell r="H318">
            <v>17103112</v>
          </cell>
          <cell r="I318">
            <v>17789058</v>
          </cell>
          <cell r="J318">
            <v>18492786</v>
          </cell>
          <cell r="K318">
            <v>19215008</v>
          </cell>
          <cell r="L318">
            <v>19939714</v>
          </cell>
          <cell r="M318">
            <v>20683866</v>
          </cell>
          <cell r="N318">
            <v>21447958</v>
          </cell>
          <cell r="O318">
            <v>22232486</v>
          </cell>
          <cell r="P318">
            <v>23037986</v>
          </cell>
        </row>
        <row r="319">
          <cell r="B319">
            <v>5285200</v>
          </cell>
          <cell r="C319">
            <v>5626986</v>
          </cell>
          <cell r="D319">
            <v>6002249</v>
          </cell>
          <cell r="E319">
            <v>6422366</v>
          </cell>
          <cell r="F319">
            <v>6860026</v>
          </cell>
          <cell r="G319">
            <v>7305030</v>
          </cell>
          <cell r="H319">
            <v>7780834</v>
          </cell>
          <cell r="I319">
            <v>8291531</v>
          </cell>
          <cell r="J319">
            <v>8831815</v>
          </cell>
          <cell r="K319">
            <v>9405052</v>
          </cell>
          <cell r="L319">
            <v>9997832</v>
          </cell>
          <cell r="M319">
            <v>10628722</v>
          </cell>
          <cell r="N319">
            <v>11299786</v>
          </cell>
          <cell r="O319">
            <v>12008635</v>
          </cell>
          <cell r="P319">
            <v>12755277</v>
          </cell>
        </row>
        <row r="320">
          <cell r="B320">
            <v>83318</v>
          </cell>
          <cell r="C320">
            <v>84151</v>
          </cell>
          <cell r="D320">
            <v>87085</v>
          </cell>
          <cell r="E320">
            <v>82545</v>
          </cell>
          <cell r="F320">
            <v>84827</v>
          </cell>
          <cell r="G320">
            <v>87113</v>
          </cell>
          <cell r="H320">
            <v>89278</v>
          </cell>
          <cell r="I320">
            <v>91215</v>
          </cell>
          <cell r="J320">
            <v>92951</v>
          </cell>
          <cell r="K320">
            <v>94544</v>
          </cell>
          <cell r="L320">
            <v>95997</v>
          </cell>
          <cell r="M320">
            <v>97284</v>
          </cell>
          <cell r="N320">
            <v>98389</v>
          </cell>
          <cell r="O320">
            <v>99307</v>
          </cell>
          <cell r="P320">
            <v>100049</v>
          </cell>
        </row>
        <row r="321">
          <cell r="B321">
            <v>432370</v>
          </cell>
          <cell r="C321">
            <v>396905</v>
          </cell>
          <cell r="D321">
            <v>427175</v>
          </cell>
          <cell r="E321">
            <v>451824</v>
          </cell>
          <cell r="F321">
            <v>472696</v>
          </cell>
          <cell r="G321">
            <v>506974</v>
          </cell>
          <cell r="H321">
            <v>543655</v>
          </cell>
          <cell r="I321">
            <v>581045</v>
          </cell>
          <cell r="J321">
            <v>615259</v>
          </cell>
          <cell r="K321">
            <v>651464</v>
          </cell>
          <cell r="L321">
            <v>693007</v>
          </cell>
          <cell r="M321">
            <v>733220</v>
          </cell>
          <cell r="N321">
            <v>775461</v>
          </cell>
          <cell r="O321">
            <v>815186</v>
          </cell>
          <cell r="P321">
            <v>854971</v>
          </cell>
        </row>
        <row r="322">
          <cell r="B322">
            <v>471492</v>
          </cell>
          <cell r="C322">
            <v>660916</v>
          </cell>
          <cell r="D322">
            <v>861702</v>
          </cell>
          <cell r="E322">
            <v>855452</v>
          </cell>
          <cell r="F322">
            <v>512512</v>
          </cell>
          <cell r="G322">
            <v>541491</v>
          </cell>
          <cell r="H322">
            <v>571899</v>
          </cell>
          <cell r="I322">
            <v>590047</v>
          </cell>
          <cell r="J322">
            <v>605401</v>
          </cell>
          <cell r="K322">
            <v>617902</v>
          </cell>
          <cell r="L322">
            <v>630675</v>
          </cell>
          <cell r="M322">
            <v>643543</v>
          </cell>
          <cell r="N322">
            <v>660378</v>
          </cell>
          <cell r="O322">
            <v>679066</v>
          </cell>
          <cell r="P322">
            <v>698853</v>
          </cell>
        </row>
        <row r="323">
          <cell r="B323">
            <v>344710</v>
          </cell>
          <cell r="C323">
            <v>259495</v>
          </cell>
          <cell r="D323">
            <v>317700</v>
          </cell>
          <cell r="E323">
            <v>344346</v>
          </cell>
          <cell r="F323">
            <v>367596</v>
          </cell>
          <cell r="G323">
            <v>407543</v>
          </cell>
          <cell r="H323">
            <v>448348</v>
          </cell>
          <cell r="I323">
            <v>490990</v>
          </cell>
          <cell r="J323">
            <v>528380</v>
          </cell>
          <cell r="K323">
            <v>568730</v>
          </cell>
          <cell r="L323">
            <v>608933</v>
          </cell>
          <cell r="M323">
            <v>653239</v>
          </cell>
          <cell r="N323">
            <v>699944</v>
          </cell>
          <cell r="O323">
            <v>743677</v>
          </cell>
          <cell r="P323">
            <v>787994</v>
          </cell>
        </row>
        <row r="324">
          <cell r="B324">
            <v>515713</v>
          </cell>
          <cell r="C324">
            <v>527891</v>
          </cell>
          <cell r="D324">
            <v>581258</v>
          </cell>
          <cell r="E324">
            <v>583412</v>
          </cell>
          <cell r="F324">
            <v>585122</v>
          </cell>
          <cell r="G324">
            <v>590890</v>
          </cell>
          <cell r="H324">
            <v>603508</v>
          </cell>
          <cell r="I324">
            <v>613368</v>
          </cell>
          <cell r="J324">
            <v>626845</v>
          </cell>
          <cell r="K324">
            <v>639947</v>
          </cell>
          <cell r="L324">
            <v>653074</v>
          </cell>
          <cell r="M324">
            <v>666656</v>
          </cell>
          <cell r="N324">
            <v>680256</v>
          </cell>
          <cell r="O324">
            <v>693908</v>
          </cell>
          <cell r="P324">
            <v>707749</v>
          </cell>
        </row>
        <row r="330">
          <cell r="B330">
            <v>2613854</v>
          </cell>
          <cell r="C330">
            <v>2149751</v>
          </cell>
          <cell r="D330">
            <v>1979883</v>
          </cell>
          <cell r="E330">
            <v>2705991</v>
          </cell>
          <cell r="F330">
            <v>2569512</v>
          </cell>
          <cell r="G330">
            <v>2509342</v>
          </cell>
          <cell r="H330">
            <v>2559050</v>
          </cell>
          <cell r="I330">
            <v>2606998</v>
          </cell>
          <cell r="J330">
            <v>2675611</v>
          </cell>
          <cell r="K330">
            <v>2744459</v>
          </cell>
          <cell r="L330">
            <v>2894046</v>
          </cell>
          <cell r="M330">
            <v>3018031</v>
          </cell>
          <cell r="N330">
            <v>3124886</v>
          </cell>
          <cell r="O330">
            <v>3214428</v>
          </cell>
          <cell r="P330">
            <v>3321330</v>
          </cell>
        </row>
        <row r="331">
          <cell r="B331">
            <v>64354</v>
          </cell>
          <cell r="C331">
            <v>42483</v>
          </cell>
          <cell r="D331">
            <v>43225</v>
          </cell>
          <cell r="E331">
            <v>89685</v>
          </cell>
          <cell r="F331">
            <v>57864</v>
          </cell>
          <cell r="G331">
            <v>63253</v>
          </cell>
          <cell r="H331">
            <v>63392</v>
          </cell>
          <cell r="I331">
            <v>63139</v>
          </cell>
          <cell r="J331">
            <v>63551</v>
          </cell>
          <cell r="K331">
            <v>63733</v>
          </cell>
          <cell r="L331">
            <v>65456</v>
          </cell>
          <cell r="M331">
            <v>65968</v>
          </cell>
          <cell r="N331">
            <v>66371</v>
          </cell>
          <cell r="O331">
            <v>67073</v>
          </cell>
          <cell r="P331">
            <v>68150</v>
          </cell>
        </row>
        <row r="332">
          <cell r="B332">
            <v>16468</v>
          </cell>
          <cell r="C332">
            <v>14105</v>
          </cell>
          <cell r="D332">
            <v>11002</v>
          </cell>
          <cell r="E332">
            <v>17616</v>
          </cell>
          <cell r="F332">
            <v>13519</v>
          </cell>
          <cell r="G332">
            <v>16122</v>
          </cell>
          <cell r="H332">
            <v>16982</v>
          </cell>
          <cell r="I332">
            <v>18028</v>
          </cell>
          <cell r="J332">
            <v>18775</v>
          </cell>
          <cell r="K332">
            <v>19617</v>
          </cell>
          <cell r="L332">
            <v>19192</v>
          </cell>
          <cell r="M332">
            <v>20019</v>
          </cell>
          <cell r="N332">
            <v>20950</v>
          </cell>
          <cell r="O332">
            <v>21655</v>
          </cell>
          <cell r="P332">
            <v>22027</v>
          </cell>
        </row>
        <row r="333">
          <cell r="B333">
            <v>16920</v>
          </cell>
          <cell r="C333">
            <v>9178</v>
          </cell>
          <cell r="D333">
            <v>8613</v>
          </cell>
          <cell r="E333">
            <v>9160</v>
          </cell>
          <cell r="F333">
            <v>8842</v>
          </cell>
          <cell r="G333">
            <v>9289</v>
          </cell>
          <cell r="H333">
            <v>9547</v>
          </cell>
          <cell r="I333">
            <v>9797</v>
          </cell>
          <cell r="J333">
            <v>10053</v>
          </cell>
          <cell r="K333">
            <v>10327</v>
          </cell>
          <cell r="L333">
            <v>10617</v>
          </cell>
          <cell r="M333">
            <v>10893</v>
          </cell>
          <cell r="N333">
            <v>11178</v>
          </cell>
          <cell r="O333">
            <v>11444</v>
          </cell>
          <cell r="P333">
            <v>11671</v>
          </cell>
        </row>
        <row r="334">
          <cell r="B334">
            <v>1274222</v>
          </cell>
          <cell r="C334">
            <v>1199824</v>
          </cell>
          <cell r="D334">
            <v>1004645</v>
          </cell>
          <cell r="E334">
            <v>1670263</v>
          </cell>
          <cell r="F334">
            <v>1575449</v>
          </cell>
          <cell r="G334">
            <v>1467140</v>
          </cell>
          <cell r="H334">
            <v>1488422</v>
          </cell>
          <cell r="I334">
            <v>1509169</v>
          </cell>
          <cell r="J334">
            <v>1550302</v>
          </cell>
          <cell r="K334">
            <v>1589724</v>
          </cell>
          <cell r="L334">
            <v>1708413</v>
          </cell>
          <cell r="M334">
            <v>1803319</v>
          </cell>
          <cell r="N334">
            <v>1879481</v>
          </cell>
          <cell r="O334">
            <v>1939373</v>
          </cell>
          <cell r="P334">
            <v>2019787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B337">
            <v>30602</v>
          </cell>
          <cell r="C337">
            <v>37934</v>
          </cell>
          <cell r="D337">
            <v>29521</v>
          </cell>
          <cell r="E337">
            <v>30259</v>
          </cell>
          <cell r="F337">
            <v>31016</v>
          </cell>
          <cell r="G337">
            <v>31791</v>
          </cell>
          <cell r="H337">
            <v>32586</v>
          </cell>
          <cell r="I337">
            <v>33400</v>
          </cell>
          <cell r="J337">
            <v>34235</v>
          </cell>
          <cell r="K337">
            <v>35091</v>
          </cell>
          <cell r="L337">
            <v>35968</v>
          </cell>
          <cell r="M337">
            <v>36868</v>
          </cell>
          <cell r="N337">
            <v>37789</v>
          </cell>
          <cell r="O337">
            <v>38734</v>
          </cell>
          <cell r="P337">
            <v>39702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B339">
            <v>1691</v>
          </cell>
          <cell r="C339">
            <v>0</v>
          </cell>
          <cell r="D339">
            <v>1201</v>
          </cell>
          <cell r="E339">
            <v>1231</v>
          </cell>
          <cell r="F339">
            <v>1262</v>
          </cell>
          <cell r="G339">
            <v>1293</v>
          </cell>
          <cell r="H339">
            <v>1326</v>
          </cell>
          <cell r="I339">
            <v>1359</v>
          </cell>
          <cell r="J339">
            <v>1393</v>
          </cell>
          <cell r="K339">
            <v>1428</v>
          </cell>
          <cell r="L339">
            <v>1463</v>
          </cell>
          <cell r="M339">
            <v>1500</v>
          </cell>
          <cell r="N339">
            <v>1537</v>
          </cell>
          <cell r="O339">
            <v>1576</v>
          </cell>
          <cell r="P339">
            <v>1615</v>
          </cell>
        </row>
        <row r="340">
          <cell r="B340">
            <v>326009</v>
          </cell>
          <cell r="C340">
            <v>338106</v>
          </cell>
          <cell r="D340">
            <v>315408</v>
          </cell>
          <cell r="E340">
            <v>298193</v>
          </cell>
          <cell r="F340">
            <v>324476</v>
          </cell>
          <cell r="G340">
            <v>333460</v>
          </cell>
          <cell r="H340">
            <v>341796</v>
          </cell>
          <cell r="I340">
            <v>350341</v>
          </cell>
          <cell r="J340">
            <v>359100</v>
          </cell>
          <cell r="K340">
            <v>368077</v>
          </cell>
          <cell r="L340">
            <v>377279</v>
          </cell>
          <cell r="M340">
            <v>386711</v>
          </cell>
          <cell r="N340">
            <v>396379</v>
          </cell>
          <cell r="O340">
            <v>406289</v>
          </cell>
          <cell r="P340">
            <v>416446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B342">
            <v>138280</v>
          </cell>
          <cell r="C342">
            <v>142927</v>
          </cell>
          <cell r="D342">
            <v>218138</v>
          </cell>
          <cell r="E342">
            <v>230529</v>
          </cell>
          <cell r="F342">
            <v>216963</v>
          </cell>
          <cell r="G342">
            <v>225802</v>
          </cell>
          <cell r="H342">
            <v>231927</v>
          </cell>
          <cell r="I342">
            <v>237130</v>
          </cell>
          <cell r="J342">
            <v>242108</v>
          </cell>
          <cell r="K342">
            <v>247535</v>
          </cell>
          <cell r="L342">
            <v>252933</v>
          </cell>
          <cell r="M342">
            <v>257911</v>
          </cell>
          <cell r="N342">
            <v>263505</v>
          </cell>
          <cell r="O342">
            <v>269855</v>
          </cell>
          <cell r="P342">
            <v>276344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B344">
            <v>6916</v>
          </cell>
          <cell r="C344">
            <v>2000</v>
          </cell>
          <cell r="D344">
            <v>2000</v>
          </cell>
          <cell r="E344">
            <v>2000</v>
          </cell>
          <cell r="F344">
            <v>2000</v>
          </cell>
          <cell r="G344">
            <v>2000</v>
          </cell>
          <cell r="H344">
            <v>2000</v>
          </cell>
          <cell r="I344">
            <v>2000</v>
          </cell>
          <cell r="J344">
            <v>2000</v>
          </cell>
          <cell r="K344">
            <v>2000</v>
          </cell>
          <cell r="L344">
            <v>18000</v>
          </cell>
          <cell r="M344">
            <v>18000</v>
          </cell>
          <cell r="N344">
            <v>18000</v>
          </cell>
          <cell r="O344">
            <v>18000</v>
          </cell>
          <cell r="P344">
            <v>18000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B346">
            <v>6000</v>
          </cell>
          <cell r="C346">
            <v>6000</v>
          </cell>
          <cell r="D346">
            <v>6000</v>
          </cell>
          <cell r="E346">
            <v>6000</v>
          </cell>
          <cell r="F346">
            <v>6000</v>
          </cell>
          <cell r="G346">
            <v>6000</v>
          </cell>
          <cell r="H346">
            <v>6000</v>
          </cell>
          <cell r="I346">
            <v>6000</v>
          </cell>
          <cell r="J346">
            <v>6000</v>
          </cell>
          <cell r="K346">
            <v>6000</v>
          </cell>
          <cell r="L346">
            <v>6000</v>
          </cell>
          <cell r="M346">
            <v>6000</v>
          </cell>
          <cell r="N346">
            <v>6000</v>
          </cell>
          <cell r="O346">
            <v>6000</v>
          </cell>
          <cell r="P346">
            <v>6000</v>
          </cell>
        </row>
        <row r="350">
          <cell r="B350">
            <v>-326645</v>
          </cell>
          <cell r="C350">
            <v>1558</v>
          </cell>
          <cell r="D350">
            <v>1452</v>
          </cell>
          <cell r="E350">
            <v>1442</v>
          </cell>
          <cell r="F350">
            <v>1359</v>
          </cell>
          <cell r="G350">
            <v>1282</v>
          </cell>
          <cell r="H350">
            <v>1209</v>
          </cell>
          <cell r="I350">
            <v>1140</v>
          </cell>
          <cell r="J350">
            <v>1075</v>
          </cell>
          <cell r="K350">
            <v>1014</v>
          </cell>
          <cell r="L350">
            <v>956</v>
          </cell>
          <cell r="M350">
            <v>902</v>
          </cell>
          <cell r="N350">
            <v>850</v>
          </cell>
          <cell r="O350">
            <v>801</v>
          </cell>
          <cell r="P350">
            <v>756</v>
          </cell>
        </row>
        <row r="351">
          <cell r="B351">
            <v>3717</v>
          </cell>
          <cell r="C351">
            <v>-1877</v>
          </cell>
          <cell r="D351">
            <v>3047</v>
          </cell>
          <cell r="E351">
            <v>1505</v>
          </cell>
          <cell r="F351">
            <v>-2757</v>
          </cell>
          <cell r="G351">
            <v>-1106</v>
          </cell>
          <cell r="H351">
            <v>-1025</v>
          </cell>
          <cell r="I351">
            <v>-1049</v>
          </cell>
          <cell r="J351">
            <v>-1074</v>
          </cell>
          <cell r="K351">
            <v>-1103</v>
          </cell>
          <cell r="L351">
            <v>-1132</v>
          </cell>
          <cell r="M351">
            <v>-1158</v>
          </cell>
          <cell r="N351">
            <v>-1188</v>
          </cell>
          <cell r="O351">
            <v>-1215</v>
          </cell>
          <cell r="P351">
            <v>-1241</v>
          </cell>
        </row>
        <row r="352">
          <cell r="B352">
            <v>346142</v>
          </cell>
          <cell r="C352">
            <v>-347430</v>
          </cell>
          <cell r="D352">
            <v>-22528</v>
          </cell>
          <cell r="E352">
            <v>-126341</v>
          </cell>
          <cell r="F352">
            <v>-5482</v>
          </cell>
          <cell r="G352">
            <v>6328</v>
          </cell>
          <cell r="H352">
            <v>3735</v>
          </cell>
          <cell r="I352">
            <v>3574</v>
          </cell>
          <cell r="J352">
            <v>3611</v>
          </cell>
          <cell r="K352">
            <v>3867</v>
          </cell>
          <cell r="L352">
            <v>4060</v>
          </cell>
          <cell r="M352">
            <v>3821</v>
          </cell>
          <cell r="N352">
            <v>4033</v>
          </cell>
          <cell r="O352">
            <v>3895</v>
          </cell>
          <cell r="P352">
            <v>3480</v>
          </cell>
        </row>
        <row r="353">
          <cell r="B353">
            <v>16278</v>
          </cell>
          <cell r="C353">
            <v>324</v>
          </cell>
          <cell r="D353">
            <v>-44737</v>
          </cell>
          <cell r="E353">
            <v>92307</v>
          </cell>
          <cell r="F353">
            <v>-52417</v>
          </cell>
          <cell r="G353">
            <v>12224</v>
          </cell>
          <cell r="H353">
            <v>12828</v>
          </cell>
          <cell r="I353">
            <v>15717</v>
          </cell>
          <cell r="J353">
            <v>16595</v>
          </cell>
          <cell r="K353">
            <v>16744</v>
          </cell>
          <cell r="L353">
            <v>17546</v>
          </cell>
          <cell r="M353">
            <v>17499</v>
          </cell>
          <cell r="N353">
            <v>17293</v>
          </cell>
          <cell r="O353">
            <v>17666</v>
          </cell>
          <cell r="P353">
            <v>19396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>
            <v>-3936</v>
          </cell>
          <cell r="C355">
            <v>-401</v>
          </cell>
          <cell r="D355">
            <v>0</v>
          </cell>
          <cell r="E355">
            <v>85</v>
          </cell>
          <cell r="F355">
            <v>82</v>
          </cell>
          <cell r="G355">
            <v>82</v>
          </cell>
          <cell r="H355">
            <v>83</v>
          </cell>
          <cell r="I355">
            <v>85</v>
          </cell>
          <cell r="J355">
            <v>86</v>
          </cell>
          <cell r="K355">
            <v>89</v>
          </cell>
          <cell r="L355">
            <v>92</v>
          </cell>
          <cell r="M355">
            <v>94</v>
          </cell>
          <cell r="N355">
            <v>96</v>
          </cell>
          <cell r="O355">
            <v>99</v>
          </cell>
          <cell r="P355">
            <v>101</v>
          </cell>
        </row>
        <row r="356">
          <cell r="B356">
            <v>2043</v>
          </cell>
          <cell r="C356">
            <v>41</v>
          </cell>
          <cell r="D356">
            <v>-5616</v>
          </cell>
          <cell r="E356">
            <v>-61690</v>
          </cell>
          <cell r="F356">
            <v>3086</v>
          </cell>
          <cell r="G356">
            <v>1287</v>
          </cell>
          <cell r="H356">
            <v>1338</v>
          </cell>
          <cell r="I356">
            <v>-1283</v>
          </cell>
          <cell r="J356">
            <v>-1084</v>
          </cell>
          <cell r="K356">
            <v>-917</v>
          </cell>
          <cell r="L356">
            <v>-1158</v>
          </cell>
          <cell r="M356">
            <v>-542</v>
          </cell>
          <cell r="N356">
            <v>-134</v>
          </cell>
          <cell r="O356">
            <v>322</v>
          </cell>
          <cell r="P356">
            <v>383</v>
          </cell>
        </row>
        <row r="357">
          <cell r="B357">
            <v>126035</v>
          </cell>
          <cell r="C357">
            <v>-70833</v>
          </cell>
          <cell r="D357">
            <v>-118243</v>
          </cell>
          <cell r="E357">
            <v>-96956</v>
          </cell>
          <cell r="F357">
            <v>-35054</v>
          </cell>
          <cell r="G357">
            <v>-103259</v>
          </cell>
          <cell r="H357">
            <v>-104244</v>
          </cell>
          <cell r="I357">
            <v>-105713</v>
          </cell>
          <cell r="J357">
            <v>-106452</v>
          </cell>
          <cell r="K357">
            <v>-108043</v>
          </cell>
          <cell r="L357">
            <v>-109532</v>
          </cell>
          <cell r="M357">
            <v>-110950</v>
          </cell>
          <cell r="N357">
            <v>-112809</v>
          </cell>
          <cell r="O357">
            <v>-114107</v>
          </cell>
          <cell r="P357">
            <v>-114576</v>
          </cell>
        </row>
        <row r="358">
          <cell r="B358">
            <v>-1373230</v>
          </cell>
          <cell r="C358">
            <v>321257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B359">
            <v>21486</v>
          </cell>
          <cell r="C359">
            <v>21830</v>
          </cell>
          <cell r="D359">
            <v>21830</v>
          </cell>
          <cell r="E359">
            <v>20488</v>
          </cell>
          <cell r="F359">
            <v>20963</v>
          </cell>
          <cell r="G359">
            <v>21206</v>
          </cell>
          <cell r="H359">
            <v>21770</v>
          </cell>
          <cell r="I359">
            <v>21990</v>
          </cell>
          <cell r="J359">
            <v>21730</v>
          </cell>
          <cell r="K359">
            <v>21762</v>
          </cell>
          <cell r="L359">
            <v>21762</v>
          </cell>
          <cell r="M359">
            <v>21762</v>
          </cell>
          <cell r="N359">
            <v>21762</v>
          </cell>
          <cell r="O359">
            <v>21762</v>
          </cell>
          <cell r="P359">
            <v>21762</v>
          </cell>
        </row>
        <row r="360">
          <cell r="B360">
            <v>-58315</v>
          </cell>
          <cell r="C360">
            <v>69879</v>
          </cell>
          <cell r="D360">
            <v>37779</v>
          </cell>
          <cell r="E360">
            <v>54919</v>
          </cell>
          <cell r="F360">
            <v>3419</v>
          </cell>
          <cell r="G360">
            <v>1130</v>
          </cell>
          <cell r="H360">
            <v>91</v>
          </cell>
          <cell r="I360">
            <v>-2810</v>
          </cell>
          <cell r="J360">
            <v>-4961</v>
          </cell>
          <cell r="K360">
            <v>-8257</v>
          </cell>
          <cell r="L360">
            <v>-5038</v>
          </cell>
          <cell r="M360">
            <v>-9013</v>
          </cell>
          <cell r="N360">
            <v>-12802</v>
          </cell>
          <cell r="O360">
            <v>-14897</v>
          </cell>
          <cell r="P360">
            <v>-14932</v>
          </cell>
        </row>
        <row r="361">
          <cell r="B361">
            <v>-133095</v>
          </cell>
          <cell r="C361">
            <v>635</v>
          </cell>
          <cell r="D361">
            <v>592</v>
          </cell>
          <cell r="E361">
            <v>587</v>
          </cell>
          <cell r="F361">
            <v>554</v>
          </cell>
          <cell r="G361">
            <v>522</v>
          </cell>
          <cell r="H361">
            <v>493</v>
          </cell>
          <cell r="I361">
            <v>465</v>
          </cell>
          <cell r="J361">
            <v>438</v>
          </cell>
          <cell r="K361">
            <v>413</v>
          </cell>
          <cell r="L361">
            <v>390</v>
          </cell>
          <cell r="M361">
            <v>367</v>
          </cell>
          <cell r="N361">
            <v>346</v>
          </cell>
          <cell r="O361">
            <v>326</v>
          </cell>
          <cell r="P361">
            <v>308</v>
          </cell>
        </row>
        <row r="362">
          <cell r="B362">
            <v>7146</v>
          </cell>
          <cell r="C362">
            <v>6113</v>
          </cell>
          <cell r="D362">
            <v>7019</v>
          </cell>
          <cell r="E362">
            <v>3571</v>
          </cell>
          <cell r="F362">
            <v>3053</v>
          </cell>
          <cell r="G362">
            <v>3155</v>
          </cell>
          <cell r="H362">
            <v>3241</v>
          </cell>
          <cell r="I362">
            <v>3186</v>
          </cell>
          <cell r="J362">
            <v>3113</v>
          </cell>
          <cell r="K362">
            <v>3051</v>
          </cell>
          <cell r="L362">
            <v>2979</v>
          </cell>
          <cell r="M362">
            <v>2936</v>
          </cell>
          <cell r="N362">
            <v>2923</v>
          </cell>
          <cell r="O362">
            <v>2937</v>
          </cell>
          <cell r="P362">
            <v>2959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B364">
            <v>161184</v>
          </cell>
          <cell r="C364">
            <v>687726</v>
          </cell>
          <cell r="D364">
            <v>352533</v>
          </cell>
          <cell r="E364">
            <v>480655</v>
          </cell>
          <cell r="F364">
            <v>322069</v>
          </cell>
          <cell r="G364">
            <v>310954</v>
          </cell>
          <cell r="H364">
            <v>319544</v>
          </cell>
          <cell r="I364">
            <v>326715</v>
          </cell>
          <cell r="J364">
            <v>332222</v>
          </cell>
          <cell r="K364">
            <v>339579</v>
          </cell>
          <cell r="L364">
            <v>346409</v>
          </cell>
          <cell r="M364">
            <v>354331</v>
          </cell>
          <cell r="N364">
            <v>362341</v>
          </cell>
          <cell r="O364">
            <v>369784</v>
          </cell>
          <cell r="P364">
            <v>375871</v>
          </cell>
        </row>
        <row r="365">
          <cell r="B365">
            <v>-1236020</v>
          </cell>
          <cell r="C365">
            <v>244676</v>
          </cell>
          <cell r="D365">
            <v>-175615</v>
          </cell>
          <cell r="E365">
            <v>-69910</v>
          </cell>
          <cell r="F365">
            <v>-87439</v>
          </cell>
          <cell r="G365">
            <v>-92903</v>
          </cell>
          <cell r="H365">
            <v>-93319</v>
          </cell>
          <cell r="I365">
            <v>-94465</v>
          </cell>
          <cell r="J365">
            <v>-94054</v>
          </cell>
          <cell r="K365">
            <v>-95267</v>
          </cell>
          <cell r="L365">
            <v>-96123</v>
          </cell>
          <cell r="M365">
            <v>-96929</v>
          </cell>
          <cell r="N365">
            <v>-98572</v>
          </cell>
          <cell r="O365">
            <v>-99057</v>
          </cell>
          <cell r="P365">
            <v>-97756</v>
          </cell>
        </row>
        <row r="366">
          <cell r="B366">
            <v>-204993</v>
          </cell>
          <cell r="C366">
            <v>-230662</v>
          </cell>
          <cell r="D366">
            <v>-218804</v>
          </cell>
          <cell r="E366">
            <v>-222062</v>
          </cell>
          <cell r="F366">
            <v>-221495</v>
          </cell>
          <cell r="G366">
            <v>-223153</v>
          </cell>
          <cell r="H366">
            <v>-228650</v>
          </cell>
          <cell r="I366">
            <v>-234424</v>
          </cell>
          <cell r="J366">
            <v>-240321</v>
          </cell>
          <cell r="K366">
            <v>-246456</v>
          </cell>
          <cell r="L366">
            <v>-252752</v>
          </cell>
          <cell r="M366">
            <v>-259204</v>
          </cell>
          <cell r="N366">
            <v>-265821</v>
          </cell>
          <cell r="O366">
            <v>-272602</v>
          </cell>
          <cell r="P366">
            <v>-279563</v>
          </cell>
        </row>
        <row r="367">
          <cell r="B367">
            <v>14728</v>
          </cell>
          <cell r="C367">
            <v>14556</v>
          </cell>
          <cell r="D367">
            <v>22914</v>
          </cell>
          <cell r="E367">
            <v>19866</v>
          </cell>
          <cell r="F367">
            <v>21894</v>
          </cell>
          <cell r="G367">
            <v>19752</v>
          </cell>
          <cell r="H367">
            <v>15831</v>
          </cell>
          <cell r="I367">
            <v>14909</v>
          </cell>
          <cell r="J367">
            <v>12545</v>
          </cell>
          <cell r="K367">
            <v>11988</v>
          </cell>
          <cell r="L367">
            <v>3830</v>
          </cell>
          <cell r="M367">
            <v>3875</v>
          </cell>
          <cell r="N367">
            <v>3932</v>
          </cell>
          <cell r="O367">
            <v>3994</v>
          </cell>
          <cell r="P367">
            <v>4066</v>
          </cell>
        </row>
        <row r="368">
          <cell r="B368">
            <v>-5306</v>
          </cell>
          <cell r="C368">
            <v>-2492</v>
          </cell>
          <cell r="D368">
            <v>-312</v>
          </cell>
          <cell r="E368">
            <v>-704</v>
          </cell>
          <cell r="F368">
            <v>-435</v>
          </cell>
          <cell r="G368">
            <v>95</v>
          </cell>
          <cell r="H368">
            <v>44</v>
          </cell>
          <cell r="I368">
            <v>65</v>
          </cell>
          <cell r="J368">
            <v>110</v>
          </cell>
          <cell r="K368">
            <v>118</v>
          </cell>
          <cell r="L368">
            <v>97</v>
          </cell>
          <cell r="M368">
            <v>97</v>
          </cell>
          <cell r="N368">
            <v>66</v>
          </cell>
          <cell r="O368">
            <v>103</v>
          </cell>
          <cell r="P368">
            <v>108</v>
          </cell>
        </row>
        <row r="369">
          <cell r="B369">
            <v>709637</v>
          </cell>
          <cell r="C369">
            <v>711514</v>
          </cell>
          <cell r="D369">
            <v>708466</v>
          </cell>
          <cell r="E369">
            <v>706961</v>
          </cell>
          <cell r="F369">
            <v>709718</v>
          </cell>
          <cell r="G369">
            <v>710824</v>
          </cell>
          <cell r="H369">
            <v>711849</v>
          </cell>
          <cell r="I369">
            <v>712898</v>
          </cell>
          <cell r="J369">
            <v>713972</v>
          </cell>
          <cell r="K369">
            <v>715075</v>
          </cell>
          <cell r="L369">
            <v>716207</v>
          </cell>
          <cell r="M369">
            <v>717366</v>
          </cell>
          <cell r="N369">
            <v>718553</v>
          </cell>
          <cell r="O369">
            <v>719768</v>
          </cell>
          <cell r="P369">
            <v>721008</v>
          </cell>
        </row>
        <row r="370">
          <cell r="B370">
            <v>59237</v>
          </cell>
          <cell r="C370">
            <v>28802</v>
          </cell>
          <cell r="D370">
            <v>31678</v>
          </cell>
          <cell r="E370">
            <v>34545</v>
          </cell>
          <cell r="F370">
            <v>37575</v>
          </cell>
          <cell r="G370">
            <v>37874</v>
          </cell>
          <cell r="H370">
            <v>38082</v>
          </cell>
          <cell r="I370">
            <v>38455</v>
          </cell>
          <cell r="J370">
            <v>38788</v>
          </cell>
          <cell r="K370">
            <v>39223</v>
          </cell>
          <cell r="L370">
            <v>39030</v>
          </cell>
          <cell r="M370">
            <v>39563</v>
          </cell>
          <cell r="N370">
            <v>40078</v>
          </cell>
          <cell r="O370">
            <v>40429</v>
          </cell>
          <cell r="P370">
            <v>40579</v>
          </cell>
        </row>
        <row r="371">
          <cell r="B371">
            <v>632437</v>
          </cell>
          <cell r="C371">
            <v>285007</v>
          </cell>
          <cell r="D371">
            <v>262479</v>
          </cell>
          <cell r="E371">
            <v>136138</v>
          </cell>
          <cell r="F371">
            <v>130656</v>
          </cell>
          <cell r="G371">
            <v>136984</v>
          </cell>
          <cell r="H371">
            <v>140719</v>
          </cell>
          <cell r="I371">
            <v>144294</v>
          </cell>
          <cell r="J371">
            <v>147904</v>
          </cell>
          <cell r="K371">
            <v>151771</v>
          </cell>
          <cell r="L371">
            <v>155831</v>
          </cell>
          <cell r="M371">
            <v>159652</v>
          </cell>
          <cell r="N371">
            <v>163685</v>
          </cell>
          <cell r="O371">
            <v>167580</v>
          </cell>
          <cell r="P371">
            <v>171060</v>
          </cell>
        </row>
        <row r="372">
          <cell r="B372">
            <v>206920</v>
          </cell>
          <cell r="C372">
            <v>142640</v>
          </cell>
          <cell r="D372">
            <v>141188</v>
          </cell>
          <cell r="E372">
            <v>139746</v>
          </cell>
          <cell r="F372">
            <v>138387</v>
          </cell>
          <cell r="G372">
            <v>137105</v>
          </cell>
          <cell r="H372">
            <v>135896</v>
          </cell>
          <cell r="I372">
            <v>134756</v>
          </cell>
          <cell r="J372">
            <v>133681</v>
          </cell>
          <cell r="K372">
            <v>132668</v>
          </cell>
          <cell r="L372">
            <v>131712</v>
          </cell>
          <cell r="M372">
            <v>130810</v>
          </cell>
          <cell r="N372">
            <v>129960</v>
          </cell>
          <cell r="O372">
            <v>129159</v>
          </cell>
          <cell r="P372">
            <v>128403</v>
          </cell>
        </row>
        <row r="373">
          <cell r="B373">
            <v>62722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B374">
            <v>35073</v>
          </cell>
          <cell r="C374">
            <v>33718</v>
          </cell>
          <cell r="D374">
            <v>32363</v>
          </cell>
          <cell r="E374">
            <v>31008</v>
          </cell>
          <cell r="F374">
            <v>29653</v>
          </cell>
          <cell r="G374">
            <v>28298</v>
          </cell>
          <cell r="H374">
            <v>26943</v>
          </cell>
          <cell r="I374">
            <v>25588</v>
          </cell>
          <cell r="J374">
            <v>24233</v>
          </cell>
          <cell r="K374">
            <v>22878</v>
          </cell>
          <cell r="L374">
            <v>21495</v>
          </cell>
          <cell r="M374">
            <v>20112</v>
          </cell>
          <cell r="N374">
            <v>18729</v>
          </cell>
          <cell r="O374">
            <v>17346</v>
          </cell>
          <cell r="P374">
            <v>15963</v>
          </cell>
        </row>
        <row r="375">
          <cell r="B375">
            <v>92611</v>
          </cell>
          <cell r="C375">
            <v>164479</v>
          </cell>
          <cell r="D375">
            <v>204205</v>
          </cell>
          <cell r="E375">
            <v>261067</v>
          </cell>
          <cell r="F375">
            <v>266395</v>
          </cell>
          <cell r="G375">
            <v>269402</v>
          </cell>
          <cell r="H375">
            <v>271341</v>
          </cell>
          <cell r="I375">
            <v>270351</v>
          </cell>
          <cell r="J375">
            <v>267183</v>
          </cell>
          <cell r="K375">
            <v>260694</v>
          </cell>
          <cell r="L375">
            <v>257428</v>
          </cell>
          <cell r="M375">
            <v>250165</v>
          </cell>
          <cell r="N375">
            <v>239093</v>
          </cell>
          <cell r="O375">
            <v>225905</v>
          </cell>
          <cell r="P375">
            <v>212665</v>
          </cell>
        </row>
        <row r="376">
          <cell r="B376">
            <v>0</v>
          </cell>
          <cell r="C376">
            <v>1223</v>
          </cell>
          <cell r="D376">
            <v>1159</v>
          </cell>
          <cell r="E376">
            <v>482</v>
          </cell>
          <cell r="F376">
            <v>514</v>
          </cell>
          <cell r="G376">
            <v>528</v>
          </cell>
          <cell r="H376">
            <v>543</v>
          </cell>
          <cell r="I376">
            <v>529</v>
          </cell>
          <cell r="J376">
            <v>517</v>
          </cell>
          <cell r="K376">
            <v>507</v>
          </cell>
          <cell r="L376">
            <v>494</v>
          </cell>
          <cell r="M376">
            <v>488</v>
          </cell>
          <cell r="N376">
            <v>487</v>
          </cell>
          <cell r="O376">
            <v>490</v>
          </cell>
          <cell r="P376">
            <v>494</v>
          </cell>
        </row>
        <row r="377">
          <cell r="B377">
            <v>928750</v>
          </cell>
          <cell r="C377">
            <v>929087</v>
          </cell>
          <cell r="D377">
            <v>882607</v>
          </cell>
          <cell r="E377">
            <v>934515</v>
          </cell>
          <cell r="F377">
            <v>1015563</v>
          </cell>
          <cell r="G377">
            <v>1030200</v>
          </cell>
          <cell r="H377">
            <v>1045547</v>
          </cell>
          <cell r="I377">
            <v>1061184</v>
          </cell>
          <cell r="J377">
            <v>1077988</v>
          </cell>
          <cell r="K377">
            <v>1095135</v>
          </cell>
          <cell r="L377">
            <v>1112888</v>
          </cell>
          <cell r="M377">
            <v>1131258</v>
          </cell>
          <cell r="N377">
            <v>1149847</v>
          </cell>
          <cell r="O377">
            <v>1169334</v>
          </cell>
          <cell r="P377">
            <v>1190760</v>
          </cell>
        </row>
        <row r="378">
          <cell r="B378">
            <v>7983</v>
          </cell>
          <cell r="C378">
            <v>5491</v>
          </cell>
          <cell r="D378">
            <v>5179</v>
          </cell>
          <cell r="E378">
            <v>4475</v>
          </cell>
          <cell r="F378">
            <v>4040</v>
          </cell>
          <cell r="G378">
            <v>4134</v>
          </cell>
          <cell r="H378">
            <v>4178</v>
          </cell>
          <cell r="I378">
            <v>4244</v>
          </cell>
          <cell r="J378">
            <v>4354</v>
          </cell>
          <cell r="K378">
            <v>4471</v>
          </cell>
          <cell r="L378">
            <v>4568</v>
          </cell>
          <cell r="M378">
            <v>4665</v>
          </cell>
          <cell r="N378">
            <v>4731</v>
          </cell>
          <cell r="O378">
            <v>4834</v>
          </cell>
          <cell r="P378">
            <v>4942</v>
          </cell>
        </row>
        <row r="379">
          <cell r="B379">
            <v>893922</v>
          </cell>
          <cell r="C379">
            <v>894246</v>
          </cell>
          <cell r="D379">
            <v>849510</v>
          </cell>
          <cell r="E379">
            <v>941816</v>
          </cell>
          <cell r="F379">
            <v>889399</v>
          </cell>
          <cell r="G379">
            <v>901623</v>
          </cell>
          <cell r="H379">
            <v>914452</v>
          </cell>
          <cell r="I379">
            <v>930169</v>
          </cell>
          <cell r="J379">
            <v>946764</v>
          </cell>
          <cell r="K379">
            <v>963508</v>
          </cell>
          <cell r="L379">
            <v>981053</v>
          </cell>
          <cell r="M379">
            <v>998552</v>
          </cell>
          <cell r="N379">
            <v>1015846</v>
          </cell>
          <cell r="O379">
            <v>1033511</v>
          </cell>
          <cell r="P379">
            <v>1052907</v>
          </cell>
        </row>
        <row r="380">
          <cell r="B380">
            <v>153859</v>
          </cell>
          <cell r="C380">
            <v>153859</v>
          </cell>
          <cell r="D380">
            <v>153859</v>
          </cell>
          <cell r="E380">
            <v>153859</v>
          </cell>
          <cell r="F380">
            <v>153859</v>
          </cell>
          <cell r="G380">
            <v>153859</v>
          </cell>
          <cell r="H380">
            <v>153859</v>
          </cell>
          <cell r="I380">
            <v>153859</v>
          </cell>
          <cell r="J380">
            <v>153859</v>
          </cell>
          <cell r="K380">
            <v>153859</v>
          </cell>
          <cell r="L380">
            <v>153859</v>
          </cell>
          <cell r="M380">
            <v>153859</v>
          </cell>
          <cell r="N380">
            <v>153859</v>
          </cell>
          <cell r="O380">
            <v>153859</v>
          </cell>
          <cell r="P380">
            <v>153859</v>
          </cell>
        </row>
        <row r="381">
          <cell r="B381">
            <v>533920</v>
          </cell>
          <cell r="C381">
            <v>533920</v>
          </cell>
          <cell r="D381">
            <v>533920</v>
          </cell>
          <cell r="E381">
            <v>533920</v>
          </cell>
          <cell r="F381">
            <v>533920</v>
          </cell>
          <cell r="G381">
            <v>533920</v>
          </cell>
          <cell r="H381">
            <v>533920</v>
          </cell>
          <cell r="I381">
            <v>533920</v>
          </cell>
          <cell r="J381">
            <v>533920</v>
          </cell>
          <cell r="K381">
            <v>533920</v>
          </cell>
          <cell r="L381">
            <v>533920</v>
          </cell>
          <cell r="M381">
            <v>533920</v>
          </cell>
          <cell r="N381">
            <v>533920</v>
          </cell>
          <cell r="O381">
            <v>533920</v>
          </cell>
          <cell r="P381">
            <v>533920</v>
          </cell>
        </row>
        <row r="382">
          <cell r="B382">
            <v>10994</v>
          </cell>
          <cell r="C382">
            <v>10994</v>
          </cell>
          <cell r="D382">
            <v>10994</v>
          </cell>
          <cell r="E382">
            <v>10994</v>
          </cell>
          <cell r="F382">
            <v>10994</v>
          </cell>
          <cell r="G382">
            <v>10994</v>
          </cell>
          <cell r="H382">
            <v>10994</v>
          </cell>
          <cell r="I382">
            <v>10994</v>
          </cell>
          <cell r="J382">
            <v>10994</v>
          </cell>
          <cell r="K382">
            <v>10994</v>
          </cell>
          <cell r="L382">
            <v>10994</v>
          </cell>
          <cell r="M382">
            <v>10994</v>
          </cell>
          <cell r="N382">
            <v>10994</v>
          </cell>
          <cell r="O382">
            <v>10994</v>
          </cell>
          <cell r="P382">
            <v>10994</v>
          </cell>
        </row>
        <row r="383">
          <cell r="B383">
            <v>163581</v>
          </cell>
          <cell r="C383">
            <v>163581</v>
          </cell>
          <cell r="D383">
            <v>163581</v>
          </cell>
          <cell r="E383">
            <v>163581</v>
          </cell>
          <cell r="F383">
            <v>163581</v>
          </cell>
          <cell r="G383">
            <v>163581</v>
          </cell>
          <cell r="H383">
            <v>163581</v>
          </cell>
          <cell r="I383">
            <v>163581</v>
          </cell>
          <cell r="J383">
            <v>163581</v>
          </cell>
          <cell r="K383">
            <v>163581</v>
          </cell>
          <cell r="L383">
            <v>163581</v>
          </cell>
          <cell r="M383">
            <v>163581</v>
          </cell>
          <cell r="N383">
            <v>163581</v>
          </cell>
          <cell r="O383">
            <v>163581</v>
          </cell>
          <cell r="P383">
            <v>163581</v>
          </cell>
        </row>
        <row r="384">
          <cell r="B384">
            <v>112224</v>
          </cell>
          <cell r="C384">
            <v>112265</v>
          </cell>
          <cell r="D384">
            <v>106648</v>
          </cell>
          <cell r="E384">
            <v>44958</v>
          </cell>
          <cell r="F384">
            <v>48044</v>
          </cell>
          <cell r="G384">
            <v>49331</v>
          </cell>
          <cell r="H384">
            <v>50669</v>
          </cell>
          <cell r="I384">
            <v>49386</v>
          </cell>
          <cell r="J384">
            <v>48302</v>
          </cell>
          <cell r="K384">
            <v>47386</v>
          </cell>
          <cell r="L384">
            <v>46228</v>
          </cell>
          <cell r="M384">
            <v>45685</v>
          </cell>
          <cell r="N384">
            <v>45552</v>
          </cell>
          <cell r="O384">
            <v>45874</v>
          </cell>
          <cell r="P384">
            <v>46256</v>
          </cell>
        </row>
        <row r="385">
          <cell r="B385">
            <v>61136</v>
          </cell>
          <cell r="C385">
            <v>61136</v>
          </cell>
          <cell r="D385">
            <v>61136</v>
          </cell>
          <cell r="E385">
            <v>61136</v>
          </cell>
          <cell r="F385">
            <v>61136</v>
          </cell>
          <cell r="G385">
            <v>61136</v>
          </cell>
          <cell r="H385">
            <v>61136</v>
          </cell>
          <cell r="I385">
            <v>61136</v>
          </cell>
          <cell r="J385">
            <v>61136</v>
          </cell>
          <cell r="K385">
            <v>61136</v>
          </cell>
          <cell r="L385">
            <v>61136</v>
          </cell>
          <cell r="M385">
            <v>61136</v>
          </cell>
          <cell r="N385">
            <v>61136</v>
          </cell>
          <cell r="O385">
            <v>61136</v>
          </cell>
          <cell r="P385">
            <v>61136</v>
          </cell>
        </row>
        <row r="386">
          <cell r="B386">
            <v>98142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B387">
            <v>419399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B389">
            <v>3801272</v>
          </cell>
          <cell r="C389">
            <v>2978496</v>
          </cell>
          <cell r="D389">
            <v>2959923</v>
          </cell>
          <cell r="E389">
            <v>2906468</v>
          </cell>
          <cell r="F389">
            <v>2933522</v>
          </cell>
          <cell r="G389">
            <v>2968898</v>
          </cell>
          <cell r="H389">
            <v>3002066</v>
          </cell>
          <cell r="I389">
            <v>3032519</v>
          </cell>
          <cell r="J389">
            <v>3062635</v>
          </cell>
          <cell r="K389">
            <v>3090572</v>
          </cell>
          <cell r="L389">
            <v>3122599</v>
          </cell>
          <cell r="M389">
            <v>3151962</v>
          </cell>
          <cell r="N389">
            <v>3178223</v>
          </cell>
          <cell r="O389">
            <v>3203873</v>
          </cell>
          <cell r="P389">
            <v>3232649</v>
          </cell>
        </row>
        <row r="390">
          <cell r="B390">
            <v>504920</v>
          </cell>
          <cell r="C390">
            <v>504919</v>
          </cell>
          <cell r="D390">
            <v>504919</v>
          </cell>
          <cell r="E390">
            <v>504919</v>
          </cell>
          <cell r="F390">
            <v>504919</v>
          </cell>
          <cell r="G390">
            <v>504919</v>
          </cell>
          <cell r="H390">
            <v>504919</v>
          </cell>
          <cell r="I390">
            <v>504919</v>
          </cell>
          <cell r="J390">
            <v>504919</v>
          </cell>
          <cell r="K390">
            <v>504919</v>
          </cell>
          <cell r="L390">
            <v>504919</v>
          </cell>
          <cell r="M390">
            <v>504919</v>
          </cell>
          <cell r="N390">
            <v>504919</v>
          </cell>
          <cell r="O390">
            <v>504919</v>
          </cell>
          <cell r="P390">
            <v>504919</v>
          </cell>
        </row>
        <row r="391">
          <cell r="B391">
            <v>1179095</v>
          </cell>
          <cell r="C391">
            <v>349143</v>
          </cell>
          <cell r="D391">
            <v>326615</v>
          </cell>
          <cell r="E391">
            <v>200358</v>
          </cell>
          <cell r="F391">
            <v>194959</v>
          </cell>
          <cell r="G391">
            <v>201369</v>
          </cell>
          <cell r="H391">
            <v>205187</v>
          </cell>
          <cell r="I391">
            <v>208846</v>
          </cell>
          <cell r="J391">
            <v>212542</v>
          </cell>
          <cell r="K391">
            <v>216498</v>
          </cell>
          <cell r="L391">
            <v>220650</v>
          </cell>
          <cell r="M391">
            <v>224565</v>
          </cell>
          <cell r="N391">
            <v>228694</v>
          </cell>
          <cell r="O391">
            <v>232688</v>
          </cell>
          <cell r="P391">
            <v>236269</v>
          </cell>
        </row>
        <row r="392">
          <cell r="B392">
            <v>2117257</v>
          </cell>
          <cell r="C392">
            <v>2124435</v>
          </cell>
          <cell r="D392">
            <v>2128389</v>
          </cell>
          <cell r="E392">
            <v>2201190</v>
          </cell>
          <cell r="F392">
            <v>2233644</v>
          </cell>
          <cell r="G392">
            <v>2262610</v>
          </cell>
          <cell r="H392">
            <v>2291960</v>
          </cell>
          <cell r="I392">
            <v>2318754</v>
          </cell>
          <cell r="J392">
            <v>2345173</v>
          </cell>
          <cell r="K392">
            <v>2369155</v>
          </cell>
          <cell r="L392">
            <v>2397030</v>
          </cell>
          <cell r="M392">
            <v>2422479</v>
          </cell>
          <cell r="N392">
            <v>2444610</v>
          </cell>
          <cell r="O392">
            <v>2466266</v>
          </cell>
          <cell r="P392">
            <v>2491461</v>
          </cell>
        </row>
        <row r="393">
          <cell r="B393">
            <v>-216074</v>
          </cell>
          <cell r="C393">
            <v>-918157</v>
          </cell>
          <cell r="D393">
            <v>-876271</v>
          </cell>
          <cell r="E393">
            <v>-1064955</v>
          </cell>
          <cell r="F393">
            <v>-1078090</v>
          </cell>
          <cell r="G393">
            <v>-1072988</v>
          </cell>
          <cell r="H393">
            <v>-1070564</v>
          </cell>
          <cell r="I393">
            <v>-1068390</v>
          </cell>
          <cell r="J393">
            <v>-1066237</v>
          </cell>
          <cell r="K393">
            <v>-1064093</v>
          </cell>
          <cell r="L393">
            <v>-1061627</v>
          </cell>
          <cell r="M393">
            <v>-1059825</v>
          </cell>
          <cell r="N393">
            <v>-1057773</v>
          </cell>
          <cell r="O393">
            <v>-1055898</v>
          </cell>
          <cell r="P393">
            <v>-1054450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B395">
            <v>216871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B396">
            <v>76261</v>
          </cell>
          <cell r="C396">
            <v>67336</v>
          </cell>
          <cell r="D396">
            <v>62479</v>
          </cell>
          <cell r="E396">
            <v>53939</v>
          </cell>
          <cell r="F396">
            <v>48707</v>
          </cell>
          <cell r="G396">
            <v>49829</v>
          </cell>
          <cell r="H396">
            <v>50346</v>
          </cell>
          <cell r="I396">
            <v>51117</v>
          </cell>
          <cell r="J396">
            <v>52426</v>
          </cell>
          <cell r="K396">
            <v>53829</v>
          </cell>
          <cell r="L396">
            <v>54978</v>
          </cell>
          <cell r="M396">
            <v>56132</v>
          </cell>
          <cell r="N396">
            <v>56918</v>
          </cell>
          <cell r="O396">
            <v>58141</v>
          </cell>
          <cell r="P396">
            <v>59430</v>
          </cell>
        </row>
        <row r="397">
          <cell r="B397">
            <v>3240</v>
          </cell>
          <cell r="C397">
            <v>4190</v>
          </cell>
          <cell r="D397">
            <v>2806</v>
          </cell>
          <cell r="E397">
            <v>2686</v>
          </cell>
          <cell r="F397">
            <v>2478</v>
          </cell>
          <cell r="G397">
            <v>2508</v>
          </cell>
          <cell r="H397">
            <v>2558</v>
          </cell>
          <cell r="I397">
            <v>2608</v>
          </cell>
          <cell r="J397">
            <v>2686</v>
          </cell>
          <cell r="K397">
            <v>2775</v>
          </cell>
          <cell r="L397">
            <v>2868</v>
          </cell>
          <cell r="M397">
            <v>2959</v>
          </cell>
          <cell r="N397">
            <v>3053</v>
          </cell>
          <cell r="O397">
            <v>3144</v>
          </cell>
          <cell r="P397">
            <v>3246</v>
          </cell>
        </row>
        <row r="398">
          <cell r="B398">
            <v>5522</v>
          </cell>
          <cell r="C398">
            <v>-775</v>
          </cell>
          <cell r="D398">
            <v>-1571</v>
          </cell>
          <cell r="E398">
            <v>-7268</v>
          </cell>
          <cell r="F398">
            <v>4234</v>
          </cell>
          <cell r="G398">
            <v>-1504</v>
          </cell>
          <cell r="H398">
            <v>-1498</v>
          </cell>
          <cell r="I398">
            <v>-1496</v>
          </cell>
          <cell r="J398">
            <v>-1498</v>
          </cell>
          <cell r="K398">
            <v>-1500</v>
          </cell>
          <cell r="L398">
            <v>-1530</v>
          </cell>
          <cell r="M398">
            <v>-1533</v>
          </cell>
          <cell r="N398">
            <v>-1536</v>
          </cell>
          <cell r="O398">
            <v>-1539</v>
          </cell>
          <cell r="P398">
            <v>-1544</v>
          </cell>
        </row>
        <row r="399">
          <cell r="B399">
            <v>1905</v>
          </cell>
          <cell r="C399">
            <v>161</v>
          </cell>
          <cell r="D399">
            <v>-60</v>
          </cell>
          <cell r="E399">
            <v>-1638</v>
          </cell>
          <cell r="F399">
            <v>1549</v>
          </cell>
          <cell r="G399">
            <v>-41</v>
          </cell>
          <cell r="H399">
            <v>-40</v>
          </cell>
          <cell r="I399">
            <v>-39</v>
          </cell>
          <cell r="J399">
            <v>-40</v>
          </cell>
          <cell r="K399">
            <v>-40</v>
          </cell>
          <cell r="L399">
            <v>-41</v>
          </cell>
          <cell r="M399">
            <v>-42</v>
          </cell>
          <cell r="N399">
            <v>-42</v>
          </cell>
          <cell r="O399">
            <v>-43</v>
          </cell>
          <cell r="P399">
            <v>-44</v>
          </cell>
        </row>
        <row r="400">
          <cell r="B400">
            <v>25277</v>
          </cell>
          <cell r="C400">
            <v>3980</v>
          </cell>
          <cell r="D400">
            <v>0</v>
          </cell>
          <cell r="E400">
            <v>-18000</v>
          </cell>
          <cell r="F400">
            <v>18000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B401">
            <v>2008168</v>
          </cell>
          <cell r="C401">
            <v>1935597</v>
          </cell>
          <cell r="D401">
            <v>1838765</v>
          </cell>
          <cell r="E401">
            <v>1921290</v>
          </cell>
          <cell r="F401">
            <v>1953006</v>
          </cell>
          <cell r="G401">
            <v>1981154</v>
          </cell>
          <cell r="H401">
            <v>2010667</v>
          </cell>
          <cell r="I401">
            <v>2040739</v>
          </cell>
          <cell r="J401">
            <v>2073054</v>
          </cell>
          <cell r="K401">
            <v>2106028</v>
          </cell>
          <cell r="L401">
            <v>2140169</v>
          </cell>
          <cell r="M401">
            <v>2175495</v>
          </cell>
          <cell r="N401">
            <v>2211244</v>
          </cell>
          <cell r="O401">
            <v>2248719</v>
          </cell>
          <cell r="P401">
            <v>2289924</v>
          </cell>
        </row>
        <row r="405">
          <cell r="B405">
            <v>334837</v>
          </cell>
          <cell r="C405">
            <v>334837</v>
          </cell>
          <cell r="D405">
            <v>334837</v>
          </cell>
          <cell r="E405">
            <v>334837</v>
          </cell>
          <cell r="F405">
            <v>334837</v>
          </cell>
          <cell r="G405">
            <v>334837</v>
          </cell>
          <cell r="H405">
            <v>334837</v>
          </cell>
          <cell r="I405">
            <v>334837</v>
          </cell>
          <cell r="J405">
            <v>334837</v>
          </cell>
          <cell r="K405">
            <v>334837</v>
          </cell>
          <cell r="L405">
            <v>334837</v>
          </cell>
          <cell r="M405">
            <v>334837</v>
          </cell>
          <cell r="N405">
            <v>334837</v>
          </cell>
          <cell r="O405">
            <v>334837</v>
          </cell>
          <cell r="P405">
            <v>334837</v>
          </cell>
        </row>
        <row r="406">
          <cell r="B406">
            <v>114515</v>
          </cell>
          <cell r="C406">
            <v>114515</v>
          </cell>
          <cell r="D406">
            <v>114515</v>
          </cell>
          <cell r="E406">
            <v>114515</v>
          </cell>
          <cell r="F406">
            <v>114515</v>
          </cell>
          <cell r="G406">
            <v>114515</v>
          </cell>
          <cell r="H406">
            <v>114515</v>
          </cell>
          <cell r="I406">
            <v>114515</v>
          </cell>
          <cell r="J406">
            <v>114515</v>
          </cell>
          <cell r="K406">
            <v>114515</v>
          </cell>
          <cell r="L406">
            <v>114515</v>
          </cell>
          <cell r="M406">
            <v>114515</v>
          </cell>
          <cell r="N406">
            <v>114515</v>
          </cell>
          <cell r="O406">
            <v>114515</v>
          </cell>
          <cell r="P406">
            <v>114515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</row>
        <row r="409">
          <cell r="B409">
            <v>32399</v>
          </cell>
          <cell r="C409">
            <v>10313</v>
          </cell>
          <cell r="D409">
            <v>10330</v>
          </cell>
          <cell r="E409">
            <v>10184</v>
          </cell>
          <cell r="F409">
            <v>10006</v>
          </cell>
          <cell r="G409">
            <v>9834</v>
          </cell>
          <cell r="H409">
            <v>9661</v>
          </cell>
          <cell r="I409">
            <v>10184</v>
          </cell>
          <cell r="J409">
            <v>10734</v>
          </cell>
          <cell r="K409">
            <v>11315</v>
          </cell>
          <cell r="L409">
            <v>11930</v>
          </cell>
          <cell r="M409">
            <v>12578</v>
          </cell>
          <cell r="N409">
            <v>13262</v>
          </cell>
          <cell r="O409">
            <v>13983</v>
          </cell>
          <cell r="P409">
            <v>14744</v>
          </cell>
        </row>
        <row r="410">
          <cell r="B410">
            <v>3401</v>
          </cell>
          <cell r="C410">
            <v>3000</v>
          </cell>
          <cell r="D410">
            <v>3000</v>
          </cell>
          <cell r="E410">
            <v>3085</v>
          </cell>
          <cell r="F410">
            <v>3167</v>
          </cell>
          <cell r="G410">
            <v>3249</v>
          </cell>
          <cell r="H410">
            <v>3331</v>
          </cell>
          <cell r="I410">
            <v>3416</v>
          </cell>
          <cell r="J410">
            <v>3502</v>
          </cell>
          <cell r="K410">
            <v>3591</v>
          </cell>
          <cell r="L410">
            <v>3683</v>
          </cell>
          <cell r="M410">
            <v>3777</v>
          </cell>
          <cell r="N410">
            <v>3873</v>
          </cell>
          <cell r="O410">
            <v>3972</v>
          </cell>
          <cell r="P410">
            <v>4073</v>
          </cell>
        </row>
        <row r="411">
          <cell r="B411">
            <v>15510</v>
          </cell>
          <cell r="C411">
            <v>15510</v>
          </cell>
          <cell r="D411">
            <v>15510</v>
          </cell>
          <cell r="E411">
            <v>14557</v>
          </cell>
          <cell r="F411">
            <v>14894</v>
          </cell>
          <cell r="G411">
            <v>15067</v>
          </cell>
          <cell r="H411">
            <v>15468</v>
          </cell>
          <cell r="I411">
            <v>15624</v>
          </cell>
          <cell r="J411">
            <v>15439</v>
          </cell>
          <cell r="K411">
            <v>15462</v>
          </cell>
          <cell r="L411">
            <v>15462</v>
          </cell>
          <cell r="M411">
            <v>15462</v>
          </cell>
          <cell r="N411">
            <v>15462</v>
          </cell>
          <cell r="O411">
            <v>15462</v>
          </cell>
          <cell r="P411">
            <v>15462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21">
          <cell r="B421">
            <v>13447</v>
          </cell>
          <cell r="C421">
            <v>19477</v>
          </cell>
          <cell r="D421">
            <v>15182</v>
          </cell>
          <cell r="E421">
            <v>15562</v>
          </cell>
          <cell r="F421">
            <v>15951</v>
          </cell>
          <cell r="G421">
            <v>16350</v>
          </cell>
          <cell r="H421">
            <v>16759</v>
          </cell>
          <cell r="I421">
            <v>17177</v>
          </cell>
          <cell r="J421">
            <v>17607</v>
          </cell>
          <cell r="K421">
            <v>18047</v>
          </cell>
          <cell r="L421">
            <v>18498</v>
          </cell>
          <cell r="M421">
            <v>18961</v>
          </cell>
          <cell r="N421">
            <v>19435</v>
          </cell>
          <cell r="O421">
            <v>19921</v>
          </cell>
          <cell r="P421">
            <v>20419</v>
          </cell>
        </row>
        <row r="422">
          <cell r="B422">
            <v>40480</v>
          </cell>
          <cell r="C422">
            <v>115868</v>
          </cell>
          <cell r="D422">
            <v>115444</v>
          </cell>
          <cell r="E422">
            <v>113484</v>
          </cell>
          <cell r="F422">
            <v>87365</v>
          </cell>
          <cell r="G422">
            <v>89549</v>
          </cell>
          <cell r="H422">
            <v>91788</v>
          </cell>
          <cell r="I422">
            <v>94082</v>
          </cell>
          <cell r="J422">
            <v>96434</v>
          </cell>
          <cell r="K422">
            <v>98845</v>
          </cell>
          <cell r="L422">
            <v>101316</v>
          </cell>
          <cell r="M422">
            <v>103849</v>
          </cell>
          <cell r="N422">
            <v>106446</v>
          </cell>
          <cell r="O422">
            <v>109107</v>
          </cell>
          <cell r="P422">
            <v>111834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B424">
            <v>38967</v>
          </cell>
          <cell r="C424">
            <v>50480</v>
          </cell>
          <cell r="D424">
            <v>54455</v>
          </cell>
          <cell r="E424">
            <v>55816</v>
          </cell>
          <cell r="F424">
            <v>57212</v>
          </cell>
          <cell r="G424">
            <v>58642</v>
          </cell>
          <cell r="H424">
            <v>60108</v>
          </cell>
          <cell r="I424">
            <v>61611</v>
          </cell>
          <cell r="J424">
            <v>63151</v>
          </cell>
          <cell r="K424">
            <v>64730</v>
          </cell>
          <cell r="L424">
            <v>66348</v>
          </cell>
          <cell r="M424">
            <v>68007</v>
          </cell>
          <cell r="N424">
            <v>69707</v>
          </cell>
          <cell r="O424">
            <v>71450</v>
          </cell>
          <cell r="P424">
            <v>73236</v>
          </cell>
        </row>
        <row r="425">
          <cell r="B425">
            <v>2184</v>
          </cell>
          <cell r="C425">
            <v>1921</v>
          </cell>
          <cell r="D425">
            <v>1959</v>
          </cell>
          <cell r="E425">
            <v>2328</v>
          </cell>
          <cell r="F425">
            <v>2510</v>
          </cell>
          <cell r="G425">
            <v>2655</v>
          </cell>
          <cell r="H425">
            <v>2747</v>
          </cell>
          <cell r="I425">
            <v>2800</v>
          </cell>
          <cell r="J425">
            <v>2841</v>
          </cell>
          <cell r="K425">
            <v>2875</v>
          </cell>
          <cell r="L425">
            <v>2907</v>
          </cell>
          <cell r="M425">
            <v>2944</v>
          </cell>
          <cell r="N425">
            <v>2990</v>
          </cell>
          <cell r="O425">
            <v>3041</v>
          </cell>
          <cell r="P425">
            <v>3095</v>
          </cell>
        </row>
        <row r="426">
          <cell r="B426">
            <v>17003</v>
          </cell>
          <cell r="C426">
            <v>17655</v>
          </cell>
          <cell r="D426">
            <v>18287</v>
          </cell>
          <cell r="E426">
            <v>18349</v>
          </cell>
          <cell r="F426">
            <v>21078</v>
          </cell>
          <cell r="G426">
            <v>23948</v>
          </cell>
          <cell r="H426">
            <v>24962</v>
          </cell>
          <cell r="I426">
            <v>25007</v>
          </cell>
          <cell r="J426">
            <v>24967</v>
          </cell>
          <cell r="K426">
            <v>25248</v>
          </cell>
          <cell r="L426">
            <v>25636</v>
          </cell>
          <cell r="M426">
            <v>25388</v>
          </cell>
          <cell r="N426">
            <v>25580</v>
          </cell>
          <cell r="O426">
            <v>26241</v>
          </cell>
          <cell r="P426">
            <v>26945</v>
          </cell>
        </row>
        <row r="427">
          <cell r="B427">
            <v>1566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-11</v>
          </cell>
          <cell r="M427">
            <v>-34</v>
          </cell>
          <cell r="N427">
            <v>-56</v>
          </cell>
          <cell r="O427">
            <v>-78</v>
          </cell>
          <cell r="P427">
            <v>-101</v>
          </cell>
        </row>
        <row r="428">
          <cell r="B428">
            <v>-2434</v>
          </cell>
          <cell r="C428">
            <v>-368</v>
          </cell>
          <cell r="D428">
            <v>1472</v>
          </cell>
          <cell r="E428">
            <v>5632</v>
          </cell>
          <cell r="F428">
            <v>8216</v>
          </cell>
          <cell r="G428">
            <v>9305</v>
          </cell>
          <cell r="H428">
            <v>9917</v>
          </cell>
          <cell r="I428">
            <v>9966</v>
          </cell>
          <cell r="J428">
            <v>9709</v>
          </cell>
          <cell r="K428">
            <v>9448</v>
          </cell>
          <cell r="L428">
            <v>9370</v>
          </cell>
          <cell r="M428">
            <v>9573</v>
          </cell>
          <cell r="N428">
            <v>9940</v>
          </cell>
          <cell r="O428">
            <v>10324</v>
          </cell>
          <cell r="P428">
            <v>10693</v>
          </cell>
        </row>
        <row r="429">
          <cell r="B429">
            <v>13610</v>
          </cell>
          <cell r="C429">
            <v>14740</v>
          </cell>
          <cell r="D429">
            <v>30373</v>
          </cell>
          <cell r="E429">
            <v>29114</v>
          </cell>
          <cell r="F429">
            <v>24691</v>
          </cell>
          <cell r="G429">
            <v>26623</v>
          </cell>
          <cell r="H429">
            <v>26135</v>
          </cell>
          <cell r="I429">
            <v>24642</v>
          </cell>
          <cell r="J429">
            <v>24349</v>
          </cell>
          <cell r="K429">
            <v>24735</v>
          </cell>
          <cell r="L429">
            <v>25880</v>
          </cell>
          <cell r="M429">
            <v>26424</v>
          </cell>
          <cell r="N429">
            <v>26730</v>
          </cell>
          <cell r="O429">
            <v>27310</v>
          </cell>
          <cell r="P429">
            <v>27989</v>
          </cell>
        </row>
        <row r="430">
          <cell r="B430">
            <v>16392</v>
          </cell>
          <cell r="C430">
            <v>16845</v>
          </cell>
          <cell r="D430">
            <v>17752</v>
          </cell>
          <cell r="E430">
            <v>17965</v>
          </cell>
          <cell r="F430">
            <v>21073</v>
          </cell>
          <cell r="G430">
            <v>24016</v>
          </cell>
          <cell r="H430">
            <v>25246</v>
          </cell>
          <cell r="I430">
            <v>25250</v>
          </cell>
          <cell r="J430">
            <v>25212</v>
          </cell>
          <cell r="K430">
            <v>25358</v>
          </cell>
          <cell r="L430">
            <v>25703</v>
          </cell>
          <cell r="M430">
            <v>25444</v>
          </cell>
          <cell r="N430">
            <v>25608</v>
          </cell>
          <cell r="O430">
            <v>26241</v>
          </cell>
          <cell r="P430">
            <v>26945</v>
          </cell>
        </row>
        <row r="431">
          <cell r="B431">
            <v>191959</v>
          </cell>
          <cell r="C431">
            <v>197272</v>
          </cell>
          <cell r="D431">
            <v>222439</v>
          </cell>
          <cell r="E431">
            <v>238331</v>
          </cell>
          <cell r="F431">
            <v>252440</v>
          </cell>
          <cell r="G431">
            <v>263655</v>
          </cell>
          <cell r="H431">
            <v>269222</v>
          </cell>
          <cell r="I431">
            <v>273713</v>
          </cell>
          <cell r="J431">
            <v>277714</v>
          </cell>
          <cell r="K431">
            <v>281152</v>
          </cell>
          <cell r="L431">
            <v>284496</v>
          </cell>
          <cell r="M431">
            <v>288443</v>
          </cell>
          <cell r="N431">
            <v>293123</v>
          </cell>
          <cell r="O431">
            <v>298131</v>
          </cell>
          <cell r="P431">
            <v>303267</v>
          </cell>
        </row>
        <row r="432">
          <cell r="B432">
            <v>16474</v>
          </cell>
          <cell r="C432">
            <v>13982</v>
          </cell>
          <cell r="D432">
            <v>24532</v>
          </cell>
          <cell r="E432">
            <v>29340</v>
          </cell>
          <cell r="F432">
            <v>31815</v>
          </cell>
          <cell r="G432">
            <v>30866</v>
          </cell>
          <cell r="H432">
            <v>28969</v>
          </cell>
          <cell r="I432">
            <v>26450</v>
          </cell>
          <cell r="J432">
            <v>25977</v>
          </cell>
          <cell r="K432">
            <v>25377</v>
          </cell>
          <cell r="L432">
            <v>25842</v>
          </cell>
          <cell r="M432">
            <v>26361</v>
          </cell>
          <cell r="N432">
            <v>26827</v>
          </cell>
          <cell r="O432">
            <v>27484</v>
          </cell>
          <cell r="P432">
            <v>28200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B435">
            <v>6207</v>
          </cell>
          <cell r="C435">
            <v>-17838</v>
          </cell>
          <cell r="D435">
            <v>-1527</v>
          </cell>
          <cell r="E435">
            <v>5622</v>
          </cell>
          <cell r="F435">
            <v>8150</v>
          </cell>
          <cell r="G435">
            <v>8451</v>
          </cell>
          <cell r="H435">
            <v>8520</v>
          </cell>
          <cell r="I435">
            <v>8685</v>
          </cell>
          <cell r="J435">
            <v>8810</v>
          </cell>
          <cell r="K435">
            <v>8978</v>
          </cell>
          <cell r="L435">
            <v>9047</v>
          </cell>
          <cell r="M435">
            <v>9187</v>
          </cell>
          <cell r="N435">
            <v>9342</v>
          </cell>
          <cell r="O435">
            <v>9518</v>
          </cell>
          <cell r="P435">
            <v>9674</v>
          </cell>
        </row>
        <row r="436">
          <cell r="B436">
            <v>1712</v>
          </cell>
          <cell r="C436">
            <v>-4665</v>
          </cell>
          <cell r="D436">
            <v>-1080</v>
          </cell>
          <cell r="E436">
            <v>455</v>
          </cell>
          <cell r="F436">
            <v>1216</v>
          </cell>
          <cell r="G436">
            <v>1677</v>
          </cell>
          <cell r="H436">
            <v>1999</v>
          </cell>
          <cell r="I436">
            <v>2290</v>
          </cell>
          <cell r="J436">
            <v>2367</v>
          </cell>
          <cell r="K436">
            <v>2486</v>
          </cell>
          <cell r="L436">
            <v>2493</v>
          </cell>
          <cell r="M436">
            <v>2456</v>
          </cell>
          <cell r="N436">
            <v>2470</v>
          </cell>
          <cell r="O436">
            <v>2516</v>
          </cell>
          <cell r="P436">
            <v>2559</v>
          </cell>
        </row>
        <row r="437">
          <cell r="B437">
            <v>1327</v>
          </cell>
          <cell r="C437">
            <v>1344</v>
          </cell>
          <cell r="D437">
            <v>2050</v>
          </cell>
          <cell r="E437">
            <v>2167</v>
          </cell>
          <cell r="F437">
            <v>2039</v>
          </cell>
          <cell r="G437">
            <v>2123</v>
          </cell>
          <cell r="H437">
            <v>2180</v>
          </cell>
          <cell r="I437">
            <v>2229</v>
          </cell>
          <cell r="J437">
            <v>2276</v>
          </cell>
          <cell r="K437">
            <v>2327</v>
          </cell>
          <cell r="L437">
            <v>2378</v>
          </cell>
          <cell r="M437">
            <v>2424</v>
          </cell>
          <cell r="N437">
            <v>2477</v>
          </cell>
          <cell r="O437">
            <v>2537</v>
          </cell>
          <cell r="P437">
            <v>2598</v>
          </cell>
        </row>
        <row r="440">
          <cell r="B440">
            <v>214707</v>
          </cell>
          <cell r="C440">
            <v>230662</v>
          </cell>
          <cell r="D440">
            <v>218804</v>
          </cell>
          <cell r="E440">
            <v>222062</v>
          </cell>
          <cell r="F440">
            <v>221495</v>
          </cell>
          <cell r="G440">
            <v>223153</v>
          </cell>
          <cell r="H440">
            <v>228650</v>
          </cell>
          <cell r="I440">
            <v>234424</v>
          </cell>
          <cell r="J440">
            <v>240321</v>
          </cell>
          <cell r="K440">
            <v>246456</v>
          </cell>
          <cell r="L440">
            <v>252752</v>
          </cell>
          <cell r="M440">
            <v>259204</v>
          </cell>
          <cell r="N440">
            <v>265821</v>
          </cell>
          <cell r="O440">
            <v>272602</v>
          </cell>
          <cell r="P440">
            <v>279563</v>
          </cell>
        </row>
        <row r="441">
          <cell r="B441">
            <v>0</v>
          </cell>
          <cell r="C441">
            <v>252748</v>
          </cell>
          <cell r="D441">
            <v>218786</v>
          </cell>
          <cell r="E441">
            <v>222209</v>
          </cell>
          <cell r="F441">
            <v>221672</v>
          </cell>
          <cell r="G441">
            <v>223325</v>
          </cell>
          <cell r="H441">
            <v>228822</v>
          </cell>
          <cell r="I441">
            <v>233902</v>
          </cell>
          <cell r="J441">
            <v>239771</v>
          </cell>
          <cell r="K441">
            <v>245875</v>
          </cell>
          <cell r="L441">
            <v>252138</v>
          </cell>
          <cell r="M441">
            <v>258555</v>
          </cell>
          <cell r="N441">
            <v>265137</v>
          </cell>
          <cell r="O441">
            <v>271881</v>
          </cell>
          <cell r="P441">
            <v>278802</v>
          </cell>
        </row>
        <row r="443">
          <cell r="B443">
            <v>7202</v>
          </cell>
          <cell r="C443">
            <v>22860</v>
          </cell>
          <cell r="D443">
            <v>26376</v>
          </cell>
          <cell r="E443">
            <v>26121</v>
          </cell>
          <cell r="F443">
            <v>26986</v>
          </cell>
          <cell r="G443">
            <v>44707</v>
          </cell>
          <cell r="H443">
            <v>44907</v>
          </cell>
          <cell r="I443">
            <v>45535</v>
          </cell>
          <cell r="J443">
            <v>46240</v>
          </cell>
          <cell r="K443">
            <v>46976</v>
          </cell>
          <cell r="L443">
            <v>50186</v>
          </cell>
          <cell r="M443">
            <v>50945</v>
          </cell>
          <cell r="N443">
            <v>51723</v>
          </cell>
          <cell r="O443">
            <v>52521</v>
          </cell>
          <cell r="P443">
            <v>53340</v>
          </cell>
        </row>
        <row r="444">
          <cell r="B444">
            <v>1221</v>
          </cell>
          <cell r="C444">
            <v>909</v>
          </cell>
          <cell r="D444">
            <v>9300</v>
          </cell>
          <cell r="E444">
            <v>9300</v>
          </cell>
          <cell r="F444">
            <v>9300</v>
          </cell>
          <cell r="G444">
            <v>9300</v>
          </cell>
          <cell r="H444">
            <v>9300</v>
          </cell>
          <cell r="I444">
            <v>9300</v>
          </cell>
          <cell r="J444">
            <v>9300</v>
          </cell>
          <cell r="K444">
            <v>9300</v>
          </cell>
          <cell r="L444">
            <v>1043</v>
          </cell>
          <cell r="M444">
            <v>1026</v>
          </cell>
          <cell r="N444">
            <v>1026</v>
          </cell>
          <cell r="O444">
            <v>1026</v>
          </cell>
          <cell r="P444">
            <v>1026</v>
          </cell>
        </row>
        <row r="446">
          <cell r="B446">
            <v>190649</v>
          </cell>
          <cell r="C446">
            <v>201988</v>
          </cell>
          <cell r="D446">
            <v>174347</v>
          </cell>
          <cell r="E446">
            <v>100538</v>
          </cell>
          <cell r="F446">
            <v>130646</v>
          </cell>
          <cell r="G446">
            <v>128686</v>
          </cell>
          <cell r="H446">
            <v>128686</v>
          </cell>
          <cell r="I446">
            <v>128397</v>
          </cell>
          <cell r="J446">
            <v>127412</v>
          </cell>
          <cell r="K446">
            <v>127412</v>
          </cell>
          <cell r="L446">
            <v>127348</v>
          </cell>
          <cell r="M446">
            <v>125852</v>
          </cell>
          <cell r="N446">
            <v>125589</v>
          </cell>
          <cell r="O446">
            <v>122417</v>
          </cell>
          <cell r="P446">
            <v>115100</v>
          </cell>
        </row>
        <row r="447">
          <cell r="B447">
            <v>160182</v>
          </cell>
          <cell r="C447">
            <v>386675</v>
          </cell>
          <cell r="D447">
            <v>258250</v>
          </cell>
          <cell r="E447">
            <v>240700</v>
          </cell>
          <cell r="F447">
            <v>123869</v>
          </cell>
          <cell r="G447">
            <v>120308</v>
          </cell>
          <cell r="H447">
            <v>118113</v>
          </cell>
          <cell r="I447">
            <v>110620</v>
          </cell>
          <cell r="J447">
            <v>105565</v>
          </cell>
          <cell r="K447">
            <v>99586</v>
          </cell>
          <cell r="L447">
            <v>90924</v>
          </cell>
          <cell r="M447">
            <v>80484</v>
          </cell>
          <cell r="N447">
            <v>70978</v>
          </cell>
          <cell r="O447">
            <v>62553</v>
          </cell>
          <cell r="P447">
            <v>55289</v>
          </cell>
        </row>
        <row r="448">
          <cell r="B448">
            <v>193715</v>
          </cell>
          <cell r="C448">
            <v>192973</v>
          </cell>
          <cell r="D448">
            <v>167031</v>
          </cell>
          <cell r="E448">
            <v>90679</v>
          </cell>
          <cell r="F448">
            <v>126159</v>
          </cell>
          <cell r="G448">
            <v>126696</v>
          </cell>
          <cell r="H448">
            <v>128157</v>
          </cell>
          <cell r="I448">
            <v>129960</v>
          </cell>
          <cell r="J448">
            <v>129970</v>
          </cell>
          <cell r="K448">
            <v>131421</v>
          </cell>
          <cell r="L448">
            <v>114060</v>
          </cell>
          <cell r="M448">
            <v>113526</v>
          </cell>
          <cell r="N448">
            <v>114495</v>
          </cell>
          <cell r="O448">
            <v>112150</v>
          </cell>
          <cell r="P448">
            <v>105171</v>
          </cell>
        </row>
        <row r="449">
          <cell r="B449">
            <v>167571</v>
          </cell>
          <cell r="C449">
            <v>165535</v>
          </cell>
          <cell r="D449">
            <v>168775</v>
          </cell>
          <cell r="E449">
            <v>156424</v>
          </cell>
          <cell r="F449">
            <v>143548</v>
          </cell>
          <cell r="G449">
            <v>133928</v>
          </cell>
          <cell r="H449">
            <v>128555</v>
          </cell>
          <cell r="I449">
            <v>120291</v>
          </cell>
          <cell r="J449">
            <v>114618</v>
          </cell>
          <cell r="K449">
            <v>108897</v>
          </cell>
          <cell r="L449">
            <v>102371</v>
          </cell>
          <cell r="M449">
            <v>96046</v>
          </cell>
          <cell r="N449">
            <v>89856</v>
          </cell>
          <cell r="O449">
            <v>83851</v>
          </cell>
          <cell r="P449">
            <v>78022</v>
          </cell>
        </row>
        <row r="450">
          <cell r="C450">
            <v>13647</v>
          </cell>
          <cell r="D450">
            <v>13681</v>
          </cell>
          <cell r="E450">
            <v>12095</v>
          </cell>
          <cell r="F450">
            <v>12431</v>
          </cell>
          <cell r="G450">
            <v>10647</v>
          </cell>
          <cell r="H450">
            <v>6532</v>
          </cell>
          <cell r="I450">
            <v>6082</v>
          </cell>
          <cell r="J450">
            <v>4331</v>
          </cell>
          <cell r="K450">
            <v>3617</v>
          </cell>
          <cell r="L450">
            <v>3808</v>
          </cell>
          <cell r="M450">
            <v>3870</v>
          </cell>
          <cell r="N450">
            <v>3927</v>
          </cell>
          <cell r="O450">
            <v>3989</v>
          </cell>
          <cell r="P450">
            <v>4061</v>
          </cell>
        </row>
        <row r="452">
          <cell r="C452">
            <v>702</v>
          </cell>
          <cell r="D452">
            <v>1908</v>
          </cell>
          <cell r="E452">
            <v>3108</v>
          </cell>
          <cell r="F452">
            <v>4321</v>
          </cell>
          <cell r="G452">
            <v>5746</v>
          </cell>
          <cell r="H452">
            <v>7319</v>
          </cell>
          <cell r="I452">
            <v>8790</v>
          </cell>
          <cell r="J452">
            <v>9394</v>
          </cell>
          <cell r="K452">
            <v>10734</v>
          </cell>
          <cell r="L452">
            <v>12097</v>
          </cell>
          <cell r="M452">
            <v>13489</v>
          </cell>
          <cell r="N452">
            <v>14916</v>
          </cell>
          <cell r="O452">
            <v>16380</v>
          </cell>
          <cell r="P452">
            <v>17854</v>
          </cell>
        </row>
        <row r="453">
          <cell r="C453">
            <v>974</v>
          </cell>
          <cell r="D453">
            <v>3028</v>
          </cell>
          <cell r="E453">
            <v>5002</v>
          </cell>
          <cell r="F453">
            <v>6687</v>
          </cell>
          <cell r="G453">
            <v>8483</v>
          </cell>
          <cell r="H453">
            <v>10403</v>
          </cell>
          <cell r="I453">
            <v>11724</v>
          </cell>
          <cell r="J453">
            <v>12246</v>
          </cell>
          <cell r="K453">
            <v>13246</v>
          </cell>
          <cell r="L453">
            <v>14542</v>
          </cell>
          <cell r="M453">
            <v>15932</v>
          </cell>
          <cell r="N453">
            <v>17359</v>
          </cell>
          <cell r="O453">
            <v>18826</v>
          </cell>
          <cell r="P453">
            <v>20332</v>
          </cell>
        </row>
        <row r="454">
          <cell r="C454">
            <v>702</v>
          </cell>
          <cell r="D454">
            <v>1908</v>
          </cell>
          <cell r="E454">
            <v>3108</v>
          </cell>
          <cell r="F454">
            <v>4321</v>
          </cell>
          <cell r="G454">
            <v>5746</v>
          </cell>
          <cell r="H454">
            <v>7319</v>
          </cell>
          <cell r="I454">
            <v>8790</v>
          </cell>
          <cell r="J454">
            <v>9394</v>
          </cell>
          <cell r="K454">
            <v>10734</v>
          </cell>
          <cell r="L454">
            <v>12097</v>
          </cell>
          <cell r="M454">
            <v>13489</v>
          </cell>
          <cell r="N454">
            <v>14916</v>
          </cell>
          <cell r="O454">
            <v>16380</v>
          </cell>
          <cell r="P454">
            <v>17854</v>
          </cell>
        </row>
        <row r="455">
          <cell r="C455">
            <v>724</v>
          </cell>
          <cell r="D455">
            <v>2344</v>
          </cell>
          <cell r="E455">
            <v>4038</v>
          </cell>
          <cell r="F455">
            <v>5562</v>
          </cell>
          <cell r="G455">
            <v>7108</v>
          </cell>
          <cell r="H455">
            <v>8644</v>
          </cell>
          <cell r="I455">
            <v>10086</v>
          </cell>
          <cell r="J455">
            <v>10630</v>
          </cell>
          <cell r="K455">
            <v>11581</v>
          </cell>
          <cell r="L455">
            <v>12800</v>
          </cell>
          <cell r="M455">
            <v>14065</v>
          </cell>
          <cell r="N455">
            <v>15325</v>
          </cell>
          <cell r="O455">
            <v>16579</v>
          </cell>
          <cell r="P455">
            <v>17829</v>
          </cell>
        </row>
        <row r="456">
          <cell r="C456">
            <v>0</v>
          </cell>
          <cell r="D456">
            <v>68</v>
          </cell>
          <cell r="E456">
            <v>187</v>
          </cell>
          <cell r="F456">
            <v>312</v>
          </cell>
          <cell r="G456">
            <v>438</v>
          </cell>
          <cell r="H456">
            <v>565</v>
          </cell>
          <cell r="I456">
            <v>694</v>
          </cell>
          <cell r="J456">
            <v>825</v>
          </cell>
          <cell r="K456">
            <v>961</v>
          </cell>
          <cell r="L456">
            <v>1021</v>
          </cell>
          <cell r="M456">
            <v>1021</v>
          </cell>
          <cell r="N456">
            <v>1021</v>
          </cell>
          <cell r="O456">
            <v>1021</v>
          </cell>
          <cell r="P456">
            <v>1021</v>
          </cell>
        </row>
        <row r="462">
          <cell r="B462">
            <v>13176</v>
          </cell>
          <cell r="C462">
            <v>15510</v>
          </cell>
          <cell r="D462">
            <v>15510</v>
          </cell>
          <cell r="E462">
            <v>15033</v>
          </cell>
          <cell r="F462">
            <v>14726</v>
          </cell>
          <cell r="G462">
            <v>14981</v>
          </cell>
          <cell r="H462">
            <v>15267</v>
          </cell>
          <cell r="I462">
            <v>15546</v>
          </cell>
          <cell r="J462">
            <v>15532</v>
          </cell>
          <cell r="K462">
            <v>15450</v>
          </cell>
          <cell r="L462">
            <v>15462</v>
          </cell>
          <cell r="M462">
            <v>15462</v>
          </cell>
          <cell r="N462">
            <v>15462</v>
          </cell>
          <cell r="O462">
            <v>15462</v>
          </cell>
          <cell r="P462">
            <v>15462</v>
          </cell>
        </row>
        <row r="463">
          <cell r="B463">
            <v>2695764</v>
          </cell>
          <cell r="C463">
            <v>2844050</v>
          </cell>
          <cell r="D463">
            <v>3038599</v>
          </cell>
          <cell r="E463">
            <v>3194406</v>
          </cell>
          <cell r="F463">
            <v>3337004</v>
          </cell>
          <cell r="G463">
            <v>3492771</v>
          </cell>
          <cell r="H463">
            <v>3644706</v>
          </cell>
          <cell r="I463">
            <v>3802950</v>
          </cell>
          <cell r="J463">
            <v>3967828</v>
          </cell>
          <cell r="K463">
            <v>4139408</v>
          </cell>
          <cell r="L463">
            <v>4314502</v>
          </cell>
          <cell r="M463">
            <v>4493253</v>
          </cell>
          <cell r="N463">
            <v>4680641</v>
          </cell>
          <cell r="O463">
            <v>4875836</v>
          </cell>
          <cell r="P463">
            <v>5075563</v>
          </cell>
        </row>
        <row r="464">
          <cell r="B464">
            <v>35100</v>
          </cell>
          <cell r="C464">
            <v>33745</v>
          </cell>
          <cell r="D464">
            <v>32390</v>
          </cell>
          <cell r="E464">
            <v>31035</v>
          </cell>
          <cell r="F464">
            <v>29680</v>
          </cell>
          <cell r="G464">
            <v>28325</v>
          </cell>
          <cell r="H464">
            <v>26970</v>
          </cell>
          <cell r="I464">
            <v>25615</v>
          </cell>
          <cell r="J464">
            <v>24260</v>
          </cell>
          <cell r="K464">
            <v>22905</v>
          </cell>
          <cell r="L464">
            <v>21536</v>
          </cell>
          <cell r="M464">
            <v>20153</v>
          </cell>
          <cell r="N464">
            <v>18770</v>
          </cell>
          <cell r="O464">
            <v>17387</v>
          </cell>
          <cell r="P464">
            <v>16004</v>
          </cell>
        </row>
        <row r="465">
          <cell r="B465">
            <v>118091</v>
          </cell>
          <cell r="C465">
            <v>131028</v>
          </cell>
          <cell r="D465">
            <v>184408</v>
          </cell>
          <cell r="E465">
            <v>231821</v>
          </cell>
          <cell r="F465">
            <v>263142</v>
          </cell>
          <cell r="G465">
            <v>266905</v>
          </cell>
          <cell r="H465">
            <v>269242</v>
          </cell>
          <cell r="I465">
            <v>269643</v>
          </cell>
          <cell r="J465">
            <v>267496</v>
          </cell>
          <cell r="K465">
            <v>262586</v>
          </cell>
          <cell r="L465">
            <v>257440</v>
          </cell>
          <cell r="M465">
            <v>251906</v>
          </cell>
          <cell r="N465">
            <v>242724</v>
          </cell>
          <cell r="O465">
            <v>230602</v>
          </cell>
          <cell r="P465">
            <v>217313</v>
          </cell>
        </row>
        <row r="466">
          <cell r="B466">
            <v>8511</v>
          </cell>
          <cell r="C466">
            <v>3201</v>
          </cell>
          <cell r="D466">
            <v>3000</v>
          </cell>
          <cell r="E466">
            <v>3042</v>
          </cell>
          <cell r="F466">
            <v>3126</v>
          </cell>
          <cell r="G466">
            <v>3208</v>
          </cell>
          <cell r="H466">
            <v>3290</v>
          </cell>
          <cell r="I466">
            <v>3374</v>
          </cell>
          <cell r="J466">
            <v>3459</v>
          </cell>
          <cell r="K466">
            <v>3546</v>
          </cell>
          <cell r="L466">
            <v>3637</v>
          </cell>
          <cell r="M466">
            <v>3730</v>
          </cell>
          <cell r="N466">
            <v>3825</v>
          </cell>
          <cell r="O466">
            <v>3922</v>
          </cell>
          <cell r="P466">
            <v>4022</v>
          </cell>
        </row>
        <row r="467">
          <cell r="B467">
            <v>-7583</v>
          </cell>
          <cell r="C467">
            <v>-4755</v>
          </cell>
          <cell r="D467">
            <v>-66711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B468">
            <v>4752627</v>
          </cell>
          <cell r="C468">
            <v>4932546</v>
          </cell>
          <cell r="D468">
            <v>5143695</v>
          </cell>
          <cell r="E468">
            <v>5337945</v>
          </cell>
          <cell r="F468">
            <v>5533332</v>
          </cell>
          <cell r="G468">
            <v>5719984</v>
          </cell>
          <cell r="H468">
            <v>5901250</v>
          </cell>
          <cell r="I468">
            <v>6087390</v>
          </cell>
          <cell r="J468">
            <v>6278339</v>
          </cell>
          <cell r="K468">
            <v>6474553</v>
          </cell>
          <cell r="L468">
            <v>6674978</v>
          </cell>
          <cell r="M468">
            <v>6879759</v>
          </cell>
          <cell r="N468">
            <v>7090271</v>
          </cell>
          <cell r="O468">
            <v>7306658</v>
          </cell>
          <cell r="P468">
            <v>7529069</v>
          </cell>
        </row>
        <row r="469">
          <cell r="B469">
            <v>39000</v>
          </cell>
          <cell r="C469">
            <v>39118</v>
          </cell>
          <cell r="D469">
            <v>35792</v>
          </cell>
          <cell r="E469">
            <v>34377</v>
          </cell>
          <cell r="F469">
            <v>37216</v>
          </cell>
          <cell r="G469">
            <v>37984</v>
          </cell>
          <cell r="H469">
            <v>38934</v>
          </cell>
          <cell r="I469">
            <v>39907</v>
          </cell>
          <cell r="J469">
            <v>40905</v>
          </cell>
          <cell r="K469">
            <v>41928</v>
          </cell>
          <cell r="L469">
            <v>42976</v>
          </cell>
          <cell r="M469">
            <v>44050</v>
          </cell>
          <cell r="N469">
            <v>45151</v>
          </cell>
          <cell r="O469">
            <v>46280</v>
          </cell>
          <cell r="P469">
            <v>47437</v>
          </cell>
        </row>
        <row r="470">
          <cell r="B470">
            <v>96078</v>
          </cell>
          <cell r="C470">
            <v>165978</v>
          </cell>
          <cell r="D470">
            <v>202838</v>
          </cell>
          <cell r="E470">
            <v>260803</v>
          </cell>
          <cell r="F470">
            <v>265480</v>
          </cell>
          <cell r="G470">
            <v>268330</v>
          </cell>
          <cell r="H470">
            <v>270153</v>
          </cell>
          <cell r="I470">
            <v>269132</v>
          </cell>
          <cell r="J470">
            <v>265860</v>
          </cell>
          <cell r="K470">
            <v>259312</v>
          </cell>
          <cell r="L470">
            <v>255569</v>
          </cell>
          <cell r="M470">
            <v>248242</v>
          </cell>
          <cell r="N470">
            <v>237206</v>
          </cell>
          <cell r="O470">
            <v>223998</v>
          </cell>
          <cell r="P470">
            <v>210629</v>
          </cell>
        </row>
        <row r="471">
          <cell r="B471">
            <v>4817602</v>
          </cell>
          <cell r="C471">
            <v>5047490</v>
          </cell>
          <cell r="D471">
            <v>5239901</v>
          </cell>
          <cell r="E471">
            <v>5435989</v>
          </cell>
          <cell r="F471">
            <v>5630675</v>
          </cell>
          <cell r="G471">
            <v>5809293</v>
          </cell>
          <cell r="H471">
            <v>5993207</v>
          </cell>
          <cell r="I471">
            <v>6181574</v>
          </cell>
          <cell r="J471">
            <v>6375104</v>
          </cell>
          <cell r="K471">
            <v>6574002</v>
          </cell>
          <cell r="L471">
            <v>6775954</v>
          </cell>
          <cell r="M471">
            <v>6983565</v>
          </cell>
          <cell r="N471">
            <v>7196978</v>
          </cell>
          <cell r="O471">
            <v>7416338</v>
          </cell>
          <cell r="P471">
            <v>7641801</v>
          </cell>
        </row>
        <row r="472">
          <cell r="B472">
            <v>2743737</v>
          </cell>
          <cell r="C472">
            <v>2944362</v>
          </cell>
          <cell r="D472">
            <v>3132836</v>
          </cell>
          <cell r="E472">
            <v>3255976</v>
          </cell>
          <cell r="F472">
            <v>3418031</v>
          </cell>
          <cell r="G472">
            <v>3567510</v>
          </cell>
          <cell r="H472">
            <v>3721903</v>
          </cell>
          <cell r="I472">
            <v>3883997</v>
          </cell>
          <cell r="J472">
            <v>4051658</v>
          </cell>
          <cell r="K472">
            <v>4227157</v>
          </cell>
          <cell r="L472">
            <v>4401848</v>
          </cell>
          <cell r="M472">
            <v>4584658</v>
          </cell>
          <cell r="N472">
            <v>4776624</v>
          </cell>
          <cell r="O472">
            <v>4975049</v>
          </cell>
          <cell r="P472">
            <v>5176078</v>
          </cell>
        </row>
        <row r="473">
          <cell r="B473">
            <v>22538</v>
          </cell>
          <cell r="C473">
            <v>19208</v>
          </cell>
          <cell r="D473">
            <v>19432</v>
          </cell>
          <cell r="E473">
            <v>18897</v>
          </cell>
          <cell r="F473">
            <v>19303</v>
          </cell>
          <cell r="G473">
            <v>19675</v>
          </cell>
          <cell r="H473">
            <v>19943</v>
          </cell>
          <cell r="I473">
            <v>20198</v>
          </cell>
          <cell r="J473">
            <v>20438</v>
          </cell>
          <cell r="K473">
            <v>20663</v>
          </cell>
          <cell r="L473">
            <v>20885</v>
          </cell>
          <cell r="M473">
            <v>21114</v>
          </cell>
          <cell r="N473">
            <v>21332</v>
          </cell>
          <cell r="O473">
            <v>21529</v>
          </cell>
          <cell r="P473">
            <v>21725</v>
          </cell>
        </row>
        <row r="474">
          <cell r="B474">
            <v>209501</v>
          </cell>
          <cell r="C474">
            <v>208929</v>
          </cell>
          <cell r="D474">
            <v>191937</v>
          </cell>
          <cell r="E474">
            <v>128053</v>
          </cell>
          <cell r="F474">
            <v>167622</v>
          </cell>
          <cell r="G474">
            <v>174677</v>
          </cell>
          <cell r="H474">
            <v>184033</v>
          </cell>
          <cell r="I474">
            <v>192941</v>
          </cell>
          <cell r="J474">
            <v>201097</v>
          </cell>
          <cell r="K474">
            <v>210518</v>
          </cell>
          <cell r="L474">
            <v>221048</v>
          </cell>
          <cell r="M474">
            <v>229880</v>
          </cell>
          <cell r="N474">
            <v>239757</v>
          </cell>
          <cell r="O474">
            <v>246952</v>
          </cell>
          <cell r="P474">
            <v>250303</v>
          </cell>
        </row>
        <row r="475">
          <cell r="B475">
            <v>187861</v>
          </cell>
          <cell r="C475">
            <v>399628</v>
          </cell>
          <cell r="D475">
            <v>289935</v>
          </cell>
          <cell r="E475">
            <v>283810</v>
          </cell>
          <cell r="F475">
            <v>176495</v>
          </cell>
          <cell r="G475">
            <v>180831</v>
          </cell>
          <cell r="H475">
            <v>188713</v>
          </cell>
          <cell r="I475">
            <v>191587</v>
          </cell>
          <cell r="J475">
            <v>194306</v>
          </cell>
          <cell r="K475">
            <v>195818</v>
          </cell>
          <cell r="L475">
            <v>197065</v>
          </cell>
          <cell r="M475">
            <v>196622</v>
          </cell>
          <cell r="N475">
            <v>197131</v>
          </cell>
          <cell r="O475">
            <v>198948</v>
          </cell>
          <cell r="P475">
            <v>202176</v>
          </cell>
        </row>
        <row r="476">
          <cell r="B476">
            <v>208349</v>
          </cell>
          <cell r="C476">
            <v>199914</v>
          </cell>
          <cell r="D476">
            <v>184620</v>
          </cell>
          <cell r="E476">
            <v>118194</v>
          </cell>
          <cell r="F476">
            <v>163135</v>
          </cell>
          <cell r="G476">
            <v>172687</v>
          </cell>
          <cell r="H476">
            <v>183504</v>
          </cell>
          <cell r="I476">
            <v>194504</v>
          </cell>
          <cell r="J476">
            <v>203654</v>
          </cell>
          <cell r="K476">
            <v>214527</v>
          </cell>
          <cell r="L476">
            <v>207760</v>
          </cell>
          <cell r="M476">
            <v>217555</v>
          </cell>
          <cell r="N476">
            <v>228663</v>
          </cell>
          <cell r="O476">
            <v>236686</v>
          </cell>
          <cell r="P476">
            <v>240374</v>
          </cell>
        </row>
        <row r="477">
          <cell r="B477">
            <v>189878</v>
          </cell>
          <cell r="C477">
            <v>175845</v>
          </cell>
          <cell r="D477">
            <v>194662</v>
          </cell>
          <cell r="E477">
            <v>192772</v>
          </cell>
          <cell r="F477">
            <v>189054</v>
          </cell>
          <cell r="G477">
            <v>187155</v>
          </cell>
          <cell r="H477">
            <v>189504</v>
          </cell>
          <cell r="I477">
            <v>188998</v>
          </cell>
          <cell r="J477">
            <v>191616</v>
          </cell>
          <cell r="K477">
            <v>194324</v>
          </cell>
          <cell r="L477">
            <v>196867</v>
          </cell>
          <cell r="M477">
            <v>199597</v>
          </cell>
          <cell r="N477">
            <v>202255</v>
          </cell>
          <cell r="O477">
            <v>205016</v>
          </cell>
          <cell r="P477">
            <v>207934</v>
          </cell>
        </row>
        <row r="483">
          <cell r="B483">
            <v>687877</v>
          </cell>
          <cell r="C483">
            <v>701151</v>
          </cell>
          <cell r="D483">
            <v>756464</v>
          </cell>
          <cell r="E483">
            <v>874293</v>
          </cell>
          <cell r="F483">
            <v>925939</v>
          </cell>
          <cell r="G483">
            <v>959085</v>
          </cell>
          <cell r="H483">
            <v>908780</v>
          </cell>
          <cell r="I483">
            <v>933920</v>
          </cell>
          <cell r="J483">
            <v>958297</v>
          </cell>
          <cell r="K483">
            <v>983899</v>
          </cell>
          <cell r="L483">
            <v>1005793</v>
          </cell>
          <cell r="M483">
            <v>1030471</v>
          </cell>
          <cell r="N483">
            <v>1054719</v>
          </cell>
          <cell r="O483">
            <v>1080076</v>
          </cell>
          <cell r="P483">
            <v>1105171</v>
          </cell>
        </row>
        <row r="484">
          <cell r="B484">
            <v>43409</v>
          </cell>
          <cell r="C484">
            <v>45168</v>
          </cell>
          <cell r="D484">
            <v>53547</v>
          </cell>
          <cell r="E484">
            <v>57331</v>
          </cell>
          <cell r="F484">
            <v>66851</v>
          </cell>
          <cell r="G484">
            <v>70915</v>
          </cell>
          <cell r="H484">
            <v>73832</v>
          </cell>
          <cell r="I484">
            <v>77179</v>
          </cell>
          <cell r="J484">
            <v>80441</v>
          </cell>
          <cell r="K484">
            <v>83431</v>
          </cell>
          <cell r="L484">
            <v>83183</v>
          </cell>
          <cell r="M484">
            <v>85800</v>
          </cell>
          <cell r="N484">
            <v>88337</v>
          </cell>
          <cell r="O484">
            <v>90930</v>
          </cell>
          <cell r="P484">
            <v>93367</v>
          </cell>
        </row>
        <row r="485">
          <cell r="B485">
            <v>11637</v>
          </cell>
          <cell r="C485">
            <v>12368</v>
          </cell>
          <cell r="D485">
            <v>13524</v>
          </cell>
          <cell r="E485">
            <v>14330</v>
          </cell>
          <cell r="F485">
            <v>16827</v>
          </cell>
          <cell r="G485">
            <v>18060</v>
          </cell>
          <cell r="H485">
            <v>19013</v>
          </cell>
          <cell r="I485">
            <v>20084</v>
          </cell>
          <cell r="J485">
            <v>21073</v>
          </cell>
          <cell r="K485">
            <v>22060</v>
          </cell>
          <cell r="L485">
            <v>22237</v>
          </cell>
          <cell r="M485">
            <v>23177</v>
          </cell>
          <cell r="N485">
            <v>24113</v>
          </cell>
          <cell r="O485">
            <v>25091</v>
          </cell>
          <cell r="P485">
            <v>26046</v>
          </cell>
        </row>
        <row r="486">
          <cell r="B486">
            <v>6213</v>
          </cell>
          <cell r="C486">
            <v>6219</v>
          </cell>
          <cell r="D486">
            <v>6543</v>
          </cell>
          <cell r="E486">
            <v>7619</v>
          </cell>
          <cell r="F486">
            <v>8139</v>
          </cell>
          <cell r="G486">
            <v>8428</v>
          </cell>
          <cell r="H486">
            <v>7939</v>
          </cell>
          <cell r="I486">
            <v>8162</v>
          </cell>
          <cell r="J486">
            <v>8378</v>
          </cell>
          <cell r="K486">
            <v>8605</v>
          </cell>
          <cell r="L486">
            <v>8797</v>
          </cell>
          <cell r="M486">
            <v>9016</v>
          </cell>
          <cell r="N486">
            <v>9229</v>
          </cell>
          <cell r="O486">
            <v>9451</v>
          </cell>
          <cell r="P486">
            <v>9670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B493">
            <v>120979</v>
          </cell>
          <cell r="C493">
            <v>367310</v>
          </cell>
          <cell r="D493">
            <v>359776</v>
          </cell>
          <cell r="E493">
            <v>451392</v>
          </cell>
          <cell r="F493">
            <v>466058</v>
          </cell>
          <cell r="G493">
            <v>468947</v>
          </cell>
          <cell r="H493">
            <v>396329</v>
          </cell>
          <cell r="I493">
            <v>397162</v>
          </cell>
          <cell r="J493">
            <v>397966</v>
          </cell>
          <cell r="K493">
            <v>399741</v>
          </cell>
          <cell r="L493">
            <v>402454</v>
          </cell>
          <cell r="M493">
            <v>405185</v>
          </cell>
          <cell r="N493">
            <v>407935</v>
          </cell>
          <cell r="O493">
            <v>410704</v>
          </cell>
          <cell r="P493">
            <v>413492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B495">
            <v>44192</v>
          </cell>
          <cell r="C495">
            <v>39551</v>
          </cell>
          <cell r="D495">
            <v>60364</v>
          </cell>
          <cell r="E495">
            <v>63793</v>
          </cell>
          <cell r="F495">
            <v>60039</v>
          </cell>
          <cell r="G495">
            <v>62485</v>
          </cell>
          <cell r="H495">
            <v>64180</v>
          </cell>
          <cell r="I495">
            <v>65620</v>
          </cell>
          <cell r="J495">
            <v>66997</v>
          </cell>
          <cell r="K495">
            <v>68499</v>
          </cell>
          <cell r="L495">
            <v>69993</v>
          </cell>
          <cell r="M495">
            <v>71371</v>
          </cell>
          <cell r="N495">
            <v>72919</v>
          </cell>
          <cell r="O495">
            <v>74676</v>
          </cell>
          <cell r="P495">
            <v>76471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B497">
            <v>2566</v>
          </cell>
          <cell r="C497">
            <v>2566</v>
          </cell>
          <cell r="D497">
            <v>2566</v>
          </cell>
          <cell r="E497">
            <v>2566</v>
          </cell>
          <cell r="F497">
            <v>2566</v>
          </cell>
          <cell r="G497">
            <v>2566</v>
          </cell>
          <cell r="H497">
            <v>2566</v>
          </cell>
          <cell r="I497">
            <v>2566</v>
          </cell>
          <cell r="J497">
            <v>2566</v>
          </cell>
          <cell r="K497">
            <v>2566</v>
          </cell>
          <cell r="L497">
            <v>8000</v>
          </cell>
          <cell r="M497">
            <v>8000</v>
          </cell>
          <cell r="N497">
            <v>8000</v>
          </cell>
          <cell r="O497">
            <v>8000</v>
          </cell>
          <cell r="P497">
            <v>8000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3">
          <cell r="B503">
            <v>138292</v>
          </cell>
          <cell r="C503">
            <v>13931</v>
          </cell>
          <cell r="D503">
            <v>24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B504">
            <v>-41398</v>
          </cell>
          <cell r="C504">
            <v>-17</v>
          </cell>
          <cell r="D504">
            <v>155</v>
          </cell>
          <cell r="E504">
            <v>-9843</v>
          </cell>
          <cell r="F504">
            <v>-2074</v>
          </cell>
          <cell r="G504">
            <v>-873</v>
          </cell>
          <cell r="H504">
            <v>6752</v>
          </cell>
          <cell r="I504">
            <v>-679</v>
          </cell>
          <cell r="J504">
            <v>-684</v>
          </cell>
          <cell r="K504">
            <v>-805</v>
          </cell>
          <cell r="L504">
            <v>-911</v>
          </cell>
          <cell r="M504">
            <v>-931</v>
          </cell>
          <cell r="N504">
            <v>-949</v>
          </cell>
          <cell r="O504">
            <v>-968</v>
          </cell>
          <cell r="P504">
            <v>-987</v>
          </cell>
        </row>
        <row r="505">
          <cell r="B505">
            <v>-97229</v>
          </cell>
          <cell r="C505">
            <v>80889</v>
          </cell>
          <cell r="D505">
            <v>19374</v>
          </cell>
          <cell r="E505">
            <v>15638</v>
          </cell>
          <cell r="F505">
            <v>6853</v>
          </cell>
          <cell r="G505">
            <v>4398</v>
          </cell>
          <cell r="H505">
            <v>-6675</v>
          </cell>
          <cell r="I505">
            <v>3336</v>
          </cell>
          <cell r="J505">
            <v>3235</v>
          </cell>
          <cell r="K505">
            <v>3397</v>
          </cell>
          <cell r="L505">
            <v>2905</v>
          </cell>
          <cell r="M505">
            <v>3275</v>
          </cell>
          <cell r="N505">
            <v>3218</v>
          </cell>
          <cell r="O505">
            <v>3365</v>
          </cell>
          <cell r="P505">
            <v>3330</v>
          </cell>
        </row>
        <row r="506">
          <cell r="B506">
            <v>42472</v>
          </cell>
          <cell r="C506">
            <v>146471</v>
          </cell>
          <cell r="D506">
            <v>105206</v>
          </cell>
          <cell r="E506">
            <v>141424</v>
          </cell>
          <cell r="F506">
            <v>15330</v>
          </cell>
          <cell r="G506">
            <v>41348</v>
          </cell>
          <cell r="H506">
            <v>52670</v>
          </cell>
          <cell r="I506">
            <v>55178</v>
          </cell>
          <cell r="J506">
            <v>55082</v>
          </cell>
          <cell r="K506">
            <v>54822</v>
          </cell>
          <cell r="L506">
            <v>47241</v>
          </cell>
          <cell r="M506">
            <v>46132</v>
          </cell>
          <cell r="N506">
            <v>45165</v>
          </cell>
          <cell r="O506">
            <v>44013</v>
          </cell>
          <cell r="P506">
            <v>43412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B508">
            <v>15487</v>
          </cell>
          <cell r="C508">
            <v>349</v>
          </cell>
          <cell r="D508">
            <v>566</v>
          </cell>
          <cell r="E508">
            <v>574</v>
          </cell>
          <cell r="F508">
            <v>555</v>
          </cell>
          <cell r="G508">
            <v>555</v>
          </cell>
          <cell r="H508">
            <v>559</v>
          </cell>
          <cell r="I508">
            <v>573</v>
          </cell>
          <cell r="J508">
            <v>582</v>
          </cell>
          <cell r="K508">
            <v>605</v>
          </cell>
          <cell r="L508">
            <v>620</v>
          </cell>
          <cell r="M508">
            <v>636</v>
          </cell>
          <cell r="N508">
            <v>652</v>
          </cell>
          <cell r="O508">
            <v>669</v>
          </cell>
          <cell r="P508">
            <v>686</v>
          </cell>
        </row>
        <row r="509">
          <cell r="B509">
            <v>5332</v>
          </cell>
          <cell r="C509">
            <v>18388</v>
          </cell>
          <cell r="D509">
            <v>13208</v>
          </cell>
          <cell r="E509">
            <v>-59481</v>
          </cell>
          <cell r="F509">
            <v>7065</v>
          </cell>
          <cell r="G509">
            <v>2963</v>
          </cell>
          <cell r="H509">
            <v>3648</v>
          </cell>
          <cell r="I509">
            <v>378</v>
          </cell>
          <cell r="J509">
            <v>409</v>
          </cell>
          <cell r="K509">
            <v>468</v>
          </cell>
          <cell r="L509">
            <v>-384</v>
          </cell>
          <cell r="M509">
            <v>312</v>
          </cell>
          <cell r="N509">
            <v>786</v>
          </cell>
          <cell r="O509">
            <v>1314</v>
          </cell>
          <cell r="P509">
            <v>1249</v>
          </cell>
        </row>
        <row r="510">
          <cell r="B510">
            <v>-54892</v>
          </cell>
          <cell r="C510">
            <v>76657</v>
          </cell>
          <cell r="D510">
            <v>17382</v>
          </cell>
          <cell r="E510">
            <v>-1478</v>
          </cell>
          <cell r="F510">
            <v>47232</v>
          </cell>
          <cell r="G510">
            <v>-78252</v>
          </cell>
          <cell r="H510">
            <v>-71638</v>
          </cell>
          <cell r="I510">
            <v>-79004</v>
          </cell>
          <cell r="J510">
            <v>-85491</v>
          </cell>
          <cell r="K510">
            <v>-92113</v>
          </cell>
          <cell r="L510">
            <v>-107417</v>
          </cell>
          <cell r="M510">
            <v>-113174</v>
          </cell>
          <cell r="N510">
            <v>-118881</v>
          </cell>
          <cell r="O510">
            <v>-124772</v>
          </cell>
          <cell r="P510">
            <v>-130470</v>
          </cell>
        </row>
        <row r="511">
          <cell r="B511">
            <v>-303</v>
          </cell>
          <cell r="C511">
            <v>-52121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B513">
            <v>-1530</v>
          </cell>
          <cell r="C513">
            <v>3907</v>
          </cell>
          <cell r="D513">
            <v>27923</v>
          </cell>
          <cell r="E513">
            <v>42507</v>
          </cell>
          <cell r="F513">
            <v>-2563</v>
          </cell>
          <cell r="G513">
            <v>-1364</v>
          </cell>
          <cell r="H513">
            <v>-1003</v>
          </cell>
          <cell r="I513">
            <v>-1110</v>
          </cell>
          <cell r="J513">
            <v>-1268</v>
          </cell>
          <cell r="K513">
            <v>-1491</v>
          </cell>
          <cell r="L513">
            <v>-1779</v>
          </cell>
          <cell r="M513">
            <v>-2459</v>
          </cell>
          <cell r="N513">
            <v>-2773</v>
          </cell>
          <cell r="O513">
            <v>-2850</v>
          </cell>
          <cell r="P513">
            <v>-2808</v>
          </cell>
        </row>
        <row r="514">
          <cell r="B514">
            <v>56348</v>
          </cell>
          <cell r="C514">
            <v>5676</v>
          </cell>
          <cell r="D514">
            <v>10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B515">
            <v>4616</v>
          </cell>
          <cell r="C515">
            <v>4303</v>
          </cell>
          <cell r="D515">
            <v>5747</v>
          </cell>
          <cell r="E515">
            <v>3212</v>
          </cell>
          <cell r="F515">
            <v>3045</v>
          </cell>
          <cell r="G515">
            <v>3343</v>
          </cell>
          <cell r="H515">
            <v>3570</v>
          </cell>
          <cell r="I515">
            <v>3635</v>
          </cell>
          <cell r="J515">
            <v>3663</v>
          </cell>
          <cell r="K515">
            <v>3691</v>
          </cell>
          <cell r="L515">
            <v>3685</v>
          </cell>
          <cell r="M515">
            <v>3696</v>
          </cell>
          <cell r="N515">
            <v>3734</v>
          </cell>
          <cell r="O515">
            <v>3803</v>
          </cell>
          <cell r="P515">
            <v>3872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B517">
            <v>163617</v>
          </cell>
          <cell r="C517">
            <v>103160</v>
          </cell>
          <cell r="D517">
            <v>195856</v>
          </cell>
          <cell r="E517">
            <v>238777</v>
          </cell>
          <cell r="F517">
            <v>227413</v>
          </cell>
          <cell r="G517">
            <v>240072</v>
          </cell>
          <cell r="H517">
            <v>256373</v>
          </cell>
          <cell r="I517">
            <v>267799</v>
          </cell>
          <cell r="J517">
            <v>280854</v>
          </cell>
          <cell r="K517">
            <v>294245</v>
          </cell>
          <cell r="L517">
            <v>325167</v>
          </cell>
          <cell r="M517">
            <v>338120</v>
          </cell>
          <cell r="N517">
            <v>351470</v>
          </cell>
          <cell r="O517">
            <v>365272</v>
          </cell>
          <cell r="P517">
            <v>379294</v>
          </cell>
        </row>
        <row r="518">
          <cell r="B518">
            <v>-12007</v>
          </cell>
          <cell r="C518">
            <v>185092</v>
          </cell>
          <cell r="D518">
            <v>130048</v>
          </cell>
          <cell r="E518">
            <v>77252</v>
          </cell>
          <cell r="F518">
            <v>66581</v>
          </cell>
          <cell r="G518">
            <v>-37285</v>
          </cell>
          <cell r="H518">
            <v>-18889</v>
          </cell>
          <cell r="I518">
            <v>-27083</v>
          </cell>
          <cell r="J518">
            <v>-33663</v>
          </cell>
          <cell r="K518">
            <v>-40514</v>
          </cell>
          <cell r="L518">
            <v>-64245</v>
          </cell>
          <cell r="M518">
            <v>-70426</v>
          </cell>
          <cell r="N518">
            <v>-76663</v>
          </cell>
          <cell r="O518">
            <v>-83248</v>
          </cell>
          <cell r="P518">
            <v>-89682</v>
          </cell>
        </row>
        <row r="519">
          <cell r="B519">
            <v>-186669</v>
          </cell>
          <cell r="C519">
            <v>-337854</v>
          </cell>
          <cell r="D519">
            <v>-347026</v>
          </cell>
          <cell r="E519">
            <v>-320807</v>
          </cell>
          <cell r="F519">
            <v>-294004</v>
          </cell>
          <cell r="G519">
            <v>-206047</v>
          </cell>
          <cell r="H519">
            <v>-237349</v>
          </cell>
          <cell r="I519">
            <v>-243078</v>
          </cell>
          <cell r="J519">
            <v>-249386</v>
          </cell>
          <cell r="K519">
            <v>-255974</v>
          </cell>
          <cell r="L519">
            <v>-262758</v>
          </cell>
          <cell r="M519">
            <v>-269710</v>
          </cell>
          <cell r="N519">
            <v>-276859</v>
          </cell>
          <cell r="O519">
            <v>-284185</v>
          </cell>
          <cell r="P519">
            <v>-291747</v>
          </cell>
        </row>
        <row r="520">
          <cell r="B520">
            <v>3618</v>
          </cell>
          <cell r="C520">
            <v>4253</v>
          </cell>
          <cell r="D520">
            <v>-13078</v>
          </cell>
          <cell r="E520">
            <v>-13491</v>
          </cell>
          <cell r="F520">
            <v>-13491</v>
          </cell>
          <cell r="G520">
            <v>-13951</v>
          </cell>
          <cell r="H520">
            <v>-14916</v>
          </cell>
          <cell r="I520">
            <v>-15089</v>
          </cell>
          <cell r="J520">
            <v>-15545</v>
          </cell>
          <cell r="K520">
            <v>-15779</v>
          </cell>
          <cell r="L520">
            <v>1074</v>
          </cell>
          <cell r="M520">
            <v>1057</v>
          </cell>
          <cell r="N520">
            <v>1045</v>
          </cell>
          <cell r="O520">
            <v>1045</v>
          </cell>
          <cell r="P520">
            <v>1045</v>
          </cell>
        </row>
        <row r="521">
          <cell r="B521">
            <v>-25240</v>
          </cell>
          <cell r="C521">
            <v>4186</v>
          </cell>
          <cell r="D521">
            <v>643</v>
          </cell>
          <cell r="E521">
            <v>-300</v>
          </cell>
          <cell r="F521">
            <v>-112</v>
          </cell>
          <cell r="G521">
            <v>332</v>
          </cell>
          <cell r="H521">
            <v>200</v>
          </cell>
          <cell r="I521">
            <v>247</v>
          </cell>
          <cell r="J521">
            <v>299</v>
          </cell>
          <cell r="K521">
            <v>307</v>
          </cell>
          <cell r="L521">
            <v>260</v>
          </cell>
          <cell r="M521">
            <v>239</v>
          </cell>
          <cell r="N521">
            <v>193</v>
          </cell>
          <cell r="O521">
            <v>238</v>
          </cell>
          <cell r="P521">
            <v>235</v>
          </cell>
        </row>
        <row r="522">
          <cell r="B522">
            <v>45012</v>
          </cell>
          <cell r="C522">
            <v>45029</v>
          </cell>
          <cell r="D522">
            <v>44874</v>
          </cell>
          <cell r="E522">
            <v>54718</v>
          </cell>
          <cell r="F522">
            <v>56792</v>
          </cell>
          <cell r="G522">
            <v>57665</v>
          </cell>
          <cell r="H522">
            <v>50913</v>
          </cell>
          <cell r="I522">
            <v>51592</v>
          </cell>
          <cell r="J522">
            <v>52275</v>
          </cell>
          <cell r="K522">
            <v>53080</v>
          </cell>
          <cell r="L522">
            <v>53991</v>
          </cell>
          <cell r="M522">
            <v>54922</v>
          </cell>
          <cell r="N522">
            <v>55871</v>
          </cell>
          <cell r="O522">
            <v>56839</v>
          </cell>
          <cell r="P522">
            <v>57825</v>
          </cell>
        </row>
        <row r="523">
          <cell r="B523">
            <v>13799</v>
          </cell>
          <cell r="C523">
            <v>18796</v>
          </cell>
          <cell r="D523">
            <v>17889</v>
          </cell>
          <cell r="E523">
            <v>16925</v>
          </cell>
          <cell r="F523">
            <v>22653</v>
          </cell>
          <cell r="G523">
            <v>23058</v>
          </cell>
          <cell r="H523">
            <v>23406</v>
          </cell>
          <cell r="I523">
            <v>23849</v>
          </cell>
          <cell r="J523">
            <v>24272</v>
          </cell>
          <cell r="K523">
            <v>24673</v>
          </cell>
          <cell r="L523">
            <v>24653</v>
          </cell>
          <cell r="M523">
            <v>25057</v>
          </cell>
          <cell r="N523">
            <v>25417</v>
          </cell>
          <cell r="O523">
            <v>25760</v>
          </cell>
          <cell r="P523">
            <v>26072</v>
          </cell>
        </row>
        <row r="524">
          <cell r="B524">
            <v>111</v>
          </cell>
          <cell r="C524">
            <v>81000</v>
          </cell>
          <cell r="D524">
            <v>100374</v>
          </cell>
          <cell r="E524">
            <v>116012</v>
          </cell>
          <cell r="F524">
            <v>122865</v>
          </cell>
          <cell r="G524">
            <v>127263</v>
          </cell>
          <cell r="H524">
            <v>120588</v>
          </cell>
          <cell r="I524">
            <v>123924</v>
          </cell>
          <cell r="J524">
            <v>127159</v>
          </cell>
          <cell r="K524">
            <v>130556</v>
          </cell>
          <cell r="L524">
            <v>133461</v>
          </cell>
          <cell r="M524">
            <v>136736</v>
          </cell>
          <cell r="N524">
            <v>139953</v>
          </cell>
          <cell r="O524">
            <v>143318</v>
          </cell>
          <cell r="P524">
            <v>146648</v>
          </cell>
        </row>
        <row r="525"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B526">
            <v>-12110</v>
          </cell>
          <cell r="C526">
            <v>1821</v>
          </cell>
          <cell r="D526">
            <v>1845</v>
          </cell>
          <cell r="E526">
            <v>1845</v>
          </cell>
          <cell r="F526">
            <v>1845</v>
          </cell>
          <cell r="G526">
            <v>1845</v>
          </cell>
          <cell r="H526">
            <v>1845</v>
          </cell>
          <cell r="I526">
            <v>1845</v>
          </cell>
          <cell r="J526">
            <v>1845</v>
          </cell>
          <cell r="K526">
            <v>1845</v>
          </cell>
          <cell r="L526">
            <v>1845</v>
          </cell>
          <cell r="M526">
            <v>1845</v>
          </cell>
          <cell r="N526">
            <v>1845</v>
          </cell>
          <cell r="O526">
            <v>1845</v>
          </cell>
          <cell r="P526">
            <v>1845</v>
          </cell>
        </row>
        <row r="527">
          <cell r="B527">
            <v>16038</v>
          </cell>
          <cell r="C527">
            <v>15516</v>
          </cell>
          <cell r="D527">
            <v>14994</v>
          </cell>
          <cell r="E527">
            <v>14472</v>
          </cell>
          <cell r="F527">
            <v>13950</v>
          </cell>
          <cell r="G527">
            <v>13428</v>
          </cell>
          <cell r="H527">
            <v>12906</v>
          </cell>
          <cell r="I527">
            <v>12384</v>
          </cell>
          <cell r="J527">
            <v>11862</v>
          </cell>
          <cell r="K527">
            <v>11340</v>
          </cell>
          <cell r="L527">
            <v>10593</v>
          </cell>
          <cell r="M527">
            <v>9845</v>
          </cell>
          <cell r="N527">
            <v>9098</v>
          </cell>
          <cell r="O527">
            <v>8350</v>
          </cell>
          <cell r="P527">
            <v>7603</v>
          </cell>
        </row>
        <row r="528">
          <cell r="B528">
            <v>351106</v>
          </cell>
          <cell r="C528">
            <v>361211</v>
          </cell>
          <cell r="D528">
            <v>389666</v>
          </cell>
          <cell r="E528">
            <v>432695</v>
          </cell>
          <cell r="F528">
            <v>430654</v>
          </cell>
          <cell r="G528">
            <v>429812</v>
          </cell>
          <cell r="H528">
            <v>429331</v>
          </cell>
          <cell r="I528">
            <v>428744</v>
          </cell>
          <cell r="J528">
            <v>427998</v>
          </cell>
          <cell r="K528">
            <v>427029</v>
          </cell>
          <cell r="L528">
            <v>425997</v>
          </cell>
          <cell r="M528">
            <v>424285</v>
          </cell>
          <cell r="N528">
            <v>422259</v>
          </cell>
          <cell r="O528">
            <v>420157</v>
          </cell>
          <cell r="P528">
            <v>418097</v>
          </cell>
        </row>
        <row r="529">
          <cell r="B529">
            <v>0</v>
          </cell>
          <cell r="C529">
            <v>861</v>
          </cell>
          <cell r="D529">
            <v>977</v>
          </cell>
          <cell r="E529">
            <v>447</v>
          </cell>
          <cell r="F529">
            <v>520</v>
          </cell>
          <cell r="G529">
            <v>565</v>
          </cell>
          <cell r="H529">
            <v>601</v>
          </cell>
          <cell r="I529">
            <v>607</v>
          </cell>
          <cell r="J529">
            <v>611</v>
          </cell>
          <cell r="K529">
            <v>616</v>
          </cell>
          <cell r="L529">
            <v>614</v>
          </cell>
          <cell r="M529">
            <v>616</v>
          </cell>
          <cell r="N529">
            <v>624</v>
          </cell>
          <cell r="O529">
            <v>636</v>
          </cell>
          <cell r="P529">
            <v>647</v>
          </cell>
        </row>
        <row r="530">
          <cell r="B530">
            <v>622937</v>
          </cell>
          <cell r="C530">
            <v>775114</v>
          </cell>
          <cell r="D530">
            <v>884419</v>
          </cell>
          <cell r="E530">
            <v>984982</v>
          </cell>
          <cell r="F530">
            <v>1150997</v>
          </cell>
          <cell r="G530">
            <v>1198999</v>
          </cell>
          <cell r="H530">
            <v>1260011</v>
          </cell>
          <cell r="I530">
            <v>1320197</v>
          </cell>
          <cell r="J530">
            <v>1380312</v>
          </cell>
          <cell r="K530">
            <v>1440210</v>
          </cell>
          <cell r="L530">
            <v>1490971</v>
          </cell>
          <cell r="M530">
            <v>1541285</v>
          </cell>
          <cell r="N530">
            <v>1591066</v>
          </cell>
          <cell r="O530">
            <v>1640170</v>
          </cell>
          <cell r="P530">
            <v>1688553</v>
          </cell>
        </row>
        <row r="531">
          <cell r="B531">
            <v>0</v>
          </cell>
          <cell r="C531">
            <v>4186</v>
          </cell>
          <cell r="D531">
            <v>4829</v>
          </cell>
          <cell r="E531">
            <v>4528</v>
          </cell>
          <cell r="F531">
            <v>4417</v>
          </cell>
          <cell r="G531">
            <v>4749</v>
          </cell>
          <cell r="H531">
            <v>4949</v>
          </cell>
          <cell r="I531">
            <v>5196</v>
          </cell>
          <cell r="J531">
            <v>5495</v>
          </cell>
          <cell r="K531">
            <v>5802</v>
          </cell>
          <cell r="L531">
            <v>6063</v>
          </cell>
          <cell r="M531">
            <v>6302</v>
          </cell>
          <cell r="N531">
            <v>6495</v>
          </cell>
          <cell r="O531">
            <v>6733</v>
          </cell>
          <cell r="P531">
            <v>6968</v>
          </cell>
        </row>
        <row r="532">
          <cell r="B532">
            <v>599577</v>
          </cell>
          <cell r="C532">
            <v>746048</v>
          </cell>
          <cell r="D532">
            <v>851254</v>
          </cell>
          <cell r="E532">
            <v>992678</v>
          </cell>
          <cell r="F532">
            <v>1008008</v>
          </cell>
          <cell r="G532">
            <v>1049355</v>
          </cell>
          <cell r="H532">
            <v>1102025</v>
          </cell>
          <cell r="I532">
            <v>1157204</v>
          </cell>
          <cell r="J532">
            <v>1212286</v>
          </cell>
          <cell r="K532">
            <v>1267108</v>
          </cell>
          <cell r="L532">
            <v>1314348</v>
          </cell>
          <cell r="M532">
            <v>1360481</v>
          </cell>
          <cell r="N532">
            <v>1405645</v>
          </cell>
          <cell r="O532">
            <v>1449658</v>
          </cell>
          <cell r="P532">
            <v>1493070</v>
          </cell>
        </row>
        <row r="533">
          <cell r="B533">
            <v>10827</v>
          </cell>
          <cell r="C533">
            <v>10827</v>
          </cell>
          <cell r="D533">
            <v>10827</v>
          </cell>
          <cell r="E533">
            <v>10827</v>
          </cell>
          <cell r="F533">
            <v>10827</v>
          </cell>
          <cell r="G533">
            <v>10827</v>
          </cell>
          <cell r="H533">
            <v>10827</v>
          </cell>
          <cell r="I533">
            <v>10827</v>
          </cell>
          <cell r="J533">
            <v>10827</v>
          </cell>
          <cell r="K533">
            <v>10827</v>
          </cell>
          <cell r="L533">
            <v>10827</v>
          </cell>
          <cell r="M533">
            <v>10827</v>
          </cell>
          <cell r="N533">
            <v>10827</v>
          </cell>
          <cell r="O533">
            <v>10827</v>
          </cell>
          <cell r="P533">
            <v>10827</v>
          </cell>
        </row>
        <row r="534">
          <cell r="B534">
            <v>52163</v>
          </cell>
          <cell r="C534">
            <v>52163</v>
          </cell>
          <cell r="D534">
            <v>52163</v>
          </cell>
          <cell r="E534">
            <v>52163</v>
          </cell>
          <cell r="F534">
            <v>52163</v>
          </cell>
          <cell r="G534">
            <v>52163</v>
          </cell>
          <cell r="H534">
            <v>52163</v>
          </cell>
          <cell r="I534">
            <v>52163</v>
          </cell>
          <cell r="J534">
            <v>52163</v>
          </cell>
          <cell r="K534">
            <v>52163</v>
          </cell>
          <cell r="L534">
            <v>52163</v>
          </cell>
          <cell r="M534">
            <v>52163</v>
          </cell>
          <cell r="N534">
            <v>52163</v>
          </cell>
          <cell r="O534">
            <v>52163</v>
          </cell>
          <cell r="P534">
            <v>52163</v>
          </cell>
        </row>
        <row r="535">
          <cell r="B535">
            <v>1500</v>
          </cell>
          <cell r="C535">
            <v>1500</v>
          </cell>
          <cell r="D535">
            <v>1500</v>
          </cell>
          <cell r="E535">
            <v>1500</v>
          </cell>
          <cell r="F535">
            <v>1500</v>
          </cell>
          <cell r="G535">
            <v>1500</v>
          </cell>
          <cell r="H535">
            <v>1500</v>
          </cell>
          <cell r="I535">
            <v>1500</v>
          </cell>
          <cell r="J535">
            <v>1500</v>
          </cell>
          <cell r="K535">
            <v>1500</v>
          </cell>
          <cell r="L535">
            <v>1500</v>
          </cell>
          <cell r="M535">
            <v>1500</v>
          </cell>
          <cell r="N535">
            <v>1500</v>
          </cell>
          <cell r="O535">
            <v>1500</v>
          </cell>
          <cell r="P535">
            <v>1500</v>
          </cell>
        </row>
        <row r="536">
          <cell r="B536">
            <v>21633</v>
          </cell>
          <cell r="C536">
            <v>21633</v>
          </cell>
          <cell r="D536">
            <v>21633</v>
          </cell>
          <cell r="E536">
            <v>21633</v>
          </cell>
          <cell r="F536">
            <v>21633</v>
          </cell>
          <cell r="G536">
            <v>21633</v>
          </cell>
          <cell r="H536">
            <v>21633</v>
          </cell>
          <cell r="I536">
            <v>21633</v>
          </cell>
          <cell r="J536">
            <v>21633</v>
          </cell>
          <cell r="K536">
            <v>21633</v>
          </cell>
          <cell r="L536">
            <v>21633</v>
          </cell>
          <cell r="M536">
            <v>21633</v>
          </cell>
          <cell r="N536">
            <v>21633</v>
          </cell>
          <cell r="O536">
            <v>21633</v>
          </cell>
          <cell r="P536">
            <v>21633</v>
          </cell>
        </row>
        <row r="537">
          <cell r="B537">
            <v>75272</v>
          </cell>
          <cell r="C537">
            <v>93660</v>
          </cell>
          <cell r="D537">
            <v>106867</v>
          </cell>
          <cell r="E537">
            <v>47386</v>
          </cell>
          <cell r="F537">
            <v>54451</v>
          </cell>
          <cell r="G537">
            <v>57414</v>
          </cell>
          <cell r="H537">
            <v>61062</v>
          </cell>
          <cell r="I537">
            <v>61440</v>
          </cell>
          <cell r="J537">
            <v>61849</v>
          </cell>
          <cell r="K537">
            <v>62317</v>
          </cell>
          <cell r="L537">
            <v>61933</v>
          </cell>
          <cell r="M537">
            <v>62244</v>
          </cell>
          <cell r="N537">
            <v>63031</v>
          </cell>
          <cell r="O537">
            <v>64345</v>
          </cell>
          <cell r="P537">
            <v>65594</v>
          </cell>
        </row>
        <row r="538">
          <cell r="B538">
            <v>1548</v>
          </cell>
          <cell r="C538">
            <v>1548</v>
          </cell>
          <cell r="D538">
            <v>1548</v>
          </cell>
          <cell r="E538">
            <v>1548</v>
          </cell>
          <cell r="F538">
            <v>1548</v>
          </cell>
          <cell r="G538">
            <v>1548</v>
          </cell>
          <cell r="H538">
            <v>1548</v>
          </cell>
          <cell r="I538">
            <v>1548</v>
          </cell>
          <cell r="J538">
            <v>1548</v>
          </cell>
          <cell r="K538">
            <v>1548</v>
          </cell>
          <cell r="L538">
            <v>1548</v>
          </cell>
          <cell r="M538">
            <v>1548</v>
          </cell>
          <cell r="N538">
            <v>1548</v>
          </cell>
          <cell r="O538">
            <v>1548</v>
          </cell>
          <cell r="P538">
            <v>1548</v>
          </cell>
        </row>
        <row r="539">
          <cell r="B539">
            <v>52121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B542">
            <v>1716017</v>
          </cell>
          <cell r="C542">
            <v>2050177</v>
          </cell>
          <cell r="D542">
            <v>2326648</v>
          </cell>
          <cell r="E542">
            <v>2564487</v>
          </cell>
          <cell r="F542">
            <v>2758105</v>
          </cell>
          <cell r="G542">
            <v>2853970</v>
          </cell>
          <cell r="H542">
            <v>2963997</v>
          </cell>
          <cell r="I542">
            <v>3082365</v>
          </cell>
          <cell r="J542">
            <v>3200308</v>
          </cell>
          <cell r="K542">
            <v>3317766</v>
          </cell>
          <cell r="L542">
            <v>3416590</v>
          </cell>
          <cell r="M542">
            <v>3514481</v>
          </cell>
          <cell r="N542">
            <v>3611002</v>
          </cell>
          <cell r="O542">
            <v>3706306</v>
          </cell>
          <cell r="P542">
            <v>3800221</v>
          </cell>
        </row>
        <row r="543">
          <cell r="B543">
            <v>120590</v>
          </cell>
          <cell r="C543">
            <v>120590</v>
          </cell>
          <cell r="D543">
            <v>120590</v>
          </cell>
          <cell r="E543">
            <v>120590</v>
          </cell>
          <cell r="F543">
            <v>120590</v>
          </cell>
          <cell r="G543">
            <v>120590</v>
          </cell>
          <cell r="H543">
            <v>120590</v>
          </cell>
          <cell r="I543">
            <v>120590</v>
          </cell>
          <cell r="J543">
            <v>120590</v>
          </cell>
          <cell r="K543">
            <v>120590</v>
          </cell>
          <cell r="L543">
            <v>120590</v>
          </cell>
          <cell r="M543">
            <v>120590</v>
          </cell>
          <cell r="N543">
            <v>120590</v>
          </cell>
          <cell r="O543">
            <v>120590</v>
          </cell>
          <cell r="P543">
            <v>120590</v>
          </cell>
        </row>
        <row r="544">
          <cell r="B544">
            <v>8952</v>
          </cell>
          <cell r="C544">
            <v>104121</v>
          </cell>
          <cell r="D544">
            <v>124085</v>
          </cell>
          <cell r="E544">
            <v>140297</v>
          </cell>
          <cell r="F544">
            <v>147706</v>
          </cell>
          <cell r="G544">
            <v>152659</v>
          </cell>
          <cell r="H544">
            <v>146543</v>
          </cell>
          <cell r="I544">
            <v>150452</v>
          </cell>
          <cell r="J544">
            <v>154269</v>
          </cell>
          <cell r="K544">
            <v>158270</v>
          </cell>
          <cell r="L544">
            <v>161796</v>
          </cell>
          <cell r="M544">
            <v>165706</v>
          </cell>
          <cell r="N544">
            <v>169576</v>
          </cell>
          <cell r="O544">
            <v>173610</v>
          </cell>
          <cell r="P544">
            <v>177626</v>
          </cell>
        </row>
        <row r="545">
          <cell r="B545">
            <v>1586475</v>
          </cell>
          <cell r="C545">
            <v>1825465</v>
          </cell>
          <cell r="D545">
            <v>2081973</v>
          </cell>
          <cell r="E545">
            <v>2303600</v>
          </cell>
          <cell r="F545">
            <v>2489810</v>
          </cell>
          <cell r="G545">
            <v>2580721</v>
          </cell>
          <cell r="H545">
            <v>2696864</v>
          </cell>
          <cell r="I545">
            <v>2811323</v>
          </cell>
          <cell r="J545">
            <v>2925449</v>
          </cell>
          <cell r="K545">
            <v>3038905</v>
          </cell>
          <cell r="L545">
            <v>3134204</v>
          </cell>
          <cell r="M545">
            <v>3228185</v>
          </cell>
          <cell r="N545">
            <v>3320836</v>
          </cell>
          <cell r="O545">
            <v>3412106</v>
          </cell>
          <cell r="P545">
            <v>3502005</v>
          </cell>
        </row>
        <row r="546">
          <cell r="B546">
            <v>-327151</v>
          </cell>
          <cell r="C546">
            <v>-94867</v>
          </cell>
          <cell r="D546">
            <v>-73745</v>
          </cell>
          <cell r="E546">
            <v>-68967</v>
          </cell>
          <cell r="F546">
            <v>-68957</v>
          </cell>
          <cell r="G546">
            <v>-65697</v>
          </cell>
          <cell r="H546">
            <v>-65832</v>
          </cell>
          <cell r="I546">
            <v>-63470</v>
          </cell>
          <cell r="J546">
            <v>-61276</v>
          </cell>
          <cell r="K546">
            <v>-59032</v>
          </cell>
          <cell r="L546">
            <v>-57195</v>
          </cell>
          <cell r="M546">
            <v>-55179</v>
          </cell>
          <cell r="N546">
            <v>-53126</v>
          </cell>
          <cell r="O546">
            <v>-50965</v>
          </cell>
          <cell r="P546">
            <v>-48831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B548">
            <v>-30085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B549">
            <v>52309</v>
          </cell>
          <cell r="C549">
            <v>50750</v>
          </cell>
          <cell r="D549">
            <v>57943</v>
          </cell>
          <cell r="E549">
            <v>54340</v>
          </cell>
          <cell r="F549">
            <v>53000</v>
          </cell>
          <cell r="G549">
            <v>56982</v>
          </cell>
          <cell r="H549">
            <v>59388</v>
          </cell>
          <cell r="I549">
            <v>62357</v>
          </cell>
          <cell r="J549">
            <v>65940</v>
          </cell>
          <cell r="K549">
            <v>69627</v>
          </cell>
          <cell r="L549">
            <v>72753</v>
          </cell>
          <cell r="M549">
            <v>75620</v>
          </cell>
          <cell r="N549">
            <v>77942</v>
          </cell>
          <cell r="O549">
            <v>80797</v>
          </cell>
          <cell r="P549">
            <v>83619</v>
          </cell>
        </row>
        <row r="550">
          <cell r="B550">
            <v>4684</v>
          </cell>
          <cell r="C550">
            <v>10237</v>
          </cell>
          <cell r="D550">
            <v>12283</v>
          </cell>
          <cell r="E550">
            <v>11334</v>
          </cell>
          <cell r="F550">
            <v>10146</v>
          </cell>
          <cell r="G550">
            <v>9287</v>
          </cell>
          <cell r="H550">
            <v>9468</v>
          </cell>
          <cell r="I550">
            <v>9523</v>
          </cell>
          <cell r="J550">
            <v>9982</v>
          </cell>
          <cell r="K550">
            <v>10492</v>
          </cell>
          <cell r="L550">
            <v>11037</v>
          </cell>
          <cell r="M550">
            <v>11589</v>
          </cell>
          <cell r="N550">
            <v>12171</v>
          </cell>
          <cell r="O550">
            <v>12760</v>
          </cell>
          <cell r="P550">
            <v>13409</v>
          </cell>
        </row>
        <row r="551">
          <cell r="B551">
            <v>-2189</v>
          </cell>
          <cell r="C551">
            <v>-3448</v>
          </cell>
          <cell r="D551">
            <v>-3978</v>
          </cell>
          <cell r="E551">
            <v>-3710</v>
          </cell>
          <cell r="F551">
            <v>-3565</v>
          </cell>
          <cell r="G551">
            <v>-3599</v>
          </cell>
          <cell r="H551">
            <v>-3619</v>
          </cell>
          <cell r="I551">
            <v>-3695</v>
          </cell>
          <cell r="J551">
            <v>-3835</v>
          </cell>
          <cell r="K551">
            <v>-3984</v>
          </cell>
          <cell r="L551">
            <v>-4358</v>
          </cell>
          <cell r="M551">
            <v>-4513</v>
          </cell>
          <cell r="N551">
            <v>-4662</v>
          </cell>
          <cell r="O551">
            <v>-4832</v>
          </cell>
          <cell r="P551">
            <v>-5009</v>
          </cell>
        </row>
        <row r="552">
          <cell r="B552">
            <v>-462</v>
          </cell>
          <cell r="C552">
            <v>-811</v>
          </cell>
          <cell r="D552">
            <v>-958</v>
          </cell>
          <cell r="E552">
            <v>-883</v>
          </cell>
          <cell r="F552">
            <v>-843</v>
          </cell>
          <cell r="G552">
            <v>-853</v>
          </cell>
          <cell r="H552">
            <v>-858</v>
          </cell>
          <cell r="I552">
            <v>-879</v>
          </cell>
          <cell r="J552">
            <v>-918</v>
          </cell>
          <cell r="K552">
            <v>-959</v>
          </cell>
          <cell r="L552">
            <v>-1000</v>
          </cell>
          <cell r="M552">
            <v>-1043</v>
          </cell>
          <cell r="N552">
            <v>-1085</v>
          </cell>
          <cell r="O552">
            <v>-1132</v>
          </cell>
          <cell r="P552">
            <v>-1181</v>
          </cell>
        </row>
        <row r="553">
          <cell r="B553">
            <v>0</v>
          </cell>
          <cell r="C553">
            <v>-4294</v>
          </cell>
          <cell r="D553">
            <v>-4994</v>
          </cell>
          <cell r="E553">
            <v>-5136</v>
          </cell>
          <cell r="F553">
            <v>-5283</v>
          </cell>
          <cell r="G553">
            <v>-5433</v>
          </cell>
          <cell r="H553">
            <v>-5588</v>
          </cell>
          <cell r="I553">
            <v>-5747</v>
          </cell>
          <cell r="J553">
            <v>-5911</v>
          </cell>
          <cell r="K553">
            <v>-6080</v>
          </cell>
          <cell r="L553">
            <v>-6253</v>
          </cell>
          <cell r="M553">
            <v>-6431</v>
          </cell>
          <cell r="N553">
            <v>-6614</v>
          </cell>
          <cell r="O553">
            <v>-6803</v>
          </cell>
          <cell r="P553">
            <v>-6997</v>
          </cell>
        </row>
        <row r="554">
          <cell r="B554">
            <v>1387235</v>
          </cell>
          <cell r="C554">
            <v>1614822</v>
          </cell>
          <cell r="D554">
            <v>1842540</v>
          </cell>
          <cell r="E554">
            <v>2025046</v>
          </cell>
          <cell r="F554">
            <v>2213455</v>
          </cell>
          <cell r="G554">
            <v>2305768</v>
          </cell>
          <cell r="H554">
            <v>2423099</v>
          </cell>
          <cell r="I554">
            <v>2538841</v>
          </cell>
          <cell r="J554">
            <v>2654447</v>
          </cell>
          <cell r="K554">
            <v>2769635</v>
          </cell>
          <cell r="L554">
            <v>2867252</v>
          </cell>
          <cell r="M554">
            <v>2964010</v>
          </cell>
          <cell r="N554">
            <v>3059742</v>
          </cell>
          <cell r="O554">
            <v>3154173</v>
          </cell>
          <cell r="P554">
            <v>3247216</v>
          </cell>
        </row>
        <row r="558">
          <cell r="B558">
            <v>52680</v>
          </cell>
          <cell r="C558">
            <v>52680</v>
          </cell>
          <cell r="D558">
            <v>52680</v>
          </cell>
          <cell r="E558">
            <v>52680</v>
          </cell>
          <cell r="F558">
            <v>52680</v>
          </cell>
          <cell r="G558">
            <v>52680</v>
          </cell>
          <cell r="H558">
            <v>52680</v>
          </cell>
          <cell r="I558">
            <v>52680</v>
          </cell>
          <cell r="J558">
            <v>52680</v>
          </cell>
          <cell r="K558">
            <v>52680</v>
          </cell>
          <cell r="L558">
            <v>52680</v>
          </cell>
          <cell r="M558">
            <v>52680</v>
          </cell>
          <cell r="N558">
            <v>52680</v>
          </cell>
          <cell r="O558">
            <v>52680</v>
          </cell>
          <cell r="P558">
            <v>52680</v>
          </cell>
        </row>
        <row r="559">
          <cell r="B559">
            <v>30135</v>
          </cell>
          <cell r="C559">
            <v>30135</v>
          </cell>
          <cell r="D559">
            <v>30135</v>
          </cell>
          <cell r="E559">
            <v>30135</v>
          </cell>
          <cell r="F559">
            <v>30135</v>
          </cell>
          <cell r="G559">
            <v>30135</v>
          </cell>
          <cell r="H559">
            <v>30135</v>
          </cell>
          <cell r="I559">
            <v>30135</v>
          </cell>
          <cell r="J559">
            <v>30135</v>
          </cell>
          <cell r="K559">
            <v>30135</v>
          </cell>
          <cell r="L559">
            <v>30135</v>
          </cell>
          <cell r="M559">
            <v>30135</v>
          </cell>
          <cell r="N559">
            <v>30135</v>
          </cell>
          <cell r="O559">
            <v>30135</v>
          </cell>
          <cell r="P559">
            <v>30135</v>
          </cell>
        </row>
        <row r="560"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2">
          <cell r="B562">
            <v>85973</v>
          </cell>
          <cell r="C562">
            <v>174222</v>
          </cell>
          <cell r="D562">
            <v>174290</v>
          </cell>
          <cell r="E562">
            <v>171706</v>
          </cell>
          <cell r="F562">
            <v>168593</v>
          </cell>
          <cell r="G562">
            <v>165555</v>
          </cell>
          <cell r="H562">
            <v>162524</v>
          </cell>
          <cell r="I562">
            <v>171490</v>
          </cell>
          <cell r="J562">
            <v>180950</v>
          </cell>
          <cell r="K562">
            <v>190953</v>
          </cell>
          <cell r="L562">
            <v>201535</v>
          </cell>
          <cell r="M562">
            <v>212713</v>
          </cell>
          <cell r="N562">
            <v>224520</v>
          </cell>
          <cell r="O562">
            <v>236974</v>
          </cell>
          <cell r="P562">
            <v>250133</v>
          </cell>
        </row>
        <row r="563">
          <cell r="B563">
            <v>19403</v>
          </cell>
          <cell r="C563">
            <v>19752</v>
          </cell>
          <cell r="D563">
            <v>20318</v>
          </cell>
          <cell r="E563">
            <v>20892</v>
          </cell>
          <cell r="F563">
            <v>21448</v>
          </cell>
          <cell r="G563">
            <v>22003</v>
          </cell>
          <cell r="H563">
            <v>22562</v>
          </cell>
          <cell r="I563">
            <v>23135</v>
          </cell>
          <cell r="J563">
            <v>23717</v>
          </cell>
          <cell r="K563">
            <v>24322</v>
          </cell>
          <cell r="L563">
            <v>24942</v>
          </cell>
          <cell r="M563">
            <v>25578</v>
          </cell>
          <cell r="N563">
            <v>26230</v>
          </cell>
          <cell r="O563">
            <v>26899</v>
          </cell>
          <cell r="P563">
            <v>27585</v>
          </cell>
        </row>
        <row r="564"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74">
          <cell r="B574">
            <v>4297</v>
          </cell>
          <cell r="C574">
            <v>5390</v>
          </cell>
          <cell r="D574">
            <v>4201</v>
          </cell>
          <cell r="E574">
            <v>4306</v>
          </cell>
          <cell r="F574">
            <v>4414</v>
          </cell>
          <cell r="G574">
            <v>4524</v>
          </cell>
          <cell r="H574">
            <v>4638</v>
          </cell>
          <cell r="I574">
            <v>4753</v>
          </cell>
          <cell r="J574">
            <v>4872</v>
          </cell>
          <cell r="K574">
            <v>4994</v>
          </cell>
          <cell r="L574">
            <v>5119</v>
          </cell>
          <cell r="M574">
            <v>5247</v>
          </cell>
          <cell r="N574">
            <v>5378</v>
          </cell>
          <cell r="O574">
            <v>5513</v>
          </cell>
          <cell r="P574">
            <v>5650</v>
          </cell>
        </row>
        <row r="575">
          <cell r="B575">
            <v>12937</v>
          </cell>
          <cell r="C575">
            <v>32064</v>
          </cell>
          <cell r="D575">
            <v>31946</v>
          </cell>
          <cell r="E575">
            <v>31404</v>
          </cell>
          <cell r="F575">
            <v>24176</v>
          </cell>
          <cell r="G575">
            <v>24780</v>
          </cell>
          <cell r="H575">
            <v>25400</v>
          </cell>
          <cell r="I575">
            <v>26035</v>
          </cell>
          <cell r="J575">
            <v>26686</v>
          </cell>
          <cell r="K575">
            <v>27353</v>
          </cell>
          <cell r="L575">
            <v>28037</v>
          </cell>
          <cell r="M575">
            <v>28738</v>
          </cell>
          <cell r="N575">
            <v>29456</v>
          </cell>
          <cell r="O575">
            <v>30193</v>
          </cell>
          <cell r="P575">
            <v>30947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B577">
            <v>12453</v>
          </cell>
          <cell r="C577">
            <v>13969</v>
          </cell>
          <cell r="D577">
            <v>15069</v>
          </cell>
          <cell r="E577">
            <v>15446</v>
          </cell>
          <cell r="F577">
            <v>15832</v>
          </cell>
          <cell r="G577">
            <v>16228</v>
          </cell>
          <cell r="H577">
            <v>16633</v>
          </cell>
          <cell r="I577">
            <v>17049</v>
          </cell>
          <cell r="J577">
            <v>17476</v>
          </cell>
          <cell r="K577">
            <v>17912</v>
          </cell>
          <cell r="L577">
            <v>18360</v>
          </cell>
          <cell r="M577">
            <v>18819</v>
          </cell>
          <cell r="N577">
            <v>19290</v>
          </cell>
          <cell r="O577">
            <v>19772</v>
          </cell>
          <cell r="P577">
            <v>20266</v>
          </cell>
        </row>
        <row r="578">
          <cell r="B578">
            <v>698</v>
          </cell>
          <cell r="C578">
            <v>532</v>
          </cell>
          <cell r="D578">
            <v>542</v>
          </cell>
          <cell r="E578">
            <v>644</v>
          </cell>
          <cell r="F578">
            <v>695</v>
          </cell>
          <cell r="G578">
            <v>735</v>
          </cell>
          <cell r="H578">
            <v>760</v>
          </cell>
          <cell r="I578">
            <v>775</v>
          </cell>
          <cell r="J578">
            <v>786</v>
          </cell>
          <cell r="K578">
            <v>796</v>
          </cell>
          <cell r="L578">
            <v>805</v>
          </cell>
          <cell r="M578">
            <v>815</v>
          </cell>
          <cell r="N578">
            <v>827</v>
          </cell>
          <cell r="O578">
            <v>842</v>
          </cell>
          <cell r="P578">
            <v>857</v>
          </cell>
        </row>
        <row r="579">
          <cell r="B579">
            <v>5434</v>
          </cell>
          <cell r="C579">
            <v>4886</v>
          </cell>
          <cell r="D579">
            <v>5060</v>
          </cell>
          <cell r="E579">
            <v>5078</v>
          </cell>
          <cell r="F579">
            <v>5833</v>
          </cell>
          <cell r="G579">
            <v>6627</v>
          </cell>
          <cell r="H579">
            <v>6908</v>
          </cell>
          <cell r="I579">
            <v>6920</v>
          </cell>
          <cell r="J579">
            <v>6909</v>
          </cell>
          <cell r="K579">
            <v>6987</v>
          </cell>
          <cell r="L579">
            <v>7094</v>
          </cell>
          <cell r="M579">
            <v>7026</v>
          </cell>
          <cell r="N579">
            <v>7079</v>
          </cell>
          <cell r="O579">
            <v>7261</v>
          </cell>
          <cell r="P579">
            <v>7456</v>
          </cell>
        </row>
        <row r="580">
          <cell r="B580">
            <v>500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-3</v>
          </cell>
          <cell r="M580">
            <v>-9</v>
          </cell>
          <cell r="N580">
            <v>-15</v>
          </cell>
          <cell r="O580">
            <v>-22</v>
          </cell>
          <cell r="P580">
            <v>-28</v>
          </cell>
        </row>
        <row r="581">
          <cell r="B581">
            <v>-778</v>
          </cell>
          <cell r="C581">
            <v>-102</v>
          </cell>
          <cell r="D581">
            <v>407</v>
          </cell>
          <cell r="E581">
            <v>1558</v>
          </cell>
          <cell r="F581">
            <v>2274</v>
          </cell>
          <cell r="G581">
            <v>2575</v>
          </cell>
          <cell r="H581">
            <v>2744</v>
          </cell>
          <cell r="I581">
            <v>2758</v>
          </cell>
          <cell r="J581">
            <v>2687</v>
          </cell>
          <cell r="K581">
            <v>2615</v>
          </cell>
          <cell r="L581">
            <v>2593</v>
          </cell>
          <cell r="M581">
            <v>2649</v>
          </cell>
          <cell r="N581">
            <v>2751</v>
          </cell>
          <cell r="O581">
            <v>2857</v>
          </cell>
          <cell r="P581">
            <v>2959</v>
          </cell>
        </row>
        <row r="582">
          <cell r="B582">
            <v>4349</v>
          </cell>
          <cell r="C582">
            <v>4079</v>
          </cell>
          <cell r="D582">
            <v>8405</v>
          </cell>
          <cell r="E582">
            <v>8057</v>
          </cell>
          <cell r="F582">
            <v>6833</v>
          </cell>
          <cell r="G582">
            <v>7367</v>
          </cell>
          <cell r="H582">
            <v>7232</v>
          </cell>
          <cell r="I582">
            <v>6819</v>
          </cell>
          <cell r="J582">
            <v>6738</v>
          </cell>
          <cell r="K582">
            <v>6845</v>
          </cell>
          <cell r="L582">
            <v>7162</v>
          </cell>
          <cell r="M582">
            <v>7312</v>
          </cell>
          <cell r="N582">
            <v>7397</v>
          </cell>
          <cell r="O582">
            <v>7557</v>
          </cell>
          <cell r="P582">
            <v>7745</v>
          </cell>
        </row>
        <row r="583">
          <cell r="B583">
            <v>5239</v>
          </cell>
          <cell r="C583">
            <v>4661</v>
          </cell>
          <cell r="D583">
            <v>4913</v>
          </cell>
          <cell r="E583">
            <v>4971</v>
          </cell>
          <cell r="F583">
            <v>5832</v>
          </cell>
          <cell r="G583">
            <v>6646</v>
          </cell>
          <cell r="H583">
            <v>6986</v>
          </cell>
          <cell r="I583">
            <v>6987</v>
          </cell>
          <cell r="J583">
            <v>6977</v>
          </cell>
          <cell r="K583">
            <v>7017</v>
          </cell>
          <cell r="L583">
            <v>7113</v>
          </cell>
          <cell r="M583">
            <v>7041</v>
          </cell>
          <cell r="N583">
            <v>7086</v>
          </cell>
          <cell r="O583">
            <v>7261</v>
          </cell>
          <cell r="P583">
            <v>7456</v>
          </cell>
        </row>
        <row r="584">
          <cell r="B584">
            <v>61347</v>
          </cell>
          <cell r="C584">
            <v>54590</v>
          </cell>
          <cell r="D584">
            <v>61554</v>
          </cell>
          <cell r="E584">
            <v>65952</v>
          </cell>
          <cell r="F584">
            <v>69856</v>
          </cell>
          <cell r="G584">
            <v>72960</v>
          </cell>
          <cell r="H584">
            <v>74501</v>
          </cell>
          <cell r="I584">
            <v>75743</v>
          </cell>
          <cell r="J584">
            <v>76850</v>
          </cell>
          <cell r="K584">
            <v>77802</v>
          </cell>
          <cell r="L584">
            <v>78727</v>
          </cell>
          <cell r="M584">
            <v>79819</v>
          </cell>
          <cell r="N584">
            <v>81115</v>
          </cell>
          <cell r="O584">
            <v>82500</v>
          </cell>
          <cell r="P584">
            <v>83922</v>
          </cell>
        </row>
        <row r="585">
          <cell r="B585">
            <v>5265</v>
          </cell>
          <cell r="C585">
            <v>3869</v>
          </cell>
          <cell r="D585">
            <v>6789</v>
          </cell>
          <cell r="E585">
            <v>8119</v>
          </cell>
          <cell r="F585">
            <v>8804</v>
          </cell>
          <cell r="G585">
            <v>8542</v>
          </cell>
          <cell r="H585">
            <v>8016</v>
          </cell>
          <cell r="I585">
            <v>7319</v>
          </cell>
          <cell r="J585">
            <v>7188</v>
          </cell>
          <cell r="K585">
            <v>7022</v>
          </cell>
          <cell r="L585">
            <v>7151</v>
          </cell>
          <cell r="M585">
            <v>7295</v>
          </cell>
          <cell r="N585">
            <v>7424</v>
          </cell>
          <cell r="O585">
            <v>7606</v>
          </cell>
          <cell r="P585">
            <v>7804</v>
          </cell>
        </row>
        <row r="586"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B588">
            <v>1984</v>
          </cell>
          <cell r="C588">
            <v>-4936</v>
          </cell>
          <cell r="D588">
            <v>-423</v>
          </cell>
          <cell r="E588">
            <v>1556</v>
          </cell>
          <cell r="F588">
            <v>2255</v>
          </cell>
          <cell r="G588">
            <v>2338</v>
          </cell>
          <cell r="H588">
            <v>2358</v>
          </cell>
          <cell r="I588">
            <v>2403</v>
          </cell>
          <cell r="J588">
            <v>2438</v>
          </cell>
          <cell r="K588">
            <v>2484</v>
          </cell>
          <cell r="L588">
            <v>2504</v>
          </cell>
          <cell r="M588">
            <v>2542</v>
          </cell>
          <cell r="N588">
            <v>2585</v>
          </cell>
          <cell r="O588">
            <v>2634</v>
          </cell>
          <cell r="P588">
            <v>2677</v>
          </cell>
        </row>
        <row r="589">
          <cell r="B589">
            <v>547</v>
          </cell>
          <cell r="C589">
            <v>-1291</v>
          </cell>
          <cell r="D589">
            <v>-299</v>
          </cell>
          <cell r="E589">
            <v>126</v>
          </cell>
          <cell r="F589">
            <v>337</v>
          </cell>
          <cell r="G589">
            <v>464</v>
          </cell>
          <cell r="H589">
            <v>553</v>
          </cell>
          <cell r="I589">
            <v>634</v>
          </cell>
          <cell r="J589">
            <v>655</v>
          </cell>
          <cell r="K589">
            <v>688</v>
          </cell>
          <cell r="L589">
            <v>690</v>
          </cell>
          <cell r="M589">
            <v>680</v>
          </cell>
          <cell r="N589">
            <v>684</v>
          </cell>
          <cell r="O589">
            <v>696</v>
          </cell>
          <cell r="P589">
            <v>708</v>
          </cell>
        </row>
        <row r="590">
          <cell r="B590">
            <v>424</v>
          </cell>
          <cell r="C590">
            <v>372</v>
          </cell>
          <cell r="D590">
            <v>567</v>
          </cell>
          <cell r="E590">
            <v>600</v>
          </cell>
          <cell r="F590">
            <v>564</v>
          </cell>
          <cell r="G590">
            <v>587</v>
          </cell>
          <cell r="H590">
            <v>603</v>
          </cell>
          <cell r="I590">
            <v>617</v>
          </cell>
          <cell r="J590">
            <v>630</v>
          </cell>
          <cell r="K590">
            <v>644</v>
          </cell>
          <cell r="L590">
            <v>658</v>
          </cell>
          <cell r="M590">
            <v>671</v>
          </cell>
          <cell r="N590">
            <v>685</v>
          </cell>
          <cell r="O590">
            <v>702</v>
          </cell>
          <cell r="P590">
            <v>719</v>
          </cell>
        </row>
        <row r="593">
          <cell r="B593">
            <v>188323</v>
          </cell>
          <cell r="C593">
            <v>337854</v>
          </cell>
          <cell r="D593">
            <v>347026</v>
          </cell>
          <cell r="E593">
            <v>320807</v>
          </cell>
          <cell r="F593">
            <v>294004</v>
          </cell>
          <cell r="G593">
            <v>206047</v>
          </cell>
          <cell r="H593">
            <v>237349</v>
          </cell>
          <cell r="I593">
            <v>243078</v>
          </cell>
          <cell r="J593">
            <v>249386</v>
          </cell>
          <cell r="K593">
            <v>255974</v>
          </cell>
          <cell r="L593">
            <v>262758</v>
          </cell>
          <cell r="M593">
            <v>269710</v>
          </cell>
          <cell r="N593">
            <v>276859</v>
          </cell>
          <cell r="O593">
            <v>284185</v>
          </cell>
          <cell r="P593">
            <v>291747</v>
          </cell>
        </row>
        <row r="594">
          <cell r="B594">
            <v>0</v>
          </cell>
          <cell r="C594">
            <v>249604</v>
          </cell>
          <cell r="D594">
            <v>346957</v>
          </cell>
          <cell r="E594">
            <v>323391</v>
          </cell>
          <cell r="F594">
            <v>297117</v>
          </cell>
          <cell r="G594">
            <v>209085</v>
          </cell>
          <cell r="H594">
            <v>240379</v>
          </cell>
          <cell r="I594">
            <v>234112</v>
          </cell>
          <cell r="J594">
            <v>239926</v>
          </cell>
          <cell r="K594">
            <v>245972</v>
          </cell>
          <cell r="L594">
            <v>252176</v>
          </cell>
          <cell r="M594">
            <v>258533</v>
          </cell>
          <cell r="N594">
            <v>265051</v>
          </cell>
          <cell r="O594">
            <v>271732</v>
          </cell>
          <cell r="P594">
            <v>278588</v>
          </cell>
        </row>
        <row r="596">
          <cell r="B596">
            <v>27200</v>
          </cell>
          <cell r="C596">
            <v>24912</v>
          </cell>
          <cell r="D596">
            <v>34784</v>
          </cell>
          <cell r="E596">
            <v>32405</v>
          </cell>
          <cell r="F596">
            <v>29767</v>
          </cell>
          <cell r="G596">
            <v>23838</v>
          </cell>
          <cell r="H596">
            <v>27045</v>
          </cell>
          <cell r="I596">
            <v>26416</v>
          </cell>
          <cell r="J596">
            <v>27000</v>
          </cell>
          <cell r="K596">
            <v>27607</v>
          </cell>
          <cell r="L596">
            <v>32223</v>
          </cell>
          <cell r="M596">
            <v>32862</v>
          </cell>
          <cell r="N596">
            <v>33516</v>
          </cell>
          <cell r="O596">
            <v>34187</v>
          </cell>
          <cell r="P596">
            <v>34875</v>
          </cell>
        </row>
        <row r="597">
          <cell r="B597">
            <v>808</v>
          </cell>
          <cell r="C597">
            <v>1298</v>
          </cell>
          <cell r="D597">
            <v>-16000</v>
          </cell>
          <cell r="E597">
            <v>-16000</v>
          </cell>
          <cell r="F597">
            <v>-16000</v>
          </cell>
          <cell r="G597">
            <v>-16000</v>
          </cell>
          <cell r="H597">
            <v>-16000</v>
          </cell>
          <cell r="I597">
            <v>-16000</v>
          </cell>
          <cell r="J597">
            <v>-16000</v>
          </cell>
          <cell r="K597">
            <v>-16000</v>
          </cell>
          <cell r="L597">
            <v>853</v>
          </cell>
          <cell r="M597">
            <v>836</v>
          </cell>
          <cell r="N597">
            <v>824</v>
          </cell>
          <cell r="O597">
            <v>824</v>
          </cell>
          <cell r="P597">
            <v>824</v>
          </cell>
        </row>
        <row r="599">
          <cell r="B599">
            <v>63814</v>
          </cell>
          <cell r="C599">
            <v>89889</v>
          </cell>
          <cell r="D599">
            <v>88941</v>
          </cell>
          <cell r="E599">
            <v>87206</v>
          </cell>
          <cell r="F599">
            <v>85823</v>
          </cell>
          <cell r="G599">
            <v>85653</v>
          </cell>
          <cell r="H599">
            <v>85324</v>
          </cell>
          <cell r="I599">
            <v>85244</v>
          </cell>
          <cell r="J599">
            <v>84646</v>
          </cell>
          <cell r="K599">
            <v>84253</v>
          </cell>
          <cell r="L599">
            <v>84253</v>
          </cell>
          <cell r="M599">
            <v>84251</v>
          </cell>
          <cell r="N599">
            <v>84249</v>
          </cell>
          <cell r="O599">
            <v>84249</v>
          </cell>
          <cell r="P599">
            <v>84246</v>
          </cell>
        </row>
        <row r="600">
          <cell r="B600">
            <v>54734</v>
          </cell>
          <cell r="C600">
            <v>97121</v>
          </cell>
          <cell r="D600">
            <v>151041</v>
          </cell>
          <cell r="E600">
            <v>178881</v>
          </cell>
          <cell r="F600">
            <v>43738</v>
          </cell>
          <cell r="G600">
            <v>43062</v>
          </cell>
          <cell r="H600">
            <v>42701</v>
          </cell>
          <cell r="I600">
            <v>41329</v>
          </cell>
          <cell r="J600">
            <v>39631</v>
          </cell>
          <cell r="K600">
            <v>38319</v>
          </cell>
          <cell r="L600">
            <v>36529</v>
          </cell>
          <cell r="M600">
            <v>33522</v>
          </cell>
          <cell r="N600">
            <v>30617</v>
          </cell>
          <cell r="O600">
            <v>28270</v>
          </cell>
          <cell r="P600">
            <v>26103</v>
          </cell>
        </row>
        <row r="601">
          <cell r="B601">
            <v>52245</v>
          </cell>
          <cell r="C601">
            <v>78797</v>
          </cell>
          <cell r="D601">
            <v>78330</v>
          </cell>
          <cell r="E601">
            <v>76957</v>
          </cell>
          <cell r="F601">
            <v>75989</v>
          </cell>
          <cell r="G601">
            <v>76937</v>
          </cell>
          <cell r="H601">
            <v>77659</v>
          </cell>
          <cell r="I601">
            <v>78023</v>
          </cell>
          <cell r="J601">
            <v>77613</v>
          </cell>
          <cell r="K601">
            <v>77868</v>
          </cell>
          <cell r="L601">
            <v>78553</v>
          </cell>
          <cell r="M601">
            <v>78751</v>
          </cell>
          <cell r="N601">
            <v>78949</v>
          </cell>
          <cell r="O601">
            <v>79149</v>
          </cell>
          <cell r="P601">
            <v>79346</v>
          </cell>
        </row>
        <row r="602">
          <cell r="B602">
            <v>64738</v>
          </cell>
          <cell r="C602">
            <v>77715</v>
          </cell>
          <cell r="D602">
            <v>82277</v>
          </cell>
          <cell r="E602">
            <v>75983</v>
          </cell>
          <cell r="F602">
            <v>70273</v>
          </cell>
          <cell r="G602">
            <v>65741</v>
          </cell>
          <cell r="H602">
            <v>62122</v>
          </cell>
          <cell r="I602">
            <v>58218</v>
          </cell>
          <cell r="J602">
            <v>54620</v>
          </cell>
          <cell r="K602">
            <v>51235</v>
          </cell>
          <cell r="L602">
            <v>47699</v>
          </cell>
          <cell r="M602">
            <v>44303</v>
          </cell>
          <cell r="N602">
            <v>41023</v>
          </cell>
          <cell r="O602">
            <v>37793</v>
          </cell>
          <cell r="P602">
            <v>34691</v>
          </cell>
        </row>
        <row r="603">
          <cell r="C603">
            <v>2955</v>
          </cell>
          <cell r="D603">
            <v>2922</v>
          </cell>
          <cell r="E603">
            <v>2509</v>
          </cell>
          <cell r="F603">
            <v>2509</v>
          </cell>
          <cell r="G603">
            <v>2049</v>
          </cell>
          <cell r="H603">
            <v>1084</v>
          </cell>
          <cell r="I603">
            <v>911</v>
          </cell>
          <cell r="J603">
            <v>455</v>
          </cell>
          <cell r="K603">
            <v>221</v>
          </cell>
          <cell r="L603">
            <v>221</v>
          </cell>
          <cell r="M603">
            <v>221</v>
          </cell>
          <cell r="N603">
            <v>221</v>
          </cell>
          <cell r="O603">
            <v>221</v>
          </cell>
          <cell r="P603">
            <v>221</v>
          </cell>
        </row>
        <row r="605">
          <cell r="C605">
            <v>518</v>
          </cell>
          <cell r="D605">
            <v>1611</v>
          </cell>
          <cell r="E605">
            <v>2801</v>
          </cell>
          <cell r="F605">
            <v>3901</v>
          </cell>
          <cell r="G605">
            <v>4784</v>
          </cell>
          <cell r="H605">
            <v>5607</v>
          </cell>
          <cell r="I605">
            <v>6464</v>
          </cell>
          <cell r="J605">
            <v>7318</v>
          </cell>
          <cell r="K605">
            <v>8198</v>
          </cell>
          <cell r="L605">
            <v>9095</v>
          </cell>
          <cell r="M605">
            <v>10010</v>
          </cell>
          <cell r="N605">
            <v>10949</v>
          </cell>
          <cell r="O605">
            <v>11911</v>
          </cell>
          <cell r="P605">
            <v>12898</v>
          </cell>
        </row>
        <row r="606">
          <cell r="C606">
            <v>925</v>
          </cell>
          <cell r="D606">
            <v>3072</v>
          </cell>
          <cell r="E606">
            <v>5336</v>
          </cell>
          <cell r="F606">
            <v>7244</v>
          </cell>
          <cell r="G606">
            <v>8590</v>
          </cell>
          <cell r="H606">
            <v>9634</v>
          </cell>
          <cell r="I606">
            <v>10695</v>
          </cell>
          <cell r="J606">
            <v>11669</v>
          </cell>
          <cell r="K606">
            <v>12686</v>
          </cell>
          <cell r="L606">
            <v>13777</v>
          </cell>
          <cell r="M606">
            <v>14934</v>
          </cell>
          <cell r="N606">
            <v>16153</v>
          </cell>
          <cell r="O606">
            <v>17404</v>
          </cell>
          <cell r="P606">
            <v>18691</v>
          </cell>
        </row>
        <row r="607">
          <cell r="C607">
            <v>518</v>
          </cell>
          <cell r="D607">
            <v>1611</v>
          </cell>
          <cell r="E607">
            <v>2801</v>
          </cell>
          <cell r="F607">
            <v>3901</v>
          </cell>
          <cell r="G607">
            <v>4784</v>
          </cell>
          <cell r="H607">
            <v>5607</v>
          </cell>
          <cell r="I607">
            <v>6464</v>
          </cell>
          <cell r="J607">
            <v>7318</v>
          </cell>
          <cell r="K607">
            <v>8198</v>
          </cell>
          <cell r="L607">
            <v>9095</v>
          </cell>
          <cell r="M607">
            <v>10010</v>
          </cell>
          <cell r="N607">
            <v>10949</v>
          </cell>
          <cell r="O607">
            <v>11911</v>
          </cell>
          <cell r="P607">
            <v>12898</v>
          </cell>
        </row>
        <row r="608">
          <cell r="C608">
            <v>796</v>
          </cell>
          <cell r="D608">
            <v>2675</v>
          </cell>
          <cell r="E608">
            <v>4731</v>
          </cell>
          <cell r="F608">
            <v>6555</v>
          </cell>
          <cell r="G608">
            <v>7953</v>
          </cell>
          <cell r="H608">
            <v>9122</v>
          </cell>
          <cell r="I608">
            <v>10326</v>
          </cell>
          <cell r="J608">
            <v>11473</v>
          </cell>
          <cell r="K608">
            <v>12609</v>
          </cell>
          <cell r="L608">
            <v>13727</v>
          </cell>
          <cell r="M608">
            <v>14827</v>
          </cell>
          <cell r="N608">
            <v>15913</v>
          </cell>
          <cell r="O608">
            <v>16985</v>
          </cell>
          <cell r="P608">
            <v>18044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B616">
            <v>1109958</v>
          </cell>
          <cell r="C616">
            <v>1188644</v>
          </cell>
          <cell r="D616">
            <v>1253486</v>
          </cell>
          <cell r="E616">
            <v>1314740</v>
          </cell>
          <cell r="F616">
            <v>1387141</v>
          </cell>
          <cell r="G616">
            <v>1471803</v>
          </cell>
          <cell r="H616">
            <v>1564532</v>
          </cell>
          <cell r="I616">
            <v>1662714</v>
          </cell>
          <cell r="J616">
            <v>1767946</v>
          </cell>
          <cell r="K616">
            <v>1879532</v>
          </cell>
          <cell r="L616">
            <v>2004606</v>
          </cell>
          <cell r="M616">
            <v>2143658</v>
          </cell>
          <cell r="N616">
            <v>2290438</v>
          </cell>
          <cell r="O616">
            <v>2445148</v>
          </cell>
          <cell r="P616">
            <v>2607998</v>
          </cell>
        </row>
        <row r="617">
          <cell r="B617">
            <v>15372</v>
          </cell>
          <cell r="C617">
            <v>14850</v>
          </cell>
          <cell r="D617">
            <v>14328</v>
          </cell>
          <cell r="E617">
            <v>13806</v>
          </cell>
          <cell r="F617">
            <v>13284</v>
          </cell>
          <cell r="G617">
            <v>12762</v>
          </cell>
          <cell r="H617">
            <v>12240</v>
          </cell>
          <cell r="I617">
            <v>11718</v>
          </cell>
          <cell r="J617">
            <v>11196</v>
          </cell>
          <cell r="K617">
            <v>10674</v>
          </cell>
          <cell r="L617">
            <v>10039</v>
          </cell>
          <cell r="M617">
            <v>9292</v>
          </cell>
          <cell r="N617">
            <v>8544</v>
          </cell>
          <cell r="O617">
            <v>7797</v>
          </cell>
          <cell r="P617">
            <v>7050</v>
          </cell>
        </row>
        <row r="618">
          <cell r="B618">
            <v>214191</v>
          </cell>
          <cell r="C618">
            <v>206256</v>
          </cell>
          <cell r="D618">
            <v>225079</v>
          </cell>
          <cell r="E618">
            <v>261766</v>
          </cell>
          <cell r="F618">
            <v>282913</v>
          </cell>
          <cell r="G618">
            <v>282190</v>
          </cell>
          <cell r="H618">
            <v>281974</v>
          </cell>
          <cell r="I618">
            <v>281827</v>
          </cell>
          <cell r="J618">
            <v>281545</v>
          </cell>
          <cell r="K618">
            <v>281055</v>
          </cell>
          <cell r="L618">
            <v>280277</v>
          </cell>
          <cell r="M618">
            <v>279105</v>
          </cell>
          <cell r="N618">
            <v>277567</v>
          </cell>
          <cell r="O618">
            <v>275854</v>
          </cell>
          <cell r="P618">
            <v>274126</v>
          </cell>
        </row>
        <row r="619">
          <cell r="B619">
            <v>8443</v>
          </cell>
          <cell r="C619">
            <v>19578</v>
          </cell>
          <cell r="D619">
            <v>20035</v>
          </cell>
          <cell r="E619">
            <v>20605</v>
          </cell>
          <cell r="F619">
            <v>21170</v>
          </cell>
          <cell r="G619">
            <v>21725</v>
          </cell>
          <cell r="H619">
            <v>22283</v>
          </cell>
          <cell r="I619">
            <v>22849</v>
          </cell>
          <cell r="J619">
            <v>23426</v>
          </cell>
          <cell r="K619">
            <v>24019</v>
          </cell>
          <cell r="L619">
            <v>24632</v>
          </cell>
          <cell r="M619">
            <v>25260</v>
          </cell>
          <cell r="N619">
            <v>25904</v>
          </cell>
          <cell r="O619">
            <v>26565</v>
          </cell>
          <cell r="P619">
            <v>27242</v>
          </cell>
        </row>
        <row r="620">
          <cell r="B620">
            <v>-490</v>
          </cell>
          <cell r="C620">
            <v>-3280</v>
          </cell>
          <cell r="D620">
            <v>-3199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B621">
            <v>2691446</v>
          </cell>
          <cell r="C621">
            <v>2763016</v>
          </cell>
          <cell r="D621">
            <v>3031449</v>
          </cell>
          <cell r="E621">
            <v>3333028</v>
          </cell>
          <cell r="F621">
            <v>3612196</v>
          </cell>
          <cell r="G621">
            <v>3838494</v>
          </cell>
          <cell r="H621">
            <v>4037785</v>
          </cell>
          <cell r="I621">
            <v>4248300</v>
          </cell>
          <cell r="J621">
            <v>4458612</v>
          </cell>
          <cell r="K621">
            <v>4674257</v>
          </cell>
          <cell r="L621">
            <v>4893416</v>
          </cell>
          <cell r="M621">
            <v>5116228</v>
          </cell>
          <cell r="N621">
            <v>5344831</v>
          </cell>
          <cell r="O621">
            <v>5579372</v>
          </cell>
          <cell r="P621">
            <v>5820000</v>
          </cell>
        </row>
        <row r="622"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B623">
            <v>202412</v>
          </cell>
          <cell r="C623">
            <v>210100</v>
          </cell>
          <cell r="D623">
            <v>240058</v>
          </cell>
          <cell r="E623">
            <v>283474</v>
          </cell>
          <cell r="F623">
            <v>282352</v>
          </cell>
          <cell r="G623">
            <v>282027</v>
          </cell>
          <cell r="H623">
            <v>281921</v>
          </cell>
          <cell r="I623">
            <v>281734</v>
          </cell>
          <cell r="J623">
            <v>281357</v>
          </cell>
          <cell r="K623">
            <v>280752</v>
          </cell>
          <cell r="L623">
            <v>279801</v>
          </cell>
          <cell r="M623">
            <v>278408</v>
          </cell>
          <cell r="N623">
            <v>276727</v>
          </cell>
          <cell r="O623">
            <v>274982</v>
          </cell>
          <cell r="P623">
            <v>273271</v>
          </cell>
        </row>
        <row r="624">
          <cell r="B624">
            <v>2650670</v>
          </cell>
          <cell r="C624">
            <v>2875362</v>
          </cell>
          <cell r="D624">
            <v>3187535</v>
          </cell>
          <cell r="E624">
            <v>3478521</v>
          </cell>
          <cell r="F624">
            <v>3745871</v>
          </cell>
          <cell r="G624">
            <v>3931118</v>
          </cell>
          <cell r="H624">
            <v>4144452</v>
          </cell>
          <cell r="I624">
            <v>4352149</v>
          </cell>
          <cell r="J624">
            <v>4565075</v>
          </cell>
          <cell r="K624">
            <v>4783440</v>
          </cell>
          <cell r="L624">
            <v>5003393</v>
          </cell>
          <cell r="M624">
            <v>5229064</v>
          </cell>
          <cell r="N624">
            <v>5460599</v>
          </cell>
          <cell r="O624">
            <v>5698144</v>
          </cell>
          <cell r="P624">
            <v>5941857</v>
          </cell>
        </row>
        <row r="625">
          <cell r="B625">
            <v>1151668</v>
          </cell>
          <cell r="C625">
            <v>1225619</v>
          </cell>
          <cell r="D625">
            <v>1281353</v>
          </cell>
          <cell r="E625">
            <v>1348127</v>
          </cell>
          <cell r="F625">
            <v>1426154</v>
          </cell>
          <cell r="G625">
            <v>1517452</v>
          </cell>
          <cell r="H625">
            <v>1611613</v>
          </cell>
          <cell r="I625">
            <v>1713816</v>
          </cell>
          <cell r="J625">
            <v>1822076</v>
          </cell>
          <cell r="K625">
            <v>1936987</v>
          </cell>
          <cell r="L625">
            <v>2072224</v>
          </cell>
          <cell r="M625">
            <v>2215091</v>
          </cell>
          <cell r="N625">
            <v>2365784</v>
          </cell>
          <cell r="O625">
            <v>2524512</v>
          </cell>
          <cell r="P625">
            <v>2691484</v>
          </cell>
        </row>
        <row r="626">
          <cell r="B626">
            <v>17727</v>
          </cell>
          <cell r="C626">
            <v>14694</v>
          </cell>
          <cell r="D626">
            <v>15608</v>
          </cell>
          <cell r="E626">
            <v>18885</v>
          </cell>
          <cell r="F626">
            <v>21109</v>
          </cell>
          <cell r="G626">
            <v>22843</v>
          </cell>
          <cell r="H626">
            <v>24077</v>
          </cell>
          <cell r="I626">
            <v>25166</v>
          </cell>
          <cell r="J626">
            <v>26248</v>
          </cell>
          <cell r="K626">
            <v>27288</v>
          </cell>
          <cell r="L626">
            <v>28274</v>
          </cell>
          <cell r="M626">
            <v>29159</v>
          </cell>
          <cell r="N626">
            <v>29982</v>
          </cell>
          <cell r="O626">
            <v>30786</v>
          </cell>
          <cell r="P626">
            <v>31571</v>
          </cell>
        </row>
        <row r="627">
          <cell r="B627">
            <v>96948</v>
          </cell>
          <cell r="C627">
            <v>94610</v>
          </cell>
          <cell r="D627">
            <v>103597</v>
          </cell>
          <cell r="E627">
            <v>112671</v>
          </cell>
          <cell r="F627">
            <v>121285</v>
          </cell>
          <cell r="G627">
            <v>129087</v>
          </cell>
          <cell r="H627">
            <v>136123</v>
          </cell>
          <cell r="I627">
            <v>143708</v>
          </cell>
          <cell r="J627">
            <v>150805</v>
          </cell>
          <cell r="K627">
            <v>158297</v>
          </cell>
          <cell r="L627">
            <v>166385</v>
          </cell>
          <cell r="M627">
            <v>174672</v>
          </cell>
          <cell r="N627">
            <v>183163</v>
          </cell>
          <cell r="O627">
            <v>191871</v>
          </cell>
          <cell r="P627">
            <v>200802</v>
          </cell>
        </row>
        <row r="628">
          <cell r="B628">
            <v>73025</v>
          </cell>
          <cell r="C628">
            <v>105484</v>
          </cell>
          <cell r="D628">
            <v>178579</v>
          </cell>
          <cell r="E628">
            <v>226468</v>
          </cell>
          <cell r="F628">
            <v>108245</v>
          </cell>
          <cell r="G628">
            <v>119443</v>
          </cell>
          <cell r="H628">
            <v>128153</v>
          </cell>
          <cell r="I628">
            <v>135951</v>
          </cell>
          <cell r="J628">
            <v>142696</v>
          </cell>
          <cell r="K628">
            <v>150184</v>
          </cell>
          <cell r="L628">
            <v>157967</v>
          </cell>
          <cell r="M628">
            <v>165193</v>
          </cell>
          <cell r="N628">
            <v>173059</v>
          </cell>
          <cell r="O628">
            <v>181785</v>
          </cell>
          <cell r="P628">
            <v>191015</v>
          </cell>
        </row>
        <row r="629">
          <cell r="B629">
            <v>61853</v>
          </cell>
          <cell r="C629">
            <v>83518</v>
          </cell>
          <cell r="D629">
            <v>92986</v>
          </cell>
          <cell r="E629">
            <v>102422</v>
          </cell>
          <cell r="F629">
            <v>111451</v>
          </cell>
          <cell r="G629">
            <v>120371</v>
          </cell>
          <cell r="H629">
            <v>128458</v>
          </cell>
          <cell r="I629">
            <v>136487</v>
          </cell>
          <cell r="J629">
            <v>143772</v>
          </cell>
          <cell r="K629">
            <v>151912</v>
          </cell>
          <cell r="L629">
            <v>160685</v>
          </cell>
          <cell r="M629">
            <v>169172</v>
          </cell>
          <cell r="N629">
            <v>177863</v>
          </cell>
          <cell r="O629">
            <v>186771</v>
          </cell>
          <cell r="P629">
            <v>195902</v>
          </cell>
        </row>
        <row r="630">
          <cell r="B630">
            <v>80594</v>
          </cell>
          <cell r="C630">
            <v>85032</v>
          </cell>
          <cell r="D630">
            <v>106519</v>
          </cell>
          <cell r="E630">
            <v>118451</v>
          </cell>
          <cell r="F630">
            <v>128929</v>
          </cell>
          <cell r="G630">
            <v>136748</v>
          </cell>
          <cell r="H630">
            <v>143340</v>
          </cell>
          <cell r="I630">
            <v>149893</v>
          </cell>
          <cell r="J630">
            <v>156295</v>
          </cell>
          <cell r="K630">
            <v>162795</v>
          </cell>
          <cell r="L630">
            <v>169038</v>
          </cell>
          <cell r="M630">
            <v>175313</v>
          </cell>
          <cell r="N630">
            <v>181598</v>
          </cell>
          <cell r="O630">
            <v>187830</v>
          </cell>
          <cell r="P630">
            <v>194075</v>
          </cell>
        </row>
        <row r="636">
          <cell r="B636">
            <v>1627582</v>
          </cell>
          <cell r="C636">
            <v>1200471</v>
          </cell>
          <cell r="D636">
            <v>1005148</v>
          </cell>
          <cell r="E636">
            <v>1670779</v>
          </cell>
          <cell r="F636">
            <v>1575981</v>
          </cell>
          <cell r="G636">
            <v>1467693</v>
          </cell>
          <cell r="H636">
            <v>1488996</v>
          </cell>
          <cell r="I636">
            <v>1509764</v>
          </cell>
          <cell r="J636">
            <v>1550921</v>
          </cell>
          <cell r="K636">
            <v>1590366</v>
          </cell>
          <cell r="L636">
            <v>1709079</v>
          </cell>
          <cell r="M636">
            <v>1804011</v>
          </cell>
          <cell r="N636">
            <v>1880198</v>
          </cell>
          <cell r="O636">
            <v>1940118</v>
          </cell>
          <cell r="P636">
            <v>2020560</v>
          </cell>
        </row>
        <row r="637">
          <cell r="B637">
            <v>44526</v>
          </cell>
          <cell r="C637">
            <v>12996</v>
          </cell>
          <cell r="D637">
            <v>-2569</v>
          </cell>
          <cell r="E637">
            <v>11617</v>
          </cell>
          <cell r="F637">
            <v>17566</v>
          </cell>
          <cell r="G637">
            <v>20119</v>
          </cell>
          <cell r="H637">
            <v>20560</v>
          </cell>
          <cell r="I637">
            <v>20519</v>
          </cell>
          <cell r="J637">
            <v>22256</v>
          </cell>
          <cell r="K637">
            <v>23151</v>
          </cell>
          <cell r="L637">
            <v>20774</v>
          </cell>
          <cell r="M637">
            <v>19703</v>
          </cell>
          <cell r="N637">
            <v>18665</v>
          </cell>
          <cell r="O637">
            <v>17878</v>
          </cell>
          <cell r="P637">
            <v>16853</v>
          </cell>
        </row>
        <row r="638">
          <cell r="B638">
            <v>12217</v>
          </cell>
          <cell r="C638">
            <v>-56</v>
          </cell>
          <cell r="D638">
            <v>-5110</v>
          </cell>
          <cell r="E638">
            <v>-625</v>
          </cell>
          <cell r="F638">
            <v>1129</v>
          </cell>
          <cell r="G638">
            <v>1933</v>
          </cell>
          <cell r="H638">
            <v>2841</v>
          </cell>
          <cell r="I638">
            <v>3392</v>
          </cell>
          <cell r="J638">
            <v>4329</v>
          </cell>
          <cell r="K638">
            <v>5211</v>
          </cell>
          <cell r="L638">
            <v>5208</v>
          </cell>
          <cell r="M638">
            <v>5543</v>
          </cell>
          <cell r="N638">
            <v>5858</v>
          </cell>
          <cell r="O638">
            <v>6185</v>
          </cell>
          <cell r="P638">
            <v>6459</v>
          </cell>
        </row>
        <row r="639">
          <cell r="B639">
            <v>32374</v>
          </cell>
          <cell r="C639">
            <v>13280</v>
          </cell>
          <cell r="D639">
            <v>10867</v>
          </cell>
          <cell r="E639">
            <v>18406</v>
          </cell>
          <cell r="F639">
            <v>17365</v>
          </cell>
          <cell r="G639">
            <v>16110</v>
          </cell>
          <cell r="H639">
            <v>16344</v>
          </cell>
          <cell r="I639">
            <v>16567</v>
          </cell>
          <cell r="J639">
            <v>17023</v>
          </cell>
          <cell r="K639">
            <v>17458</v>
          </cell>
          <cell r="L639">
            <v>18795</v>
          </cell>
          <cell r="M639">
            <v>19865</v>
          </cell>
          <cell r="N639">
            <v>20718</v>
          </cell>
          <cell r="O639">
            <v>21383</v>
          </cell>
          <cell r="P639">
            <v>22282</v>
          </cell>
        </row>
        <row r="640"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B641">
            <v>289332</v>
          </cell>
          <cell r="C641">
            <v>293101</v>
          </cell>
          <cell r="D641">
            <v>293881</v>
          </cell>
          <cell r="E641">
            <v>328308</v>
          </cell>
          <cell r="F641">
            <v>357482</v>
          </cell>
          <cell r="G641">
            <v>376588</v>
          </cell>
          <cell r="H641">
            <v>387471</v>
          </cell>
          <cell r="I641">
            <v>392041</v>
          </cell>
          <cell r="J641">
            <v>404160</v>
          </cell>
          <cell r="K641">
            <v>414180</v>
          </cell>
          <cell r="L641">
            <v>415793</v>
          </cell>
          <cell r="M641">
            <v>418808</v>
          </cell>
          <cell r="N641">
            <v>421664</v>
          </cell>
          <cell r="O641">
            <v>425192</v>
          </cell>
          <cell r="P641">
            <v>428151</v>
          </cell>
        </row>
        <row r="642"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B646">
            <v>91694</v>
          </cell>
          <cell r="C646">
            <v>96843</v>
          </cell>
          <cell r="D646">
            <v>112305</v>
          </cell>
          <cell r="E646">
            <v>112916</v>
          </cell>
          <cell r="F646">
            <v>123211</v>
          </cell>
          <cell r="G646">
            <v>125291</v>
          </cell>
          <cell r="H646">
            <v>130349</v>
          </cell>
          <cell r="I646">
            <v>130383</v>
          </cell>
          <cell r="J646">
            <v>132392</v>
          </cell>
          <cell r="K646">
            <v>135377</v>
          </cell>
          <cell r="L646">
            <v>138084</v>
          </cell>
          <cell r="M646">
            <v>140846</v>
          </cell>
          <cell r="N646">
            <v>143663</v>
          </cell>
          <cell r="O646">
            <v>146536</v>
          </cell>
          <cell r="P646">
            <v>149467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B648">
            <v>38654</v>
          </cell>
          <cell r="C648">
            <v>32755</v>
          </cell>
          <cell r="D648">
            <v>49992</v>
          </cell>
          <cell r="E648">
            <v>52831</v>
          </cell>
          <cell r="F648">
            <v>49722</v>
          </cell>
          <cell r="G648">
            <v>51748</v>
          </cell>
          <cell r="H648">
            <v>53152</v>
          </cell>
          <cell r="I648">
            <v>54344</v>
          </cell>
          <cell r="J648">
            <v>55485</v>
          </cell>
          <cell r="K648">
            <v>56728</v>
          </cell>
          <cell r="L648">
            <v>57966</v>
          </cell>
          <cell r="M648">
            <v>59107</v>
          </cell>
          <cell r="N648">
            <v>60389</v>
          </cell>
          <cell r="O648">
            <v>61844</v>
          </cell>
          <cell r="P648">
            <v>63331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B650">
            <v>558</v>
          </cell>
          <cell r="C650">
            <v>558</v>
          </cell>
          <cell r="D650">
            <v>558</v>
          </cell>
          <cell r="E650">
            <v>558</v>
          </cell>
          <cell r="F650">
            <v>558</v>
          </cell>
          <cell r="G650">
            <v>558</v>
          </cell>
          <cell r="H650">
            <v>558</v>
          </cell>
          <cell r="I650">
            <v>558</v>
          </cell>
          <cell r="J650">
            <v>558</v>
          </cell>
          <cell r="K650">
            <v>558</v>
          </cell>
          <cell r="L650">
            <v>3000</v>
          </cell>
          <cell r="M650">
            <v>3000</v>
          </cell>
          <cell r="N650">
            <v>3000</v>
          </cell>
          <cell r="O650">
            <v>3000</v>
          </cell>
          <cell r="P650">
            <v>3000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B652">
            <v>476</v>
          </cell>
          <cell r="C652">
            <v>492</v>
          </cell>
          <cell r="D652">
            <v>510</v>
          </cell>
          <cell r="E652">
            <v>528</v>
          </cell>
          <cell r="F652">
            <v>547</v>
          </cell>
          <cell r="G652">
            <v>568</v>
          </cell>
          <cell r="H652">
            <v>590</v>
          </cell>
          <cell r="I652">
            <v>612</v>
          </cell>
          <cell r="J652">
            <v>635</v>
          </cell>
          <cell r="K652">
            <v>660</v>
          </cell>
          <cell r="L652">
            <v>685</v>
          </cell>
          <cell r="M652">
            <v>711</v>
          </cell>
          <cell r="N652">
            <v>738</v>
          </cell>
          <cell r="O652">
            <v>766</v>
          </cell>
          <cell r="P652">
            <v>795</v>
          </cell>
        </row>
        <row r="656">
          <cell r="B656">
            <v>8953</v>
          </cell>
          <cell r="C656">
            <v>-10</v>
          </cell>
          <cell r="D656">
            <v>31</v>
          </cell>
          <cell r="E656">
            <v>29</v>
          </cell>
          <cell r="F656">
            <v>30</v>
          </cell>
          <cell r="G656">
            <v>21</v>
          </cell>
          <cell r="H656">
            <v>23</v>
          </cell>
          <cell r="I656">
            <v>24</v>
          </cell>
          <cell r="J656">
            <v>26</v>
          </cell>
          <cell r="K656">
            <v>28</v>
          </cell>
          <cell r="L656">
            <v>30</v>
          </cell>
          <cell r="M656">
            <v>32</v>
          </cell>
          <cell r="N656">
            <v>34</v>
          </cell>
          <cell r="O656">
            <v>36</v>
          </cell>
          <cell r="P656">
            <v>39</v>
          </cell>
        </row>
        <row r="657">
          <cell r="B657">
            <v>33457</v>
          </cell>
          <cell r="C657">
            <v>-9494</v>
          </cell>
          <cell r="D657">
            <v>-17712</v>
          </cell>
          <cell r="E657">
            <v>5240</v>
          </cell>
          <cell r="F657">
            <v>21358</v>
          </cell>
          <cell r="G657">
            <v>-2611</v>
          </cell>
          <cell r="H657">
            <v>-7998</v>
          </cell>
          <cell r="I657">
            <v>-3485</v>
          </cell>
          <cell r="J657">
            <v>-1569</v>
          </cell>
          <cell r="K657">
            <v>-425</v>
          </cell>
          <cell r="L657">
            <v>16355</v>
          </cell>
          <cell r="M657">
            <v>3263</v>
          </cell>
          <cell r="N657">
            <v>4909</v>
          </cell>
          <cell r="O657">
            <v>1919</v>
          </cell>
          <cell r="P657">
            <v>5224</v>
          </cell>
        </row>
        <row r="658">
          <cell r="B658">
            <v>-34295</v>
          </cell>
          <cell r="C658">
            <v>-3836</v>
          </cell>
          <cell r="D658">
            <v>-10932</v>
          </cell>
          <cell r="E658">
            <v>2</v>
          </cell>
          <cell r="F658">
            <v>3</v>
          </cell>
          <cell r="G658">
            <v>3</v>
          </cell>
          <cell r="H658">
            <v>3</v>
          </cell>
          <cell r="I658">
            <v>3</v>
          </cell>
          <cell r="J658">
            <v>3</v>
          </cell>
          <cell r="K658">
            <v>3</v>
          </cell>
          <cell r="L658">
            <v>3</v>
          </cell>
          <cell r="M658">
            <v>3</v>
          </cell>
          <cell r="N658">
            <v>4</v>
          </cell>
          <cell r="O658">
            <v>4</v>
          </cell>
          <cell r="P658">
            <v>4</v>
          </cell>
        </row>
        <row r="659">
          <cell r="B659">
            <v>25347</v>
          </cell>
          <cell r="C659">
            <v>32713</v>
          </cell>
          <cell r="D659">
            <v>4030</v>
          </cell>
          <cell r="E659">
            <v>50593</v>
          </cell>
          <cell r="F659">
            <v>-2565</v>
          </cell>
          <cell r="G659">
            <v>-13501</v>
          </cell>
          <cell r="H659">
            <v>-16349</v>
          </cell>
          <cell r="I659">
            <v>14360</v>
          </cell>
          <cell r="J659">
            <v>-6664</v>
          </cell>
          <cell r="K659">
            <v>-9055</v>
          </cell>
          <cell r="L659">
            <v>-9404</v>
          </cell>
          <cell r="M659">
            <v>-10498</v>
          </cell>
          <cell r="N659">
            <v>-11437</v>
          </cell>
          <cell r="O659">
            <v>-12889</v>
          </cell>
          <cell r="P659">
            <v>-14172</v>
          </cell>
        </row>
        <row r="660">
          <cell r="B660">
            <v>67344</v>
          </cell>
          <cell r="C660">
            <v>-20617</v>
          </cell>
          <cell r="D660">
            <v>-33395</v>
          </cell>
          <cell r="E660">
            <v>66941</v>
          </cell>
          <cell r="F660">
            <v>7366</v>
          </cell>
          <cell r="G660">
            <v>-14604</v>
          </cell>
          <cell r="H660">
            <v>-5555</v>
          </cell>
          <cell r="I660">
            <v>-1480</v>
          </cell>
          <cell r="J660">
            <v>1645</v>
          </cell>
          <cell r="K660">
            <v>2781</v>
          </cell>
          <cell r="L660">
            <v>28956</v>
          </cell>
          <cell r="M660">
            <v>10006</v>
          </cell>
          <cell r="N660">
            <v>11838</v>
          </cell>
          <cell r="O660">
            <v>6875</v>
          </cell>
          <cell r="P660">
            <v>12927</v>
          </cell>
        </row>
        <row r="661">
          <cell r="B661">
            <v>5835</v>
          </cell>
          <cell r="C661">
            <v>185</v>
          </cell>
          <cell r="D661">
            <v>299</v>
          </cell>
          <cell r="E661">
            <v>303</v>
          </cell>
          <cell r="F661">
            <v>293</v>
          </cell>
          <cell r="G661">
            <v>293</v>
          </cell>
          <cell r="H661">
            <v>295</v>
          </cell>
          <cell r="I661">
            <v>303</v>
          </cell>
          <cell r="J661">
            <v>307</v>
          </cell>
          <cell r="K661">
            <v>319</v>
          </cell>
          <cell r="L661">
            <v>328</v>
          </cell>
          <cell r="M661">
            <v>336</v>
          </cell>
          <cell r="N661">
            <v>345</v>
          </cell>
          <cell r="O661">
            <v>353</v>
          </cell>
          <cell r="P661">
            <v>362</v>
          </cell>
        </row>
        <row r="662">
          <cell r="B662">
            <v>3182</v>
          </cell>
          <cell r="C662">
            <v>4106</v>
          </cell>
          <cell r="D662">
            <v>506</v>
          </cell>
          <cell r="E662">
            <v>-49191</v>
          </cell>
          <cell r="F662">
            <v>4347</v>
          </cell>
          <cell r="G662">
            <v>-244</v>
          </cell>
          <cell r="H662">
            <v>-420</v>
          </cell>
          <cell r="I662">
            <v>-815</v>
          </cell>
          <cell r="J662">
            <v>-1784</v>
          </cell>
          <cell r="K662">
            <v>-1712</v>
          </cell>
          <cell r="L662">
            <v>-1844</v>
          </cell>
          <cell r="M662">
            <v>-1398</v>
          </cell>
          <cell r="N662">
            <v>-1114</v>
          </cell>
          <cell r="O662">
            <v>-867</v>
          </cell>
          <cell r="P662">
            <v>-911</v>
          </cell>
        </row>
        <row r="663">
          <cell r="B663">
            <v>39249</v>
          </cell>
          <cell r="C663">
            <v>20690</v>
          </cell>
          <cell r="D663">
            <v>19238</v>
          </cell>
          <cell r="E663">
            <v>6471</v>
          </cell>
          <cell r="F663">
            <v>80324</v>
          </cell>
          <cell r="G663">
            <v>-39924</v>
          </cell>
          <cell r="H663">
            <v>-41275</v>
          </cell>
          <cell r="I663">
            <v>-8677</v>
          </cell>
          <cell r="J663">
            <v>-32398</v>
          </cell>
          <cell r="K663">
            <v>-33678</v>
          </cell>
          <cell r="L663">
            <v>-32779</v>
          </cell>
          <cell r="M663">
            <v>-31985</v>
          </cell>
          <cell r="N663">
            <v>-31153</v>
          </cell>
          <cell r="O663">
            <v>-30876</v>
          </cell>
          <cell r="P663">
            <v>-30481</v>
          </cell>
        </row>
        <row r="664">
          <cell r="B664">
            <v>66628</v>
          </cell>
          <cell r="C664">
            <v>-20965</v>
          </cell>
          <cell r="D664">
            <v>-33395</v>
          </cell>
          <cell r="E664">
            <v>66941</v>
          </cell>
          <cell r="F664">
            <v>7366</v>
          </cell>
          <cell r="G664">
            <v>-14604</v>
          </cell>
          <cell r="H664">
            <v>-5555</v>
          </cell>
          <cell r="I664">
            <v>-1480</v>
          </cell>
          <cell r="J664">
            <v>1645</v>
          </cell>
          <cell r="K664">
            <v>2781</v>
          </cell>
          <cell r="L664">
            <v>28956</v>
          </cell>
          <cell r="M664">
            <v>10006</v>
          </cell>
          <cell r="N664">
            <v>11838</v>
          </cell>
          <cell r="O664">
            <v>6875</v>
          </cell>
          <cell r="P664">
            <v>12927</v>
          </cell>
        </row>
        <row r="665"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B666">
            <v>-1570</v>
          </cell>
          <cell r="C666">
            <v>24979</v>
          </cell>
          <cell r="D666">
            <v>23381</v>
          </cell>
          <cell r="E666">
            <v>34002</v>
          </cell>
          <cell r="F666">
            <v>11036</v>
          </cell>
          <cell r="G666">
            <v>13220</v>
          </cell>
          <cell r="H666">
            <v>11120</v>
          </cell>
          <cell r="I666">
            <v>3160</v>
          </cell>
          <cell r="J666">
            <v>-4284</v>
          </cell>
          <cell r="K666">
            <v>-5606</v>
          </cell>
          <cell r="L666">
            <v>-6226</v>
          </cell>
          <cell r="M666">
            <v>-6846</v>
          </cell>
          <cell r="N666">
            <v>-7368</v>
          </cell>
          <cell r="O666">
            <v>-6756</v>
          </cell>
          <cell r="P666">
            <v>-5861</v>
          </cell>
        </row>
        <row r="667">
          <cell r="B667">
            <v>3648</v>
          </cell>
          <cell r="C667">
            <v>-4</v>
          </cell>
          <cell r="D667">
            <v>12</v>
          </cell>
          <cell r="E667">
            <v>12</v>
          </cell>
          <cell r="F667">
            <v>12</v>
          </cell>
          <cell r="G667">
            <v>9</v>
          </cell>
          <cell r="H667">
            <v>9</v>
          </cell>
          <cell r="I667">
            <v>10</v>
          </cell>
          <cell r="J667">
            <v>11</v>
          </cell>
          <cell r="K667">
            <v>11</v>
          </cell>
          <cell r="L667">
            <v>12</v>
          </cell>
          <cell r="M667">
            <v>13</v>
          </cell>
          <cell r="N667">
            <v>14</v>
          </cell>
          <cell r="O667">
            <v>15</v>
          </cell>
          <cell r="P667">
            <v>16</v>
          </cell>
        </row>
        <row r="668">
          <cell r="B668">
            <v>2706</v>
          </cell>
          <cell r="C668">
            <v>4347</v>
          </cell>
          <cell r="D668">
            <v>5284</v>
          </cell>
          <cell r="E668">
            <v>2638</v>
          </cell>
          <cell r="F668">
            <v>2299</v>
          </cell>
          <cell r="G668">
            <v>2458</v>
          </cell>
          <cell r="H668">
            <v>2463</v>
          </cell>
          <cell r="I668">
            <v>2372</v>
          </cell>
          <cell r="J668">
            <v>2288</v>
          </cell>
          <cell r="K668">
            <v>2184</v>
          </cell>
          <cell r="L668">
            <v>2065</v>
          </cell>
          <cell r="M668">
            <v>1969</v>
          </cell>
          <cell r="N668">
            <v>1893</v>
          </cell>
          <cell r="O668">
            <v>1835</v>
          </cell>
          <cell r="P668">
            <v>1776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B670">
            <v>-23627</v>
          </cell>
          <cell r="C670">
            <v>154390</v>
          </cell>
          <cell r="D670">
            <v>150852</v>
          </cell>
          <cell r="E670">
            <v>59534</v>
          </cell>
          <cell r="F670">
            <v>99536</v>
          </cell>
          <cell r="G670">
            <v>150640</v>
          </cell>
          <cell r="H670">
            <v>148261</v>
          </cell>
          <cell r="I670">
            <v>135767</v>
          </cell>
          <cell r="J670">
            <v>128620</v>
          </cell>
          <cell r="K670">
            <v>128382</v>
          </cell>
          <cell r="L670">
            <v>85010</v>
          </cell>
          <cell r="M670">
            <v>117204</v>
          </cell>
          <cell r="N670">
            <v>113770</v>
          </cell>
          <cell r="O670">
            <v>122863</v>
          </cell>
          <cell r="P670">
            <v>114687</v>
          </cell>
        </row>
        <row r="671">
          <cell r="B671">
            <v>131701</v>
          </cell>
          <cell r="C671">
            <v>32199</v>
          </cell>
          <cell r="D671">
            <v>-14905</v>
          </cell>
          <cell r="E671">
            <v>72175</v>
          </cell>
          <cell r="F671">
            <v>87173</v>
          </cell>
          <cell r="G671">
            <v>-70732</v>
          </cell>
          <cell r="H671">
            <v>-66063</v>
          </cell>
          <cell r="I671">
            <v>1016</v>
          </cell>
          <cell r="J671">
            <v>-41489</v>
          </cell>
          <cell r="K671">
            <v>-43848</v>
          </cell>
          <cell r="L671">
            <v>-17136</v>
          </cell>
          <cell r="M671">
            <v>-35844</v>
          </cell>
          <cell r="N671">
            <v>-33759</v>
          </cell>
          <cell r="O671">
            <v>-39592</v>
          </cell>
          <cell r="P671">
            <v>-34414</v>
          </cell>
        </row>
        <row r="672">
          <cell r="B672">
            <v>-90398</v>
          </cell>
          <cell r="C672">
            <v>-145722</v>
          </cell>
          <cell r="D672">
            <v>-104492</v>
          </cell>
          <cell r="E672">
            <v>-137695</v>
          </cell>
          <cell r="F672">
            <v>-207375</v>
          </cell>
          <cell r="G672">
            <v>-77645</v>
          </cell>
          <cell r="H672">
            <v>-74304</v>
          </cell>
          <cell r="I672">
            <v>-132716</v>
          </cell>
          <cell r="J672">
            <v>-84887</v>
          </cell>
          <cell r="K672">
            <v>-84187</v>
          </cell>
          <cell r="L672">
            <v>-84504</v>
          </cell>
          <cell r="M672">
            <v>-84828</v>
          </cell>
          <cell r="N672">
            <v>-85162</v>
          </cell>
          <cell r="O672">
            <v>-85503</v>
          </cell>
          <cell r="P672">
            <v>-85859</v>
          </cell>
        </row>
        <row r="673">
          <cell r="B673">
            <v>870</v>
          </cell>
          <cell r="C673">
            <v>777</v>
          </cell>
          <cell r="D673">
            <v>784</v>
          </cell>
          <cell r="E673">
            <v>721</v>
          </cell>
          <cell r="F673">
            <v>740</v>
          </cell>
          <cell r="G673">
            <v>640</v>
          </cell>
          <cell r="H673">
            <v>403</v>
          </cell>
          <cell r="I673">
            <v>353</v>
          </cell>
          <cell r="J673">
            <v>249</v>
          </cell>
          <cell r="K673">
            <v>192</v>
          </cell>
          <cell r="L673">
            <v>175</v>
          </cell>
          <cell r="M673">
            <v>136</v>
          </cell>
          <cell r="N673">
            <v>123</v>
          </cell>
          <cell r="O673">
            <v>123</v>
          </cell>
          <cell r="P673">
            <v>123</v>
          </cell>
        </row>
        <row r="674">
          <cell r="B674">
            <v>-706</v>
          </cell>
          <cell r="C674">
            <v>3920</v>
          </cell>
          <cell r="D674">
            <v>81</v>
          </cell>
          <cell r="E674">
            <v>-619</v>
          </cell>
          <cell r="F674">
            <v>-237</v>
          </cell>
          <cell r="G674">
            <v>107</v>
          </cell>
          <cell r="H674">
            <v>-79</v>
          </cell>
          <cell r="I674">
            <v>-5</v>
          </cell>
          <cell r="J674">
            <v>44</v>
          </cell>
          <cell r="K674">
            <v>-7</v>
          </cell>
          <cell r="L674">
            <v>-32</v>
          </cell>
          <cell r="M674">
            <v>-37</v>
          </cell>
          <cell r="N674">
            <v>-62</v>
          </cell>
          <cell r="O674">
            <v>-44</v>
          </cell>
          <cell r="P674">
            <v>-51</v>
          </cell>
        </row>
        <row r="675">
          <cell r="B675">
            <v>20567</v>
          </cell>
          <cell r="C675">
            <v>30061</v>
          </cell>
          <cell r="D675">
            <v>47773</v>
          </cell>
          <cell r="E675">
            <v>42533</v>
          </cell>
          <cell r="F675">
            <v>21175</v>
          </cell>
          <cell r="G675">
            <v>23786</v>
          </cell>
          <cell r="H675">
            <v>31784</v>
          </cell>
          <cell r="I675">
            <v>35268</v>
          </cell>
          <cell r="J675">
            <v>36837</v>
          </cell>
          <cell r="K675">
            <v>37262</v>
          </cell>
          <cell r="L675">
            <v>20906</v>
          </cell>
          <cell r="M675">
            <v>17643</v>
          </cell>
          <cell r="N675">
            <v>12734</v>
          </cell>
          <cell r="O675">
            <v>10815</v>
          </cell>
          <cell r="P675">
            <v>5591</v>
          </cell>
        </row>
        <row r="676">
          <cell r="B676">
            <v>46212</v>
          </cell>
          <cell r="C676">
            <v>44111</v>
          </cell>
          <cell r="D676">
            <v>42215</v>
          </cell>
          <cell r="E676">
            <v>42989</v>
          </cell>
          <cell r="F676">
            <v>46077</v>
          </cell>
          <cell r="G676">
            <v>46228</v>
          </cell>
          <cell r="H676">
            <v>46573</v>
          </cell>
          <cell r="I676">
            <v>47419</v>
          </cell>
          <cell r="J676">
            <v>48430</v>
          </cell>
          <cell r="K676">
            <v>48738</v>
          </cell>
          <cell r="L676">
            <v>48567</v>
          </cell>
          <cell r="M676">
            <v>48554</v>
          </cell>
          <cell r="N676">
            <v>48533</v>
          </cell>
          <cell r="O676">
            <v>48424</v>
          </cell>
          <cell r="P676">
            <v>48258</v>
          </cell>
        </row>
        <row r="677">
          <cell r="B677">
            <v>14836</v>
          </cell>
          <cell r="C677">
            <v>11000</v>
          </cell>
          <cell r="D677">
            <v>68</v>
          </cell>
          <cell r="E677">
            <v>70</v>
          </cell>
          <cell r="F677">
            <v>73</v>
          </cell>
          <cell r="G677">
            <v>75</v>
          </cell>
          <cell r="H677">
            <v>78</v>
          </cell>
          <cell r="I677">
            <v>81</v>
          </cell>
          <cell r="J677">
            <v>84</v>
          </cell>
          <cell r="K677">
            <v>88</v>
          </cell>
          <cell r="L677">
            <v>91</v>
          </cell>
          <cell r="M677">
            <v>94</v>
          </cell>
          <cell r="N677">
            <v>98</v>
          </cell>
          <cell r="O677">
            <v>102</v>
          </cell>
          <cell r="P677">
            <v>105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B679">
            <v>153</v>
          </cell>
          <cell r="C679">
            <v>143</v>
          </cell>
          <cell r="D679">
            <v>174</v>
          </cell>
          <cell r="E679">
            <v>203</v>
          </cell>
          <cell r="F679">
            <v>233</v>
          </cell>
          <cell r="G679">
            <v>254</v>
          </cell>
          <cell r="H679">
            <v>277</v>
          </cell>
          <cell r="I679">
            <v>301</v>
          </cell>
          <cell r="J679">
            <v>328</v>
          </cell>
          <cell r="K679">
            <v>355</v>
          </cell>
          <cell r="L679">
            <v>385</v>
          </cell>
          <cell r="M679">
            <v>417</v>
          </cell>
          <cell r="N679">
            <v>451</v>
          </cell>
          <cell r="O679">
            <v>487</v>
          </cell>
          <cell r="P679">
            <v>525</v>
          </cell>
        </row>
        <row r="680">
          <cell r="B680">
            <v>12029</v>
          </cell>
          <cell r="C680">
            <v>11561</v>
          </cell>
          <cell r="D680">
            <v>11093</v>
          </cell>
          <cell r="E680">
            <v>10625</v>
          </cell>
          <cell r="F680">
            <v>10157</v>
          </cell>
          <cell r="G680">
            <v>9689</v>
          </cell>
          <cell r="H680">
            <v>9221</v>
          </cell>
          <cell r="I680">
            <v>8753</v>
          </cell>
          <cell r="J680">
            <v>8285</v>
          </cell>
          <cell r="K680">
            <v>7817</v>
          </cell>
          <cell r="L680">
            <v>7405</v>
          </cell>
          <cell r="M680">
            <v>6993</v>
          </cell>
          <cell r="N680">
            <v>6581</v>
          </cell>
          <cell r="O680">
            <v>6169</v>
          </cell>
          <cell r="P680">
            <v>5757</v>
          </cell>
        </row>
        <row r="681">
          <cell r="B681">
            <v>420506</v>
          </cell>
          <cell r="C681">
            <v>445949</v>
          </cell>
          <cell r="D681">
            <v>469811</v>
          </cell>
          <cell r="E681">
            <v>504292</v>
          </cell>
          <cell r="F681">
            <v>515808</v>
          </cell>
          <cell r="G681">
            <v>529505</v>
          </cell>
          <cell r="H681">
            <v>541102</v>
          </cell>
          <cell r="I681">
            <v>544740</v>
          </cell>
          <cell r="J681">
            <v>540935</v>
          </cell>
          <cell r="K681">
            <v>535808</v>
          </cell>
          <cell r="L681">
            <v>530007</v>
          </cell>
          <cell r="M681">
            <v>523586</v>
          </cell>
          <cell r="N681">
            <v>516644</v>
          </cell>
          <cell r="O681">
            <v>510315</v>
          </cell>
          <cell r="P681">
            <v>504881</v>
          </cell>
        </row>
        <row r="682">
          <cell r="B682">
            <v>0</v>
          </cell>
          <cell r="C682">
            <v>869</v>
          </cell>
          <cell r="D682">
            <v>883</v>
          </cell>
          <cell r="E682">
            <v>351</v>
          </cell>
          <cell r="F682">
            <v>390</v>
          </cell>
          <cell r="G682">
            <v>414</v>
          </cell>
          <cell r="H682">
            <v>410</v>
          </cell>
          <cell r="I682">
            <v>393</v>
          </cell>
          <cell r="J682">
            <v>379</v>
          </cell>
          <cell r="K682">
            <v>361</v>
          </cell>
          <cell r="L682">
            <v>341</v>
          </cell>
          <cell r="M682">
            <v>326</v>
          </cell>
          <cell r="N682">
            <v>314</v>
          </cell>
          <cell r="O682">
            <v>304</v>
          </cell>
          <cell r="P682">
            <v>294</v>
          </cell>
        </row>
        <row r="683">
          <cell r="B683">
            <v>650944</v>
          </cell>
          <cell r="C683">
            <v>684931</v>
          </cell>
          <cell r="D683">
            <v>689118</v>
          </cell>
          <cell r="E683">
            <v>708335</v>
          </cell>
          <cell r="F683">
            <v>812205</v>
          </cell>
          <cell r="G683">
            <v>797314</v>
          </cell>
          <cell r="H683">
            <v>779147</v>
          </cell>
          <cell r="I683">
            <v>793820</v>
          </cell>
          <cell r="J683">
            <v>784668</v>
          </cell>
          <cell r="K683">
            <v>773004</v>
          </cell>
          <cell r="L683">
            <v>760818</v>
          </cell>
          <cell r="M683">
            <v>747931</v>
          </cell>
          <cell r="N683">
            <v>734334</v>
          </cell>
          <cell r="O683">
            <v>719432</v>
          </cell>
          <cell r="P683">
            <v>703092</v>
          </cell>
        </row>
        <row r="684">
          <cell r="B684">
            <v>0</v>
          </cell>
          <cell r="C684">
            <v>3920</v>
          </cell>
          <cell r="D684">
            <v>4001</v>
          </cell>
          <cell r="E684">
            <v>3382</v>
          </cell>
          <cell r="F684">
            <v>3145</v>
          </cell>
          <cell r="G684">
            <v>3252</v>
          </cell>
          <cell r="H684">
            <v>3173</v>
          </cell>
          <cell r="I684">
            <v>3168</v>
          </cell>
          <cell r="J684">
            <v>3212</v>
          </cell>
          <cell r="K684">
            <v>3204</v>
          </cell>
          <cell r="L684">
            <v>3173</v>
          </cell>
          <cell r="M684">
            <v>3136</v>
          </cell>
          <cell r="N684">
            <v>3074</v>
          </cell>
          <cell r="O684">
            <v>3030</v>
          </cell>
          <cell r="P684">
            <v>2978</v>
          </cell>
        </row>
        <row r="685">
          <cell r="B685">
            <v>626533</v>
          </cell>
          <cell r="C685">
            <v>659246</v>
          </cell>
          <cell r="D685">
            <v>663276</v>
          </cell>
          <cell r="E685">
            <v>713869</v>
          </cell>
          <cell r="F685">
            <v>711304</v>
          </cell>
          <cell r="G685">
            <v>697803</v>
          </cell>
          <cell r="H685">
            <v>681454</v>
          </cell>
          <cell r="I685">
            <v>695814</v>
          </cell>
          <cell r="J685">
            <v>689150</v>
          </cell>
          <cell r="K685">
            <v>680095</v>
          </cell>
          <cell r="L685">
            <v>670691</v>
          </cell>
          <cell r="M685">
            <v>660193</v>
          </cell>
          <cell r="N685">
            <v>648756</v>
          </cell>
          <cell r="O685">
            <v>635867</v>
          </cell>
          <cell r="P685">
            <v>621695</v>
          </cell>
        </row>
        <row r="686">
          <cell r="B686">
            <v>48527</v>
          </cell>
          <cell r="C686">
            <v>48527</v>
          </cell>
          <cell r="D686">
            <v>48527</v>
          </cell>
          <cell r="E686">
            <v>48527</v>
          </cell>
          <cell r="F686">
            <v>48527</v>
          </cell>
          <cell r="G686">
            <v>48527</v>
          </cell>
          <cell r="H686">
            <v>48527</v>
          </cell>
          <cell r="I686">
            <v>48527</v>
          </cell>
          <cell r="J686">
            <v>48527</v>
          </cell>
          <cell r="K686">
            <v>48527</v>
          </cell>
          <cell r="L686">
            <v>48527</v>
          </cell>
          <cell r="M686">
            <v>48527</v>
          </cell>
          <cell r="N686">
            <v>48527</v>
          </cell>
          <cell r="O686">
            <v>48527</v>
          </cell>
          <cell r="P686">
            <v>48527</v>
          </cell>
        </row>
        <row r="687">
          <cell r="B687">
            <v>39716</v>
          </cell>
          <cell r="C687">
            <v>39716</v>
          </cell>
          <cell r="D687">
            <v>39716</v>
          </cell>
          <cell r="E687">
            <v>39716</v>
          </cell>
          <cell r="F687">
            <v>39716</v>
          </cell>
          <cell r="G687">
            <v>39716</v>
          </cell>
          <cell r="H687">
            <v>39716</v>
          </cell>
          <cell r="I687">
            <v>39716</v>
          </cell>
          <cell r="J687">
            <v>39716</v>
          </cell>
          <cell r="K687">
            <v>39716</v>
          </cell>
          <cell r="L687">
            <v>39716</v>
          </cell>
          <cell r="M687">
            <v>39716</v>
          </cell>
          <cell r="N687">
            <v>39716</v>
          </cell>
          <cell r="O687">
            <v>39716</v>
          </cell>
          <cell r="P687">
            <v>39716</v>
          </cell>
        </row>
        <row r="688">
          <cell r="B688">
            <v>333</v>
          </cell>
          <cell r="C688">
            <v>333</v>
          </cell>
          <cell r="D688">
            <v>333</v>
          </cell>
          <cell r="E688">
            <v>333</v>
          </cell>
          <cell r="F688">
            <v>333</v>
          </cell>
          <cell r="G688">
            <v>333</v>
          </cell>
          <cell r="H688">
            <v>333</v>
          </cell>
          <cell r="I688">
            <v>333</v>
          </cell>
          <cell r="J688">
            <v>333</v>
          </cell>
          <cell r="K688">
            <v>333</v>
          </cell>
          <cell r="L688">
            <v>333</v>
          </cell>
          <cell r="M688">
            <v>333</v>
          </cell>
          <cell r="N688">
            <v>333</v>
          </cell>
          <cell r="O688">
            <v>333</v>
          </cell>
          <cell r="P688">
            <v>333</v>
          </cell>
        </row>
        <row r="689">
          <cell r="B689">
            <v>22335</v>
          </cell>
          <cell r="C689">
            <v>22335</v>
          </cell>
          <cell r="D689">
            <v>22335</v>
          </cell>
          <cell r="E689">
            <v>22335</v>
          </cell>
          <cell r="F689">
            <v>22335</v>
          </cell>
          <cell r="G689">
            <v>22335</v>
          </cell>
          <cell r="H689">
            <v>22335</v>
          </cell>
          <cell r="I689">
            <v>22335</v>
          </cell>
          <cell r="J689">
            <v>22335</v>
          </cell>
          <cell r="K689">
            <v>22335</v>
          </cell>
          <cell r="L689">
            <v>22335</v>
          </cell>
          <cell r="M689">
            <v>22335</v>
          </cell>
          <cell r="N689">
            <v>22335</v>
          </cell>
          <cell r="O689">
            <v>22335</v>
          </cell>
          <cell r="P689">
            <v>22335</v>
          </cell>
        </row>
        <row r="690">
          <cell r="B690">
            <v>78656</v>
          </cell>
          <cell r="C690">
            <v>82762</v>
          </cell>
          <cell r="D690">
            <v>83268</v>
          </cell>
          <cell r="E690">
            <v>34077</v>
          </cell>
          <cell r="F690">
            <v>38424</v>
          </cell>
          <cell r="G690">
            <v>38179</v>
          </cell>
          <cell r="H690">
            <v>37759</v>
          </cell>
          <cell r="I690">
            <v>36943</v>
          </cell>
          <cell r="J690">
            <v>35159</v>
          </cell>
          <cell r="K690">
            <v>33447</v>
          </cell>
          <cell r="L690">
            <v>31603</v>
          </cell>
          <cell r="M690">
            <v>30205</v>
          </cell>
          <cell r="N690">
            <v>29091</v>
          </cell>
          <cell r="O690">
            <v>28224</v>
          </cell>
          <cell r="P690">
            <v>27312</v>
          </cell>
        </row>
        <row r="691">
          <cell r="B691">
            <v>1158</v>
          </cell>
          <cell r="C691">
            <v>1158</v>
          </cell>
          <cell r="D691">
            <v>1158</v>
          </cell>
          <cell r="E691">
            <v>1158</v>
          </cell>
          <cell r="F691">
            <v>1158</v>
          </cell>
          <cell r="G691">
            <v>1158</v>
          </cell>
          <cell r="H691">
            <v>1158</v>
          </cell>
          <cell r="I691">
            <v>1158</v>
          </cell>
          <cell r="J691">
            <v>1158</v>
          </cell>
          <cell r="K691">
            <v>1158</v>
          </cell>
          <cell r="L691">
            <v>1158</v>
          </cell>
          <cell r="M691">
            <v>1158</v>
          </cell>
          <cell r="N691">
            <v>1158</v>
          </cell>
          <cell r="O691">
            <v>1158</v>
          </cell>
          <cell r="P691">
            <v>1158</v>
          </cell>
        </row>
        <row r="692">
          <cell r="B692">
            <v>219558</v>
          </cell>
          <cell r="C692">
            <v>197692</v>
          </cell>
          <cell r="D692">
            <v>164297</v>
          </cell>
          <cell r="E692">
            <v>231239</v>
          </cell>
          <cell r="F692">
            <v>238605</v>
          </cell>
          <cell r="G692">
            <v>224000</v>
          </cell>
          <cell r="H692">
            <v>218445</v>
          </cell>
          <cell r="I692">
            <v>216965</v>
          </cell>
          <cell r="J692">
            <v>218610</v>
          </cell>
          <cell r="K692">
            <v>221391</v>
          </cell>
          <cell r="L692">
            <v>250347</v>
          </cell>
          <cell r="M692">
            <v>260353</v>
          </cell>
          <cell r="N692">
            <v>272192</v>
          </cell>
          <cell r="O692">
            <v>279067</v>
          </cell>
          <cell r="P692">
            <v>291994</v>
          </cell>
        </row>
        <row r="693">
          <cell r="B693">
            <v>901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B695">
            <v>1922109</v>
          </cell>
          <cell r="C695">
            <v>1967338</v>
          </cell>
          <cell r="D695">
            <v>1950517</v>
          </cell>
          <cell r="E695">
            <v>2072459</v>
          </cell>
          <cell r="F695">
            <v>2198721</v>
          </cell>
          <cell r="G695">
            <v>2169340</v>
          </cell>
          <cell r="H695">
            <v>2140342</v>
          </cell>
          <cell r="I695">
            <v>2170493</v>
          </cell>
          <cell r="J695">
            <v>2150630</v>
          </cell>
          <cell r="K695">
            <v>2125746</v>
          </cell>
          <cell r="L695">
            <v>2125106</v>
          </cell>
          <cell r="M695">
            <v>2103636</v>
          </cell>
          <cell r="N695">
            <v>2082118</v>
          </cell>
          <cell r="O695">
            <v>2053744</v>
          </cell>
          <cell r="P695">
            <v>2029536</v>
          </cell>
        </row>
        <row r="696">
          <cell r="B696">
            <v>103208</v>
          </cell>
          <cell r="C696">
            <v>103208</v>
          </cell>
          <cell r="D696">
            <v>103208</v>
          </cell>
          <cell r="E696">
            <v>103208</v>
          </cell>
          <cell r="F696">
            <v>103208</v>
          </cell>
          <cell r="G696">
            <v>103208</v>
          </cell>
          <cell r="H696">
            <v>103208</v>
          </cell>
          <cell r="I696">
            <v>103208</v>
          </cell>
          <cell r="J696">
            <v>103208</v>
          </cell>
          <cell r="K696">
            <v>103208</v>
          </cell>
          <cell r="L696">
            <v>103208</v>
          </cell>
          <cell r="M696">
            <v>103208</v>
          </cell>
          <cell r="N696">
            <v>103208</v>
          </cell>
          <cell r="O696">
            <v>103208</v>
          </cell>
          <cell r="P696">
            <v>103208</v>
          </cell>
        </row>
        <row r="697">
          <cell r="B697">
            <v>245609</v>
          </cell>
          <cell r="C697">
            <v>220429</v>
          </cell>
          <cell r="D697">
            <v>176432</v>
          </cell>
          <cell r="E697">
            <v>243708</v>
          </cell>
          <cell r="F697">
            <v>251400</v>
          </cell>
          <cell r="G697">
            <v>237113</v>
          </cell>
          <cell r="H697">
            <v>231878</v>
          </cell>
          <cell r="I697">
            <v>230728</v>
          </cell>
          <cell r="J697">
            <v>232710</v>
          </cell>
          <cell r="K697">
            <v>235841</v>
          </cell>
          <cell r="L697">
            <v>265158</v>
          </cell>
          <cell r="M697">
            <v>275536</v>
          </cell>
          <cell r="N697">
            <v>287756</v>
          </cell>
          <cell r="O697">
            <v>295025</v>
          </cell>
          <cell r="P697">
            <v>308356</v>
          </cell>
        </row>
        <row r="698">
          <cell r="B698">
            <v>1573293</v>
          </cell>
          <cell r="C698">
            <v>1643701</v>
          </cell>
          <cell r="D698">
            <v>1670877</v>
          </cell>
          <cell r="E698">
            <v>1725543</v>
          </cell>
          <cell r="F698">
            <v>1844113</v>
          </cell>
          <cell r="G698">
            <v>1829020</v>
          </cell>
          <cell r="H698">
            <v>1805256</v>
          </cell>
          <cell r="I698">
            <v>1836556</v>
          </cell>
          <cell r="J698">
            <v>1814712</v>
          </cell>
          <cell r="K698">
            <v>1786697</v>
          </cell>
          <cell r="L698">
            <v>1756740</v>
          </cell>
          <cell r="M698">
            <v>1724892</v>
          </cell>
          <cell r="N698">
            <v>1691154</v>
          </cell>
          <cell r="O698">
            <v>1655511</v>
          </cell>
          <cell r="P698">
            <v>1617972</v>
          </cell>
        </row>
        <row r="699">
          <cell r="B699">
            <v>-340472</v>
          </cell>
          <cell r="C699">
            <v>-304342</v>
          </cell>
          <cell r="D699">
            <v>-335796</v>
          </cell>
          <cell r="E699">
            <v>-329811</v>
          </cell>
          <cell r="F699">
            <v>-309145</v>
          </cell>
          <cell r="G699">
            <v>-311408</v>
          </cell>
          <cell r="H699">
            <v>-319302</v>
          </cell>
          <cell r="I699">
            <v>-323368</v>
          </cell>
          <cell r="J699">
            <v>-325613</v>
          </cell>
          <cell r="K699">
            <v>-325959</v>
          </cell>
          <cell r="L699">
            <v>-309330</v>
          </cell>
          <cell r="M699">
            <v>-305862</v>
          </cell>
          <cell r="N699">
            <v>-300712</v>
          </cell>
          <cell r="O699">
            <v>-298480</v>
          </cell>
          <cell r="P699">
            <v>-292895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B701">
            <v>20002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B702">
            <v>35279</v>
          </cell>
          <cell r="C702">
            <v>51005</v>
          </cell>
          <cell r="D702">
            <v>50335</v>
          </cell>
          <cell r="E702">
            <v>42569</v>
          </cell>
          <cell r="F702">
            <v>40092</v>
          </cell>
          <cell r="G702">
            <v>41343</v>
          </cell>
          <cell r="H702">
            <v>40290</v>
          </cell>
          <cell r="I702">
            <v>40197</v>
          </cell>
          <cell r="J702">
            <v>40727</v>
          </cell>
          <cell r="K702">
            <v>40660</v>
          </cell>
          <cell r="L702">
            <v>40437</v>
          </cell>
          <cell r="M702">
            <v>40188</v>
          </cell>
          <cell r="N702">
            <v>39555</v>
          </cell>
          <cell r="O702">
            <v>39118</v>
          </cell>
          <cell r="P702">
            <v>38601</v>
          </cell>
        </row>
        <row r="703">
          <cell r="B703">
            <v>2036</v>
          </cell>
          <cell r="C703">
            <v>3027</v>
          </cell>
          <cell r="D703">
            <v>2205</v>
          </cell>
          <cell r="E703">
            <v>3853</v>
          </cell>
          <cell r="F703">
            <v>4607</v>
          </cell>
          <cell r="G703">
            <v>1356</v>
          </cell>
          <cell r="H703">
            <v>1353</v>
          </cell>
          <cell r="I703">
            <v>1922</v>
          </cell>
          <cell r="J703">
            <v>1516</v>
          </cell>
          <cell r="K703">
            <v>1553</v>
          </cell>
          <cell r="L703">
            <v>1604</v>
          </cell>
          <cell r="M703">
            <v>1654</v>
          </cell>
          <cell r="N703">
            <v>1706</v>
          </cell>
          <cell r="O703">
            <v>1758</v>
          </cell>
          <cell r="P703">
            <v>1817</v>
          </cell>
        </row>
        <row r="704">
          <cell r="B704">
            <v>-36380</v>
          </cell>
          <cell r="C704">
            <v>-822</v>
          </cell>
          <cell r="D704">
            <v>-756</v>
          </cell>
          <cell r="E704">
            <v>-1005</v>
          </cell>
          <cell r="F704">
            <v>-835</v>
          </cell>
          <cell r="G704">
            <v>-573</v>
          </cell>
          <cell r="H704">
            <v>-577</v>
          </cell>
          <cell r="I704">
            <v>-582</v>
          </cell>
          <cell r="J704">
            <v>-590</v>
          </cell>
          <cell r="K704">
            <v>-598</v>
          </cell>
          <cell r="L704">
            <v>-550</v>
          </cell>
          <cell r="M704">
            <v>-558</v>
          </cell>
          <cell r="N704">
            <v>-566</v>
          </cell>
          <cell r="O704">
            <v>-576</v>
          </cell>
          <cell r="P704">
            <v>-585</v>
          </cell>
        </row>
        <row r="705">
          <cell r="B705">
            <v>-9950</v>
          </cell>
          <cell r="C705">
            <v>-98</v>
          </cell>
          <cell r="D705">
            <v>-80</v>
          </cell>
          <cell r="E705">
            <v>-149</v>
          </cell>
          <cell r="F705">
            <v>-102</v>
          </cell>
          <cell r="G705">
            <v>-29</v>
          </cell>
          <cell r="H705">
            <v>-30</v>
          </cell>
          <cell r="I705">
            <v>-32</v>
          </cell>
          <cell r="J705">
            <v>-34</v>
          </cell>
          <cell r="K705">
            <v>-36</v>
          </cell>
          <cell r="L705">
            <v>-38</v>
          </cell>
          <cell r="M705">
            <v>-41</v>
          </cell>
          <cell r="N705">
            <v>-43</v>
          </cell>
          <cell r="O705">
            <v>-45</v>
          </cell>
          <cell r="P705">
            <v>-48</v>
          </cell>
        </row>
        <row r="706">
          <cell r="B706">
            <v>-104852</v>
          </cell>
          <cell r="C706">
            <v>3553</v>
          </cell>
          <cell r="D706">
            <v>2360</v>
          </cell>
          <cell r="E706">
            <v>2024</v>
          </cell>
          <cell r="F706">
            <v>2399</v>
          </cell>
          <cell r="G706">
            <v>2355</v>
          </cell>
          <cell r="H706">
            <v>2257</v>
          </cell>
          <cell r="I706">
            <v>2224</v>
          </cell>
          <cell r="J706">
            <v>2227</v>
          </cell>
          <cell r="K706">
            <v>2252</v>
          </cell>
          <cell r="L706">
            <v>2414</v>
          </cell>
          <cell r="M706">
            <v>2612</v>
          </cell>
          <cell r="N706">
            <v>2724</v>
          </cell>
          <cell r="O706">
            <v>2821</v>
          </cell>
          <cell r="P706">
            <v>2923</v>
          </cell>
        </row>
        <row r="707">
          <cell r="B707">
            <v>798092</v>
          </cell>
          <cell r="C707">
            <v>1426940</v>
          </cell>
          <cell r="D707">
            <v>1435662</v>
          </cell>
          <cell r="E707">
            <v>1456281</v>
          </cell>
          <cell r="F707">
            <v>1561932</v>
          </cell>
          <cell r="G707">
            <v>1533297</v>
          </cell>
          <cell r="H707">
            <v>1498360</v>
          </cell>
          <cell r="I707">
            <v>1526577</v>
          </cell>
          <cell r="J707">
            <v>1508977</v>
          </cell>
          <cell r="K707">
            <v>1486546</v>
          </cell>
          <cell r="L707">
            <v>1463112</v>
          </cell>
          <cell r="M707">
            <v>1438329</v>
          </cell>
          <cell r="N707">
            <v>1412181</v>
          </cell>
          <cell r="O707">
            <v>1383523</v>
          </cell>
          <cell r="P707">
            <v>1352099</v>
          </cell>
        </row>
        <row r="711">
          <cell r="B711">
            <v>30608</v>
          </cell>
          <cell r="C711">
            <v>30608</v>
          </cell>
          <cell r="D711">
            <v>30608</v>
          </cell>
          <cell r="E711">
            <v>30608</v>
          </cell>
          <cell r="F711">
            <v>30608</v>
          </cell>
          <cell r="G711">
            <v>30608</v>
          </cell>
          <cell r="H711">
            <v>30608</v>
          </cell>
          <cell r="I711">
            <v>30608</v>
          </cell>
          <cell r="J711">
            <v>30608</v>
          </cell>
          <cell r="K711">
            <v>30608</v>
          </cell>
          <cell r="L711">
            <v>30608</v>
          </cell>
          <cell r="M711">
            <v>30608</v>
          </cell>
          <cell r="N711">
            <v>30608</v>
          </cell>
          <cell r="O711">
            <v>30608</v>
          </cell>
          <cell r="P711">
            <v>30608</v>
          </cell>
        </row>
        <row r="712">
          <cell r="B712">
            <v>39264</v>
          </cell>
          <cell r="C712">
            <v>39264</v>
          </cell>
          <cell r="D712">
            <v>39264</v>
          </cell>
          <cell r="E712">
            <v>39264</v>
          </cell>
          <cell r="F712">
            <v>39264</v>
          </cell>
          <cell r="G712">
            <v>39264</v>
          </cell>
          <cell r="H712">
            <v>39264</v>
          </cell>
          <cell r="I712">
            <v>39264</v>
          </cell>
          <cell r="J712">
            <v>39264</v>
          </cell>
          <cell r="K712">
            <v>39264</v>
          </cell>
          <cell r="L712">
            <v>39264</v>
          </cell>
          <cell r="M712">
            <v>39264</v>
          </cell>
          <cell r="N712">
            <v>39264</v>
          </cell>
          <cell r="O712">
            <v>39264</v>
          </cell>
          <cell r="P712">
            <v>39264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5">
          <cell r="B715">
            <v>26708</v>
          </cell>
          <cell r="C715">
            <v>14630</v>
          </cell>
          <cell r="D715">
            <v>41428</v>
          </cell>
          <cell r="E715">
            <v>81351</v>
          </cell>
          <cell r="F715">
            <v>14301</v>
          </cell>
          <cell r="G715">
            <v>14847</v>
          </cell>
          <cell r="H715">
            <v>15427</v>
          </cell>
          <cell r="I715">
            <v>16278</v>
          </cell>
          <cell r="J715">
            <v>17176</v>
          </cell>
          <cell r="K715">
            <v>18125</v>
          </cell>
          <cell r="L715">
            <v>19130</v>
          </cell>
          <cell r="M715">
            <v>20191</v>
          </cell>
          <cell r="N715">
            <v>21311</v>
          </cell>
          <cell r="O715">
            <v>22493</v>
          </cell>
          <cell r="P715">
            <v>23743</v>
          </cell>
        </row>
        <row r="716">
          <cell r="B716">
            <v>10251</v>
          </cell>
          <cell r="C716">
            <v>10436</v>
          </cell>
          <cell r="D716">
            <v>10735</v>
          </cell>
          <cell r="E716">
            <v>11038</v>
          </cell>
          <cell r="F716">
            <v>11331</v>
          </cell>
          <cell r="G716">
            <v>11625</v>
          </cell>
          <cell r="H716">
            <v>11920</v>
          </cell>
          <cell r="I716">
            <v>12223</v>
          </cell>
          <cell r="J716">
            <v>12530</v>
          </cell>
          <cell r="K716">
            <v>12850</v>
          </cell>
          <cell r="L716">
            <v>13177</v>
          </cell>
          <cell r="M716">
            <v>13513</v>
          </cell>
          <cell r="N716">
            <v>13858</v>
          </cell>
          <cell r="O716">
            <v>14211</v>
          </cell>
          <cell r="P716">
            <v>14574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B718">
            <v>218309</v>
          </cell>
          <cell r="C718">
            <v>197692</v>
          </cell>
          <cell r="D718">
            <v>164297</v>
          </cell>
          <cell r="E718">
            <v>231239</v>
          </cell>
          <cell r="F718">
            <v>238605</v>
          </cell>
          <cell r="G718">
            <v>224000</v>
          </cell>
          <cell r="H718">
            <v>218445</v>
          </cell>
          <cell r="I718">
            <v>216965</v>
          </cell>
          <cell r="J718">
            <v>218610</v>
          </cell>
          <cell r="K718">
            <v>221391</v>
          </cell>
          <cell r="L718">
            <v>250347</v>
          </cell>
          <cell r="M718">
            <v>260353</v>
          </cell>
          <cell r="N718">
            <v>272192</v>
          </cell>
          <cell r="O718">
            <v>279067</v>
          </cell>
          <cell r="P718">
            <v>291994</v>
          </cell>
        </row>
        <row r="727">
          <cell r="B727">
            <v>3759</v>
          </cell>
          <cell r="C727">
            <v>4464</v>
          </cell>
          <cell r="D727">
            <v>3479</v>
          </cell>
          <cell r="E727">
            <v>3566</v>
          </cell>
          <cell r="F727">
            <v>3656</v>
          </cell>
          <cell r="G727">
            <v>3747</v>
          </cell>
          <cell r="H727">
            <v>3841</v>
          </cell>
          <cell r="I727">
            <v>3937</v>
          </cell>
          <cell r="J727">
            <v>4035</v>
          </cell>
          <cell r="K727">
            <v>4136</v>
          </cell>
          <cell r="L727">
            <v>4239</v>
          </cell>
          <cell r="M727">
            <v>4345</v>
          </cell>
          <cell r="N727">
            <v>4454</v>
          </cell>
          <cell r="O727">
            <v>4565</v>
          </cell>
          <cell r="P727">
            <v>4679</v>
          </cell>
        </row>
        <row r="728">
          <cell r="B728">
            <v>11316</v>
          </cell>
          <cell r="C728">
            <v>26554</v>
          </cell>
          <cell r="D728">
            <v>26457</v>
          </cell>
          <cell r="E728">
            <v>26008</v>
          </cell>
          <cell r="F728">
            <v>20022</v>
          </cell>
          <cell r="G728">
            <v>20522</v>
          </cell>
          <cell r="H728">
            <v>21035</v>
          </cell>
          <cell r="I728">
            <v>21561</v>
          </cell>
          <cell r="J728">
            <v>22100</v>
          </cell>
          <cell r="K728">
            <v>22653</v>
          </cell>
          <cell r="L728">
            <v>23219</v>
          </cell>
          <cell r="M728">
            <v>23800</v>
          </cell>
          <cell r="N728">
            <v>24395</v>
          </cell>
          <cell r="O728">
            <v>25004</v>
          </cell>
          <cell r="P728">
            <v>25630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B730">
            <v>10893</v>
          </cell>
          <cell r="C730">
            <v>11569</v>
          </cell>
          <cell r="D730">
            <v>12480</v>
          </cell>
          <cell r="E730">
            <v>12792</v>
          </cell>
          <cell r="F730">
            <v>13111</v>
          </cell>
          <cell r="G730">
            <v>13439</v>
          </cell>
          <cell r="H730">
            <v>13775</v>
          </cell>
          <cell r="I730">
            <v>14120</v>
          </cell>
          <cell r="J730">
            <v>14473</v>
          </cell>
          <cell r="K730">
            <v>14834</v>
          </cell>
          <cell r="L730">
            <v>15205</v>
          </cell>
          <cell r="M730">
            <v>15585</v>
          </cell>
          <cell r="N730">
            <v>15975</v>
          </cell>
          <cell r="O730">
            <v>16374</v>
          </cell>
          <cell r="P730">
            <v>16784</v>
          </cell>
        </row>
        <row r="731">
          <cell r="B731">
            <v>610</v>
          </cell>
          <cell r="C731">
            <v>440</v>
          </cell>
          <cell r="D731">
            <v>449</v>
          </cell>
          <cell r="E731">
            <v>533</v>
          </cell>
          <cell r="F731">
            <v>575</v>
          </cell>
          <cell r="G731">
            <v>608</v>
          </cell>
          <cell r="H731">
            <v>629</v>
          </cell>
          <cell r="I731">
            <v>642</v>
          </cell>
          <cell r="J731">
            <v>651</v>
          </cell>
          <cell r="K731">
            <v>659</v>
          </cell>
          <cell r="L731">
            <v>666</v>
          </cell>
          <cell r="M731">
            <v>675</v>
          </cell>
          <cell r="N731">
            <v>685</v>
          </cell>
          <cell r="O731">
            <v>697</v>
          </cell>
          <cell r="P731">
            <v>709</v>
          </cell>
        </row>
        <row r="732">
          <cell r="B732">
            <v>4753</v>
          </cell>
          <cell r="C732">
            <v>4046</v>
          </cell>
          <cell r="D732">
            <v>4191</v>
          </cell>
          <cell r="E732">
            <v>4205</v>
          </cell>
          <cell r="F732">
            <v>4831</v>
          </cell>
          <cell r="G732">
            <v>5488</v>
          </cell>
          <cell r="H732">
            <v>5721</v>
          </cell>
          <cell r="I732">
            <v>5731</v>
          </cell>
          <cell r="J732">
            <v>5722</v>
          </cell>
          <cell r="K732">
            <v>5786</v>
          </cell>
          <cell r="L732">
            <v>5875</v>
          </cell>
          <cell r="M732">
            <v>5818</v>
          </cell>
          <cell r="N732">
            <v>5862</v>
          </cell>
          <cell r="O732">
            <v>6014</v>
          </cell>
          <cell r="P732">
            <v>6175</v>
          </cell>
        </row>
        <row r="733">
          <cell r="B733">
            <v>438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-3</v>
          </cell>
          <cell r="M733">
            <v>-8</v>
          </cell>
          <cell r="N733">
            <v>-13</v>
          </cell>
          <cell r="O733">
            <v>-18</v>
          </cell>
          <cell r="P733">
            <v>-23</v>
          </cell>
        </row>
        <row r="734">
          <cell r="B734">
            <v>-680</v>
          </cell>
          <cell r="C734">
            <v>-84</v>
          </cell>
          <cell r="D734">
            <v>337</v>
          </cell>
          <cell r="E734">
            <v>1291</v>
          </cell>
          <cell r="F734">
            <v>1883</v>
          </cell>
          <cell r="G734">
            <v>2132</v>
          </cell>
          <cell r="H734">
            <v>2273</v>
          </cell>
          <cell r="I734">
            <v>2284</v>
          </cell>
          <cell r="J734">
            <v>2225</v>
          </cell>
          <cell r="K734">
            <v>2165</v>
          </cell>
          <cell r="L734">
            <v>2147</v>
          </cell>
          <cell r="M734">
            <v>2194</v>
          </cell>
          <cell r="N734">
            <v>2278</v>
          </cell>
          <cell r="O734">
            <v>2366</v>
          </cell>
          <cell r="P734">
            <v>2451</v>
          </cell>
        </row>
        <row r="735">
          <cell r="B735">
            <v>3804</v>
          </cell>
          <cell r="C735">
            <v>3378</v>
          </cell>
          <cell r="D735">
            <v>6961</v>
          </cell>
          <cell r="E735">
            <v>6672</v>
          </cell>
          <cell r="F735">
            <v>5659</v>
          </cell>
          <cell r="G735">
            <v>6101</v>
          </cell>
          <cell r="H735">
            <v>5989</v>
          </cell>
          <cell r="I735">
            <v>5647</v>
          </cell>
          <cell r="J735">
            <v>5580</v>
          </cell>
          <cell r="K735">
            <v>5669</v>
          </cell>
          <cell r="L735">
            <v>5931</v>
          </cell>
          <cell r="M735">
            <v>6056</v>
          </cell>
          <cell r="N735">
            <v>6126</v>
          </cell>
          <cell r="O735">
            <v>6259</v>
          </cell>
          <cell r="P735">
            <v>6414</v>
          </cell>
        </row>
        <row r="736">
          <cell r="B736">
            <v>4582</v>
          </cell>
          <cell r="C736">
            <v>3860</v>
          </cell>
          <cell r="D736">
            <v>4068</v>
          </cell>
          <cell r="E736">
            <v>4117</v>
          </cell>
          <cell r="F736">
            <v>4829</v>
          </cell>
          <cell r="G736">
            <v>5504</v>
          </cell>
          <cell r="H736">
            <v>5786</v>
          </cell>
          <cell r="I736">
            <v>5787</v>
          </cell>
          <cell r="J736">
            <v>5778</v>
          </cell>
          <cell r="K736">
            <v>5811</v>
          </cell>
          <cell r="L736">
            <v>5891</v>
          </cell>
          <cell r="M736">
            <v>5831</v>
          </cell>
          <cell r="N736">
            <v>5869</v>
          </cell>
          <cell r="O736">
            <v>6014</v>
          </cell>
          <cell r="P736">
            <v>6175</v>
          </cell>
        </row>
        <row r="737">
          <cell r="B737">
            <v>53659</v>
          </cell>
          <cell r="C737">
            <v>45210</v>
          </cell>
          <cell r="D737">
            <v>50977</v>
          </cell>
          <cell r="E737">
            <v>54619</v>
          </cell>
          <cell r="F737">
            <v>57853</v>
          </cell>
          <cell r="G737">
            <v>60423</v>
          </cell>
          <cell r="H737">
            <v>61699</v>
          </cell>
          <cell r="I737">
            <v>62728</v>
          </cell>
          <cell r="J737">
            <v>63645</v>
          </cell>
          <cell r="K737">
            <v>64433</v>
          </cell>
          <cell r="L737">
            <v>65199</v>
          </cell>
          <cell r="M737">
            <v>66104</v>
          </cell>
          <cell r="N737">
            <v>67176</v>
          </cell>
          <cell r="O737">
            <v>68324</v>
          </cell>
          <cell r="P737">
            <v>69501</v>
          </cell>
        </row>
        <row r="738">
          <cell r="B738">
            <v>4605</v>
          </cell>
          <cell r="C738">
            <v>3204</v>
          </cell>
          <cell r="D738">
            <v>5622</v>
          </cell>
          <cell r="E738">
            <v>6724</v>
          </cell>
          <cell r="F738">
            <v>7291</v>
          </cell>
          <cell r="G738">
            <v>7074</v>
          </cell>
          <cell r="H738">
            <v>6639</v>
          </cell>
          <cell r="I738">
            <v>6062</v>
          </cell>
          <cell r="J738">
            <v>5953</v>
          </cell>
          <cell r="K738">
            <v>5816</v>
          </cell>
          <cell r="L738">
            <v>5922</v>
          </cell>
          <cell r="M738">
            <v>6041</v>
          </cell>
          <cell r="N738">
            <v>6148</v>
          </cell>
          <cell r="O738">
            <v>6299</v>
          </cell>
          <cell r="P738">
            <v>6463</v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B741">
            <v>1735</v>
          </cell>
          <cell r="C741">
            <v>-4088</v>
          </cell>
          <cell r="D741">
            <v>-350</v>
          </cell>
          <cell r="E741">
            <v>1288</v>
          </cell>
          <cell r="F741">
            <v>1868</v>
          </cell>
          <cell r="G741">
            <v>1937</v>
          </cell>
          <cell r="H741">
            <v>1952</v>
          </cell>
          <cell r="I741">
            <v>1990</v>
          </cell>
          <cell r="J741">
            <v>2019</v>
          </cell>
          <cell r="K741">
            <v>2057</v>
          </cell>
          <cell r="L741">
            <v>2073</v>
          </cell>
          <cell r="M741">
            <v>2105</v>
          </cell>
          <cell r="N741">
            <v>2141</v>
          </cell>
          <cell r="O741">
            <v>2181</v>
          </cell>
          <cell r="P741">
            <v>2217</v>
          </cell>
        </row>
        <row r="742">
          <cell r="B742">
            <v>478</v>
          </cell>
          <cell r="C742">
            <v>-1069</v>
          </cell>
          <cell r="D742">
            <v>-248</v>
          </cell>
          <cell r="E742">
            <v>104</v>
          </cell>
          <cell r="F742">
            <v>279</v>
          </cell>
          <cell r="G742">
            <v>384</v>
          </cell>
          <cell r="H742">
            <v>458</v>
          </cell>
          <cell r="I742">
            <v>525</v>
          </cell>
          <cell r="J742">
            <v>542</v>
          </cell>
          <cell r="K742">
            <v>570</v>
          </cell>
          <cell r="L742">
            <v>571</v>
          </cell>
          <cell r="M742">
            <v>563</v>
          </cell>
          <cell r="N742">
            <v>566</v>
          </cell>
          <cell r="O742">
            <v>577</v>
          </cell>
          <cell r="P742">
            <v>586</v>
          </cell>
        </row>
        <row r="743">
          <cell r="B743">
            <v>371</v>
          </cell>
          <cell r="C743">
            <v>308</v>
          </cell>
          <cell r="D743">
            <v>470</v>
          </cell>
          <cell r="E743">
            <v>497</v>
          </cell>
          <cell r="F743">
            <v>467</v>
          </cell>
          <cell r="G743">
            <v>486</v>
          </cell>
          <cell r="H743">
            <v>500</v>
          </cell>
          <cell r="I743">
            <v>511</v>
          </cell>
          <cell r="J743">
            <v>522</v>
          </cell>
          <cell r="K743">
            <v>533</v>
          </cell>
          <cell r="L743">
            <v>545</v>
          </cell>
          <cell r="M743">
            <v>556</v>
          </cell>
          <cell r="N743">
            <v>568</v>
          </cell>
          <cell r="O743">
            <v>581</v>
          </cell>
          <cell r="P743">
            <v>595</v>
          </cell>
        </row>
        <row r="746">
          <cell r="B746">
            <v>57084</v>
          </cell>
          <cell r="C746">
            <v>145722</v>
          </cell>
          <cell r="D746">
            <v>104492</v>
          </cell>
          <cell r="E746">
            <v>137695</v>
          </cell>
          <cell r="F746">
            <v>207375</v>
          </cell>
          <cell r="G746">
            <v>77645</v>
          </cell>
          <cell r="H746">
            <v>74304</v>
          </cell>
          <cell r="I746">
            <v>132716</v>
          </cell>
          <cell r="J746">
            <v>84887</v>
          </cell>
          <cell r="K746">
            <v>84187</v>
          </cell>
          <cell r="L746">
            <v>84504</v>
          </cell>
          <cell r="M746">
            <v>84828</v>
          </cell>
          <cell r="N746">
            <v>85162</v>
          </cell>
          <cell r="O746">
            <v>85503</v>
          </cell>
          <cell r="P746">
            <v>85859</v>
          </cell>
        </row>
        <row r="747">
          <cell r="B747">
            <v>0</v>
          </cell>
          <cell r="C747">
            <v>157801</v>
          </cell>
          <cell r="D747">
            <v>77693</v>
          </cell>
          <cell r="E747">
            <v>97772</v>
          </cell>
          <cell r="F747">
            <v>274425</v>
          </cell>
          <cell r="G747">
            <v>77100</v>
          </cell>
          <cell r="H747">
            <v>73724</v>
          </cell>
          <cell r="I747">
            <v>131865</v>
          </cell>
          <cell r="J747">
            <v>83989</v>
          </cell>
          <cell r="K747">
            <v>83238</v>
          </cell>
          <cell r="L747">
            <v>83500</v>
          </cell>
          <cell r="M747">
            <v>83767</v>
          </cell>
          <cell r="N747">
            <v>84041</v>
          </cell>
          <cell r="O747">
            <v>84321</v>
          </cell>
          <cell r="P747">
            <v>84610</v>
          </cell>
        </row>
        <row r="749">
          <cell r="B749">
            <v>14722</v>
          </cell>
          <cell r="C749">
            <v>38163</v>
          </cell>
          <cell r="D749">
            <v>18352</v>
          </cell>
          <cell r="E749">
            <v>31141</v>
          </cell>
          <cell r="F749">
            <v>75615</v>
          </cell>
          <cell r="G749">
            <v>23648</v>
          </cell>
          <cell r="H749">
            <v>21117</v>
          </cell>
          <cell r="I749">
            <v>35072</v>
          </cell>
          <cell r="J749">
            <v>23592</v>
          </cell>
          <cell r="K749">
            <v>23426</v>
          </cell>
          <cell r="L749">
            <v>23260</v>
          </cell>
          <cell r="M749">
            <v>23330</v>
          </cell>
          <cell r="N749">
            <v>23401</v>
          </cell>
          <cell r="O749">
            <v>23474</v>
          </cell>
          <cell r="P749">
            <v>23550</v>
          </cell>
        </row>
        <row r="750">
          <cell r="B750">
            <v>85</v>
          </cell>
          <cell r="C750">
            <v>70</v>
          </cell>
          <cell r="D750">
            <v>65</v>
          </cell>
          <cell r="E750">
            <v>68</v>
          </cell>
          <cell r="F750">
            <v>73</v>
          </cell>
          <cell r="G750">
            <v>84</v>
          </cell>
          <cell r="H750">
            <v>78</v>
          </cell>
          <cell r="I750">
            <v>68</v>
          </cell>
          <cell r="J750">
            <v>73</v>
          </cell>
          <cell r="K750">
            <v>72</v>
          </cell>
          <cell r="L750">
            <v>75</v>
          </cell>
          <cell r="M750">
            <v>69</v>
          </cell>
          <cell r="N750">
            <v>69</v>
          </cell>
          <cell r="O750">
            <v>69</v>
          </cell>
          <cell r="P750">
            <v>69</v>
          </cell>
        </row>
        <row r="752">
          <cell r="B752">
            <v>46952</v>
          </cell>
          <cell r="C752">
            <v>72067</v>
          </cell>
          <cell r="D752">
            <v>70811</v>
          </cell>
          <cell r="E752">
            <v>73840</v>
          </cell>
          <cell r="F752">
            <v>74116</v>
          </cell>
          <cell r="G752">
            <v>73848</v>
          </cell>
          <cell r="H752">
            <v>77318</v>
          </cell>
          <cell r="I752">
            <v>78057</v>
          </cell>
          <cell r="J752">
            <v>81045</v>
          </cell>
          <cell r="K752">
            <v>84433</v>
          </cell>
          <cell r="L752">
            <v>84433</v>
          </cell>
          <cell r="M752">
            <v>84433</v>
          </cell>
          <cell r="N752">
            <v>84433</v>
          </cell>
          <cell r="O752">
            <v>84433</v>
          </cell>
          <cell r="P752">
            <v>84433</v>
          </cell>
        </row>
        <row r="753">
          <cell r="B753">
            <v>35545</v>
          </cell>
          <cell r="C753">
            <v>129226</v>
          </cell>
          <cell r="D753">
            <v>115679</v>
          </cell>
          <cell r="E753">
            <v>147532</v>
          </cell>
          <cell r="F753">
            <v>80992</v>
          </cell>
          <cell r="G753">
            <v>76246</v>
          </cell>
          <cell r="H753">
            <v>70749</v>
          </cell>
          <cell r="I753">
            <v>46682</v>
          </cell>
          <cell r="J753">
            <v>23786</v>
          </cell>
          <cell r="K753">
            <v>20078</v>
          </cell>
          <cell r="L753">
            <v>16830</v>
          </cell>
          <cell r="M753">
            <v>14159</v>
          </cell>
          <cell r="N753">
            <v>11439</v>
          </cell>
          <cell r="O753">
            <v>9269</v>
          </cell>
          <cell r="P753">
            <v>7252</v>
          </cell>
        </row>
        <row r="754">
          <cell r="B754">
            <v>37784</v>
          </cell>
          <cell r="C754">
            <v>63049</v>
          </cell>
          <cell r="D754">
            <v>63132</v>
          </cell>
          <cell r="E754">
            <v>63236</v>
          </cell>
          <cell r="F754">
            <v>62425</v>
          </cell>
          <cell r="G754">
            <v>61813</v>
          </cell>
          <cell r="H754">
            <v>62526</v>
          </cell>
          <cell r="I754">
            <v>62919</v>
          </cell>
          <cell r="J754">
            <v>62917</v>
          </cell>
          <cell r="K754">
            <v>63281</v>
          </cell>
          <cell r="L754">
            <v>63731</v>
          </cell>
          <cell r="M754">
            <v>64099</v>
          </cell>
          <cell r="N754">
            <v>64375</v>
          </cell>
          <cell r="O754">
            <v>64164</v>
          </cell>
          <cell r="P754">
            <v>64136</v>
          </cell>
        </row>
        <row r="755">
          <cell r="B755">
            <v>35251</v>
          </cell>
          <cell r="C755">
            <v>97652</v>
          </cell>
          <cell r="D755">
            <v>100191</v>
          </cell>
          <cell r="E755">
            <v>91378</v>
          </cell>
          <cell r="F755">
            <v>83015</v>
          </cell>
          <cell r="G755">
            <v>75244</v>
          </cell>
          <cell r="H755">
            <v>66952</v>
          </cell>
          <cell r="I755">
            <v>59494</v>
          </cell>
          <cell r="J755">
            <v>52481</v>
          </cell>
          <cell r="K755">
            <v>45686</v>
          </cell>
          <cell r="L755">
            <v>39064</v>
          </cell>
          <cell r="M755">
            <v>32779</v>
          </cell>
          <cell r="N755">
            <v>26948</v>
          </cell>
          <cell r="O755">
            <v>21478</v>
          </cell>
          <cell r="P755">
            <v>16288</v>
          </cell>
        </row>
        <row r="756">
          <cell r="C756">
            <v>707</v>
          </cell>
          <cell r="D756">
            <v>731</v>
          </cell>
          <cell r="E756">
            <v>684</v>
          </cell>
          <cell r="F756">
            <v>706</v>
          </cell>
          <cell r="G756">
            <v>595</v>
          </cell>
          <cell r="H756">
            <v>364</v>
          </cell>
          <cell r="I756">
            <v>324</v>
          </cell>
          <cell r="J756">
            <v>215</v>
          </cell>
          <cell r="K756">
            <v>159</v>
          </cell>
          <cell r="L756">
            <v>128</v>
          </cell>
          <cell r="M756">
            <v>76</v>
          </cell>
          <cell r="N756">
            <v>54</v>
          </cell>
          <cell r="O756">
            <v>54</v>
          </cell>
          <cell r="P756">
            <v>54</v>
          </cell>
        </row>
        <row r="758">
          <cell r="C758">
            <v>508</v>
          </cell>
          <cell r="D758">
            <v>1107</v>
          </cell>
          <cell r="E758">
            <v>1638</v>
          </cell>
          <cell r="F758">
            <v>2848</v>
          </cell>
          <cell r="G758">
            <v>3793</v>
          </cell>
          <cell r="H758">
            <v>4225</v>
          </cell>
          <cell r="I758">
            <v>4827</v>
          </cell>
          <cell r="J758">
            <v>5408</v>
          </cell>
          <cell r="K758">
            <v>5878</v>
          </cell>
          <cell r="L758">
            <v>6342</v>
          </cell>
          <cell r="M758">
            <v>6803</v>
          </cell>
          <cell r="N758">
            <v>7267</v>
          </cell>
          <cell r="O758">
            <v>7732</v>
          </cell>
          <cell r="P758">
            <v>8198</v>
          </cell>
        </row>
        <row r="759">
          <cell r="C759">
            <v>1348</v>
          </cell>
          <cell r="D759">
            <v>3213</v>
          </cell>
          <cell r="E759">
            <v>4519</v>
          </cell>
          <cell r="F759">
            <v>7548</v>
          </cell>
          <cell r="G759">
            <v>9990</v>
          </cell>
          <cell r="H759">
            <v>10322</v>
          </cell>
          <cell r="I759">
            <v>11137</v>
          </cell>
          <cell r="J759">
            <v>12063</v>
          </cell>
          <cell r="K759">
            <v>12584</v>
          </cell>
          <cell r="L759">
            <v>13266</v>
          </cell>
          <cell r="M759">
            <v>14074</v>
          </cell>
          <cell r="N759">
            <v>14874</v>
          </cell>
          <cell r="O759">
            <v>13598</v>
          </cell>
          <cell r="P759">
            <v>11698</v>
          </cell>
        </row>
        <row r="760">
          <cell r="C760">
            <v>508</v>
          </cell>
          <cell r="D760">
            <v>1107</v>
          </cell>
          <cell r="E760">
            <v>1638</v>
          </cell>
          <cell r="F760">
            <v>2848</v>
          </cell>
          <cell r="G760">
            <v>3793</v>
          </cell>
          <cell r="H760">
            <v>4225</v>
          </cell>
          <cell r="I760">
            <v>4827</v>
          </cell>
          <cell r="J760">
            <v>5408</v>
          </cell>
          <cell r="K760">
            <v>5878</v>
          </cell>
          <cell r="L760">
            <v>6342</v>
          </cell>
          <cell r="M760">
            <v>6803</v>
          </cell>
          <cell r="N760">
            <v>7267</v>
          </cell>
          <cell r="O760">
            <v>7732</v>
          </cell>
          <cell r="P760">
            <v>8198</v>
          </cell>
        </row>
        <row r="761">
          <cell r="C761">
            <v>1173</v>
          </cell>
          <cell r="D761">
            <v>2862</v>
          </cell>
          <cell r="E761">
            <v>4154</v>
          </cell>
          <cell r="F761">
            <v>6992</v>
          </cell>
          <cell r="G761">
            <v>9430</v>
          </cell>
          <cell r="H761">
            <v>10102</v>
          </cell>
          <cell r="I761">
            <v>11107</v>
          </cell>
          <cell r="J761">
            <v>12137</v>
          </cell>
          <cell r="K761">
            <v>12742</v>
          </cell>
          <cell r="L761">
            <v>13289</v>
          </cell>
          <cell r="M761">
            <v>13783</v>
          </cell>
          <cell r="N761">
            <v>14213</v>
          </cell>
          <cell r="O761">
            <v>14582</v>
          </cell>
          <cell r="P761">
            <v>14898</v>
          </cell>
        </row>
        <row r="762">
          <cell r="C762">
            <v>0</v>
          </cell>
          <cell r="D762">
            <v>11</v>
          </cell>
          <cell r="E762">
            <v>31</v>
          </cell>
          <cell r="F762">
            <v>39</v>
          </cell>
          <cell r="G762">
            <v>39</v>
          </cell>
          <cell r="H762">
            <v>39</v>
          </cell>
          <cell r="I762">
            <v>39</v>
          </cell>
          <cell r="J762">
            <v>39</v>
          </cell>
          <cell r="K762">
            <v>39</v>
          </cell>
          <cell r="L762">
            <v>28</v>
          </cell>
          <cell r="M762">
            <v>8</v>
          </cell>
          <cell r="N762">
            <v>0</v>
          </cell>
          <cell r="O762">
            <v>0</v>
          </cell>
          <cell r="P762">
            <v>0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B769">
            <v>929298</v>
          </cell>
          <cell r="C769">
            <v>1119722</v>
          </cell>
          <cell r="D769">
            <v>1167779</v>
          </cell>
          <cell r="E769">
            <v>1223205</v>
          </cell>
          <cell r="F769">
            <v>1255744</v>
          </cell>
          <cell r="G769">
            <v>1296884</v>
          </cell>
          <cell r="H769">
            <v>1369905</v>
          </cell>
          <cell r="I769">
            <v>1441553</v>
          </cell>
          <cell r="J769">
            <v>1516295</v>
          </cell>
          <cell r="K769">
            <v>1602253</v>
          </cell>
          <cell r="L769">
            <v>1692242</v>
          </cell>
          <cell r="M769">
            <v>1784515</v>
          </cell>
          <cell r="N769">
            <v>1878938</v>
          </cell>
          <cell r="O769">
            <v>1975523</v>
          </cell>
          <cell r="P769">
            <v>2074282</v>
          </cell>
        </row>
        <row r="770">
          <cell r="B770">
            <v>11736</v>
          </cell>
          <cell r="C770">
            <v>11268</v>
          </cell>
          <cell r="D770">
            <v>10800</v>
          </cell>
          <cell r="E770">
            <v>10332</v>
          </cell>
          <cell r="F770">
            <v>9864</v>
          </cell>
          <cell r="G770">
            <v>9396</v>
          </cell>
          <cell r="H770">
            <v>8928</v>
          </cell>
          <cell r="I770">
            <v>8460</v>
          </cell>
          <cell r="J770">
            <v>7992</v>
          </cell>
          <cell r="K770">
            <v>7524</v>
          </cell>
          <cell r="L770">
            <v>7084</v>
          </cell>
          <cell r="M770">
            <v>6672</v>
          </cell>
          <cell r="N770">
            <v>6260</v>
          </cell>
          <cell r="O770">
            <v>5848</v>
          </cell>
          <cell r="P770">
            <v>5436</v>
          </cell>
        </row>
        <row r="771">
          <cell r="B771">
            <v>99658</v>
          </cell>
          <cell r="C771">
            <v>200831</v>
          </cell>
          <cell r="D771">
            <v>224099</v>
          </cell>
          <cell r="E771">
            <v>252216</v>
          </cell>
          <cell r="F771">
            <v>276182</v>
          </cell>
          <cell r="G771">
            <v>290174</v>
          </cell>
          <cell r="H771">
            <v>303294</v>
          </cell>
          <cell r="I771">
            <v>311189</v>
          </cell>
          <cell r="J771">
            <v>311381</v>
          </cell>
          <cell r="K771">
            <v>307248</v>
          </cell>
          <cell r="L771">
            <v>301958</v>
          </cell>
          <cell r="M771">
            <v>295908</v>
          </cell>
          <cell r="N771">
            <v>289333</v>
          </cell>
          <cell r="O771">
            <v>282807</v>
          </cell>
          <cell r="P771">
            <v>277027</v>
          </cell>
        </row>
        <row r="772">
          <cell r="B772">
            <v>10434</v>
          </cell>
          <cell r="C772">
            <v>10343</v>
          </cell>
          <cell r="D772">
            <v>10585</v>
          </cell>
          <cell r="E772">
            <v>10886</v>
          </cell>
          <cell r="F772">
            <v>11185</v>
          </cell>
          <cell r="G772">
            <v>11478</v>
          </cell>
          <cell r="H772">
            <v>11772</v>
          </cell>
          <cell r="I772">
            <v>12071</v>
          </cell>
          <cell r="J772">
            <v>12376</v>
          </cell>
          <cell r="K772">
            <v>12690</v>
          </cell>
          <cell r="L772">
            <v>13013</v>
          </cell>
          <cell r="M772">
            <v>13345</v>
          </cell>
          <cell r="N772">
            <v>13686</v>
          </cell>
          <cell r="O772">
            <v>14035</v>
          </cell>
          <cell r="P772">
            <v>14393</v>
          </cell>
        </row>
        <row r="773">
          <cell r="B773">
            <v>-2606</v>
          </cell>
          <cell r="C773">
            <v>-2195</v>
          </cell>
          <cell r="D773">
            <v>566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B774">
            <v>1851668</v>
          </cell>
          <cell r="C774">
            <v>2707217</v>
          </cell>
          <cell r="D774">
            <v>2796707</v>
          </cell>
          <cell r="E774">
            <v>2859693</v>
          </cell>
          <cell r="F774">
            <v>2992413</v>
          </cell>
          <cell r="G774">
            <v>3118544</v>
          </cell>
          <cell r="H774">
            <v>3171573</v>
          </cell>
          <cell r="I774">
            <v>3246274</v>
          </cell>
          <cell r="J774">
            <v>3324869</v>
          </cell>
          <cell r="K774">
            <v>3384974</v>
          </cell>
          <cell r="L774">
            <v>3445000</v>
          </cell>
          <cell r="M774">
            <v>3505338</v>
          </cell>
          <cell r="N774">
            <v>3565876</v>
          </cell>
          <cell r="O774">
            <v>3626619</v>
          </cell>
          <cell r="P774">
            <v>3687573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B776">
            <v>188554</v>
          </cell>
          <cell r="C776">
            <v>213108</v>
          </cell>
          <cell r="D776">
            <v>235089</v>
          </cell>
          <cell r="E776">
            <v>269342</v>
          </cell>
          <cell r="F776">
            <v>283022</v>
          </cell>
          <cell r="G776">
            <v>297325</v>
          </cell>
          <cell r="H776">
            <v>309262</v>
          </cell>
          <cell r="I776">
            <v>313116</v>
          </cell>
          <cell r="J776">
            <v>309646</v>
          </cell>
          <cell r="K776">
            <v>304850</v>
          </cell>
          <cell r="L776">
            <v>299067</v>
          </cell>
          <cell r="M776">
            <v>292750</v>
          </cell>
          <cell r="N776">
            <v>285916</v>
          </cell>
          <cell r="O776">
            <v>279698</v>
          </cell>
          <cell r="P776">
            <v>274356</v>
          </cell>
        </row>
        <row r="777">
          <cell r="B777">
            <v>2647398</v>
          </cell>
          <cell r="C777">
            <v>2767036</v>
          </cell>
          <cell r="D777">
            <v>2826377</v>
          </cell>
          <cell r="E777">
            <v>2893008</v>
          </cell>
          <cell r="F777">
            <v>3091818</v>
          </cell>
          <cell r="G777">
            <v>3145269</v>
          </cell>
          <cell r="H777">
            <v>3197877</v>
          </cell>
          <cell r="I777">
            <v>3294671</v>
          </cell>
          <cell r="J777">
            <v>3355068</v>
          </cell>
          <cell r="K777">
            <v>3414880</v>
          </cell>
          <cell r="L777">
            <v>3475120</v>
          </cell>
          <cell r="M777">
            <v>3535557</v>
          </cell>
          <cell r="N777">
            <v>3596196</v>
          </cell>
          <cell r="O777">
            <v>3657043</v>
          </cell>
          <cell r="P777">
            <v>3718103</v>
          </cell>
        </row>
        <row r="778">
          <cell r="B778">
            <v>1101147</v>
          </cell>
          <cell r="C778">
            <v>1138297</v>
          </cell>
          <cell r="D778">
            <v>1197261</v>
          </cell>
          <cell r="E778">
            <v>1249149</v>
          </cell>
          <cell r="F778">
            <v>1262338</v>
          </cell>
          <cell r="G778">
            <v>1331430</v>
          </cell>
          <cell r="H778">
            <v>1408381</v>
          </cell>
          <cell r="I778">
            <v>1474725</v>
          </cell>
          <cell r="J778">
            <v>1557865</v>
          </cell>
          <cell r="K778">
            <v>1646642</v>
          </cell>
          <cell r="L778">
            <v>1737843</v>
          </cell>
          <cell r="M778">
            <v>1831188</v>
          </cell>
          <cell r="N778">
            <v>1926687</v>
          </cell>
          <cell r="O778">
            <v>2024358</v>
          </cell>
          <cell r="P778">
            <v>2124207</v>
          </cell>
        </row>
        <row r="779">
          <cell r="B779">
            <v>10684</v>
          </cell>
          <cell r="C779">
            <v>11688</v>
          </cell>
          <cell r="D779">
            <v>25274</v>
          </cell>
          <cell r="E779">
            <v>16246</v>
          </cell>
          <cell r="F779">
            <v>16783</v>
          </cell>
          <cell r="G779">
            <v>17704</v>
          </cell>
          <cell r="H779">
            <v>18027</v>
          </cell>
          <cell r="I779">
            <v>17943</v>
          </cell>
          <cell r="J779">
            <v>17977</v>
          </cell>
          <cell r="K779">
            <v>17868</v>
          </cell>
          <cell r="L779">
            <v>17590</v>
          </cell>
          <cell r="M779">
            <v>17283</v>
          </cell>
          <cell r="N779">
            <v>16955</v>
          </cell>
          <cell r="O779">
            <v>16608</v>
          </cell>
          <cell r="P779">
            <v>16242</v>
          </cell>
        </row>
        <row r="780">
          <cell r="B780">
            <v>74409</v>
          </cell>
          <cell r="C780">
            <v>74536</v>
          </cell>
          <cell r="D780">
            <v>76531</v>
          </cell>
          <cell r="E780">
            <v>82308</v>
          </cell>
          <cell r="F780">
            <v>88064</v>
          </cell>
          <cell r="G780">
            <v>92099</v>
          </cell>
          <cell r="H780">
            <v>97665</v>
          </cell>
          <cell r="I780">
            <v>101063</v>
          </cell>
          <cell r="J780">
            <v>106482</v>
          </cell>
          <cell r="K780">
            <v>112011</v>
          </cell>
          <cell r="L780">
            <v>114285</v>
          </cell>
          <cell r="M780">
            <v>116539</v>
          </cell>
          <cell r="N780">
            <v>118777</v>
          </cell>
          <cell r="O780">
            <v>121023</v>
          </cell>
          <cell r="P780">
            <v>123276</v>
          </cell>
        </row>
        <row r="781">
          <cell r="B781">
            <v>42771</v>
          </cell>
          <cell r="C781">
            <v>135673</v>
          </cell>
          <cell r="D781">
            <v>131656</v>
          </cell>
          <cell r="E781">
            <v>169568</v>
          </cell>
          <cell r="F781">
            <v>115460</v>
          </cell>
          <cell r="G781">
            <v>120930</v>
          </cell>
          <cell r="H781">
            <v>116977</v>
          </cell>
          <cell r="I781">
            <v>96934</v>
          </cell>
          <cell r="J781">
            <v>78443</v>
          </cell>
          <cell r="K781">
            <v>77155</v>
          </cell>
          <cell r="L781">
            <v>77058</v>
          </cell>
          <cell r="M781">
            <v>78157</v>
          </cell>
          <cell r="N781">
            <v>79194</v>
          </cell>
          <cell r="O781">
            <v>82986</v>
          </cell>
          <cell r="P781">
            <v>87717</v>
          </cell>
        </row>
        <row r="782">
          <cell r="B782">
            <v>40355</v>
          </cell>
          <cell r="C782">
            <v>65518</v>
          </cell>
          <cell r="D782">
            <v>68852</v>
          </cell>
          <cell r="E782">
            <v>71704</v>
          </cell>
          <cell r="F782">
            <v>76373</v>
          </cell>
          <cell r="G782">
            <v>80064</v>
          </cell>
          <cell r="H782">
            <v>82872</v>
          </cell>
          <cell r="I782">
            <v>85925</v>
          </cell>
          <cell r="J782">
            <v>88355</v>
          </cell>
          <cell r="K782">
            <v>90859</v>
          </cell>
          <cell r="L782">
            <v>93583</v>
          </cell>
          <cell r="M782">
            <v>96205</v>
          </cell>
          <cell r="N782">
            <v>98719</v>
          </cell>
          <cell r="O782">
            <v>100754</v>
          </cell>
          <cell r="P782">
            <v>102978</v>
          </cell>
        </row>
        <row r="783">
          <cell r="B783">
            <v>41615</v>
          </cell>
          <cell r="C783">
            <v>103226</v>
          </cell>
          <cell r="D783">
            <v>114203</v>
          </cell>
          <cell r="E783">
            <v>111339</v>
          </cell>
          <cell r="F783">
            <v>114922</v>
          </cell>
          <cell r="G783">
            <v>117619</v>
          </cell>
          <cell r="H783">
            <v>112322</v>
          </cell>
          <cell r="I783">
            <v>109568</v>
          </cell>
          <cell r="J783">
            <v>107303</v>
          </cell>
          <cell r="K783">
            <v>103263</v>
          </cell>
          <cell r="L783">
            <v>99228</v>
          </cell>
          <cell r="M783">
            <v>95336</v>
          </cell>
          <cell r="N783">
            <v>91634</v>
          </cell>
          <cell r="O783">
            <v>88051</v>
          </cell>
          <cell r="P783">
            <v>84517</v>
          </cell>
        </row>
        <row r="789">
          <cell r="B789">
            <v>111476</v>
          </cell>
          <cell r="C789">
            <v>125492</v>
          </cell>
          <cell r="D789">
            <v>112810</v>
          </cell>
          <cell r="E789">
            <v>112828</v>
          </cell>
          <cell r="F789">
            <v>112847</v>
          </cell>
          <cell r="G789">
            <v>112868</v>
          </cell>
          <cell r="H789">
            <v>112890</v>
          </cell>
          <cell r="I789">
            <v>112912</v>
          </cell>
          <cell r="J789">
            <v>112935</v>
          </cell>
          <cell r="K789">
            <v>112960</v>
          </cell>
          <cell r="L789">
            <v>112985</v>
          </cell>
          <cell r="M789">
            <v>113011</v>
          </cell>
          <cell r="N789">
            <v>113038</v>
          </cell>
          <cell r="O789">
            <v>113066</v>
          </cell>
          <cell r="P789">
            <v>113095</v>
          </cell>
        </row>
        <row r="790">
          <cell r="B790">
            <v>16437</v>
          </cell>
          <cell r="C790">
            <v>38687</v>
          </cell>
          <cell r="D790">
            <v>35583</v>
          </cell>
          <cell r="E790">
            <v>35589</v>
          </cell>
          <cell r="F790">
            <v>35595</v>
          </cell>
          <cell r="G790">
            <v>35602</v>
          </cell>
          <cell r="H790">
            <v>35608</v>
          </cell>
          <cell r="I790">
            <v>35615</v>
          </cell>
          <cell r="J790">
            <v>35623</v>
          </cell>
          <cell r="K790">
            <v>35630</v>
          </cell>
          <cell r="L790">
            <v>35638</v>
          </cell>
          <cell r="M790">
            <v>35647</v>
          </cell>
          <cell r="N790">
            <v>35655</v>
          </cell>
          <cell r="O790">
            <v>35664</v>
          </cell>
          <cell r="P790">
            <v>35673</v>
          </cell>
        </row>
        <row r="791">
          <cell r="B791">
            <v>4554</v>
          </cell>
          <cell r="C791">
            <v>10719</v>
          </cell>
          <cell r="D791">
            <v>9859</v>
          </cell>
          <cell r="E791">
            <v>9860</v>
          </cell>
          <cell r="F791">
            <v>9862</v>
          </cell>
          <cell r="G791">
            <v>9864</v>
          </cell>
          <cell r="H791">
            <v>9866</v>
          </cell>
          <cell r="I791">
            <v>9868</v>
          </cell>
          <cell r="J791">
            <v>9870</v>
          </cell>
          <cell r="K791">
            <v>9872</v>
          </cell>
          <cell r="L791">
            <v>9874</v>
          </cell>
          <cell r="M791">
            <v>9876</v>
          </cell>
          <cell r="N791">
            <v>9879</v>
          </cell>
          <cell r="O791">
            <v>9881</v>
          </cell>
          <cell r="P791">
            <v>9884</v>
          </cell>
        </row>
        <row r="792">
          <cell r="B792">
            <v>2263</v>
          </cell>
          <cell r="C792">
            <v>1429</v>
          </cell>
          <cell r="D792">
            <v>1285</v>
          </cell>
          <cell r="E792">
            <v>1285</v>
          </cell>
          <cell r="F792">
            <v>1285</v>
          </cell>
          <cell r="G792">
            <v>1286</v>
          </cell>
          <cell r="H792">
            <v>1286</v>
          </cell>
          <cell r="I792">
            <v>1286</v>
          </cell>
          <cell r="J792">
            <v>1286</v>
          </cell>
          <cell r="K792">
            <v>1287</v>
          </cell>
          <cell r="L792">
            <v>1287</v>
          </cell>
          <cell r="M792">
            <v>1287</v>
          </cell>
          <cell r="N792">
            <v>1287</v>
          </cell>
          <cell r="O792">
            <v>1288</v>
          </cell>
          <cell r="P792">
            <v>1288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B799">
            <v>8000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</row>
        <row r="800"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</row>
        <row r="802"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</row>
        <row r="804"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B805">
            <v>476</v>
          </cell>
          <cell r="C805">
            <v>492</v>
          </cell>
          <cell r="D805">
            <v>510</v>
          </cell>
          <cell r="E805">
            <v>528</v>
          </cell>
          <cell r="F805">
            <v>547</v>
          </cell>
          <cell r="G805">
            <v>568</v>
          </cell>
          <cell r="H805">
            <v>590</v>
          </cell>
          <cell r="I805">
            <v>612</v>
          </cell>
          <cell r="J805">
            <v>635</v>
          </cell>
          <cell r="K805">
            <v>660</v>
          </cell>
          <cell r="L805">
            <v>685</v>
          </cell>
          <cell r="M805">
            <v>711</v>
          </cell>
          <cell r="N805">
            <v>738</v>
          </cell>
          <cell r="O805">
            <v>766</v>
          </cell>
          <cell r="P805">
            <v>795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</row>
        <row r="810">
          <cell r="B810">
            <v>-76</v>
          </cell>
          <cell r="C810">
            <v>883</v>
          </cell>
          <cell r="D810">
            <v>14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</row>
        <row r="811">
          <cell r="B811">
            <v>-3134</v>
          </cell>
          <cell r="C811">
            <v>4000</v>
          </cell>
          <cell r="D811">
            <v>-4000</v>
          </cell>
          <cell r="E811">
            <v>3385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</row>
        <row r="812">
          <cell r="B812">
            <v>-12400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B814">
            <v>62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</row>
        <row r="815">
          <cell r="B815">
            <v>-1557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</row>
        <row r="816">
          <cell r="B816">
            <v>-41119</v>
          </cell>
          <cell r="C816">
            <v>-71848</v>
          </cell>
          <cell r="D816">
            <v>-66083</v>
          </cell>
          <cell r="E816">
            <v>-66094</v>
          </cell>
          <cell r="F816">
            <v>-66105</v>
          </cell>
          <cell r="G816">
            <v>-66117</v>
          </cell>
          <cell r="H816">
            <v>-66130</v>
          </cell>
          <cell r="I816">
            <v>-66143</v>
          </cell>
          <cell r="J816">
            <v>-66157</v>
          </cell>
          <cell r="K816">
            <v>-66171</v>
          </cell>
          <cell r="L816">
            <v>-66185</v>
          </cell>
          <cell r="M816">
            <v>-66201</v>
          </cell>
          <cell r="N816">
            <v>-66216</v>
          </cell>
          <cell r="O816">
            <v>-66233</v>
          </cell>
          <cell r="P816">
            <v>-66250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</row>
        <row r="819">
          <cell r="B819">
            <v>8487</v>
          </cell>
          <cell r="C819">
            <v>-2799</v>
          </cell>
          <cell r="D819">
            <v>24</v>
          </cell>
          <cell r="E819">
            <v>30</v>
          </cell>
          <cell r="F819">
            <v>-1</v>
          </cell>
          <cell r="G819">
            <v>-1</v>
          </cell>
          <cell r="H819">
            <v>-1</v>
          </cell>
          <cell r="I819">
            <v>-1</v>
          </cell>
          <cell r="J819">
            <v>-1</v>
          </cell>
          <cell r="K819">
            <v>-1</v>
          </cell>
          <cell r="L819">
            <v>-1</v>
          </cell>
          <cell r="M819">
            <v>-1</v>
          </cell>
          <cell r="N819">
            <v>-1</v>
          </cell>
          <cell r="O819">
            <v>-1</v>
          </cell>
          <cell r="P819">
            <v>-1</v>
          </cell>
        </row>
        <row r="820"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</row>
        <row r="821">
          <cell r="B821">
            <v>2220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</row>
        <row r="823">
          <cell r="B823">
            <v>64109</v>
          </cell>
          <cell r="C823">
            <v>68137</v>
          </cell>
          <cell r="D823">
            <v>69413</v>
          </cell>
          <cell r="E823">
            <v>62738</v>
          </cell>
          <cell r="F823">
            <v>66108</v>
          </cell>
          <cell r="G823">
            <v>66117</v>
          </cell>
          <cell r="H823">
            <v>66129</v>
          </cell>
          <cell r="I823">
            <v>66142</v>
          </cell>
          <cell r="J823">
            <v>66156</v>
          </cell>
          <cell r="K823">
            <v>66170</v>
          </cell>
          <cell r="L823">
            <v>66185</v>
          </cell>
          <cell r="M823">
            <v>66200</v>
          </cell>
          <cell r="N823">
            <v>66216</v>
          </cell>
          <cell r="O823">
            <v>66232</v>
          </cell>
          <cell r="P823">
            <v>66249</v>
          </cell>
        </row>
        <row r="824">
          <cell r="B824">
            <v>-57296</v>
          </cell>
          <cell r="C824">
            <v>-71848</v>
          </cell>
          <cell r="D824">
            <v>-66083</v>
          </cell>
          <cell r="E824">
            <v>-66094</v>
          </cell>
          <cell r="F824">
            <v>-66105</v>
          </cell>
          <cell r="G824">
            <v>-66117</v>
          </cell>
          <cell r="H824">
            <v>-66130</v>
          </cell>
          <cell r="I824">
            <v>-66143</v>
          </cell>
          <cell r="J824">
            <v>-66156</v>
          </cell>
          <cell r="K824">
            <v>-66171</v>
          </cell>
          <cell r="L824">
            <v>-66185</v>
          </cell>
          <cell r="M824">
            <v>-66201</v>
          </cell>
          <cell r="N824">
            <v>-66216</v>
          </cell>
          <cell r="O824">
            <v>-66233</v>
          </cell>
          <cell r="P824">
            <v>-66250</v>
          </cell>
        </row>
        <row r="825">
          <cell r="B825">
            <v>-3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B827">
            <v>231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B828">
            <v>0</v>
          </cell>
          <cell r="C828">
            <v>-883</v>
          </cell>
          <cell r="D828">
            <v>-898</v>
          </cell>
          <cell r="E828">
            <v>-898</v>
          </cell>
          <cell r="F828">
            <v>-898</v>
          </cell>
          <cell r="G828">
            <v>-898</v>
          </cell>
          <cell r="H828">
            <v>-898</v>
          </cell>
          <cell r="I828">
            <v>-898</v>
          </cell>
          <cell r="J828">
            <v>-898</v>
          </cell>
          <cell r="K828">
            <v>-898</v>
          </cell>
          <cell r="L828">
            <v>-898</v>
          </cell>
          <cell r="M828">
            <v>-898</v>
          </cell>
          <cell r="N828">
            <v>-898</v>
          </cell>
          <cell r="O828">
            <v>-898</v>
          </cell>
          <cell r="P828">
            <v>-897</v>
          </cell>
        </row>
        <row r="829">
          <cell r="B829">
            <v>0</v>
          </cell>
          <cell r="C829">
            <v>3971</v>
          </cell>
          <cell r="D829">
            <v>3292</v>
          </cell>
          <cell r="E829">
            <v>3293</v>
          </cell>
          <cell r="F829">
            <v>3296</v>
          </cell>
          <cell r="G829">
            <v>3297</v>
          </cell>
          <cell r="H829">
            <v>3298</v>
          </cell>
          <cell r="I829">
            <v>3299</v>
          </cell>
          <cell r="J829">
            <v>3300</v>
          </cell>
          <cell r="K829">
            <v>3301</v>
          </cell>
          <cell r="L829">
            <v>3302</v>
          </cell>
          <cell r="M829">
            <v>3303</v>
          </cell>
          <cell r="N829">
            <v>3304</v>
          </cell>
          <cell r="O829">
            <v>3305</v>
          </cell>
          <cell r="P829">
            <v>3306</v>
          </cell>
        </row>
        <row r="830">
          <cell r="B830">
            <v>0</v>
          </cell>
          <cell r="C830">
            <v>4000</v>
          </cell>
          <cell r="D830">
            <v>0</v>
          </cell>
          <cell r="E830">
            <v>3385</v>
          </cell>
          <cell r="F830">
            <v>3385</v>
          </cell>
          <cell r="G830">
            <v>3386</v>
          </cell>
          <cell r="H830">
            <v>3387</v>
          </cell>
          <cell r="I830">
            <v>3387</v>
          </cell>
          <cell r="J830">
            <v>3388</v>
          </cell>
          <cell r="K830">
            <v>3389</v>
          </cell>
          <cell r="L830">
            <v>3390</v>
          </cell>
          <cell r="M830">
            <v>3390</v>
          </cell>
          <cell r="N830">
            <v>3391</v>
          </cell>
          <cell r="O830">
            <v>3392</v>
          </cell>
          <cell r="P830">
            <v>3393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</row>
        <row r="834">
          <cell r="B834">
            <v>0</v>
          </cell>
          <cell r="C834">
            <v>-2799</v>
          </cell>
          <cell r="D834">
            <v>-2775</v>
          </cell>
          <cell r="E834">
            <v>-2746</v>
          </cell>
          <cell r="F834">
            <v>-2746</v>
          </cell>
          <cell r="G834">
            <v>-2747</v>
          </cell>
          <cell r="H834">
            <v>-2748</v>
          </cell>
          <cell r="I834">
            <v>-2749</v>
          </cell>
          <cell r="J834">
            <v>-2749</v>
          </cell>
          <cell r="K834">
            <v>-2750</v>
          </cell>
          <cell r="L834">
            <v>-2751</v>
          </cell>
          <cell r="M834">
            <v>-2752</v>
          </cell>
          <cell r="N834">
            <v>-2753</v>
          </cell>
          <cell r="O834">
            <v>-2754</v>
          </cell>
          <cell r="P834">
            <v>-2755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</v>
          </cell>
          <cell r="O836">
            <v>1</v>
          </cell>
          <cell r="P836">
            <v>1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1</v>
          </cell>
          <cell r="P838">
            <v>1</v>
          </cell>
        </row>
        <row r="839"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</row>
        <row r="840"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</row>
        <row r="842"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B848">
            <v>0</v>
          </cell>
          <cell r="C848">
            <v>4000</v>
          </cell>
          <cell r="D848">
            <v>0</v>
          </cell>
          <cell r="E848">
            <v>3385</v>
          </cell>
          <cell r="F848">
            <v>3385</v>
          </cell>
          <cell r="G848">
            <v>3386</v>
          </cell>
          <cell r="H848">
            <v>3387</v>
          </cell>
          <cell r="I848">
            <v>3388</v>
          </cell>
          <cell r="J848">
            <v>3388</v>
          </cell>
          <cell r="K848">
            <v>3389</v>
          </cell>
          <cell r="L848">
            <v>3390</v>
          </cell>
          <cell r="M848">
            <v>3391</v>
          </cell>
          <cell r="N848">
            <v>3392</v>
          </cell>
          <cell r="O848">
            <v>3393</v>
          </cell>
          <cell r="P848">
            <v>3394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B850">
            <v>0</v>
          </cell>
          <cell r="C850">
            <v>4000</v>
          </cell>
          <cell r="D850">
            <v>0</v>
          </cell>
          <cell r="E850">
            <v>3385</v>
          </cell>
          <cell r="F850">
            <v>3385</v>
          </cell>
          <cell r="G850">
            <v>3386</v>
          </cell>
          <cell r="H850">
            <v>3387</v>
          </cell>
          <cell r="I850">
            <v>3387</v>
          </cell>
          <cell r="J850">
            <v>3388</v>
          </cell>
          <cell r="K850">
            <v>3389</v>
          </cell>
          <cell r="L850">
            <v>3390</v>
          </cell>
          <cell r="M850">
            <v>3390</v>
          </cell>
          <cell r="N850">
            <v>3391</v>
          </cell>
          <cell r="O850">
            <v>3392</v>
          </cell>
          <cell r="P850">
            <v>3393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</row>
        <row r="852">
          <cell r="B852">
            <v>0</v>
          </cell>
          <cell r="C852">
            <v>3711</v>
          </cell>
          <cell r="D852">
            <v>380</v>
          </cell>
          <cell r="E852">
            <v>3736</v>
          </cell>
          <cell r="F852">
            <v>3733</v>
          </cell>
          <cell r="G852">
            <v>3733</v>
          </cell>
          <cell r="H852">
            <v>3734</v>
          </cell>
          <cell r="I852">
            <v>3734</v>
          </cell>
          <cell r="J852">
            <v>3735</v>
          </cell>
          <cell r="K852">
            <v>3735</v>
          </cell>
          <cell r="L852">
            <v>3736</v>
          </cell>
          <cell r="M852">
            <v>3737</v>
          </cell>
          <cell r="N852">
            <v>3737</v>
          </cell>
          <cell r="O852">
            <v>3738</v>
          </cell>
          <cell r="P852">
            <v>3738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B855">
            <v>22397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B857">
            <v>-8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B858">
            <v>-2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B860">
            <v>590726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</row>
        <row r="864"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1</v>
          </cell>
          <cell r="F868">
            <v>2</v>
          </cell>
          <cell r="G868">
            <v>3</v>
          </cell>
          <cell r="H868">
            <v>3</v>
          </cell>
          <cell r="I868">
            <v>3</v>
          </cell>
          <cell r="J868">
            <v>3</v>
          </cell>
          <cell r="K868">
            <v>3</v>
          </cell>
          <cell r="L868">
            <v>3</v>
          </cell>
          <cell r="M868">
            <v>3</v>
          </cell>
          <cell r="N868">
            <v>3</v>
          </cell>
          <cell r="O868">
            <v>3</v>
          </cell>
          <cell r="P868">
            <v>3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9"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B900">
            <v>0</v>
          </cell>
          <cell r="C900">
            <v>0</v>
          </cell>
          <cell r="D900">
            <v>0</v>
          </cell>
          <cell r="E900">
            <v>-1</v>
          </cell>
          <cell r="F900">
            <v>-1</v>
          </cell>
          <cell r="G900">
            <v>-1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2"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</row>
        <row r="903"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5">
          <cell r="B905">
            <v>21564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B906">
            <v>43588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B907">
            <v>21564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B908">
            <v>41471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21"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B922">
            <v>164733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1</v>
          </cell>
          <cell r="H922">
            <v>1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B924">
            <v>83814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B925">
            <v>2208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B927">
            <v>767926</v>
          </cell>
          <cell r="C927">
            <v>0</v>
          </cell>
          <cell r="D927">
            <v>0</v>
          </cell>
          <cell r="E927">
            <v>0</v>
          </cell>
          <cell r="F927">
            <v>-1</v>
          </cell>
          <cell r="G927">
            <v>-2</v>
          </cell>
          <cell r="H927">
            <v>-2</v>
          </cell>
          <cell r="I927">
            <v>-2</v>
          </cell>
          <cell r="J927">
            <v>-2</v>
          </cell>
          <cell r="K927">
            <v>-2</v>
          </cell>
          <cell r="L927">
            <v>-2</v>
          </cell>
          <cell r="M927">
            <v>-2</v>
          </cell>
          <cell r="N927">
            <v>-2</v>
          </cell>
          <cell r="O927">
            <v>-2</v>
          </cell>
          <cell r="P927">
            <v>-2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-1</v>
          </cell>
          <cell r="F930">
            <v>-2</v>
          </cell>
          <cell r="G930">
            <v>-2</v>
          </cell>
          <cell r="H930">
            <v>-2</v>
          </cell>
          <cell r="I930">
            <v>-2</v>
          </cell>
          <cell r="J930">
            <v>-2</v>
          </cell>
          <cell r="K930">
            <v>-2</v>
          </cell>
          <cell r="L930">
            <v>-2</v>
          </cell>
          <cell r="M930">
            <v>-2</v>
          </cell>
          <cell r="N930">
            <v>-2</v>
          </cell>
          <cell r="O930">
            <v>-2</v>
          </cell>
          <cell r="P930">
            <v>-2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</v>
          </cell>
          <cell r="H931">
            <v>1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</row>
        <row r="932">
          <cell r="B932">
            <v>7147</v>
          </cell>
          <cell r="C932">
            <v>2808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B934">
            <v>43588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B935">
            <v>21564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B936">
            <v>41471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42">
          <cell r="B942">
            <v>620526</v>
          </cell>
          <cell r="C942">
            <v>3300205</v>
          </cell>
          <cell r="D942">
            <v>1172733</v>
          </cell>
          <cell r="E942">
            <v>862096</v>
          </cell>
          <cell r="F942">
            <v>490089</v>
          </cell>
          <cell r="G942">
            <v>765605</v>
          </cell>
          <cell r="H942">
            <v>762324</v>
          </cell>
          <cell r="I942">
            <v>759157</v>
          </cell>
          <cell r="J942">
            <v>752830</v>
          </cell>
          <cell r="K942">
            <v>756529</v>
          </cell>
          <cell r="L942">
            <v>769421</v>
          </cell>
          <cell r="M942">
            <v>772592</v>
          </cell>
          <cell r="N942">
            <v>779602</v>
          </cell>
          <cell r="O942">
            <v>782737</v>
          </cell>
          <cell r="P942">
            <v>469922</v>
          </cell>
        </row>
        <row r="943">
          <cell r="B943">
            <v>119268</v>
          </cell>
          <cell r="C943">
            <v>970587</v>
          </cell>
          <cell r="D943">
            <v>286769</v>
          </cell>
          <cell r="E943">
            <v>1564470</v>
          </cell>
          <cell r="F943">
            <v>-32395</v>
          </cell>
          <cell r="G943">
            <v>52763</v>
          </cell>
          <cell r="H943">
            <v>53383</v>
          </cell>
          <cell r="I943">
            <v>53744</v>
          </cell>
          <cell r="J943">
            <v>54086</v>
          </cell>
          <cell r="K943">
            <v>54313</v>
          </cell>
          <cell r="L943">
            <v>56952</v>
          </cell>
          <cell r="M943">
            <v>56319</v>
          </cell>
          <cell r="N943">
            <v>55371</v>
          </cell>
          <cell r="O943">
            <v>54437</v>
          </cell>
          <cell r="P943">
            <v>53632</v>
          </cell>
        </row>
        <row r="944">
          <cell r="B944">
            <v>33045</v>
          </cell>
          <cell r="C944">
            <v>268915</v>
          </cell>
          <cell r="D944">
            <v>79453</v>
          </cell>
          <cell r="E944">
            <v>433458</v>
          </cell>
          <cell r="F944">
            <v>-8976</v>
          </cell>
          <cell r="G944">
            <v>14619</v>
          </cell>
          <cell r="H944">
            <v>14791</v>
          </cell>
          <cell r="I944">
            <v>14891</v>
          </cell>
          <cell r="J944">
            <v>14985</v>
          </cell>
          <cell r="K944">
            <v>15048</v>
          </cell>
          <cell r="L944">
            <v>15779</v>
          </cell>
          <cell r="M944">
            <v>15604</v>
          </cell>
          <cell r="N944">
            <v>15341</v>
          </cell>
          <cell r="O944">
            <v>15082</v>
          </cell>
          <cell r="P944">
            <v>14859</v>
          </cell>
        </row>
        <row r="945">
          <cell r="B945">
            <v>5650</v>
          </cell>
          <cell r="C945">
            <v>30768</v>
          </cell>
          <cell r="D945">
            <v>10636</v>
          </cell>
          <cell r="E945">
            <v>8185</v>
          </cell>
          <cell r="F945">
            <v>4491</v>
          </cell>
          <cell r="G945">
            <v>7229</v>
          </cell>
          <cell r="H945">
            <v>7185</v>
          </cell>
          <cell r="I945">
            <v>7143</v>
          </cell>
          <cell r="J945">
            <v>7070</v>
          </cell>
          <cell r="K945">
            <v>7097</v>
          </cell>
          <cell r="L945">
            <v>7216</v>
          </cell>
          <cell r="M945">
            <v>7238</v>
          </cell>
          <cell r="N945">
            <v>7298</v>
          </cell>
          <cell r="O945">
            <v>7317</v>
          </cell>
          <cell r="P945">
            <v>4177</v>
          </cell>
        </row>
        <row r="946"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B947">
            <v>508354</v>
          </cell>
          <cell r="C947">
            <v>3262854</v>
          </cell>
          <cell r="D947">
            <v>1128072</v>
          </cell>
          <cell r="E947">
            <v>862096</v>
          </cell>
          <cell r="F947">
            <v>490089</v>
          </cell>
          <cell r="G947">
            <v>765605</v>
          </cell>
          <cell r="H947">
            <v>762324</v>
          </cell>
          <cell r="I947">
            <v>759157</v>
          </cell>
          <cell r="J947">
            <v>752830</v>
          </cell>
          <cell r="K947">
            <v>756529</v>
          </cell>
          <cell r="L947">
            <v>769421</v>
          </cell>
          <cell r="M947">
            <v>772592</v>
          </cell>
          <cell r="N947">
            <v>779602</v>
          </cell>
          <cell r="O947">
            <v>782737</v>
          </cell>
          <cell r="P947">
            <v>469922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B952">
            <v>90467</v>
          </cell>
          <cell r="C952">
            <v>83576</v>
          </cell>
          <cell r="D952">
            <v>97183</v>
          </cell>
          <cell r="E952">
            <v>99613</v>
          </cell>
          <cell r="F952">
            <v>102103</v>
          </cell>
          <cell r="G952">
            <v>104655</v>
          </cell>
          <cell r="H952">
            <v>107272</v>
          </cell>
          <cell r="I952">
            <v>109954</v>
          </cell>
          <cell r="J952">
            <v>112702</v>
          </cell>
          <cell r="K952">
            <v>115520</v>
          </cell>
          <cell r="L952">
            <v>118408</v>
          </cell>
          <cell r="M952">
            <v>121368</v>
          </cell>
          <cell r="N952">
            <v>124402</v>
          </cell>
          <cell r="O952">
            <v>127513</v>
          </cell>
          <cell r="P952">
            <v>130700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B954">
            <v>27855</v>
          </cell>
          <cell r="C954">
            <v>27032</v>
          </cell>
          <cell r="D954">
            <v>41257</v>
          </cell>
          <cell r="E954">
            <v>43600</v>
          </cell>
          <cell r="F954">
            <v>41035</v>
          </cell>
          <cell r="G954">
            <v>42706</v>
          </cell>
          <cell r="H954">
            <v>43865</v>
          </cell>
          <cell r="I954">
            <v>44849</v>
          </cell>
          <cell r="J954">
            <v>45790</v>
          </cell>
          <cell r="K954">
            <v>46817</v>
          </cell>
          <cell r="L954">
            <v>47837</v>
          </cell>
          <cell r="M954">
            <v>48779</v>
          </cell>
          <cell r="N954">
            <v>49837</v>
          </cell>
          <cell r="O954">
            <v>51038</v>
          </cell>
          <cell r="P954">
            <v>52265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-381325</v>
          </cell>
          <cell r="F956">
            <v>-270834</v>
          </cell>
          <cell r="G956">
            <v>99741</v>
          </cell>
          <cell r="H956">
            <v>71942</v>
          </cell>
          <cell r="I956">
            <v>40570</v>
          </cell>
          <cell r="J956">
            <v>5387</v>
          </cell>
          <cell r="K956">
            <v>-34364</v>
          </cell>
          <cell r="L956">
            <v>-78258</v>
          </cell>
          <cell r="M956">
            <v>-128850</v>
          </cell>
          <cell r="N956">
            <v>321938</v>
          </cell>
          <cell r="O956">
            <v>321938</v>
          </cell>
          <cell r="P956">
            <v>7738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62"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B963">
            <v>-1387</v>
          </cell>
          <cell r="C963">
            <v>-4953</v>
          </cell>
          <cell r="D963">
            <v>-27</v>
          </cell>
          <cell r="E963">
            <v>3611</v>
          </cell>
          <cell r="F963">
            <v>46</v>
          </cell>
          <cell r="G963">
            <v>-604</v>
          </cell>
          <cell r="H963">
            <v>-333</v>
          </cell>
          <cell r="I963">
            <v>-341</v>
          </cell>
          <cell r="J963">
            <v>-346</v>
          </cell>
          <cell r="K963">
            <v>-366</v>
          </cell>
          <cell r="L963">
            <v>-384</v>
          </cell>
          <cell r="M963">
            <v>-384</v>
          </cell>
          <cell r="N963">
            <v>-397</v>
          </cell>
          <cell r="O963">
            <v>-403</v>
          </cell>
          <cell r="P963">
            <v>-97</v>
          </cell>
        </row>
        <row r="964">
          <cell r="B964">
            <v>-113462</v>
          </cell>
          <cell r="C964">
            <v>-84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B965">
            <v>-34997</v>
          </cell>
          <cell r="C965">
            <v>12710</v>
          </cell>
          <cell r="D965">
            <v>2033</v>
          </cell>
          <cell r="E965">
            <v>2105993</v>
          </cell>
          <cell r="F965">
            <v>-1824281</v>
          </cell>
          <cell r="G965">
            <v>49110</v>
          </cell>
          <cell r="H965">
            <v>-7701</v>
          </cell>
          <cell r="I965">
            <v>-15927</v>
          </cell>
          <cell r="J965">
            <v>-9649</v>
          </cell>
          <cell r="K965">
            <v>-11276</v>
          </cell>
          <cell r="L965">
            <v>-17154</v>
          </cell>
          <cell r="M965">
            <v>-16639</v>
          </cell>
          <cell r="N965">
            <v>57264</v>
          </cell>
          <cell r="O965">
            <v>-7899</v>
          </cell>
          <cell r="P965">
            <v>-6566</v>
          </cell>
        </row>
        <row r="966"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B967">
            <v>-250</v>
          </cell>
          <cell r="C967">
            <v>47</v>
          </cell>
          <cell r="D967">
            <v>76</v>
          </cell>
          <cell r="E967">
            <v>77</v>
          </cell>
          <cell r="F967">
            <v>75</v>
          </cell>
          <cell r="G967">
            <v>75</v>
          </cell>
          <cell r="H967">
            <v>75</v>
          </cell>
          <cell r="I967">
            <v>77</v>
          </cell>
          <cell r="J967">
            <v>78</v>
          </cell>
          <cell r="K967">
            <v>82</v>
          </cell>
          <cell r="L967">
            <v>84</v>
          </cell>
          <cell r="M967">
            <v>86</v>
          </cell>
          <cell r="N967">
            <v>88</v>
          </cell>
          <cell r="O967">
            <v>90</v>
          </cell>
          <cell r="P967">
            <v>92</v>
          </cell>
        </row>
        <row r="968">
          <cell r="B968">
            <v>-4394</v>
          </cell>
          <cell r="C968">
            <v>1596</v>
          </cell>
          <cell r="D968">
            <v>255</v>
          </cell>
          <cell r="E968">
            <v>76707</v>
          </cell>
          <cell r="F968">
            <v>-83389</v>
          </cell>
          <cell r="G968">
            <v>3095</v>
          </cell>
          <cell r="H968">
            <v>16</v>
          </cell>
          <cell r="I968">
            <v>-2303</v>
          </cell>
          <cell r="J968">
            <v>-1765</v>
          </cell>
          <cell r="K968">
            <v>-1664</v>
          </cell>
          <cell r="L968">
            <v>-2029</v>
          </cell>
          <cell r="M968">
            <v>-1549</v>
          </cell>
          <cell r="N968">
            <v>2059</v>
          </cell>
          <cell r="O968">
            <v>-631</v>
          </cell>
          <cell r="P968">
            <v>-565</v>
          </cell>
        </row>
        <row r="969">
          <cell r="B969">
            <v>-289599</v>
          </cell>
          <cell r="C969">
            <v>-1784966</v>
          </cell>
          <cell r="D969">
            <v>-469886</v>
          </cell>
          <cell r="E969">
            <v>-1035160</v>
          </cell>
          <cell r="F969">
            <v>-1856151</v>
          </cell>
          <cell r="G969">
            <v>-19298</v>
          </cell>
          <cell r="H969">
            <v>-84606</v>
          </cell>
          <cell r="I969">
            <v>-95898</v>
          </cell>
          <cell r="J969">
            <v>-88407</v>
          </cell>
          <cell r="K969">
            <v>-90326</v>
          </cell>
          <cell r="L969">
            <v>-101446</v>
          </cell>
          <cell r="M969">
            <v>-99258</v>
          </cell>
          <cell r="N969">
            <v>-13947</v>
          </cell>
          <cell r="O969">
            <v>-86228</v>
          </cell>
          <cell r="P969">
            <v>-83715</v>
          </cell>
        </row>
        <row r="970">
          <cell r="B970">
            <v>-288</v>
          </cell>
          <cell r="C970">
            <v>-1479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</row>
        <row r="972">
          <cell r="B972">
            <v>-26944</v>
          </cell>
          <cell r="C972">
            <v>-86654</v>
          </cell>
          <cell r="D972">
            <v>60741</v>
          </cell>
          <cell r="E972">
            <v>1612194</v>
          </cell>
          <cell r="F972">
            <v>-244703</v>
          </cell>
          <cell r="G972">
            <v>-88872</v>
          </cell>
          <cell r="H972">
            <v>-111016</v>
          </cell>
          <cell r="I972">
            <v>-122082</v>
          </cell>
          <cell r="J972">
            <v>-131974</v>
          </cell>
          <cell r="K972">
            <v>-148212</v>
          </cell>
          <cell r="L972">
            <v>-169323</v>
          </cell>
          <cell r="M972">
            <v>-190506</v>
          </cell>
          <cell r="N972">
            <v>8101</v>
          </cell>
          <cell r="O972">
            <v>-4985</v>
          </cell>
          <cell r="P972">
            <v>-7094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B974">
            <v>2371</v>
          </cell>
          <cell r="C974">
            <v>1966</v>
          </cell>
          <cell r="D974">
            <v>2348</v>
          </cell>
          <cell r="E974">
            <v>4941</v>
          </cell>
          <cell r="F974">
            <v>2831</v>
          </cell>
          <cell r="G974">
            <v>2316</v>
          </cell>
          <cell r="H974">
            <v>2326</v>
          </cell>
          <cell r="I974">
            <v>2224</v>
          </cell>
          <cell r="J974">
            <v>2107</v>
          </cell>
          <cell r="K974">
            <v>2009</v>
          </cell>
          <cell r="L974">
            <v>1893</v>
          </cell>
          <cell r="M974">
            <v>1807</v>
          </cell>
          <cell r="N974">
            <v>1737</v>
          </cell>
          <cell r="O974">
            <v>1686</v>
          </cell>
          <cell r="P974">
            <v>1643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</row>
        <row r="976">
          <cell r="B976">
            <v>357552</v>
          </cell>
          <cell r="C976">
            <v>1893805</v>
          </cell>
          <cell r="D976">
            <v>488956</v>
          </cell>
          <cell r="E976">
            <v>284165</v>
          </cell>
          <cell r="F976">
            <v>295852</v>
          </cell>
          <cell r="G976">
            <v>394345</v>
          </cell>
          <cell r="H976">
            <v>387172</v>
          </cell>
          <cell r="I976">
            <v>368441</v>
          </cell>
          <cell r="J976">
            <v>348783</v>
          </cell>
          <cell r="K976">
            <v>333442</v>
          </cell>
          <cell r="L976">
            <v>320123</v>
          </cell>
          <cell r="M976">
            <v>299827</v>
          </cell>
          <cell r="N976">
            <v>477354</v>
          </cell>
          <cell r="O976">
            <v>486766</v>
          </cell>
          <cell r="P976">
            <v>170856</v>
          </cell>
        </row>
        <row r="977">
          <cell r="B977">
            <v>-331650</v>
          </cell>
          <cell r="C977">
            <v>-1774105</v>
          </cell>
          <cell r="D977">
            <v>-469946</v>
          </cell>
          <cell r="E977">
            <v>1142599</v>
          </cell>
          <cell r="F977">
            <v>-3766653</v>
          </cell>
          <cell r="G977">
            <v>30592</v>
          </cell>
          <cell r="H977">
            <v>-94616</v>
          </cell>
          <cell r="I977">
            <v>-116352</v>
          </cell>
          <cell r="J977">
            <v>-101928</v>
          </cell>
          <cell r="K977">
            <v>-105274</v>
          </cell>
          <cell r="L977">
            <v>-122522</v>
          </cell>
          <cell r="M977">
            <v>-119253</v>
          </cell>
          <cell r="N977">
            <v>43638</v>
          </cell>
          <cell r="O977">
            <v>-96444</v>
          </cell>
          <cell r="P977">
            <v>-92489</v>
          </cell>
        </row>
        <row r="978">
          <cell r="B978">
            <v>-29634</v>
          </cell>
          <cell r="C978">
            <v>-44841</v>
          </cell>
          <cell r="D978">
            <v>-62093</v>
          </cell>
          <cell r="E978">
            <v>-81328</v>
          </cell>
          <cell r="F978">
            <v>-90400</v>
          </cell>
          <cell r="G978">
            <v>-77583</v>
          </cell>
          <cell r="H978">
            <v>-78797</v>
          </cell>
          <cell r="I978">
            <v>-54877</v>
          </cell>
          <cell r="J978">
            <v>-64996</v>
          </cell>
          <cell r="K978">
            <v>-64118</v>
          </cell>
          <cell r="L978">
            <v>-66251</v>
          </cell>
          <cell r="M978">
            <v>-59376</v>
          </cell>
          <cell r="N978">
            <v>-59719</v>
          </cell>
          <cell r="O978">
            <v>-66883</v>
          </cell>
          <cell r="P978">
            <v>-72061</v>
          </cell>
        </row>
        <row r="979">
          <cell r="B979">
            <v>1457</v>
          </cell>
          <cell r="C979">
            <v>1997</v>
          </cell>
          <cell r="D979">
            <v>1950</v>
          </cell>
          <cell r="E979">
            <v>-200252</v>
          </cell>
          <cell r="F979">
            <v>2221</v>
          </cell>
          <cell r="G979">
            <v>1460</v>
          </cell>
          <cell r="H979">
            <v>992</v>
          </cell>
          <cell r="I979">
            <v>797</v>
          </cell>
          <cell r="J979">
            <v>460</v>
          </cell>
          <cell r="K979">
            <v>330</v>
          </cell>
          <cell r="L979">
            <v>384</v>
          </cell>
          <cell r="M979">
            <v>312</v>
          </cell>
          <cell r="N979">
            <v>262</v>
          </cell>
          <cell r="O979">
            <v>262</v>
          </cell>
          <cell r="P979">
            <v>262</v>
          </cell>
        </row>
        <row r="980">
          <cell r="B980">
            <v>7056</v>
          </cell>
          <cell r="C980">
            <v>1850</v>
          </cell>
          <cell r="D980">
            <v>-3</v>
          </cell>
          <cell r="E980">
            <v>6644</v>
          </cell>
          <cell r="F980">
            <v>-5398</v>
          </cell>
          <cell r="G980">
            <v>11</v>
          </cell>
          <cell r="H980">
            <v>-32</v>
          </cell>
          <cell r="I980">
            <v>-34</v>
          </cell>
          <cell r="J980">
            <v>-11</v>
          </cell>
          <cell r="K980">
            <v>5</v>
          </cell>
          <cell r="L980">
            <v>-39</v>
          </cell>
          <cell r="M980">
            <v>-23</v>
          </cell>
          <cell r="N980">
            <v>-54</v>
          </cell>
          <cell r="O980">
            <v>-30</v>
          </cell>
          <cell r="P980">
            <v>-22</v>
          </cell>
        </row>
        <row r="981">
          <cell r="B981">
            <v>63354</v>
          </cell>
          <cell r="C981">
            <v>68307</v>
          </cell>
          <cell r="D981">
            <v>68334</v>
          </cell>
          <cell r="E981">
            <v>64723</v>
          </cell>
          <cell r="F981">
            <v>64677</v>
          </cell>
          <cell r="G981">
            <v>65281</v>
          </cell>
          <cell r="H981">
            <v>65614</v>
          </cell>
          <cell r="I981">
            <v>65955</v>
          </cell>
          <cell r="J981">
            <v>66301</v>
          </cell>
          <cell r="K981">
            <v>66667</v>
          </cell>
          <cell r="L981">
            <v>67052</v>
          </cell>
          <cell r="M981">
            <v>67436</v>
          </cell>
          <cell r="N981">
            <v>67833</v>
          </cell>
          <cell r="O981">
            <v>68236</v>
          </cell>
          <cell r="P981">
            <v>68333</v>
          </cell>
        </row>
        <row r="982">
          <cell r="B982">
            <v>54426</v>
          </cell>
          <cell r="C982">
            <v>169417</v>
          </cell>
          <cell r="D982">
            <v>63476</v>
          </cell>
          <cell r="E982">
            <v>91584</v>
          </cell>
          <cell r="F982">
            <v>72420</v>
          </cell>
          <cell r="G982">
            <v>52431</v>
          </cell>
          <cell r="H982">
            <v>54723</v>
          </cell>
          <cell r="I982">
            <v>55873</v>
          </cell>
          <cell r="J982">
            <v>56903</v>
          </cell>
          <cell r="K982">
            <v>58553</v>
          </cell>
          <cell r="L982">
            <v>60998</v>
          </cell>
          <cell r="M982">
            <v>63032</v>
          </cell>
          <cell r="N982">
            <v>43047</v>
          </cell>
          <cell r="O982">
            <v>44233</v>
          </cell>
          <cell r="P982">
            <v>44337</v>
          </cell>
        </row>
        <row r="983">
          <cell r="B983">
            <v>84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B986">
            <v>18043</v>
          </cell>
          <cell r="C986">
            <v>17270</v>
          </cell>
          <cell r="D986">
            <v>16497</v>
          </cell>
          <cell r="E986">
            <v>15724</v>
          </cell>
          <cell r="F986">
            <v>14951</v>
          </cell>
          <cell r="G986">
            <v>14178</v>
          </cell>
          <cell r="H986">
            <v>13405</v>
          </cell>
          <cell r="I986">
            <v>12632</v>
          </cell>
          <cell r="J986">
            <v>11859</v>
          </cell>
          <cell r="K986">
            <v>11086</v>
          </cell>
          <cell r="L986">
            <v>10313</v>
          </cell>
          <cell r="M986">
            <v>9540</v>
          </cell>
          <cell r="N986">
            <v>8767</v>
          </cell>
          <cell r="O986">
            <v>7994</v>
          </cell>
          <cell r="P986">
            <v>7221</v>
          </cell>
        </row>
        <row r="987">
          <cell r="B987">
            <v>224780</v>
          </cell>
          <cell r="C987">
            <v>138899</v>
          </cell>
          <cell r="D987">
            <v>200413</v>
          </cell>
          <cell r="E987">
            <v>1968755</v>
          </cell>
          <cell r="F987">
            <v>1835179</v>
          </cell>
          <cell r="G987">
            <v>1706439</v>
          </cell>
          <cell r="H987">
            <v>1566882</v>
          </cell>
          <cell r="I987">
            <v>1429042</v>
          </cell>
          <cell r="J987">
            <v>1295646</v>
          </cell>
          <cell r="K987">
            <v>1162210</v>
          </cell>
          <cell r="L987">
            <v>1025934</v>
          </cell>
          <cell r="M987">
            <v>889089</v>
          </cell>
          <cell r="N987">
            <v>767173</v>
          </cell>
          <cell r="O987">
            <v>632171</v>
          </cell>
          <cell r="P987">
            <v>623085</v>
          </cell>
        </row>
        <row r="988">
          <cell r="B988">
            <v>0</v>
          </cell>
          <cell r="C988">
            <v>393</v>
          </cell>
          <cell r="D988">
            <v>391</v>
          </cell>
          <cell r="E988">
            <v>910</v>
          </cell>
          <cell r="F988">
            <v>384</v>
          </cell>
          <cell r="G988">
            <v>386</v>
          </cell>
          <cell r="H988">
            <v>388</v>
          </cell>
          <cell r="I988">
            <v>367</v>
          </cell>
          <cell r="J988">
            <v>348</v>
          </cell>
          <cell r="K988">
            <v>332</v>
          </cell>
          <cell r="L988">
            <v>312</v>
          </cell>
          <cell r="M988">
            <v>299</v>
          </cell>
          <cell r="N988">
            <v>288</v>
          </cell>
          <cell r="O988">
            <v>280</v>
          </cell>
          <cell r="P988">
            <v>273</v>
          </cell>
        </row>
        <row r="989">
          <cell r="B989">
            <v>302815</v>
          </cell>
          <cell r="C989">
            <v>316020</v>
          </cell>
          <cell r="D989">
            <v>318132</v>
          </cell>
          <cell r="E989">
            <v>2393496</v>
          </cell>
          <cell r="F989">
            <v>671312</v>
          </cell>
          <cell r="G989">
            <v>727868</v>
          </cell>
          <cell r="H989">
            <v>719543</v>
          </cell>
          <cell r="I989">
            <v>699795</v>
          </cell>
          <cell r="J989">
            <v>687429</v>
          </cell>
          <cell r="K989">
            <v>673411</v>
          </cell>
          <cell r="L989">
            <v>652629</v>
          </cell>
          <cell r="M989">
            <v>632925</v>
          </cell>
          <cell r="N989">
            <v>697191</v>
          </cell>
          <cell r="O989">
            <v>687951</v>
          </cell>
          <cell r="P989">
            <v>680226</v>
          </cell>
        </row>
        <row r="990">
          <cell r="B990">
            <v>0</v>
          </cell>
          <cell r="C990">
            <v>1850</v>
          </cell>
          <cell r="D990">
            <v>1848</v>
          </cell>
          <cell r="E990">
            <v>8492</v>
          </cell>
          <cell r="F990">
            <v>3094</v>
          </cell>
          <cell r="G990">
            <v>3105</v>
          </cell>
          <cell r="H990">
            <v>3073</v>
          </cell>
          <cell r="I990">
            <v>3039</v>
          </cell>
          <cell r="J990">
            <v>3028</v>
          </cell>
          <cell r="K990">
            <v>3032</v>
          </cell>
          <cell r="L990">
            <v>2993</v>
          </cell>
          <cell r="M990">
            <v>2970</v>
          </cell>
          <cell r="N990">
            <v>2916</v>
          </cell>
          <cell r="O990">
            <v>2886</v>
          </cell>
          <cell r="P990">
            <v>2864</v>
          </cell>
        </row>
        <row r="991">
          <cell r="B991">
            <v>291460</v>
          </cell>
          <cell r="C991">
            <v>304170</v>
          </cell>
          <cell r="D991">
            <v>306202</v>
          </cell>
          <cell r="E991">
            <v>2412195</v>
          </cell>
          <cell r="F991">
            <v>587914</v>
          </cell>
          <cell r="G991">
            <v>637024</v>
          </cell>
          <cell r="H991">
            <v>629324</v>
          </cell>
          <cell r="I991">
            <v>613397</v>
          </cell>
          <cell r="J991">
            <v>603748</v>
          </cell>
          <cell r="K991">
            <v>592472</v>
          </cell>
          <cell r="L991">
            <v>575318</v>
          </cell>
          <cell r="M991">
            <v>558678</v>
          </cell>
          <cell r="N991">
            <v>615942</v>
          </cell>
          <cell r="O991">
            <v>608043</v>
          </cell>
          <cell r="P991">
            <v>601476</v>
          </cell>
        </row>
        <row r="992">
          <cell r="B992">
            <v>12944</v>
          </cell>
          <cell r="C992">
            <v>12944</v>
          </cell>
          <cell r="D992">
            <v>12944</v>
          </cell>
          <cell r="E992">
            <v>12944</v>
          </cell>
          <cell r="F992">
            <v>12944</v>
          </cell>
          <cell r="G992">
            <v>12944</v>
          </cell>
          <cell r="H992">
            <v>12944</v>
          </cell>
          <cell r="I992">
            <v>12944</v>
          </cell>
          <cell r="J992">
            <v>12944</v>
          </cell>
          <cell r="K992">
            <v>12944</v>
          </cell>
          <cell r="L992">
            <v>12944</v>
          </cell>
          <cell r="M992">
            <v>12944</v>
          </cell>
          <cell r="N992">
            <v>12944</v>
          </cell>
          <cell r="O992">
            <v>12944</v>
          </cell>
          <cell r="P992">
            <v>12944</v>
          </cell>
        </row>
        <row r="993">
          <cell r="B993">
            <v>67816</v>
          </cell>
          <cell r="C993">
            <v>67816</v>
          </cell>
          <cell r="D993">
            <v>67816</v>
          </cell>
          <cell r="E993">
            <v>67816</v>
          </cell>
          <cell r="F993">
            <v>67816</v>
          </cell>
          <cell r="G993">
            <v>67816</v>
          </cell>
          <cell r="H993">
            <v>67816</v>
          </cell>
          <cell r="I993">
            <v>67816</v>
          </cell>
          <cell r="J993">
            <v>67816</v>
          </cell>
          <cell r="K993">
            <v>67816</v>
          </cell>
          <cell r="L993">
            <v>67816</v>
          </cell>
          <cell r="M993">
            <v>67816</v>
          </cell>
          <cell r="N993">
            <v>67816</v>
          </cell>
          <cell r="O993">
            <v>67816</v>
          </cell>
          <cell r="P993">
            <v>67816</v>
          </cell>
        </row>
        <row r="994">
          <cell r="B994">
            <v>833</v>
          </cell>
          <cell r="C994">
            <v>833</v>
          </cell>
          <cell r="D994">
            <v>833</v>
          </cell>
          <cell r="E994">
            <v>833</v>
          </cell>
          <cell r="F994">
            <v>833</v>
          </cell>
          <cell r="G994">
            <v>833</v>
          </cell>
          <cell r="H994">
            <v>833</v>
          </cell>
          <cell r="I994">
            <v>833</v>
          </cell>
          <cell r="J994">
            <v>833</v>
          </cell>
          <cell r="K994">
            <v>833</v>
          </cell>
          <cell r="L994">
            <v>833</v>
          </cell>
          <cell r="M994">
            <v>833</v>
          </cell>
          <cell r="N994">
            <v>833</v>
          </cell>
          <cell r="O994">
            <v>833</v>
          </cell>
          <cell r="P994">
            <v>833</v>
          </cell>
        </row>
        <row r="995">
          <cell r="B995">
            <v>17474</v>
          </cell>
          <cell r="C995">
            <v>17474</v>
          </cell>
          <cell r="D995">
            <v>17474</v>
          </cell>
          <cell r="E995">
            <v>17474</v>
          </cell>
          <cell r="F995">
            <v>17474</v>
          </cell>
          <cell r="G995">
            <v>17474</v>
          </cell>
          <cell r="H995">
            <v>17474</v>
          </cell>
          <cell r="I995">
            <v>17474</v>
          </cell>
          <cell r="J995">
            <v>17474</v>
          </cell>
          <cell r="K995">
            <v>17474</v>
          </cell>
          <cell r="L995">
            <v>17474</v>
          </cell>
          <cell r="M995">
            <v>17474</v>
          </cell>
          <cell r="N995">
            <v>17474</v>
          </cell>
          <cell r="O995">
            <v>17474</v>
          </cell>
          <cell r="P995">
            <v>17474</v>
          </cell>
        </row>
        <row r="996">
          <cell r="B996">
            <v>36590</v>
          </cell>
          <cell r="C996">
            <v>38186</v>
          </cell>
          <cell r="D996">
            <v>38441</v>
          </cell>
          <cell r="E996">
            <v>115148</v>
          </cell>
          <cell r="F996">
            <v>31758</v>
          </cell>
          <cell r="G996">
            <v>34854</v>
          </cell>
          <cell r="H996">
            <v>34870</v>
          </cell>
          <cell r="I996">
            <v>32567</v>
          </cell>
          <cell r="J996">
            <v>30802</v>
          </cell>
          <cell r="K996">
            <v>29138</v>
          </cell>
          <cell r="L996">
            <v>27109</v>
          </cell>
          <cell r="M996">
            <v>25560</v>
          </cell>
          <cell r="N996">
            <v>27620</v>
          </cell>
          <cell r="O996">
            <v>26989</v>
          </cell>
          <cell r="P996">
            <v>26424</v>
          </cell>
        </row>
        <row r="997">
          <cell r="B997">
            <v>1479</v>
          </cell>
          <cell r="C997">
            <v>1479</v>
          </cell>
          <cell r="D997">
            <v>1479</v>
          </cell>
          <cell r="E997">
            <v>1479</v>
          </cell>
          <cell r="F997">
            <v>1479</v>
          </cell>
          <cell r="G997">
            <v>1479</v>
          </cell>
          <cell r="H997">
            <v>1479</v>
          </cell>
          <cell r="I997">
            <v>1479</v>
          </cell>
          <cell r="J997">
            <v>1479</v>
          </cell>
          <cell r="K997">
            <v>1479</v>
          </cell>
          <cell r="L997">
            <v>1479</v>
          </cell>
          <cell r="M997">
            <v>1479</v>
          </cell>
          <cell r="N997">
            <v>1479</v>
          </cell>
          <cell r="O997">
            <v>1479</v>
          </cell>
          <cell r="P997">
            <v>1479</v>
          </cell>
        </row>
        <row r="998">
          <cell r="B998">
            <v>1479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B1001">
            <v>816165</v>
          </cell>
          <cell r="C1001">
            <v>802873</v>
          </cell>
          <cell r="D1001">
            <v>805179</v>
          </cell>
          <cell r="E1001">
            <v>5159759</v>
          </cell>
          <cell r="F1001">
            <v>4821269</v>
          </cell>
          <cell r="G1001">
            <v>4474432</v>
          </cell>
          <cell r="H1001">
            <v>4136241</v>
          </cell>
          <cell r="I1001">
            <v>3780406</v>
          </cell>
          <cell r="J1001">
            <v>3444138</v>
          </cell>
          <cell r="K1001">
            <v>3106922</v>
          </cell>
          <cell r="L1001">
            <v>2769054</v>
          </cell>
          <cell r="M1001">
            <v>2421840</v>
          </cell>
          <cell r="N1001">
            <v>2072603</v>
          </cell>
          <cell r="O1001">
            <v>1727960</v>
          </cell>
          <cell r="P1001">
            <v>1699876</v>
          </cell>
        </row>
        <row r="1002">
          <cell r="B1002">
            <v>79303</v>
          </cell>
          <cell r="C1002">
            <v>79304</v>
          </cell>
          <cell r="D1002">
            <v>79304</v>
          </cell>
          <cell r="E1002">
            <v>460629</v>
          </cell>
          <cell r="F1002">
            <v>731463</v>
          </cell>
          <cell r="G1002">
            <v>631722</v>
          </cell>
          <cell r="H1002">
            <v>559780</v>
          </cell>
          <cell r="I1002">
            <v>519210</v>
          </cell>
          <cell r="J1002">
            <v>513824</v>
          </cell>
          <cell r="K1002">
            <v>548188</v>
          </cell>
          <cell r="L1002">
            <v>627396</v>
          </cell>
          <cell r="M1002">
            <v>757196</v>
          </cell>
          <cell r="N1002">
            <v>436208</v>
          </cell>
          <cell r="O1002">
            <v>115220</v>
          </cell>
          <cell r="P1002">
            <v>108432</v>
          </cell>
        </row>
        <row r="1003">
          <cell r="B1003">
            <v>4179</v>
          </cell>
          <cell r="C1003">
            <v>4142</v>
          </cell>
          <cell r="D1003">
            <v>4218</v>
          </cell>
          <cell r="E1003">
            <v>4296</v>
          </cell>
          <cell r="F1003">
            <v>4371</v>
          </cell>
          <cell r="G1003">
            <v>4446</v>
          </cell>
          <cell r="H1003">
            <v>4521</v>
          </cell>
          <cell r="I1003">
            <v>4598</v>
          </cell>
          <cell r="J1003">
            <v>4677</v>
          </cell>
          <cell r="K1003">
            <v>4758</v>
          </cell>
          <cell r="L1003">
            <v>4842</v>
          </cell>
          <cell r="M1003">
            <v>4928</v>
          </cell>
          <cell r="N1003">
            <v>5015</v>
          </cell>
          <cell r="O1003">
            <v>5106</v>
          </cell>
          <cell r="P1003">
            <v>5198</v>
          </cell>
        </row>
        <row r="1004">
          <cell r="B1004">
            <v>732683</v>
          </cell>
          <cell r="C1004">
            <v>719427</v>
          </cell>
          <cell r="D1004">
            <v>721656</v>
          </cell>
          <cell r="E1004">
            <v>4694834</v>
          </cell>
          <cell r="F1004">
            <v>4085435</v>
          </cell>
          <cell r="G1004">
            <v>3838264</v>
          </cell>
          <cell r="H1004">
            <v>3571940</v>
          </cell>
          <cell r="I1004">
            <v>3256598</v>
          </cell>
          <cell r="J1004">
            <v>2925637</v>
          </cell>
          <cell r="K1004">
            <v>2553976</v>
          </cell>
          <cell r="L1004">
            <v>2136816</v>
          </cell>
          <cell r="M1004">
            <v>1659716</v>
          </cell>
          <cell r="N1004">
            <v>1631379</v>
          </cell>
          <cell r="O1004">
            <v>1607634</v>
          </cell>
          <cell r="P1004">
            <v>1586247</v>
          </cell>
        </row>
        <row r="1005">
          <cell r="B1005">
            <v>-353016</v>
          </cell>
          <cell r="C1005">
            <v>-349874</v>
          </cell>
          <cell r="D1005">
            <v>-306791</v>
          </cell>
          <cell r="E1005">
            <v>-2009501</v>
          </cell>
          <cell r="F1005">
            <v>1441345</v>
          </cell>
          <cell r="G1005">
            <v>1134631</v>
          </cell>
          <cell r="H1005">
            <v>950186</v>
          </cell>
          <cell r="I1005">
            <v>769504</v>
          </cell>
          <cell r="J1005">
            <v>589840</v>
          </cell>
          <cell r="K1005">
            <v>411788</v>
          </cell>
          <cell r="L1005">
            <v>248163</v>
          </cell>
          <cell r="M1005">
            <v>74076</v>
          </cell>
          <cell r="N1005">
            <v>-256407</v>
          </cell>
          <cell r="O1005">
            <v>-449056</v>
          </cell>
          <cell r="P1005">
            <v>-452596</v>
          </cell>
        </row>
        <row r="1006">
          <cell r="B1006">
            <v>0</v>
          </cell>
          <cell r="C1006">
            <v>0</v>
          </cell>
          <cell r="D1006">
            <v>0</v>
          </cell>
          <cell r="E1006">
            <v>-381325</v>
          </cell>
          <cell r="F1006">
            <v>-652159</v>
          </cell>
          <cell r="G1006">
            <v>-552418</v>
          </cell>
          <cell r="H1006">
            <v>-480476</v>
          </cell>
          <cell r="I1006">
            <v>-439906</v>
          </cell>
          <cell r="J1006">
            <v>-434520</v>
          </cell>
          <cell r="K1006">
            <v>-468884</v>
          </cell>
          <cell r="L1006">
            <v>-548092</v>
          </cell>
          <cell r="M1006">
            <v>-677892</v>
          </cell>
          <cell r="N1006">
            <v>-356904</v>
          </cell>
          <cell r="O1006">
            <v>-35916</v>
          </cell>
          <cell r="P1006">
            <v>-29128</v>
          </cell>
        </row>
        <row r="1007">
          <cell r="B1007">
            <v>-33886</v>
          </cell>
          <cell r="C1007">
            <v>0</v>
          </cell>
          <cell r="D1007">
            <v>0</v>
          </cell>
          <cell r="E1007">
            <v>-381325</v>
          </cell>
          <cell r="F1007">
            <v>-270834</v>
          </cell>
          <cell r="G1007">
            <v>99741</v>
          </cell>
          <cell r="H1007">
            <v>71942</v>
          </cell>
          <cell r="I1007">
            <v>40570</v>
          </cell>
          <cell r="J1007">
            <v>5387</v>
          </cell>
          <cell r="K1007">
            <v>-34364</v>
          </cell>
          <cell r="L1007">
            <v>-79208</v>
          </cell>
          <cell r="M1007">
            <v>-129800</v>
          </cell>
          <cell r="N1007">
            <v>320988</v>
          </cell>
          <cell r="O1007">
            <v>320988</v>
          </cell>
          <cell r="P1007">
            <v>6788</v>
          </cell>
        </row>
        <row r="1008">
          <cell r="B1008">
            <v>24506</v>
          </cell>
          <cell r="C1008">
            <v>22219</v>
          </cell>
          <cell r="D1008">
            <v>22172</v>
          </cell>
          <cell r="E1008">
            <v>101901</v>
          </cell>
          <cell r="F1008">
            <v>37130</v>
          </cell>
          <cell r="G1008">
            <v>37261</v>
          </cell>
          <cell r="H1008">
            <v>36879</v>
          </cell>
          <cell r="I1008">
            <v>36466</v>
          </cell>
          <cell r="J1008">
            <v>36331</v>
          </cell>
          <cell r="K1008">
            <v>36387</v>
          </cell>
          <cell r="L1008">
            <v>35914</v>
          </cell>
          <cell r="M1008">
            <v>35642</v>
          </cell>
          <cell r="N1008">
            <v>34990</v>
          </cell>
          <cell r="O1008">
            <v>34633</v>
          </cell>
          <cell r="P1008">
            <v>34368</v>
          </cell>
        </row>
        <row r="1009">
          <cell r="B1009">
            <v>1842</v>
          </cell>
          <cell r="C1009">
            <v>2582</v>
          </cell>
          <cell r="D1009">
            <v>2586</v>
          </cell>
          <cell r="E1009">
            <v>2746</v>
          </cell>
          <cell r="F1009">
            <v>2724</v>
          </cell>
          <cell r="G1009">
            <v>2720</v>
          </cell>
          <cell r="H1009">
            <v>2833</v>
          </cell>
          <cell r="I1009">
            <v>2705</v>
          </cell>
          <cell r="J1009">
            <v>2903</v>
          </cell>
          <cell r="K1009">
            <v>3010</v>
          </cell>
          <cell r="L1009">
            <v>3154</v>
          </cell>
          <cell r="M1009">
            <v>3214</v>
          </cell>
          <cell r="N1009">
            <v>3349</v>
          </cell>
          <cell r="O1009">
            <v>3553</v>
          </cell>
          <cell r="P1009">
            <v>3754</v>
          </cell>
        </row>
        <row r="1010">
          <cell r="B1010">
            <v>-4182</v>
          </cell>
          <cell r="C1010">
            <v>-1174</v>
          </cell>
          <cell r="D1010">
            <v>-31506</v>
          </cell>
          <cell r="E1010">
            <v>125749</v>
          </cell>
          <cell r="F1010">
            <v>118516</v>
          </cell>
          <cell r="G1010">
            <v>-1142</v>
          </cell>
          <cell r="H1010">
            <v>-1158</v>
          </cell>
          <cell r="I1010">
            <v>-1177</v>
          </cell>
          <cell r="J1010">
            <v>-1200</v>
          </cell>
          <cell r="K1010">
            <v>-1225</v>
          </cell>
          <cell r="L1010">
            <v>-1250</v>
          </cell>
          <cell r="M1010">
            <v>-1275</v>
          </cell>
          <cell r="N1010">
            <v>-1298</v>
          </cell>
          <cell r="O1010">
            <v>-1327</v>
          </cell>
          <cell r="P1010">
            <v>-1358</v>
          </cell>
        </row>
        <row r="1011">
          <cell r="B1011">
            <v>-118</v>
          </cell>
          <cell r="C1011">
            <v>-111</v>
          </cell>
          <cell r="D1011">
            <v>-8515</v>
          </cell>
          <cell r="E1011">
            <v>35055</v>
          </cell>
          <cell r="F1011">
            <v>33051</v>
          </cell>
          <cell r="G1011">
            <v>-102</v>
          </cell>
          <cell r="H1011">
            <v>-107</v>
          </cell>
          <cell r="I1011">
            <v>-112</v>
          </cell>
          <cell r="J1011">
            <v>-118</v>
          </cell>
          <cell r="K1011">
            <v>-125</v>
          </cell>
          <cell r="L1011">
            <v>-132</v>
          </cell>
          <cell r="M1011">
            <v>-139</v>
          </cell>
          <cell r="N1011">
            <v>-145</v>
          </cell>
          <cell r="O1011">
            <v>-154</v>
          </cell>
          <cell r="P1011">
            <v>-162</v>
          </cell>
        </row>
        <row r="1012">
          <cell r="B1012">
            <v>0</v>
          </cell>
          <cell r="C1012">
            <v>0</v>
          </cell>
          <cell r="D1012">
            <v>-95000</v>
          </cell>
          <cell r="E1012">
            <v>397717</v>
          </cell>
          <cell r="F1012">
            <v>374973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</row>
        <row r="1013">
          <cell r="B1013">
            <v>624036</v>
          </cell>
          <cell r="C1013">
            <v>658376</v>
          </cell>
          <cell r="D1013">
            <v>662776</v>
          </cell>
          <cell r="E1013">
            <v>4920839</v>
          </cell>
          <cell r="F1013">
            <v>1290984</v>
          </cell>
          <cell r="G1013">
            <v>1399746</v>
          </cell>
          <cell r="H1013">
            <v>1383737</v>
          </cell>
          <cell r="I1013">
            <v>1345759</v>
          </cell>
          <cell r="J1013">
            <v>1321979</v>
          </cell>
          <cell r="K1013">
            <v>1295021</v>
          </cell>
          <cell r="L1013">
            <v>1255056</v>
          </cell>
          <cell r="M1013">
            <v>1217164</v>
          </cell>
          <cell r="N1013">
            <v>1340753</v>
          </cell>
          <cell r="O1013">
            <v>1322982</v>
          </cell>
          <cell r="P1013">
            <v>1308126</v>
          </cell>
        </row>
        <row r="1017">
          <cell r="B1017">
            <v>77746</v>
          </cell>
          <cell r="C1017">
            <v>77746</v>
          </cell>
          <cell r="D1017">
            <v>77746</v>
          </cell>
          <cell r="E1017">
            <v>77746</v>
          </cell>
          <cell r="F1017">
            <v>77746</v>
          </cell>
          <cell r="G1017">
            <v>77746</v>
          </cell>
          <cell r="H1017">
            <v>77746</v>
          </cell>
          <cell r="I1017">
            <v>77746</v>
          </cell>
          <cell r="J1017">
            <v>77746</v>
          </cell>
          <cell r="K1017">
            <v>77746</v>
          </cell>
          <cell r="L1017">
            <v>77746</v>
          </cell>
          <cell r="M1017">
            <v>77746</v>
          </cell>
          <cell r="N1017">
            <v>77746</v>
          </cell>
          <cell r="O1017">
            <v>77746</v>
          </cell>
          <cell r="P1017">
            <v>77746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1">
          <cell r="B1021">
            <v>35953</v>
          </cell>
          <cell r="C1021">
            <v>38337</v>
          </cell>
          <cell r="D1021">
            <v>40654</v>
          </cell>
          <cell r="E1021">
            <v>42842</v>
          </cell>
          <cell r="F1021">
            <v>44873</v>
          </cell>
          <cell r="G1021">
            <v>46992</v>
          </cell>
          <cell r="H1021">
            <v>49217</v>
          </cell>
          <cell r="I1021">
            <v>51542</v>
          </cell>
          <cell r="J1021">
            <v>53978</v>
          </cell>
          <cell r="K1021">
            <v>56534</v>
          </cell>
          <cell r="L1021">
            <v>59220</v>
          </cell>
          <cell r="M1021">
            <v>62036</v>
          </cell>
          <cell r="N1021">
            <v>65161</v>
          </cell>
          <cell r="O1021">
            <v>68442</v>
          </cell>
          <cell r="P1021">
            <v>71891</v>
          </cell>
        </row>
        <row r="1022">
          <cell r="B1022">
            <v>2616</v>
          </cell>
          <cell r="C1022">
            <v>2663</v>
          </cell>
          <cell r="D1022">
            <v>2739</v>
          </cell>
          <cell r="E1022">
            <v>2817</v>
          </cell>
          <cell r="F1022">
            <v>2892</v>
          </cell>
          <cell r="G1022">
            <v>2967</v>
          </cell>
          <cell r="H1022">
            <v>3042</v>
          </cell>
          <cell r="I1022">
            <v>3119</v>
          </cell>
          <cell r="J1022">
            <v>3198</v>
          </cell>
          <cell r="K1022">
            <v>3279</v>
          </cell>
          <cell r="L1022">
            <v>3363</v>
          </cell>
          <cell r="M1022">
            <v>3449</v>
          </cell>
          <cell r="N1022">
            <v>3536</v>
          </cell>
          <cell r="O1022">
            <v>3627</v>
          </cell>
          <cell r="P1022">
            <v>3719</v>
          </cell>
        </row>
        <row r="1023"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</row>
        <row r="1033">
          <cell r="B1033">
            <v>2709</v>
          </cell>
          <cell r="C1033">
            <v>3684</v>
          </cell>
          <cell r="D1033">
            <v>2871</v>
          </cell>
          <cell r="E1033">
            <v>2943</v>
          </cell>
          <cell r="F1033">
            <v>3017</v>
          </cell>
          <cell r="G1033">
            <v>3092</v>
          </cell>
          <cell r="H1033">
            <v>3170</v>
          </cell>
          <cell r="I1033">
            <v>3249</v>
          </cell>
          <cell r="J1033">
            <v>3330</v>
          </cell>
          <cell r="K1033">
            <v>3413</v>
          </cell>
          <cell r="L1033">
            <v>3499</v>
          </cell>
          <cell r="M1033">
            <v>3586</v>
          </cell>
          <cell r="N1033">
            <v>3676</v>
          </cell>
          <cell r="O1033">
            <v>3768</v>
          </cell>
          <cell r="P1033">
            <v>3862</v>
          </cell>
        </row>
        <row r="1034">
          <cell r="B1034">
            <v>8154</v>
          </cell>
          <cell r="C1034">
            <v>21914</v>
          </cell>
          <cell r="D1034">
            <v>21834</v>
          </cell>
          <cell r="E1034">
            <v>21463</v>
          </cell>
          <cell r="F1034">
            <v>16523</v>
          </cell>
          <cell r="G1034">
            <v>16937</v>
          </cell>
          <cell r="H1034">
            <v>17360</v>
          </cell>
          <cell r="I1034">
            <v>17794</v>
          </cell>
          <cell r="J1034">
            <v>18239</v>
          </cell>
          <cell r="K1034">
            <v>18695</v>
          </cell>
          <cell r="L1034">
            <v>19162</v>
          </cell>
          <cell r="M1034">
            <v>19641</v>
          </cell>
          <cell r="N1034">
            <v>20132</v>
          </cell>
          <cell r="O1034">
            <v>20635</v>
          </cell>
          <cell r="P1034">
            <v>21151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</row>
        <row r="1036">
          <cell r="B1036">
            <v>7850</v>
          </cell>
          <cell r="C1036">
            <v>9547</v>
          </cell>
          <cell r="D1036">
            <v>10299</v>
          </cell>
          <cell r="E1036">
            <v>10557</v>
          </cell>
          <cell r="F1036">
            <v>10821</v>
          </cell>
          <cell r="G1036">
            <v>11091</v>
          </cell>
          <cell r="H1036">
            <v>11368</v>
          </cell>
          <cell r="I1036">
            <v>11653</v>
          </cell>
          <cell r="J1036">
            <v>11944</v>
          </cell>
          <cell r="K1036">
            <v>12242</v>
          </cell>
          <cell r="L1036">
            <v>12549</v>
          </cell>
          <cell r="M1036">
            <v>12862</v>
          </cell>
          <cell r="N1036">
            <v>13184</v>
          </cell>
          <cell r="O1036">
            <v>13513</v>
          </cell>
          <cell r="P1036">
            <v>13851</v>
          </cell>
        </row>
        <row r="1037">
          <cell r="B1037">
            <v>440</v>
          </cell>
          <cell r="C1037">
            <v>363</v>
          </cell>
          <cell r="D1037">
            <v>371</v>
          </cell>
          <cell r="E1037">
            <v>440</v>
          </cell>
          <cell r="F1037">
            <v>475</v>
          </cell>
          <cell r="G1037">
            <v>502</v>
          </cell>
          <cell r="H1037">
            <v>519</v>
          </cell>
          <cell r="I1037">
            <v>530</v>
          </cell>
          <cell r="J1037">
            <v>537</v>
          </cell>
          <cell r="K1037">
            <v>544</v>
          </cell>
          <cell r="L1037">
            <v>550</v>
          </cell>
          <cell r="M1037">
            <v>557</v>
          </cell>
          <cell r="N1037">
            <v>565</v>
          </cell>
          <cell r="O1037">
            <v>575</v>
          </cell>
          <cell r="P1037">
            <v>585</v>
          </cell>
        </row>
        <row r="1038">
          <cell r="B1038">
            <v>3425</v>
          </cell>
          <cell r="C1038">
            <v>3339</v>
          </cell>
          <cell r="D1038">
            <v>3459</v>
          </cell>
          <cell r="E1038">
            <v>3470</v>
          </cell>
          <cell r="F1038">
            <v>3987</v>
          </cell>
          <cell r="G1038">
            <v>4529</v>
          </cell>
          <cell r="H1038">
            <v>4721</v>
          </cell>
          <cell r="I1038">
            <v>4730</v>
          </cell>
          <cell r="J1038">
            <v>4722</v>
          </cell>
          <cell r="K1038">
            <v>4775</v>
          </cell>
          <cell r="L1038">
            <v>4849</v>
          </cell>
          <cell r="M1038">
            <v>4802</v>
          </cell>
          <cell r="N1038">
            <v>4838</v>
          </cell>
          <cell r="O1038">
            <v>4963</v>
          </cell>
          <cell r="P1038">
            <v>5096</v>
          </cell>
        </row>
        <row r="1039">
          <cell r="B1039">
            <v>315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-2</v>
          </cell>
          <cell r="M1039">
            <v>-6</v>
          </cell>
          <cell r="N1039">
            <v>-11</v>
          </cell>
          <cell r="O1039">
            <v>-15</v>
          </cell>
          <cell r="P1039">
            <v>-19</v>
          </cell>
        </row>
        <row r="1040">
          <cell r="B1040">
            <v>-490</v>
          </cell>
          <cell r="C1040">
            <v>-70</v>
          </cell>
          <cell r="D1040">
            <v>278</v>
          </cell>
          <cell r="E1040">
            <v>1065</v>
          </cell>
          <cell r="F1040">
            <v>1554</v>
          </cell>
          <cell r="G1040">
            <v>1760</v>
          </cell>
          <cell r="H1040">
            <v>1876</v>
          </cell>
          <cell r="I1040">
            <v>1885</v>
          </cell>
          <cell r="J1040">
            <v>1836</v>
          </cell>
          <cell r="K1040">
            <v>1787</v>
          </cell>
          <cell r="L1040">
            <v>1772</v>
          </cell>
          <cell r="M1040">
            <v>1810</v>
          </cell>
          <cell r="N1040">
            <v>1880</v>
          </cell>
          <cell r="O1040">
            <v>1953</v>
          </cell>
          <cell r="P1040">
            <v>2022</v>
          </cell>
        </row>
        <row r="1041">
          <cell r="B1041">
            <v>2742</v>
          </cell>
          <cell r="C1041">
            <v>2788</v>
          </cell>
          <cell r="D1041">
            <v>5744</v>
          </cell>
          <cell r="E1041">
            <v>5506</v>
          </cell>
          <cell r="F1041">
            <v>4670</v>
          </cell>
          <cell r="G1041">
            <v>5035</v>
          </cell>
          <cell r="H1041">
            <v>4943</v>
          </cell>
          <cell r="I1041">
            <v>4661</v>
          </cell>
          <cell r="J1041">
            <v>4605</v>
          </cell>
          <cell r="K1041">
            <v>4678</v>
          </cell>
          <cell r="L1041">
            <v>4895</v>
          </cell>
          <cell r="M1041">
            <v>4998</v>
          </cell>
          <cell r="N1041">
            <v>5055</v>
          </cell>
          <cell r="O1041">
            <v>5165</v>
          </cell>
          <cell r="P1041">
            <v>5294</v>
          </cell>
        </row>
        <row r="1042">
          <cell r="B1042">
            <v>3302</v>
          </cell>
          <cell r="C1042">
            <v>3186</v>
          </cell>
          <cell r="D1042">
            <v>3358</v>
          </cell>
          <cell r="E1042">
            <v>3398</v>
          </cell>
          <cell r="F1042">
            <v>3986</v>
          </cell>
          <cell r="G1042">
            <v>4542</v>
          </cell>
          <cell r="H1042">
            <v>4775</v>
          </cell>
          <cell r="I1042">
            <v>4776</v>
          </cell>
          <cell r="J1042">
            <v>4768</v>
          </cell>
          <cell r="K1042">
            <v>4796</v>
          </cell>
          <cell r="L1042">
            <v>4861</v>
          </cell>
          <cell r="M1042">
            <v>4812</v>
          </cell>
          <cell r="N1042">
            <v>4843</v>
          </cell>
          <cell r="O1042">
            <v>4963</v>
          </cell>
          <cell r="P1042">
            <v>5096</v>
          </cell>
        </row>
        <row r="1043">
          <cell r="B1043">
            <v>38669</v>
          </cell>
          <cell r="C1043">
            <v>37310</v>
          </cell>
          <cell r="D1043">
            <v>42070</v>
          </cell>
          <cell r="E1043">
            <v>45076</v>
          </cell>
          <cell r="F1043">
            <v>47744</v>
          </cell>
          <cell r="G1043">
            <v>49865</v>
          </cell>
          <cell r="H1043">
            <v>50918</v>
          </cell>
          <cell r="I1043">
            <v>51768</v>
          </cell>
          <cell r="J1043">
            <v>52524</v>
          </cell>
          <cell r="K1043">
            <v>53175</v>
          </cell>
          <cell r="L1043">
            <v>53807</v>
          </cell>
          <cell r="M1043">
            <v>54554</v>
          </cell>
          <cell r="N1043">
            <v>55439</v>
          </cell>
          <cell r="O1043">
            <v>56386</v>
          </cell>
          <cell r="P1043">
            <v>57357</v>
          </cell>
        </row>
        <row r="1044">
          <cell r="B1044">
            <v>3319</v>
          </cell>
          <cell r="C1044">
            <v>2644</v>
          </cell>
          <cell r="D1044">
            <v>4640</v>
          </cell>
          <cell r="E1044">
            <v>5549</v>
          </cell>
          <cell r="F1044">
            <v>6017</v>
          </cell>
          <cell r="G1044">
            <v>5838</v>
          </cell>
          <cell r="H1044">
            <v>5479</v>
          </cell>
          <cell r="I1044">
            <v>5003</v>
          </cell>
          <cell r="J1044">
            <v>4913</v>
          </cell>
          <cell r="K1044">
            <v>4800</v>
          </cell>
          <cell r="L1044">
            <v>4887</v>
          </cell>
          <cell r="M1044">
            <v>4986</v>
          </cell>
          <cell r="N1044">
            <v>5074</v>
          </cell>
          <cell r="O1044">
            <v>5198</v>
          </cell>
          <cell r="P1044">
            <v>5334</v>
          </cell>
        </row>
        <row r="1045"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</row>
        <row r="1047">
          <cell r="B1047">
            <v>1250</v>
          </cell>
          <cell r="C1047">
            <v>-3374</v>
          </cell>
          <cell r="D1047">
            <v>-289</v>
          </cell>
          <cell r="E1047">
            <v>1063</v>
          </cell>
          <cell r="F1047">
            <v>1541</v>
          </cell>
          <cell r="G1047">
            <v>1598</v>
          </cell>
          <cell r="H1047">
            <v>1611</v>
          </cell>
          <cell r="I1047">
            <v>1643</v>
          </cell>
          <cell r="J1047">
            <v>1666</v>
          </cell>
          <cell r="K1047">
            <v>1698</v>
          </cell>
          <cell r="L1047">
            <v>1711</v>
          </cell>
          <cell r="M1047">
            <v>1738</v>
          </cell>
          <cell r="N1047">
            <v>1767</v>
          </cell>
          <cell r="O1047">
            <v>1800</v>
          </cell>
          <cell r="P1047">
            <v>1830</v>
          </cell>
        </row>
        <row r="1048">
          <cell r="B1048">
            <v>345</v>
          </cell>
          <cell r="C1048">
            <v>-882</v>
          </cell>
          <cell r="D1048">
            <v>-204</v>
          </cell>
          <cell r="E1048">
            <v>86</v>
          </cell>
          <cell r="F1048">
            <v>230</v>
          </cell>
          <cell r="G1048">
            <v>317</v>
          </cell>
          <cell r="H1048">
            <v>378</v>
          </cell>
          <cell r="I1048">
            <v>433</v>
          </cell>
          <cell r="J1048">
            <v>448</v>
          </cell>
          <cell r="K1048">
            <v>470</v>
          </cell>
          <cell r="L1048">
            <v>472</v>
          </cell>
          <cell r="M1048">
            <v>465</v>
          </cell>
          <cell r="N1048">
            <v>467</v>
          </cell>
          <cell r="O1048">
            <v>476</v>
          </cell>
          <cell r="P1048">
            <v>484</v>
          </cell>
        </row>
        <row r="1049">
          <cell r="B1049">
            <v>267</v>
          </cell>
          <cell r="C1049">
            <v>254</v>
          </cell>
          <cell r="D1049">
            <v>388</v>
          </cell>
          <cell r="E1049">
            <v>410</v>
          </cell>
          <cell r="F1049">
            <v>386</v>
          </cell>
          <cell r="G1049">
            <v>401</v>
          </cell>
          <cell r="H1049">
            <v>412</v>
          </cell>
          <cell r="I1049">
            <v>422</v>
          </cell>
          <cell r="J1049">
            <v>430</v>
          </cell>
          <cell r="K1049">
            <v>440</v>
          </cell>
          <cell r="L1049">
            <v>450</v>
          </cell>
          <cell r="M1049">
            <v>459</v>
          </cell>
          <cell r="N1049">
            <v>468</v>
          </cell>
          <cell r="O1049">
            <v>480</v>
          </cell>
          <cell r="P1049">
            <v>491</v>
          </cell>
        </row>
        <row r="1052">
          <cell r="B1052">
            <v>44625</v>
          </cell>
          <cell r="C1052">
            <v>44841</v>
          </cell>
          <cell r="D1052">
            <v>62093</v>
          </cell>
          <cell r="E1052">
            <v>81328</v>
          </cell>
          <cell r="F1052">
            <v>90400</v>
          </cell>
          <cell r="G1052">
            <v>77583</v>
          </cell>
          <cell r="H1052">
            <v>78797</v>
          </cell>
          <cell r="I1052">
            <v>54877</v>
          </cell>
          <cell r="J1052">
            <v>64996</v>
          </cell>
          <cell r="K1052">
            <v>64118</v>
          </cell>
          <cell r="L1052">
            <v>66251</v>
          </cell>
          <cell r="M1052">
            <v>59376</v>
          </cell>
          <cell r="N1052">
            <v>59719</v>
          </cell>
          <cell r="O1052">
            <v>66883</v>
          </cell>
          <cell r="P1052">
            <v>72061</v>
          </cell>
        </row>
        <row r="1053">
          <cell r="B1053">
            <v>0</v>
          </cell>
          <cell r="C1053">
            <v>42457</v>
          </cell>
          <cell r="D1053">
            <v>59777</v>
          </cell>
          <cell r="E1053">
            <v>79139</v>
          </cell>
          <cell r="F1053">
            <v>88369</v>
          </cell>
          <cell r="G1053">
            <v>75464</v>
          </cell>
          <cell r="H1053">
            <v>76573</v>
          </cell>
          <cell r="I1053">
            <v>52552</v>
          </cell>
          <cell r="J1053">
            <v>62560</v>
          </cell>
          <cell r="K1053">
            <v>61561</v>
          </cell>
          <cell r="L1053">
            <v>63565</v>
          </cell>
          <cell r="M1053">
            <v>56560</v>
          </cell>
          <cell r="N1053">
            <v>56593</v>
          </cell>
          <cell r="O1053">
            <v>63603</v>
          </cell>
          <cell r="P1053">
            <v>68612</v>
          </cell>
        </row>
        <row r="1055">
          <cell r="B1055">
            <v>7177</v>
          </cell>
          <cell r="C1055">
            <v>5977</v>
          </cell>
          <cell r="D1055">
            <v>8686</v>
          </cell>
          <cell r="E1055">
            <v>11499</v>
          </cell>
          <cell r="F1055">
            <v>12840</v>
          </cell>
          <cell r="G1055">
            <v>13729</v>
          </cell>
          <cell r="H1055">
            <v>13891</v>
          </cell>
          <cell r="I1055">
            <v>10401</v>
          </cell>
          <cell r="J1055">
            <v>11855</v>
          </cell>
          <cell r="K1055">
            <v>11710</v>
          </cell>
          <cell r="L1055">
            <v>10774</v>
          </cell>
          <cell r="M1055">
            <v>9756</v>
          </cell>
          <cell r="N1055">
            <v>9761</v>
          </cell>
          <cell r="O1055">
            <v>10780</v>
          </cell>
          <cell r="P1055">
            <v>11507</v>
          </cell>
        </row>
        <row r="1056">
          <cell r="B1056">
            <v>205</v>
          </cell>
          <cell r="C1056">
            <v>279</v>
          </cell>
          <cell r="D1056">
            <v>251</v>
          </cell>
          <cell r="E1056">
            <v>189</v>
          </cell>
          <cell r="F1056">
            <v>762</v>
          </cell>
          <cell r="G1056">
            <v>269</v>
          </cell>
          <cell r="H1056">
            <v>362</v>
          </cell>
          <cell r="I1056">
            <v>267</v>
          </cell>
          <cell r="J1056">
            <v>196</v>
          </cell>
          <cell r="K1056">
            <v>202</v>
          </cell>
          <cell r="L1056">
            <v>256</v>
          </cell>
          <cell r="M1056">
            <v>184</v>
          </cell>
          <cell r="N1056">
            <v>134</v>
          </cell>
          <cell r="O1056">
            <v>134</v>
          </cell>
          <cell r="P1056">
            <v>134</v>
          </cell>
        </row>
        <row r="1058">
          <cell r="B1058">
            <v>199162</v>
          </cell>
          <cell r="C1058">
            <v>55057</v>
          </cell>
          <cell r="D1058">
            <v>54648</v>
          </cell>
          <cell r="E1058">
            <v>-3899777</v>
          </cell>
          <cell r="F1058">
            <v>687715</v>
          </cell>
          <cell r="G1058">
            <v>310010</v>
          </cell>
          <cell r="H1058">
            <v>327632</v>
          </cell>
          <cell r="I1058">
            <v>350285</v>
          </cell>
          <cell r="J1058">
            <v>373896</v>
          </cell>
          <cell r="K1058">
            <v>411233</v>
          </cell>
          <cell r="L1058">
            <v>456156</v>
          </cell>
          <cell r="M1058">
            <v>506772</v>
          </cell>
          <cell r="N1058">
            <v>56003</v>
          </cell>
          <cell r="O1058">
            <v>56003</v>
          </cell>
          <cell r="P1058">
            <v>56003</v>
          </cell>
        </row>
        <row r="1059">
          <cell r="B1059">
            <v>29957</v>
          </cell>
          <cell r="C1059">
            <v>38615</v>
          </cell>
          <cell r="D1059">
            <v>50032</v>
          </cell>
          <cell r="E1059">
            <v>51567</v>
          </cell>
          <cell r="F1059">
            <v>24493</v>
          </cell>
          <cell r="G1059">
            <v>24196</v>
          </cell>
          <cell r="H1059">
            <v>23869</v>
          </cell>
          <cell r="I1059">
            <v>22744</v>
          </cell>
          <cell r="J1059">
            <v>21644</v>
          </cell>
          <cell r="K1059">
            <v>20279</v>
          </cell>
          <cell r="L1059">
            <v>13442</v>
          </cell>
          <cell r="M1059">
            <v>11904</v>
          </cell>
          <cell r="N1059">
            <v>11057</v>
          </cell>
          <cell r="O1059">
            <v>9936</v>
          </cell>
          <cell r="P1059">
            <v>8570</v>
          </cell>
        </row>
        <row r="1060">
          <cell r="B1060">
            <v>194587</v>
          </cell>
          <cell r="C1060">
            <v>50459</v>
          </cell>
          <cell r="D1060">
            <v>50137</v>
          </cell>
          <cell r="E1060">
            <v>-3927726</v>
          </cell>
          <cell r="F1060">
            <v>659116</v>
          </cell>
          <cell r="G1060">
            <v>287387</v>
          </cell>
          <cell r="H1060">
            <v>304210</v>
          </cell>
          <cell r="I1060">
            <v>326100</v>
          </cell>
          <cell r="J1060">
            <v>348697</v>
          </cell>
          <cell r="K1060">
            <v>385723</v>
          </cell>
          <cell r="L1060">
            <v>428933</v>
          </cell>
          <cell r="M1060">
            <v>479522</v>
          </cell>
          <cell r="N1060">
            <v>29013</v>
          </cell>
          <cell r="O1060">
            <v>29324</v>
          </cell>
          <cell r="P1060">
            <v>29636</v>
          </cell>
        </row>
        <row r="1061">
          <cell r="B1061">
            <v>47397</v>
          </cell>
          <cell r="C1061">
            <v>49615</v>
          </cell>
          <cell r="D1061">
            <v>49300</v>
          </cell>
          <cell r="E1061">
            <v>47027</v>
          </cell>
          <cell r="F1061">
            <v>44958</v>
          </cell>
          <cell r="G1061">
            <v>43389</v>
          </cell>
          <cell r="H1061">
            <v>42303</v>
          </cell>
          <cell r="I1061">
            <v>40927</v>
          </cell>
          <cell r="J1061">
            <v>39762</v>
          </cell>
          <cell r="K1061">
            <v>38566</v>
          </cell>
          <cell r="L1061">
            <v>32542</v>
          </cell>
          <cell r="M1061">
            <v>31272</v>
          </cell>
          <cell r="N1061">
            <v>30017</v>
          </cell>
          <cell r="O1061">
            <v>28789</v>
          </cell>
          <cell r="P1061">
            <v>27570</v>
          </cell>
        </row>
        <row r="1062">
          <cell r="C1062">
            <v>1718</v>
          </cell>
          <cell r="D1062">
            <v>1699</v>
          </cell>
          <cell r="E1062">
            <v>1459</v>
          </cell>
          <cell r="F1062">
            <v>1459</v>
          </cell>
          <cell r="G1062">
            <v>1191</v>
          </cell>
          <cell r="H1062">
            <v>630</v>
          </cell>
          <cell r="I1062">
            <v>530</v>
          </cell>
          <cell r="J1062">
            <v>264</v>
          </cell>
          <cell r="K1062">
            <v>128</v>
          </cell>
          <cell r="L1062">
            <v>128</v>
          </cell>
          <cell r="M1062">
            <v>128</v>
          </cell>
          <cell r="N1062">
            <v>128</v>
          </cell>
          <cell r="O1062">
            <v>128</v>
          </cell>
          <cell r="P1062">
            <v>128</v>
          </cell>
        </row>
        <row r="1064">
          <cell r="C1064">
            <v>58</v>
          </cell>
          <cell r="D1064">
            <v>183</v>
          </cell>
          <cell r="E1064">
            <v>353</v>
          </cell>
          <cell r="F1064">
            <v>556</v>
          </cell>
          <cell r="G1064">
            <v>758</v>
          </cell>
          <cell r="H1064">
            <v>953</v>
          </cell>
          <cell r="I1064">
            <v>1116</v>
          </cell>
          <cell r="J1064">
            <v>1269</v>
          </cell>
          <cell r="K1064">
            <v>1430</v>
          </cell>
          <cell r="L1064">
            <v>1586</v>
          </cell>
          <cell r="M1064">
            <v>1729</v>
          </cell>
          <cell r="N1064">
            <v>1865</v>
          </cell>
          <cell r="O1064">
            <v>2011</v>
          </cell>
          <cell r="P1064">
            <v>2170</v>
          </cell>
        </row>
        <row r="1065">
          <cell r="C1065">
            <v>83</v>
          </cell>
          <cell r="D1065">
            <v>279</v>
          </cell>
          <cell r="E1065">
            <v>538</v>
          </cell>
          <cell r="F1065">
            <v>834</v>
          </cell>
          <cell r="G1065">
            <v>1111</v>
          </cell>
          <cell r="H1065">
            <v>1352</v>
          </cell>
          <cell r="I1065">
            <v>1530</v>
          </cell>
          <cell r="J1065">
            <v>1666</v>
          </cell>
          <cell r="K1065">
            <v>1816</v>
          </cell>
          <cell r="L1065">
            <v>1957</v>
          </cell>
          <cell r="M1065">
            <v>2082</v>
          </cell>
          <cell r="N1065">
            <v>2199</v>
          </cell>
          <cell r="O1065">
            <v>2335</v>
          </cell>
          <cell r="P1065">
            <v>2501</v>
          </cell>
        </row>
        <row r="1066">
          <cell r="C1066">
            <v>58</v>
          </cell>
          <cell r="D1066">
            <v>183</v>
          </cell>
          <cell r="E1066">
            <v>353</v>
          </cell>
          <cell r="F1066">
            <v>556</v>
          </cell>
          <cell r="G1066">
            <v>758</v>
          </cell>
          <cell r="H1066">
            <v>953</v>
          </cell>
          <cell r="I1066">
            <v>1116</v>
          </cell>
          <cell r="J1066">
            <v>1269</v>
          </cell>
          <cell r="K1066">
            <v>1430</v>
          </cell>
          <cell r="L1066">
            <v>1586</v>
          </cell>
          <cell r="M1066">
            <v>1729</v>
          </cell>
          <cell r="N1066">
            <v>1865</v>
          </cell>
          <cell r="O1066">
            <v>2011</v>
          </cell>
          <cell r="P1066">
            <v>2170</v>
          </cell>
        </row>
        <row r="1067">
          <cell r="C1067">
            <v>43</v>
          </cell>
          <cell r="D1067">
            <v>148</v>
          </cell>
          <cell r="E1067">
            <v>292</v>
          </cell>
          <cell r="F1067">
            <v>462</v>
          </cell>
          <cell r="G1067">
            <v>633</v>
          </cell>
          <cell r="H1067">
            <v>796</v>
          </cell>
          <cell r="I1067">
            <v>931</v>
          </cell>
          <cell r="J1067">
            <v>1049</v>
          </cell>
          <cell r="K1067">
            <v>1173</v>
          </cell>
          <cell r="L1067">
            <v>1286</v>
          </cell>
          <cell r="M1067">
            <v>1383</v>
          </cell>
          <cell r="N1067">
            <v>1470</v>
          </cell>
          <cell r="O1067">
            <v>1563</v>
          </cell>
          <cell r="P1067">
            <v>1665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</row>
        <row r="1075">
          <cell r="B1075">
            <v>1567483</v>
          </cell>
          <cell r="C1075">
            <v>749294</v>
          </cell>
          <cell r="D1075">
            <v>800943</v>
          </cell>
          <cell r="E1075">
            <v>-1125142</v>
          </cell>
          <cell r="F1075">
            <v>-2733337</v>
          </cell>
          <cell r="G1075">
            <v>-2234345</v>
          </cell>
          <cell r="H1075">
            <v>-1913217</v>
          </cell>
          <cell r="I1075">
            <v>-1567693</v>
          </cell>
          <cell r="J1075">
            <v>-1195732</v>
          </cell>
          <cell r="K1075">
            <v>-791647</v>
          </cell>
          <cell r="L1075">
            <v>-343294</v>
          </cell>
          <cell r="M1075">
            <v>156384</v>
          </cell>
          <cell r="N1075">
            <v>458891</v>
          </cell>
          <cell r="O1075">
            <v>537963</v>
          </cell>
          <cell r="P1075">
            <v>618858</v>
          </cell>
        </row>
        <row r="1076">
          <cell r="B1076">
            <v>19610</v>
          </cell>
          <cell r="C1076">
            <v>17345</v>
          </cell>
          <cell r="D1076">
            <v>16572</v>
          </cell>
          <cell r="E1076">
            <v>15799</v>
          </cell>
          <cell r="F1076">
            <v>15026</v>
          </cell>
          <cell r="G1076">
            <v>14253</v>
          </cell>
          <cell r="H1076">
            <v>13480</v>
          </cell>
          <cell r="I1076">
            <v>12707</v>
          </cell>
          <cell r="J1076">
            <v>11934</v>
          </cell>
          <cell r="K1076">
            <v>11161</v>
          </cell>
          <cell r="L1076">
            <v>10388</v>
          </cell>
          <cell r="M1076">
            <v>9615</v>
          </cell>
          <cell r="N1076">
            <v>8842</v>
          </cell>
          <cell r="O1076">
            <v>8069</v>
          </cell>
          <cell r="P1076">
            <v>7296</v>
          </cell>
        </row>
        <row r="1077">
          <cell r="B1077">
            <v>51094</v>
          </cell>
          <cell r="C1077">
            <v>88845</v>
          </cell>
          <cell r="D1077">
            <v>87179</v>
          </cell>
          <cell r="E1077">
            <v>784425</v>
          </cell>
          <cell r="F1077">
            <v>1371126</v>
          </cell>
          <cell r="G1077">
            <v>1215849</v>
          </cell>
          <cell r="H1077">
            <v>1122880</v>
          </cell>
          <cell r="I1077">
            <v>1023011</v>
          </cell>
          <cell r="J1077">
            <v>914908</v>
          </cell>
          <cell r="K1077">
            <v>795799</v>
          </cell>
          <cell r="L1077">
            <v>661103</v>
          </cell>
          <cell r="M1077">
            <v>508432</v>
          </cell>
          <cell r="N1077">
            <v>425236</v>
          </cell>
          <cell r="O1077">
            <v>420408</v>
          </cell>
          <cell r="P1077">
            <v>415031</v>
          </cell>
        </row>
        <row r="1078">
          <cell r="B1078">
            <v>3008</v>
          </cell>
          <cell r="C1078">
            <v>2640</v>
          </cell>
          <cell r="D1078">
            <v>2701</v>
          </cell>
          <cell r="E1078">
            <v>2778</v>
          </cell>
          <cell r="F1078">
            <v>2854</v>
          </cell>
          <cell r="G1078">
            <v>2929</v>
          </cell>
          <cell r="H1078">
            <v>3004</v>
          </cell>
          <cell r="I1078">
            <v>3081</v>
          </cell>
          <cell r="J1078">
            <v>3158</v>
          </cell>
          <cell r="K1078">
            <v>3238</v>
          </cell>
          <cell r="L1078">
            <v>3321</v>
          </cell>
          <cell r="M1078">
            <v>3406</v>
          </cell>
          <cell r="N1078">
            <v>3493</v>
          </cell>
          <cell r="O1078">
            <v>3582</v>
          </cell>
          <cell r="P1078">
            <v>3673</v>
          </cell>
        </row>
        <row r="1079">
          <cell r="B1079">
            <v>40958</v>
          </cell>
          <cell r="C1079">
            <v>40958</v>
          </cell>
          <cell r="D1079">
            <v>42853</v>
          </cell>
          <cell r="E1079">
            <v>1720750</v>
          </cell>
          <cell r="F1079">
            <v>-1521039</v>
          </cell>
          <cell r="G1079">
            <v>-1256032</v>
          </cell>
          <cell r="H1079">
            <v>-1102435</v>
          </cell>
          <cell r="I1079">
            <v>-929806</v>
          </cell>
          <cell r="J1079">
            <v>-735817</v>
          </cell>
          <cell r="K1079">
            <v>-517867</v>
          </cell>
          <cell r="L1079">
            <v>-285042</v>
          </cell>
          <cell r="M1079">
            <v>-8542</v>
          </cell>
          <cell r="N1079">
            <v>137958</v>
          </cell>
          <cell r="O1079">
            <v>137958</v>
          </cell>
          <cell r="P1079">
            <v>137958</v>
          </cell>
        </row>
        <row r="1080">
          <cell r="B1080">
            <v>2457038</v>
          </cell>
          <cell r="C1080">
            <v>1437371</v>
          </cell>
          <cell r="D1080">
            <v>1481157</v>
          </cell>
          <cell r="E1080">
            <v>1540523</v>
          </cell>
          <cell r="F1080">
            <v>1612107</v>
          </cell>
          <cell r="G1080">
            <v>1680739</v>
          </cell>
          <cell r="H1080">
            <v>1742948</v>
          </cell>
          <cell r="I1080">
            <v>1795364</v>
          </cell>
          <cell r="J1080">
            <v>1841792</v>
          </cell>
          <cell r="K1080">
            <v>1892071</v>
          </cell>
          <cell r="L1080">
            <v>1943392</v>
          </cell>
          <cell r="M1080">
            <v>1993190</v>
          </cell>
          <cell r="N1080">
            <v>2040007</v>
          </cell>
          <cell r="O1080">
            <v>2089835</v>
          </cell>
          <cell r="P1080">
            <v>2144799</v>
          </cell>
        </row>
        <row r="1081">
          <cell r="B1081">
            <v>256</v>
          </cell>
          <cell r="C1081">
            <v>302</v>
          </cell>
          <cell r="D1081">
            <v>343</v>
          </cell>
          <cell r="E1081">
            <v>359</v>
          </cell>
          <cell r="F1081">
            <v>368</v>
          </cell>
          <cell r="G1081">
            <v>368</v>
          </cell>
          <cell r="H1081">
            <v>377</v>
          </cell>
          <cell r="I1081">
            <v>387</v>
          </cell>
          <cell r="J1081">
            <v>396</v>
          </cell>
          <cell r="K1081">
            <v>406</v>
          </cell>
          <cell r="L1081">
            <v>416</v>
          </cell>
          <cell r="M1081">
            <v>427</v>
          </cell>
          <cell r="N1081">
            <v>437</v>
          </cell>
          <cell r="O1081">
            <v>448</v>
          </cell>
          <cell r="P1081">
            <v>460</v>
          </cell>
        </row>
        <row r="1082">
          <cell r="B1082">
            <v>90819</v>
          </cell>
          <cell r="C1082">
            <v>86871</v>
          </cell>
          <cell r="D1082">
            <v>87486</v>
          </cell>
          <cell r="E1082">
            <v>1481364</v>
          </cell>
          <cell r="F1082">
            <v>1260887</v>
          </cell>
          <cell r="G1082">
            <v>1170810</v>
          </cell>
          <cell r="H1082">
            <v>1074949</v>
          </cell>
          <cell r="I1082">
            <v>971073</v>
          </cell>
          <cell r="J1082">
            <v>858743</v>
          </cell>
          <cell r="K1082">
            <v>732855</v>
          </cell>
          <cell r="L1082">
            <v>589351</v>
          </cell>
          <cell r="M1082">
            <v>427513</v>
          </cell>
          <cell r="N1082">
            <v>422959</v>
          </cell>
          <cell r="O1082">
            <v>417858</v>
          </cell>
          <cell r="P1082">
            <v>412203</v>
          </cell>
        </row>
        <row r="1083">
          <cell r="B1083">
            <v>1419131</v>
          </cell>
          <cell r="C1083">
            <v>1455611</v>
          </cell>
          <cell r="D1083">
            <v>1506702</v>
          </cell>
          <cell r="E1083">
            <v>1574343</v>
          </cell>
          <cell r="F1083">
            <v>1649872</v>
          </cell>
          <cell r="G1083">
            <v>1711607</v>
          </cell>
          <cell r="H1083">
            <v>1774288</v>
          </cell>
          <cell r="I1083">
            <v>1816439</v>
          </cell>
          <cell r="J1083">
            <v>1867145</v>
          </cell>
          <cell r="K1083">
            <v>1916996</v>
          </cell>
          <cell r="L1083">
            <v>1969788</v>
          </cell>
          <cell r="M1083">
            <v>2016591</v>
          </cell>
          <cell r="N1083">
            <v>2063423</v>
          </cell>
          <cell r="O1083">
            <v>2116247</v>
          </cell>
          <cell r="P1083">
            <v>2173351</v>
          </cell>
        </row>
        <row r="1084">
          <cell r="B1084">
            <v>723234</v>
          </cell>
          <cell r="C1084">
            <v>775354</v>
          </cell>
          <cell r="D1084">
            <v>826532</v>
          </cell>
          <cell r="E1084">
            <v>-3076816</v>
          </cell>
          <cell r="F1084">
            <v>-2389857</v>
          </cell>
          <cell r="G1084">
            <v>-2078832</v>
          </cell>
          <cell r="H1084">
            <v>-1747602</v>
          </cell>
          <cell r="I1084">
            <v>-1387783</v>
          </cell>
          <cell r="J1084">
            <v>-1003682</v>
          </cell>
          <cell r="K1084">
            <v>-579612</v>
          </cell>
          <cell r="L1084">
            <v>-106976</v>
          </cell>
          <cell r="M1084">
            <v>419744</v>
          </cell>
          <cell r="N1084">
            <v>498039</v>
          </cell>
          <cell r="O1084">
            <v>577887</v>
          </cell>
          <cell r="P1084">
            <v>659829</v>
          </cell>
        </row>
        <row r="1085">
          <cell r="B1085">
            <v>11253</v>
          </cell>
          <cell r="C1085">
            <v>7345</v>
          </cell>
          <cell r="D1085">
            <v>6371</v>
          </cell>
          <cell r="E1085">
            <v>9368</v>
          </cell>
          <cell r="F1085">
            <v>9816</v>
          </cell>
          <cell r="G1085">
            <v>9130</v>
          </cell>
          <cell r="H1085">
            <v>8368</v>
          </cell>
          <cell r="I1085">
            <v>7758</v>
          </cell>
          <cell r="J1085">
            <v>7074</v>
          </cell>
          <cell r="K1085">
            <v>6323</v>
          </cell>
          <cell r="L1085">
            <v>5494</v>
          </cell>
          <cell r="M1085">
            <v>4558</v>
          </cell>
          <cell r="N1085">
            <v>8434</v>
          </cell>
          <cell r="O1085">
            <v>7731</v>
          </cell>
          <cell r="P1085">
            <v>7595</v>
          </cell>
        </row>
        <row r="1086">
          <cell r="B1086">
            <v>47455</v>
          </cell>
          <cell r="C1086">
            <v>56100</v>
          </cell>
          <cell r="D1086">
            <v>57914</v>
          </cell>
          <cell r="E1086">
            <v>-3893498</v>
          </cell>
          <cell r="F1086">
            <v>697578</v>
          </cell>
          <cell r="G1086">
            <v>323293</v>
          </cell>
          <cell r="H1086">
            <v>344129</v>
          </cell>
          <cell r="I1086">
            <v>369423</v>
          </cell>
          <cell r="J1086">
            <v>395496</v>
          </cell>
          <cell r="K1086">
            <v>435449</v>
          </cell>
          <cell r="L1086">
            <v>483027</v>
          </cell>
          <cell r="M1086">
            <v>536164</v>
          </cell>
          <cell r="N1086">
            <v>87794</v>
          </cell>
          <cell r="O1086">
            <v>90366</v>
          </cell>
          <cell r="P1086">
            <v>93187</v>
          </cell>
        </row>
        <row r="1087">
          <cell r="B1087">
            <v>34486</v>
          </cell>
          <cell r="C1087">
            <v>40223</v>
          </cell>
          <cell r="D1087">
            <v>55160</v>
          </cell>
          <cell r="E1087">
            <v>61061</v>
          </cell>
          <cell r="F1087">
            <v>39045</v>
          </cell>
          <cell r="G1087">
            <v>43307</v>
          </cell>
          <cell r="H1087">
            <v>46819</v>
          </cell>
          <cell r="I1087">
            <v>48450</v>
          </cell>
          <cell r="J1087">
            <v>49354</v>
          </cell>
          <cell r="K1087">
            <v>50258</v>
          </cell>
          <cell r="L1087">
            <v>45792</v>
          </cell>
          <cell r="M1087">
            <v>46518</v>
          </cell>
          <cell r="N1087">
            <v>47792</v>
          </cell>
          <cell r="O1087">
            <v>49115</v>
          </cell>
          <cell r="P1087">
            <v>50664</v>
          </cell>
        </row>
        <row r="1088">
          <cell r="B1088">
            <v>197505</v>
          </cell>
          <cell r="C1088">
            <v>51502</v>
          </cell>
          <cell r="D1088">
            <v>53403</v>
          </cell>
          <cell r="E1088">
            <v>-3921447</v>
          </cell>
          <cell r="F1088">
            <v>668979</v>
          </cell>
          <cell r="G1088">
            <v>300671</v>
          </cell>
          <cell r="H1088">
            <v>320707</v>
          </cell>
          <cell r="I1088">
            <v>345238</v>
          </cell>
          <cell r="J1088">
            <v>370297</v>
          </cell>
          <cell r="K1088">
            <v>409939</v>
          </cell>
          <cell r="L1088">
            <v>455803</v>
          </cell>
          <cell r="M1088">
            <v>508914</v>
          </cell>
          <cell r="N1088">
            <v>60803</v>
          </cell>
          <cell r="O1088">
            <v>63688</v>
          </cell>
          <cell r="P1088">
            <v>66820</v>
          </cell>
        </row>
        <row r="1089">
          <cell r="B1089">
            <v>49842</v>
          </cell>
          <cell r="C1089">
            <v>50477</v>
          </cell>
          <cell r="D1089">
            <v>52080</v>
          </cell>
          <cell r="E1089">
            <v>52251</v>
          </cell>
          <cell r="F1089">
            <v>53099</v>
          </cell>
          <cell r="G1089">
            <v>54312</v>
          </cell>
          <cell r="H1089">
            <v>55727</v>
          </cell>
          <cell r="I1089">
            <v>56381</v>
          </cell>
          <cell r="J1089">
            <v>56944</v>
          </cell>
          <cell r="K1089">
            <v>57600</v>
          </cell>
          <cell r="L1089">
            <v>53409</v>
          </cell>
          <cell r="M1089">
            <v>53844</v>
          </cell>
          <cell r="N1089">
            <v>54135</v>
          </cell>
          <cell r="O1089">
            <v>54551</v>
          </cell>
          <cell r="P1089">
            <v>55150</v>
          </cell>
        </row>
        <row r="1095">
          <cell r="B1095">
            <v>6396113</v>
          </cell>
          <cell r="C1095">
            <v>7035069</v>
          </cell>
          <cell r="D1095">
            <v>5694897</v>
          </cell>
          <cell r="E1095">
            <v>6005648</v>
          </cell>
          <cell r="F1095">
            <v>5608844</v>
          </cell>
          <cell r="G1095">
            <v>5769839</v>
          </cell>
          <cell r="H1095">
            <v>5640719</v>
          </cell>
          <cell r="I1095">
            <v>5404394</v>
          </cell>
          <cell r="J1095">
            <v>5327296</v>
          </cell>
          <cell r="K1095">
            <v>5543792</v>
          </cell>
          <cell r="L1095">
            <v>5171691</v>
          </cell>
          <cell r="M1095">
            <v>5069486</v>
          </cell>
          <cell r="N1095">
            <v>5197090</v>
          </cell>
          <cell r="O1095">
            <v>5377336</v>
          </cell>
          <cell r="P1095">
            <v>4947073</v>
          </cell>
        </row>
        <row r="1096">
          <cell r="B1096">
            <v>-415830</v>
          </cell>
          <cell r="C1096">
            <v>188</v>
          </cell>
          <cell r="D1096">
            <v>2110</v>
          </cell>
          <cell r="E1096">
            <v>2053</v>
          </cell>
          <cell r="F1096">
            <v>2679</v>
          </cell>
          <cell r="G1096">
            <v>-9409</v>
          </cell>
          <cell r="H1096">
            <v>-6818</v>
          </cell>
          <cell r="I1096">
            <v>-1390</v>
          </cell>
          <cell r="J1096">
            <v>2949</v>
          </cell>
          <cell r="K1096">
            <v>7227</v>
          </cell>
          <cell r="L1096">
            <v>12445</v>
          </cell>
          <cell r="M1096">
            <v>22095</v>
          </cell>
          <cell r="N1096">
            <v>35253</v>
          </cell>
          <cell r="O1096">
            <v>39376</v>
          </cell>
          <cell r="P1096">
            <v>37558</v>
          </cell>
        </row>
        <row r="1097">
          <cell r="B1097">
            <v>-112043</v>
          </cell>
          <cell r="C1097">
            <v>52</v>
          </cell>
          <cell r="D1097">
            <v>585</v>
          </cell>
          <cell r="E1097">
            <v>569</v>
          </cell>
          <cell r="F1097">
            <v>742</v>
          </cell>
          <cell r="G1097">
            <v>-2607</v>
          </cell>
          <cell r="H1097">
            <v>-1889</v>
          </cell>
          <cell r="I1097">
            <v>-385</v>
          </cell>
          <cell r="J1097">
            <v>817</v>
          </cell>
          <cell r="K1097">
            <v>2002</v>
          </cell>
          <cell r="L1097">
            <v>3448</v>
          </cell>
          <cell r="M1097">
            <v>6122</v>
          </cell>
          <cell r="N1097">
            <v>9767</v>
          </cell>
          <cell r="O1097">
            <v>10910</v>
          </cell>
          <cell r="P1097">
            <v>10406</v>
          </cell>
        </row>
        <row r="1098">
          <cell r="B1098">
            <v>49126</v>
          </cell>
          <cell r="C1098">
            <v>31306</v>
          </cell>
          <cell r="D1098">
            <v>38190</v>
          </cell>
          <cell r="E1098">
            <v>43451</v>
          </cell>
          <cell r="F1098">
            <v>43210</v>
          </cell>
          <cell r="G1098">
            <v>41931</v>
          </cell>
          <cell r="H1098">
            <v>40477</v>
          </cell>
          <cell r="I1098">
            <v>38017</v>
          </cell>
          <cell r="J1098">
            <v>37217</v>
          </cell>
          <cell r="K1098">
            <v>38866</v>
          </cell>
          <cell r="L1098">
            <v>35138</v>
          </cell>
          <cell r="M1098">
            <v>34050</v>
          </cell>
          <cell r="N1098">
            <v>35098</v>
          </cell>
          <cell r="O1098">
            <v>36713</v>
          </cell>
          <cell r="P1098">
            <v>35476</v>
          </cell>
        </row>
        <row r="1099">
          <cell r="B1099">
            <v>2227451</v>
          </cell>
          <cell r="C1099">
            <v>3696388</v>
          </cell>
          <cell r="D1099">
            <v>1619594</v>
          </cell>
          <cell r="E1099">
            <v>1369907</v>
          </cell>
          <cell r="F1099">
            <v>999524</v>
          </cell>
          <cell r="G1099">
            <v>1296109</v>
          </cell>
          <cell r="H1099">
            <v>1321280</v>
          </cell>
          <cell r="I1099">
            <v>1346340</v>
          </cell>
          <cell r="J1099">
            <v>1354156</v>
          </cell>
          <cell r="K1099">
            <v>1394833</v>
          </cell>
          <cell r="L1099">
            <v>1419069</v>
          </cell>
          <cell r="M1099">
            <v>1432349</v>
          </cell>
          <cell r="N1099">
            <v>1448100</v>
          </cell>
          <cell r="O1099">
            <v>1456113</v>
          </cell>
          <cell r="P1099">
            <v>1157137</v>
          </cell>
        </row>
        <row r="1100"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B1105">
            <v>61288</v>
          </cell>
          <cell r="C1105">
            <v>40016</v>
          </cell>
          <cell r="D1105">
            <v>35631</v>
          </cell>
          <cell r="E1105">
            <v>36522</v>
          </cell>
          <cell r="F1105">
            <v>37435</v>
          </cell>
          <cell r="G1105">
            <v>10000</v>
          </cell>
          <cell r="H1105">
            <v>10250</v>
          </cell>
          <cell r="I1105">
            <v>13827</v>
          </cell>
          <cell r="J1105">
            <v>14166</v>
          </cell>
          <cell r="K1105">
            <v>17996</v>
          </cell>
          <cell r="L1105">
            <v>19864</v>
          </cell>
          <cell r="M1105">
            <v>32661</v>
          </cell>
          <cell r="N1105">
            <v>43797</v>
          </cell>
          <cell r="O1105">
            <v>44850</v>
          </cell>
          <cell r="P1105">
            <v>45976</v>
          </cell>
        </row>
        <row r="1106"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B1107">
            <v>51557</v>
          </cell>
          <cell r="C1107">
            <v>8227</v>
          </cell>
          <cell r="D1107">
            <v>12556</v>
          </cell>
          <cell r="E1107">
            <v>13270</v>
          </cell>
          <cell r="F1107">
            <v>12489</v>
          </cell>
          <cell r="G1107">
            <v>12998</v>
          </cell>
          <cell r="H1107">
            <v>13350</v>
          </cell>
          <cell r="I1107">
            <v>13650</v>
          </cell>
          <cell r="J1107">
            <v>13936</v>
          </cell>
          <cell r="K1107">
            <v>14249</v>
          </cell>
          <cell r="L1107">
            <v>14559</v>
          </cell>
          <cell r="M1107">
            <v>14846</v>
          </cell>
          <cell r="N1107">
            <v>15168</v>
          </cell>
          <cell r="O1107">
            <v>15533</v>
          </cell>
          <cell r="P1107">
            <v>15907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1400</v>
          </cell>
          <cell r="M1109">
            <v>1400</v>
          </cell>
          <cell r="N1109">
            <v>1400</v>
          </cell>
          <cell r="O1109">
            <v>1400</v>
          </cell>
          <cell r="P1109">
            <v>1400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5">
          <cell r="B1115">
            <v>1527</v>
          </cell>
          <cell r="C1115">
            <v>33</v>
          </cell>
          <cell r="D1115">
            <v>114078</v>
          </cell>
          <cell r="E1115">
            <v>-114008</v>
          </cell>
          <cell r="F1115">
            <v>40</v>
          </cell>
          <cell r="G1115">
            <v>33</v>
          </cell>
          <cell r="H1115">
            <v>36</v>
          </cell>
          <cell r="I1115">
            <v>37</v>
          </cell>
          <cell r="J1115">
            <v>41</v>
          </cell>
          <cell r="K1115">
            <v>42</v>
          </cell>
          <cell r="L1115">
            <v>45</v>
          </cell>
          <cell r="M1115">
            <v>48</v>
          </cell>
          <cell r="N1115">
            <v>51</v>
          </cell>
          <cell r="O1115">
            <v>54</v>
          </cell>
          <cell r="P1115">
            <v>56</v>
          </cell>
        </row>
        <row r="1116">
          <cell r="B1116">
            <v>-2262865</v>
          </cell>
          <cell r="C1116">
            <v>1595545</v>
          </cell>
          <cell r="D1116">
            <v>252182</v>
          </cell>
          <cell r="E1116">
            <v>1768010</v>
          </cell>
          <cell r="F1116">
            <v>1747411</v>
          </cell>
          <cell r="G1116">
            <v>36310</v>
          </cell>
          <cell r="H1116">
            <v>32510</v>
          </cell>
          <cell r="I1116">
            <v>11321</v>
          </cell>
          <cell r="J1116">
            <v>-27547</v>
          </cell>
          <cell r="K1116">
            <v>-9246</v>
          </cell>
          <cell r="L1116">
            <v>13504</v>
          </cell>
          <cell r="M1116">
            <v>-886</v>
          </cell>
          <cell r="N1116">
            <v>-23072</v>
          </cell>
          <cell r="O1116">
            <v>-4960</v>
          </cell>
          <cell r="P1116">
            <v>-5955</v>
          </cell>
        </row>
        <row r="1117">
          <cell r="B1117">
            <v>-16066</v>
          </cell>
          <cell r="C1117">
            <v>-165000</v>
          </cell>
          <cell r="D1117">
            <v>297104</v>
          </cell>
          <cell r="E1117">
            <v>-144760</v>
          </cell>
          <cell r="F1117">
            <v>-65047</v>
          </cell>
          <cell r="G1117">
            <v>6472</v>
          </cell>
          <cell r="H1117">
            <v>-13802</v>
          </cell>
          <cell r="I1117">
            <v>-28396</v>
          </cell>
          <cell r="J1117">
            <v>-5149</v>
          </cell>
          <cell r="K1117">
            <v>33594</v>
          </cell>
          <cell r="L1117">
            <v>-34348</v>
          </cell>
          <cell r="M1117">
            <v>-988</v>
          </cell>
          <cell r="N1117">
            <v>26760</v>
          </cell>
          <cell r="O1117">
            <v>31546</v>
          </cell>
          <cell r="P1117">
            <v>-46043</v>
          </cell>
        </row>
        <row r="1118">
          <cell r="B1118">
            <v>-1951486</v>
          </cell>
          <cell r="C1118">
            <v>-816409</v>
          </cell>
          <cell r="D1118">
            <v>-588342</v>
          </cell>
          <cell r="E1118">
            <v>2805163</v>
          </cell>
          <cell r="F1118">
            <v>2860581</v>
          </cell>
          <cell r="G1118">
            <v>428486</v>
          </cell>
          <cell r="H1118">
            <v>-54353</v>
          </cell>
          <cell r="I1118">
            <v>-187135</v>
          </cell>
          <cell r="J1118">
            <v>-48949</v>
          </cell>
          <cell r="K1118">
            <v>-154131</v>
          </cell>
          <cell r="L1118">
            <v>-124305</v>
          </cell>
          <cell r="M1118">
            <v>-157475</v>
          </cell>
          <cell r="N1118">
            <v>-358255</v>
          </cell>
          <cell r="O1118">
            <v>-315324</v>
          </cell>
          <cell r="P1118">
            <v>-73671</v>
          </cell>
        </row>
        <row r="1119">
          <cell r="B1119">
            <v>0</v>
          </cell>
          <cell r="C1119">
            <v>1582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B1120">
            <v>-58</v>
          </cell>
          <cell r="C1120">
            <v>16</v>
          </cell>
          <cell r="D1120">
            <v>-2080</v>
          </cell>
          <cell r="E1120">
            <v>-33</v>
          </cell>
          <cell r="F1120">
            <v>-32</v>
          </cell>
          <cell r="G1120">
            <v>-32</v>
          </cell>
          <cell r="H1120">
            <v>-32</v>
          </cell>
          <cell r="I1120">
            <v>-33</v>
          </cell>
          <cell r="J1120">
            <v>-33</v>
          </cell>
          <cell r="K1120">
            <v>-35</v>
          </cell>
          <cell r="L1120">
            <v>-36</v>
          </cell>
          <cell r="M1120">
            <v>-36</v>
          </cell>
          <cell r="N1120">
            <v>-37</v>
          </cell>
          <cell r="O1120">
            <v>-38</v>
          </cell>
          <cell r="P1120">
            <v>-39</v>
          </cell>
        </row>
        <row r="1121">
          <cell r="B1121">
            <v>-205488</v>
          </cell>
          <cell r="C1121">
            <v>-46711</v>
          </cell>
          <cell r="D1121">
            <v>-3044</v>
          </cell>
          <cell r="E1121">
            <v>353889</v>
          </cell>
          <cell r="F1121">
            <v>46699</v>
          </cell>
          <cell r="G1121">
            <v>-20666</v>
          </cell>
          <cell r="H1121">
            <v>15040</v>
          </cell>
          <cell r="I1121">
            <v>6988</v>
          </cell>
          <cell r="J1121">
            <v>12935</v>
          </cell>
          <cell r="K1121">
            <v>8905</v>
          </cell>
          <cell r="L1121">
            <v>11789</v>
          </cell>
          <cell r="M1121">
            <v>6957</v>
          </cell>
          <cell r="N1121">
            <v>522</v>
          </cell>
          <cell r="O1121">
            <v>233</v>
          </cell>
          <cell r="P1121">
            <v>-579</v>
          </cell>
        </row>
        <row r="1122">
          <cell r="B1122">
            <v>1447347</v>
          </cell>
          <cell r="C1122">
            <v>1404118</v>
          </cell>
          <cell r="D1122">
            <v>1234162</v>
          </cell>
          <cell r="E1122">
            <v>1471471</v>
          </cell>
          <cell r="F1122">
            <v>761042</v>
          </cell>
          <cell r="G1122">
            <v>-380507</v>
          </cell>
          <cell r="H1122">
            <v>326541</v>
          </cell>
          <cell r="I1122">
            <v>180884</v>
          </cell>
          <cell r="J1122">
            <v>305904</v>
          </cell>
          <cell r="K1122">
            <v>257068</v>
          </cell>
          <cell r="L1122">
            <v>317369</v>
          </cell>
          <cell r="M1122">
            <v>131401</v>
          </cell>
          <cell r="N1122">
            <v>-104385</v>
          </cell>
          <cell r="O1122">
            <v>-61047</v>
          </cell>
          <cell r="P1122">
            <v>-161430</v>
          </cell>
        </row>
        <row r="1123">
          <cell r="B1123">
            <v>3675805</v>
          </cell>
          <cell r="C1123">
            <v>184012</v>
          </cell>
          <cell r="D1123">
            <v>1991892</v>
          </cell>
          <cell r="E1123">
            <v>-4499498</v>
          </cell>
          <cell r="F1123">
            <v>59034</v>
          </cell>
          <cell r="G1123">
            <v>21930</v>
          </cell>
          <cell r="H1123">
            <v>9995</v>
          </cell>
          <cell r="I1123">
            <v>9000</v>
          </cell>
          <cell r="J1123">
            <v>-40005</v>
          </cell>
          <cell r="K1123">
            <v>8999</v>
          </cell>
          <cell r="L1123">
            <v>-15876</v>
          </cell>
          <cell r="M1123">
            <v>-6762</v>
          </cell>
          <cell r="N1123">
            <v>-8445</v>
          </cell>
          <cell r="O1123">
            <v>15228</v>
          </cell>
          <cell r="P1123">
            <v>-6773</v>
          </cell>
        </row>
        <row r="1124"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</row>
        <row r="1125">
          <cell r="B1125">
            <v>-162921</v>
          </cell>
          <cell r="C1125">
            <v>-146980</v>
          </cell>
          <cell r="D1125">
            <v>-199708</v>
          </cell>
          <cell r="E1125">
            <v>-7941</v>
          </cell>
          <cell r="F1125">
            <v>10359</v>
          </cell>
          <cell r="G1125">
            <v>9692</v>
          </cell>
          <cell r="H1125">
            <v>7208</v>
          </cell>
          <cell r="I1125">
            <v>7239</v>
          </cell>
          <cell r="J1125">
            <v>2960</v>
          </cell>
          <cell r="K1125">
            <v>-855</v>
          </cell>
          <cell r="L1125">
            <v>-516</v>
          </cell>
          <cell r="M1125">
            <v>-272</v>
          </cell>
          <cell r="N1125">
            <v>-167</v>
          </cell>
          <cell r="O1125">
            <v>578</v>
          </cell>
          <cell r="P1125">
            <v>459</v>
          </cell>
        </row>
        <row r="1126">
          <cell r="B1126">
            <v>138825</v>
          </cell>
          <cell r="C1126">
            <v>-42402</v>
          </cell>
          <cell r="D1126">
            <v>-71722</v>
          </cell>
          <cell r="E1126">
            <v>-164676</v>
          </cell>
          <cell r="F1126">
            <v>-118125</v>
          </cell>
          <cell r="G1126">
            <v>-118136</v>
          </cell>
          <cell r="H1126">
            <v>-118160</v>
          </cell>
          <cell r="I1126">
            <v>59</v>
          </cell>
          <cell r="J1126">
            <v>65</v>
          </cell>
          <cell r="K1126">
            <v>49</v>
          </cell>
          <cell r="L1126">
            <v>50</v>
          </cell>
          <cell r="M1126">
            <v>51</v>
          </cell>
          <cell r="N1126">
            <v>53</v>
          </cell>
          <cell r="O1126">
            <v>54</v>
          </cell>
          <cell r="P1126">
            <v>55</v>
          </cell>
        </row>
        <row r="1127">
          <cell r="B1127">
            <v>-25210</v>
          </cell>
          <cell r="C1127">
            <v>-21048</v>
          </cell>
          <cell r="D1127">
            <v>-25672</v>
          </cell>
          <cell r="E1127">
            <v>-5126</v>
          </cell>
          <cell r="F1127">
            <v>-332</v>
          </cell>
          <cell r="G1127">
            <v>-1917</v>
          </cell>
          <cell r="H1127">
            <v>-2671</v>
          </cell>
          <cell r="I1127">
            <v>-1390</v>
          </cell>
          <cell r="J1127">
            <v>-365</v>
          </cell>
          <cell r="K1127">
            <v>586</v>
          </cell>
          <cell r="L1127">
            <v>1366</v>
          </cell>
          <cell r="M1127">
            <v>1853</v>
          </cell>
          <cell r="N1127">
            <v>2130</v>
          </cell>
          <cell r="O1127">
            <v>2203</v>
          </cell>
          <cell r="P1127">
            <v>2224</v>
          </cell>
        </row>
        <row r="1128">
          <cell r="B1128">
            <v>-347613</v>
          </cell>
          <cell r="C1128">
            <v>104096</v>
          </cell>
          <cell r="D1128">
            <v>290100</v>
          </cell>
          <cell r="E1128">
            <v>290144</v>
          </cell>
          <cell r="F1128">
            <v>289946</v>
          </cell>
          <cell r="G1128">
            <v>289967</v>
          </cell>
          <cell r="H1128">
            <v>290031</v>
          </cell>
          <cell r="I1128">
            <v>-103</v>
          </cell>
          <cell r="J1128">
            <v>-115</v>
          </cell>
          <cell r="K1128">
            <v>-73</v>
          </cell>
          <cell r="L1128">
            <v>-71</v>
          </cell>
          <cell r="M1128">
            <v>-69</v>
          </cell>
          <cell r="N1128">
            <v>-70</v>
          </cell>
          <cell r="O1128">
            <v>-70</v>
          </cell>
          <cell r="P1128">
            <v>-70</v>
          </cell>
        </row>
        <row r="1129">
          <cell r="B1129">
            <v>1510290</v>
          </cell>
          <cell r="C1129">
            <v>-1728094</v>
          </cell>
          <cell r="D1129">
            <v>-853698</v>
          </cell>
          <cell r="E1129">
            <v>-1390807</v>
          </cell>
          <cell r="F1129">
            <v>-1542078</v>
          </cell>
          <cell r="G1129">
            <v>64989</v>
          </cell>
          <cell r="H1129">
            <v>108125</v>
          </cell>
          <cell r="I1129">
            <v>-18947</v>
          </cell>
          <cell r="J1129">
            <v>23387</v>
          </cell>
          <cell r="K1129">
            <v>-12454</v>
          </cell>
          <cell r="L1129">
            <v>86080</v>
          </cell>
          <cell r="M1129">
            <v>92089</v>
          </cell>
          <cell r="N1129">
            <v>114395</v>
          </cell>
          <cell r="O1129">
            <v>100055</v>
          </cell>
          <cell r="P1129">
            <v>177409</v>
          </cell>
        </row>
        <row r="1130">
          <cell r="B1130">
            <v>2701289</v>
          </cell>
          <cell r="C1130">
            <v>455958</v>
          </cell>
          <cell r="D1130">
            <v>2370241</v>
          </cell>
          <cell r="E1130">
            <v>-153948</v>
          </cell>
          <cell r="F1130">
            <v>3437588</v>
          </cell>
          <cell r="G1130">
            <v>-238940</v>
          </cell>
          <cell r="H1130">
            <v>9794</v>
          </cell>
          <cell r="I1130">
            <v>11127</v>
          </cell>
          <cell r="J1130">
            <v>230250</v>
          </cell>
          <cell r="K1130">
            <v>120255</v>
          </cell>
          <cell r="L1130">
            <v>187612</v>
          </cell>
          <cell r="M1130">
            <v>-27733</v>
          </cell>
          <cell r="N1130">
            <v>-472693</v>
          </cell>
          <cell r="O1130">
            <v>-363114</v>
          </cell>
          <cell r="P1130">
            <v>-244677</v>
          </cell>
        </row>
        <row r="1131">
          <cell r="B1131">
            <v>-14255</v>
          </cell>
          <cell r="C1131">
            <v>-8331</v>
          </cell>
          <cell r="D1131">
            <v>-6603</v>
          </cell>
          <cell r="E1131">
            <v>-10350</v>
          </cell>
          <cell r="F1131">
            <v>-37508</v>
          </cell>
          <cell r="G1131">
            <v>-64905</v>
          </cell>
          <cell r="H1131">
            <v>-228604</v>
          </cell>
          <cell r="I1131">
            <v>-85405</v>
          </cell>
          <cell r="J1131">
            <v>-268687</v>
          </cell>
          <cell r="K1131">
            <v>-230097</v>
          </cell>
          <cell r="L1131">
            <v>-476274</v>
          </cell>
          <cell r="M1131">
            <v>-300813</v>
          </cell>
          <cell r="N1131">
            <v>-30848</v>
          </cell>
          <cell r="O1131">
            <v>-14713</v>
          </cell>
          <cell r="P1131">
            <v>-15288</v>
          </cell>
        </row>
        <row r="1132">
          <cell r="B1132">
            <v>433880</v>
          </cell>
          <cell r="C1132">
            <v>43</v>
          </cell>
          <cell r="D1132">
            <v>426257</v>
          </cell>
          <cell r="E1132">
            <v>36</v>
          </cell>
          <cell r="F1132">
            <v>35</v>
          </cell>
          <cell r="G1132">
            <v>27</v>
          </cell>
          <cell r="H1132">
            <v>12</v>
          </cell>
          <cell r="I1132">
            <v>8</v>
          </cell>
          <cell r="J1132">
            <v>1</v>
          </cell>
          <cell r="K1132">
            <v>-4</v>
          </cell>
          <cell r="L1132">
            <v>126</v>
          </cell>
          <cell r="M1132">
            <v>111</v>
          </cell>
          <cell r="N1132">
            <v>102</v>
          </cell>
          <cell r="O1132">
            <v>102</v>
          </cell>
          <cell r="P1132">
            <v>102</v>
          </cell>
        </row>
        <row r="1133">
          <cell r="B1133">
            <v>984</v>
          </cell>
          <cell r="C1133">
            <v>-16311</v>
          </cell>
          <cell r="D1133">
            <v>-24080</v>
          </cell>
          <cell r="E1133">
            <v>7217</v>
          </cell>
          <cell r="F1133">
            <v>22415</v>
          </cell>
          <cell r="G1133">
            <v>2221</v>
          </cell>
          <cell r="H1133">
            <v>984</v>
          </cell>
          <cell r="I1133">
            <v>-420</v>
          </cell>
          <cell r="J1133">
            <v>-463</v>
          </cell>
          <cell r="K1133">
            <v>-542</v>
          </cell>
          <cell r="L1133">
            <v>17159</v>
          </cell>
          <cell r="M1133">
            <v>-820</v>
          </cell>
          <cell r="N1133">
            <v>-915</v>
          </cell>
          <cell r="O1133">
            <v>-1400</v>
          </cell>
          <cell r="P1133">
            <v>-3127</v>
          </cell>
        </row>
        <row r="1134">
          <cell r="B1134">
            <v>5249357</v>
          </cell>
          <cell r="C1134">
            <v>3653813</v>
          </cell>
          <cell r="D1134">
            <v>3401631</v>
          </cell>
          <cell r="E1134">
            <v>1633621</v>
          </cell>
          <cell r="F1134">
            <v>-113790</v>
          </cell>
          <cell r="G1134">
            <v>-150100</v>
          </cell>
          <cell r="H1134">
            <v>-182610</v>
          </cell>
          <cell r="I1134">
            <v>-193931</v>
          </cell>
          <cell r="J1134">
            <v>-166384</v>
          </cell>
          <cell r="K1134">
            <v>-157137</v>
          </cell>
          <cell r="L1134">
            <v>-170641</v>
          </cell>
          <cell r="M1134">
            <v>-169755</v>
          </cell>
          <cell r="N1134">
            <v>-146683</v>
          </cell>
          <cell r="O1134">
            <v>-141723</v>
          </cell>
          <cell r="P1134">
            <v>-135768</v>
          </cell>
        </row>
        <row r="1135">
          <cell r="B1135">
            <v>2</v>
          </cell>
          <cell r="C1135">
            <v>43232</v>
          </cell>
          <cell r="D1135">
            <v>54286</v>
          </cell>
          <cell r="E1135">
            <v>57907</v>
          </cell>
          <cell r="F1135">
            <v>48373</v>
          </cell>
          <cell r="G1135">
            <v>46346</v>
          </cell>
          <cell r="H1135">
            <v>47230</v>
          </cell>
          <cell r="I1135">
            <v>35683</v>
          </cell>
          <cell r="J1135">
            <v>36956</v>
          </cell>
          <cell r="K1135">
            <v>38164</v>
          </cell>
          <cell r="L1135">
            <v>39173</v>
          </cell>
          <cell r="M1135">
            <v>40904</v>
          </cell>
          <cell r="N1135">
            <v>43358</v>
          </cell>
          <cell r="O1135">
            <v>44499</v>
          </cell>
          <cell r="P1135">
            <v>44585</v>
          </cell>
        </row>
        <row r="1136">
          <cell r="B1136">
            <v>1000045</v>
          </cell>
          <cell r="C1136">
            <v>835045</v>
          </cell>
          <cell r="D1136">
            <v>1132149</v>
          </cell>
          <cell r="E1136">
            <v>987389</v>
          </cell>
          <cell r="F1136">
            <v>922342</v>
          </cell>
          <cell r="G1136">
            <v>928813</v>
          </cell>
          <cell r="H1136">
            <v>915011</v>
          </cell>
          <cell r="I1136">
            <v>886616</v>
          </cell>
          <cell r="J1136">
            <v>881466</v>
          </cell>
          <cell r="K1136">
            <v>915061</v>
          </cell>
          <cell r="L1136">
            <v>880713</v>
          </cell>
          <cell r="M1136">
            <v>879725</v>
          </cell>
          <cell r="N1136">
            <v>906484</v>
          </cell>
          <cell r="O1136">
            <v>938030</v>
          </cell>
          <cell r="P1136">
            <v>891987</v>
          </cell>
        </row>
        <row r="1137">
          <cell r="B1137">
            <v>10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B1138">
            <v>0</v>
          </cell>
          <cell r="C1138">
            <v>23</v>
          </cell>
          <cell r="D1138">
            <v>114101</v>
          </cell>
          <cell r="E1138">
            <v>93</v>
          </cell>
          <cell r="F1138">
            <v>133</v>
          </cell>
          <cell r="G1138">
            <v>166</v>
          </cell>
          <cell r="H1138">
            <v>202</v>
          </cell>
          <cell r="I1138">
            <v>239</v>
          </cell>
          <cell r="J1138">
            <v>279</v>
          </cell>
          <cell r="K1138">
            <v>321</v>
          </cell>
          <cell r="L1138">
            <v>366</v>
          </cell>
          <cell r="M1138">
            <v>414</v>
          </cell>
          <cell r="N1138">
            <v>464</v>
          </cell>
          <cell r="O1138">
            <v>518</v>
          </cell>
          <cell r="P1138">
            <v>574</v>
          </cell>
        </row>
        <row r="1139">
          <cell r="B1139">
            <v>0</v>
          </cell>
          <cell r="C1139">
            <v>0</v>
          </cell>
          <cell r="D1139">
            <v>-13953</v>
          </cell>
          <cell r="E1139">
            <v>-13953</v>
          </cell>
          <cell r="F1139">
            <v>-13953</v>
          </cell>
          <cell r="G1139">
            <v>-13953</v>
          </cell>
          <cell r="H1139">
            <v>-13953</v>
          </cell>
          <cell r="I1139">
            <v>-13953</v>
          </cell>
          <cell r="J1139">
            <v>-13953</v>
          </cell>
          <cell r="K1139">
            <v>-13953</v>
          </cell>
          <cell r="L1139">
            <v>-13953</v>
          </cell>
          <cell r="M1139">
            <v>-13953</v>
          </cell>
          <cell r="N1139">
            <v>-13953</v>
          </cell>
          <cell r="O1139">
            <v>-13953</v>
          </cell>
          <cell r="P1139">
            <v>-13953</v>
          </cell>
        </row>
        <row r="1140">
          <cell r="B1140">
            <v>0</v>
          </cell>
          <cell r="C1140">
            <v>-189381</v>
          </cell>
          <cell r="D1140">
            <v>-392042</v>
          </cell>
          <cell r="E1140">
            <v>-564659</v>
          </cell>
          <cell r="F1140">
            <v>-672425</v>
          </cell>
          <cell r="G1140">
            <v>-780868</v>
          </cell>
          <cell r="H1140">
            <v>-891820</v>
          </cell>
          <cell r="I1140">
            <v>-884523</v>
          </cell>
          <cell r="J1140">
            <v>-881497</v>
          </cell>
          <cell r="K1140">
            <v>-882303</v>
          </cell>
          <cell r="L1140">
            <v>-882769</v>
          </cell>
          <cell r="M1140">
            <v>-882991</v>
          </cell>
          <cell r="N1140">
            <v>-883105</v>
          </cell>
          <cell r="O1140">
            <v>-882473</v>
          </cell>
          <cell r="P1140">
            <v>-881959</v>
          </cell>
        </row>
        <row r="1141">
          <cell r="B1141">
            <v>0</v>
          </cell>
          <cell r="C1141">
            <v>-4210</v>
          </cell>
          <cell r="D1141">
            <v>-4292</v>
          </cell>
          <cell r="E1141">
            <v>-167</v>
          </cell>
          <cell r="F1141">
            <v>-33</v>
          </cell>
          <cell r="G1141">
            <v>-377</v>
          </cell>
          <cell r="H1141">
            <v>-459</v>
          </cell>
          <cell r="I1141">
            <v>-186</v>
          </cell>
          <cell r="J1141">
            <v>-36</v>
          </cell>
          <cell r="K1141">
            <v>124</v>
          </cell>
          <cell r="L1141">
            <v>248</v>
          </cell>
          <cell r="M1141">
            <v>321</v>
          </cell>
          <cell r="N1141">
            <v>362</v>
          </cell>
          <cell r="O1141">
            <v>368</v>
          </cell>
          <cell r="P1141">
            <v>371</v>
          </cell>
        </row>
        <row r="1142">
          <cell r="B1142">
            <v>-4200382</v>
          </cell>
          <cell r="C1142">
            <v>-3016745</v>
          </cell>
          <cell r="D1142">
            <v>-1990792</v>
          </cell>
          <cell r="E1142">
            <v>-563231</v>
          </cell>
          <cell r="F1142">
            <v>114361</v>
          </cell>
          <cell r="G1142">
            <v>-347841</v>
          </cell>
          <cell r="H1142">
            <v>-82326</v>
          </cell>
          <cell r="I1142">
            <v>54095</v>
          </cell>
          <cell r="J1142">
            <v>328139</v>
          </cell>
          <cell r="K1142">
            <v>572761</v>
          </cell>
          <cell r="L1142">
            <v>904936</v>
          </cell>
          <cell r="M1142">
            <v>1081020</v>
          </cell>
          <cell r="N1142">
            <v>1032238</v>
          </cell>
          <cell r="O1142">
            <v>1029740</v>
          </cell>
          <cell r="P1142">
            <v>928208</v>
          </cell>
        </row>
        <row r="1143">
          <cell r="B1143">
            <v>0</v>
          </cell>
          <cell r="C1143">
            <v>-16311</v>
          </cell>
          <cell r="D1143">
            <v>-22588</v>
          </cell>
          <cell r="E1143">
            <v>-15371</v>
          </cell>
          <cell r="F1143">
            <v>7043</v>
          </cell>
          <cell r="G1143">
            <v>9264</v>
          </cell>
          <cell r="H1143">
            <v>10249</v>
          </cell>
          <cell r="I1143">
            <v>9829</v>
          </cell>
          <cell r="J1143">
            <v>9366</v>
          </cell>
          <cell r="K1143">
            <v>8824</v>
          </cell>
          <cell r="L1143">
            <v>8180</v>
          </cell>
          <cell r="M1143">
            <v>7360</v>
          </cell>
          <cell r="N1143">
            <v>6445</v>
          </cell>
          <cell r="O1143">
            <v>5044</v>
          </cell>
          <cell r="P1143">
            <v>1917</v>
          </cell>
        </row>
        <row r="1144">
          <cell r="B1144">
            <v>-2393794</v>
          </cell>
          <cell r="C1144">
            <v>-3210203</v>
          </cell>
          <cell r="D1144">
            <v>-3798545</v>
          </cell>
          <cell r="E1144">
            <v>-993382</v>
          </cell>
          <cell r="F1144">
            <v>1867198</v>
          </cell>
          <cell r="G1144">
            <v>2295684</v>
          </cell>
          <cell r="H1144">
            <v>2241331</v>
          </cell>
          <cell r="I1144">
            <v>2054196</v>
          </cell>
          <cell r="J1144">
            <v>2005247</v>
          </cell>
          <cell r="K1144">
            <v>1851116</v>
          </cell>
          <cell r="L1144">
            <v>1726811</v>
          </cell>
          <cell r="M1144">
            <v>1569336</v>
          </cell>
          <cell r="N1144">
            <v>1211081</v>
          </cell>
          <cell r="O1144">
            <v>895757</v>
          </cell>
          <cell r="P1144">
            <v>822086</v>
          </cell>
        </row>
        <row r="1145">
          <cell r="B1145">
            <v>53370</v>
          </cell>
          <cell r="C1145">
            <v>53370</v>
          </cell>
          <cell r="D1145">
            <v>53370</v>
          </cell>
          <cell r="E1145">
            <v>53370</v>
          </cell>
          <cell r="F1145">
            <v>53370</v>
          </cell>
          <cell r="G1145">
            <v>53370</v>
          </cell>
          <cell r="H1145">
            <v>53370</v>
          </cell>
          <cell r="I1145">
            <v>53370</v>
          </cell>
          <cell r="J1145">
            <v>53370</v>
          </cell>
          <cell r="K1145">
            <v>53370</v>
          </cell>
          <cell r="L1145">
            <v>53370</v>
          </cell>
          <cell r="M1145">
            <v>53370</v>
          </cell>
          <cell r="N1145">
            <v>53370</v>
          </cell>
          <cell r="O1145">
            <v>53370</v>
          </cell>
          <cell r="P1145">
            <v>53370</v>
          </cell>
        </row>
        <row r="1146">
          <cell r="B1146">
            <v>226725</v>
          </cell>
          <cell r="C1146">
            <v>226725</v>
          </cell>
          <cell r="D1146">
            <v>1185058</v>
          </cell>
          <cell r="E1146">
            <v>1185058</v>
          </cell>
          <cell r="F1146">
            <v>1185058</v>
          </cell>
          <cell r="G1146">
            <v>1185058</v>
          </cell>
          <cell r="H1146">
            <v>1185058</v>
          </cell>
          <cell r="I1146">
            <v>1185058</v>
          </cell>
          <cell r="J1146">
            <v>1185058</v>
          </cell>
          <cell r="K1146">
            <v>1185058</v>
          </cell>
          <cell r="L1146">
            <v>1185058</v>
          </cell>
          <cell r="M1146">
            <v>1185058</v>
          </cell>
          <cell r="N1146">
            <v>1185058</v>
          </cell>
          <cell r="O1146">
            <v>1185058</v>
          </cell>
          <cell r="P1146">
            <v>1185058</v>
          </cell>
        </row>
        <row r="1147">
          <cell r="B1147">
            <v>25</v>
          </cell>
          <cell r="C1147">
            <v>25</v>
          </cell>
          <cell r="D1147">
            <v>2347794</v>
          </cell>
          <cell r="E1147">
            <v>2347794</v>
          </cell>
          <cell r="F1147">
            <v>2347794</v>
          </cell>
          <cell r="G1147">
            <v>2347794</v>
          </cell>
          <cell r="H1147">
            <v>2347794</v>
          </cell>
          <cell r="I1147">
            <v>2347794</v>
          </cell>
          <cell r="J1147">
            <v>2347794</v>
          </cell>
          <cell r="K1147">
            <v>2347794</v>
          </cell>
          <cell r="L1147">
            <v>2347794</v>
          </cell>
          <cell r="M1147">
            <v>2347794</v>
          </cell>
          <cell r="N1147">
            <v>2347794</v>
          </cell>
          <cell r="O1147">
            <v>2347794</v>
          </cell>
          <cell r="P1147">
            <v>2347794</v>
          </cell>
        </row>
        <row r="1148">
          <cell r="B1148">
            <v>151361</v>
          </cell>
          <cell r="C1148">
            <v>151361</v>
          </cell>
          <cell r="D1148">
            <v>837567</v>
          </cell>
          <cell r="E1148">
            <v>837567</v>
          </cell>
          <cell r="F1148">
            <v>837567</v>
          </cell>
          <cell r="G1148">
            <v>837567</v>
          </cell>
          <cell r="H1148">
            <v>837567</v>
          </cell>
          <cell r="I1148">
            <v>837567</v>
          </cell>
          <cell r="J1148">
            <v>837567</v>
          </cell>
          <cell r="K1148">
            <v>837567</v>
          </cell>
          <cell r="L1148">
            <v>837567</v>
          </cell>
          <cell r="M1148">
            <v>837567</v>
          </cell>
          <cell r="N1148">
            <v>837567</v>
          </cell>
          <cell r="O1148">
            <v>837567</v>
          </cell>
          <cell r="P1148">
            <v>837567</v>
          </cell>
        </row>
        <row r="1149">
          <cell r="B1149">
            <v>-339315</v>
          </cell>
          <cell r="C1149">
            <v>-386026</v>
          </cell>
          <cell r="D1149">
            <v>-389069</v>
          </cell>
          <cell r="E1149">
            <v>-35180</v>
          </cell>
          <cell r="F1149">
            <v>11519</v>
          </cell>
          <cell r="G1149">
            <v>-9147</v>
          </cell>
          <cell r="H1149">
            <v>5893</v>
          </cell>
          <cell r="I1149">
            <v>12881</v>
          </cell>
          <cell r="J1149">
            <v>25815</v>
          </cell>
          <cell r="K1149">
            <v>34720</v>
          </cell>
          <cell r="L1149">
            <v>46510</v>
          </cell>
          <cell r="M1149">
            <v>53467</v>
          </cell>
          <cell r="N1149">
            <v>53989</v>
          </cell>
          <cell r="O1149">
            <v>54222</v>
          </cell>
          <cell r="P1149">
            <v>53643</v>
          </cell>
        </row>
        <row r="1150">
          <cell r="B1150">
            <v>296</v>
          </cell>
          <cell r="C1150">
            <v>296</v>
          </cell>
          <cell r="D1150">
            <v>18099</v>
          </cell>
          <cell r="E1150">
            <v>18099</v>
          </cell>
          <cell r="F1150">
            <v>18099</v>
          </cell>
          <cell r="G1150">
            <v>18099</v>
          </cell>
          <cell r="H1150">
            <v>18099</v>
          </cell>
          <cell r="I1150">
            <v>18099</v>
          </cell>
          <cell r="J1150">
            <v>18099</v>
          </cell>
          <cell r="K1150">
            <v>18099</v>
          </cell>
          <cell r="L1150">
            <v>296</v>
          </cell>
          <cell r="M1150">
            <v>296</v>
          </cell>
          <cell r="N1150">
            <v>296</v>
          </cell>
          <cell r="O1150">
            <v>296</v>
          </cell>
          <cell r="P1150">
            <v>296</v>
          </cell>
        </row>
        <row r="1151">
          <cell r="B1151">
            <v>5095326</v>
          </cell>
          <cell r="C1151">
            <v>4971684</v>
          </cell>
          <cell r="D1151">
            <v>5280960</v>
          </cell>
          <cell r="E1151">
            <v>-222238</v>
          </cell>
          <cell r="F1151">
            <v>-163999</v>
          </cell>
          <cell r="G1151">
            <v>-153000</v>
          </cell>
          <cell r="H1151">
            <v>-143005</v>
          </cell>
          <cell r="I1151">
            <v>-134005</v>
          </cell>
          <cell r="J1151">
            <v>-174010</v>
          </cell>
          <cell r="K1151">
            <v>-165011</v>
          </cell>
          <cell r="L1151">
            <v>-180887</v>
          </cell>
          <cell r="M1151">
            <v>-187650</v>
          </cell>
          <cell r="N1151">
            <v>-196095</v>
          </cell>
          <cell r="O1151">
            <v>-180867</v>
          </cell>
          <cell r="P1151">
            <v>-187640</v>
          </cell>
        </row>
        <row r="1152">
          <cell r="B1152">
            <v>3000000</v>
          </cell>
          <cell r="C1152">
            <v>2692346</v>
          </cell>
          <cell r="D1152">
            <v>1009730</v>
          </cell>
          <cell r="E1152">
            <v>6030</v>
          </cell>
          <cell r="F1152">
            <v>5235</v>
          </cell>
          <cell r="G1152">
            <v>-5697</v>
          </cell>
          <cell r="H1152">
            <v>-5697</v>
          </cell>
          <cell r="I1152">
            <v>-5697</v>
          </cell>
          <cell r="J1152">
            <v>-5697</v>
          </cell>
          <cell r="K1152">
            <v>-5697</v>
          </cell>
          <cell r="L1152">
            <v>-5697</v>
          </cell>
          <cell r="M1152">
            <v>-5697</v>
          </cell>
          <cell r="N1152">
            <v>-5697</v>
          </cell>
          <cell r="O1152">
            <v>-5697</v>
          </cell>
          <cell r="P1152">
            <v>-5697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</row>
        <row r="1154">
          <cell r="B1154">
            <v>5571650</v>
          </cell>
          <cell r="C1154">
            <v>4811737</v>
          </cell>
          <cell r="D1154">
            <v>4917482</v>
          </cell>
          <cell r="E1154">
            <v>3340239</v>
          </cell>
          <cell r="F1154">
            <v>2993084</v>
          </cell>
          <cell r="G1154">
            <v>2753552</v>
          </cell>
          <cell r="H1154">
            <v>2668658</v>
          </cell>
          <cell r="I1154">
            <v>2711441</v>
          </cell>
          <cell r="J1154">
            <v>2956047</v>
          </cell>
          <cell r="K1154">
            <v>3196005</v>
          </cell>
          <cell r="L1154">
            <v>3588890</v>
          </cell>
          <cell r="M1154">
            <v>3845799</v>
          </cell>
          <cell r="N1154">
            <v>3844521</v>
          </cell>
          <cell r="O1154">
            <v>3825269</v>
          </cell>
          <cell r="P1154">
            <v>3728701</v>
          </cell>
        </row>
        <row r="1155">
          <cell r="B1155">
            <v>1657867</v>
          </cell>
          <cell r="C1155">
            <v>1338456</v>
          </cell>
          <cell r="D1155">
            <v>377262</v>
          </cell>
          <cell r="E1155">
            <v>87118</v>
          </cell>
          <cell r="F1155">
            <v>-202827</v>
          </cell>
          <cell r="G1155">
            <v>-492793</v>
          </cell>
          <cell r="H1155">
            <v>-782821</v>
          </cell>
          <cell r="I1155">
            <v>-782714</v>
          </cell>
          <cell r="J1155">
            <v>-782594</v>
          </cell>
          <cell r="K1155">
            <v>-782515</v>
          </cell>
          <cell r="L1155">
            <v>-782438</v>
          </cell>
          <cell r="M1155">
            <v>-782361</v>
          </cell>
          <cell r="N1155">
            <v>-782282</v>
          </cell>
          <cell r="O1155">
            <v>-782204</v>
          </cell>
          <cell r="P1155">
            <v>-782124</v>
          </cell>
        </row>
        <row r="1156">
          <cell r="B1156">
            <v>4001501</v>
          </cell>
          <cell r="C1156">
            <v>3530468</v>
          </cell>
          <cell r="D1156">
            <v>2274757</v>
          </cell>
          <cell r="E1156">
            <v>1012256</v>
          </cell>
          <cell r="F1156">
            <v>946422</v>
          </cell>
          <cell r="G1156">
            <v>941963</v>
          </cell>
          <cell r="H1156">
            <v>928165</v>
          </cell>
          <cell r="I1156">
            <v>899773</v>
          </cell>
          <cell r="J1156">
            <v>894631</v>
          </cell>
          <cell r="K1156">
            <v>928233</v>
          </cell>
          <cell r="L1156">
            <v>876091</v>
          </cell>
          <cell r="M1156">
            <v>875114</v>
          </cell>
          <cell r="N1156">
            <v>901887</v>
          </cell>
          <cell r="O1156">
            <v>933448</v>
          </cell>
          <cell r="P1156">
            <v>887422</v>
          </cell>
        </row>
        <row r="1157">
          <cell r="B1157">
            <v>-87718</v>
          </cell>
          <cell r="C1157">
            <v>-57188</v>
          </cell>
          <cell r="D1157">
            <v>2265462</v>
          </cell>
          <cell r="E1157">
            <v>2240864</v>
          </cell>
          <cell r="F1157">
            <v>2249489</v>
          </cell>
          <cell r="G1157">
            <v>2304382</v>
          </cell>
          <cell r="H1157">
            <v>2523315</v>
          </cell>
          <cell r="I1157">
            <v>2594381</v>
          </cell>
          <cell r="J1157">
            <v>2844010</v>
          </cell>
          <cell r="K1157">
            <v>3050287</v>
          </cell>
          <cell r="L1157">
            <v>3495237</v>
          </cell>
          <cell r="M1157">
            <v>3753046</v>
          </cell>
          <cell r="N1157">
            <v>3724916</v>
          </cell>
          <cell r="O1157">
            <v>3674025</v>
          </cell>
          <cell r="P1157">
            <v>3623403</v>
          </cell>
        </row>
        <row r="1158">
          <cell r="B1158">
            <v>690021</v>
          </cell>
          <cell r="C1158">
            <v>1084048</v>
          </cell>
          <cell r="D1158">
            <v>-444389</v>
          </cell>
          <cell r="E1158">
            <v>1110715</v>
          </cell>
          <cell r="F1158">
            <v>-747287</v>
          </cell>
          <cell r="G1158">
            <v>-508432</v>
          </cell>
          <cell r="H1158">
            <v>-397747</v>
          </cell>
          <cell r="I1158">
            <v>-304522</v>
          </cell>
          <cell r="J1158">
            <v>-289472</v>
          </cell>
          <cell r="K1158">
            <v>-167177</v>
          </cell>
          <cell r="L1158">
            <v>35406</v>
          </cell>
          <cell r="M1158">
            <v>271863</v>
          </cell>
          <cell r="N1158">
            <v>661008</v>
          </cell>
          <cell r="O1158">
            <v>938779</v>
          </cell>
          <cell r="P1158">
            <v>1021335</v>
          </cell>
        </row>
        <row r="1159">
          <cell r="B1159">
            <v>0</v>
          </cell>
          <cell r="C1159">
            <v>0</v>
          </cell>
          <cell r="D1159">
            <v>-490800</v>
          </cell>
          <cell r="E1159">
            <v>-490800</v>
          </cell>
          <cell r="F1159">
            <v>-490800</v>
          </cell>
          <cell r="G1159">
            <v>-490800</v>
          </cell>
          <cell r="H1159">
            <v>-490800</v>
          </cell>
          <cell r="I1159">
            <v>-490800</v>
          </cell>
          <cell r="J1159">
            <v>-490800</v>
          </cell>
          <cell r="K1159">
            <v>-490800</v>
          </cell>
          <cell r="L1159">
            <v>-490800</v>
          </cell>
          <cell r="M1159">
            <v>-490800</v>
          </cell>
          <cell r="N1159">
            <v>-490800</v>
          </cell>
          <cell r="O1159">
            <v>-490800</v>
          </cell>
          <cell r="P1159">
            <v>-490800</v>
          </cell>
        </row>
        <row r="1160">
          <cell r="B1160">
            <v>-560306</v>
          </cell>
          <cell r="C1160">
            <v>0</v>
          </cell>
          <cell r="D1160">
            <v>-490800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B1161">
            <v>209792</v>
          </cell>
          <cell r="C1161">
            <v>401032</v>
          </cell>
          <cell r="D1161">
            <v>329620</v>
          </cell>
          <cell r="E1161">
            <v>454</v>
          </cell>
          <cell r="F1161">
            <v>86410</v>
          </cell>
          <cell r="G1161">
            <v>106838</v>
          </cell>
          <cell r="H1161">
            <v>106692</v>
          </cell>
          <cell r="I1161">
            <v>102872</v>
          </cell>
          <cell r="J1161">
            <v>99104</v>
          </cell>
          <cell r="K1161">
            <v>95702</v>
          </cell>
          <cell r="L1161">
            <v>91270</v>
          </cell>
          <cell r="M1161">
            <v>86264</v>
          </cell>
          <cell r="N1161">
            <v>77540</v>
          </cell>
          <cell r="O1161">
            <v>64113</v>
          </cell>
          <cell r="P1161">
            <v>55253</v>
          </cell>
        </row>
        <row r="1162">
          <cell r="B1162">
            <v>195</v>
          </cell>
          <cell r="C1162">
            <v>174</v>
          </cell>
          <cell r="D1162">
            <v>89</v>
          </cell>
          <cell r="E1162">
            <v>3013</v>
          </cell>
          <cell r="F1162">
            <v>3424</v>
          </cell>
          <cell r="G1162">
            <v>6509</v>
          </cell>
          <cell r="H1162">
            <v>17490</v>
          </cell>
          <cell r="I1162">
            <v>18583</v>
          </cell>
          <cell r="J1162">
            <v>19793</v>
          </cell>
          <cell r="K1162">
            <v>28171</v>
          </cell>
          <cell r="L1162">
            <v>39597</v>
          </cell>
          <cell r="M1162">
            <v>44386</v>
          </cell>
          <cell r="N1162">
            <v>19699</v>
          </cell>
          <cell r="O1162">
            <v>5014</v>
          </cell>
          <cell r="P1162">
            <v>5297</v>
          </cell>
        </row>
        <row r="1163">
          <cell r="B1163">
            <v>82831</v>
          </cell>
          <cell r="C1163">
            <v>-132158</v>
          </cell>
          <cell r="D1163">
            <v>-113509</v>
          </cell>
          <cell r="E1163">
            <v>-13249</v>
          </cell>
          <cell r="F1163">
            <v>-34984</v>
          </cell>
          <cell r="G1163">
            <v>-39300</v>
          </cell>
          <cell r="H1163">
            <v>-36933</v>
          </cell>
          <cell r="I1163">
            <v>-33152</v>
          </cell>
          <cell r="J1163">
            <v>-30871</v>
          </cell>
          <cell r="K1163">
            <v>-28692</v>
          </cell>
          <cell r="L1163">
            <v>-25743</v>
          </cell>
          <cell r="M1163">
            <v>-21649</v>
          </cell>
          <cell r="N1163">
            <v>-15501</v>
          </cell>
          <cell r="O1163">
            <v>-10110</v>
          </cell>
          <cell r="P1163">
            <v>-7709</v>
          </cell>
        </row>
        <row r="1164">
          <cell r="B1164">
            <v>23258</v>
          </cell>
          <cell r="C1164">
            <v>-36616</v>
          </cell>
          <cell r="D1164">
            <v>-31449</v>
          </cell>
          <cell r="E1164">
            <v>-3671</v>
          </cell>
          <cell r="F1164">
            <v>-9693</v>
          </cell>
          <cell r="G1164">
            <v>-10889</v>
          </cell>
          <cell r="H1164">
            <v>-10233</v>
          </cell>
          <cell r="I1164">
            <v>-9185</v>
          </cell>
          <cell r="J1164">
            <v>-8553</v>
          </cell>
          <cell r="K1164">
            <v>-7950</v>
          </cell>
          <cell r="L1164">
            <v>-7132</v>
          </cell>
          <cell r="M1164">
            <v>-5998</v>
          </cell>
          <cell r="N1164">
            <v>-4295</v>
          </cell>
          <cell r="O1164">
            <v>-2801</v>
          </cell>
          <cell r="P1164">
            <v>-2136</v>
          </cell>
        </row>
        <row r="1165">
          <cell r="B1165">
            <v>550108</v>
          </cell>
          <cell r="C1165">
            <v>44034</v>
          </cell>
          <cell r="D1165">
            <v>23757</v>
          </cell>
          <cell r="E1165">
            <v>-7285</v>
          </cell>
          <cell r="F1165">
            <v>121</v>
          </cell>
          <cell r="G1165">
            <v>57</v>
          </cell>
          <cell r="H1165">
            <v>6</v>
          </cell>
          <cell r="I1165">
            <v>9</v>
          </cell>
          <cell r="J1165">
            <v>12</v>
          </cell>
          <cell r="K1165">
            <v>16</v>
          </cell>
          <cell r="L1165">
            <v>19</v>
          </cell>
          <cell r="M1165">
            <v>23</v>
          </cell>
          <cell r="N1165">
            <v>26</v>
          </cell>
          <cell r="O1165">
            <v>30</v>
          </cell>
          <cell r="P1165">
            <v>34</v>
          </cell>
        </row>
        <row r="1166">
          <cell r="B1166">
            <v>-7664502</v>
          </cell>
          <cell r="C1166">
            <v>-6612974</v>
          </cell>
          <cell r="D1166">
            <v>-6178407</v>
          </cell>
          <cell r="E1166">
            <v>-1591794</v>
          </cell>
          <cell r="F1166">
            <v>1993078</v>
          </cell>
          <cell r="G1166">
            <v>1938696</v>
          </cell>
          <cell r="H1166">
            <v>2164898</v>
          </cell>
          <cell r="I1166">
            <v>2121172</v>
          </cell>
          <cell r="J1166">
            <v>2359201</v>
          </cell>
          <cell r="K1166">
            <v>2458598</v>
          </cell>
          <cell r="L1166">
            <v>2678257</v>
          </cell>
          <cell r="M1166">
            <v>2703823</v>
          </cell>
          <cell r="N1166">
            <v>2297308</v>
          </cell>
          <cell r="O1166">
            <v>1979720</v>
          </cell>
          <cell r="P1166">
            <v>1803937</v>
          </cell>
        </row>
        <row r="1170">
          <cell r="B1170">
            <v>0</v>
          </cell>
          <cell r="C1170">
            <v>0</v>
          </cell>
          <cell r="D1170">
            <v>-1161894</v>
          </cell>
          <cell r="E1170">
            <v>-1161894</v>
          </cell>
          <cell r="F1170">
            <v>-1161894</v>
          </cell>
          <cell r="G1170">
            <v>-1161894</v>
          </cell>
          <cell r="H1170">
            <v>-1161894</v>
          </cell>
          <cell r="I1170">
            <v>-1161894</v>
          </cell>
          <cell r="J1170">
            <v>-1161894</v>
          </cell>
          <cell r="K1170">
            <v>-1161894</v>
          </cell>
          <cell r="L1170">
            <v>-1161894</v>
          </cell>
          <cell r="M1170">
            <v>-1161894</v>
          </cell>
          <cell r="N1170">
            <v>-1161894</v>
          </cell>
          <cell r="O1170">
            <v>-1161894</v>
          </cell>
          <cell r="P1170">
            <v>-1161894</v>
          </cell>
        </row>
        <row r="1171">
          <cell r="B1171">
            <v>21552</v>
          </cell>
          <cell r="C1171">
            <v>21552</v>
          </cell>
          <cell r="D1171">
            <v>21552</v>
          </cell>
          <cell r="E1171">
            <v>21552</v>
          </cell>
          <cell r="F1171">
            <v>21552</v>
          </cell>
          <cell r="G1171">
            <v>21552</v>
          </cell>
          <cell r="H1171">
            <v>21552</v>
          </cell>
          <cell r="I1171">
            <v>21552</v>
          </cell>
          <cell r="J1171">
            <v>21552</v>
          </cell>
          <cell r="K1171">
            <v>21552</v>
          </cell>
          <cell r="L1171">
            <v>21552</v>
          </cell>
          <cell r="M1171">
            <v>21552</v>
          </cell>
          <cell r="N1171">
            <v>21552</v>
          </cell>
          <cell r="O1171">
            <v>21552</v>
          </cell>
          <cell r="P1171">
            <v>21552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4">
          <cell r="B1174">
            <v>1651</v>
          </cell>
          <cell r="C1174">
            <v>577</v>
          </cell>
          <cell r="D1174">
            <v>60380</v>
          </cell>
          <cell r="E1174">
            <v>65831</v>
          </cell>
          <cell r="F1174">
            <v>83792</v>
          </cell>
          <cell r="G1174">
            <v>141377</v>
          </cell>
          <cell r="H1174">
            <v>362460</v>
          </cell>
          <cell r="I1174">
            <v>156754</v>
          </cell>
          <cell r="J1174">
            <v>417807</v>
          </cell>
          <cell r="K1174">
            <v>348704</v>
          </cell>
          <cell r="L1174">
            <v>698730</v>
          </cell>
          <cell r="M1174">
            <v>451153</v>
          </cell>
          <cell r="N1174">
            <v>108376</v>
          </cell>
          <cell r="O1174">
            <v>114387</v>
          </cell>
          <cell r="P1174">
            <v>120739</v>
          </cell>
        </row>
        <row r="1175">
          <cell r="B1175">
            <v>900</v>
          </cell>
          <cell r="C1175">
            <v>916</v>
          </cell>
          <cell r="D1175">
            <v>-1164</v>
          </cell>
          <cell r="E1175">
            <v>-1197</v>
          </cell>
          <cell r="F1175">
            <v>-1229</v>
          </cell>
          <cell r="G1175">
            <v>-1261</v>
          </cell>
          <cell r="H1175">
            <v>-1293</v>
          </cell>
          <cell r="I1175">
            <v>-1325</v>
          </cell>
          <cell r="J1175">
            <v>-1359</v>
          </cell>
          <cell r="K1175">
            <v>-1393</v>
          </cell>
          <cell r="L1175">
            <v>-1429</v>
          </cell>
          <cell r="M1175">
            <v>-1465</v>
          </cell>
          <cell r="N1175">
            <v>-1503</v>
          </cell>
          <cell r="O1175">
            <v>-1541</v>
          </cell>
          <cell r="P1175">
            <v>-1580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</row>
        <row r="1177">
          <cell r="B1177">
            <v>260</v>
          </cell>
          <cell r="C1177">
            <v>1842</v>
          </cell>
          <cell r="D1177">
            <v>1842</v>
          </cell>
          <cell r="E1177">
            <v>1842</v>
          </cell>
          <cell r="F1177">
            <v>1842</v>
          </cell>
          <cell r="G1177">
            <v>1842</v>
          </cell>
          <cell r="H1177">
            <v>1842</v>
          </cell>
          <cell r="I1177">
            <v>1842</v>
          </cell>
          <cell r="J1177">
            <v>1842</v>
          </cell>
          <cell r="K1177">
            <v>1842</v>
          </cell>
          <cell r="L1177">
            <v>1842</v>
          </cell>
          <cell r="M1177">
            <v>1842</v>
          </cell>
          <cell r="N1177">
            <v>1842</v>
          </cell>
          <cell r="O1177">
            <v>1842</v>
          </cell>
          <cell r="P1177">
            <v>1842</v>
          </cell>
        </row>
        <row r="1186">
          <cell r="B1186">
            <v>5014</v>
          </cell>
          <cell r="C1186">
            <v>1121</v>
          </cell>
          <cell r="D1186">
            <v>874</v>
          </cell>
          <cell r="E1186">
            <v>896</v>
          </cell>
          <cell r="F1186">
            <v>918</v>
          </cell>
          <cell r="G1186">
            <v>941</v>
          </cell>
          <cell r="H1186">
            <v>965</v>
          </cell>
          <cell r="I1186">
            <v>989</v>
          </cell>
          <cell r="J1186">
            <v>1013</v>
          </cell>
          <cell r="K1186">
            <v>1039</v>
          </cell>
          <cell r="L1186">
            <v>1065</v>
          </cell>
          <cell r="M1186">
            <v>1091</v>
          </cell>
          <cell r="N1186">
            <v>1119</v>
          </cell>
          <cell r="O1186">
            <v>1147</v>
          </cell>
          <cell r="P1186">
            <v>1175</v>
          </cell>
        </row>
        <row r="1187">
          <cell r="B1187">
            <v>15093</v>
          </cell>
          <cell r="C1187">
            <v>6670</v>
          </cell>
          <cell r="D1187">
            <v>6645</v>
          </cell>
          <cell r="E1187">
            <v>6532</v>
          </cell>
          <cell r="F1187">
            <v>5029</v>
          </cell>
          <cell r="G1187">
            <v>5155</v>
          </cell>
          <cell r="H1187">
            <v>5283</v>
          </cell>
          <cell r="I1187">
            <v>5416</v>
          </cell>
          <cell r="J1187">
            <v>5551</v>
          </cell>
          <cell r="K1187">
            <v>5690</v>
          </cell>
          <cell r="L1187">
            <v>5832</v>
          </cell>
          <cell r="M1187">
            <v>5978</v>
          </cell>
          <cell r="N1187">
            <v>6127</v>
          </cell>
          <cell r="O1187">
            <v>6280</v>
          </cell>
          <cell r="P1187">
            <v>6437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B1189">
            <v>14529</v>
          </cell>
          <cell r="C1189">
            <v>2906</v>
          </cell>
          <cell r="D1189">
            <v>3135</v>
          </cell>
          <cell r="E1189">
            <v>3213</v>
          </cell>
          <cell r="F1189">
            <v>3293</v>
          </cell>
          <cell r="G1189">
            <v>3376</v>
          </cell>
          <cell r="H1189">
            <v>3460</v>
          </cell>
          <cell r="I1189">
            <v>3546</v>
          </cell>
          <cell r="J1189">
            <v>3635</v>
          </cell>
          <cell r="K1189">
            <v>3726</v>
          </cell>
          <cell r="L1189">
            <v>3819</v>
          </cell>
          <cell r="M1189">
            <v>3915</v>
          </cell>
          <cell r="N1189">
            <v>4012</v>
          </cell>
          <cell r="O1189">
            <v>4113</v>
          </cell>
          <cell r="P1189">
            <v>4216</v>
          </cell>
        </row>
        <row r="1190">
          <cell r="B1190">
            <v>814</v>
          </cell>
          <cell r="C1190">
            <v>111</v>
          </cell>
          <cell r="D1190">
            <v>113</v>
          </cell>
          <cell r="E1190">
            <v>134</v>
          </cell>
          <cell r="F1190">
            <v>144</v>
          </cell>
          <cell r="G1190">
            <v>153</v>
          </cell>
          <cell r="H1190">
            <v>158</v>
          </cell>
          <cell r="I1190">
            <v>161</v>
          </cell>
          <cell r="J1190">
            <v>164</v>
          </cell>
          <cell r="K1190">
            <v>166</v>
          </cell>
          <cell r="L1190">
            <v>167</v>
          </cell>
          <cell r="M1190">
            <v>169</v>
          </cell>
          <cell r="N1190">
            <v>172</v>
          </cell>
          <cell r="O1190">
            <v>175</v>
          </cell>
          <cell r="P1190">
            <v>178</v>
          </cell>
        </row>
        <row r="1191">
          <cell r="B1191">
            <v>6339</v>
          </cell>
          <cell r="C1191">
            <v>1016</v>
          </cell>
          <cell r="D1191">
            <v>1053</v>
          </cell>
          <cell r="E1191">
            <v>1056</v>
          </cell>
          <cell r="F1191">
            <v>1213</v>
          </cell>
          <cell r="G1191">
            <v>1379</v>
          </cell>
          <cell r="H1191">
            <v>1437</v>
          </cell>
          <cell r="I1191">
            <v>1439</v>
          </cell>
          <cell r="J1191">
            <v>1437</v>
          </cell>
          <cell r="K1191">
            <v>1453</v>
          </cell>
          <cell r="L1191">
            <v>1476</v>
          </cell>
          <cell r="M1191">
            <v>1461</v>
          </cell>
          <cell r="N1191">
            <v>1472</v>
          </cell>
          <cell r="O1191">
            <v>1510</v>
          </cell>
          <cell r="P1191">
            <v>1551</v>
          </cell>
        </row>
        <row r="1192">
          <cell r="B1192">
            <v>584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-1</v>
          </cell>
          <cell r="M1192">
            <v>-2</v>
          </cell>
          <cell r="N1192">
            <v>-3</v>
          </cell>
          <cell r="O1192">
            <v>-5</v>
          </cell>
          <cell r="P1192">
            <v>-6</v>
          </cell>
        </row>
        <row r="1193">
          <cell r="B1193">
            <v>-908</v>
          </cell>
          <cell r="C1193">
            <v>-21</v>
          </cell>
          <cell r="D1193">
            <v>85</v>
          </cell>
          <cell r="E1193">
            <v>324</v>
          </cell>
          <cell r="F1193">
            <v>473</v>
          </cell>
          <cell r="G1193">
            <v>536</v>
          </cell>
          <cell r="H1193">
            <v>571</v>
          </cell>
          <cell r="I1193">
            <v>574</v>
          </cell>
          <cell r="J1193">
            <v>559</v>
          </cell>
          <cell r="K1193">
            <v>544</v>
          </cell>
          <cell r="L1193">
            <v>539</v>
          </cell>
          <cell r="M1193">
            <v>551</v>
          </cell>
          <cell r="N1193">
            <v>572</v>
          </cell>
          <cell r="O1193">
            <v>594</v>
          </cell>
          <cell r="P1193">
            <v>616</v>
          </cell>
        </row>
        <row r="1194">
          <cell r="B1194">
            <v>5074</v>
          </cell>
          <cell r="C1194">
            <v>848</v>
          </cell>
          <cell r="D1194">
            <v>1748</v>
          </cell>
          <cell r="E1194">
            <v>1676</v>
          </cell>
          <cell r="F1194">
            <v>1421</v>
          </cell>
          <cell r="G1194">
            <v>1532</v>
          </cell>
          <cell r="H1194">
            <v>1504</v>
          </cell>
          <cell r="I1194">
            <v>1418</v>
          </cell>
          <cell r="J1194">
            <v>1402</v>
          </cell>
          <cell r="K1194">
            <v>1424</v>
          </cell>
          <cell r="L1194">
            <v>1490</v>
          </cell>
          <cell r="M1194">
            <v>1521</v>
          </cell>
          <cell r="N1194">
            <v>1539</v>
          </cell>
          <cell r="O1194">
            <v>1572</v>
          </cell>
          <cell r="P1194">
            <v>1611</v>
          </cell>
        </row>
        <row r="1195">
          <cell r="B1195">
            <v>6112</v>
          </cell>
          <cell r="C1195">
            <v>970</v>
          </cell>
          <cell r="D1195">
            <v>1022</v>
          </cell>
          <cell r="E1195">
            <v>1034</v>
          </cell>
          <cell r="F1195">
            <v>1213</v>
          </cell>
          <cell r="G1195">
            <v>1382</v>
          </cell>
          <cell r="H1195">
            <v>1453</v>
          </cell>
          <cell r="I1195">
            <v>1453</v>
          </cell>
          <cell r="J1195">
            <v>1451</v>
          </cell>
          <cell r="K1195">
            <v>1460</v>
          </cell>
          <cell r="L1195">
            <v>1480</v>
          </cell>
          <cell r="M1195">
            <v>1465</v>
          </cell>
          <cell r="N1195">
            <v>1474</v>
          </cell>
          <cell r="O1195">
            <v>1510</v>
          </cell>
          <cell r="P1195">
            <v>1551</v>
          </cell>
        </row>
        <row r="1196">
          <cell r="B1196">
            <v>71571</v>
          </cell>
          <cell r="C1196">
            <v>11355</v>
          </cell>
          <cell r="D1196">
            <v>12804</v>
          </cell>
          <cell r="E1196">
            <v>13719</v>
          </cell>
          <cell r="F1196">
            <v>14531</v>
          </cell>
          <cell r="G1196">
            <v>15176</v>
          </cell>
          <cell r="H1196">
            <v>15497</v>
          </cell>
          <cell r="I1196">
            <v>15755</v>
          </cell>
          <cell r="J1196">
            <v>15986</v>
          </cell>
          <cell r="K1196">
            <v>16184</v>
          </cell>
          <cell r="L1196">
            <v>16376</v>
          </cell>
          <cell r="M1196">
            <v>16603</v>
          </cell>
          <cell r="N1196">
            <v>16873</v>
          </cell>
          <cell r="O1196">
            <v>17161</v>
          </cell>
          <cell r="P1196">
            <v>17457</v>
          </cell>
        </row>
        <row r="1197">
          <cell r="B1197">
            <v>6142</v>
          </cell>
          <cell r="C1197">
            <v>805</v>
          </cell>
          <cell r="D1197">
            <v>1412</v>
          </cell>
          <cell r="E1197">
            <v>1689</v>
          </cell>
          <cell r="F1197">
            <v>1831</v>
          </cell>
          <cell r="G1197">
            <v>1777</v>
          </cell>
          <cell r="H1197">
            <v>1667</v>
          </cell>
          <cell r="I1197">
            <v>1523</v>
          </cell>
          <cell r="J1197">
            <v>1495</v>
          </cell>
          <cell r="K1197">
            <v>1461</v>
          </cell>
          <cell r="L1197">
            <v>1487</v>
          </cell>
          <cell r="M1197">
            <v>1517</v>
          </cell>
          <cell r="N1197">
            <v>1544</v>
          </cell>
          <cell r="O1197">
            <v>1582</v>
          </cell>
          <cell r="P1197">
            <v>1623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</row>
        <row r="1199"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B1200">
            <v>2314</v>
          </cell>
          <cell r="C1200">
            <v>-1027</v>
          </cell>
          <cell r="D1200">
            <v>-88</v>
          </cell>
          <cell r="E1200">
            <v>324</v>
          </cell>
          <cell r="F1200">
            <v>469</v>
          </cell>
          <cell r="G1200">
            <v>486</v>
          </cell>
          <cell r="H1200">
            <v>490</v>
          </cell>
          <cell r="I1200">
            <v>500</v>
          </cell>
          <cell r="J1200">
            <v>507</v>
          </cell>
          <cell r="K1200">
            <v>517</v>
          </cell>
          <cell r="L1200">
            <v>521</v>
          </cell>
          <cell r="M1200">
            <v>529</v>
          </cell>
          <cell r="N1200">
            <v>538</v>
          </cell>
          <cell r="O1200">
            <v>548</v>
          </cell>
          <cell r="P1200">
            <v>557</v>
          </cell>
        </row>
        <row r="1201">
          <cell r="B1201">
            <v>638</v>
          </cell>
          <cell r="C1201">
            <v>-269</v>
          </cell>
          <cell r="D1201">
            <v>-62</v>
          </cell>
          <cell r="E1201">
            <v>26</v>
          </cell>
          <cell r="F1201">
            <v>70</v>
          </cell>
          <cell r="G1201">
            <v>97</v>
          </cell>
          <cell r="H1201">
            <v>115</v>
          </cell>
          <cell r="I1201">
            <v>132</v>
          </cell>
          <cell r="J1201">
            <v>136</v>
          </cell>
          <cell r="K1201">
            <v>143</v>
          </cell>
          <cell r="L1201">
            <v>144</v>
          </cell>
          <cell r="M1201">
            <v>141</v>
          </cell>
          <cell r="N1201">
            <v>142</v>
          </cell>
          <cell r="O1201">
            <v>145</v>
          </cell>
          <cell r="P1201">
            <v>147</v>
          </cell>
        </row>
        <row r="1202">
          <cell r="B1202">
            <v>495</v>
          </cell>
          <cell r="C1202">
            <v>77</v>
          </cell>
          <cell r="D1202">
            <v>118</v>
          </cell>
          <cell r="E1202">
            <v>125</v>
          </cell>
          <cell r="F1202">
            <v>117</v>
          </cell>
          <cell r="G1202">
            <v>122</v>
          </cell>
          <cell r="H1202">
            <v>125</v>
          </cell>
          <cell r="I1202">
            <v>128</v>
          </cell>
          <cell r="J1202">
            <v>131</v>
          </cell>
          <cell r="K1202">
            <v>134</v>
          </cell>
          <cell r="L1202">
            <v>137</v>
          </cell>
          <cell r="M1202">
            <v>140</v>
          </cell>
          <cell r="N1202">
            <v>143</v>
          </cell>
          <cell r="O1202">
            <v>146</v>
          </cell>
          <cell r="P1202">
            <v>150</v>
          </cell>
        </row>
        <row r="1205">
          <cell r="B1205">
            <v>16655</v>
          </cell>
          <cell r="C1205">
            <v>24866</v>
          </cell>
          <cell r="D1205">
            <v>33164</v>
          </cell>
          <cell r="E1205">
            <v>10350</v>
          </cell>
          <cell r="F1205">
            <v>37508</v>
          </cell>
          <cell r="G1205">
            <v>64905</v>
          </cell>
          <cell r="H1205">
            <v>228604</v>
          </cell>
          <cell r="I1205">
            <v>85405</v>
          </cell>
          <cell r="J1205">
            <v>268687</v>
          </cell>
          <cell r="K1205">
            <v>230097</v>
          </cell>
          <cell r="L1205">
            <v>476274</v>
          </cell>
          <cell r="M1205">
            <v>300813</v>
          </cell>
          <cell r="N1205">
            <v>30848</v>
          </cell>
          <cell r="O1205">
            <v>14713</v>
          </cell>
          <cell r="P1205">
            <v>15288</v>
          </cell>
        </row>
        <row r="1206">
          <cell r="B1206">
            <v>0</v>
          </cell>
          <cell r="C1206">
            <v>25940</v>
          </cell>
          <cell r="D1206">
            <v>-26640</v>
          </cell>
          <cell r="E1206">
            <v>4899</v>
          </cell>
          <cell r="F1206">
            <v>19547</v>
          </cell>
          <cell r="G1206">
            <v>7319</v>
          </cell>
          <cell r="H1206">
            <v>7521</v>
          </cell>
          <cell r="I1206">
            <v>291110</v>
          </cell>
          <cell r="J1206">
            <v>7635</v>
          </cell>
          <cell r="K1206">
            <v>299199</v>
          </cell>
          <cell r="L1206">
            <v>126248</v>
          </cell>
          <cell r="M1206">
            <v>548389</v>
          </cell>
          <cell r="N1206">
            <v>373625</v>
          </cell>
          <cell r="O1206">
            <v>8702</v>
          </cell>
          <cell r="P1206">
            <v>8936</v>
          </cell>
        </row>
        <row r="1208">
          <cell r="B1208">
            <v>1535</v>
          </cell>
          <cell r="C1208">
            <v>751</v>
          </cell>
          <cell r="D1208">
            <v>-8212</v>
          </cell>
          <cell r="E1208">
            <v>381</v>
          </cell>
          <cell r="F1208">
            <v>1566</v>
          </cell>
          <cell r="G1208">
            <v>576</v>
          </cell>
          <cell r="H1208">
            <v>594</v>
          </cell>
          <cell r="I1208">
            <v>23536</v>
          </cell>
          <cell r="J1208">
            <v>603</v>
          </cell>
          <cell r="K1208">
            <v>24189</v>
          </cell>
          <cell r="L1208">
            <v>11275</v>
          </cell>
          <cell r="M1208">
            <v>58837</v>
          </cell>
          <cell r="N1208">
            <v>31286</v>
          </cell>
          <cell r="O1208">
            <v>6505</v>
          </cell>
          <cell r="P1208">
            <v>3278</v>
          </cell>
        </row>
        <row r="1209"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131</v>
          </cell>
          <cell r="M1209">
            <v>117</v>
          </cell>
          <cell r="N1209">
            <v>108</v>
          </cell>
          <cell r="O1209">
            <v>108</v>
          </cell>
          <cell r="P1209">
            <v>108</v>
          </cell>
        </row>
        <row r="1211">
          <cell r="B1211">
            <v>20877</v>
          </cell>
          <cell r="C1211">
            <v>6263</v>
          </cell>
          <cell r="D1211">
            <v>27412</v>
          </cell>
          <cell r="E1211">
            <v>26942</v>
          </cell>
          <cell r="F1211">
            <v>30209</v>
          </cell>
          <cell r="G1211">
            <v>10911</v>
          </cell>
          <cell r="H1211">
            <v>10327</v>
          </cell>
          <cell r="I1211">
            <v>9827</v>
          </cell>
          <cell r="J1211">
            <v>9381</v>
          </cell>
          <cell r="K1211">
            <v>8829</v>
          </cell>
          <cell r="L1211">
            <v>8829</v>
          </cell>
          <cell r="M1211">
            <v>8829</v>
          </cell>
          <cell r="N1211">
            <v>8829</v>
          </cell>
          <cell r="O1211">
            <v>8829</v>
          </cell>
          <cell r="P1211">
            <v>8829</v>
          </cell>
        </row>
        <row r="1212">
          <cell r="B1212">
            <v>12843</v>
          </cell>
          <cell r="C1212">
            <v>9780</v>
          </cell>
          <cell r="D1212">
            <v>8992</v>
          </cell>
          <cell r="E1212">
            <v>9270</v>
          </cell>
          <cell r="F1212">
            <v>6505</v>
          </cell>
          <cell r="G1212">
            <v>5579</v>
          </cell>
          <cell r="H1212">
            <v>4880</v>
          </cell>
          <cell r="I1212">
            <v>4322</v>
          </cell>
          <cell r="J1212">
            <v>3852</v>
          </cell>
          <cell r="K1212">
            <v>3863</v>
          </cell>
          <cell r="L1212">
            <v>3692</v>
          </cell>
          <cell r="M1212">
            <v>3512</v>
          </cell>
          <cell r="N1212">
            <v>3046</v>
          </cell>
          <cell r="O1212">
            <v>2408</v>
          </cell>
          <cell r="P1212">
            <v>2228</v>
          </cell>
        </row>
        <row r="1213">
          <cell r="B1213">
            <v>20069</v>
          </cell>
          <cell r="C1213">
            <v>5437</v>
          </cell>
          <cell r="D1213">
            <v>243</v>
          </cell>
          <cell r="E1213">
            <v>-190</v>
          </cell>
          <cell r="F1213">
            <v>3131</v>
          </cell>
          <cell r="G1213">
            <v>10907</v>
          </cell>
          <cell r="H1213">
            <v>10311</v>
          </cell>
          <cell r="I1213">
            <v>9813</v>
          </cell>
          <cell r="J1213">
            <v>9367</v>
          </cell>
          <cell r="K1213">
            <v>8823</v>
          </cell>
          <cell r="L1213">
            <v>8823</v>
          </cell>
          <cell r="M1213">
            <v>8823</v>
          </cell>
          <cell r="N1213">
            <v>8823</v>
          </cell>
          <cell r="O1213">
            <v>8823</v>
          </cell>
          <cell r="P1213">
            <v>8823</v>
          </cell>
        </row>
        <row r="1214">
          <cell r="B1214">
            <v>13204</v>
          </cell>
          <cell r="C1214">
            <v>12593</v>
          </cell>
          <cell r="D1214">
            <v>11502</v>
          </cell>
          <cell r="E1214">
            <v>10704</v>
          </cell>
          <cell r="F1214">
            <v>9471</v>
          </cell>
          <cell r="G1214">
            <v>8454</v>
          </cell>
          <cell r="H1214">
            <v>7460</v>
          </cell>
          <cell r="I1214">
            <v>6818</v>
          </cell>
          <cell r="J1214">
            <v>6193</v>
          </cell>
          <cell r="K1214">
            <v>5571</v>
          </cell>
          <cell r="L1214">
            <v>4949</v>
          </cell>
          <cell r="M1214">
            <v>4327</v>
          </cell>
          <cell r="N1214">
            <v>3705</v>
          </cell>
          <cell r="O1214">
            <v>3140</v>
          </cell>
          <cell r="P1214">
            <v>2685</v>
          </cell>
        </row>
        <row r="1215">
          <cell r="C1215">
            <v>43</v>
          </cell>
          <cell r="D1215">
            <v>43</v>
          </cell>
          <cell r="E1215">
            <v>36</v>
          </cell>
          <cell r="F1215">
            <v>34</v>
          </cell>
          <cell r="G1215">
            <v>26</v>
          </cell>
          <cell r="H1215">
            <v>10</v>
          </cell>
          <cell r="I1215">
            <v>5</v>
          </cell>
          <cell r="J1215">
            <v>-2</v>
          </cell>
          <cell r="K1215">
            <v>-8</v>
          </cell>
          <cell r="L1215">
            <v>-10</v>
          </cell>
          <cell r="M1215">
            <v>-11</v>
          </cell>
          <cell r="N1215">
            <v>-11</v>
          </cell>
          <cell r="O1215">
            <v>-11</v>
          </cell>
          <cell r="P1215">
            <v>-11</v>
          </cell>
        </row>
        <row r="1217">
          <cell r="C1217">
            <v>0</v>
          </cell>
          <cell r="D1217">
            <v>-148</v>
          </cell>
          <cell r="E1217">
            <v>-253</v>
          </cell>
          <cell r="F1217">
            <v>-253</v>
          </cell>
          <cell r="G1217">
            <v>-252</v>
          </cell>
          <cell r="H1217">
            <v>-251</v>
          </cell>
          <cell r="I1217">
            <v>-255</v>
          </cell>
          <cell r="J1217">
            <v>-255</v>
          </cell>
          <cell r="K1217">
            <v>-255</v>
          </cell>
          <cell r="L1217">
            <v>-255</v>
          </cell>
          <cell r="M1217">
            <v>-254</v>
          </cell>
          <cell r="N1217">
            <v>-254</v>
          </cell>
          <cell r="O1217">
            <v>-254</v>
          </cell>
          <cell r="P1217">
            <v>-254</v>
          </cell>
        </row>
        <row r="1218">
          <cell r="C1218">
            <v>0</v>
          </cell>
          <cell r="D1218">
            <v>-143</v>
          </cell>
          <cell r="E1218">
            <v>-282</v>
          </cell>
          <cell r="F1218">
            <v>-271</v>
          </cell>
          <cell r="G1218">
            <v>-260</v>
          </cell>
          <cell r="H1218">
            <v>-249</v>
          </cell>
          <cell r="I1218">
            <v>-244</v>
          </cell>
          <cell r="J1218">
            <v>-235</v>
          </cell>
          <cell r="K1218">
            <v>-225</v>
          </cell>
          <cell r="L1218">
            <v>-216</v>
          </cell>
          <cell r="M1218">
            <v>-207</v>
          </cell>
          <cell r="N1218">
            <v>-199</v>
          </cell>
          <cell r="O1218">
            <v>-192</v>
          </cell>
          <cell r="P1218">
            <v>-184</v>
          </cell>
        </row>
        <row r="1219">
          <cell r="C1219">
            <v>0</v>
          </cell>
          <cell r="D1219">
            <v>-148</v>
          </cell>
          <cell r="E1219">
            <v>-253</v>
          </cell>
          <cell r="F1219">
            <v>-253</v>
          </cell>
          <cell r="G1219">
            <v>-252</v>
          </cell>
          <cell r="H1219">
            <v>-251</v>
          </cell>
          <cell r="I1219">
            <v>-255</v>
          </cell>
          <cell r="J1219">
            <v>-255</v>
          </cell>
          <cell r="K1219">
            <v>-255</v>
          </cell>
          <cell r="L1219">
            <v>-255</v>
          </cell>
          <cell r="M1219">
            <v>-254</v>
          </cell>
          <cell r="N1219">
            <v>-254</v>
          </cell>
          <cell r="O1219">
            <v>-254</v>
          </cell>
          <cell r="P1219">
            <v>-254</v>
          </cell>
        </row>
        <row r="1220">
          <cell r="C1220">
            <v>1</v>
          </cell>
          <cell r="D1220">
            <v>-161</v>
          </cell>
          <cell r="E1220">
            <v>-321</v>
          </cell>
          <cell r="F1220">
            <v>-313</v>
          </cell>
          <cell r="G1220">
            <v>-305</v>
          </cell>
          <cell r="H1220">
            <v>-298</v>
          </cell>
          <cell r="I1220">
            <v>-296</v>
          </cell>
          <cell r="J1220">
            <v>-288</v>
          </cell>
          <cell r="K1220">
            <v>-280</v>
          </cell>
          <cell r="L1220">
            <v>-273</v>
          </cell>
          <cell r="M1220">
            <v>-265</v>
          </cell>
          <cell r="N1220">
            <v>-258</v>
          </cell>
          <cell r="O1220">
            <v>-250</v>
          </cell>
          <cell r="P1220">
            <v>-243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-1</v>
          </cell>
          <cell r="G1221">
            <v>-2</v>
          </cell>
          <cell r="H1221">
            <v>-2</v>
          </cell>
          <cell r="I1221">
            <v>-3</v>
          </cell>
          <cell r="J1221">
            <v>-3</v>
          </cell>
          <cell r="K1221">
            <v>-4</v>
          </cell>
          <cell r="L1221">
            <v>-5</v>
          </cell>
          <cell r="M1221">
            <v>-5</v>
          </cell>
          <cell r="N1221">
            <v>-5</v>
          </cell>
          <cell r="O1221">
            <v>-5</v>
          </cell>
          <cell r="P1221">
            <v>-5</v>
          </cell>
        </row>
        <row r="1227"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</row>
        <row r="1228">
          <cell r="B1228">
            <v>303389</v>
          </cell>
          <cell r="C1228">
            <v>8050429</v>
          </cell>
          <cell r="D1228">
            <v>8074114</v>
          </cell>
          <cell r="E1228">
            <v>8111364</v>
          </cell>
          <cell r="F1228">
            <v>8142306</v>
          </cell>
          <cell r="G1228">
            <v>8160682</v>
          </cell>
          <cell r="H1228">
            <v>8169939</v>
          </cell>
          <cell r="I1228">
            <v>8169879</v>
          </cell>
          <cell r="J1228">
            <v>8174508</v>
          </cell>
          <cell r="K1228">
            <v>8183551</v>
          </cell>
          <cell r="L1228">
            <v>8193391</v>
          </cell>
          <cell r="M1228">
            <v>8195499</v>
          </cell>
          <cell r="N1228">
            <v>8201429</v>
          </cell>
          <cell r="O1228">
            <v>8244823</v>
          </cell>
          <cell r="P1228">
            <v>8305688</v>
          </cell>
        </row>
        <row r="1229">
          <cell r="B1229">
            <v>748</v>
          </cell>
          <cell r="C1229">
            <v>192</v>
          </cell>
          <cell r="D1229">
            <v>-6785</v>
          </cell>
          <cell r="E1229">
            <v>-13761</v>
          </cell>
          <cell r="F1229">
            <v>-13761</v>
          </cell>
          <cell r="G1229">
            <v>-13761</v>
          </cell>
          <cell r="H1229">
            <v>-13761</v>
          </cell>
          <cell r="I1229">
            <v>-13761</v>
          </cell>
          <cell r="J1229">
            <v>-13761</v>
          </cell>
          <cell r="K1229">
            <v>-13761</v>
          </cell>
          <cell r="L1229">
            <v>-13761</v>
          </cell>
          <cell r="M1229">
            <v>-13761</v>
          </cell>
          <cell r="N1229">
            <v>-13761</v>
          </cell>
          <cell r="O1229">
            <v>-13761</v>
          </cell>
          <cell r="P1229">
            <v>-13761</v>
          </cell>
        </row>
        <row r="1230">
          <cell r="B1230">
            <v>47256</v>
          </cell>
          <cell r="C1230">
            <v>474</v>
          </cell>
          <cell r="D1230">
            <v>36059</v>
          </cell>
          <cell r="E1230">
            <v>71254</v>
          </cell>
          <cell r="F1230">
            <v>72098</v>
          </cell>
          <cell r="G1230">
            <v>72133</v>
          </cell>
          <cell r="H1230">
            <v>70678</v>
          </cell>
          <cell r="I1230">
            <v>69447</v>
          </cell>
          <cell r="J1230">
            <v>68624</v>
          </cell>
          <cell r="K1230">
            <v>68210</v>
          </cell>
          <cell r="L1230">
            <v>68175</v>
          </cell>
          <cell r="M1230">
            <v>68560</v>
          </cell>
          <cell r="N1230">
            <v>69525</v>
          </cell>
          <cell r="O1230">
            <v>70482</v>
          </cell>
          <cell r="P1230">
            <v>70551</v>
          </cell>
        </row>
        <row r="1231">
          <cell r="B1231">
            <v>1227</v>
          </cell>
          <cell r="C1231">
            <v>908</v>
          </cell>
          <cell r="D1231">
            <v>-124</v>
          </cell>
          <cell r="E1231">
            <v>-1180</v>
          </cell>
          <cell r="F1231">
            <v>-1213</v>
          </cell>
          <cell r="G1231">
            <v>-1245</v>
          </cell>
          <cell r="H1231">
            <v>-1277</v>
          </cell>
          <cell r="I1231">
            <v>-1309</v>
          </cell>
          <cell r="J1231">
            <v>-1342</v>
          </cell>
          <cell r="K1231">
            <v>-1376</v>
          </cell>
          <cell r="L1231">
            <v>-1411</v>
          </cell>
          <cell r="M1231">
            <v>-1447</v>
          </cell>
          <cell r="N1231">
            <v>-1484</v>
          </cell>
          <cell r="O1231">
            <v>-1522</v>
          </cell>
          <cell r="P1231">
            <v>-1561</v>
          </cell>
        </row>
        <row r="1232">
          <cell r="B1232">
            <v>-18260</v>
          </cell>
          <cell r="C1232">
            <v>-18260</v>
          </cell>
          <cell r="D1232">
            <v>-18260</v>
          </cell>
          <cell r="E1232">
            <v>64000</v>
          </cell>
          <cell r="F1232">
            <v>64000</v>
          </cell>
          <cell r="G1232">
            <v>64000</v>
          </cell>
          <cell r="H1232">
            <v>64000</v>
          </cell>
          <cell r="I1232">
            <v>64000</v>
          </cell>
          <cell r="J1232">
            <v>64000</v>
          </cell>
          <cell r="K1232">
            <v>64000</v>
          </cell>
          <cell r="L1232">
            <v>64000</v>
          </cell>
          <cell r="M1232">
            <v>64000</v>
          </cell>
          <cell r="N1232">
            <v>64000</v>
          </cell>
          <cell r="O1232">
            <v>64000</v>
          </cell>
          <cell r="P1232">
            <v>64000</v>
          </cell>
        </row>
        <row r="1233">
          <cell r="B1233">
            <v>263322</v>
          </cell>
          <cell r="C1233">
            <v>7992031</v>
          </cell>
          <cell r="D1233">
            <v>7973864</v>
          </cell>
          <cell r="E1233">
            <v>7953628</v>
          </cell>
          <cell r="F1233">
            <v>7964877</v>
          </cell>
          <cell r="G1233">
            <v>7977239</v>
          </cell>
          <cell r="H1233">
            <v>7984075</v>
          </cell>
          <cell r="I1233">
            <v>8121326</v>
          </cell>
          <cell r="J1233">
            <v>8258629</v>
          </cell>
          <cell r="K1233">
            <v>8399650</v>
          </cell>
          <cell r="L1233">
            <v>8594642</v>
          </cell>
          <cell r="M1233">
            <v>8896904</v>
          </cell>
          <cell r="N1233">
            <v>9312850</v>
          </cell>
          <cell r="O1233">
            <v>9485118</v>
          </cell>
          <cell r="P1233">
            <v>9489045</v>
          </cell>
        </row>
        <row r="1234"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B1235">
            <v>0</v>
          </cell>
          <cell r="C1235">
            <v>947</v>
          </cell>
          <cell r="D1235">
            <v>71170</v>
          </cell>
          <cell r="E1235">
            <v>71338</v>
          </cell>
          <cell r="F1235">
            <v>72858</v>
          </cell>
          <cell r="G1235">
            <v>71408</v>
          </cell>
          <cell r="H1235">
            <v>69947</v>
          </cell>
          <cell r="I1235">
            <v>68947</v>
          </cell>
          <cell r="J1235">
            <v>68301</v>
          </cell>
          <cell r="K1235">
            <v>68118</v>
          </cell>
          <cell r="L1235">
            <v>68231</v>
          </cell>
          <cell r="M1235">
            <v>68889</v>
          </cell>
          <cell r="N1235">
            <v>70161</v>
          </cell>
          <cell r="O1235">
            <v>70804</v>
          </cell>
          <cell r="P1235">
            <v>70299</v>
          </cell>
        </row>
        <row r="1236">
          <cell r="B1236">
            <v>7987704</v>
          </cell>
          <cell r="C1236">
            <v>7996358</v>
          </cell>
          <cell r="D1236">
            <v>7951369</v>
          </cell>
          <cell r="E1236">
            <v>7955887</v>
          </cell>
          <cell r="F1236">
            <v>7973868</v>
          </cell>
          <cell r="G1236">
            <v>7980611</v>
          </cell>
          <cell r="H1236">
            <v>7987539</v>
          </cell>
          <cell r="I1236">
            <v>8255113</v>
          </cell>
          <cell r="J1236">
            <v>8262145</v>
          </cell>
          <cell r="K1236">
            <v>8537155</v>
          </cell>
          <cell r="L1236">
            <v>8652128</v>
          </cell>
          <cell r="M1236">
            <v>9141681</v>
          </cell>
          <cell r="N1236">
            <v>9484020</v>
          </cell>
          <cell r="O1236">
            <v>9486216</v>
          </cell>
          <cell r="P1236">
            <v>9491874</v>
          </cell>
        </row>
        <row r="1237">
          <cell r="B1237">
            <v>8046711</v>
          </cell>
          <cell r="C1237">
            <v>8054148</v>
          </cell>
          <cell r="D1237">
            <v>8094081</v>
          </cell>
          <cell r="E1237">
            <v>8128648</v>
          </cell>
          <cell r="F1237">
            <v>8155965</v>
          </cell>
          <cell r="G1237">
            <v>8165400</v>
          </cell>
          <cell r="H1237">
            <v>8174478</v>
          </cell>
          <cell r="I1237">
            <v>8165281</v>
          </cell>
          <cell r="J1237">
            <v>8183736</v>
          </cell>
          <cell r="K1237">
            <v>8183367</v>
          </cell>
          <cell r="L1237">
            <v>8203416</v>
          </cell>
          <cell r="M1237">
            <v>8187583</v>
          </cell>
          <cell r="N1237">
            <v>8215274</v>
          </cell>
          <cell r="O1237">
            <v>8274373</v>
          </cell>
          <cell r="P1237">
            <v>8337004</v>
          </cell>
        </row>
        <row r="1238"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177</v>
          </cell>
          <cell r="K1238">
            <v>1494</v>
          </cell>
          <cell r="L1238">
            <v>3071</v>
          </cell>
          <cell r="M1238">
            <v>5485</v>
          </cell>
          <cell r="N1238">
            <v>9018</v>
          </cell>
          <cell r="O1238">
            <v>11699</v>
          </cell>
          <cell r="P1238">
            <v>12057</v>
          </cell>
        </row>
        <row r="1239">
          <cell r="B1239">
            <v>572</v>
          </cell>
          <cell r="C1239">
            <v>8145</v>
          </cell>
          <cell r="D1239">
            <v>31679</v>
          </cell>
          <cell r="E1239">
            <v>34911</v>
          </cell>
          <cell r="F1239">
            <v>28848</v>
          </cell>
          <cell r="G1239">
            <v>9984</v>
          </cell>
          <cell r="H1239">
            <v>9660</v>
          </cell>
          <cell r="I1239">
            <v>14330</v>
          </cell>
          <cell r="J1239">
            <v>19057</v>
          </cell>
          <cell r="K1239">
            <v>23824</v>
          </cell>
          <cell r="L1239">
            <v>31198</v>
          </cell>
          <cell r="M1239">
            <v>42892</v>
          </cell>
          <cell r="N1239">
            <v>58874</v>
          </cell>
          <cell r="O1239">
            <v>65502</v>
          </cell>
          <cell r="P1239">
            <v>65807</v>
          </cell>
        </row>
        <row r="1240">
          <cell r="B1240">
            <v>13780</v>
          </cell>
          <cell r="C1240">
            <v>10024</v>
          </cell>
          <cell r="D1240">
            <v>8665</v>
          </cell>
          <cell r="E1240">
            <v>8260</v>
          </cell>
          <cell r="F1240">
            <v>6112</v>
          </cell>
          <cell r="G1240">
            <v>5836</v>
          </cell>
          <cell r="H1240">
            <v>5470</v>
          </cell>
          <cell r="I1240">
            <v>11457</v>
          </cell>
          <cell r="J1240">
            <v>17199</v>
          </cell>
          <cell r="K1240">
            <v>23295</v>
          </cell>
          <cell r="L1240">
            <v>31513</v>
          </cell>
          <cell r="M1240">
            <v>44769</v>
          </cell>
          <cell r="N1240">
            <v>62501</v>
          </cell>
          <cell r="O1240">
            <v>67331</v>
          </cell>
          <cell r="P1240">
            <v>64358</v>
          </cell>
        </row>
        <row r="1241">
          <cell r="B1241">
            <v>23750</v>
          </cell>
          <cell r="C1241">
            <v>7319</v>
          </cell>
          <cell r="D1241">
            <v>4510</v>
          </cell>
          <cell r="E1241">
            <v>7779</v>
          </cell>
          <cell r="F1241">
            <v>1770</v>
          </cell>
          <cell r="G1241">
            <v>9980</v>
          </cell>
          <cell r="H1241">
            <v>9643</v>
          </cell>
          <cell r="I1241">
            <v>14316</v>
          </cell>
          <cell r="J1241">
            <v>19043</v>
          </cell>
          <cell r="K1241">
            <v>23817</v>
          </cell>
          <cell r="L1241">
            <v>31192</v>
          </cell>
          <cell r="M1241">
            <v>42886</v>
          </cell>
          <cell r="N1241">
            <v>58868</v>
          </cell>
          <cell r="O1241">
            <v>65495</v>
          </cell>
          <cell r="P1241">
            <v>65801</v>
          </cell>
        </row>
        <row r="1242">
          <cell r="B1242">
            <v>14075</v>
          </cell>
          <cell r="C1242">
            <v>12897</v>
          </cell>
          <cell r="D1242">
            <v>11213</v>
          </cell>
          <cell r="E1242">
            <v>9680</v>
          </cell>
          <cell r="F1242">
            <v>9226</v>
          </cell>
          <cell r="G1242">
            <v>9038</v>
          </cell>
          <cell r="H1242">
            <v>8465</v>
          </cell>
          <cell r="I1242">
            <v>16270</v>
          </cell>
          <cell r="J1242">
            <v>23807</v>
          </cell>
          <cell r="K1242">
            <v>31293</v>
          </cell>
          <cell r="L1242">
            <v>41850</v>
          </cell>
          <cell r="M1242">
            <v>59054</v>
          </cell>
          <cell r="N1242">
            <v>82622</v>
          </cell>
          <cell r="O1242">
            <v>90105</v>
          </cell>
          <cell r="P1242">
            <v>87018</v>
          </cell>
        </row>
        <row r="1247">
          <cell r="B1247">
            <v>310046</v>
          </cell>
          <cell r="C1247">
            <v>296371</v>
          </cell>
          <cell r="D1247">
            <v>297997</v>
          </cell>
          <cell r="E1247">
            <v>300828</v>
          </cell>
          <cell r="F1247">
            <v>303863</v>
          </cell>
          <cell r="G1247">
            <v>306783</v>
          </cell>
          <cell r="H1247">
            <v>309845</v>
          </cell>
          <cell r="I1247">
            <v>312945</v>
          </cell>
          <cell r="J1247">
            <v>315868</v>
          </cell>
          <cell r="K1247">
            <v>318735</v>
          </cell>
          <cell r="L1247">
            <v>321599</v>
          </cell>
          <cell r="M1247">
            <v>324639</v>
          </cell>
          <cell r="N1247">
            <v>327301</v>
          </cell>
          <cell r="O1247">
            <v>329946</v>
          </cell>
          <cell r="P1247">
            <v>332621</v>
          </cell>
        </row>
        <row r="1249">
          <cell r="B1249">
            <v>26638</v>
          </cell>
          <cell r="C1249">
            <v>26779.9</v>
          </cell>
          <cell r="D1249">
            <v>27960.7</v>
          </cell>
          <cell r="E1249">
            <v>28424.5</v>
          </cell>
          <cell r="F1249">
            <v>29067.1</v>
          </cell>
          <cell r="G1249">
            <v>28227.4</v>
          </cell>
          <cell r="H1249">
            <v>27774.5</v>
          </cell>
          <cell r="I1249">
            <v>27425.1</v>
          </cell>
          <cell r="J1249">
            <v>26611.7</v>
          </cell>
          <cell r="K1249">
            <v>26079.1</v>
          </cell>
          <cell r="L1249">
            <v>25367.200000000001</v>
          </cell>
          <cell r="M1249">
            <v>25209.7</v>
          </cell>
          <cell r="N1249">
            <v>25031.7</v>
          </cell>
          <cell r="O1249">
            <v>25079.7</v>
          </cell>
          <cell r="P1249">
            <v>25144.400000000001</v>
          </cell>
        </row>
        <row r="1250">
          <cell r="B1250">
            <v>7716</v>
          </cell>
          <cell r="C1250">
            <v>7671.2</v>
          </cell>
          <cell r="D1250">
            <v>7953.7</v>
          </cell>
          <cell r="E1250">
            <v>7989.4</v>
          </cell>
          <cell r="F1250">
            <v>8160.1</v>
          </cell>
          <cell r="G1250">
            <v>8211.6</v>
          </cell>
          <cell r="H1250">
            <v>8080.8</v>
          </cell>
          <cell r="I1250">
            <v>7979.9</v>
          </cell>
          <cell r="J1250">
            <v>7874.2</v>
          </cell>
          <cell r="K1250">
            <v>7715.3</v>
          </cell>
          <cell r="L1250">
            <v>7564.3</v>
          </cell>
          <cell r="M1250">
            <v>7575.4</v>
          </cell>
          <cell r="N1250">
            <v>7548.3</v>
          </cell>
          <cell r="O1250">
            <v>7618.2</v>
          </cell>
          <cell r="P1250">
            <v>7677.4</v>
          </cell>
        </row>
        <row r="1251">
          <cell r="B1251">
            <v>20725</v>
          </cell>
          <cell r="C1251">
            <v>19640.8</v>
          </cell>
          <cell r="D1251">
            <v>20406.599999999999</v>
          </cell>
          <cell r="E1251">
            <v>20229.400000000001</v>
          </cell>
          <cell r="F1251">
            <v>20730.5</v>
          </cell>
          <cell r="G1251">
            <v>21478.5</v>
          </cell>
          <cell r="H1251">
            <v>21183.1</v>
          </cell>
          <cell r="I1251">
            <v>20961.2</v>
          </cell>
          <cell r="J1251">
            <v>20974.2</v>
          </cell>
          <cell r="K1251">
            <v>20585.599999999999</v>
          </cell>
          <cell r="L1251">
            <v>20330.099999999999</v>
          </cell>
          <cell r="M1251">
            <v>20502.099999999999</v>
          </cell>
          <cell r="N1251">
            <v>20510.900000000001</v>
          </cell>
          <cell r="O1251">
            <v>20834.599999999999</v>
          </cell>
          <cell r="P1251">
            <v>21099.9</v>
          </cell>
        </row>
        <row r="1252">
          <cell r="B1252">
            <v>12926</v>
          </cell>
          <cell r="C1252">
            <v>9587.1</v>
          </cell>
          <cell r="D1252">
            <v>9649.4</v>
          </cell>
          <cell r="E1252">
            <v>10224.299999999999</v>
          </cell>
          <cell r="F1252">
            <v>10309</v>
          </cell>
          <cell r="G1252">
            <v>9557.5</v>
          </cell>
          <cell r="H1252">
            <v>9490.4</v>
          </cell>
          <cell r="I1252">
            <v>9449.2000000000007</v>
          </cell>
          <cell r="J1252">
            <v>9002.1</v>
          </cell>
          <cell r="K1252">
            <v>8898.1</v>
          </cell>
          <cell r="L1252">
            <v>8613.1</v>
          </cell>
          <cell r="M1252">
            <v>8519.7000000000007</v>
          </cell>
          <cell r="N1252">
            <v>8475</v>
          </cell>
          <cell r="O1252">
            <v>8452.4</v>
          </cell>
          <cell r="P1252">
            <v>8463.2000000000007</v>
          </cell>
        </row>
        <row r="1253">
          <cell r="B1253">
            <v>3962</v>
          </cell>
          <cell r="C1253">
            <v>3785.6</v>
          </cell>
          <cell r="D1253">
            <v>3980.9</v>
          </cell>
          <cell r="E1253">
            <v>3955.3</v>
          </cell>
          <cell r="F1253">
            <v>3965.9</v>
          </cell>
          <cell r="G1253">
            <v>3894.4</v>
          </cell>
          <cell r="H1253">
            <v>3832.3</v>
          </cell>
          <cell r="I1253">
            <v>3784.5</v>
          </cell>
          <cell r="J1253">
            <v>3692</v>
          </cell>
          <cell r="K1253">
            <v>3618.1</v>
          </cell>
          <cell r="L1253">
            <v>3528.5</v>
          </cell>
          <cell r="M1253">
            <v>3515.4</v>
          </cell>
          <cell r="N1253">
            <v>3494.8</v>
          </cell>
          <cell r="O1253">
            <v>3509.9</v>
          </cell>
          <cell r="P1253">
            <v>3525</v>
          </cell>
        </row>
        <row r="1254">
          <cell r="B1254">
            <v>697</v>
          </cell>
          <cell r="C1254">
            <v>541.79999999999995</v>
          </cell>
          <cell r="D1254">
            <v>722.6</v>
          </cell>
          <cell r="E1254">
            <v>748</v>
          </cell>
          <cell r="F1254">
            <v>662.8</v>
          </cell>
          <cell r="G1254">
            <v>648.5</v>
          </cell>
          <cell r="H1254">
            <v>638.1</v>
          </cell>
          <cell r="I1254">
            <v>630</v>
          </cell>
          <cell r="J1254">
            <v>613.5</v>
          </cell>
          <cell r="K1254">
            <v>601.20000000000005</v>
          </cell>
          <cell r="L1254">
            <v>585.70000000000005</v>
          </cell>
          <cell r="M1254">
            <v>583</v>
          </cell>
          <cell r="N1254">
            <v>579.29999999999995</v>
          </cell>
          <cell r="O1254">
            <v>581.29999999999995</v>
          </cell>
          <cell r="P1254">
            <v>583.5</v>
          </cell>
        </row>
        <row r="1257">
          <cell r="B1257">
            <v>84</v>
          </cell>
          <cell r="C1257">
            <v>142.4</v>
          </cell>
          <cell r="D1257">
            <v>93.4</v>
          </cell>
          <cell r="E1257">
            <v>91.3</v>
          </cell>
          <cell r="F1257">
            <v>91.3</v>
          </cell>
          <cell r="G1257">
            <v>91.3</v>
          </cell>
          <cell r="H1257">
            <v>91.3</v>
          </cell>
          <cell r="I1257">
            <v>91.3</v>
          </cell>
          <cell r="J1257">
            <v>91.3</v>
          </cell>
          <cell r="K1257">
            <v>91.3</v>
          </cell>
          <cell r="L1257">
            <v>91.3</v>
          </cell>
          <cell r="M1257">
            <v>91.3</v>
          </cell>
          <cell r="N1257">
            <v>91.3</v>
          </cell>
          <cell r="O1257">
            <v>91.3</v>
          </cell>
          <cell r="P1257">
            <v>91.3</v>
          </cell>
        </row>
        <row r="1258">
          <cell r="B1258">
            <v>61</v>
          </cell>
          <cell r="C1258">
            <v>136.19999999999999</v>
          </cell>
          <cell r="D1258">
            <v>82.6</v>
          </cell>
          <cell r="E1258">
            <v>89.4</v>
          </cell>
          <cell r="F1258">
            <v>89.4</v>
          </cell>
          <cell r="G1258">
            <v>89.4</v>
          </cell>
          <cell r="H1258">
            <v>89.4</v>
          </cell>
          <cell r="I1258">
            <v>89.4</v>
          </cell>
          <cell r="J1258">
            <v>89.4</v>
          </cell>
          <cell r="K1258">
            <v>89.4</v>
          </cell>
          <cell r="L1258">
            <v>89.4</v>
          </cell>
          <cell r="M1258">
            <v>89.4</v>
          </cell>
          <cell r="N1258">
            <v>89.4</v>
          </cell>
          <cell r="O1258">
            <v>89.4</v>
          </cell>
          <cell r="P1258">
            <v>89.4</v>
          </cell>
        </row>
        <row r="1259">
          <cell r="B1259">
            <v>1555</v>
          </cell>
          <cell r="C1259">
            <v>2881.1</v>
          </cell>
          <cell r="D1259">
            <v>3118.5</v>
          </cell>
          <cell r="E1259">
            <v>3475.7</v>
          </cell>
          <cell r="F1259">
            <v>3475.7</v>
          </cell>
          <cell r="G1259">
            <v>3475.7</v>
          </cell>
          <cell r="H1259">
            <v>3475.7</v>
          </cell>
          <cell r="I1259">
            <v>3475.7</v>
          </cell>
          <cell r="J1259">
            <v>3475.7</v>
          </cell>
          <cell r="K1259">
            <v>3475.7</v>
          </cell>
          <cell r="L1259">
            <v>3475.7</v>
          </cell>
          <cell r="M1259">
            <v>3475.7</v>
          </cell>
          <cell r="N1259">
            <v>3475.7</v>
          </cell>
          <cell r="O1259">
            <v>3475.7</v>
          </cell>
          <cell r="P1259">
            <v>3475.7</v>
          </cell>
        </row>
        <row r="1260">
          <cell r="B1260">
            <v>2830</v>
          </cell>
          <cell r="C1260">
            <v>5590.9</v>
          </cell>
          <cell r="D1260">
            <v>5066.1000000000004</v>
          </cell>
          <cell r="E1260">
            <v>4970.7</v>
          </cell>
          <cell r="F1260">
            <v>4970.7</v>
          </cell>
          <cell r="G1260">
            <v>4970.7</v>
          </cell>
          <cell r="H1260">
            <v>4970.7</v>
          </cell>
          <cell r="I1260">
            <v>4970.7</v>
          </cell>
          <cell r="J1260">
            <v>4970.7</v>
          </cell>
          <cell r="K1260">
            <v>4970.7</v>
          </cell>
          <cell r="L1260">
            <v>4970.7</v>
          </cell>
          <cell r="M1260">
            <v>4970.7</v>
          </cell>
          <cell r="N1260">
            <v>4970.7</v>
          </cell>
          <cell r="O1260">
            <v>4970.7</v>
          </cell>
          <cell r="P1260">
            <v>4970.7</v>
          </cell>
        </row>
        <row r="1261">
          <cell r="B1261">
            <v>25</v>
          </cell>
          <cell r="C1261">
            <v>76.2</v>
          </cell>
          <cell r="D1261">
            <v>32.4</v>
          </cell>
          <cell r="E1261">
            <v>39.5</v>
          </cell>
          <cell r="F1261">
            <v>39.5</v>
          </cell>
          <cell r="G1261">
            <v>39.5</v>
          </cell>
          <cell r="H1261">
            <v>39.5</v>
          </cell>
          <cell r="I1261">
            <v>39.5</v>
          </cell>
          <cell r="J1261">
            <v>39.5</v>
          </cell>
          <cell r="K1261">
            <v>39.5</v>
          </cell>
          <cell r="L1261">
            <v>39.5</v>
          </cell>
          <cell r="M1261">
            <v>39.5</v>
          </cell>
          <cell r="N1261">
            <v>39.5</v>
          </cell>
          <cell r="O1261">
            <v>39.5</v>
          </cell>
          <cell r="P1261">
            <v>39.5</v>
          </cell>
        </row>
        <row r="1262"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6">
          <cell r="C1266">
            <v>1353.5</v>
          </cell>
          <cell r="D1266">
            <v>1519.2</v>
          </cell>
          <cell r="E1266">
            <v>1528.5</v>
          </cell>
          <cell r="F1266">
            <v>1564.2</v>
          </cell>
          <cell r="G1266">
            <v>1617.4</v>
          </cell>
          <cell r="H1266">
            <v>1676</v>
          </cell>
          <cell r="I1266">
            <v>1730.8</v>
          </cell>
          <cell r="J1266">
            <v>1771.3</v>
          </cell>
          <cell r="K1266">
            <v>1826</v>
          </cell>
          <cell r="L1266">
            <v>1875</v>
          </cell>
          <cell r="M1266">
            <v>1923.8</v>
          </cell>
          <cell r="N1266">
            <v>1977</v>
          </cell>
          <cell r="O1266">
            <v>2026.5</v>
          </cell>
          <cell r="P1266">
            <v>2077</v>
          </cell>
        </row>
        <row r="1267">
          <cell r="C1267">
            <v>390.9</v>
          </cell>
          <cell r="D1267">
            <v>433.4</v>
          </cell>
          <cell r="E1267">
            <v>431.3</v>
          </cell>
          <cell r="F1267">
            <v>440.7</v>
          </cell>
          <cell r="G1267">
            <v>472.2</v>
          </cell>
          <cell r="H1267">
            <v>489.4</v>
          </cell>
          <cell r="I1267">
            <v>505.5</v>
          </cell>
          <cell r="J1267">
            <v>526.1</v>
          </cell>
          <cell r="K1267">
            <v>542.29999999999995</v>
          </cell>
          <cell r="L1267">
            <v>561.4</v>
          </cell>
          <cell r="M1267">
            <v>580.4</v>
          </cell>
          <cell r="N1267">
            <v>598.6</v>
          </cell>
          <cell r="O1267">
            <v>618</v>
          </cell>
          <cell r="P1267">
            <v>636.6</v>
          </cell>
        </row>
        <row r="1268">
          <cell r="C1268">
            <v>438.2</v>
          </cell>
          <cell r="D1268">
            <v>493</v>
          </cell>
          <cell r="E1268">
            <v>491.8</v>
          </cell>
          <cell r="F1268">
            <v>502.6</v>
          </cell>
          <cell r="G1268">
            <v>551.6</v>
          </cell>
          <cell r="H1268">
            <v>574</v>
          </cell>
          <cell r="I1268">
            <v>594.9</v>
          </cell>
          <cell r="J1268">
            <v>627.70000000000005</v>
          </cell>
          <cell r="K1268">
            <v>649.70000000000005</v>
          </cell>
          <cell r="L1268">
            <v>678.6</v>
          </cell>
          <cell r="M1268">
            <v>705.6</v>
          </cell>
          <cell r="N1268">
            <v>730.5</v>
          </cell>
          <cell r="O1268">
            <v>757.5</v>
          </cell>
          <cell r="P1268">
            <v>782.8</v>
          </cell>
        </row>
        <row r="1269">
          <cell r="C1269">
            <v>62.2</v>
          </cell>
          <cell r="D1269">
            <v>65</v>
          </cell>
          <cell r="E1269">
            <v>66.400000000000006</v>
          </cell>
          <cell r="F1269">
            <v>66.900000000000006</v>
          </cell>
          <cell r="G1269">
            <v>67.7</v>
          </cell>
          <cell r="H1269">
            <v>70.900000000000006</v>
          </cell>
          <cell r="I1269">
            <v>74</v>
          </cell>
          <cell r="J1269">
            <v>75.599999999999994</v>
          </cell>
          <cell r="K1269">
            <v>78.900000000000006</v>
          </cell>
          <cell r="L1269">
            <v>81.599999999999994</v>
          </cell>
          <cell r="M1269">
            <v>83.7</v>
          </cell>
          <cell r="N1269">
            <v>86.3</v>
          </cell>
          <cell r="O1269">
            <v>88.1</v>
          </cell>
          <cell r="P1269">
            <v>90.2</v>
          </cell>
        </row>
        <row r="1270">
          <cell r="C1270">
            <v>161.80000000000001</v>
          </cell>
          <cell r="D1270">
            <v>181.1</v>
          </cell>
          <cell r="E1270">
            <v>178.4</v>
          </cell>
          <cell r="F1270">
            <v>179.1</v>
          </cell>
          <cell r="G1270">
            <v>187.2</v>
          </cell>
          <cell r="H1270">
            <v>194.1</v>
          </cell>
          <cell r="I1270">
            <v>200.4</v>
          </cell>
          <cell r="J1270">
            <v>206.3</v>
          </cell>
          <cell r="K1270">
            <v>212.7</v>
          </cell>
          <cell r="L1270">
            <v>219</v>
          </cell>
          <cell r="M1270">
            <v>225.3</v>
          </cell>
          <cell r="N1270">
            <v>231.8</v>
          </cell>
          <cell r="O1270">
            <v>238.1</v>
          </cell>
          <cell r="P1270">
            <v>244.5</v>
          </cell>
        </row>
        <row r="1271">
          <cell r="C1271">
            <v>0.5</v>
          </cell>
          <cell r="D1271">
            <v>0.7</v>
          </cell>
          <cell r="E1271">
            <v>0.7</v>
          </cell>
          <cell r="F1271">
            <v>0.7</v>
          </cell>
          <cell r="G1271">
            <v>0.7</v>
          </cell>
          <cell r="H1271">
            <v>0.7</v>
          </cell>
          <cell r="I1271">
            <v>0.7</v>
          </cell>
          <cell r="J1271">
            <v>0.7</v>
          </cell>
          <cell r="K1271">
            <v>0.7</v>
          </cell>
          <cell r="L1271">
            <v>0.8</v>
          </cell>
          <cell r="M1271">
            <v>0.8</v>
          </cell>
          <cell r="N1271">
            <v>0.8</v>
          </cell>
          <cell r="O1271">
            <v>0.8</v>
          </cell>
          <cell r="P1271">
            <v>0.8</v>
          </cell>
        </row>
        <row r="1272">
          <cell r="C1272">
            <v>20.9</v>
          </cell>
          <cell r="D1272">
            <v>29.4</v>
          </cell>
          <cell r="E1272">
            <v>29.8</v>
          </cell>
          <cell r="F1272">
            <v>26.5</v>
          </cell>
          <cell r="G1272">
            <v>27.7</v>
          </cell>
          <cell r="H1272">
            <v>28.8</v>
          </cell>
          <cell r="I1272">
            <v>29.8</v>
          </cell>
          <cell r="J1272">
            <v>30.8</v>
          </cell>
          <cell r="K1272">
            <v>31.9</v>
          </cell>
          <cell r="L1272">
            <v>33</v>
          </cell>
          <cell r="M1272">
            <v>34</v>
          </cell>
          <cell r="N1272">
            <v>35.1</v>
          </cell>
          <cell r="O1272">
            <v>36.200000000000003</v>
          </cell>
          <cell r="P1272">
            <v>37.299999999999997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>
            <v>2.1</v>
          </cell>
          <cell r="D1277">
            <v>3.2</v>
          </cell>
          <cell r="E1277">
            <v>3.4</v>
          </cell>
          <cell r="F1277">
            <v>3</v>
          </cell>
          <cell r="G1277">
            <v>3.2</v>
          </cell>
          <cell r="H1277">
            <v>3.3</v>
          </cell>
          <cell r="I1277">
            <v>3.4</v>
          </cell>
          <cell r="J1277">
            <v>3.4</v>
          </cell>
          <cell r="K1277">
            <v>3.5</v>
          </cell>
          <cell r="L1277">
            <v>3.6</v>
          </cell>
          <cell r="M1277">
            <v>3.7</v>
          </cell>
          <cell r="N1277">
            <v>3.7</v>
          </cell>
          <cell r="O1277">
            <v>3.8</v>
          </cell>
          <cell r="P1277">
            <v>3.9</v>
          </cell>
        </row>
        <row r="1280">
          <cell r="B1280">
            <v>4144926</v>
          </cell>
          <cell r="C1280">
            <v>4201017</v>
          </cell>
          <cell r="D1280">
            <v>4260992</v>
          </cell>
          <cell r="E1280">
            <v>4327459</v>
          </cell>
          <cell r="F1280">
            <v>4396041</v>
          </cell>
          <cell r="G1280">
            <v>4463771</v>
          </cell>
          <cell r="H1280">
            <v>4531635</v>
          </cell>
          <cell r="I1280">
            <v>4600171</v>
          </cell>
          <cell r="J1280">
            <v>4667768</v>
          </cell>
          <cell r="K1280">
            <v>4733565</v>
          </cell>
          <cell r="L1280">
            <v>4797825</v>
          </cell>
          <cell r="M1280">
            <v>4862714</v>
          </cell>
          <cell r="N1280">
            <v>4925921</v>
          </cell>
          <cell r="O1280">
            <v>4986583</v>
          </cell>
          <cell r="P1280">
            <v>5046099</v>
          </cell>
        </row>
        <row r="1281">
          <cell r="B1281">
            <v>424882</v>
          </cell>
          <cell r="C1281">
            <v>425413</v>
          </cell>
          <cell r="D1281">
            <v>429967</v>
          </cell>
          <cell r="E1281">
            <v>435499</v>
          </cell>
          <cell r="F1281">
            <v>440131</v>
          </cell>
          <cell r="G1281">
            <v>444573</v>
          </cell>
          <cell r="H1281">
            <v>449165</v>
          </cell>
          <cell r="I1281">
            <v>453721</v>
          </cell>
          <cell r="J1281">
            <v>457908</v>
          </cell>
          <cell r="K1281">
            <v>461934</v>
          </cell>
          <cell r="L1281">
            <v>465953</v>
          </cell>
          <cell r="M1281">
            <v>470266</v>
          </cell>
          <cell r="N1281">
            <v>476892</v>
          </cell>
          <cell r="O1281">
            <v>477539</v>
          </cell>
          <cell r="P1281">
            <v>481187</v>
          </cell>
        </row>
        <row r="1282">
          <cell r="B1282">
            <v>63586</v>
          </cell>
          <cell r="C1282">
            <v>64694</v>
          </cell>
          <cell r="D1282">
            <v>65387</v>
          </cell>
          <cell r="E1282">
            <v>66228</v>
          </cell>
          <cell r="F1282">
            <v>66932</v>
          </cell>
          <cell r="G1282">
            <v>67608</v>
          </cell>
          <cell r="H1282">
            <v>68306</v>
          </cell>
          <cell r="I1282">
            <v>68999</v>
          </cell>
          <cell r="J1282">
            <v>69636</v>
          </cell>
          <cell r="K1282">
            <v>70248</v>
          </cell>
          <cell r="L1282">
            <v>70859</v>
          </cell>
          <cell r="M1282">
            <v>71515</v>
          </cell>
          <cell r="N1282">
            <v>72067</v>
          </cell>
          <cell r="O1282">
            <v>72621</v>
          </cell>
          <cell r="P1282">
            <v>73176</v>
          </cell>
        </row>
        <row r="1283">
          <cell r="B1283">
            <v>1317</v>
          </cell>
          <cell r="C1283">
            <v>1304</v>
          </cell>
          <cell r="D1283">
            <v>1317</v>
          </cell>
          <cell r="E1283">
            <v>1319</v>
          </cell>
          <cell r="F1283">
            <v>1319</v>
          </cell>
          <cell r="G1283">
            <v>1319</v>
          </cell>
          <cell r="H1283">
            <v>1319</v>
          </cell>
          <cell r="I1283">
            <v>1319</v>
          </cell>
          <cell r="J1283">
            <v>1319</v>
          </cell>
          <cell r="K1283">
            <v>1319</v>
          </cell>
          <cell r="L1283">
            <v>1319</v>
          </cell>
          <cell r="M1283">
            <v>1319</v>
          </cell>
          <cell r="N1283">
            <v>1319</v>
          </cell>
          <cell r="O1283">
            <v>1319</v>
          </cell>
          <cell r="P1283">
            <v>1319</v>
          </cell>
        </row>
        <row r="1284">
          <cell r="B1284">
            <v>83501</v>
          </cell>
          <cell r="C1284">
            <v>82673</v>
          </cell>
          <cell r="D1284">
            <v>82151</v>
          </cell>
          <cell r="E1284">
            <v>81654</v>
          </cell>
          <cell r="F1284">
            <v>81180</v>
          </cell>
          <cell r="G1284">
            <v>80728</v>
          </cell>
          <cell r="H1284">
            <v>80298</v>
          </cell>
          <cell r="I1284">
            <v>79887</v>
          </cell>
          <cell r="J1284">
            <v>79496</v>
          </cell>
          <cell r="K1284">
            <v>79123</v>
          </cell>
          <cell r="L1284">
            <v>78768</v>
          </cell>
          <cell r="M1284">
            <v>78429</v>
          </cell>
          <cell r="N1284">
            <v>78107</v>
          </cell>
          <cell r="O1284">
            <v>77799</v>
          </cell>
          <cell r="P1284">
            <v>77506</v>
          </cell>
        </row>
        <row r="1285">
          <cell r="B1285">
            <v>32</v>
          </cell>
          <cell r="C1285">
            <v>30</v>
          </cell>
          <cell r="D1285">
            <v>30</v>
          </cell>
          <cell r="E1285">
            <v>30</v>
          </cell>
          <cell r="F1285">
            <v>30</v>
          </cell>
          <cell r="G1285">
            <v>30</v>
          </cell>
          <cell r="H1285">
            <v>30</v>
          </cell>
          <cell r="I1285">
            <v>30</v>
          </cell>
          <cell r="J1285">
            <v>30</v>
          </cell>
          <cell r="K1285">
            <v>30</v>
          </cell>
          <cell r="L1285">
            <v>30</v>
          </cell>
          <cell r="M1285">
            <v>30</v>
          </cell>
          <cell r="N1285">
            <v>30</v>
          </cell>
          <cell r="O1285">
            <v>30</v>
          </cell>
          <cell r="P1285">
            <v>30</v>
          </cell>
        </row>
        <row r="1286">
          <cell r="B1286">
            <v>23883</v>
          </cell>
          <cell r="C1286">
            <v>24260</v>
          </cell>
          <cell r="D1286">
            <v>24763</v>
          </cell>
          <cell r="E1286">
            <v>25397</v>
          </cell>
          <cell r="F1286">
            <v>25930</v>
          </cell>
          <cell r="G1286">
            <v>26447</v>
          </cell>
          <cell r="H1286">
            <v>26988</v>
          </cell>
          <cell r="I1286">
            <v>27528</v>
          </cell>
          <cell r="J1286">
            <v>28028</v>
          </cell>
          <cell r="K1286">
            <v>28510</v>
          </cell>
          <cell r="L1286">
            <v>28994</v>
          </cell>
          <cell r="M1286">
            <v>29516</v>
          </cell>
          <cell r="N1286">
            <v>29955</v>
          </cell>
          <cell r="O1286">
            <v>30397</v>
          </cell>
          <cell r="P1286">
            <v>30841</v>
          </cell>
        </row>
        <row r="1287">
          <cell r="B1287">
            <v>1</v>
          </cell>
          <cell r="C1287">
            <v>1</v>
          </cell>
          <cell r="D1287">
            <v>1</v>
          </cell>
          <cell r="E1287">
            <v>1</v>
          </cell>
          <cell r="F1287">
            <v>1</v>
          </cell>
          <cell r="G1287">
            <v>1</v>
          </cell>
          <cell r="H1287">
            <v>1</v>
          </cell>
          <cell r="I1287">
            <v>1</v>
          </cell>
          <cell r="J1287">
            <v>1</v>
          </cell>
          <cell r="K1287">
            <v>1</v>
          </cell>
          <cell r="L1287">
            <v>1</v>
          </cell>
          <cell r="M1287">
            <v>1</v>
          </cell>
          <cell r="N1287">
            <v>1</v>
          </cell>
          <cell r="O1287">
            <v>1</v>
          </cell>
          <cell r="P1287">
            <v>1</v>
          </cell>
        </row>
        <row r="1288"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B1290">
            <v>9</v>
          </cell>
          <cell r="C1290">
            <v>9</v>
          </cell>
          <cell r="D1290">
            <v>9</v>
          </cell>
          <cell r="E1290">
            <v>9</v>
          </cell>
          <cell r="F1290">
            <v>9</v>
          </cell>
          <cell r="G1290">
            <v>9</v>
          </cell>
          <cell r="H1290">
            <v>9</v>
          </cell>
          <cell r="I1290">
            <v>9</v>
          </cell>
          <cell r="J1290">
            <v>9</v>
          </cell>
          <cell r="K1290">
            <v>9</v>
          </cell>
          <cell r="L1290">
            <v>9</v>
          </cell>
          <cell r="M1290">
            <v>9</v>
          </cell>
          <cell r="N1290">
            <v>9</v>
          </cell>
          <cell r="O1290">
            <v>9</v>
          </cell>
          <cell r="P1290">
            <v>9</v>
          </cell>
        </row>
        <row r="1291"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6"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B1297">
            <v>0.49659999999999999</v>
          </cell>
          <cell r="C1297">
            <v>0.50980000000000003</v>
          </cell>
          <cell r="D1297">
            <v>0.50980000000000003</v>
          </cell>
          <cell r="E1297">
            <v>0.50980000000000003</v>
          </cell>
          <cell r="F1297">
            <v>0.50980000000000003</v>
          </cell>
          <cell r="G1297">
            <v>0.50980000000000003</v>
          </cell>
          <cell r="H1297">
            <v>0.50980000000000003</v>
          </cell>
          <cell r="I1297">
            <v>0.50980000000000003</v>
          </cell>
          <cell r="J1297">
            <v>0.50980000000000003</v>
          </cell>
          <cell r="K1297">
            <v>0.50980000000000003</v>
          </cell>
          <cell r="L1297">
            <v>0.50980000000000003</v>
          </cell>
          <cell r="M1297">
            <v>0.50980000000000003</v>
          </cell>
          <cell r="N1297">
            <v>0.50980000000000003</v>
          </cell>
          <cell r="O1297">
            <v>0.50980000000000003</v>
          </cell>
          <cell r="P1297">
            <v>0.50980000000000003</v>
          </cell>
        </row>
        <row r="1298">
          <cell r="B1298">
            <v>0.2893</v>
          </cell>
          <cell r="C1298">
            <v>0.2797</v>
          </cell>
          <cell r="D1298">
            <v>0.2797</v>
          </cell>
          <cell r="E1298">
            <v>0.2797</v>
          </cell>
          <cell r="F1298">
            <v>0.2797</v>
          </cell>
          <cell r="G1298">
            <v>0.2797</v>
          </cell>
          <cell r="H1298">
            <v>0.2797</v>
          </cell>
          <cell r="I1298">
            <v>0.2797</v>
          </cell>
          <cell r="J1298">
            <v>0.2797</v>
          </cell>
          <cell r="K1298">
            <v>0.2797</v>
          </cell>
          <cell r="L1298">
            <v>0.2797</v>
          </cell>
          <cell r="M1298">
            <v>0.2797</v>
          </cell>
          <cell r="N1298">
            <v>0.2797</v>
          </cell>
          <cell r="O1298">
            <v>0.2797</v>
          </cell>
          <cell r="P1298">
            <v>0.2797</v>
          </cell>
        </row>
        <row r="1299">
          <cell r="B1299">
            <v>7.3400000000000007E-2</v>
          </cell>
          <cell r="C1299">
            <v>7.7399999999999997E-2</v>
          </cell>
          <cell r="D1299">
            <v>7.7399999999999997E-2</v>
          </cell>
          <cell r="E1299">
            <v>7.7399999999999997E-2</v>
          </cell>
          <cell r="F1299">
            <v>7.7399999999999997E-2</v>
          </cell>
          <cell r="G1299">
            <v>7.7399999999999997E-2</v>
          </cell>
          <cell r="H1299">
            <v>7.7399999999999997E-2</v>
          </cell>
          <cell r="I1299">
            <v>7.7399999999999997E-2</v>
          </cell>
          <cell r="J1299">
            <v>7.7399999999999997E-2</v>
          </cell>
          <cell r="K1299">
            <v>7.7399999999999997E-2</v>
          </cell>
          <cell r="L1299">
            <v>7.7399999999999997E-2</v>
          </cell>
          <cell r="M1299">
            <v>7.7399999999999997E-2</v>
          </cell>
          <cell r="N1299">
            <v>7.7399999999999997E-2</v>
          </cell>
          <cell r="O1299">
            <v>7.7399999999999997E-2</v>
          </cell>
          <cell r="P1299">
            <v>7.7399999999999997E-2</v>
          </cell>
        </row>
        <row r="1300">
          <cell r="B1300">
            <v>2.8799999999999999E-2</v>
          </cell>
          <cell r="C1300">
            <v>1.61E-2</v>
          </cell>
          <cell r="D1300">
            <v>1.61E-2</v>
          </cell>
          <cell r="E1300">
            <v>1.61E-2</v>
          </cell>
          <cell r="F1300">
            <v>1.61E-2</v>
          </cell>
          <cell r="G1300">
            <v>1.61E-2</v>
          </cell>
          <cell r="H1300">
            <v>1.61E-2</v>
          </cell>
          <cell r="I1300">
            <v>1.61E-2</v>
          </cell>
          <cell r="J1300">
            <v>1.61E-2</v>
          </cell>
          <cell r="K1300">
            <v>1.61E-2</v>
          </cell>
          <cell r="L1300">
            <v>1.61E-2</v>
          </cell>
          <cell r="M1300">
            <v>1.61E-2</v>
          </cell>
          <cell r="N1300">
            <v>1.61E-2</v>
          </cell>
          <cell r="O1300">
            <v>1.61E-2</v>
          </cell>
          <cell r="P1300">
            <v>1.61E-2</v>
          </cell>
        </row>
        <row r="1301">
          <cell r="B1301">
            <v>5.7799999999999997E-2</v>
          </cell>
          <cell r="C1301">
            <v>5.2900000000000003E-2</v>
          </cell>
          <cell r="D1301">
            <v>5.2900000000000003E-2</v>
          </cell>
          <cell r="E1301">
            <v>5.2900000000000003E-2</v>
          </cell>
          <cell r="F1301">
            <v>5.2900000000000003E-2</v>
          </cell>
          <cell r="G1301">
            <v>5.2900000000000003E-2</v>
          </cell>
          <cell r="H1301">
            <v>5.2900000000000003E-2</v>
          </cell>
          <cell r="I1301">
            <v>5.2900000000000003E-2</v>
          </cell>
          <cell r="J1301">
            <v>5.2900000000000003E-2</v>
          </cell>
          <cell r="K1301">
            <v>5.2900000000000003E-2</v>
          </cell>
          <cell r="L1301">
            <v>5.2900000000000003E-2</v>
          </cell>
          <cell r="M1301">
            <v>5.2900000000000003E-2</v>
          </cell>
          <cell r="N1301">
            <v>5.2900000000000003E-2</v>
          </cell>
          <cell r="O1301">
            <v>5.2900000000000003E-2</v>
          </cell>
          <cell r="P1301">
            <v>5.2900000000000003E-2</v>
          </cell>
        </row>
        <row r="1302">
          <cell r="B1302">
            <v>5.4100000000000002E-2</v>
          </cell>
          <cell r="C1302">
            <v>6.4100000000000004E-2</v>
          </cell>
          <cell r="D1302">
            <v>6.4100000000000004E-2</v>
          </cell>
          <cell r="E1302">
            <v>6.4100000000000004E-2</v>
          </cell>
          <cell r="F1302">
            <v>6.4100000000000004E-2</v>
          </cell>
          <cell r="G1302">
            <v>6.4100000000000004E-2</v>
          </cell>
          <cell r="H1302">
            <v>6.4100000000000004E-2</v>
          </cell>
          <cell r="I1302">
            <v>6.4100000000000004E-2</v>
          </cell>
          <cell r="J1302">
            <v>6.4100000000000004E-2</v>
          </cell>
          <cell r="K1302">
            <v>6.4100000000000004E-2</v>
          </cell>
          <cell r="L1302">
            <v>6.4100000000000004E-2</v>
          </cell>
          <cell r="M1302">
            <v>6.4100000000000004E-2</v>
          </cell>
          <cell r="N1302">
            <v>6.4100000000000004E-2</v>
          </cell>
          <cell r="O1302">
            <v>6.4100000000000004E-2</v>
          </cell>
          <cell r="P1302">
            <v>6.4100000000000004E-2</v>
          </cell>
        </row>
        <row r="1303"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</row>
        <row r="1304"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9">
          <cell r="C1309" t="b">
            <v>1</v>
          </cell>
          <cell r="E1309" t="b">
            <v>1</v>
          </cell>
        </row>
        <row r="1312">
          <cell r="B1312">
            <v>8953</v>
          </cell>
          <cell r="C1312">
            <v>-10</v>
          </cell>
          <cell r="D1312">
            <v>31</v>
          </cell>
          <cell r="E1312">
            <v>29</v>
          </cell>
          <cell r="F1312">
            <v>30</v>
          </cell>
          <cell r="G1312">
            <v>21</v>
          </cell>
          <cell r="H1312">
            <v>23</v>
          </cell>
          <cell r="I1312">
            <v>24</v>
          </cell>
          <cell r="J1312">
            <v>26</v>
          </cell>
          <cell r="K1312">
            <v>28</v>
          </cell>
          <cell r="L1312">
            <v>30</v>
          </cell>
          <cell r="M1312">
            <v>32</v>
          </cell>
          <cell r="N1312">
            <v>34</v>
          </cell>
          <cell r="O1312">
            <v>36</v>
          </cell>
          <cell r="P1312">
            <v>39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</row>
        <row r="1313">
          <cell r="B1313">
            <v>33381</v>
          </cell>
          <cell r="C1313">
            <v>-8611</v>
          </cell>
          <cell r="D1313">
            <v>-17698</v>
          </cell>
          <cell r="E1313">
            <v>5240</v>
          </cell>
          <cell r="F1313">
            <v>21358</v>
          </cell>
          <cell r="G1313">
            <v>-2611</v>
          </cell>
          <cell r="H1313">
            <v>-7998</v>
          </cell>
          <cell r="I1313">
            <v>-3485</v>
          </cell>
          <cell r="J1313">
            <v>-1569</v>
          </cell>
          <cell r="K1313">
            <v>-425</v>
          </cell>
          <cell r="L1313">
            <v>16355</v>
          </cell>
          <cell r="M1313">
            <v>3263</v>
          </cell>
          <cell r="N1313">
            <v>4909</v>
          </cell>
          <cell r="O1313">
            <v>1919</v>
          </cell>
          <cell r="P1313">
            <v>5224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</row>
        <row r="1314">
          <cell r="B1314">
            <v>-37429</v>
          </cell>
          <cell r="C1314">
            <v>164</v>
          </cell>
          <cell r="D1314">
            <v>-14932</v>
          </cell>
          <cell r="E1314">
            <v>3387</v>
          </cell>
          <cell r="F1314">
            <v>4</v>
          </cell>
          <cell r="G1314">
            <v>4</v>
          </cell>
          <cell r="H1314">
            <v>4</v>
          </cell>
          <cell r="I1314">
            <v>4</v>
          </cell>
          <cell r="J1314">
            <v>4</v>
          </cell>
          <cell r="K1314">
            <v>4</v>
          </cell>
          <cell r="L1314">
            <v>4</v>
          </cell>
          <cell r="M1314">
            <v>4</v>
          </cell>
          <cell r="N1314">
            <v>5</v>
          </cell>
          <cell r="O1314">
            <v>5</v>
          </cell>
          <cell r="P1314">
            <v>5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</row>
        <row r="1315">
          <cell r="B1315">
            <v>12947</v>
          </cell>
          <cell r="C1315">
            <v>32713</v>
          </cell>
          <cell r="D1315">
            <v>4030</v>
          </cell>
          <cell r="E1315">
            <v>50593</v>
          </cell>
          <cell r="F1315">
            <v>-2565</v>
          </cell>
          <cell r="G1315">
            <v>-13501</v>
          </cell>
          <cell r="H1315">
            <v>-16349</v>
          </cell>
          <cell r="I1315">
            <v>14360</v>
          </cell>
          <cell r="J1315">
            <v>-6664</v>
          </cell>
          <cell r="K1315">
            <v>-9055</v>
          </cell>
          <cell r="L1315">
            <v>-9404</v>
          </cell>
          <cell r="M1315">
            <v>-10498</v>
          </cell>
          <cell r="N1315">
            <v>-11437</v>
          </cell>
          <cell r="O1315">
            <v>-12889</v>
          </cell>
          <cell r="P1315">
            <v>-14172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</row>
        <row r="1316">
          <cell r="B1316">
            <v>67344</v>
          </cell>
          <cell r="C1316">
            <v>-20617</v>
          </cell>
          <cell r="D1316">
            <v>-33395</v>
          </cell>
          <cell r="E1316">
            <v>66941</v>
          </cell>
          <cell r="F1316">
            <v>7366</v>
          </cell>
          <cell r="G1316">
            <v>-14604</v>
          </cell>
          <cell r="H1316">
            <v>-5555</v>
          </cell>
          <cell r="I1316">
            <v>-1480</v>
          </cell>
          <cell r="J1316">
            <v>1645</v>
          </cell>
          <cell r="K1316">
            <v>2781</v>
          </cell>
          <cell r="L1316">
            <v>28956</v>
          </cell>
          <cell r="M1316">
            <v>10006</v>
          </cell>
          <cell r="N1316">
            <v>11838</v>
          </cell>
          <cell r="O1316">
            <v>6875</v>
          </cell>
          <cell r="P1316">
            <v>12927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</row>
        <row r="1317">
          <cell r="B1317">
            <v>5897</v>
          </cell>
          <cell r="C1317">
            <v>185</v>
          </cell>
          <cell r="D1317">
            <v>299</v>
          </cell>
          <cell r="E1317">
            <v>303</v>
          </cell>
          <cell r="F1317">
            <v>293</v>
          </cell>
          <cell r="G1317">
            <v>293</v>
          </cell>
          <cell r="H1317">
            <v>295</v>
          </cell>
          <cell r="I1317">
            <v>303</v>
          </cell>
          <cell r="J1317">
            <v>307</v>
          </cell>
          <cell r="K1317">
            <v>319</v>
          </cell>
          <cell r="L1317">
            <v>328</v>
          </cell>
          <cell r="M1317">
            <v>336</v>
          </cell>
          <cell r="N1317">
            <v>345</v>
          </cell>
          <cell r="O1317">
            <v>353</v>
          </cell>
          <cell r="P1317">
            <v>362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>
            <v>1625</v>
          </cell>
          <cell r="C1318">
            <v>4106</v>
          </cell>
          <cell r="D1318">
            <v>506</v>
          </cell>
          <cell r="E1318">
            <v>-49191</v>
          </cell>
          <cell r="F1318">
            <v>4347</v>
          </cell>
          <cell r="G1318">
            <v>-244</v>
          </cell>
          <cell r="H1318">
            <v>-420</v>
          </cell>
          <cell r="I1318">
            <v>-815</v>
          </cell>
          <cell r="J1318">
            <v>-1784</v>
          </cell>
          <cell r="K1318">
            <v>-1712</v>
          </cell>
          <cell r="L1318">
            <v>-1844</v>
          </cell>
          <cell r="M1318">
            <v>-1398</v>
          </cell>
          <cell r="N1318">
            <v>-1114</v>
          </cell>
          <cell r="O1318">
            <v>-867</v>
          </cell>
          <cell r="P1318">
            <v>-911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</row>
        <row r="1319">
          <cell r="B1319">
            <v>-1870</v>
          </cell>
          <cell r="C1319">
            <v>-51158</v>
          </cell>
          <cell r="D1319">
            <v>-46845</v>
          </cell>
          <cell r="E1319">
            <v>-59623</v>
          </cell>
          <cell r="F1319">
            <v>14219</v>
          </cell>
          <cell r="G1319">
            <v>-106041</v>
          </cell>
          <cell r="H1319">
            <v>-107405</v>
          </cell>
          <cell r="I1319">
            <v>-74820</v>
          </cell>
          <cell r="J1319">
            <v>-98555</v>
          </cell>
          <cell r="K1319">
            <v>-99849</v>
          </cell>
          <cell r="L1319">
            <v>-98964</v>
          </cell>
          <cell r="M1319">
            <v>-98186</v>
          </cell>
          <cell r="N1319">
            <v>-97369</v>
          </cell>
          <cell r="O1319">
            <v>-97109</v>
          </cell>
          <cell r="P1319">
            <v>-96731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</row>
        <row r="1320">
          <cell r="B1320">
            <v>66628</v>
          </cell>
          <cell r="C1320">
            <v>-20965</v>
          </cell>
          <cell r="D1320">
            <v>-33395</v>
          </cell>
          <cell r="E1320">
            <v>66941</v>
          </cell>
          <cell r="F1320">
            <v>7366</v>
          </cell>
          <cell r="G1320">
            <v>-14604</v>
          </cell>
          <cell r="H1320">
            <v>-5555</v>
          </cell>
          <cell r="I1320">
            <v>-1480</v>
          </cell>
          <cell r="J1320">
            <v>1645</v>
          </cell>
          <cell r="K1320">
            <v>2781</v>
          </cell>
          <cell r="L1320">
            <v>28956</v>
          </cell>
          <cell r="M1320">
            <v>10006</v>
          </cell>
          <cell r="N1320">
            <v>11838</v>
          </cell>
          <cell r="O1320">
            <v>6875</v>
          </cell>
          <cell r="P1320">
            <v>12927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</row>
        <row r="1321"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</row>
        <row r="1322">
          <cell r="B1322">
            <v>6917</v>
          </cell>
          <cell r="C1322">
            <v>22180</v>
          </cell>
          <cell r="D1322">
            <v>23405</v>
          </cell>
          <cell r="E1322">
            <v>34032</v>
          </cell>
          <cell r="F1322">
            <v>11035</v>
          </cell>
          <cell r="G1322">
            <v>13219</v>
          </cell>
          <cell r="H1322">
            <v>11119</v>
          </cell>
          <cell r="I1322">
            <v>3159</v>
          </cell>
          <cell r="J1322">
            <v>-4285</v>
          </cell>
          <cell r="K1322">
            <v>-5607</v>
          </cell>
          <cell r="L1322">
            <v>-6227</v>
          </cell>
          <cell r="M1322">
            <v>-6847</v>
          </cell>
          <cell r="N1322">
            <v>-7369</v>
          </cell>
          <cell r="O1322">
            <v>-6757</v>
          </cell>
          <cell r="P1322">
            <v>-5862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</row>
        <row r="1323">
          <cell r="B1323">
            <v>3648</v>
          </cell>
          <cell r="C1323">
            <v>-4</v>
          </cell>
          <cell r="D1323">
            <v>12</v>
          </cell>
          <cell r="E1323">
            <v>12</v>
          </cell>
          <cell r="F1323">
            <v>12</v>
          </cell>
          <cell r="G1323">
            <v>9</v>
          </cell>
          <cell r="H1323">
            <v>9</v>
          </cell>
          <cell r="I1323">
            <v>10</v>
          </cell>
          <cell r="J1323">
            <v>11</v>
          </cell>
          <cell r="K1323">
            <v>11</v>
          </cell>
          <cell r="L1323">
            <v>12</v>
          </cell>
          <cell r="M1323">
            <v>13</v>
          </cell>
          <cell r="N1323">
            <v>14</v>
          </cell>
          <cell r="O1323">
            <v>15</v>
          </cell>
          <cell r="P1323">
            <v>16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</row>
        <row r="1324">
          <cell r="B1324">
            <v>4926</v>
          </cell>
          <cell r="C1324">
            <v>4347</v>
          </cell>
          <cell r="D1324">
            <v>5284</v>
          </cell>
          <cell r="E1324">
            <v>2638</v>
          </cell>
          <cell r="F1324">
            <v>2299</v>
          </cell>
          <cell r="G1324">
            <v>2458</v>
          </cell>
          <cell r="H1324">
            <v>2463</v>
          </cell>
          <cell r="I1324">
            <v>2372</v>
          </cell>
          <cell r="J1324">
            <v>2288</v>
          </cell>
          <cell r="K1324">
            <v>2184</v>
          </cell>
          <cell r="L1324">
            <v>2065</v>
          </cell>
          <cell r="M1324">
            <v>1969</v>
          </cell>
          <cell r="N1324">
            <v>1893</v>
          </cell>
          <cell r="O1324">
            <v>1835</v>
          </cell>
          <cell r="P1324">
            <v>1776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</row>
        <row r="1325"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</row>
        <row r="1326">
          <cell r="B1326">
            <v>40482</v>
          </cell>
          <cell r="C1326">
            <v>222527</v>
          </cell>
          <cell r="D1326">
            <v>220265</v>
          </cell>
          <cell r="E1326">
            <v>122272</v>
          </cell>
          <cell r="F1326">
            <v>165644</v>
          </cell>
          <cell r="G1326">
            <v>216757</v>
          </cell>
          <cell r="H1326">
            <v>214390</v>
          </cell>
          <cell r="I1326">
            <v>201909</v>
          </cell>
          <cell r="J1326">
            <v>194776</v>
          </cell>
          <cell r="K1326">
            <v>194552</v>
          </cell>
          <cell r="L1326">
            <v>151195</v>
          </cell>
          <cell r="M1326">
            <v>183404</v>
          </cell>
          <cell r="N1326">
            <v>179986</v>
          </cell>
          <cell r="O1326">
            <v>189095</v>
          </cell>
          <cell r="P1326">
            <v>180936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</row>
        <row r="1327">
          <cell r="B1327">
            <v>74405</v>
          </cell>
          <cell r="C1327">
            <v>-39649</v>
          </cell>
          <cell r="D1327">
            <v>-80988</v>
          </cell>
          <cell r="E1327">
            <v>6081</v>
          </cell>
          <cell r="F1327">
            <v>21068</v>
          </cell>
          <cell r="G1327">
            <v>-136849</v>
          </cell>
          <cell r="H1327">
            <v>-132193</v>
          </cell>
          <cell r="I1327">
            <v>-65127</v>
          </cell>
          <cell r="J1327">
            <v>-107645</v>
          </cell>
          <cell r="K1327">
            <v>-110019</v>
          </cell>
          <cell r="L1327">
            <v>-83321</v>
          </cell>
          <cell r="M1327">
            <v>-102045</v>
          </cell>
          <cell r="N1327">
            <v>-99975</v>
          </cell>
          <cell r="O1327">
            <v>-105825</v>
          </cell>
          <cell r="P1327">
            <v>-100664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</row>
        <row r="1328">
          <cell r="B1328">
            <v>-90401</v>
          </cell>
          <cell r="C1328">
            <v>-145722</v>
          </cell>
          <cell r="D1328">
            <v>-104492</v>
          </cell>
          <cell r="E1328">
            <v>-137695</v>
          </cell>
          <cell r="F1328">
            <v>-207375</v>
          </cell>
          <cell r="G1328">
            <v>-77645</v>
          </cell>
          <cell r="H1328">
            <v>-74304</v>
          </cell>
          <cell r="I1328">
            <v>-132716</v>
          </cell>
          <cell r="J1328">
            <v>-84887</v>
          </cell>
          <cell r="K1328">
            <v>-84187</v>
          </cell>
          <cell r="L1328">
            <v>-84504</v>
          </cell>
          <cell r="M1328">
            <v>-84828</v>
          </cell>
          <cell r="N1328">
            <v>-85162</v>
          </cell>
          <cell r="O1328">
            <v>-85503</v>
          </cell>
          <cell r="P1328">
            <v>-85859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</row>
        <row r="1329">
          <cell r="B1329">
            <v>870</v>
          </cell>
          <cell r="C1329">
            <v>777</v>
          </cell>
          <cell r="D1329">
            <v>784</v>
          </cell>
          <cell r="E1329">
            <v>721</v>
          </cell>
          <cell r="F1329">
            <v>740</v>
          </cell>
          <cell r="G1329">
            <v>640</v>
          </cell>
          <cell r="H1329">
            <v>403</v>
          </cell>
          <cell r="I1329">
            <v>353</v>
          </cell>
          <cell r="J1329">
            <v>249</v>
          </cell>
          <cell r="K1329">
            <v>192</v>
          </cell>
          <cell r="L1329">
            <v>175</v>
          </cell>
          <cell r="M1329">
            <v>136</v>
          </cell>
          <cell r="N1329">
            <v>123</v>
          </cell>
          <cell r="O1329">
            <v>123</v>
          </cell>
          <cell r="P1329">
            <v>123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</row>
        <row r="1330">
          <cell r="B1330">
            <v>-475</v>
          </cell>
          <cell r="C1330">
            <v>3920</v>
          </cell>
          <cell r="D1330">
            <v>81</v>
          </cell>
          <cell r="E1330">
            <v>-619</v>
          </cell>
          <cell r="F1330">
            <v>-237</v>
          </cell>
          <cell r="G1330">
            <v>107</v>
          </cell>
          <cell r="H1330">
            <v>-79</v>
          </cell>
          <cell r="I1330">
            <v>-5</v>
          </cell>
          <cell r="J1330">
            <v>44</v>
          </cell>
          <cell r="K1330">
            <v>-7</v>
          </cell>
          <cell r="L1330">
            <v>-32</v>
          </cell>
          <cell r="M1330">
            <v>-37</v>
          </cell>
          <cell r="N1330">
            <v>-62</v>
          </cell>
          <cell r="O1330">
            <v>-44</v>
          </cell>
          <cell r="P1330">
            <v>-51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</row>
        <row r="1331">
          <cell r="B1331">
            <v>20567</v>
          </cell>
          <cell r="C1331">
            <v>29178</v>
          </cell>
          <cell r="D1331">
            <v>46875</v>
          </cell>
          <cell r="E1331">
            <v>41635</v>
          </cell>
          <cell r="F1331">
            <v>20277</v>
          </cell>
          <cell r="G1331">
            <v>22888</v>
          </cell>
          <cell r="H1331">
            <v>30886</v>
          </cell>
          <cell r="I1331">
            <v>34370</v>
          </cell>
          <cell r="J1331">
            <v>35939</v>
          </cell>
          <cell r="K1331">
            <v>36364</v>
          </cell>
          <cell r="L1331">
            <v>20008</v>
          </cell>
          <cell r="M1331">
            <v>16745</v>
          </cell>
          <cell r="N1331">
            <v>11836</v>
          </cell>
          <cell r="O1331">
            <v>9917</v>
          </cell>
          <cell r="P1331">
            <v>4694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</row>
        <row r="1332">
          <cell r="B1332">
            <v>46212</v>
          </cell>
          <cell r="C1332">
            <v>48082</v>
          </cell>
          <cell r="D1332">
            <v>45507</v>
          </cell>
          <cell r="E1332">
            <v>46282</v>
          </cell>
          <cell r="F1332">
            <v>49373</v>
          </cell>
          <cell r="G1332">
            <v>49525</v>
          </cell>
          <cell r="H1332">
            <v>49871</v>
          </cell>
          <cell r="I1332">
            <v>50718</v>
          </cell>
          <cell r="J1332">
            <v>51730</v>
          </cell>
          <cell r="K1332">
            <v>52039</v>
          </cell>
          <cell r="L1332">
            <v>51869</v>
          </cell>
          <cell r="M1332">
            <v>51857</v>
          </cell>
          <cell r="N1332">
            <v>51837</v>
          </cell>
          <cell r="O1332">
            <v>51729</v>
          </cell>
          <cell r="P1332">
            <v>51564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</row>
        <row r="1333">
          <cell r="B1333">
            <v>14836</v>
          </cell>
          <cell r="C1333">
            <v>15000</v>
          </cell>
          <cell r="D1333">
            <v>68</v>
          </cell>
          <cell r="E1333">
            <v>3455</v>
          </cell>
          <cell r="F1333">
            <v>3458</v>
          </cell>
          <cell r="G1333">
            <v>3461</v>
          </cell>
          <cell r="H1333">
            <v>3465</v>
          </cell>
          <cell r="I1333">
            <v>3468</v>
          </cell>
          <cell r="J1333">
            <v>3472</v>
          </cell>
          <cell r="K1333">
            <v>3477</v>
          </cell>
          <cell r="L1333">
            <v>3481</v>
          </cell>
          <cell r="M1333">
            <v>3484</v>
          </cell>
          <cell r="N1333">
            <v>3489</v>
          </cell>
          <cell r="O1333">
            <v>3494</v>
          </cell>
          <cell r="P1333">
            <v>3498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</row>
        <row r="1334"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</row>
        <row r="1335">
          <cell r="B1335">
            <v>153</v>
          </cell>
          <cell r="C1335">
            <v>143</v>
          </cell>
          <cell r="D1335">
            <v>174</v>
          </cell>
          <cell r="E1335">
            <v>203</v>
          </cell>
          <cell r="F1335">
            <v>233</v>
          </cell>
          <cell r="G1335">
            <v>254</v>
          </cell>
          <cell r="H1335">
            <v>277</v>
          </cell>
          <cell r="I1335">
            <v>301</v>
          </cell>
          <cell r="J1335">
            <v>328</v>
          </cell>
          <cell r="K1335">
            <v>355</v>
          </cell>
          <cell r="L1335">
            <v>385</v>
          </cell>
          <cell r="M1335">
            <v>417</v>
          </cell>
          <cell r="N1335">
            <v>451</v>
          </cell>
          <cell r="O1335">
            <v>487</v>
          </cell>
          <cell r="P1335">
            <v>525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</row>
        <row r="1336">
          <cell r="B1336">
            <v>12029</v>
          </cell>
          <cell r="C1336">
            <v>11561</v>
          </cell>
          <cell r="D1336">
            <v>11093</v>
          </cell>
          <cell r="E1336">
            <v>10625</v>
          </cell>
          <cell r="F1336">
            <v>10157</v>
          </cell>
          <cell r="G1336">
            <v>9689</v>
          </cell>
          <cell r="H1336">
            <v>9221</v>
          </cell>
          <cell r="I1336">
            <v>8753</v>
          </cell>
          <cell r="J1336">
            <v>8285</v>
          </cell>
          <cell r="K1336">
            <v>7817</v>
          </cell>
          <cell r="L1336">
            <v>7405</v>
          </cell>
          <cell r="M1336">
            <v>6993</v>
          </cell>
          <cell r="N1336">
            <v>6581</v>
          </cell>
          <cell r="O1336">
            <v>6169</v>
          </cell>
          <cell r="P1336">
            <v>5757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</row>
        <row r="1337">
          <cell r="B1337">
            <v>420506</v>
          </cell>
          <cell r="C1337">
            <v>443150</v>
          </cell>
          <cell r="D1337">
            <v>467036</v>
          </cell>
          <cell r="E1337">
            <v>501546</v>
          </cell>
          <cell r="F1337">
            <v>513062</v>
          </cell>
          <cell r="G1337">
            <v>526758</v>
          </cell>
          <cell r="H1337">
            <v>538354</v>
          </cell>
          <cell r="I1337">
            <v>541991</v>
          </cell>
          <cell r="J1337">
            <v>538186</v>
          </cell>
          <cell r="K1337">
            <v>533058</v>
          </cell>
          <cell r="L1337">
            <v>527256</v>
          </cell>
          <cell r="M1337">
            <v>520834</v>
          </cell>
          <cell r="N1337">
            <v>513891</v>
          </cell>
          <cell r="O1337">
            <v>507561</v>
          </cell>
          <cell r="P1337">
            <v>502126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</row>
        <row r="1338">
          <cell r="B1338">
            <v>0</v>
          </cell>
          <cell r="C1338">
            <v>869</v>
          </cell>
          <cell r="D1338">
            <v>883</v>
          </cell>
          <cell r="E1338">
            <v>351</v>
          </cell>
          <cell r="F1338">
            <v>390</v>
          </cell>
          <cell r="G1338">
            <v>414</v>
          </cell>
          <cell r="H1338">
            <v>410</v>
          </cell>
          <cell r="I1338">
            <v>393</v>
          </cell>
          <cell r="J1338">
            <v>379</v>
          </cell>
          <cell r="K1338">
            <v>361</v>
          </cell>
          <cell r="L1338">
            <v>341</v>
          </cell>
          <cell r="M1338">
            <v>326</v>
          </cell>
          <cell r="N1338">
            <v>314</v>
          </cell>
          <cell r="O1338">
            <v>304</v>
          </cell>
          <cell r="P1338">
            <v>294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</row>
        <row r="1339">
          <cell r="B1339">
            <v>650944</v>
          </cell>
          <cell r="C1339">
            <v>684931</v>
          </cell>
          <cell r="D1339">
            <v>689118</v>
          </cell>
          <cell r="E1339">
            <v>708335</v>
          </cell>
          <cell r="F1339">
            <v>812205</v>
          </cell>
          <cell r="G1339">
            <v>797314</v>
          </cell>
          <cell r="H1339">
            <v>779147</v>
          </cell>
          <cell r="I1339">
            <v>793820</v>
          </cell>
          <cell r="J1339">
            <v>784668</v>
          </cell>
          <cell r="K1339">
            <v>773004</v>
          </cell>
          <cell r="L1339">
            <v>760818</v>
          </cell>
          <cell r="M1339">
            <v>747931</v>
          </cell>
          <cell r="N1339">
            <v>734335</v>
          </cell>
          <cell r="O1339">
            <v>719433</v>
          </cell>
          <cell r="P1339">
            <v>703093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</row>
        <row r="1340">
          <cell r="B1340">
            <v>0</v>
          </cell>
          <cell r="C1340">
            <v>3920</v>
          </cell>
          <cell r="D1340">
            <v>4001</v>
          </cell>
          <cell r="E1340">
            <v>3382</v>
          </cell>
          <cell r="F1340">
            <v>3145</v>
          </cell>
          <cell r="G1340">
            <v>3252</v>
          </cell>
          <cell r="H1340">
            <v>3173</v>
          </cell>
          <cell r="I1340">
            <v>3168</v>
          </cell>
          <cell r="J1340">
            <v>3212</v>
          </cell>
          <cell r="K1340">
            <v>3204</v>
          </cell>
          <cell r="L1340">
            <v>3173</v>
          </cell>
          <cell r="M1340">
            <v>3136</v>
          </cell>
          <cell r="N1340">
            <v>3074</v>
          </cell>
          <cell r="O1340">
            <v>3030</v>
          </cell>
          <cell r="P1340">
            <v>2978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</row>
        <row r="1341">
          <cell r="B1341">
            <v>626533</v>
          </cell>
          <cell r="C1341">
            <v>659246</v>
          </cell>
          <cell r="D1341">
            <v>663276</v>
          </cell>
          <cell r="E1341">
            <v>713869</v>
          </cell>
          <cell r="F1341">
            <v>711304</v>
          </cell>
          <cell r="G1341">
            <v>697803</v>
          </cell>
          <cell r="H1341">
            <v>681454</v>
          </cell>
          <cell r="I1341">
            <v>695814</v>
          </cell>
          <cell r="J1341">
            <v>689150</v>
          </cell>
          <cell r="K1341">
            <v>680095</v>
          </cell>
          <cell r="L1341">
            <v>670691</v>
          </cell>
          <cell r="M1341">
            <v>660193</v>
          </cell>
          <cell r="N1341">
            <v>648756</v>
          </cell>
          <cell r="O1341">
            <v>635868</v>
          </cell>
          <cell r="P1341">
            <v>621696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</row>
        <row r="1342">
          <cell r="B1342">
            <v>48527</v>
          </cell>
          <cell r="C1342">
            <v>48527</v>
          </cell>
          <cell r="D1342">
            <v>48527</v>
          </cell>
          <cell r="E1342">
            <v>48527</v>
          </cell>
          <cell r="F1342">
            <v>48527</v>
          </cell>
          <cell r="G1342">
            <v>48527</v>
          </cell>
          <cell r="H1342">
            <v>48527</v>
          </cell>
          <cell r="I1342">
            <v>48527</v>
          </cell>
          <cell r="J1342">
            <v>48527</v>
          </cell>
          <cell r="K1342">
            <v>48527</v>
          </cell>
          <cell r="L1342">
            <v>48527</v>
          </cell>
          <cell r="M1342">
            <v>48527</v>
          </cell>
          <cell r="N1342">
            <v>48527</v>
          </cell>
          <cell r="O1342">
            <v>48527</v>
          </cell>
          <cell r="P1342">
            <v>48527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</row>
        <row r="1343">
          <cell r="B1343">
            <v>39716</v>
          </cell>
          <cell r="C1343">
            <v>39716</v>
          </cell>
          <cell r="D1343">
            <v>39716</v>
          </cell>
          <cell r="E1343">
            <v>39716</v>
          </cell>
          <cell r="F1343">
            <v>39716</v>
          </cell>
          <cell r="G1343">
            <v>39716</v>
          </cell>
          <cell r="H1343">
            <v>39716</v>
          </cell>
          <cell r="I1343">
            <v>39716</v>
          </cell>
          <cell r="J1343">
            <v>39716</v>
          </cell>
          <cell r="K1343">
            <v>39716</v>
          </cell>
          <cell r="L1343">
            <v>39716</v>
          </cell>
          <cell r="M1343">
            <v>39716</v>
          </cell>
          <cell r="N1343">
            <v>39716</v>
          </cell>
          <cell r="O1343">
            <v>39716</v>
          </cell>
          <cell r="P1343">
            <v>39716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</row>
        <row r="1344">
          <cell r="B1344">
            <v>333</v>
          </cell>
          <cell r="C1344">
            <v>333</v>
          </cell>
          <cell r="D1344">
            <v>333</v>
          </cell>
          <cell r="E1344">
            <v>333</v>
          </cell>
          <cell r="F1344">
            <v>333</v>
          </cell>
          <cell r="G1344">
            <v>333</v>
          </cell>
          <cell r="H1344">
            <v>333</v>
          </cell>
          <cell r="I1344">
            <v>333</v>
          </cell>
          <cell r="J1344">
            <v>333</v>
          </cell>
          <cell r="K1344">
            <v>333</v>
          </cell>
          <cell r="L1344">
            <v>333</v>
          </cell>
          <cell r="M1344">
            <v>333</v>
          </cell>
          <cell r="N1344">
            <v>333</v>
          </cell>
          <cell r="O1344">
            <v>333</v>
          </cell>
          <cell r="P1344">
            <v>333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</row>
        <row r="1345">
          <cell r="B1345">
            <v>22335</v>
          </cell>
          <cell r="C1345">
            <v>22335</v>
          </cell>
          <cell r="D1345">
            <v>22335</v>
          </cell>
          <cell r="E1345">
            <v>22335</v>
          </cell>
          <cell r="F1345">
            <v>22335</v>
          </cell>
          <cell r="G1345">
            <v>22335</v>
          </cell>
          <cell r="H1345">
            <v>22335</v>
          </cell>
          <cell r="I1345">
            <v>22335</v>
          </cell>
          <cell r="J1345">
            <v>22335</v>
          </cell>
          <cell r="K1345">
            <v>22335</v>
          </cell>
          <cell r="L1345">
            <v>22335</v>
          </cell>
          <cell r="M1345">
            <v>22335</v>
          </cell>
          <cell r="N1345">
            <v>22335</v>
          </cell>
          <cell r="O1345">
            <v>22335</v>
          </cell>
          <cell r="P1345">
            <v>22335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</row>
        <row r="1346">
          <cell r="B1346">
            <v>78656</v>
          </cell>
          <cell r="C1346">
            <v>82762</v>
          </cell>
          <cell r="D1346">
            <v>83268</v>
          </cell>
          <cell r="E1346">
            <v>34077</v>
          </cell>
          <cell r="F1346">
            <v>38424</v>
          </cell>
          <cell r="G1346">
            <v>38179</v>
          </cell>
          <cell r="H1346">
            <v>37759</v>
          </cell>
          <cell r="I1346">
            <v>36943</v>
          </cell>
          <cell r="J1346">
            <v>35159</v>
          </cell>
          <cell r="K1346">
            <v>33447</v>
          </cell>
          <cell r="L1346">
            <v>31603</v>
          </cell>
          <cell r="M1346">
            <v>30205</v>
          </cell>
          <cell r="N1346">
            <v>29091</v>
          </cell>
          <cell r="O1346">
            <v>28224</v>
          </cell>
          <cell r="P1346">
            <v>27312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</row>
        <row r="1347">
          <cell r="B1347">
            <v>1158</v>
          </cell>
          <cell r="C1347">
            <v>1158</v>
          </cell>
          <cell r="D1347">
            <v>1158</v>
          </cell>
          <cell r="E1347">
            <v>1158</v>
          </cell>
          <cell r="F1347">
            <v>1158</v>
          </cell>
          <cell r="G1347">
            <v>1158</v>
          </cell>
          <cell r="H1347">
            <v>1158</v>
          </cell>
          <cell r="I1347">
            <v>1158</v>
          </cell>
          <cell r="J1347">
            <v>1158</v>
          </cell>
          <cell r="K1347">
            <v>1158</v>
          </cell>
          <cell r="L1347">
            <v>1158</v>
          </cell>
          <cell r="M1347">
            <v>1158</v>
          </cell>
          <cell r="N1347">
            <v>1158</v>
          </cell>
          <cell r="O1347">
            <v>1158</v>
          </cell>
          <cell r="P1347">
            <v>1158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</row>
        <row r="1348">
          <cell r="B1348">
            <v>219558</v>
          </cell>
          <cell r="C1348">
            <v>197692</v>
          </cell>
          <cell r="D1348">
            <v>164297</v>
          </cell>
          <cell r="E1348">
            <v>231239</v>
          </cell>
          <cell r="F1348">
            <v>238605</v>
          </cell>
          <cell r="G1348">
            <v>224000</v>
          </cell>
          <cell r="H1348">
            <v>218445</v>
          </cell>
          <cell r="I1348">
            <v>216965</v>
          </cell>
          <cell r="J1348">
            <v>218610</v>
          </cell>
          <cell r="K1348">
            <v>221391</v>
          </cell>
          <cell r="L1348">
            <v>250347</v>
          </cell>
          <cell r="M1348">
            <v>260353</v>
          </cell>
          <cell r="N1348">
            <v>272192</v>
          </cell>
          <cell r="O1348">
            <v>279067</v>
          </cell>
          <cell r="P1348">
            <v>291994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</row>
        <row r="1349">
          <cell r="B1349">
            <v>901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</row>
        <row r="1350"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</row>
        <row r="1351">
          <cell r="B1351">
            <v>1922109</v>
          </cell>
          <cell r="C1351">
            <v>1971338</v>
          </cell>
          <cell r="D1351">
            <v>1950517</v>
          </cell>
          <cell r="E1351">
            <v>2075844</v>
          </cell>
          <cell r="F1351">
            <v>2202106</v>
          </cell>
          <cell r="G1351">
            <v>2172726</v>
          </cell>
          <cell r="H1351">
            <v>2143729</v>
          </cell>
          <cell r="I1351">
            <v>2173881</v>
          </cell>
          <cell r="J1351">
            <v>2154018</v>
          </cell>
          <cell r="K1351">
            <v>2129135</v>
          </cell>
          <cell r="L1351">
            <v>2128496</v>
          </cell>
          <cell r="M1351">
            <v>2107027</v>
          </cell>
          <cell r="N1351">
            <v>2085510</v>
          </cell>
          <cell r="O1351">
            <v>2057137</v>
          </cell>
          <cell r="P1351">
            <v>2032930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>
            <v>103208</v>
          </cell>
          <cell r="C1352">
            <v>103208</v>
          </cell>
          <cell r="D1352">
            <v>103208</v>
          </cell>
          <cell r="E1352">
            <v>103208</v>
          </cell>
          <cell r="F1352">
            <v>103208</v>
          </cell>
          <cell r="G1352">
            <v>103208</v>
          </cell>
          <cell r="H1352">
            <v>103208</v>
          </cell>
          <cell r="I1352">
            <v>103208</v>
          </cell>
          <cell r="J1352">
            <v>103208</v>
          </cell>
          <cell r="K1352">
            <v>103208</v>
          </cell>
          <cell r="L1352">
            <v>103208</v>
          </cell>
          <cell r="M1352">
            <v>103208</v>
          </cell>
          <cell r="N1352">
            <v>103208</v>
          </cell>
          <cell r="O1352">
            <v>103208</v>
          </cell>
          <cell r="P1352">
            <v>103208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</row>
        <row r="1353">
          <cell r="B1353">
            <v>245609</v>
          </cell>
          <cell r="C1353">
            <v>224429</v>
          </cell>
          <cell r="D1353">
            <v>176432</v>
          </cell>
          <cell r="E1353">
            <v>247093</v>
          </cell>
          <cell r="F1353">
            <v>254785</v>
          </cell>
          <cell r="G1353">
            <v>240499</v>
          </cell>
          <cell r="H1353">
            <v>235265</v>
          </cell>
          <cell r="I1353">
            <v>234115</v>
          </cell>
          <cell r="J1353">
            <v>236098</v>
          </cell>
          <cell r="K1353">
            <v>239230</v>
          </cell>
          <cell r="L1353">
            <v>268548</v>
          </cell>
          <cell r="M1353">
            <v>278926</v>
          </cell>
          <cell r="N1353">
            <v>291147</v>
          </cell>
          <cell r="O1353">
            <v>298417</v>
          </cell>
          <cell r="P1353">
            <v>311749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</row>
        <row r="1354">
          <cell r="B1354">
            <v>1573293</v>
          </cell>
          <cell r="C1354">
            <v>1643701</v>
          </cell>
          <cell r="D1354">
            <v>1670877</v>
          </cell>
          <cell r="E1354">
            <v>1725543</v>
          </cell>
          <cell r="F1354">
            <v>1844113</v>
          </cell>
          <cell r="G1354">
            <v>1829020</v>
          </cell>
          <cell r="H1354">
            <v>1805256</v>
          </cell>
          <cell r="I1354">
            <v>1836556</v>
          </cell>
          <cell r="J1354">
            <v>1814712</v>
          </cell>
          <cell r="K1354">
            <v>1786697</v>
          </cell>
          <cell r="L1354">
            <v>1756741</v>
          </cell>
          <cell r="M1354">
            <v>1724893</v>
          </cell>
          <cell r="N1354">
            <v>1691155</v>
          </cell>
          <cell r="O1354">
            <v>1655512</v>
          </cell>
          <cell r="P1354">
            <v>1617973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</row>
        <row r="1355">
          <cell r="B1355">
            <v>-340472</v>
          </cell>
          <cell r="C1355">
            <v>-300631</v>
          </cell>
          <cell r="D1355">
            <v>-335416</v>
          </cell>
          <cell r="E1355">
            <v>-326075</v>
          </cell>
          <cell r="F1355">
            <v>-305412</v>
          </cell>
          <cell r="G1355">
            <v>-307675</v>
          </cell>
          <cell r="H1355">
            <v>-315568</v>
          </cell>
          <cell r="I1355">
            <v>-319634</v>
          </cell>
          <cell r="J1355">
            <v>-321878</v>
          </cell>
          <cell r="K1355">
            <v>-322224</v>
          </cell>
          <cell r="L1355">
            <v>-305594</v>
          </cell>
          <cell r="M1355">
            <v>-302125</v>
          </cell>
          <cell r="N1355">
            <v>-296975</v>
          </cell>
          <cell r="O1355">
            <v>-294742</v>
          </cell>
          <cell r="P1355">
            <v>-289157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</row>
        <row r="1356"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</row>
        <row r="1357">
          <cell r="B1357">
            <v>20002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</row>
        <row r="1358">
          <cell r="B1358">
            <v>57676</v>
          </cell>
          <cell r="C1358">
            <v>51005</v>
          </cell>
          <cell r="D1358">
            <v>50335</v>
          </cell>
          <cell r="E1358">
            <v>42569</v>
          </cell>
          <cell r="F1358">
            <v>40092</v>
          </cell>
          <cell r="G1358">
            <v>41343</v>
          </cell>
          <cell r="H1358">
            <v>40290</v>
          </cell>
          <cell r="I1358">
            <v>40197</v>
          </cell>
          <cell r="J1358">
            <v>40727</v>
          </cell>
          <cell r="K1358">
            <v>40660</v>
          </cell>
          <cell r="L1358">
            <v>40437</v>
          </cell>
          <cell r="M1358">
            <v>40188</v>
          </cell>
          <cell r="N1358">
            <v>39555</v>
          </cell>
          <cell r="O1358">
            <v>39118</v>
          </cell>
          <cell r="P1358">
            <v>38601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</row>
        <row r="1359">
          <cell r="B1359">
            <v>2036</v>
          </cell>
          <cell r="C1359">
            <v>3027</v>
          </cell>
          <cell r="D1359">
            <v>2205</v>
          </cell>
          <cell r="E1359">
            <v>3853</v>
          </cell>
          <cell r="F1359">
            <v>4607</v>
          </cell>
          <cell r="G1359">
            <v>1356</v>
          </cell>
          <cell r="H1359">
            <v>1353</v>
          </cell>
          <cell r="I1359">
            <v>1922</v>
          </cell>
          <cell r="J1359">
            <v>1516</v>
          </cell>
          <cell r="K1359">
            <v>1553</v>
          </cell>
          <cell r="L1359">
            <v>1604</v>
          </cell>
          <cell r="M1359">
            <v>1654</v>
          </cell>
          <cell r="N1359">
            <v>1706</v>
          </cell>
          <cell r="O1359">
            <v>1758</v>
          </cell>
          <cell r="P1359">
            <v>1817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</row>
        <row r="1360">
          <cell r="B1360">
            <v>-36388</v>
          </cell>
          <cell r="C1360">
            <v>-822</v>
          </cell>
          <cell r="D1360">
            <v>-756</v>
          </cell>
          <cell r="E1360">
            <v>-1005</v>
          </cell>
          <cell r="F1360">
            <v>-835</v>
          </cell>
          <cell r="G1360">
            <v>-573</v>
          </cell>
          <cell r="H1360">
            <v>-577</v>
          </cell>
          <cell r="I1360">
            <v>-582</v>
          </cell>
          <cell r="J1360">
            <v>-590</v>
          </cell>
          <cell r="K1360">
            <v>-598</v>
          </cell>
          <cell r="L1360">
            <v>-550</v>
          </cell>
          <cell r="M1360">
            <v>-558</v>
          </cell>
          <cell r="N1360">
            <v>-566</v>
          </cell>
          <cell r="O1360">
            <v>-576</v>
          </cell>
          <cell r="P1360">
            <v>-585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</row>
        <row r="1361">
          <cell r="B1361">
            <v>-9952</v>
          </cell>
          <cell r="C1361">
            <v>-98</v>
          </cell>
          <cell r="D1361">
            <v>-80</v>
          </cell>
          <cell r="E1361">
            <v>-149</v>
          </cell>
          <cell r="F1361">
            <v>-102</v>
          </cell>
          <cell r="G1361">
            <v>-29</v>
          </cell>
          <cell r="H1361">
            <v>-30</v>
          </cell>
          <cell r="I1361">
            <v>-32</v>
          </cell>
          <cell r="J1361">
            <v>-34</v>
          </cell>
          <cell r="K1361">
            <v>-36</v>
          </cell>
          <cell r="L1361">
            <v>-38</v>
          </cell>
          <cell r="M1361">
            <v>-41</v>
          </cell>
          <cell r="N1361">
            <v>-43</v>
          </cell>
          <cell r="O1361">
            <v>-45</v>
          </cell>
          <cell r="P1361">
            <v>-48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</row>
        <row r="1362">
          <cell r="B1362">
            <v>-104852</v>
          </cell>
          <cell r="C1362">
            <v>3553</v>
          </cell>
          <cell r="D1362">
            <v>2360</v>
          </cell>
          <cell r="E1362">
            <v>2024</v>
          </cell>
          <cell r="F1362">
            <v>2399</v>
          </cell>
          <cell r="G1362">
            <v>2355</v>
          </cell>
          <cell r="H1362">
            <v>2257</v>
          </cell>
          <cell r="I1362">
            <v>2224</v>
          </cell>
          <cell r="J1362">
            <v>2227</v>
          </cell>
          <cell r="K1362">
            <v>2252</v>
          </cell>
          <cell r="L1362">
            <v>2414</v>
          </cell>
          <cell r="M1362">
            <v>2612</v>
          </cell>
          <cell r="N1362">
            <v>2724</v>
          </cell>
          <cell r="O1362">
            <v>2821</v>
          </cell>
          <cell r="P1362">
            <v>2923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</row>
        <row r="1367">
          <cell r="B1367">
            <v>30608</v>
          </cell>
          <cell r="C1367">
            <v>30608</v>
          </cell>
          <cell r="D1367">
            <v>30608</v>
          </cell>
          <cell r="E1367">
            <v>30608</v>
          </cell>
          <cell r="F1367">
            <v>30608</v>
          </cell>
          <cell r="G1367">
            <v>30608</v>
          </cell>
          <cell r="H1367">
            <v>30608</v>
          </cell>
          <cell r="I1367">
            <v>30608</v>
          </cell>
          <cell r="J1367">
            <v>30608</v>
          </cell>
          <cell r="K1367">
            <v>30608</v>
          </cell>
          <cell r="L1367">
            <v>30608</v>
          </cell>
          <cell r="M1367">
            <v>30608</v>
          </cell>
          <cell r="N1367">
            <v>30608</v>
          </cell>
          <cell r="O1367">
            <v>30608</v>
          </cell>
          <cell r="P1367">
            <v>30608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</row>
        <row r="1368">
          <cell r="B1368">
            <v>39264</v>
          </cell>
          <cell r="C1368">
            <v>39264</v>
          </cell>
          <cell r="D1368">
            <v>39264</v>
          </cell>
          <cell r="E1368">
            <v>39264</v>
          </cell>
          <cell r="F1368">
            <v>39264</v>
          </cell>
          <cell r="G1368">
            <v>39264</v>
          </cell>
          <cell r="H1368">
            <v>39264</v>
          </cell>
          <cell r="I1368">
            <v>39264</v>
          </cell>
          <cell r="J1368">
            <v>39264</v>
          </cell>
          <cell r="K1368">
            <v>39264</v>
          </cell>
          <cell r="L1368">
            <v>39264</v>
          </cell>
          <cell r="M1368">
            <v>39264</v>
          </cell>
          <cell r="N1368">
            <v>39264</v>
          </cell>
          <cell r="O1368">
            <v>39264</v>
          </cell>
          <cell r="P1368">
            <v>39264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</row>
        <row r="1369"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</row>
        <row r="1371">
          <cell r="B1371">
            <v>26708</v>
          </cell>
          <cell r="C1371">
            <v>14630</v>
          </cell>
          <cell r="D1371">
            <v>41428</v>
          </cell>
          <cell r="E1371">
            <v>81352</v>
          </cell>
          <cell r="F1371">
            <v>14303</v>
          </cell>
          <cell r="G1371">
            <v>14850</v>
          </cell>
          <cell r="H1371">
            <v>15430</v>
          </cell>
          <cell r="I1371">
            <v>16281</v>
          </cell>
          <cell r="J1371">
            <v>17179</v>
          </cell>
          <cell r="K1371">
            <v>18128</v>
          </cell>
          <cell r="L1371">
            <v>19133</v>
          </cell>
          <cell r="M1371">
            <v>20194</v>
          </cell>
          <cell r="N1371">
            <v>21314</v>
          </cell>
          <cell r="O1371">
            <v>22496</v>
          </cell>
          <cell r="P1371">
            <v>23746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</row>
        <row r="1372">
          <cell r="B1372">
            <v>10251</v>
          </cell>
          <cell r="C1372">
            <v>10436</v>
          </cell>
          <cell r="D1372">
            <v>10735</v>
          </cell>
          <cell r="E1372">
            <v>11038</v>
          </cell>
          <cell r="F1372">
            <v>11331</v>
          </cell>
          <cell r="G1372">
            <v>11625</v>
          </cell>
          <cell r="H1372">
            <v>11920</v>
          </cell>
          <cell r="I1372">
            <v>12223</v>
          </cell>
          <cell r="J1372">
            <v>12530</v>
          </cell>
          <cell r="K1372">
            <v>12850</v>
          </cell>
          <cell r="L1372">
            <v>13177</v>
          </cell>
          <cell r="M1372">
            <v>13513</v>
          </cell>
          <cell r="N1372">
            <v>13858</v>
          </cell>
          <cell r="O1372">
            <v>14211</v>
          </cell>
          <cell r="P1372">
            <v>14574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</row>
        <row r="1373"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</row>
        <row r="1374">
          <cell r="B1374">
            <v>218309</v>
          </cell>
          <cell r="C1374">
            <v>197692</v>
          </cell>
          <cell r="D1374">
            <v>164297</v>
          </cell>
          <cell r="E1374">
            <v>231239</v>
          </cell>
          <cell r="F1374">
            <v>238605</v>
          </cell>
          <cell r="G1374">
            <v>224000</v>
          </cell>
          <cell r="H1374">
            <v>218445</v>
          </cell>
          <cell r="I1374">
            <v>216965</v>
          </cell>
          <cell r="J1374">
            <v>218610</v>
          </cell>
          <cell r="K1374">
            <v>221391</v>
          </cell>
          <cell r="L1374">
            <v>250347</v>
          </cell>
          <cell r="M1374">
            <v>260353</v>
          </cell>
          <cell r="N1374">
            <v>272192</v>
          </cell>
          <cell r="O1374">
            <v>279067</v>
          </cell>
          <cell r="P1374">
            <v>291994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</row>
        <row r="1376"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</row>
        <row r="1377">
          <cell r="B1377">
            <v>-2606</v>
          </cell>
          <cell r="C1377">
            <v>-2195</v>
          </cell>
          <cell r="D1377">
            <v>566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</row>
        <row r="1379">
          <cell r="A1379" t="str">
            <v>CGT</v>
          </cell>
          <cell r="B1379">
            <v>4</v>
          </cell>
        </row>
        <row r="1380">
          <cell r="A1380" t="str">
            <v>CESE</v>
          </cell>
          <cell r="C1380">
            <v>-3638</v>
          </cell>
          <cell r="D1380">
            <v>-378541</v>
          </cell>
        </row>
        <row r="1381">
          <cell r="A1381" t="str">
            <v>CESG</v>
          </cell>
          <cell r="C1381">
            <v>-27</v>
          </cell>
          <cell r="D1381">
            <v>-3909.5</v>
          </cell>
        </row>
        <row r="1382">
          <cell r="A1382" t="str">
            <v>ETBU</v>
          </cell>
          <cell r="C1382">
            <v>666</v>
          </cell>
          <cell r="D1382">
            <v>146243.5</v>
          </cell>
        </row>
        <row r="1383">
          <cell r="A1383" t="str">
            <v>CGT</v>
          </cell>
          <cell r="C1383">
            <v>293</v>
          </cell>
          <cell r="D1383">
            <v>231653.5</v>
          </cell>
        </row>
        <row r="1384">
          <cell r="A1384" t="str">
            <v>DISCO</v>
          </cell>
          <cell r="C1384">
            <v>0</v>
          </cell>
          <cell r="D1384">
            <v>-2775</v>
          </cell>
        </row>
        <row r="1385">
          <cell r="A1385" t="str">
            <v>UOPS</v>
          </cell>
          <cell r="C1385">
            <v>293</v>
          </cell>
          <cell r="D1385">
            <v>228878.5</v>
          </cell>
        </row>
        <row r="1386">
          <cell r="C1386">
            <v>-3665</v>
          </cell>
          <cell r="D1386">
            <v>-382450.5</v>
          </cell>
        </row>
        <row r="1387">
          <cell r="C1387">
            <v>-2706</v>
          </cell>
          <cell r="D1387">
            <v>-7328.5</v>
          </cell>
        </row>
        <row r="1389">
          <cell r="C1389">
            <v>77392</v>
          </cell>
          <cell r="D1389">
            <v>294585</v>
          </cell>
          <cell r="E1389">
            <v>5284</v>
          </cell>
          <cell r="F1389">
            <v>53175</v>
          </cell>
          <cell r="G1389">
            <v>144110</v>
          </cell>
          <cell r="H1389">
            <v>109564</v>
          </cell>
          <cell r="I1389">
            <v>102283</v>
          </cell>
          <cell r="J1389">
            <v>102374</v>
          </cell>
          <cell r="K1389">
            <v>103890</v>
          </cell>
          <cell r="L1389">
            <v>107039</v>
          </cell>
          <cell r="M1389">
            <v>104475</v>
          </cell>
          <cell r="N1389">
            <v>106496</v>
          </cell>
          <cell r="O1389">
            <v>105272</v>
          </cell>
          <cell r="P1389">
            <v>104028</v>
          </cell>
          <cell r="Q1389">
            <v>-3951084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</row>
        <row r="1390">
          <cell r="C1390">
            <v>-464103</v>
          </cell>
          <cell r="D1390">
            <v>-169868</v>
          </cell>
          <cell r="E1390">
            <v>726108</v>
          </cell>
          <cell r="F1390">
            <v>-136479</v>
          </cell>
          <cell r="G1390">
            <v>-60170</v>
          </cell>
          <cell r="H1390">
            <v>49708</v>
          </cell>
          <cell r="I1390">
            <v>47948</v>
          </cell>
          <cell r="J1390">
            <v>68613</v>
          </cell>
          <cell r="K1390">
            <v>68848</v>
          </cell>
          <cell r="L1390">
            <v>149587</v>
          </cell>
          <cell r="M1390">
            <v>123985</v>
          </cell>
          <cell r="N1390">
            <v>106855</v>
          </cell>
          <cell r="O1390">
            <v>89542</v>
          </cell>
          <cell r="P1390">
            <v>106902</v>
          </cell>
          <cell r="Q1390">
            <v>-3321330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</row>
        <row r="1391">
          <cell r="C1391">
            <v>-386711</v>
          </cell>
          <cell r="D1391">
            <v>124717</v>
          </cell>
          <cell r="E1391">
            <v>731392</v>
          </cell>
          <cell r="F1391">
            <v>-83304</v>
          </cell>
          <cell r="G1391">
            <v>83940</v>
          </cell>
          <cell r="H1391">
            <v>159272</v>
          </cell>
          <cell r="I1391">
            <v>150231</v>
          </cell>
          <cell r="J1391">
            <v>170987</v>
          </cell>
          <cell r="K1391">
            <v>172738</v>
          </cell>
          <cell r="L1391">
            <v>256626</v>
          </cell>
          <cell r="M1391">
            <v>228460</v>
          </cell>
          <cell r="N1391">
            <v>213351</v>
          </cell>
          <cell r="O1391">
            <v>194814</v>
          </cell>
          <cell r="P1391">
            <v>210930</v>
          </cell>
          <cell r="Q1391">
            <v>-7272414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</row>
        <row r="1395">
          <cell r="C1395">
            <v>13274</v>
          </cell>
          <cell r="D1395">
            <v>55313</v>
          </cell>
          <cell r="E1395">
            <v>117829</v>
          </cell>
          <cell r="F1395">
            <v>51646</v>
          </cell>
          <cell r="G1395">
            <v>33146</v>
          </cell>
          <cell r="H1395">
            <v>-50305</v>
          </cell>
          <cell r="I1395">
            <v>25140</v>
          </cell>
          <cell r="J1395">
            <v>24377</v>
          </cell>
          <cell r="K1395">
            <v>25602</v>
          </cell>
          <cell r="L1395">
            <v>21894</v>
          </cell>
          <cell r="M1395">
            <v>24678</v>
          </cell>
          <cell r="N1395">
            <v>24248</v>
          </cell>
          <cell r="O1395">
            <v>25357</v>
          </cell>
          <cell r="P1395">
            <v>25095</v>
          </cell>
          <cell r="Q1395">
            <v>-1105171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</row>
        <row r="1396">
          <cell r="C1396">
            <v>-373437</v>
          </cell>
          <cell r="D1396">
            <v>180030</v>
          </cell>
          <cell r="E1396">
            <v>849221</v>
          </cell>
          <cell r="F1396">
            <v>-31658</v>
          </cell>
          <cell r="G1396">
            <v>117086</v>
          </cell>
          <cell r="H1396">
            <v>108967</v>
          </cell>
          <cell r="I1396">
            <v>175371</v>
          </cell>
          <cell r="J1396">
            <v>195364</v>
          </cell>
          <cell r="K1396">
            <v>198340</v>
          </cell>
          <cell r="L1396">
            <v>278520</v>
          </cell>
          <cell r="M1396">
            <v>253138</v>
          </cell>
          <cell r="N1396">
            <v>237599</v>
          </cell>
          <cell r="O1396">
            <v>220171</v>
          </cell>
          <cell r="P1396">
            <v>236025</v>
          </cell>
          <cell r="Q1396">
            <v>-8377585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</row>
        <row r="1401">
          <cell r="B1401">
            <v>-235009</v>
          </cell>
          <cell r="C1401">
            <v>88221</v>
          </cell>
          <cell r="D1401">
            <v>1454</v>
          </cell>
          <cell r="E1401">
            <v>1442</v>
          </cell>
          <cell r="F1401">
            <v>1359</v>
          </cell>
          <cell r="G1401">
            <v>1282</v>
          </cell>
          <cell r="H1401">
            <v>1209</v>
          </cell>
          <cell r="I1401">
            <v>1140</v>
          </cell>
          <cell r="J1401">
            <v>1075</v>
          </cell>
          <cell r="K1401">
            <v>1014</v>
          </cell>
          <cell r="L1401">
            <v>956</v>
          </cell>
          <cell r="M1401">
            <v>901</v>
          </cell>
          <cell r="N1401">
            <v>850</v>
          </cell>
          <cell r="O1401">
            <v>801</v>
          </cell>
          <cell r="P1401">
            <v>756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</row>
        <row r="1402">
          <cell r="B1402">
            <v>32162</v>
          </cell>
          <cell r="C1402">
            <v>-23443</v>
          </cell>
          <cell r="D1402">
            <v>15149</v>
          </cell>
          <cell r="E1402">
            <v>7506</v>
          </cell>
          <cell r="F1402">
            <v>-13135</v>
          </cell>
          <cell r="G1402">
            <v>-3876</v>
          </cell>
          <cell r="H1402">
            <v>-5608</v>
          </cell>
          <cell r="I1402">
            <v>-5301</v>
          </cell>
          <cell r="J1402">
            <v>-5497</v>
          </cell>
          <cell r="K1402">
            <v>-5512</v>
          </cell>
          <cell r="L1402">
            <v>-5523</v>
          </cell>
          <cell r="M1402">
            <v>-5671</v>
          </cell>
          <cell r="N1402">
            <v>-5679</v>
          </cell>
          <cell r="O1402">
            <v>-5781</v>
          </cell>
          <cell r="P1402">
            <v>-5903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</row>
        <row r="1403">
          <cell r="B1403">
            <v>1388677</v>
          </cell>
          <cell r="C1403">
            <v>-316073</v>
          </cell>
          <cell r="D1403">
            <v>16594</v>
          </cell>
          <cell r="E1403">
            <v>-128969</v>
          </cell>
          <cell r="F1403">
            <v>1511</v>
          </cell>
          <cell r="G1403">
            <v>25279</v>
          </cell>
          <cell r="H1403">
            <v>18144</v>
          </cell>
          <cell r="I1403">
            <v>17025</v>
          </cell>
          <cell r="J1403">
            <v>17074</v>
          </cell>
          <cell r="K1403">
            <v>17529</v>
          </cell>
          <cell r="L1403">
            <v>18136</v>
          </cell>
          <cell r="M1403">
            <v>17560</v>
          </cell>
          <cell r="N1403">
            <v>18038</v>
          </cell>
          <cell r="O1403">
            <v>17739</v>
          </cell>
          <cell r="P1403">
            <v>17160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</row>
        <row r="1404">
          <cell r="B1404">
            <v>182503</v>
          </cell>
          <cell r="C1404">
            <v>128896</v>
          </cell>
          <cell r="D1404">
            <v>-111279</v>
          </cell>
          <cell r="E1404">
            <v>426177</v>
          </cell>
          <cell r="F1404">
            <v>-225944</v>
          </cell>
          <cell r="G1404">
            <v>92335</v>
          </cell>
          <cell r="H1404">
            <v>81221</v>
          </cell>
          <cell r="I1404">
            <v>91292</v>
          </cell>
          <cell r="J1404">
            <v>90654</v>
          </cell>
          <cell r="K1404">
            <v>87644</v>
          </cell>
          <cell r="L1404">
            <v>87350</v>
          </cell>
          <cell r="M1404">
            <v>81505</v>
          </cell>
          <cell r="N1404">
            <v>75250</v>
          </cell>
          <cell r="O1404">
            <v>70072</v>
          </cell>
          <cell r="P1404">
            <v>68174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</row>
        <row r="1405"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</row>
        <row r="1406">
          <cell r="B1406">
            <v>-33445</v>
          </cell>
          <cell r="C1406">
            <v>-358</v>
          </cell>
          <cell r="D1406">
            <v>0</v>
          </cell>
          <cell r="E1406">
            <v>763</v>
          </cell>
          <cell r="F1406">
            <v>738</v>
          </cell>
          <cell r="G1406">
            <v>738</v>
          </cell>
          <cell r="H1406">
            <v>743</v>
          </cell>
          <cell r="I1406">
            <v>762</v>
          </cell>
          <cell r="J1406">
            <v>773</v>
          </cell>
          <cell r="K1406">
            <v>803</v>
          </cell>
          <cell r="L1406">
            <v>825</v>
          </cell>
          <cell r="M1406">
            <v>845</v>
          </cell>
          <cell r="N1406">
            <v>866</v>
          </cell>
          <cell r="O1406">
            <v>889</v>
          </cell>
          <cell r="P1406">
            <v>911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</row>
        <row r="1407">
          <cell r="B1407">
            <v>22911</v>
          </cell>
          <cell r="C1407">
            <v>16182</v>
          </cell>
          <cell r="D1407">
            <v>-13970</v>
          </cell>
          <cell r="E1407">
            <v>-307575</v>
          </cell>
          <cell r="F1407">
            <v>16952</v>
          </cell>
          <cell r="G1407">
            <v>8120</v>
          </cell>
          <cell r="H1407">
            <v>7636</v>
          </cell>
          <cell r="I1407">
            <v>-5778</v>
          </cell>
          <cell r="J1407">
            <v>-5087</v>
          </cell>
          <cell r="K1407">
            <v>-4457</v>
          </cell>
          <cell r="L1407">
            <v>-5891</v>
          </cell>
          <cell r="M1407">
            <v>-3040</v>
          </cell>
          <cell r="N1407">
            <v>-1203</v>
          </cell>
          <cell r="O1407">
            <v>790</v>
          </cell>
          <cell r="P1407">
            <v>646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</row>
        <row r="1408">
          <cell r="B1408">
            <v>-251752</v>
          </cell>
          <cell r="C1408">
            <v>-187880</v>
          </cell>
          <cell r="D1408">
            <v>-679153</v>
          </cell>
          <cell r="E1408">
            <v>-339710</v>
          </cell>
          <cell r="F1408">
            <v>-134429</v>
          </cell>
          <cell r="G1408">
            <v>-475064</v>
          </cell>
          <cell r="H1408">
            <v>-498940</v>
          </cell>
          <cell r="I1408">
            <v>-513183</v>
          </cell>
          <cell r="J1408">
            <v>-523868</v>
          </cell>
          <cell r="K1408">
            <v>-536904</v>
          </cell>
          <cell r="L1408">
            <v>-551516</v>
          </cell>
          <cell r="M1408">
            <v>-564183</v>
          </cell>
          <cell r="N1408">
            <v>-579113</v>
          </cell>
          <cell r="O1408">
            <v>-591606</v>
          </cell>
          <cell r="P1408">
            <v>-602193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</row>
        <row r="1409">
          <cell r="B1409">
            <v>-4215939</v>
          </cell>
          <cell r="C1409">
            <v>1173918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</row>
        <row r="1410">
          <cell r="B1410">
            <v>129967</v>
          </cell>
          <cell r="C1410">
            <v>132045</v>
          </cell>
          <cell r="D1410">
            <v>224218</v>
          </cell>
          <cell r="E1410">
            <v>123934</v>
          </cell>
          <cell r="F1410">
            <v>126807</v>
          </cell>
          <cell r="G1410">
            <v>128276</v>
          </cell>
          <cell r="H1410">
            <v>131688</v>
          </cell>
          <cell r="I1410">
            <v>133017</v>
          </cell>
          <cell r="J1410">
            <v>131446</v>
          </cell>
          <cell r="K1410">
            <v>131637</v>
          </cell>
          <cell r="L1410">
            <v>131637</v>
          </cell>
          <cell r="M1410">
            <v>131637</v>
          </cell>
          <cell r="N1410">
            <v>131637</v>
          </cell>
          <cell r="O1410">
            <v>131637</v>
          </cell>
          <cell r="P1410">
            <v>131637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</row>
        <row r="1411">
          <cell r="B1411">
            <v>-196214</v>
          </cell>
          <cell r="C1411">
            <v>208960</v>
          </cell>
          <cell r="D1411">
            <v>211377</v>
          </cell>
          <cell r="E1411">
            <v>233304</v>
          </cell>
          <cell r="F1411">
            <v>48796</v>
          </cell>
          <cell r="G1411">
            <v>43179</v>
          </cell>
          <cell r="H1411">
            <v>38823</v>
          </cell>
          <cell r="I1411">
            <v>27357</v>
          </cell>
          <cell r="J1411">
            <v>17691</v>
          </cell>
          <cell r="K1411">
            <v>4622</v>
          </cell>
          <cell r="L1411">
            <v>-4197</v>
          </cell>
          <cell r="M1411">
            <v>-19241</v>
          </cell>
          <cell r="N1411">
            <v>-33592</v>
          </cell>
          <cell r="O1411">
            <v>-44326</v>
          </cell>
          <cell r="P1411">
            <v>-52870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</row>
        <row r="1412">
          <cell r="B1412">
            <v>-95757</v>
          </cell>
          <cell r="C1412">
            <v>35947</v>
          </cell>
          <cell r="D1412">
            <v>593</v>
          </cell>
          <cell r="E1412">
            <v>587</v>
          </cell>
          <cell r="F1412">
            <v>554</v>
          </cell>
          <cell r="G1412">
            <v>522</v>
          </cell>
          <cell r="H1412">
            <v>493</v>
          </cell>
          <cell r="I1412">
            <v>465</v>
          </cell>
          <cell r="J1412">
            <v>438</v>
          </cell>
          <cell r="K1412">
            <v>413</v>
          </cell>
          <cell r="L1412">
            <v>390</v>
          </cell>
          <cell r="M1412">
            <v>367</v>
          </cell>
          <cell r="N1412">
            <v>346</v>
          </cell>
          <cell r="O1412">
            <v>326</v>
          </cell>
          <cell r="P1412">
            <v>308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</row>
        <row r="1413">
          <cell r="B1413">
            <v>32859</v>
          </cell>
          <cell r="C1413">
            <v>29051</v>
          </cell>
          <cell r="D1413">
            <v>34378</v>
          </cell>
          <cell r="E1413">
            <v>17551</v>
          </cell>
          <cell r="F1413">
            <v>15066</v>
          </cell>
          <cell r="G1413">
            <v>15684</v>
          </cell>
          <cell r="H1413">
            <v>16203</v>
          </cell>
          <cell r="I1413">
            <v>15987</v>
          </cell>
          <cell r="J1413">
            <v>15654</v>
          </cell>
          <cell r="K1413">
            <v>15364</v>
          </cell>
          <cell r="L1413">
            <v>15004</v>
          </cell>
          <cell r="M1413">
            <v>14780</v>
          </cell>
          <cell r="N1413">
            <v>14688</v>
          </cell>
          <cell r="O1413">
            <v>14719</v>
          </cell>
          <cell r="P1413">
            <v>14763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</row>
        <row r="1414"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</row>
        <row r="1415">
          <cell r="B1415">
            <v>-203971</v>
          </cell>
          <cell r="C1415">
            <v>1437833</v>
          </cell>
          <cell r="D1415">
            <v>1749863</v>
          </cell>
          <cell r="E1415">
            <v>1547437</v>
          </cell>
          <cell r="F1415">
            <v>1356777</v>
          </cell>
          <cell r="G1415">
            <v>1351876</v>
          </cell>
          <cell r="H1415">
            <v>1405333</v>
          </cell>
          <cell r="I1415">
            <v>1448108</v>
          </cell>
          <cell r="J1415">
            <v>1483791</v>
          </cell>
          <cell r="K1415">
            <v>1525801</v>
          </cell>
          <cell r="L1415">
            <v>1568048</v>
          </cell>
          <cell r="M1415">
            <v>1612618</v>
          </cell>
          <cell r="N1415">
            <v>1659681</v>
          </cell>
          <cell r="O1415">
            <v>1705161</v>
          </cell>
          <cell r="P1415">
            <v>1748623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</row>
        <row r="1416">
          <cell r="B1416">
            <v>-4295135</v>
          </cell>
          <cell r="C1416">
            <v>1102066</v>
          </cell>
          <cell r="D1416">
            <v>-838780</v>
          </cell>
          <cell r="E1416">
            <v>-238659</v>
          </cell>
          <cell r="F1416">
            <v>-358488</v>
          </cell>
          <cell r="G1416">
            <v>-390293</v>
          </cell>
          <cell r="H1416">
            <v>-426286</v>
          </cell>
          <cell r="I1416">
            <v>-443655</v>
          </cell>
          <cell r="J1416">
            <v>-453956</v>
          </cell>
          <cell r="K1416">
            <v>-469081</v>
          </cell>
          <cell r="L1416">
            <v>-485060</v>
          </cell>
          <cell r="M1416">
            <v>-500498</v>
          </cell>
          <cell r="N1416">
            <v>-519753</v>
          </cell>
          <cell r="O1416">
            <v>-535463</v>
          </cell>
          <cell r="P1416">
            <v>-548135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</row>
        <row r="1417">
          <cell r="B1417">
            <v>-824281</v>
          </cell>
          <cell r="C1417">
            <v>-915052</v>
          </cell>
          <cell r="D1417">
            <v>-909554</v>
          </cell>
          <cell r="E1417">
            <v>-935037</v>
          </cell>
          <cell r="F1417">
            <v>-962548</v>
          </cell>
          <cell r="G1417">
            <v>-981940</v>
          </cell>
          <cell r="H1417">
            <v>-988082</v>
          </cell>
          <cell r="I1417">
            <v>-1013021</v>
          </cell>
          <cell r="J1417">
            <v>-1038519</v>
          </cell>
          <cell r="K1417">
            <v>-1065048</v>
          </cell>
          <cell r="L1417">
            <v>-1092275</v>
          </cell>
          <cell r="M1417">
            <v>-1120174</v>
          </cell>
          <cell r="N1417">
            <v>-1148791</v>
          </cell>
          <cell r="O1417">
            <v>-1178116</v>
          </cell>
          <cell r="P1417">
            <v>-1208225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</row>
        <row r="1418">
          <cell r="B1418">
            <v>43666</v>
          </cell>
          <cell r="C1418">
            <v>42086</v>
          </cell>
          <cell r="D1418">
            <v>336569</v>
          </cell>
          <cell r="E1418">
            <v>41813</v>
          </cell>
          <cell r="F1418">
            <v>54568</v>
          </cell>
          <cell r="G1418">
            <v>48296</v>
          </cell>
          <cell r="H1418">
            <v>39772</v>
          </cell>
          <cell r="I1418">
            <v>36016</v>
          </cell>
          <cell r="J1418">
            <v>28298</v>
          </cell>
          <cell r="K1418">
            <v>27719</v>
          </cell>
          <cell r="L1418">
            <v>15699</v>
          </cell>
          <cell r="M1418">
            <v>15491</v>
          </cell>
          <cell r="N1418">
            <v>15379</v>
          </cell>
          <cell r="O1418">
            <v>15444</v>
          </cell>
          <cell r="P1418">
            <v>15520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</row>
        <row r="1419">
          <cell r="B1419">
            <v>40154</v>
          </cell>
          <cell r="C1419">
            <v>-222</v>
          </cell>
          <cell r="D1419">
            <v>-509</v>
          </cell>
          <cell r="E1419">
            <v>-3568</v>
          </cell>
          <cell r="F1419">
            <v>-2005</v>
          </cell>
          <cell r="G1419">
            <v>618</v>
          </cell>
          <cell r="H1419">
            <v>333</v>
          </cell>
          <cell r="I1419">
            <v>394</v>
          </cell>
          <cell r="J1419">
            <v>598</v>
          </cell>
          <cell r="K1419">
            <v>617</v>
          </cell>
          <cell r="L1419">
            <v>492</v>
          </cell>
          <cell r="M1419">
            <v>470</v>
          </cell>
          <cell r="N1419">
            <v>290</v>
          </cell>
          <cell r="O1419">
            <v>444</v>
          </cell>
          <cell r="P1419">
            <v>429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</row>
        <row r="1420">
          <cell r="B1420">
            <v>907502</v>
          </cell>
          <cell r="C1420">
            <v>930945</v>
          </cell>
          <cell r="D1420">
            <v>915796</v>
          </cell>
          <cell r="E1420">
            <v>908290</v>
          </cell>
          <cell r="F1420">
            <v>921424</v>
          </cell>
          <cell r="G1420">
            <v>925300</v>
          </cell>
          <cell r="H1420">
            <v>930909</v>
          </cell>
          <cell r="I1420">
            <v>936210</v>
          </cell>
          <cell r="J1420">
            <v>941707</v>
          </cell>
          <cell r="K1420">
            <v>947219</v>
          </cell>
          <cell r="L1420">
            <v>952742</v>
          </cell>
          <cell r="M1420">
            <v>958414</v>
          </cell>
          <cell r="N1420">
            <v>964092</v>
          </cell>
          <cell r="O1420">
            <v>969873</v>
          </cell>
          <cell r="P1420">
            <v>975775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</row>
        <row r="1421">
          <cell r="B1421">
            <v>181688</v>
          </cell>
          <cell r="C1421">
            <v>118605</v>
          </cell>
          <cell r="D1421">
            <v>136705</v>
          </cell>
          <cell r="E1421">
            <v>132960</v>
          </cell>
          <cell r="F1421">
            <v>152021</v>
          </cell>
          <cell r="G1421">
            <v>153394</v>
          </cell>
          <cell r="H1421">
            <v>154614</v>
          </cell>
          <cell r="I1421">
            <v>156379</v>
          </cell>
          <cell r="J1421">
            <v>158047</v>
          </cell>
          <cell r="K1421">
            <v>159988</v>
          </cell>
          <cell r="L1421">
            <v>161286</v>
          </cell>
          <cell r="M1421">
            <v>163417</v>
          </cell>
          <cell r="N1421">
            <v>165529</v>
          </cell>
          <cell r="O1421">
            <v>167210</v>
          </cell>
          <cell r="P1421">
            <v>168580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</row>
        <row r="1422">
          <cell r="B1422">
            <v>933906</v>
          </cell>
          <cell r="C1422">
            <v>617833</v>
          </cell>
          <cell r="D1422">
            <v>634428</v>
          </cell>
          <cell r="E1422">
            <v>505459</v>
          </cell>
          <cell r="F1422">
            <v>506970</v>
          </cell>
          <cell r="G1422">
            <v>532249</v>
          </cell>
          <cell r="H1422">
            <v>550393</v>
          </cell>
          <cell r="I1422">
            <v>567419</v>
          </cell>
          <cell r="J1422">
            <v>584491</v>
          </cell>
          <cell r="K1422">
            <v>602021</v>
          </cell>
          <cell r="L1422">
            <v>620157</v>
          </cell>
          <cell r="M1422">
            <v>637717</v>
          </cell>
          <cell r="N1422">
            <v>655755</v>
          </cell>
          <cell r="O1422">
            <v>673494</v>
          </cell>
          <cell r="P1422">
            <v>690655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>
            <v>220665</v>
          </cell>
          <cell r="C1423">
            <v>142640</v>
          </cell>
          <cell r="D1423">
            <v>141188</v>
          </cell>
          <cell r="E1423">
            <v>139746</v>
          </cell>
          <cell r="F1423">
            <v>138387</v>
          </cell>
          <cell r="G1423">
            <v>137105</v>
          </cell>
          <cell r="H1423">
            <v>135896</v>
          </cell>
          <cell r="I1423">
            <v>134756</v>
          </cell>
          <cell r="J1423">
            <v>133681</v>
          </cell>
          <cell r="K1423">
            <v>132668</v>
          </cell>
          <cell r="L1423">
            <v>131712</v>
          </cell>
          <cell r="M1423">
            <v>130810</v>
          </cell>
          <cell r="N1423">
            <v>129960</v>
          </cell>
          <cell r="O1423">
            <v>129159</v>
          </cell>
          <cell r="P1423">
            <v>128403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</row>
        <row r="1424">
          <cell r="B1424">
            <v>73121</v>
          </cell>
          <cell r="C1424">
            <v>83317</v>
          </cell>
          <cell r="D1424">
            <v>83319</v>
          </cell>
          <cell r="E1424">
            <v>83319</v>
          </cell>
          <cell r="F1424">
            <v>83319</v>
          </cell>
          <cell r="G1424">
            <v>83319</v>
          </cell>
          <cell r="H1424">
            <v>83319</v>
          </cell>
          <cell r="I1424">
            <v>83319</v>
          </cell>
          <cell r="J1424">
            <v>83319</v>
          </cell>
          <cell r="K1424">
            <v>83319</v>
          </cell>
          <cell r="L1424">
            <v>83320</v>
          </cell>
          <cell r="M1424">
            <v>83319</v>
          </cell>
          <cell r="N1424">
            <v>83319</v>
          </cell>
          <cell r="O1424">
            <v>83319</v>
          </cell>
          <cell r="P1424">
            <v>83319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</row>
        <row r="1425">
          <cell r="B1425">
            <v>107257</v>
          </cell>
          <cell r="C1425">
            <v>102804</v>
          </cell>
          <cell r="D1425">
            <v>98351</v>
          </cell>
          <cell r="E1425">
            <v>93898</v>
          </cell>
          <cell r="F1425">
            <v>89445</v>
          </cell>
          <cell r="G1425">
            <v>84992</v>
          </cell>
          <cell r="H1425">
            <v>80539</v>
          </cell>
          <cell r="I1425">
            <v>76086</v>
          </cell>
          <cell r="J1425">
            <v>71633</v>
          </cell>
          <cell r="K1425">
            <v>67180</v>
          </cell>
          <cell r="L1425">
            <v>60264</v>
          </cell>
          <cell r="M1425">
            <v>53348</v>
          </cell>
          <cell r="N1425">
            <v>46432</v>
          </cell>
          <cell r="O1425">
            <v>39516</v>
          </cell>
          <cell r="P1425">
            <v>32600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</row>
        <row r="1426">
          <cell r="B1426">
            <v>283216</v>
          </cell>
          <cell r="C1426">
            <v>532575</v>
          </cell>
          <cell r="D1426">
            <v>748997</v>
          </cell>
          <cell r="E1426">
            <v>987342</v>
          </cell>
          <cell r="F1426">
            <v>1041146</v>
          </cell>
          <cell r="G1426">
            <v>1089299</v>
          </cell>
          <cell r="H1426">
            <v>1133068</v>
          </cell>
          <cell r="I1426">
            <v>1165343</v>
          </cell>
          <cell r="J1426">
            <v>1187926</v>
          </cell>
          <cell r="K1426">
            <v>1197414</v>
          </cell>
          <cell r="L1426">
            <v>1200522</v>
          </cell>
          <cell r="M1426">
            <v>1188564</v>
          </cell>
          <cell r="N1426">
            <v>1162235</v>
          </cell>
          <cell r="O1426">
            <v>1125151</v>
          </cell>
          <cell r="P1426">
            <v>1079505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</row>
        <row r="1427">
          <cell r="B1427">
            <v>0</v>
          </cell>
          <cell r="C1427">
            <v>5811</v>
          </cell>
          <cell r="D1427">
            <v>5713</v>
          </cell>
          <cell r="E1427">
            <v>2367</v>
          </cell>
          <cell r="F1427">
            <v>2540</v>
          </cell>
          <cell r="G1427">
            <v>2629</v>
          </cell>
          <cell r="H1427">
            <v>2715</v>
          </cell>
          <cell r="I1427">
            <v>2655</v>
          </cell>
          <cell r="J1427">
            <v>2600</v>
          </cell>
          <cell r="K1427">
            <v>2553</v>
          </cell>
          <cell r="L1427">
            <v>2490</v>
          </cell>
          <cell r="M1427">
            <v>2458</v>
          </cell>
          <cell r="N1427">
            <v>2446</v>
          </cell>
          <cell r="O1427">
            <v>2455</v>
          </cell>
          <cell r="P1427">
            <v>2462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</row>
        <row r="1428">
          <cell r="B1428">
            <v>4360503</v>
          </cell>
          <cell r="C1428">
            <v>4494421</v>
          </cell>
          <cell r="D1428">
            <v>4378807</v>
          </cell>
          <cell r="E1428">
            <v>4604803</v>
          </cell>
          <cell r="F1428">
            <v>5041093</v>
          </cell>
          <cell r="G1428">
            <v>5149919</v>
          </cell>
          <cell r="H1428">
            <v>5246181</v>
          </cell>
          <cell r="I1428">
            <v>5338822</v>
          </cell>
          <cell r="J1428">
            <v>5431520</v>
          </cell>
          <cell r="K1428">
            <v>5521640</v>
          </cell>
          <cell r="L1428">
            <v>5609887</v>
          </cell>
          <cell r="M1428">
            <v>5694891</v>
          </cell>
          <cell r="N1428">
            <v>5775108</v>
          </cell>
          <cell r="O1428">
            <v>5851876</v>
          </cell>
          <cell r="P1428">
            <v>5926430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</row>
        <row r="1429">
          <cell r="B1429">
            <v>26269</v>
          </cell>
          <cell r="C1429">
            <v>26047</v>
          </cell>
          <cell r="D1429">
            <v>25538</v>
          </cell>
          <cell r="E1429">
            <v>21970</v>
          </cell>
          <cell r="F1429">
            <v>19965</v>
          </cell>
          <cell r="G1429">
            <v>20582</v>
          </cell>
          <cell r="H1429">
            <v>20915</v>
          </cell>
          <cell r="I1429">
            <v>21310</v>
          </cell>
          <cell r="J1429">
            <v>21908</v>
          </cell>
          <cell r="K1429">
            <v>22525</v>
          </cell>
          <cell r="L1429">
            <v>23017</v>
          </cell>
          <cell r="M1429">
            <v>23487</v>
          </cell>
          <cell r="N1429">
            <v>23777</v>
          </cell>
          <cell r="O1429">
            <v>24221</v>
          </cell>
          <cell r="P1429">
            <v>24650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</row>
        <row r="1430">
          <cell r="B1430">
            <v>4196984</v>
          </cell>
          <cell r="C1430">
            <v>4325880</v>
          </cell>
          <cell r="D1430">
            <v>4214602</v>
          </cell>
          <cell r="E1430">
            <v>4640778</v>
          </cell>
          <cell r="F1430">
            <v>4414835</v>
          </cell>
          <cell r="G1430">
            <v>4507170</v>
          </cell>
          <cell r="H1430">
            <v>4588391</v>
          </cell>
          <cell r="I1430">
            <v>4679683</v>
          </cell>
          <cell r="J1430">
            <v>4770337</v>
          </cell>
          <cell r="K1430">
            <v>4857982</v>
          </cell>
          <cell r="L1430">
            <v>4945331</v>
          </cell>
          <cell r="M1430">
            <v>5026836</v>
          </cell>
          <cell r="N1430">
            <v>5102087</v>
          </cell>
          <cell r="O1430">
            <v>5172158</v>
          </cell>
          <cell r="P1430">
            <v>5240332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</row>
        <row r="1431">
          <cell r="B1431">
            <v>499168</v>
          </cell>
          <cell r="C1431">
            <v>499168</v>
          </cell>
          <cell r="D1431">
            <v>499168</v>
          </cell>
          <cell r="E1431">
            <v>499168</v>
          </cell>
          <cell r="F1431">
            <v>499168</v>
          </cell>
          <cell r="G1431">
            <v>499168</v>
          </cell>
          <cell r="H1431">
            <v>499168</v>
          </cell>
          <cell r="I1431">
            <v>499168</v>
          </cell>
          <cell r="J1431">
            <v>499168</v>
          </cell>
          <cell r="K1431">
            <v>499168</v>
          </cell>
          <cell r="L1431">
            <v>499168</v>
          </cell>
          <cell r="M1431">
            <v>499168</v>
          </cell>
          <cell r="N1431">
            <v>499168</v>
          </cell>
          <cell r="O1431">
            <v>499168</v>
          </cell>
          <cell r="P1431">
            <v>499168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</row>
        <row r="1432">
          <cell r="B1432">
            <v>1712102</v>
          </cell>
          <cell r="C1432">
            <v>1712102</v>
          </cell>
          <cell r="D1432">
            <v>1712102</v>
          </cell>
          <cell r="E1432">
            <v>1712102</v>
          </cell>
          <cell r="F1432">
            <v>1712102</v>
          </cell>
          <cell r="G1432">
            <v>1712102</v>
          </cell>
          <cell r="H1432">
            <v>1712102</v>
          </cell>
          <cell r="I1432">
            <v>1712102</v>
          </cell>
          <cell r="J1432">
            <v>1712102</v>
          </cell>
          <cell r="K1432">
            <v>1712102</v>
          </cell>
          <cell r="L1432">
            <v>1712102</v>
          </cell>
          <cell r="M1432">
            <v>1712102</v>
          </cell>
          <cell r="N1432">
            <v>1712102</v>
          </cell>
          <cell r="O1432">
            <v>1712102</v>
          </cell>
          <cell r="P1432">
            <v>1712102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</row>
        <row r="1433">
          <cell r="B1433">
            <v>62309</v>
          </cell>
          <cell r="C1433">
            <v>62309</v>
          </cell>
          <cell r="D1433">
            <v>62309</v>
          </cell>
          <cell r="E1433">
            <v>62309</v>
          </cell>
          <cell r="F1433">
            <v>62309</v>
          </cell>
          <cell r="G1433">
            <v>62309</v>
          </cell>
          <cell r="H1433">
            <v>62309</v>
          </cell>
          <cell r="I1433">
            <v>62309</v>
          </cell>
          <cell r="J1433">
            <v>62309</v>
          </cell>
          <cell r="K1433">
            <v>62309</v>
          </cell>
          <cell r="L1433">
            <v>62309</v>
          </cell>
          <cell r="M1433">
            <v>62309</v>
          </cell>
          <cell r="N1433">
            <v>62309</v>
          </cell>
          <cell r="O1433">
            <v>62309</v>
          </cell>
          <cell r="P1433">
            <v>62309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</row>
        <row r="1434">
          <cell r="B1434">
            <v>301333</v>
          </cell>
          <cell r="C1434">
            <v>301333</v>
          </cell>
          <cell r="D1434">
            <v>301333</v>
          </cell>
          <cell r="E1434">
            <v>301333</v>
          </cell>
          <cell r="F1434">
            <v>301333</v>
          </cell>
          <cell r="G1434">
            <v>301333</v>
          </cell>
          <cell r="H1434">
            <v>301333</v>
          </cell>
          <cell r="I1434">
            <v>301333</v>
          </cell>
          <cell r="J1434">
            <v>301333</v>
          </cell>
          <cell r="K1434">
            <v>301333</v>
          </cell>
          <cell r="L1434">
            <v>301333</v>
          </cell>
          <cell r="M1434">
            <v>301333</v>
          </cell>
          <cell r="N1434">
            <v>301333</v>
          </cell>
          <cell r="O1434">
            <v>301333</v>
          </cell>
          <cell r="P1434">
            <v>301333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</row>
        <row r="1435">
          <cell r="B1435">
            <v>526894</v>
          </cell>
          <cell r="C1435">
            <v>543076</v>
          </cell>
          <cell r="D1435">
            <v>529105</v>
          </cell>
          <cell r="E1435">
            <v>221530</v>
          </cell>
          <cell r="F1435">
            <v>238483</v>
          </cell>
          <cell r="G1435">
            <v>246602</v>
          </cell>
          <cell r="H1435">
            <v>254238</v>
          </cell>
          <cell r="I1435">
            <v>248461</v>
          </cell>
          <cell r="J1435">
            <v>243374</v>
          </cell>
          <cell r="K1435">
            <v>238917</v>
          </cell>
          <cell r="L1435">
            <v>233026</v>
          </cell>
          <cell r="M1435">
            <v>229986</v>
          </cell>
          <cell r="N1435">
            <v>228784</v>
          </cell>
          <cell r="O1435">
            <v>229574</v>
          </cell>
          <cell r="P1435">
            <v>230219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</row>
        <row r="1436">
          <cell r="B1436">
            <v>74005</v>
          </cell>
          <cell r="C1436">
            <v>74005</v>
          </cell>
          <cell r="D1436">
            <v>74005</v>
          </cell>
          <cell r="E1436">
            <v>74005</v>
          </cell>
          <cell r="F1436">
            <v>74005</v>
          </cell>
          <cell r="G1436">
            <v>74005</v>
          </cell>
          <cell r="H1436">
            <v>74005</v>
          </cell>
          <cell r="I1436">
            <v>74005</v>
          </cell>
          <cell r="J1436">
            <v>74005</v>
          </cell>
          <cell r="K1436">
            <v>74005</v>
          </cell>
          <cell r="L1436">
            <v>74005</v>
          </cell>
          <cell r="M1436">
            <v>74005</v>
          </cell>
          <cell r="N1436">
            <v>74005</v>
          </cell>
          <cell r="O1436">
            <v>74005</v>
          </cell>
          <cell r="P1436">
            <v>74005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</row>
        <row r="1437">
          <cell r="B1437">
            <v>117147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</row>
        <row r="1438">
          <cell r="B1438">
            <v>1291065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</row>
        <row r="1439"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>
            <v>14082260</v>
          </cell>
          <cell r="C1440">
            <v>12752088</v>
          </cell>
          <cell r="D1440">
            <v>13003300</v>
          </cell>
          <cell r="E1440">
            <v>13178788</v>
          </cell>
          <cell r="F1440">
            <v>13451571</v>
          </cell>
          <cell r="G1440">
            <v>13731050</v>
          </cell>
          <cell r="H1440">
            <v>13973970</v>
          </cell>
          <cell r="I1440">
            <v>14196105</v>
          </cell>
          <cell r="J1440">
            <v>14406247</v>
          </cell>
          <cell r="K1440">
            <v>14600116</v>
          </cell>
          <cell r="L1440">
            <v>14781598</v>
          </cell>
          <cell r="M1440">
            <v>14941586</v>
          </cell>
          <cell r="N1440">
            <v>15078684</v>
          </cell>
          <cell r="O1440">
            <v>15197846</v>
          </cell>
          <cell r="P1440">
            <v>15303350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</row>
        <row r="1441">
          <cell r="B1441">
            <v>1528795</v>
          </cell>
          <cell r="C1441">
            <v>1528794</v>
          </cell>
          <cell r="D1441">
            <v>1528794</v>
          </cell>
          <cell r="E1441">
            <v>1528794</v>
          </cell>
          <cell r="F1441">
            <v>1528794</v>
          </cell>
          <cell r="G1441">
            <v>1528794</v>
          </cell>
          <cell r="H1441">
            <v>1528794</v>
          </cell>
          <cell r="I1441">
            <v>1528794</v>
          </cell>
          <cell r="J1441">
            <v>1528794</v>
          </cell>
          <cell r="K1441">
            <v>1528794</v>
          </cell>
          <cell r="L1441">
            <v>1528794</v>
          </cell>
          <cell r="M1441">
            <v>1528794</v>
          </cell>
          <cell r="N1441">
            <v>1528794</v>
          </cell>
          <cell r="O1441">
            <v>1528794</v>
          </cell>
          <cell r="P1441">
            <v>1528794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</row>
        <row r="1442">
          <cell r="B1442">
            <v>2399456</v>
          </cell>
          <cell r="C1442">
            <v>802155</v>
          </cell>
          <cell r="D1442">
            <v>818751</v>
          </cell>
          <cell r="E1442">
            <v>690545</v>
          </cell>
          <cell r="F1442">
            <v>692795</v>
          </cell>
          <cell r="G1442">
            <v>718813</v>
          </cell>
          <cell r="H1442">
            <v>737699</v>
          </cell>
          <cell r="I1442">
            <v>755486</v>
          </cell>
          <cell r="J1442">
            <v>773332</v>
          </cell>
          <cell r="K1442">
            <v>791665</v>
          </cell>
          <cell r="L1442">
            <v>810626</v>
          </cell>
          <cell r="M1442">
            <v>829031</v>
          </cell>
          <cell r="N1442">
            <v>847935</v>
          </cell>
          <cell r="O1442">
            <v>866563</v>
          </cell>
          <cell r="P1442">
            <v>884635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</row>
        <row r="1443">
          <cell r="B1443">
            <v>10154009</v>
          </cell>
          <cell r="C1443">
            <v>10421140</v>
          </cell>
          <cell r="D1443">
            <v>10655755</v>
          </cell>
          <cell r="E1443">
            <v>10959448</v>
          </cell>
          <cell r="F1443">
            <v>11229983</v>
          </cell>
          <cell r="G1443">
            <v>11483444</v>
          </cell>
          <cell r="H1443">
            <v>11707477</v>
          </cell>
          <cell r="I1443">
            <v>11911825</v>
          </cell>
          <cell r="J1443">
            <v>12104120</v>
          </cell>
          <cell r="K1443">
            <v>12279658</v>
          </cell>
          <cell r="L1443">
            <v>12442178</v>
          </cell>
          <cell r="M1443">
            <v>12583762</v>
          </cell>
          <cell r="N1443">
            <v>12701955</v>
          </cell>
          <cell r="O1443">
            <v>12802489</v>
          </cell>
          <cell r="P1443">
            <v>12889922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</row>
        <row r="1444">
          <cell r="B1444">
            <v>511565</v>
          </cell>
          <cell r="C1444">
            <v>-1115363</v>
          </cell>
          <cell r="D1444">
            <v>-928324</v>
          </cell>
          <cell r="E1444">
            <v>-1211436</v>
          </cell>
          <cell r="F1444">
            <v>-1247178</v>
          </cell>
          <cell r="G1444">
            <v>-1226821</v>
          </cell>
          <cell r="H1444">
            <v>-1217787</v>
          </cell>
          <cell r="I1444">
            <v>-1209219</v>
          </cell>
          <cell r="J1444">
            <v>-1200535</v>
          </cell>
          <cell r="K1444">
            <v>-1192207</v>
          </cell>
          <cell r="L1444">
            <v>-1182920</v>
          </cell>
          <cell r="M1444">
            <v>-1174865</v>
          </cell>
          <cell r="N1444">
            <v>-1166003</v>
          </cell>
          <cell r="O1444">
            <v>-1157585</v>
          </cell>
          <cell r="P1444">
            <v>-1149846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</row>
        <row r="1445"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</row>
        <row r="1446">
          <cell r="B1446">
            <v>17113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</row>
        <row r="1447">
          <cell r="B1447">
            <v>342787</v>
          </cell>
          <cell r="C1447">
            <v>314189</v>
          </cell>
          <cell r="D1447">
            <v>306782</v>
          </cell>
          <cell r="E1447">
            <v>263873</v>
          </cell>
          <cell r="F1447">
            <v>239807</v>
          </cell>
          <cell r="G1447">
            <v>247209</v>
          </cell>
          <cell r="H1447">
            <v>251193</v>
          </cell>
          <cell r="I1447">
            <v>255914</v>
          </cell>
          <cell r="J1447">
            <v>263080</v>
          </cell>
          <cell r="K1447">
            <v>270475</v>
          </cell>
          <cell r="L1447">
            <v>276365</v>
          </cell>
          <cell r="M1447">
            <v>281995</v>
          </cell>
          <cell r="N1447">
            <v>285469</v>
          </cell>
          <cell r="O1447">
            <v>290788</v>
          </cell>
          <cell r="P1447">
            <v>295928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</row>
        <row r="1448">
          <cell r="B1448">
            <v>12646</v>
          </cell>
          <cell r="C1448">
            <v>16289</v>
          </cell>
          <cell r="D1448">
            <v>12260</v>
          </cell>
          <cell r="E1448">
            <v>11848</v>
          </cell>
          <cell r="F1448">
            <v>11202</v>
          </cell>
          <cell r="G1448">
            <v>11445</v>
          </cell>
          <cell r="H1448">
            <v>11494</v>
          </cell>
          <cell r="I1448">
            <v>11712</v>
          </cell>
          <cell r="J1448">
            <v>12075</v>
          </cell>
          <cell r="K1448">
            <v>12486</v>
          </cell>
          <cell r="L1448">
            <v>12920</v>
          </cell>
          <cell r="M1448">
            <v>13344</v>
          </cell>
          <cell r="N1448">
            <v>13783</v>
          </cell>
          <cell r="O1448">
            <v>14211</v>
          </cell>
          <cell r="P1448">
            <v>14689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</row>
        <row r="1449">
          <cell r="B1449">
            <v>17686</v>
          </cell>
          <cell r="C1449">
            <v>3767</v>
          </cell>
          <cell r="D1449">
            <v>49331</v>
          </cell>
          <cell r="E1449">
            <v>-25121</v>
          </cell>
          <cell r="F1449">
            <v>15145</v>
          </cell>
          <cell r="G1449">
            <v>-4948</v>
          </cell>
          <cell r="H1449">
            <v>-4935</v>
          </cell>
          <cell r="I1449">
            <v>-4939</v>
          </cell>
          <cell r="J1449">
            <v>-4964</v>
          </cell>
          <cell r="K1449">
            <v>-4991</v>
          </cell>
          <cell r="L1449">
            <v>-7480</v>
          </cell>
          <cell r="M1449">
            <v>-7508</v>
          </cell>
          <cell r="N1449">
            <v>-7534</v>
          </cell>
          <cell r="O1449">
            <v>-7565</v>
          </cell>
          <cell r="P1449">
            <v>-7600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</row>
        <row r="1450">
          <cell r="B1450">
            <v>6133</v>
          </cell>
          <cell r="C1450">
            <v>2278</v>
          </cell>
          <cell r="D1450">
            <v>14901</v>
          </cell>
          <cell r="E1450">
            <v>-5726</v>
          </cell>
          <cell r="F1450">
            <v>5430</v>
          </cell>
          <cell r="G1450">
            <v>-137</v>
          </cell>
          <cell r="H1450">
            <v>-134</v>
          </cell>
          <cell r="I1450">
            <v>-135</v>
          </cell>
          <cell r="J1450">
            <v>-142</v>
          </cell>
          <cell r="K1450">
            <v>-149</v>
          </cell>
          <cell r="L1450">
            <v>-156</v>
          </cell>
          <cell r="M1450">
            <v>-164</v>
          </cell>
          <cell r="N1450">
            <v>-171</v>
          </cell>
          <cell r="O1450">
            <v>-180</v>
          </cell>
          <cell r="P1450">
            <v>-189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</row>
        <row r="1451">
          <cell r="B1451">
            <v>77454</v>
          </cell>
          <cell r="C1451">
            <v>30228</v>
          </cell>
          <cell r="D1451">
            <v>170741</v>
          </cell>
          <cell r="E1451">
            <v>-63000</v>
          </cell>
          <cell r="F1451">
            <v>63000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</row>
        <row r="1456">
          <cell r="B1456">
            <v>1023967</v>
          </cell>
          <cell r="C1456">
            <v>1023967</v>
          </cell>
          <cell r="D1456">
            <v>1023967</v>
          </cell>
          <cell r="E1456">
            <v>1023967</v>
          </cell>
          <cell r="F1456">
            <v>1023967</v>
          </cell>
          <cell r="G1456">
            <v>1023967</v>
          </cell>
          <cell r="H1456">
            <v>1023967</v>
          </cell>
          <cell r="I1456">
            <v>1023967</v>
          </cell>
          <cell r="J1456">
            <v>1023967</v>
          </cell>
          <cell r="K1456">
            <v>1023967</v>
          </cell>
          <cell r="L1456">
            <v>1023967</v>
          </cell>
          <cell r="M1456">
            <v>1023967</v>
          </cell>
          <cell r="N1456">
            <v>1023967</v>
          </cell>
          <cell r="O1456">
            <v>1023967</v>
          </cell>
          <cell r="P1456">
            <v>1023967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</row>
        <row r="1457">
          <cell r="B1457">
            <v>218975</v>
          </cell>
          <cell r="C1457">
            <v>218975</v>
          </cell>
          <cell r="D1457">
            <v>218975</v>
          </cell>
          <cell r="E1457">
            <v>218975</v>
          </cell>
          <cell r="F1457">
            <v>218975</v>
          </cell>
          <cell r="G1457">
            <v>218975</v>
          </cell>
          <cell r="H1457">
            <v>218975</v>
          </cell>
          <cell r="I1457">
            <v>218975</v>
          </cell>
          <cell r="J1457">
            <v>218975</v>
          </cell>
          <cell r="K1457">
            <v>218975</v>
          </cell>
          <cell r="L1457">
            <v>218975</v>
          </cell>
          <cell r="M1457">
            <v>218975</v>
          </cell>
          <cell r="N1457">
            <v>218975</v>
          </cell>
          <cell r="O1457">
            <v>218975</v>
          </cell>
          <cell r="P1457">
            <v>218975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</row>
        <row r="1458"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</row>
        <row r="1460">
          <cell r="B1460">
            <v>114512</v>
          </cell>
          <cell r="C1460">
            <v>54843</v>
          </cell>
          <cell r="D1460">
            <v>54993</v>
          </cell>
          <cell r="E1460">
            <v>54249</v>
          </cell>
          <cell r="F1460">
            <v>53340</v>
          </cell>
          <cell r="G1460">
            <v>52460</v>
          </cell>
          <cell r="H1460">
            <v>51584</v>
          </cell>
          <cell r="I1460">
            <v>54412</v>
          </cell>
          <cell r="J1460">
            <v>57395</v>
          </cell>
          <cell r="K1460">
            <v>60547</v>
          </cell>
          <cell r="L1460">
            <v>63881</v>
          </cell>
          <cell r="M1460">
            <v>67402</v>
          </cell>
          <cell r="N1460">
            <v>71120</v>
          </cell>
          <cell r="O1460">
            <v>75040</v>
          </cell>
          <cell r="P1460">
            <v>79181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</row>
        <row r="1461">
          <cell r="B1461">
            <v>27358</v>
          </cell>
          <cell r="C1461">
            <v>27000</v>
          </cell>
          <cell r="D1461">
            <v>27000</v>
          </cell>
          <cell r="E1461">
            <v>27763</v>
          </cell>
          <cell r="F1461">
            <v>28501</v>
          </cell>
          <cell r="G1461">
            <v>29239</v>
          </cell>
          <cell r="H1461">
            <v>29981</v>
          </cell>
          <cell r="I1461">
            <v>30743</v>
          </cell>
          <cell r="J1461">
            <v>31516</v>
          </cell>
          <cell r="K1461">
            <v>32320</v>
          </cell>
          <cell r="L1461">
            <v>33144</v>
          </cell>
          <cell r="M1461">
            <v>33990</v>
          </cell>
          <cell r="N1461">
            <v>34856</v>
          </cell>
          <cell r="O1461">
            <v>35745</v>
          </cell>
          <cell r="P1461">
            <v>36656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</row>
        <row r="1462">
          <cell r="B1462">
            <v>93818</v>
          </cell>
          <cell r="C1462">
            <v>93818</v>
          </cell>
          <cell r="D1462">
            <v>159307</v>
          </cell>
          <cell r="E1462">
            <v>88056</v>
          </cell>
          <cell r="F1462">
            <v>90096</v>
          </cell>
          <cell r="G1462">
            <v>91140</v>
          </cell>
          <cell r="H1462">
            <v>93565</v>
          </cell>
          <cell r="I1462">
            <v>94509</v>
          </cell>
          <cell r="J1462">
            <v>93392</v>
          </cell>
          <cell r="K1462">
            <v>93528</v>
          </cell>
          <cell r="L1462">
            <v>93528</v>
          </cell>
          <cell r="M1462">
            <v>93528</v>
          </cell>
          <cell r="N1462">
            <v>93528</v>
          </cell>
          <cell r="O1462">
            <v>93528</v>
          </cell>
          <cell r="P1462">
            <v>93528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</row>
        <row r="1463"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</row>
        <row r="1465">
          <cell r="B1465">
            <v>89000</v>
          </cell>
          <cell r="C1465">
            <v>106847</v>
          </cell>
          <cell r="D1465">
            <v>95117</v>
          </cell>
          <cell r="E1465">
            <v>90066</v>
          </cell>
          <cell r="F1465">
            <v>99076</v>
          </cell>
          <cell r="G1465">
            <v>100480</v>
          </cell>
          <cell r="H1465">
            <v>103861</v>
          </cell>
          <cell r="I1465">
            <v>107047</v>
          </cell>
          <cell r="J1465">
            <v>110360</v>
          </cell>
          <cell r="K1465">
            <v>113671</v>
          </cell>
          <cell r="L1465">
            <v>116982</v>
          </cell>
          <cell r="M1465">
            <v>120386</v>
          </cell>
          <cell r="N1465">
            <v>123790</v>
          </cell>
          <cell r="O1465">
            <v>127259</v>
          </cell>
          <cell r="P1465">
            <v>130805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</row>
        <row r="1466">
          <cell r="B1466">
            <v>-39108</v>
          </cell>
          <cell r="C1466">
            <v>-30888</v>
          </cell>
          <cell r="D1466">
            <v>-206341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</row>
        <row r="1470">
          <cell r="B1470">
            <v>-87764</v>
          </cell>
          <cell r="C1470">
            <v>102142</v>
          </cell>
          <cell r="D1470">
            <v>1509</v>
          </cell>
          <cell r="E1470">
            <v>1471</v>
          </cell>
          <cell r="F1470">
            <v>1389</v>
          </cell>
          <cell r="G1470">
            <v>1303</v>
          </cell>
          <cell r="H1470">
            <v>1232</v>
          </cell>
          <cell r="I1470">
            <v>1164</v>
          </cell>
          <cell r="J1470">
            <v>1101</v>
          </cell>
          <cell r="K1470">
            <v>1042</v>
          </cell>
          <cell r="L1470">
            <v>986</v>
          </cell>
          <cell r="M1470">
            <v>933</v>
          </cell>
          <cell r="N1470">
            <v>884</v>
          </cell>
          <cell r="O1470">
            <v>837</v>
          </cell>
          <cell r="P1470">
            <v>795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</row>
        <row r="1471">
          <cell r="B1471">
            <v>24145</v>
          </cell>
          <cell r="C1471">
            <v>-32071</v>
          </cell>
          <cell r="D1471">
            <v>-2394</v>
          </cell>
          <cell r="E1471">
            <v>2903</v>
          </cell>
          <cell r="F1471">
            <v>6149</v>
          </cell>
          <cell r="G1471">
            <v>-7360</v>
          </cell>
          <cell r="H1471">
            <v>-6854</v>
          </cell>
          <cell r="I1471">
            <v>-9465</v>
          </cell>
          <cell r="J1471">
            <v>-7750</v>
          </cell>
          <cell r="K1471">
            <v>-6742</v>
          </cell>
          <cell r="L1471">
            <v>9921</v>
          </cell>
          <cell r="M1471">
            <v>-3339</v>
          </cell>
          <cell r="N1471">
            <v>-1719</v>
          </cell>
          <cell r="O1471">
            <v>-4830</v>
          </cell>
          <cell r="P1471">
            <v>-1666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>
            <v>1254019</v>
          </cell>
          <cell r="C1472">
            <v>-235020</v>
          </cell>
          <cell r="D1472">
            <v>21036</v>
          </cell>
          <cell r="E1472">
            <v>-109944</v>
          </cell>
          <cell r="F1472">
            <v>8368</v>
          </cell>
          <cell r="G1472">
            <v>29681</v>
          </cell>
          <cell r="H1472">
            <v>11473</v>
          </cell>
          <cell r="I1472">
            <v>20365</v>
          </cell>
          <cell r="J1472">
            <v>20313</v>
          </cell>
          <cell r="K1472">
            <v>20930</v>
          </cell>
          <cell r="L1472">
            <v>21045</v>
          </cell>
          <cell r="M1472">
            <v>20839</v>
          </cell>
          <cell r="N1472">
            <v>21261</v>
          </cell>
          <cell r="O1472">
            <v>21109</v>
          </cell>
          <cell r="P1472">
            <v>20495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</row>
        <row r="1473">
          <cell r="B1473">
            <v>237922</v>
          </cell>
          <cell r="C1473">
            <v>308080</v>
          </cell>
          <cell r="D1473">
            <v>-2043</v>
          </cell>
          <cell r="E1473">
            <v>618194</v>
          </cell>
          <cell r="F1473">
            <v>-213179</v>
          </cell>
          <cell r="G1473">
            <v>120182</v>
          </cell>
          <cell r="H1473">
            <v>117542</v>
          </cell>
          <cell r="I1473">
            <v>160830</v>
          </cell>
          <cell r="J1473">
            <v>139072</v>
          </cell>
          <cell r="K1473">
            <v>133411</v>
          </cell>
          <cell r="L1473">
            <v>125187</v>
          </cell>
          <cell r="M1473">
            <v>117139</v>
          </cell>
          <cell r="N1473">
            <v>108978</v>
          </cell>
          <cell r="O1473">
            <v>101196</v>
          </cell>
          <cell r="P1473">
            <v>97414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</row>
        <row r="1474">
          <cell r="B1474">
            <v>67344</v>
          </cell>
          <cell r="C1474">
            <v>-20617</v>
          </cell>
          <cell r="D1474">
            <v>-33395</v>
          </cell>
          <cell r="E1474">
            <v>66941</v>
          </cell>
          <cell r="F1474">
            <v>7366</v>
          </cell>
          <cell r="G1474">
            <v>-14604</v>
          </cell>
          <cell r="H1474">
            <v>-5555</v>
          </cell>
          <cell r="I1474">
            <v>-1480</v>
          </cell>
          <cell r="J1474">
            <v>1645</v>
          </cell>
          <cell r="K1474">
            <v>2781</v>
          </cell>
          <cell r="L1474">
            <v>28956</v>
          </cell>
          <cell r="M1474">
            <v>10006</v>
          </cell>
          <cell r="N1474">
            <v>11838</v>
          </cell>
          <cell r="O1474">
            <v>6875</v>
          </cell>
          <cell r="P1474">
            <v>12927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</row>
        <row r="1475">
          <cell r="B1475">
            <v>-12061</v>
          </cell>
          <cell r="C1475">
            <v>176</v>
          </cell>
          <cell r="D1475">
            <v>865</v>
          </cell>
          <cell r="E1475">
            <v>1640</v>
          </cell>
          <cell r="F1475">
            <v>1586</v>
          </cell>
          <cell r="G1475">
            <v>1586</v>
          </cell>
          <cell r="H1475">
            <v>1597</v>
          </cell>
          <cell r="I1475">
            <v>1638</v>
          </cell>
          <cell r="J1475">
            <v>1662</v>
          </cell>
          <cell r="K1475">
            <v>1727</v>
          </cell>
          <cell r="L1475">
            <v>1773</v>
          </cell>
          <cell r="M1475">
            <v>1817</v>
          </cell>
          <cell r="N1475">
            <v>1863</v>
          </cell>
          <cell r="O1475">
            <v>1911</v>
          </cell>
          <cell r="P1475">
            <v>1959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</row>
        <row r="1476">
          <cell r="B1476">
            <v>29868</v>
          </cell>
          <cell r="C1476">
            <v>38676</v>
          </cell>
          <cell r="D1476">
            <v>-256</v>
          </cell>
          <cell r="E1476">
            <v>-416247</v>
          </cell>
          <cell r="F1476">
            <v>28364</v>
          </cell>
          <cell r="G1476">
            <v>10839</v>
          </cell>
          <cell r="H1476">
            <v>10864</v>
          </cell>
          <cell r="I1476">
            <v>-6215</v>
          </cell>
          <cell r="J1476">
            <v>-6462</v>
          </cell>
          <cell r="K1476">
            <v>-5701</v>
          </cell>
          <cell r="L1476">
            <v>-8119</v>
          </cell>
          <cell r="M1476">
            <v>-4126</v>
          </cell>
          <cell r="N1476">
            <v>-1531</v>
          </cell>
          <cell r="O1476">
            <v>1237</v>
          </cell>
          <cell r="P1476">
            <v>984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</row>
        <row r="1477">
          <cell r="B1477">
            <v>-308514</v>
          </cell>
          <cell r="C1477">
            <v>-162381</v>
          </cell>
          <cell r="D1477">
            <v>-708616</v>
          </cell>
          <cell r="E1477">
            <v>-400811</v>
          </cell>
          <cell r="F1477">
            <v>-72978</v>
          </cell>
          <cell r="G1477">
            <v>-659357</v>
          </cell>
          <cell r="H1477">
            <v>-677983</v>
          </cell>
          <cell r="I1477">
            <v>-667007</v>
          </cell>
          <cell r="J1477">
            <v>-707914</v>
          </cell>
          <cell r="K1477">
            <v>-728866</v>
          </cell>
          <cell r="L1477">
            <v>-757897</v>
          </cell>
          <cell r="M1477">
            <v>-775543</v>
          </cell>
          <cell r="N1477">
            <v>-795363</v>
          </cell>
          <cell r="O1477">
            <v>-813487</v>
          </cell>
          <cell r="P1477">
            <v>-829394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</row>
        <row r="1478">
          <cell r="B1478">
            <v>-4149614</v>
          </cell>
          <cell r="C1478">
            <v>1100832</v>
          </cell>
          <cell r="D1478">
            <v>-33395</v>
          </cell>
          <cell r="E1478">
            <v>66941</v>
          </cell>
          <cell r="F1478">
            <v>7366</v>
          </cell>
          <cell r="G1478">
            <v>-14604</v>
          </cell>
          <cell r="H1478">
            <v>-5555</v>
          </cell>
          <cell r="I1478">
            <v>-1480</v>
          </cell>
          <cell r="J1478">
            <v>1645</v>
          </cell>
          <cell r="K1478">
            <v>2781</v>
          </cell>
          <cell r="L1478">
            <v>28956</v>
          </cell>
          <cell r="M1478">
            <v>10006</v>
          </cell>
          <cell r="N1478">
            <v>11838</v>
          </cell>
          <cell r="O1478">
            <v>6875</v>
          </cell>
          <cell r="P1478">
            <v>12927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</row>
        <row r="1479">
          <cell r="B1479">
            <v>129967</v>
          </cell>
          <cell r="C1479">
            <v>132045</v>
          </cell>
          <cell r="D1479">
            <v>224218</v>
          </cell>
          <cell r="E1479">
            <v>123934</v>
          </cell>
          <cell r="F1479">
            <v>126807</v>
          </cell>
          <cell r="G1479">
            <v>128276</v>
          </cell>
          <cell r="H1479">
            <v>131688</v>
          </cell>
          <cell r="I1479">
            <v>133017</v>
          </cell>
          <cell r="J1479">
            <v>131446</v>
          </cell>
          <cell r="K1479">
            <v>131637</v>
          </cell>
          <cell r="L1479">
            <v>131637</v>
          </cell>
          <cell r="M1479">
            <v>131637</v>
          </cell>
          <cell r="N1479">
            <v>131637</v>
          </cell>
          <cell r="O1479">
            <v>131637</v>
          </cell>
          <cell r="P1479">
            <v>131637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</row>
        <row r="1480">
          <cell r="B1480">
            <v>-190827</v>
          </cell>
          <cell r="C1480">
            <v>235047</v>
          </cell>
          <cell r="D1480">
            <v>262705</v>
          </cell>
          <cell r="E1480">
            <v>309843</v>
          </cell>
          <cell r="F1480">
            <v>57268</v>
          </cell>
          <cell r="G1480">
            <v>55034</v>
          </cell>
          <cell r="H1480">
            <v>48939</v>
          </cell>
          <cell r="I1480">
            <v>29406</v>
          </cell>
          <cell r="J1480">
            <v>12138</v>
          </cell>
          <cell r="K1480">
            <v>-2476</v>
          </cell>
          <cell r="L1480">
            <v>-12203</v>
          </cell>
          <cell r="M1480">
            <v>-28547</v>
          </cell>
          <cell r="N1480">
            <v>-43734</v>
          </cell>
          <cell r="O1480">
            <v>-53933</v>
          </cell>
          <cell r="P1480">
            <v>-61540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</row>
        <row r="1481">
          <cell r="B1481">
            <v>-35761</v>
          </cell>
          <cell r="C1481">
            <v>41619</v>
          </cell>
          <cell r="D1481">
            <v>615</v>
          </cell>
          <cell r="E1481">
            <v>599</v>
          </cell>
          <cell r="F1481">
            <v>566</v>
          </cell>
          <cell r="G1481">
            <v>531</v>
          </cell>
          <cell r="H1481">
            <v>502</v>
          </cell>
          <cell r="I1481">
            <v>475</v>
          </cell>
          <cell r="J1481">
            <v>449</v>
          </cell>
          <cell r="K1481">
            <v>424</v>
          </cell>
          <cell r="L1481">
            <v>402</v>
          </cell>
          <cell r="M1481">
            <v>380</v>
          </cell>
          <cell r="N1481">
            <v>360</v>
          </cell>
          <cell r="O1481">
            <v>341</v>
          </cell>
          <cell r="P1481">
            <v>324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</row>
        <row r="1482">
          <cell r="B1482">
            <v>42401</v>
          </cell>
          <cell r="C1482">
            <v>37701</v>
          </cell>
          <cell r="D1482">
            <v>45409</v>
          </cell>
          <cell r="E1482">
            <v>23401</v>
          </cell>
          <cell r="F1482">
            <v>20410</v>
          </cell>
          <cell r="G1482">
            <v>21485</v>
          </cell>
          <cell r="H1482">
            <v>22236</v>
          </cell>
          <cell r="I1482">
            <v>21994</v>
          </cell>
          <cell r="J1482">
            <v>21605</v>
          </cell>
          <cell r="K1482">
            <v>21239</v>
          </cell>
          <cell r="L1482">
            <v>20754</v>
          </cell>
          <cell r="M1482">
            <v>20445</v>
          </cell>
          <cell r="N1482">
            <v>20315</v>
          </cell>
          <cell r="O1482">
            <v>20357</v>
          </cell>
          <cell r="P1482">
            <v>20411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</row>
        <row r="1483"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</row>
        <row r="1484">
          <cell r="B1484">
            <v>128</v>
          </cell>
          <cell r="C1484">
            <v>1763520</v>
          </cell>
          <cell r="D1484">
            <v>2165984</v>
          </cell>
          <cell r="E1484">
            <v>1908486</v>
          </cell>
          <cell r="F1484">
            <v>1749834</v>
          </cell>
          <cell r="G1484">
            <v>1808705</v>
          </cell>
          <cell r="H1484">
            <v>1876096</v>
          </cell>
          <cell r="I1484">
            <v>1917816</v>
          </cell>
          <cell r="J1484">
            <v>1959421</v>
          </cell>
          <cell r="K1484">
            <v>2014598</v>
          </cell>
          <cell r="L1484">
            <v>2044410</v>
          </cell>
          <cell r="M1484">
            <v>2134142</v>
          </cell>
          <cell r="N1484">
            <v>2191137</v>
          </cell>
          <cell r="O1484">
            <v>2259528</v>
          </cell>
          <cell r="P1484">
            <v>2308853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</row>
        <row r="1485">
          <cell r="B1485">
            <v>-4232737</v>
          </cell>
          <cell r="C1485">
            <v>1247509</v>
          </cell>
          <cell r="D1485">
            <v>-789720</v>
          </cell>
          <cell r="E1485">
            <v>-155326</v>
          </cell>
          <cell r="F1485">
            <v>-270839</v>
          </cell>
          <cell r="G1485">
            <v>-564427</v>
          </cell>
          <cell r="H1485">
            <v>-577368</v>
          </cell>
          <cell r="I1485">
            <v>-535865</v>
          </cell>
          <cell r="J1485">
            <v>-595264</v>
          </cell>
          <cell r="K1485">
            <v>-619614</v>
          </cell>
          <cell r="L1485">
            <v>-632626</v>
          </cell>
          <cell r="M1485">
            <v>-672969</v>
          </cell>
          <cell r="N1485">
            <v>-696391</v>
          </cell>
          <cell r="O1485">
            <v>-724536</v>
          </cell>
          <cell r="P1485">
            <v>-738481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</row>
        <row r="1486">
          <cell r="B1486">
            <v>-1101351</v>
          </cell>
          <cell r="C1486">
            <v>-1398628</v>
          </cell>
          <cell r="D1486">
            <v>-1361072</v>
          </cell>
          <cell r="E1486">
            <v>-1393539</v>
          </cell>
          <cell r="F1486">
            <v>-1463927</v>
          </cell>
          <cell r="G1486">
            <v>-1265632</v>
          </cell>
          <cell r="H1486">
            <v>-1299735</v>
          </cell>
          <cell r="I1486">
            <v>-1388815</v>
          </cell>
          <cell r="J1486">
            <v>-1372792</v>
          </cell>
          <cell r="K1486">
            <v>-1405209</v>
          </cell>
          <cell r="L1486">
            <v>-1439537</v>
          </cell>
          <cell r="M1486">
            <v>-1474712</v>
          </cell>
          <cell r="N1486">
            <v>-1510812</v>
          </cell>
          <cell r="O1486">
            <v>-1547804</v>
          </cell>
          <cell r="P1486">
            <v>-1585831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</row>
        <row r="1487">
          <cell r="B1487">
            <v>48154</v>
          </cell>
          <cell r="C1487">
            <v>47116</v>
          </cell>
          <cell r="D1487">
            <v>324275</v>
          </cell>
          <cell r="E1487">
            <v>29043</v>
          </cell>
          <cell r="F1487">
            <v>41817</v>
          </cell>
          <cell r="G1487">
            <v>34985</v>
          </cell>
          <cell r="H1487">
            <v>25259</v>
          </cell>
          <cell r="I1487">
            <v>21280</v>
          </cell>
          <cell r="J1487">
            <v>13002</v>
          </cell>
          <cell r="K1487">
            <v>12132</v>
          </cell>
          <cell r="L1487">
            <v>16948</v>
          </cell>
          <cell r="M1487">
            <v>16684</v>
          </cell>
          <cell r="N1487">
            <v>16547</v>
          </cell>
          <cell r="O1487">
            <v>16612</v>
          </cell>
          <cell r="P1487">
            <v>16688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</row>
        <row r="1488">
          <cell r="B1488">
            <v>14439</v>
          </cell>
          <cell r="C1488">
            <v>7884</v>
          </cell>
          <cell r="D1488">
            <v>215</v>
          </cell>
          <cell r="E1488">
            <v>-4487</v>
          </cell>
          <cell r="F1488">
            <v>-2354</v>
          </cell>
          <cell r="G1488">
            <v>1057</v>
          </cell>
          <cell r="H1488">
            <v>454</v>
          </cell>
          <cell r="I1488">
            <v>636</v>
          </cell>
          <cell r="J1488">
            <v>941</v>
          </cell>
          <cell r="K1488">
            <v>917</v>
          </cell>
          <cell r="L1488">
            <v>720</v>
          </cell>
          <cell r="M1488">
            <v>672</v>
          </cell>
          <cell r="N1488">
            <v>421</v>
          </cell>
          <cell r="O1488">
            <v>638</v>
          </cell>
          <cell r="P1488">
            <v>613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</row>
        <row r="1489">
          <cell r="B1489">
            <v>973081</v>
          </cell>
          <cell r="C1489">
            <v>1005152</v>
          </cell>
          <cell r="D1489">
            <v>1007545</v>
          </cell>
          <cell r="E1489">
            <v>1004643</v>
          </cell>
          <cell r="F1489">
            <v>998493</v>
          </cell>
          <cell r="G1489">
            <v>1005853</v>
          </cell>
          <cell r="H1489">
            <v>1012708</v>
          </cell>
          <cell r="I1489">
            <v>1022172</v>
          </cell>
          <cell r="J1489">
            <v>1029921</v>
          </cell>
          <cell r="K1489">
            <v>1036663</v>
          </cell>
          <cell r="L1489">
            <v>1026741</v>
          </cell>
          <cell r="M1489">
            <v>1030081</v>
          </cell>
          <cell r="N1489">
            <v>1031799</v>
          </cell>
          <cell r="O1489">
            <v>1036629</v>
          </cell>
          <cell r="P1489">
            <v>1038294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</row>
        <row r="1490">
          <cell r="B1490">
            <v>241699</v>
          </cell>
          <cell r="C1490">
            <v>185483</v>
          </cell>
          <cell r="D1490">
            <v>200101</v>
          </cell>
          <cell r="E1490">
            <v>196167</v>
          </cell>
          <cell r="F1490">
            <v>224047</v>
          </cell>
          <cell r="G1490">
            <v>225977</v>
          </cell>
          <cell r="H1490">
            <v>227891</v>
          </cell>
          <cell r="I1490">
            <v>230946</v>
          </cell>
          <cell r="J1490">
            <v>234049</v>
          </cell>
          <cell r="K1490">
            <v>236700</v>
          </cell>
          <cell r="L1490">
            <v>237808</v>
          </cell>
          <cell r="M1490">
            <v>240331</v>
          </cell>
          <cell r="N1490">
            <v>242783</v>
          </cell>
          <cell r="O1490">
            <v>244699</v>
          </cell>
          <cell r="P1490">
            <v>246216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</row>
        <row r="1491">
          <cell r="B1491">
            <v>948853</v>
          </cell>
          <cell r="C1491">
            <v>713833</v>
          </cell>
          <cell r="D1491">
            <v>734870</v>
          </cell>
          <cell r="E1491">
            <v>624926</v>
          </cell>
          <cell r="F1491">
            <v>633293</v>
          </cell>
          <cell r="G1491">
            <v>662973</v>
          </cell>
          <cell r="H1491">
            <v>674446</v>
          </cell>
          <cell r="I1491">
            <v>694811</v>
          </cell>
          <cell r="J1491">
            <v>715122</v>
          </cell>
          <cell r="K1491">
            <v>736054</v>
          </cell>
          <cell r="L1491">
            <v>757099</v>
          </cell>
          <cell r="M1491">
            <v>777937</v>
          </cell>
          <cell r="N1491">
            <v>799197</v>
          </cell>
          <cell r="O1491">
            <v>820306</v>
          </cell>
          <cell r="P1491">
            <v>840801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</row>
        <row r="1492">
          <cell r="B1492">
            <v>220665</v>
          </cell>
          <cell r="C1492">
            <v>142640</v>
          </cell>
          <cell r="D1492">
            <v>141188</v>
          </cell>
          <cell r="E1492">
            <v>139746</v>
          </cell>
          <cell r="F1492">
            <v>138387</v>
          </cell>
          <cell r="G1492">
            <v>137105</v>
          </cell>
          <cell r="H1492">
            <v>135896</v>
          </cell>
          <cell r="I1492">
            <v>134756</v>
          </cell>
          <cell r="J1492">
            <v>133681</v>
          </cell>
          <cell r="K1492">
            <v>132668</v>
          </cell>
          <cell r="L1492">
            <v>131712</v>
          </cell>
          <cell r="M1492">
            <v>130810</v>
          </cell>
          <cell r="N1492">
            <v>129960</v>
          </cell>
          <cell r="O1492">
            <v>129159</v>
          </cell>
          <cell r="P1492">
            <v>128403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B1493">
            <v>61164</v>
          </cell>
          <cell r="C1493">
            <v>85281</v>
          </cell>
          <cell r="D1493">
            <v>85338</v>
          </cell>
          <cell r="E1493">
            <v>85367</v>
          </cell>
          <cell r="F1493">
            <v>85397</v>
          </cell>
          <cell r="G1493">
            <v>85418</v>
          </cell>
          <cell r="H1493">
            <v>85441</v>
          </cell>
          <cell r="I1493">
            <v>85465</v>
          </cell>
          <cell r="J1493">
            <v>85492</v>
          </cell>
          <cell r="K1493">
            <v>85519</v>
          </cell>
          <cell r="L1493">
            <v>85550</v>
          </cell>
          <cell r="M1493">
            <v>85581</v>
          </cell>
          <cell r="N1493">
            <v>85615</v>
          </cell>
          <cell r="O1493">
            <v>85651</v>
          </cell>
          <cell r="P1493">
            <v>85689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</row>
        <row r="1494">
          <cell r="B1494">
            <v>135324</v>
          </cell>
          <cell r="C1494">
            <v>129881</v>
          </cell>
          <cell r="D1494">
            <v>124438</v>
          </cell>
          <cell r="E1494">
            <v>118995</v>
          </cell>
          <cell r="F1494">
            <v>113552</v>
          </cell>
          <cell r="G1494">
            <v>108109</v>
          </cell>
          <cell r="H1494">
            <v>102666</v>
          </cell>
          <cell r="I1494">
            <v>97223</v>
          </cell>
          <cell r="J1494">
            <v>91780</v>
          </cell>
          <cell r="K1494">
            <v>86337</v>
          </cell>
          <cell r="L1494">
            <v>78262</v>
          </cell>
          <cell r="M1494">
            <v>70186</v>
          </cell>
          <cell r="N1494">
            <v>62111</v>
          </cell>
          <cell r="O1494">
            <v>54035</v>
          </cell>
          <cell r="P1494">
            <v>45960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B1495">
            <v>1054828</v>
          </cell>
          <cell r="C1495">
            <v>1336936</v>
          </cell>
          <cell r="D1495">
            <v>1605699</v>
          </cell>
          <cell r="E1495">
            <v>1921583</v>
          </cell>
          <cell r="F1495">
            <v>1984862</v>
          </cell>
          <cell r="G1495">
            <v>2045869</v>
          </cell>
          <cell r="H1495">
            <v>2100753</v>
          </cell>
          <cell r="I1495">
            <v>2136078</v>
          </cell>
          <cell r="J1495">
            <v>2154110</v>
          </cell>
          <cell r="K1495">
            <v>2157501</v>
          </cell>
          <cell r="L1495">
            <v>2153775</v>
          </cell>
          <cell r="M1495">
            <v>2133683</v>
          </cell>
          <cell r="N1495">
            <v>2098385</v>
          </cell>
          <cell r="O1495">
            <v>2052869</v>
          </cell>
          <cell r="P1495">
            <v>1999728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</row>
        <row r="1496">
          <cell r="B1496">
            <v>0</v>
          </cell>
          <cell r="C1496">
            <v>7541</v>
          </cell>
          <cell r="D1496">
            <v>7573</v>
          </cell>
          <cell r="E1496">
            <v>3165</v>
          </cell>
          <cell r="F1496">
            <v>3450</v>
          </cell>
          <cell r="G1496">
            <v>3608</v>
          </cell>
          <cell r="H1496">
            <v>3726</v>
          </cell>
          <cell r="I1496">
            <v>3655</v>
          </cell>
          <cell r="J1496">
            <v>3590</v>
          </cell>
          <cell r="K1496">
            <v>3530</v>
          </cell>
          <cell r="L1496">
            <v>3445</v>
          </cell>
          <cell r="M1496">
            <v>3400</v>
          </cell>
          <cell r="N1496">
            <v>3384</v>
          </cell>
          <cell r="O1496">
            <v>3395</v>
          </cell>
          <cell r="P1496">
            <v>3403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</row>
        <row r="1497">
          <cell r="B1497">
            <v>5634384</v>
          </cell>
          <cell r="C1497">
            <v>5954466</v>
          </cell>
          <cell r="D1497">
            <v>5952344</v>
          </cell>
          <cell r="E1497">
            <v>6298120</v>
          </cell>
          <cell r="F1497">
            <v>7004295</v>
          </cell>
          <cell r="G1497">
            <v>7146232</v>
          </cell>
          <cell r="H1497">
            <v>7285339</v>
          </cell>
          <cell r="I1497">
            <v>7452839</v>
          </cell>
          <cell r="J1497">
            <v>7596500</v>
          </cell>
          <cell r="K1497">
            <v>7734854</v>
          </cell>
          <cell r="L1497">
            <v>7861676</v>
          </cell>
          <cell r="M1497">
            <v>7984107</v>
          </cell>
          <cell r="N1497">
            <v>8100509</v>
          </cell>
          <cell r="O1497">
            <v>8211479</v>
          </cell>
          <cell r="P1497">
            <v>8318076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</row>
        <row r="1498">
          <cell r="B1498">
            <v>26269</v>
          </cell>
          <cell r="C1498">
            <v>34153</v>
          </cell>
          <cell r="D1498">
            <v>34368</v>
          </cell>
          <cell r="E1498">
            <v>29880</v>
          </cell>
          <cell r="F1498">
            <v>27527</v>
          </cell>
          <cell r="G1498">
            <v>28583</v>
          </cell>
          <cell r="H1498">
            <v>29037</v>
          </cell>
          <cell r="I1498">
            <v>29674</v>
          </cell>
          <cell r="J1498">
            <v>30615</v>
          </cell>
          <cell r="K1498">
            <v>31531</v>
          </cell>
          <cell r="L1498">
            <v>32253</v>
          </cell>
          <cell r="M1498">
            <v>32925</v>
          </cell>
          <cell r="N1498">
            <v>33346</v>
          </cell>
          <cell r="O1498">
            <v>33984</v>
          </cell>
          <cell r="P1498">
            <v>34596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B1499">
            <v>5423094</v>
          </cell>
          <cell r="C1499">
            <v>5731174</v>
          </cell>
          <cell r="D1499">
            <v>5729132</v>
          </cell>
          <cell r="E1499">
            <v>6347325</v>
          </cell>
          <cell r="F1499">
            <v>6134147</v>
          </cell>
          <cell r="G1499">
            <v>6254328</v>
          </cell>
          <cell r="H1499">
            <v>6371870</v>
          </cell>
          <cell r="I1499">
            <v>6532701</v>
          </cell>
          <cell r="J1499">
            <v>6671773</v>
          </cell>
          <cell r="K1499">
            <v>6805185</v>
          </cell>
          <cell r="L1499">
            <v>6930370</v>
          </cell>
          <cell r="M1499">
            <v>7047510</v>
          </cell>
          <cell r="N1499">
            <v>7156488</v>
          </cell>
          <cell r="O1499">
            <v>7257684</v>
          </cell>
          <cell r="P1499">
            <v>7355098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</row>
        <row r="1500">
          <cell r="B1500">
            <v>558522</v>
          </cell>
          <cell r="C1500">
            <v>558522</v>
          </cell>
          <cell r="D1500">
            <v>558522</v>
          </cell>
          <cell r="E1500">
            <v>558522</v>
          </cell>
          <cell r="F1500">
            <v>558522</v>
          </cell>
          <cell r="G1500">
            <v>558522</v>
          </cell>
          <cell r="H1500">
            <v>558522</v>
          </cell>
          <cell r="I1500">
            <v>558522</v>
          </cell>
          <cell r="J1500">
            <v>558522</v>
          </cell>
          <cell r="K1500">
            <v>558522</v>
          </cell>
          <cell r="L1500">
            <v>558522</v>
          </cell>
          <cell r="M1500">
            <v>558522</v>
          </cell>
          <cell r="N1500">
            <v>558522</v>
          </cell>
          <cell r="O1500">
            <v>558522</v>
          </cell>
          <cell r="P1500">
            <v>558522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B1501">
            <v>1803981</v>
          </cell>
          <cell r="C1501">
            <v>1803981</v>
          </cell>
          <cell r="D1501">
            <v>1803981</v>
          </cell>
          <cell r="E1501">
            <v>1803981</v>
          </cell>
          <cell r="F1501">
            <v>1803981</v>
          </cell>
          <cell r="G1501">
            <v>1803981</v>
          </cell>
          <cell r="H1501">
            <v>1803981</v>
          </cell>
          <cell r="I1501">
            <v>1803981</v>
          </cell>
          <cell r="J1501">
            <v>1803981</v>
          </cell>
          <cell r="K1501">
            <v>1803981</v>
          </cell>
          <cell r="L1501">
            <v>1803981</v>
          </cell>
          <cell r="M1501">
            <v>1803981</v>
          </cell>
          <cell r="N1501">
            <v>1803981</v>
          </cell>
          <cell r="O1501">
            <v>1803981</v>
          </cell>
          <cell r="P1501">
            <v>1803981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</row>
        <row r="1502">
          <cell r="B1502">
            <v>64142</v>
          </cell>
          <cell r="C1502">
            <v>64142</v>
          </cell>
          <cell r="D1502">
            <v>64142</v>
          </cell>
          <cell r="E1502">
            <v>64142</v>
          </cell>
          <cell r="F1502">
            <v>64142</v>
          </cell>
          <cell r="G1502">
            <v>64142</v>
          </cell>
          <cell r="H1502">
            <v>64142</v>
          </cell>
          <cell r="I1502">
            <v>64142</v>
          </cell>
          <cell r="J1502">
            <v>64142</v>
          </cell>
          <cell r="K1502">
            <v>64142</v>
          </cell>
          <cell r="L1502">
            <v>64142</v>
          </cell>
          <cell r="M1502">
            <v>64142</v>
          </cell>
          <cell r="N1502">
            <v>64142</v>
          </cell>
          <cell r="O1502">
            <v>64142</v>
          </cell>
          <cell r="P1502">
            <v>64142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</row>
        <row r="1503">
          <cell r="B1503">
            <v>345301</v>
          </cell>
          <cell r="C1503">
            <v>345301</v>
          </cell>
          <cell r="D1503">
            <v>345301</v>
          </cell>
          <cell r="E1503">
            <v>345301</v>
          </cell>
          <cell r="F1503">
            <v>345301</v>
          </cell>
          <cell r="G1503">
            <v>345301</v>
          </cell>
          <cell r="H1503">
            <v>345301</v>
          </cell>
          <cell r="I1503">
            <v>345301</v>
          </cell>
          <cell r="J1503">
            <v>345301</v>
          </cell>
          <cell r="K1503">
            <v>345301</v>
          </cell>
          <cell r="L1503">
            <v>345301</v>
          </cell>
          <cell r="M1503">
            <v>345301</v>
          </cell>
          <cell r="N1503">
            <v>345301</v>
          </cell>
          <cell r="O1503">
            <v>345301</v>
          </cell>
          <cell r="P1503">
            <v>345301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</row>
        <row r="1504">
          <cell r="B1504">
            <v>680822</v>
          </cell>
          <cell r="C1504">
            <v>719498</v>
          </cell>
          <cell r="D1504">
            <v>719240</v>
          </cell>
          <cell r="E1504">
            <v>302993</v>
          </cell>
          <cell r="F1504">
            <v>331358</v>
          </cell>
          <cell r="G1504">
            <v>342195</v>
          </cell>
          <cell r="H1504">
            <v>353059</v>
          </cell>
          <cell r="I1504">
            <v>346844</v>
          </cell>
          <cell r="J1504">
            <v>340382</v>
          </cell>
          <cell r="K1504">
            <v>334681</v>
          </cell>
          <cell r="L1504">
            <v>326562</v>
          </cell>
          <cell r="M1504">
            <v>322435</v>
          </cell>
          <cell r="N1504">
            <v>320906</v>
          </cell>
          <cell r="O1504">
            <v>322143</v>
          </cell>
          <cell r="P1504">
            <v>323125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</row>
        <row r="1505">
          <cell r="B1505">
            <v>76711</v>
          </cell>
          <cell r="C1505">
            <v>76711</v>
          </cell>
          <cell r="D1505">
            <v>76711</v>
          </cell>
          <cell r="E1505">
            <v>76711</v>
          </cell>
          <cell r="F1505">
            <v>76711</v>
          </cell>
          <cell r="G1505">
            <v>76711</v>
          </cell>
          <cell r="H1505">
            <v>76711</v>
          </cell>
          <cell r="I1505">
            <v>76711</v>
          </cell>
          <cell r="J1505">
            <v>76711</v>
          </cell>
          <cell r="K1505">
            <v>76711</v>
          </cell>
          <cell r="L1505">
            <v>76711</v>
          </cell>
          <cell r="M1505">
            <v>76711</v>
          </cell>
          <cell r="N1505">
            <v>76711</v>
          </cell>
          <cell r="O1505">
            <v>76711</v>
          </cell>
          <cell r="P1505">
            <v>76711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</row>
        <row r="1506">
          <cell r="B1506">
            <v>388826</v>
          </cell>
          <cell r="C1506">
            <v>197692</v>
          </cell>
          <cell r="D1506">
            <v>164297</v>
          </cell>
          <cell r="E1506">
            <v>231239</v>
          </cell>
          <cell r="F1506">
            <v>238605</v>
          </cell>
          <cell r="G1506">
            <v>224000</v>
          </cell>
          <cell r="H1506">
            <v>218445</v>
          </cell>
          <cell r="I1506">
            <v>216965</v>
          </cell>
          <cell r="J1506">
            <v>218610</v>
          </cell>
          <cell r="K1506">
            <v>221391</v>
          </cell>
          <cell r="L1506">
            <v>250347</v>
          </cell>
          <cell r="M1506">
            <v>260353</v>
          </cell>
          <cell r="N1506">
            <v>272192</v>
          </cell>
          <cell r="O1506">
            <v>279067</v>
          </cell>
          <cell r="P1506">
            <v>291994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</row>
        <row r="1507">
          <cell r="B1507">
            <v>1291966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</row>
        <row r="1509">
          <cell r="B1509">
            <v>17720386</v>
          </cell>
          <cell r="C1509">
            <v>16773603</v>
          </cell>
          <cell r="D1509">
            <v>17280465</v>
          </cell>
          <cell r="E1509">
            <v>17819119</v>
          </cell>
          <cell r="F1509">
            <v>18411782</v>
          </cell>
          <cell r="G1509">
            <v>18757746</v>
          </cell>
          <cell r="H1509">
            <v>19081696</v>
          </cell>
          <cell r="I1509">
            <v>19452351</v>
          </cell>
          <cell r="J1509">
            <v>19760573</v>
          </cell>
          <cell r="K1509">
            <v>20047017</v>
          </cell>
          <cell r="L1509">
            <v>20326684</v>
          </cell>
          <cell r="M1509">
            <v>20563094</v>
          </cell>
          <cell r="N1509">
            <v>20775196</v>
          </cell>
          <cell r="O1509">
            <v>20961289</v>
          </cell>
          <cell r="P1509">
            <v>21136501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</row>
        <row r="1510">
          <cell r="B1510">
            <v>1752593</v>
          </cell>
          <cell r="C1510">
            <v>1752592</v>
          </cell>
          <cell r="D1510">
            <v>1752592</v>
          </cell>
          <cell r="E1510">
            <v>1752592</v>
          </cell>
          <cell r="F1510">
            <v>1752592</v>
          </cell>
          <cell r="G1510">
            <v>1752592</v>
          </cell>
          <cell r="H1510">
            <v>1752592</v>
          </cell>
          <cell r="I1510">
            <v>1752592</v>
          </cell>
          <cell r="J1510">
            <v>1752592</v>
          </cell>
          <cell r="K1510">
            <v>1752592</v>
          </cell>
          <cell r="L1510">
            <v>1752592</v>
          </cell>
          <cell r="M1510">
            <v>1752592</v>
          </cell>
          <cell r="N1510">
            <v>1752592</v>
          </cell>
          <cell r="O1510">
            <v>1752592</v>
          </cell>
          <cell r="P1510">
            <v>1752592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</row>
        <row r="1511">
          <cell r="B1511">
            <v>2654017</v>
          </cell>
          <cell r="C1511">
            <v>1130705</v>
          </cell>
          <cell r="D1511">
            <v>1119268</v>
          </cell>
          <cell r="E1511">
            <v>1077935</v>
          </cell>
          <cell r="F1511">
            <v>1095286</v>
          </cell>
          <cell r="G1511">
            <v>1111971</v>
          </cell>
          <cell r="H1511">
            <v>1119507</v>
          </cell>
          <cell r="I1511">
            <v>1140053</v>
          </cell>
          <cell r="J1511">
            <v>1163699</v>
          </cell>
          <cell r="K1511">
            <v>1189165</v>
          </cell>
          <cell r="L1511">
            <v>1240970</v>
          </cell>
          <cell r="M1511">
            <v>1273663</v>
          </cell>
          <cell r="N1511">
            <v>1308658</v>
          </cell>
          <cell r="O1511">
            <v>1338590</v>
          </cell>
          <cell r="P1511">
            <v>1374010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</row>
        <row r="1512">
          <cell r="B1512">
            <v>13313777</v>
          </cell>
          <cell r="C1512">
            <v>13890306</v>
          </cell>
          <cell r="D1512">
            <v>14408605</v>
          </cell>
          <cell r="E1512">
            <v>14988591</v>
          </cell>
          <cell r="F1512">
            <v>15563906</v>
          </cell>
          <cell r="G1512">
            <v>15893185</v>
          </cell>
          <cell r="H1512">
            <v>16209597</v>
          </cell>
          <cell r="I1512">
            <v>16559704</v>
          </cell>
          <cell r="J1512">
            <v>16844281</v>
          </cell>
          <cell r="K1512">
            <v>17105260</v>
          </cell>
          <cell r="L1512">
            <v>17333123</v>
          </cell>
          <cell r="M1512">
            <v>17536840</v>
          </cell>
          <cell r="N1512">
            <v>17713946</v>
          </cell>
          <cell r="O1512">
            <v>17870107</v>
          </cell>
          <cell r="P1512">
            <v>18009900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</row>
        <row r="1513">
          <cell r="B1513">
            <v>-156058</v>
          </cell>
          <cell r="C1513">
            <v>-1510861</v>
          </cell>
          <cell r="D1513">
            <v>-1337485</v>
          </cell>
          <cell r="E1513">
            <v>-1606478</v>
          </cell>
          <cell r="F1513">
            <v>-1621547</v>
          </cell>
          <cell r="G1513">
            <v>-1600193</v>
          </cell>
          <cell r="H1513">
            <v>-1599187</v>
          </cell>
          <cell r="I1513">
            <v>-1592323</v>
          </cell>
          <cell r="J1513">
            <v>-1583689</v>
          </cell>
          <cell r="K1513">
            <v>-1573463</v>
          </cell>
          <cell r="L1513">
            <v>-1545709</v>
          </cell>
          <cell r="M1513">
            <v>-1532169</v>
          </cell>
          <cell r="N1513">
            <v>-1516104</v>
          </cell>
          <cell r="O1513">
            <v>-1503292</v>
          </cell>
          <cell r="P1513">
            <v>-1487834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</row>
        <row r="1514"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</row>
        <row r="1515">
          <cell r="B1515">
            <v>7030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</row>
        <row r="1516">
          <cell r="B1516">
            <v>452772</v>
          </cell>
          <cell r="C1516">
            <v>415944</v>
          </cell>
          <cell r="D1516">
            <v>415060</v>
          </cell>
          <cell r="E1516">
            <v>360782</v>
          </cell>
          <cell r="F1516">
            <v>332899</v>
          </cell>
          <cell r="G1516">
            <v>345534</v>
          </cell>
          <cell r="H1516">
            <v>350871</v>
          </cell>
          <cell r="I1516">
            <v>358468</v>
          </cell>
          <cell r="J1516">
            <v>369747</v>
          </cell>
          <cell r="K1516">
            <v>380762</v>
          </cell>
          <cell r="L1516">
            <v>389555</v>
          </cell>
          <cell r="M1516">
            <v>397803</v>
          </cell>
          <cell r="N1516">
            <v>402966</v>
          </cell>
          <cell r="O1516">
            <v>410703</v>
          </cell>
          <cell r="P1516">
            <v>418148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</row>
        <row r="1517">
          <cell r="B1517">
            <v>19366</v>
          </cell>
          <cell r="C1517">
            <v>29553</v>
          </cell>
          <cell r="D1517">
            <v>26748</v>
          </cell>
          <cell r="E1517">
            <v>27035</v>
          </cell>
          <cell r="F1517">
            <v>25955</v>
          </cell>
          <cell r="G1517">
            <v>22088</v>
          </cell>
          <cell r="H1517">
            <v>22315</v>
          </cell>
          <cell r="I1517">
            <v>23157</v>
          </cell>
          <cell r="J1517">
            <v>23573</v>
          </cell>
          <cell r="K1517">
            <v>24531</v>
          </cell>
          <cell r="L1517">
            <v>25561</v>
          </cell>
          <cell r="M1517">
            <v>26587</v>
          </cell>
          <cell r="N1517">
            <v>27660</v>
          </cell>
          <cell r="O1517">
            <v>28729</v>
          </cell>
          <cell r="P1517">
            <v>29915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</row>
        <row r="1518">
          <cell r="B1518">
            <v>-20891</v>
          </cell>
          <cell r="C1518">
            <v>-503</v>
          </cell>
          <cell r="D1518">
            <v>44597</v>
          </cell>
          <cell r="E1518">
            <v>-29836</v>
          </cell>
          <cell r="F1518">
            <v>10745</v>
          </cell>
          <cell r="G1518">
            <v>-9120</v>
          </cell>
          <cell r="H1518">
            <v>-9131</v>
          </cell>
          <cell r="I1518">
            <v>-9216</v>
          </cell>
          <cell r="J1518">
            <v>-9389</v>
          </cell>
          <cell r="K1518">
            <v>-9573</v>
          </cell>
          <cell r="L1518">
            <v>-12388</v>
          </cell>
          <cell r="M1518">
            <v>-12579</v>
          </cell>
          <cell r="N1518">
            <v>-12762</v>
          </cell>
          <cell r="O1518">
            <v>-12973</v>
          </cell>
          <cell r="P1518">
            <v>-13194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</row>
        <row r="1519">
          <cell r="B1519">
            <v>-4281</v>
          </cell>
          <cell r="C1519">
            <v>1369</v>
          </cell>
          <cell r="D1519">
            <v>13863</v>
          </cell>
          <cell r="E1519">
            <v>-6758</v>
          </cell>
          <cell r="F1519">
            <v>4485</v>
          </cell>
          <cell r="G1519">
            <v>-1019</v>
          </cell>
          <cell r="H1519">
            <v>-1022</v>
          </cell>
          <cell r="I1519">
            <v>-1046</v>
          </cell>
          <cell r="J1519">
            <v>-1094</v>
          </cell>
          <cell r="K1519">
            <v>-1144</v>
          </cell>
          <cell r="L1519">
            <v>-1194</v>
          </cell>
          <cell r="M1519">
            <v>-1248</v>
          </cell>
          <cell r="N1519">
            <v>-1299</v>
          </cell>
          <cell r="O1519">
            <v>-1357</v>
          </cell>
          <cell r="P1519">
            <v>-1418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</row>
        <row r="1520">
          <cell r="B1520">
            <v>-27398</v>
          </cell>
          <cell r="C1520">
            <v>29487</v>
          </cell>
          <cell r="D1520">
            <v>168107</v>
          </cell>
          <cell r="E1520">
            <v>-66112</v>
          </cell>
          <cell r="F1520">
            <v>60116</v>
          </cell>
          <cell r="G1520">
            <v>-3078</v>
          </cell>
          <cell r="H1520">
            <v>-3331</v>
          </cell>
          <cell r="I1520">
            <v>-3523</v>
          </cell>
          <cell r="J1520">
            <v>-3684</v>
          </cell>
          <cell r="K1520">
            <v>-3828</v>
          </cell>
          <cell r="L1520">
            <v>-3839</v>
          </cell>
          <cell r="M1520">
            <v>-3819</v>
          </cell>
          <cell r="N1520">
            <v>-3890</v>
          </cell>
          <cell r="O1520">
            <v>-3982</v>
          </cell>
          <cell r="P1520">
            <v>-4074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</row>
        <row r="1525">
          <cell r="B1525">
            <v>1107255</v>
          </cell>
          <cell r="C1525">
            <v>1107255</v>
          </cell>
          <cell r="D1525">
            <v>1107255</v>
          </cell>
          <cell r="E1525">
            <v>1107255</v>
          </cell>
          <cell r="F1525">
            <v>1107255</v>
          </cell>
          <cell r="G1525">
            <v>1107255</v>
          </cell>
          <cell r="H1525">
            <v>1107255</v>
          </cell>
          <cell r="I1525">
            <v>1107255</v>
          </cell>
          <cell r="J1525">
            <v>1107255</v>
          </cell>
          <cell r="K1525">
            <v>1107255</v>
          </cell>
          <cell r="L1525">
            <v>1107255</v>
          </cell>
          <cell r="M1525">
            <v>1107255</v>
          </cell>
          <cell r="N1525">
            <v>1107255</v>
          </cell>
          <cell r="O1525">
            <v>1107255</v>
          </cell>
          <cell r="P1525">
            <v>1107255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</row>
        <row r="1526">
          <cell r="B1526">
            <v>288374</v>
          </cell>
          <cell r="C1526">
            <v>288374</v>
          </cell>
          <cell r="D1526">
            <v>288374</v>
          </cell>
          <cell r="E1526">
            <v>288374</v>
          </cell>
          <cell r="F1526">
            <v>288374</v>
          </cell>
          <cell r="G1526">
            <v>288374</v>
          </cell>
          <cell r="H1526">
            <v>288374</v>
          </cell>
          <cell r="I1526">
            <v>288374</v>
          </cell>
          <cell r="J1526">
            <v>288374</v>
          </cell>
          <cell r="K1526">
            <v>288374</v>
          </cell>
          <cell r="L1526">
            <v>288374</v>
          </cell>
          <cell r="M1526">
            <v>288374</v>
          </cell>
          <cell r="N1526">
            <v>288374</v>
          </cell>
          <cell r="O1526">
            <v>288374</v>
          </cell>
          <cell r="P1526">
            <v>288374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</row>
        <row r="1527"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</row>
        <row r="1529">
          <cell r="B1529">
            <v>227193</v>
          </cell>
          <cell r="C1529">
            <v>243695</v>
          </cell>
          <cell r="D1529">
            <v>270711</v>
          </cell>
          <cell r="E1529">
            <v>307307</v>
          </cell>
          <cell r="F1529">
            <v>236236</v>
          </cell>
          <cell r="G1529">
            <v>232865</v>
          </cell>
          <cell r="H1529">
            <v>229538</v>
          </cell>
          <cell r="I1529">
            <v>242183</v>
          </cell>
          <cell r="J1529">
            <v>255524</v>
          </cell>
          <cell r="K1529">
            <v>269628</v>
          </cell>
          <cell r="L1529">
            <v>284549</v>
          </cell>
          <cell r="M1529">
            <v>300309</v>
          </cell>
          <cell r="N1529">
            <v>316954</v>
          </cell>
          <cell r="O1529">
            <v>334510</v>
          </cell>
          <cell r="P1529">
            <v>353060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</row>
        <row r="1530">
          <cell r="B1530">
            <v>57012</v>
          </cell>
          <cell r="C1530">
            <v>57188</v>
          </cell>
          <cell r="D1530">
            <v>58053</v>
          </cell>
          <cell r="E1530">
            <v>59693</v>
          </cell>
          <cell r="F1530">
            <v>61280</v>
          </cell>
          <cell r="G1530">
            <v>62867</v>
          </cell>
          <cell r="H1530">
            <v>64463</v>
          </cell>
          <cell r="I1530">
            <v>66101</v>
          </cell>
          <cell r="J1530">
            <v>67763</v>
          </cell>
          <cell r="K1530">
            <v>69492</v>
          </cell>
          <cell r="L1530">
            <v>71263</v>
          </cell>
          <cell r="M1530">
            <v>73081</v>
          </cell>
          <cell r="N1530">
            <v>74944</v>
          </cell>
          <cell r="O1530">
            <v>76855</v>
          </cell>
          <cell r="P1530">
            <v>78815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>
            <v>93818</v>
          </cell>
          <cell r="C1531">
            <v>93818</v>
          </cell>
          <cell r="D1531">
            <v>159307</v>
          </cell>
          <cell r="E1531">
            <v>88056</v>
          </cell>
          <cell r="F1531">
            <v>90096</v>
          </cell>
          <cell r="G1531">
            <v>91140</v>
          </cell>
          <cell r="H1531">
            <v>93565</v>
          </cell>
          <cell r="I1531">
            <v>94509</v>
          </cell>
          <cell r="J1531">
            <v>93392</v>
          </cell>
          <cell r="K1531">
            <v>93528</v>
          </cell>
          <cell r="L1531">
            <v>93528</v>
          </cell>
          <cell r="M1531">
            <v>93528</v>
          </cell>
          <cell r="N1531">
            <v>93528</v>
          </cell>
          <cell r="O1531">
            <v>93528</v>
          </cell>
          <cell r="P1531">
            <v>93528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</row>
        <row r="1532">
          <cell r="B1532">
            <v>218309</v>
          </cell>
          <cell r="C1532">
            <v>197692</v>
          </cell>
          <cell r="D1532">
            <v>164297</v>
          </cell>
          <cell r="E1532">
            <v>231239</v>
          </cell>
          <cell r="F1532">
            <v>238605</v>
          </cell>
          <cell r="G1532">
            <v>224000</v>
          </cell>
          <cell r="H1532">
            <v>218445</v>
          </cell>
          <cell r="I1532">
            <v>216965</v>
          </cell>
          <cell r="J1532">
            <v>218610</v>
          </cell>
          <cell r="K1532">
            <v>221391</v>
          </cell>
          <cell r="L1532">
            <v>250347</v>
          </cell>
          <cell r="M1532">
            <v>260353</v>
          </cell>
          <cell r="N1532">
            <v>272192</v>
          </cell>
          <cell r="O1532">
            <v>279067</v>
          </cell>
          <cell r="P1532">
            <v>291994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</row>
        <row r="1534">
          <cell r="B1534">
            <v>89000</v>
          </cell>
          <cell r="C1534">
            <v>106847</v>
          </cell>
          <cell r="D1534">
            <v>95117</v>
          </cell>
          <cell r="E1534">
            <v>90066</v>
          </cell>
          <cell r="F1534">
            <v>99076</v>
          </cell>
          <cell r="G1534">
            <v>100480</v>
          </cell>
          <cell r="H1534">
            <v>103861</v>
          </cell>
          <cell r="I1534">
            <v>107047</v>
          </cell>
          <cell r="J1534">
            <v>110360</v>
          </cell>
          <cell r="K1534">
            <v>113671</v>
          </cell>
          <cell r="L1534">
            <v>116982</v>
          </cell>
          <cell r="M1534">
            <v>120386</v>
          </cell>
          <cell r="N1534">
            <v>123790</v>
          </cell>
          <cell r="O1534">
            <v>127259</v>
          </cell>
          <cell r="P1534">
            <v>130805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</row>
        <row r="1535">
          <cell r="B1535">
            <v>-42204</v>
          </cell>
          <cell r="C1535">
            <v>-36363</v>
          </cell>
          <cell r="D1535">
            <v>-208974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</row>
        <row r="1538">
          <cell r="B1538" t="str">
            <v>DISCO</v>
          </cell>
          <cell r="C1538">
            <v>0.78950000000000009</v>
          </cell>
          <cell r="D1538">
            <v>0.78950000000000009</v>
          </cell>
          <cell r="E1538">
            <v>0.78950000000000009</v>
          </cell>
          <cell r="F1538">
            <v>0.78950000000000009</v>
          </cell>
          <cell r="G1538">
            <v>0.78950000000000009</v>
          </cell>
          <cell r="H1538">
            <v>0.78950000000000009</v>
          </cell>
          <cell r="I1538">
            <v>0.78950000000000009</v>
          </cell>
          <cell r="J1538">
            <v>0.78950000000000009</v>
          </cell>
          <cell r="K1538">
            <v>0.78950000000000009</v>
          </cell>
          <cell r="L1538">
            <v>0.78950000000000009</v>
          </cell>
          <cell r="M1538">
            <v>0.78950000000000009</v>
          </cell>
          <cell r="N1538">
            <v>0.78950000000000009</v>
          </cell>
          <cell r="O1538">
            <v>0.78950000000000009</v>
          </cell>
          <cell r="P1538">
            <v>0.78950000000000009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</row>
        <row r="1539">
          <cell r="B1539" t="str">
            <v>CGT</v>
          </cell>
          <cell r="C1539">
            <v>6.4100000000000004E-2</v>
          </cell>
          <cell r="D1539">
            <v>6.4100000000000004E-2</v>
          </cell>
          <cell r="E1539">
            <v>6.4100000000000004E-2</v>
          </cell>
          <cell r="F1539">
            <v>6.4100000000000004E-2</v>
          </cell>
          <cell r="G1539">
            <v>6.4100000000000004E-2</v>
          </cell>
          <cell r="H1539">
            <v>6.4100000000000004E-2</v>
          </cell>
          <cell r="I1539">
            <v>6.4100000000000004E-2</v>
          </cell>
          <cell r="J1539">
            <v>6.4100000000000004E-2</v>
          </cell>
          <cell r="K1539">
            <v>6.4100000000000004E-2</v>
          </cell>
          <cell r="L1539">
            <v>6.4100000000000004E-2</v>
          </cell>
          <cell r="M1539">
            <v>6.4100000000000004E-2</v>
          </cell>
          <cell r="N1539">
            <v>6.4100000000000004E-2</v>
          </cell>
          <cell r="O1539">
            <v>6.4100000000000004E-2</v>
          </cell>
          <cell r="P1539">
            <v>6.4100000000000004E-2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</row>
        <row r="1540">
          <cell r="B1540" t="str">
            <v>UOPS</v>
          </cell>
          <cell r="C1540">
            <v>0.93100000000000016</v>
          </cell>
          <cell r="D1540">
            <v>0.93100000000000016</v>
          </cell>
          <cell r="E1540">
            <v>0.93100000000000016</v>
          </cell>
          <cell r="F1540">
            <v>0.93100000000000016</v>
          </cell>
          <cell r="G1540">
            <v>0.93100000000000016</v>
          </cell>
          <cell r="H1540">
            <v>0.93100000000000016</v>
          </cell>
          <cell r="I1540">
            <v>0.93100000000000016</v>
          </cell>
          <cell r="J1540">
            <v>0.93100000000000016</v>
          </cell>
          <cell r="K1540">
            <v>0.93100000000000016</v>
          </cell>
          <cell r="L1540">
            <v>0.93100000000000016</v>
          </cell>
          <cell r="M1540">
            <v>0.93100000000000016</v>
          </cell>
          <cell r="N1540">
            <v>0.93100000000000016</v>
          </cell>
          <cell r="O1540">
            <v>0.93100000000000016</v>
          </cell>
          <cell r="P1540">
            <v>0.93100000000000016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</row>
        <row r="1541">
          <cell r="B1541" t="str">
            <v>DCSGET</v>
          </cell>
          <cell r="C1541">
            <v>0.86690000000000011</v>
          </cell>
          <cell r="D1541">
            <v>0.86690000000000011</v>
          </cell>
          <cell r="E1541">
            <v>0.86690000000000011</v>
          </cell>
          <cell r="F1541">
            <v>0.86690000000000011</v>
          </cell>
          <cell r="G1541">
            <v>0.86690000000000011</v>
          </cell>
          <cell r="H1541">
            <v>0.86690000000000011</v>
          </cell>
          <cell r="I1541">
            <v>0.86690000000000011</v>
          </cell>
          <cell r="J1541">
            <v>0.86690000000000011</v>
          </cell>
          <cell r="K1541">
            <v>0.86690000000000011</v>
          </cell>
          <cell r="L1541">
            <v>0.86690000000000011</v>
          </cell>
          <cell r="M1541">
            <v>0.86690000000000011</v>
          </cell>
          <cell r="N1541">
            <v>0.86690000000000011</v>
          </cell>
          <cell r="O1541">
            <v>0.86690000000000011</v>
          </cell>
          <cell r="P1541">
            <v>0.86690000000000011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</row>
        <row r="1545">
          <cell r="C1545">
            <v>-11334.009995</v>
          </cell>
          <cell r="D1545">
            <v>-9696.5562048799948</v>
          </cell>
          <cell r="E1545">
            <v>-8385.8204607999978</v>
          </cell>
          <cell r="F1545">
            <v>-13774.317455665998</v>
          </cell>
          <cell r="G1545">
            <v>-19396.067288984996</v>
          </cell>
          <cell r="H1545">
            <v>-20074.119279188002</v>
          </cell>
          <cell r="I1545">
            <v>-20772.051589184004</v>
          </cell>
          <cell r="J1545">
            <v>-21484.861423986004</v>
          </cell>
          <cell r="K1545">
            <v>-22210.0447575</v>
          </cell>
          <cell r="L1545">
            <v>-22879.240000944003</v>
          </cell>
          <cell r="M1545">
            <v>-23649.604131219996</v>
          </cell>
          <cell r="N1545">
            <v>-24386.310121488001</v>
          </cell>
          <cell r="O1545">
            <v>-25207.865796084006</v>
          </cell>
          <cell r="P1545">
            <v>-26040.201969760004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</row>
        <row r="1546">
          <cell r="C1546">
            <v>29384.37314499999</v>
          </cell>
          <cell r="D1546">
            <v>112838.60071060003</v>
          </cell>
          <cell r="E1546">
            <v>-15138.206696499983</v>
          </cell>
          <cell r="F1546">
            <v>37831.257781366003</v>
          </cell>
          <cell r="G1546">
            <v>11397.105684601993</v>
          </cell>
          <cell r="H1546">
            <v>11421.125962519989</v>
          </cell>
          <cell r="I1546">
            <v>11552.067630000005</v>
          </cell>
          <cell r="J1546">
            <v>11787.667948835966</v>
          </cell>
          <cell r="K1546">
            <v>12089.215003249992</v>
          </cell>
          <cell r="L1546">
            <v>14799.995483311999</v>
          </cell>
          <cell r="M1546">
            <v>15107.198580940021</v>
          </cell>
          <cell r="N1546">
            <v>18326.454551642004</v>
          </cell>
          <cell r="O1546">
            <v>18755.494678179995</v>
          </cell>
          <cell r="P1546">
            <v>19292.528512159974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</row>
        <row r="1547">
          <cell r="C1547">
            <v>6621.8006150000001</v>
          </cell>
          <cell r="D1547">
            <v>3760.4104497800072</v>
          </cell>
          <cell r="E1547">
            <v>-6939.3667374500001</v>
          </cell>
          <cell r="F1547">
            <v>14210.081296532007</v>
          </cell>
          <cell r="G1547">
            <v>3586.1328118660022</v>
          </cell>
          <cell r="H1547">
            <v>3649.8490438120061</v>
          </cell>
          <cell r="I1547">
            <v>3698.4095652320029</v>
          </cell>
          <cell r="J1547">
            <v>3772.691189581994</v>
          </cell>
          <cell r="K1547">
            <v>3862.4956285000007</v>
          </cell>
          <cell r="L1547">
            <v>3974.4436037359919</v>
          </cell>
          <cell r="M1547">
            <v>4065.2764761500002</v>
          </cell>
          <cell r="N1547">
            <v>5112.3019369000103</v>
          </cell>
          <cell r="O1547">
            <v>5211.051121243996</v>
          </cell>
          <cell r="P1547">
            <v>5340.0024649600018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</row>
        <row r="1548">
          <cell r="C1548">
            <v>5325.5461800000048</v>
          </cell>
          <cell r="D1548">
            <v>6387.0409510400059</v>
          </cell>
          <cell r="E1548">
            <v>5936.7523779500043</v>
          </cell>
          <cell r="F1548">
            <v>5015.6666133680046</v>
          </cell>
          <cell r="G1548">
            <v>4096.0174838960011</v>
          </cell>
          <cell r="H1548">
            <v>4243.1123695759961</v>
          </cell>
          <cell r="I1548">
            <v>4151.5926334399992</v>
          </cell>
          <cell r="J1548">
            <v>4346.0870744859931</v>
          </cell>
          <cell r="K1548">
            <v>4585.7352362500023</v>
          </cell>
          <cell r="L1548">
            <v>5074.4015483359981</v>
          </cell>
          <cell r="M1548">
            <v>5346.6444080299989</v>
          </cell>
          <cell r="N1548">
            <v>16963.722084595996</v>
          </cell>
          <cell r="O1548">
            <v>17913.643415063998</v>
          </cell>
          <cell r="P1548">
            <v>18966.20294848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</row>
        <row r="1549">
          <cell r="C1549">
            <v>2836.8062799999971</v>
          </cell>
          <cell r="D1549">
            <v>2138.996031600007</v>
          </cell>
          <cell r="E1549">
            <v>3325.687622700003</v>
          </cell>
          <cell r="F1549">
            <v>4391.6771660480008</v>
          </cell>
          <cell r="G1549">
            <v>1628.1652747519984</v>
          </cell>
          <cell r="H1549">
            <v>1621.8453807440019</v>
          </cell>
          <cell r="I1549">
            <v>2176.7656005280005</v>
          </cell>
          <cell r="J1549">
            <v>1755.1085997219925</v>
          </cell>
          <cell r="K1549">
            <v>1780.7104142500029</v>
          </cell>
          <cell r="L1549">
            <v>1757.4678479439972</v>
          </cell>
          <cell r="M1549">
            <v>1796.5164090799954</v>
          </cell>
          <cell r="N1549">
            <v>8247.5143967660042</v>
          </cell>
          <cell r="O1549">
            <v>8530.213131728</v>
          </cell>
          <cell r="P1549">
            <v>8841.347422559993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-2.4996906000000003E-2</v>
          </cell>
          <cell r="G1550">
            <v>-7.5623967E-2</v>
          </cell>
          <cell r="H1550">
            <v>-7.5328523999999994E-2</v>
          </cell>
          <cell r="I1550">
            <v>-5.0247392000000002E-2</v>
          </cell>
          <cell r="J1550">
            <v>-5.0766771999999995E-2</v>
          </cell>
          <cell r="K1550">
            <v>-5.1331500000000002E-2</v>
          </cell>
          <cell r="L1550">
            <v>-5.1606671999999999E-2</v>
          </cell>
          <cell r="M1550">
            <v>-5.1857819999999999E-2</v>
          </cell>
          <cell r="N1550">
            <v>5.1737627999999994E-2</v>
          </cell>
          <cell r="O1550">
            <v>5.1999144000000004E-2</v>
          </cell>
          <cell r="P1550">
            <v>5.223328E-2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</row>
        <row r="1551">
          <cell r="C1551">
            <v>2836.8062799999971</v>
          </cell>
          <cell r="D1551">
            <v>2138.996031600007</v>
          </cell>
          <cell r="E1551">
            <v>3325.687622700003</v>
          </cell>
          <cell r="F1551">
            <v>4391.6521691420012</v>
          </cell>
          <cell r="G1551">
            <v>1628.0896507849984</v>
          </cell>
          <cell r="H1551">
            <v>1621.7700522200018</v>
          </cell>
          <cell r="I1551">
            <v>2176.7153531360004</v>
          </cell>
          <cell r="J1551">
            <v>1755.0578329499924</v>
          </cell>
          <cell r="K1551">
            <v>1780.6590827500029</v>
          </cell>
          <cell r="L1551">
            <v>1757.4162412719973</v>
          </cell>
          <cell r="M1551">
            <v>1796.4645512599955</v>
          </cell>
          <cell r="N1551">
            <v>8247.5661343940046</v>
          </cell>
          <cell r="O1551">
            <v>8530.2651308719996</v>
          </cell>
          <cell r="P1551">
            <v>8841.3996558399922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C1552">
            <v>36006.173759999991</v>
          </cell>
          <cell r="D1552">
            <v>116599.01116038003</v>
          </cell>
          <cell r="E1552">
            <v>-22077.573433949983</v>
          </cell>
          <cell r="F1552">
            <v>52041.33907789801</v>
          </cell>
          <cell r="G1552">
            <v>14983.238496467995</v>
          </cell>
          <cell r="H1552">
            <v>15070.975006331995</v>
          </cell>
          <cell r="I1552">
            <v>15250.477195232008</v>
          </cell>
          <cell r="J1552">
            <v>15560.35913841796</v>
          </cell>
          <cell r="K1552">
            <v>15951.710631749993</v>
          </cell>
          <cell r="L1552">
            <v>18774.439087047991</v>
          </cell>
          <cell r="M1552">
            <v>19172.475057090021</v>
          </cell>
          <cell r="N1552">
            <v>23438.756488542014</v>
          </cell>
          <cell r="O1552">
            <v>23966.545799423991</v>
          </cell>
          <cell r="P1552">
            <v>24632.530977119975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</row>
        <row r="1553">
          <cell r="C1553">
            <v>44168.526219999992</v>
          </cell>
          <cell r="D1553">
            <v>125125.04814302005</v>
          </cell>
          <cell r="E1553">
            <v>-12815.133433299976</v>
          </cell>
          <cell r="F1553">
            <v>61448.657860408013</v>
          </cell>
          <cell r="G1553">
            <v>20707.345631148994</v>
          </cell>
          <cell r="H1553">
            <v>20935.857428127994</v>
          </cell>
          <cell r="I1553">
            <v>21578.785181808009</v>
          </cell>
          <cell r="J1553">
            <v>21661.504045853944</v>
          </cell>
          <cell r="K1553">
            <v>22318.104950749999</v>
          </cell>
          <cell r="L1553">
            <v>25606.256876655985</v>
          </cell>
          <cell r="M1553">
            <v>26315.584016380017</v>
          </cell>
          <cell r="N1553">
            <v>48650.044707532012</v>
          </cell>
          <cell r="O1553">
            <v>50410.454345359991</v>
          </cell>
          <cell r="P1553">
            <v>52440.133581439964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tion Structures"/>
      <sheetName val="Help"/>
      <sheetName val="Transmission Structures"/>
    </sheetNames>
    <sheetDataSet>
      <sheetData sheetId="0"/>
      <sheetData sheetId="1">
        <row r="3">
          <cell r="J3" t="str">
            <v>1 - Likely</v>
          </cell>
        </row>
        <row r="4">
          <cell r="J4" t="str">
            <v>2 - Nomination</v>
          </cell>
        </row>
        <row r="5">
          <cell r="J5" t="str">
            <v>3 - Planned</v>
          </cell>
        </row>
        <row r="6">
          <cell r="J6" t="str">
            <v>4 - PPR</v>
          </cell>
        </row>
        <row r="7">
          <cell r="J7" t="str">
            <v>5 - AA Routing</v>
          </cell>
        </row>
        <row r="8">
          <cell r="J8" t="str">
            <v>6 - AA Approved</v>
          </cell>
        </row>
        <row r="9">
          <cell r="J9" t="str">
            <v>7 - Scope</v>
          </cell>
        </row>
        <row r="10">
          <cell r="J10" t="str">
            <v>8 - JE Routing</v>
          </cell>
        </row>
        <row r="11">
          <cell r="J11" t="str">
            <v>9 - JE Approved</v>
          </cell>
        </row>
        <row r="12">
          <cell r="J12" t="str">
            <v>10 - PA Routing</v>
          </cell>
        </row>
        <row r="13">
          <cell r="J13" t="str">
            <v>11 - PA Approved</v>
          </cell>
        </row>
        <row r="14">
          <cell r="J14" t="str">
            <v>12 - Engineering</v>
          </cell>
        </row>
        <row r="15">
          <cell r="J15" t="str">
            <v>13 - Construction</v>
          </cell>
        </row>
        <row r="16">
          <cell r="J16" t="str">
            <v>14 - Energized</v>
          </cell>
        </row>
        <row r="17">
          <cell r="J17" t="str">
            <v>15 - Complete</v>
          </cell>
        </row>
        <row r="18">
          <cell r="J18" t="str">
            <v>16 - Carry Over</v>
          </cell>
        </row>
        <row r="19">
          <cell r="J19" t="str">
            <v>17 - Cancelled</v>
          </cell>
        </row>
        <row r="20">
          <cell r="J20" t="str">
            <v>18 - Deferred</v>
          </cell>
        </row>
        <row r="21">
          <cell r="J21" t="str">
            <v>19 - Oh hold</v>
          </cell>
        </row>
        <row r="22">
          <cell r="J22" t="str">
            <v>20 - Emergency</v>
          </cell>
        </row>
        <row r="23">
          <cell r="J23" t="str">
            <v>21 - PA Reauth</v>
          </cell>
        </row>
        <row r="24">
          <cell r="J24" t="str">
            <v>22 - Project Replaced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Distribution Batteries"/>
      <sheetName val="Tranmission Batteries"/>
      <sheetName val="Archive"/>
      <sheetName val="Drop-down lists"/>
    </sheetNames>
    <sheetDataSet>
      <sheetData sheetId="0">
        <row r="3">
          <cell r="A3" t="str">
            <v>SYSTEM</v>
          </cell>
        </row>
        <row r="4">
          <cell r="A4" t="str">
            <v>VARIOUS</v>
          </cell>
        </row>
        <row r="5">
          <cell r="A5" t="str">
            <v>7TH STANDARD SUB</v>
          </cell>
        </row>
        <row r="6">
          <cell r="A6" t="str">
            <v>A. G. WISHON PH SUB</v>
          </cell>
        </row>
        <row r="7">
          <cell r="A7" t="str">
            <v>ACTON SUB</v>
          </cell>
        </row>
        <row r="8">
          <cell r="A8" t="str">
            <v>AIRWAYS SUB</v>
          </cell>
        </row>
        <row r="9">
          <cell r="A9" t="str">
            <v>ALHAMBRA SUB</v>
          </cell>
        </row>
        <row r="10">
          <cell r="A10" t="str">
            <v>ALLEGHANY SUB</v>
          </cell>
        </row>
        <row r="11">
          <cell r="A11" t="str">
            <v>ALMADEN SUB</v>
          </cell>
        </row>
        <row r="12">
          <cell r="A12" t="str">
            <v>ALPAUGH SUB</v>
          </cell>
        </row>
        <row r="13">
          <cell r="A13" t="str">
            <v>ALPINE SUB</v>
          </cell>
        </row>
        <row r="14">
          <cell r="A14" t="str">
            <v>ALTAMONT SUB</v>
          </cell>
        </row>
        <row r="15">
          <cell r="A15" t="str">
            <v>ALTO SUB</v>
          </cell>
        </row>
        <row r="16">
          <cell r="A16" t="str">
            <v>AMES DIST SUB</v>
          </cell>
        </row>
        <row r="17">
          <cell r="A17" t="str">
            <v>AMES DISTRIBUTION SUB</v>
          </cell>
        </row>
        <row r="18">
          <cell r="A18" t="str">
            <v>AMES SUB</v>
          </cell>
        </row>
        <row r="19">
          <cell r="A19" t="str">
            <v>AMES TRANS SUB</v>
          </cell>
        </row>
        <row r="20">
          <cell r="A20" t="str">
            <v>ANDERSON SUB</v>
          </cell>
        </row>
        <row r="21">
          <cell r="A21" t="str">
            <v>ANGIOLA SUB</v>
          </cell>
        </row>
        <row r="22">
          <cell r="A22" t="str">
            <v>ANITA SUB</v>
          </cell>
        </row>
        <row r="23">
          <cell r="A23" t="str">
            <v>ANNAPOLIS SUB</v>
          </cell>
        </row>
        <row r="24">
          <cell r="A24" t="str">
            <v>ANTELOPE SUB</v>
          </cell>
        </row>
        <row r="25">
          <cell r="A25" t="str">
            <v>ANTIOCH SUB</v>
          </cell>
        </row>
        <row r="26">
          <cell r="A26" t="str">
            <v>ANTLER SUB</v>
          </cell>
        </row>
        <row r="27">
          <cell r="A27" t="str">
            <v>ANZAR JUNCT SW STA SUB</v>
          </cell>
        </row>
        <row r="28">
          <cell r="A28" t="str">
            <v>APPLD MAT SW STA SUB</v>
          </cell>
        </row>
        <row r="29">
          <cell r="A29" t="str">
            <v>APPLD MATERIALS SW STA SUB</v>
          </cell>
        </row>
        <row r="30">
          <cell r="A30" t="str">
            <v>APPLE HILL SUB</v>
          </cell>
        </row>
        <row r="31">
          <cell r="A31" t="str">
            <v>ARANA SUB</v>
          </cell>
        </row>
        <row r="32">
          <cell r="A32" t="str">
            <v>ARBUCKLE SUB</v>
          </cell>
        </row>
        <row r="33">
          <cell r="A33" t="str">
            <v>ARCATA SUB</v>
          </cell>
        </row>
        <row r="34">
          <cell r="A34" t="str">
            <v>ARCO SUB</v>
          </cell>
        </row>
        <row r="35">
          <cell r="A35" t="str">
            <v>ARLINGTON SUB</v>
          </cell>
        </row>
        <row r="36">
          <cell r="A36" t="str">
            <v>ARMSTRONG JUNCT SUB</v>
          </cell>
        </row>
        <row r="37">
          <cell r="A37" t="str">
            <v>ARVIN SUB</v>
          </cell>
        </row>
        <row r="38">
          <cell r="A38" t="str">
            <v>ASHLAN AVENUE SUB</v>
          </cell>
        </row>
        <row r="39">
          <cell r="A39" t="str">
            <v>ATASCADERO SUB</v>
          </cell>
        </row>
        <row r="40">
          <cell r="A40" t="str">
            <v>ATLANTIC SUB</v>
          </cell>
        </row>
        <row r="41">
          <cell r="A41" t="str">
            <v>ATWATER SUB</v>
          </cell>
        </row>
        <row r="42">
          <cell r="A42" t="str">
            <v>AUBERRY SUB</v>
          </cell>
        </row>
        <row r="43">
          <cell r="A43" t="str">
            <v>AUBURN SUB</v>
          </cell>
        </row>
        <row r="44">
          <cell r="A44" t="str">
            <v>AURORA SUB</v>
          </cell>
        </row>
        <row r="45">
          <cell r="A45" t="str">
            <v>AUTO TRANSFER SW SUB</v>
          </cell>
        </row>
        <row r="46">
          <cell r="A46" t="str">
            <v>AVENA SUB</v>
          </cell>
        </row>
        <row r="47">
          <cell r="A47" t="str">
            <v>AVENAL SUB</v>
          </cell>
        </row>
        <row r="48">
          <cell r="A48" t="str">
            <v>BABEL SUB</v>
          </cell>
        </row>
        <row r="49">
          <cell r="A49" t="str">
            <v>BAHIA SUB</v>
          </cell>
        </row>
        <row r="50">
          <cell r="A50" t="str">
            <v>BAIR SUB</v>
          </cell>
        </row>
        <row r="51">
          <cell r="A51" t="str">
            <v>BAKERSFIELD SUB</v>
          </cell>
        </row>
        <row r="52">
          <cell r="A52" t="str">
            <v>BALCH PH #1 SUB</v>
          </cell>
        </row>
        <row r="53">
          <cell r="A53" t="str">
            <v>BALCH PH #2 SUB</v>
          </cell>
        </row>
        <row r="54">
          <cell r="A54" t="str">
            <v>BALFOUR SUB</v>
          </cell>
        </row>
        <row r="55">
          <cell r="A55" t="str">
            <v>BANCROFT SUB</v>
          </cell>
        </row>
        <row r="56">
          <cell r="A56" t="str">
            <v>BANGOR SUB</v>
          </cell>
        </row>
        <row r="57">
          <cell r="A57" t="str">
            <v>BANK OF AMERICA SUB</v>
          </cell>
        </row>
        <row r="58">
          <cell r="A58" t="str">
            <v>BANTA SUB</v>
          </cell>
        </row>
        <row r="59">
          <cell r="A59" t="str">
            <v>BARRETT SUB</v>
          </cell>
        </row>
        <row r="60">
          <cell r="A60" t="str">
            <v>BARRY SUB</v>
          </cell>
        </row>
        <row r="61">
          <cell r="A61" t="str">
            <v>BARTON SUB</v>
          </cell>
        </row>
        <row r="62">
          <cell r="A62" t="str">
            <v>BASALT SUB</v>
          </cell>
        </row>
        <row r="63">
          <cell r="A63" t="str">
            <v>BASCOM SUB</v>
          </cell>
        </row>
        <row r="64">
          <cell r="A64" t="str">
            <v>BATAVIA SUB</v>
          </cell>
        </row>
        <row r="65">
          <cell r="A65" t="str">
            <v>BAY MEADOWS SUB</v>
          </cell>
        </row>
        <row r="66">
          <cell r="A66" t="str">
            <v>BAYWOOD SUB</v>
          </cell>
        </row>
        <row r="67">
          <cell r="A67" t="str">
            <v>BEACH STREET SUB</v>
          </cell>
        </row>
        <row r="68">
          <cell r="A68" t="str">
            <v>BEAR VALLEY SUB</v>
          </cell>
        </row>
        <row r="69">
          <cell r="A69" t="str">
            <v>BECK STREET SUB</v>
          </cell>
        </row>
        <row r="70">
          <cell r="A70" t="str">
            <v>BELL SUB</v>
          </cell>
        </row>
        <row r="71">
          <cell r="A71" t="str">
            <v>BELLE HAVEN SUB</v>
          </cell>
        </row>
        <row r="72">
          <cell r="A72" t="str">
            <v>BELLEVUE SUB</v>
          </cell>
        </row>
        <row r="73">
          <cell r="A73" t="str">
            <v>BELLOTA SUB</v>
          </cell>
        </row>
        <row r="74">
          <cell r="A74" t="str">
            <v>BELLRIDGE</v>
          </cell>
        </row>
        <row r="75">
          <cell r="A75" t="str">
            <v>BELLRIDGE 1A SUB</v>
          </cell>
        </row>
        <row r="76">
          <cell r="A76" t="str">
            <v>BELLRIDGE 1B SUB</v>
          </cell>
        </row>
        <row r="77">
          <cell r="A77" t="str">
            <v>BELMONT SUB</v>
          </cell>
        </row>
        <row r="78">
          <cell r="A78" t="str">
            <v>BEN LOMOND SUB</v>
          </cell>
        </row>
        <row r="79">
          <cell r="A79" t="str">
            <v>BENTON SUB</v>
          </cell>
        </row>
        <row r="80">
          <cell r="A80" t="str">
            <v>BERESFORD SUB</v>
          </cell>
        </row>
        <row r="81">
          <cell r="A81" t="str">
            <v>BERKELEY F SUB</v>
          </cell>
        </row>
        <row r="82">
          <cell r="A82" t="str">
            <v>BERKELEY T SUB</v>
          </cell>
        </row>
        <row r="83">
          <cell r="A83" t="str">
            <v>BERRENDA</v>
          </cell>
        </row>
        <row r="84">
          <cell r="A84" t="str">
            <v>BERRENDA  A SUB</v>
          </cell>
        </row>
        <row r="85">
          <cell r="A85" t="str">
            <v>BERRENDA A SUB</v>
          </cell>
        </row>
        <row r="86">
          <cell r="A86" t="str">
            <v>BERRENDA C SUB</v>
          </cell>
        </row>
        <row r="87">
          <cell r="A87" t="str">
            <v>BETHANY SW STA SUB</v>
          </cell>
        </row>
        <row r="88">
          <cell r="A88" t="str">
            <v>BIG BASIN SUB</v>
          </cell>
        </row>
        <row r="89">
          <cell r="A89" t="str">
            <v>BIG BEND SUB</v>
          </cell>
        </row>
        <row r="90">
          <cell r="A90" t="str">
            <v>BIG LAGOON SUB</v>
          </cell>
        </row>
        <row r="91">
          <cell r="A91" t="str">
            <v>BIG MEADOWS SUB</v>
          </cell>
        </row>
        <row r="92">
          <cell r="A92" t="str">
            <v>BIG RIVER SUB</v>
          </cell>
        </row>
        <row r="93">
          <cell r="A93" t="str">
            <v>BIG TREES SUB</v>
          </cell>
        </row>
        <row r="94">
          <cell r="A94" t="str">
            <v>BIOLA SUB</v>
          </cell>
        </row>
        <row r="95">
          <cell r="A95" t="str">
            <v>BIRDS LANDING</v>
          </cell>
        </row>
        <row r="96">
          <cell r="A96" t="str">
            <v>BIRDS LANDING SS</v>
          </cell>
        </row>
        <row r="97">
          <cell r="A97" t="str">
            <v>BIRDS LANDING SW STA</v>
          </cell>
        </row>
        <row r="98">
          <cell r="A98" t="str">
            <v>BLACKWELL SUB</v>
          </cell>
        </row>
        <row r="99">
          <cell r="A99" t="str">
            <v>BLAINE STREET SUB</v>
          </cell>
        </row>
        <row r="100">
          <cell r="A100" t="str">
            <v>BLUE LAKE SUB</v>
          </cell>
        </row>
        <row r="101">
          <cell r="A101" t="str">
            <v>BOGARD SUB</v>
          </cell>
        </row>
        <row r="102">
          <cell r="A102" t="str">
            <v>BOGUE SUB</v>
          </cell>
        </row>
        <row r="103">
          <cell r="A103" t="str">
            <v>BOLINAS SUB</v>
          </cell>
        </row>
        <row r="104">
          <cell r="A104" t="str">
            <v>BONITA JCT SUB</v>
          </cell>
        </row>
        <row r="105">
          <cell r="A105" t="str">
            <v>BONITA JUNCT SUB</v>
          </cell>
        </row>
        <row r="106">
          <cell r="A106" t="str">
            <v>BONITA SUB</v>
          </cell>
        </row>
        <row r="107">
          <cell r="A107" t="str">
            <v>BONNIE NOOK SUB</v>
          </cell>
        </row>
        <row r="108">
          <cell r="A108" t="str">
            <v>BORDEN SUB</v>
          </cell>
        </row>
        <row r="109">
          <cell r="A109" t="str">
            <v>BORONDA SUB</v>
          </cell>
        </row>
        <row r="110">
          <cell r="A110" t="str">
            <v>BOSTON SUB</v>
          </cell>
        </row>
        <row r="111">
          <cell r="A111" t="str">
            <v>BOSWELL SUB</v>
          </cell>
        </row>
        <row r="112">
          <cell r="A112" t="str">
            <v>BOWLES SUB</v>
          </cell>
        </row>
        <row r="113">
          <cell r="A113" t="str">
            <v>BRANNAN ISLAND SUB</v>
          </cell>
        </row>
        <row r="114">
          <cell r="A114" t="str">
            <v>BRENTWOOD SUB</v>
          </cell>
        </row>
        <row r="115">
          <cell r="A115" t="str">
            <v>BRIDGEVILLE SUB</v>
          </cell>
        </row>
        <row r="116">
          <cell r="A116" t="str">
            <v>BRIGHTON SUB</v>
          </cell>
        </row>
        <row r="117">
          <cell r="A117" t="str">
            <v>BRITTON SUB</v>
          </cell>
        </row>
        <row r="118">
          <cell r="A118" t="str">
            <v>BROOKSIDE SUB</v>
          </cell>
        </row>
        <row r="119">
          <cell r="A119" t="str">
            <v>BROWNS VALLEY SUB</v>
          </cell>
        </row>
        <row r="120">
          <cell r="A120" t="str">
            <v>BRUNSWICK SUB</v>
          </cell>
        </row>
        <row r="121">
          <cell r="A121" t="str">
            <v>BRYANT SUB</v>
          </cell>
        </row>
        <row r="122">
          <cell r="A122" t="str">
            <v>BUCKS CREEK SUB</v>
          </cell>
        </row>
        <row r="123">
          <cell r="A123" t="str">
            <v>BUELLTON SUB</v>
          </cell>
        </row>
        <row r="124">
          <cell r="A124" t="str">
            <v>BUENA VISTA SUB</v>
          </cell>
        </row>
        <row r="125">
          <cell r="A125" t="str">
            <v>BULLARD SUB</v>
          </cell>
        </row>
        <row r="126">
          <cell r="A126" t="str">
            <v>BURLINGAME SUB</v>
          </cell>
        </row>
        <row r="127">
          <cell r="A127" t="str">
            <v>BURNEY SUB</v>
          </cell>
        </row>
        <row r="128">
          <cell r="A128" t="str">
            <v>BURNS SUB</v>
          </cell>
        </row>
        <row r="129">
          <cell r="A129" t="str">
            <v>BUTTE SUB</v>
          </cell>
        </row>
        <row r="130">
          <cell r="A130" t="str">
            <v>CABBAGE PATCH SUB</v>
          </cell>
        </row>
        <row r="131">
          <cell r="A131" t="str">
            <v>CABRILLO SUB</v>
          </cell>
        </row>
        <row r="132">
          <cell r="A132" t="str">
            <v>CADET SUB</v>
          </cell>
        </row>
        <row r="133">
          <cell r="A133" t="str">
            <v>CAL WATER SUB</v>
          </cell>
        </row>
        <row r="134">
          <cell r="A134" t="str">
            <v>CALAVERAS CEMENT SUB</v>
          </cell>
        </row>
        <row r="135">
          <cell r="A135" t="str">
            <v>CALERO SUB</v>
          </cell>
        </row>
        <row r="136">
          <cell r="A136" t="str">
            <v>CALFLAX SUB</v>
          </cell>
        </row>
        <row r="137">
          <cell r="A137" t="str">
            <v>CALIFORNIA AVE SUB</v>
          </cell>
        </row>
        <row r="138">
          <cell r="A138" t="str">
            <v>CALISTOGA SUB</v>
          </cell>
        </row>
        <row r="139">
          <cell r="A139" t="str">
            <v>CALLENDER SW STA SUB</v>
          </cell>
        </row>
        <row r="140">
          <cell r="A140" t="str">
            <v>CALPELLA SUB</v>
          </cell>
        </row>
        <row r="141">
          <cell r="A141" t="str">
            <v>CALVO SUB</v>
          </cell>
        </row>
        <row r="142">
          <cell r="A142" t="str">
            <v>CAMBRIA SUB</v>
          </cell>
        </row>
        <row r="143">
          <cell r="A143" t="str">
            <v>CAMDEN SUB</v>
          </cell>
        </row>
        <row r="144">
          <cell r="A144" t="str">
            <v>CAMELLIA SUB</v>
          </cell>
        </row>
        <row r="145">
          <cell r="A145" t="str">
            <v>CAMP EVERS SUB</v>
          </cell>
        </row>
        <row r="146">
          <cell r="A146" t="str">
            <v>CAMPHORA SUB</v>
          </cell>
        </row>
        <row r="147">
          <cell r="A147" t="str">
            <v>CANAL SUB</v>
          </cell>
        </row>
        <row r="148">
          <cell r="A148" t="str">
            <v>CANTUA SUB</v>
          </cell>
        </row>
        <row r="149">
          <cell r="A149" t="str">
            <v>CAPAY SUB</v>
          </cell>
        </row>
        <row r="150">
          <cell r="A150" t="str">
            <v>CAPITOLA SUB</v>
          </cell>
        </row>
        <row r="151">
          <cell r="A151" t="str">
            <v>CARBONA SUB</v>
          </cell>
        </row>
        <row r="152">
          <cell r="A152" t="str">
            <v>CARIBOU PH #1 SUB</v>
          </cell>
        </row>
        <row r="153">
          <cell r="A153" t="str">
            <v>CARIBOU PH #2 SUB</v>
          </cell>
        </row>
        <row r="154">
          <cell r="A154" t="str">
            <v>CARLOTTA SUB</v>
          </cell>
        </row>
        <row r="155">
          <cell r="A155" t="str">
            <v>CARMEL SUB</v>
          </cell>
        </row>
        <row r="156">
          <cell r="A156" t="str">
            <v>CARNATION SUB</v>
          </cell>
        </row>
        <row r="157">
          <cell r="A157" t="str">
            <v>CARNERAS SUB</v>
          </cell>
        </row>
        <row r="158">
          <cell r="A158" t="str">
            <v>CAROLANDS SUB</v>
          </cell>
        </row>
        <row r="159">
          <cell r="A159" t="str">
            <v>CARQUINEZ SUB</v>
          </cell>
        </row>
        <row r="160">
          <cell r="A160" t="str">
            <v>CARRIZO PLAINS SUB</v>
          </cell>
        </row>
        <row r="161">
          <cell r="A161" t="str">
            <v>CARUTHERS SUB</v>
          </cell>
        </row>
        <row r="162">
          <cell r="A162" t="str">
            <v>CASCADE SUB</v>
          </cell>
        </row>
        <row r="163">
          <cell r="A163" t="str">
            <v>CASSERLY SUB</v>
          </cell>
        </row>
        <row r="164">
          <cell r="A164" t="str">
            <v>CASSIDY SUB</v>
          </cell>
        </row>
        <row r="165">
          <cell r="A165" t="str">
            <v>CASTLE (AIR FORCE) SUB</v>
          </cell>
        </row>
        <row r="166">
          <cell r="A166" t="str">
            <v>CASTRO SUB</v>
          </cell>
        </row>
        <row r="167">
          <cell r="A167" t="str">
            <v>CASTRO VALLEY SUB</v>
          </cell>
        </row>
        <row r="168">
          <cell r="A168" t="str">
            <v>CASTROVILLE SUB</v>
          </cell>
        </row>
        <row r="169">
          <cell r="A169" t="str">
            <v>CATLETT SUB</v>
          </cell>
        </row>
        <row r="170">
          <cell r="A170" t="str">
            <v>CAWELO B SUB</v>
          </cell>
        </row>
        <row r="171">
          <cell r="A171" t="str">
            <v>CAWELO C SUB</v>
          </cell>
        </row>
        <row r="172">
          <cell r="A172" t="str">
            <v>CAYETANO SUB</v>
          </cell>
        </row>
        <row r="173">
          <cell r="A173" t="str">
            <v>CAYUCOS SUB</v>
          </cell>
        </row>
        <row r="174">
          <cell r="A174" t="str">
            <v>CEDAR CREEK SUB</v>
          </cell>
        </row>
        <row r="175">
          <cell r="A175" t="str">
            <v>CELERON HILL SUB</v>
          </cell>
        </row>
        <row r="176">
          <cell r="A176" t="str">
            <v>CENTERVILLE PH SUB</v>
          </cell>
        </row>
        <row r="177">
          <cell r="A177" t="str">
            <v>CHALLENGE SUB</v>
          </cell>
        </row>
        <row r="178">
          <cell r="A178" t="str">
            <v>CHANNEL SUB</v>
          </cell>
        </row>
        <row r="179">
          <cell r="A179" t="str">
            <v>CHARCA SUB</v>
          </cell>
        </row>
        <row r="180">
          <cell r="A180" t="str">
            <v>CHENEY SUB</v>
          </cell>
        </row>
        <row r="181">
          <cell r="A181" t="str">
            <v>CHEROKEE SUB</v>
          </cell>
        </row>
        <row r="182">
          <cell r="A182" t="str">
            <v>CHERRY SUB</v>
          </cell>
        </row>
        <row r="183">
          <cell r="A183" t="str">
            <v>CHESTER SUB</v>
          </cell>
        </row>
        <row r="184">
          <cell r="A184" t="str">
            <v>CHICO A SUB</v>
          </cell>
        </row>
        <row r="185">
          <cell r="A185" t="str">
            <v>CHICO B SUB</v>
          </cell>
        </row>
        <row r="186">
          <cell r="A186" t="str">
            <v>CHICO C SUB</v>
          </cell>
        </row>
        <row r="187">
          <cell r="A187" t="str">
            <v>CHOLAME SUB</v>
          </cell>
        </row>
        <row r="188">
          <cell r="A188" t="str">
            <v>CHOWCHILLA SUB</v>
          </cell>
        </row>
        <row r="189">
          <cell r="A189" t="str">
            <v>CHRISTIE SUB</v>
          </cell>
        </row>
        <row r="190">
          <cell r="A190" t="str">
            <v>CLARK ROAD SUB</v>
          </cell>
        </row>
        <row r="191">
          <cell r="A191" t="str">
            <v>CLARKSVILLE SUB</v>
          </cell>
        </row>
        <row r="192">
          <cell r="A192" t="str">
            <v>CLAY SUB</v>
          </cell>
        </row>
        <row r="193">
          <cell r="A193" t="str">
            <v>CLAYTON SUB</v>
          </cell>
        </row>
        <row r="194">
          <cell r="A194" t="str">
            <v>CLEAR LAKE SUB</v>
          </cell>
        </row>
        <row r="195">
          <cell r="A195" t="str">
            <v>CLIFF DRIVE SUB</v>
          </cell>
        </row>
        <row r="196">
          <cell r="A196" t="str">
            <v>CLOVERDALE SUB</v>
          </cell>
        </row>
        <row r="197">
          <cell r="A197" t="str">
            <v>CLOVIS SUB</v>
          </cell>
        </row>
        <row r="198">
          <cell r="A198" t="str">
            <v>CMC SUB</v>
          </cell>
        </row>
        <row r="199">
          <cell r="A199" t="str">
            <v>COALINGA #1 SUB</v>
          </cell>
        </row>
        <row r="200">
          <cell r="A200" t="str">
            <v>COALINGA #2 SUB</v>
          </cell>
        </row>
        <row r="201">
          <cell r="A201" t="str">
            <v>COARSEGOLD SUB</v>
          </cell>
        </row>
        <row r="202">
          <cell r="A202" t="str">
            <v>COBURN SUB</v>
          </cell>
        </row>
        <row r="203">
          <cell r="A203" t="str">
            <v>COLEMAN PH SUB</v>
          </cell>
        </row>
        <row r="204">
          <cell r="A204" t="str">
            <v>COLGATE PH SUB</v>
          </cell>
        </row>
        <row r="205">
          <cell r="A205" t="str">
            <v>COLGATE SW STA SUB</v>
          </cell>
        </row>
        <row r="206">
          <cell r="A206" t="str">
            <v>COLONY SUB</v>
          </cell>
        </row>
        <row r="207">
          <cell r="A207" t="str">
            <v>COLUMBIA HILL SUB</v>
          </cell>
        </row>
        <row r="208">
          <cell r="A208" t="str">
            <v>COLUMBUS SUB</v>
          </cell>
        </row>
        <row r="209">
          <cell r="A209" t="str">
            <v>COLUSA JUNCT SUB</v>
          </cell>
        </row>
        <row r="210">
          <cell r="A210" t="str">
            <v>COLUSA SUB</v>
          </cell>
        </row>
        <row r="211">
          <cell r="A211" t="str">
            <v>CONCORD SUB</v>
          </cell>
        </row>
        <row r="212">
          <cell r="A212" t="str">
            <v>CONTRA COSTA PP SW STA SUB</v>
          </cell>
        </row>
        <row r="213">
          <cell r="A213" t="str">
            <v>CONTRA COSTA SUBSTATION SUB</v>
          </cell>
        </row>
        <row r="214">
          <cell r="A214" t="str">
            <v>COOLEY LANDING SUB</v>
          </cell>
        </row>
        <row r="215">
          <cell r="A215" t="str">
            <v>COPPERMINE SUB</v>
          </cell>
        </row>
        <row r="216">
          <cell r="A216" t="str">
            <v>COPUS SUB</v>
          </cell>
        </row>
        <row r="217">
          <cell r="A217" t="str">
            <v>CORCORAN SUB</v>
          </cell>
        </row>
        <row r="218">
          <cell r="A218" t="str">
            <v>CORDELIA SUB</v>
          </cell>
        </row>
        <row r="219">
          <cell r="A219" t="str">
            <v>CORNING SUB</v>
          </cell>
        </row>
        <row r="220">
          <cell r="A220" t="str">
            <v>CORONA SUB</v>
          </cell>
        </row>
        <row r="221">
          <cell r="A221" t="str">
            <v>CORRAL SUB</v>
          </cell>
        </row>
        <row r="222">
          <cell r="A222" t="str">
            <v>CORTINA SUB</v>
          </cell>
        </row>
        <row r="223">
          <cell r="A223" t="str">
            <v>COTATI SUB</v>
          </cell>
        </row>
        <row r="224">
          <cell r="A224" t="str">
            <v>COTTLE SUB</v>
          </cell>
        </row>
        <row r="225">
          <cell r="A225" t="str">
            <v>COTTONWOOD SUB</v>
          </cell>
        </row>
        <row r="226">
          <cell r="A226" t="str">
            <v>COUNTRY CLUB SUB</v>
          </cell>
        </row>
        <row r="227">
          <cell r="A227" t="str">
            <v>COVELO SUB</v>
          </cell>
        </row>
        <row r="228">
          <cell r="A228" t="str">
            <v>COYOTE SW STA SUB</v>
          </cell>
        </row>
        <row r="229">
          <cell r="A229" t="str">
            <v>CRESCENT MILLS SUB</v>
          </cell>
        </row>
        <row r="230">
          <cell r="A230" t="str">
            <v>CRESSEY SUB</v>
          </cell>
        </row>
        <row r="231">
          <cell r="A231" t="str">
            <v>CRESTA PH SUB</v>
          </cell>
        </row>
        <row r="232">
          <cell r="A232" t="str">
            <v>CROCKETT COGEN SW STA SUB</v>
          </cell>
        </row>
        <row r="233">
          <cell r="A233" t="str">
            <v>CROCKETT SUB</v>
          </cell>
        </row>
        <row r="234">
          <cell r="A234" t="str">
            <v>CROWS LANDING SUB</v>
          </cell>
        </row>
        <row r="235">
          <cell r="A235" t="str">
            <v>CRUSHER SUB</v>
          </cell>
        </row>
        <row r="236">
          <cell r="A236" t="str">
            <v>CRYSTAL SPRINGS SUB</v>
          </cell>
        </row>
        <row r="237">
          <cell r="A237" t="str">
            <v>CURTIS SUB</v>
          </cell>
        </row>
        <row r="238">
          <cell r="A238" t="str">
            <v>CUYAMA SUB</v>
          </cell>
        </row>
        <row r="239">
          <cell r="A239" t="str">
            <v>CYMRIC SUB</v>
          </cell>
        </row>
        <row r="240">
          <cell r="A240" t="str">
            <v>DAIRYLAND SUB</v>
          </cell>
        </row>
        <row r="241">
          <cell r="A241" t="str">
            <v>DAIRYVILLE SUB</v>
          </cell>
        </row>
        <row r="242">
          <cell r="A242" t="str">
            <v>DALY CITY SUB</v>
          </cell>
        </row>
        <row r="243">
          <cell r="A243" t="str">
            <v>DAVIS SUB</v>
          </cell>
        </row>
        <row r="244">
          <cell r="A244" t="str">
            <v>DAYTON ROAD SUB</v>
          </cell>
        </row>
        <row r="245">
          <cell r="A245" t="str">
            <v>DEEPWATER SUB</v>
          </cell>
        </row>
        <row r="246">
          <cell r="A246" t="str">
            <v>DEL MAR SUB</v>
          </cell>
        </row>
        <row r="247">
          <cell r="A247" t="str">
            <v>DEL MONTE SUB</v>
          </cell>
        </row>
        <row r="248">
          <cell r="A248" t="str">
            <v>DERRICK SUB</v>
          </cell>
        </row>
        <row r="249">
          <cell r="A249" t="str">
            <v>DESCHUTES SUB</v>
          </cell>
        </row>
        <row r="250">
          <cell r="A250" t="str">
            <v>DEVILS DEN SUB</v>
          </cell>
        </row>
        <row r="251">
          <cell r="A251" t="str">
            <v>DIABLO CANYON PP SUB</v>
          </cell>
        </row>
        <row r="252">
          <cell r="A252" t="str">
            <v>DIAMOND SPRINGS SUB</v>
          </cell>
        </row>
        <row r="253">
          <cell r="A253" t="str">
            <v>DINUBA SUB</v>
          </cell>
        </row>
        <row r="254">
          <cell r="A254" t="str">
            <v>DIVIDE SUB</v>
          </cell>
        </row>
        <row r="255">
          <cell r="A255" t="str">
            <v>DIXON LANDING SUB</v>
          </cell>
        </row>
        <row r="256">
          <cell r="A256" t="str">
            <v>DIXON SUB</v>
          </cell>
        </row>
        <row r="257">
          <cell r="A257" t="str">
            <v>DOBBINS SUB</v>
          </cell>
        </row>
        <row r="258">
          <cell r="A258" t="str">
            <v>DOLAN ROAD SUB</v>
          </cell>
        </row>
        <row r="259">
          <cell r="A259" t="str">
            <v>DOS PALOS SUB</v>
          </cell>
        </row>
        <row r="260">
          <cell r="A260" t="str">
            <v>DOW CHEM METERING SUB</v>
          </cell>
        </row>
        <row r="261">
          <cell r="A261" t="str">
            <v>DOW CHEMICAL METERING SUB</v>
          </cell>
        </row>
        <row r="262">
          <cell r="A262" t="str">
            <v>DOWNIEVILLEDIESEL SUB</v>
          </cell>
        </row>
        <row r="263">
          <cell r="A263" t="str">
            <v>DRAKE SUB</v>
          </cell>
        </row>
        <row r="264">
          <cell r="A264" t="str">
            <v>DRUM PH #1 SUB</v>
          </cell>
        </row>
        <row r="265">
          <cell r="A265" t="str">
            <v>DUMBARTON SUB</v>
          </cell>
        </row>
        <row r="266">
          <cell r="A266" t="str">
            <v>DUNBAR SUB</v>
          </cell>
        </row>
        <row r="267">
          <cell r="A267" t="str">
            <v>DUNLAP SUB</v>
          </cell>
        </row>
        <row r="268">
          <cell r="A268" t="str">
            <v>DUNNIGAN SUB</v>
          </cell>
        </row>
        <row r="269">
          <cell r="A269" t="str">
            <v>EAGLE ROCK SUB</v>
          </cell>
        </row>
        <row r="270">
          <cell r="A270" t="str">
            <v>EAST GRAND SUB</v>
          </cell>
        </row>
        <row r="271">
          <cell r="A271" t="str">
            <v>EAST LAKE AVENUE SUB</v>
          </cell>
        </row>
        <row r="272">
          <cell r="A272" t="str">
            <v>EAST MARYSVILLE SUB</v>
          </cell>
        </row>
        <row r="273">
          <cell r="A273" t="str">
            <v>EAST NICOLAUS SUB</v>
          </cell>
        </row>
        <row r="274">
          <cell r="A274" t="str">
            <v>EAST PORTAL SUB</v>
          </cell>
        </row>
        <row r="275">
          <cell r="A275" t="str">
            <v>EAST QUINCY SUB</v>
          </cell>
        </row>
        <row r="276">
          <cell r="A276" t="str">
            <v>EAST STOCKTON SUB</v>
          </cell>
        </row>
        <row r="277">
          <cell r="A277" t="str">
            <v>EASTSHORE SUB</v>
          </cell>
        </row>
        <row r="278">
          <cell r="A278" t="str">
            <v>EDENVALE SUB</v>
          </cell>
        </row>
        <row r="279">
          <cell r="A279" t="str">
            <v>EDES SUB</v>
          </cell>
        </row>
        <row r="280">
          <cell r="A280" t="str">
            <v>EEL RIVER SUB</v>
          </cell>
        </row>
        <row r="281">
          <cell r="A281" t="str">
            <v>EIGHT MILE SUB</v>
          </cell>
        </row>
        <row r="282">
          <cell r="A282" t="str">
            <v>EIGHTEENTH STREET SUB</v>
          </cell>
        </row>
        <row r="283">
          <cell r="A283" t="str">
            <v>EIGHTH AVE SUB</v>
          </cell>
        </row>
        <row r="284">
          <cell r="A284" t="str">
            <v>EISEN SUB</v>
          </cell>
        </row>
        <row r="285">
          <cell r="A285" t="str">
            <v>EL CAPITAN SUB</v>
          </cell>
        </row>
        <row r="286">
          <cell r="A286" t="str">
            <v>EL CERRITO G SUB</v>
          </cell>
        </row>
        <row r="287">
          <cell r="A287" t="str">
            <v>EL DORADO PH SUB</v>
          </cell>
        </row>
        <row r="288">
          <cell r="A288" t="str">
            <v>EL NIDO SUB</v>
          </cell>
        </row>
        <row r="289">
          <cell r="A289" t="str">
            <v>EL PATIO SUB</v>
          </cell>
        </row>
        <row r="290">
          <cell r="A290" t="str">
            <v>EL PECO SUB</v>
          </cell>
        </row>
        <row r="291">
          <cell r="A291" t="str">
            <v>ELECTRA PH SUB</v>
          </cell>
        </row>
        <row r="292">
          <cell r="A292" t="str">
            <v>ELECTRA SUB</v>
          </cell>
        </row>
        <row r="293">
          <cell r="A293" t="str">
            <v>ELK CREEK JUNCT SUB</v>
          </cell>
        </row>
        <row r="294">
          <cell r="A294" t="str">
            <v>ELK CREEK SUB</v>
          </cell>
        </row>
        <row r="295">
          <cell r="A295" t="str">
            <v>ELK HILLS SUB</v>
          </cell>
        </row>
        <row r="296">
          <cell r="A296" t="str">
            <v>ELK SUB</v>
          </cell>
        </row>
        <row r="297">
          <cell r="A297" t="str">
            <v>EMERALD LAKE SUB</v>
          </cell>
        </row>
        <row r="298">
          <cell r="A298" t="str">
            <v>ENCINAL SUB</v>
          </cell>
        </row>
        <row r="299">
          <cell r="A299" t="str">
            <v>ERTA SUB</v>
          </cell>
        </row>
        <row r="300">
          <cell r="A300" t="str">
            <v>ESQUON SUB</v>
          </cell>
        </row>
        <row r="301">
          <cell r="A301" t="str">
            <v>ESSEX JUNCT SUB</v>
          </cell>
        </row>
        <row r="302">
          <cell r="A302" t="str">
            <v>ESTUDILLO SUB</v>
          </cell>
        </row>
        <row r="303">
          <cell r="A303" t="str">
            <v>EUREKA A SUB</v>
          </cell>
        </row>
        <row r="304">
          <cell r="A304" t="str">
            <v>EUREKA E SUB</v>
          </cell>
        </row>
        <row r="305">
          <cell r="A305" t="str">
            <v>EVERGREEN SUB</v>
          </cell>
        </row>
        <row r="306">
          <cell r="A306" t="str">
            <v>EXCHEQUER PH SUB</v>
          </cell>
        </row>
        <row r="307">
          <cell r="A307" t="str">
            <v>FAIRHAVEN SUB</v>
          </cell>
        </row>
        <row r="308">
          <cell r="A308" t="str">
            <v>FAIRMONT SUB</v>
          </cell>
        </row>
        <row r="309">
          <cell r="A309" t="str">
            <v>FAIRVIEW SUB</v>
          </cell>
        </row>
        <row r="310">
          <cell r="A310" t="str">
            <v>FAIRWAY SUB</v>
          </cell>
        </row>
        <row r="311">
          <cell r="A311" t="str">
            <v>FAMOSO SUB</v>
          </cell>
        </row>
        <row r="312">
          <cell r="A312" t="str">
            <v>FELLOWS SUB</v>
          </cell>
        </row>
        <row r="313">
          <cell r="A313" t="str">
            <v>FELTON SUB</v>
          </cell>
        </row>
        <row r="314">
          <cell r="A314" t="str">
            <v>FIGARDEN SUB</v>
          </cell>
        </row>
        <row r="315">
          <cell r="A315" t="str">
            <v>FIREBAUGH SUB</v>
          </cell>
        </row>
        <row r="316">
          <cell r="A316" t="str">
            <v>FIRESTONE SW STA SUB</v>
          </cell>
        </row>
        <row r="317">
          <cell r="A317" t="str">
            <v>FITCH MOUNTAIN SUB</v>
          </cell>
        </row>
        <row r="318">
          <cell r="A318" t="str">
            <v>FLINT SUB</v>
          </cell>
        </row>
        <row r="319">
          <cell r="A319" t="str">
            <v>FLORENCE SUB</v>
          </cell>
        </row>
        <row r="320">
          <cell r="A320" t="str">
            <v>FMC SUB</v>
          </cell>
        </row>
        <row r="321">
          <cell r="A321" t="str">
            <v>FOOTHILL SUB</v>
          </cell>
        </row>
        <row r="322">
          <cell r="A322" t="str">
            <v>FOREST SUB</v>
          </cell>
        </row>
        <row r="323">
          <cell r="A323" t="str">
            <v>FORESTHILL SUB</v>
          </cell>
        </row>
        <row r="324">
          <cell r="A324" t="str">
            <v>FORT BRAGG A SUB</v>
          </cell>
        </row>
        <row r="325">
          <cell r="A325" t="str">
            <v>FORT ORD SUB</v>
          </cell>
        </row>
        <row r="326">
          <cell r="A326" t="str">
            <v>FORT ROSS SUB</v>
          </cell>
        </row>
        <row r="327">
          <cell r="A327" t="str">
            <v>FORT SEWARD SUB</v>
          </cell>
        </row>
        <row r="328">
          <cell r="A328" t="str">
            <v>FRANKLIN SUB</v>
          </cell>
        </row>
        <row r="329">
          <cell r="A329" t="str">
            <v>FREEDOM SUB</v>
          </cell>
        </row>
        <row r="330">
          <cell r="A330" t="str">
            <v>FREMONT SUB</v>
          </cell>
        </row>
        <row r="331">
          <cell r="A331" t="str">
            <v>FRENCH CAMP SUB</v>
          </cell>
        </row>
        <row r="332">
          <cell r="A332" t="str">
            <v>FRENCH GULCH SUB</v>
          </cell>
        </row>
        <row r="333">
          <cell r="A333" t="str">
            <v>FROGTOWN SUB</v>
          </cell>
        </row>
        <row r="334">
          <cell r="A334" t="str">
            <v>FRUITLAND SUB</v>
          </cell>
        </row>
        <row r="335">
          <cell r="A335" t="str">
            <v>FRUITVALE SUB</v>
          </cell>
        </row>
        <row r="336">
          <cell r="A336" t="str">
            <v>FULTON SUB</v>
          </cell>
        </row>
        <row r="337">
          <cell r="A337" t="str">
            <v>GABILAN SUB</v>
          </cell>
        </row>
        <row r="338">
          <cell r="A338" t="str">
            <v>GALLO SUB</v>
          </cell>
        </row>
        <row r="339">
          <cell r="A339" t="str">
            <v>GANSNER SUB</v>
          </cell>
        </row>
        <row r="340">
          <cell r="A340" t="str">
            <v>GANSO SUB</v>
          </cell>
        </row>
        <row r="341">
          <cell r="A341" t="str">
            <v>GARBERVILLE SUB</v>
          </cell>
        </row>
        <row r="342">
          <cell r="A342" t="str">
            <v>GARCIA SUB</v>
          </cell>
        </row>
        <row r="343">
          <cell r="A343" t="str">
            <v>GARDNER SUB</v>
          </cell>
        </row>
        <row r="344">
          <cell r="A344" t="str">
            <v>GATES SUB</v>
          </cell>
        </row>
        <row r="345">
          <cell r="A345" t="str">
            <v>GEARY SUB</v>
          </cell>
        </row>
        <row r="346">
          <cell r="A346" t="str">
            <v>GERBER COMPRESSOR STA SUB</v>
          </cell>
        </row>
        <row r="347">
          <cell r="A347" t="str">
            <v>GERBER SUB</v>
          </cell>
        </row>
        <row r="348">
          <cell r="A348" t="str">
            <v>GEYSERS #11 PP SUB</v>
          </cell>
        </row>
        <row r="349">
          <cell r="A349" t="str">
            <v>GEYSERS #12 PP SUB</v>
          </cell>
        </row>
        <row r="350">
          <cell r="A350" t="str">
            <v>GEYSERS #13 PP SUB</v>
          </cell>
        </row>
        <row r="351">
          <cell r="A351" t="str">
            <v>GEYSERS #14 PP SUB</v>
          </cell>
        </row>
        <row r="352">
          <cell r="A352" t="str">
            <v>GEYSERS #16 PP SUB</v>
          </cell>
        </row>
        <row r="353">
          <cell r="A353" t="str">
            <v>GEYSERS #17 PP SUB</v>
          </cell>
        </row>
        <row r="354">
          <cell r="A354" t="str">
            <v>GEYSERS #18 PP SUB</v>
          </cell>
        </row>
        <row r="355">
          <cell r="A355" t="str">
            <v>GEYSERS #20 PP SUB</v>
          </cell>
        </row>
        <row r="356">
          <cell r="A356" t="str">
            <v>GEYSERS #3 &amp; #4 RINGBUS SUB</v>
          </cell>
        </row>
        <row r="357">
          <cell r="A357" t="str">
            <v>GEYSERS #5 &amp; #6 PP SUB</v>
          </cell>
        </row>
        <row r="358">
          <cell r="A358" t="str">
            <v>GEYSERS #7 &amp; #8 PP SUB</v>
          </cell>
        </row>
        <row r="359">
          <cell r="A359" t="str">
            <v>GEYSERS #9 &amp; #10 PP SUB</v>
          </cell>
        </row>
        <row r="360">
          <cell r="A360" t="str">
            <v>GEYSERVILLE SUB</v>
          </cell>
        </row>
        <row r="361">
          <cell r="A361" t="str">
            <v>GIFFEN SUB</v>
          </cell>
        </row>
        <row r="362">
          <cell r="A362" t="str">
            <v>GILL SUB</v>
          </cell>
        </row>
        <row r="363">
          <cell r="A363" t="str">
            <v>GIRVAN SUB</v>
          </cell>
        </row>
        <row r="364">
          <cell r="A364" t="str">
            <v>GLASS SUB</v>
          </cell>
        </row>
        <row r="365">
          <cell r="A365" t="str">
            <v>GLENN SUB</v>
          </cell>
        </row>
        <row r="366">
          <cell r="A366" t="str">
            <v>GLENWOOD SUB</v>
          </cell>
        </row>
        <row r="367">
          <cell r="A367" t="str">
            <v>GOLD HILL SUB</v>
          </cell>
        </row>
        <row r="368">
          <cell r="A368" t="str">
            <v>GOLDTREE SUB</v>
          </cell>
        </row>
        <row r="369">
          <cell r="A369" t="str">
            <v>GONZALES SUB</v>
          </cell>
        </row>
        <row r="370">
          <cell r="A370" t="str">
            <v>GOOSE LAKE SUB</v>
          </cell>
        </row>
        <row r="371">
          <cell r="A371" t="str">
            <v>GRAND ISLAND SUB</v>
          </cell>
        </row>
        <row r="372">
          <cell r="A372" t="str">
            <v>GRANT SUB</v>
          </cell>
        </row>
        <row r="373">
          <cell r="A373" t="str">
            <v>GRASS VALLEY SUB</v>
          </cell>
        </row>
        <row r="374">
          <cell r="A374" t="str">
            <v>GRAYS FLAT SUB</v>
          </cell>
        </row>
        <row r="375">
          <cell r="A375" t="str">
            <v>GREEN VALLEY SUB</v>
          </cell>
        </row>
        <row r="376">
          <cell r="A376" t="str">
            <v>GREENBRAE SUB</v>
          </cell>
        </row>
        <row r="377">
          <cell r="A377" t="str">
            <v>GREENVILLE SUB</v>
          </cell>
        </row>
        <row r="378">
          <cell r="A378" t="str">
            <v>GREGG SUB</v>
          </cell>
        </row>
        <row r="379">
          <cell r="A379" t="str">
            <v>GRIZZLY SUB</v>
          </cell>
        </row>
        <row r="380">
          <cell r="A380" t="str">
            <v>GUALALA SUB</v>
          </cell>
        </row>
        <row r="381">
          <cell r="A381" t="str">
            <v>GUERNSEY SUB</v>
          </cell>
        </row>
        <row r="382">
          <cell r="A382" t="str">
            <v>GUSTINE SUB</v>
          </cell>
        </row>
        <row r="383">
          <cell r="A383" t="str">
            <v>GWF HANFORD SW STA SUB</v>
          </cell>
        </row>
        <row r="384">
          <cell r="A384" t="str">
            <v>GWF HANFORD SWITCH SUB</v>
          </cell>
        </row>
        <row r="385">
          <cell r="A385" t="str">
            <v>GWF HANFORD SWITCHES SUB</v>
          </cell>
        </row>
        <row r="386">
          <cell r="A386" t="str">
            <v>HAAS PH SUB</v>
          </cell>
        </row>
        <row r="387">
          <cell r="A387" t="str">
            <v>HALF MOON BAY SUB</v>
          </cell>
        </row>
        <row r="388">
          <cell r="A388" t="str">
            <v>HALSEY PH SUB</v>
          </cell>
        </row>
        <row r="389">
          <cell r="A389" t="str">
            <v>HAMILTON BRANCH SUB</v>
          </cell>
        </row>
        <row r="390">
          <cell r="A390" t="str">
            <v>HAMILTON FIELD SUB</v>
          </cell>
        </row>
        <row r="391">
          <cell r="A391" t="str">
            <v>HAMILTON SUB</v>
          </cell>
        </row>
        <row r="392">
          <cell r="A392" t="str">
            <v>HAMMER SUB</v>
          </cell>
        </row>
        <row r="393">
          <cell r="A393" t="str">
            <v>HAMMONDS SUB</v>
          </cell>
        </row>
        <row r="394">
          <cell r="A394" t="str">
            <v>HANFORD SW STA SUB</v>
          </cell>
        </row>
        <row r="395">
          <cell r="A395" t="str">
            <v>HARDING SUB</v>
          </cell>
        </row>
        <row r="396">
          <cell r="A396" t="str">
            <v>HARDWICK SUB</v>
          </cell>
        </row>
        <row r="397">
          <cell r="A397" t="str">
            <v>HARRINGTON SUB</v>
          </cell>
        </row>
        <row r="398">
          <cell r="A398" t="str">
            <v>HARRIS SUB</v>
          </cell>
        </row>
        <row r="399">
          <cell r="A399" t="str">
            <v>HARTER SUB</v>
          </cell>
        </row>
        <row r="400">
          <cell r="A400" t="str">
            <v>HARTLEY SUB</v>
          </cell>
        </row>
        <row r="401">
          <cell r="A401" t="str">
            <v>HAT CREEK PH #1 SUB</v>
          </cell>
        </row>
        <row r="402">
          <cell r="A402" t="str">
            <v>HATTON SUB</v>
          </cell>
        </row>
        <row r="403">
          <cell r="A403" t="str">
            <v>HAYWARD O SUB</v>
          </cell>
        </row>
        <row r="404">
          <cell r="A404" t="str">
            <v>HEALDSBURG JUNCT SUB</v>
          </cell>
        </row>
        <row r="405">
          <cell r="A405" t="str">
            <v>HELM SUB</v>
          </cell>
        </row>
        <row r="406">
          <cell r="A406" t="str">
            <v>HELMS POWER PLANT SUB</v>
          </cell>
        </row>
        <row r="407">
          <cell r="A407" t="str">
            <v>HELMS PP SUB</v>
          </cell>
        </row>
        <row r="408">
          <cell r="A408" t="str">
            <v>HENRIETTA SUB</v>
          </cell>
        </row>
        <row r="409">
          <cell r="A409" t="str">
            <v>HERDLYN SUB</v>
          </cell>
        </row>
        <row r="410">
          <cell r="A410" t="str">
            <v>HERNDON SUB</v>
          </cell>
        </row>
        <row r="411">
          <cell r="A411" t="str">
            <v>HICKS SUB</v>
          </cell>
        </row>
        <row r="412">
          <cell r="A412" t="str">
            <v>HIGGINS SUB</v>
          </cell>
        </row>
        <row r="413">
          <cell r="A413" t="str">
            <v>HIGH STREET SUB</v>
          </cell>
        </row>
        <row r="414">
          <cell r="A414" t="str">
            <v>HIGHLANDS SUB</v>
          </cell>
        </row>
        <row r="415">
          <cell r="A415" t="str">
            <v>HIGHWAY SUB</v>
          </cell>
        </row>
        <row r="416">
          <cell r="A416" t="str">
            <v>HILLSDALE JUNCT SUB</v>
          </cell>
        </row>
        <row r="417">
          <cell r="A417" t="str">
            <v>HILLSDALE SUB</v>
          </cell>
        </row>
        <row r="418">
          <cell r="A418" t="str">
            <v>HOLLISTER SUB</v>
          </cell>
        </row>
        <row r="419">
          <cell r="A419" t="str">
            <v>HOLLYWOOD SUB</v>
          </cell>
        </row>
        <row r="420">
          <cell r="A420" t="str">
            <v>HONCUT SUB</v>
          </cell>
        </row>
        <row r="421">
          <cell r="A421" t="str">
            <v>HOOPA SUB</v>
          </cell>
        </row>
        <row r="422">
          <cell r="A422" t="str">
            <v>HOPLAND SUB</v>
          </cell>
        </row>
        <row r="423">
          <cell r="A423" t="str">
            <v>HORSESHOE SUB</v>
          </cell>
        </row>
        <row r="424">
          <cell r="A424" t="str">
            <v>HOWLAND ROAD SUB</v>
          </cell>
        </row>
        <row r="425">
          <cell r="A425" t="str">
            <v>HUMBOLDT BAY PP SUB</v>
          </cell>
        </row>
        <row r="426">
          <cell r="A426" t="str">
            <v>HUMBOLDT SUB</v>
          </cell>
        </row>
        <row r="427">
          <cell r="A427" t="str">
            <v>HURON SUB</v>
          </cell>
        </row>
        <row r="428">
          <cell r="A428" t="str">
            <v>HYAMPOM JUNCT SUB</v>
          </cell>
        </row>
        <row r="429">
          <cell r="A429" t="str">
            <v>IGNACIO SUB</v>
          </cell>
        </row>
        <row r="430">
          <cell r="A430" t="str">
            <v>IMHOFF SUB</v>
          </cell>
        </row>
        <row r="431">
          <cell r="A431" t="str">
            <v>INDIAN FLAT SUB</v>
          </cell>
        </row>
        <row r="432">
          <cell r="A432" t="str">
            <v>INDUSTRIAL ACRES SUB</v>
          </cell>
        </row>
        <row r="433">
          <cell r="A433" t="str">
            <v>IONE SUB</v>
          </cell>
        </row>
        <row r="434">
          <cell r="A434" t="str">
            <v>IUKA SUB</v>
          </cell>
        </row>
        <row r="435">
          <cell r="A435" t="str">
            <v>JACALITOS SUB</v>
          </cell>
        </row>
        <row r="436">
          <cell r="A436" t="str">
            <v>JACINTO SUB</v>
          </cell>
        </row>
        <row r="437">
          <cell r="A437" t="str">
            <v>JACKSON RANCH SUB</v>
          </cell>
        </row>
        <row r="438">
          <cell r="A438" t="str">
            <v>JACOBS CORNER SUB</v>
          </cell>
        </row>
        <row r="439">
          <cell r="A439" t="str">
            <v>JAMESON SUB</v>
          </cell>
        </row>
        <row r="440">
          <cell r="A440" t="str">
            <v>JANES CREEK SUB</v>
          </cell>
        </row>
        <row r="441">
          <cell r="A441" t="str">
            <v>JARVIS SUB</v>
          </cell>
        </row>
        <row r="442">
          <cell r="A442" t="str">
            <v>JEFFERSON SUB</v>
          </cell>
        </row>
        <row r="443">
          <cell r="A443" t="str">
            <v>JESSUP SUB</v>
          </cell>
        </row>
        <row r="444">
          <cell r="A444" t="str">
            <v>JOLON JUNCT SUB</v>
          </cell>
        </row>
        <row r="445">
          <cell r="A445" t="str">
            <v>JOLON SUB</v>
          </cell>
        </row>
        <row r="446">
          <cell r="A446" t="str">
            <v>JUDAH SUB</v>
          </cell>
        </row>
        <row r="447">
          <cell r="A447" t="str">
            <v>KANAKA SUB</v>
          </cell>
        </row>
        <row r="448">
          <cell r="A448" t="str">
            <v>KASSON SUB</v>
          </cell>
        </row>
        <row r="449">
          <cell r="A449" t="str">
            <v>KELSO SUB</v>
          </cell>
        </row>
        <row r="450">
          <cell r="A450" t="str">
            <v>KERCKHOFF PH  #1 SUB</v>
          </cell>
        </row>
        <row r="451">
          <cell r="A451" t="str">
            <v>KERCKHOFF PH  #2 SUB</v>
          </cell>
        </row>
        <row r="452">
          <cell r="A452" t="str">
            <v>KERMAN SUB</v>
          </cell>
        </row>
        <row r="453">
          <cell r="A453" t="str">
            <v>KERN CANYON PH SUB</v>
          </cell>
        </row>
        <row r="454">
          <cell r="A454" t="str">
            <v>KERN OIL SUB</v>
          </cell>
        </row>
        <row r="455">
          <cell r="A455" t="str">
            <v>KERN PP DIST SUB</v>
          </cell>
        </row>
        <row r="456">
          <cell r="A456" t="str">
            <v>KERN PP SUB</v>
          </cell>
        </row>
        <row r="457">
          <cell r="A457" t="str">
            <v>KERN WATER SUB</v>
          </cell>
        </row>
        <row r="458">
          <cell r="A458" t="str">
            <v>KESWICK SUB</v>
          </cell>
        </row>
        <row r="459">
          <cell r="A459" t="str">
            <v>KETTLEMAN HILLS SUB</v>
          </cell>
        </row>
        <row r="460">
          <cell r="A460" t="str">
            <v>KILARC PH SUB</v>
          </cell>
        </row>
        <row r="461">
          <cell r="A461" t="str">
            <v>KING CITY SUB</v>
          </cell>
        </row>
        <row r="462">
          <cell r="A462" t="str">
            <v>KINGS RIVER PH SUB</v>
          </cell>
        </row>
        <row r="463">
          <cell r="A463" t="str">
            <v>KINGSBURG SUB</v>
          </cell>
        </row>
        <row r="464">
          <cell r="A464" t="str">
            <v>KIRKER SUB</v>
          </cell>
        </row>
        <row r="465">
          <cell r="A465" t="str">
            <v>KNIGHTS LANDING SUB</v>
          </cell>
        </row>
        <row r="466">
          <cell r="A466" t="str">
            <v>KONOCTI SUB</v>
          </cell>
        </row>
        <row r="467">
          <cell r="A467" t="str">
            <v>LAGUNA SECA SUB</v>
          </cell>
        </row>
        <row r="468">
          <cell r="A468" t="str">
            <v>LAGUNITAS SUB</v>
          </cell>
        </row>
        <row r="469">
          <cell r="A469" t="str">
            <v>LAKEVIEW SUB</v>
          </cell>
        </row>
        <row r="470">
          <cell r="A470" t="str">
            <v>LAKEVILLE SUB</v>
          </cell>
        </row>
        <row r="471">
          <cell r="A471" t="str">
            <v>LAKEWOOD SUB</v>
          </cell>
        </row>
        <row r="472">
          <cell r="A472" t="str">
            <v>LAMBIE SUB</v>
          </cell>
        </row>
        <row r="473">
          <cell r="A473" t="str">
            <v>LAMMERS SUB</v>
          </cell>
        </row>
        <row r="474">
          <cell r="A474" t="str">
            <v>LAMONT SUB</v>
          </cell>
        </row>
        <row r="475">
          <cell r="A475" t="str">
            <v>LAS AROMAS SUB</v>
          </cell>
        </row>
        <row r="476">
          <cell r="A476" t="str">
            <v>LAS GALLINAS A SUB</v>
          </cell>
        </row>
        <row r="477">
          <cell r="A477" t="str">
            <v>LAS PALMAS SUB</v>
          </cell>
        </row>
        <row r="478">
          <cell r="A478" t="str">
            <v>LAS POSITAS SUB</v>
          </cell>
        </row>
        <row r="479">
          <cell r="A479" t="str">
            <v>LAS PULGAS SUB</v>
          </cell>
        </row>
        <row r="480">
          <cell r="A480" t="str">
            <v>LAURELES SUB</v>
          </cell>
        </row>
        <row r="481">
          <cell r="A481" t="str">
            <v>LAWNDALE SUB</v>
          </cell>
        </row>
        <row r="482">
          <cell r="A482" t="str">
            <v>LAWRENCE SUB</v>
          </cell>
        </row>
        <row r="483">
          <cell r="A483" t="str">
            <v>LAYTONVILLE SUB</v>
          </cell>
        </row>
        <row r="484">
          <cell r="A484" t="str">
            <v>LE GRAND SUB</v>
          </cell>
        </row>
        <row r="485">
          <cell r="A485" t="str">
            <v>LEMOORE SUB</v>
          </cell>
        </row>
        <row r="486">
          <cell r="A486" t="str">
            <v>LERDO SUB</v>
          </cell>
        </row>
        <row r="487">
          <cell r="A487" t="str">
            <v>LERNER SUB</v>
          </cell>
        </row>
        <row r="488">
          <cell r="A488" t="str">
            <v>LEWISTON SUB</v>
          </cell>
        </row>
        <row r="489">
          <cell r="A489" t="str">
            <v>LIMESTONE SUB</v>
          </cell>
        </row>
        <row r="490">
          <cell r="A490" t="str">
            <v>LINCOLN SUB</v>
          </cell>
        </row>
        <row r="491">
          <cell r="A491" t="str">
            <v>LINDEN SUB</v>
          </cell>
        </row>
        <row r="492">
          <cell r="A492" t="str">
            <v>LIVE OAK SUB</v>
          </cell>
        </row>
        <row r="493">
          <cell r="A493" t="str">
            <v>LIVE OAK SW STA SUB</v>
          </cell>
        </row>
        <row r="494">
          <cell r="A494" t="str">
            <v>LIVERMORE SUB</v>
          </cell>
        </row>
        <row r="495">
          <cell r="A495" t="str">
            <v>LIVINGSTON JCT SUB</v>
          </cell>
        </row>
        <row r="496">
          <cell r="A496" t="str">
            <v>LIVINGSTON JUNCT SUB</v>
          </cell>
        </row>
        <row r="497">
          <cell r="A497" t="str">
            <v>LIVINGSTON SUB</v>
          </cell>
        </row>
        <row r="498">
          <cell r="A498" t="str">
            <v>LLAGAS SUB</v>
          </cell>
        </row>
        <row r="499">
          <cell r="A499" t="str">
            <v>LOCKEFORD SUB</v>
          </cell>
        </row>
        <row r="500">
          <cell r="A500" t="str">
            <v>LOCKHEED #1 SW STA SUB</v>
          </cell>
        </row>
        <row r="501">
          <cell r="A501" t="str">
            <v>LOCKHEED #2 SUB</v>
          </cell>
        </row>
        <row r="502">
          <cell r="A502" t="str">
            <v>LOCKHEED1 SW STA SUB</v>
          </cell>
        </row>
        <row r="503">
          <cell r="A503" t="str">
            <v>LOCKHEED2 SUB</v>
          </cell>
        </row>
        <row r="504">
          <cell r="A504" t="str">
            <v>LODI SUB</v>
          </cell>
        </row>
        <row r="505">
          <cell r="A505" t="str">
            <v>LOGAN CREEK SUB</v>
          </cell>
        </row>
        <row r="506">
          <cell r="A506" t="str">
            <v>LOMPOC SUB</v>
          </cell>
        </row>
        <row r="507">
          <cell r="A507" t="str">
            <v>LONETREE SUB</v>
          </cell>
        </row>
        <row r="508">
          <cell r="A508" t="str">
            <v>LOS ALTOS SUB</v>
          </cell>
        </row>
        <row r="509">
          <cell r="A509" t="str">
            <v>LOS BANOS SUB</v>
          </cell>
        </row>
        <row r="510">
          <cell r="A510" t="str">
            <v>LOS COCHES SUB</v>
          </cell>
        </row>
        <row r="511">
          <cell r="A511" t="str">
            <v>LOS ESTEROS SUB</v>
          </cell>
        </row>
        <row r="512">
          <cell r="A512" t="str">
            <v>LOS GATOS SUB</v>
          </cell>
        </row>
        <row r="513">
          <cell r="A513" t="str">
            <v>LOS MOLINOS SUB</v>
          </cell>
        </row>
        <row r="514">
          <cell r="A514" t="str">
            <v>LOS OSITOS SUB</v>
          </cell>
        </row>
        <row r="515">
          <cell r="A515" t="str">
            <v>LOST HILLS SUB</v>
          </cell>
        </row>
        <row r="516">
          <cell r="A516" t="str">
            <v>LOUISE SUB</v>
          </cell>
        </row>
        <row r="517">
          <cell r="A517" t="str">
            <v>LOW GAP SUB</v>
          </cell>
        </row>
        <row r="518">
          <cell r="A518" t="str">
            <v>LOWER LAKE SUB</v>
          </cell>
        </row>
        <row r="519">
          <cell r="A519" t="str">
            <v>LOWER LAKE SW STA SUB</v>
          </cell>
        </row>
        <row r="520">
          <cell r="A520" t="str">
            <v>LOYOLA SUB</v>
          </cell>
        </row>
        <row r="521">
          <cell r="A521" t="str">
            <v>LUCERNE SUB</v>
          </cell>
        </row>
        <row r="522">
          <cell r="A522" t="str">
            <v>LYOTH SUB</v>
          </cell>
        </row>
        <row r="523">
          <cell r="A523" t="str">
            <v>MABURY SUB</v>
          </cell>
        </row>
        <row r="524">
          <cell r="A524" t="str">
            <v>MADERA SUB</v>
          </cell>
        </row>
        <row r="525">
          <cell r="A525" t="str">
            <v>MADISON SUB</v>
          </cell>
        </row>
        <row r="526">
          <cell r="A526" t="str">
            <v>MAGUNDEN SUB</v>
          </cell>
        </row>
        <row r="527">
          <cell r="A527" t="str">
            <v>MAINE PRAIRIE SUB</v>
          </cell>
        </row>
        <row r="528">
          <cell r="A528" t="str">
            <v>MALAGA SUB</v>
          </cell>
        </row>
        <row r="529">
          <cell r="A529" t="str">
            <v>MANCHESTER SUB</v>
          </cell>
        </row>
        <row r="530">
          <cell r="A530" t="str">
            <v>MANTECA SUB</v>
          </cell>
        </row>
        <row r="531">
          <cell r="A531" t="str">
            <v>MANZANITA JUNCT SUB</v>
          </cell>
        </row>
        <row r="532">
          <cell r="A532" t="str">
            <v>MANZANITA SUB</v>
          </cell>
        </row>
        <row r="533">
          <cell r="A533" t="str">
            <v>MAPLE CREEK SUB</v>
          </cell>
        </row>
        <row r="534">
          <cell r="A534" t="str">
            <v>MAPLE SUB</v>
          </cell>
        </row>
        <row r="535">
          <cell r="A535" t="str">
            <v>MARICOPA SUB</v>
          </cell>
        </row>
        <row r="536">
          <cell r="A536" t="str">
            <v>MARIPOSA SUB</v>
          </cell>
        </row>
        <row r="537">
          <cell r="A537" t="str">
            <v>MARKHAM SUB</v>
          </cell>
        </row>
        <row r="538">
          <cell r="A538" t="str">
            <v>MARSH SUB</v>
          </cell>
        </row>
        <row r="539">
          <cell r="A539" t="str">
            <v>MARTELL SUB</v>
          </cell>
        </row>
        <row r="540">
          <cell r="A540" t="str">
            <v>MARTINEZ PP SUB</v>
          </cell>
        </row>
        <row r="541">
          <cell r="A541" t="str">
            <v>MARYSVILLE SUB</v>
          </cell>
        </row>
        <row r="542">
          <cell r="A542" t="str">
            <v>MASONITE JUNCT SW STA SUB</v>
          </cell>
        </row>
        <row r="543">
          <cell r="A543" t="str">
            <v>MAXWELL SUB</v>
          </cell>
        </row>
        <row r="544">
          <cell r="A544" t="str">
            <v>MCARTHUR SUB</v>
          </cell>
        </row>
        <row r="545">
          <cell r="A545" t="str">
            <v>MCCALL SUB</v>
          </cell>
        </row>
        <row r="546">
          <cell r="A546" t="str">
            <v>MCDONALD-MCDONALDISLAND SUB</v>
          </cell>
        </row>
        <row r="547">
          <cell r="A547" t="str">
            <v>MCFARLAND SUB</v>
          </cell>
        </row>
        <row r="548">
          <cell r="A548" t="str">
            <v>MCKEE SUB</v>
          </cell>
        </row>
        <row r="549">
          <cell r="A549" t="str">
            <v>MCKITTRICK SUB</v>
          </cell>
        </row>
        <row r="550">
          <cell r="A550" t="str">
            <v>MCMULLIN SUB</v>
          </cell>
        </row>
        <row r="551">
          <cell r="A551" t="str">
            <v>MEADOW LANE SUB</v>
          </cell>
        </row>
        <row r="552">
          <cell r="A552" t="str">
            <v>MEDER SUB</v>
          </cell>
        </row>
        <row r="553">
          <cell r="A553" t="str">
            <v>MELONES SW STA SUB</v>
          </cell>
        </row>
        <row r="554">
          <cell r="A554" t="str">
            <v>MENDOCINO SUB</v>
          </cell>
        </row>
        <row r="555">
          <cell r="A555" t="str">
            <v>MENDOTA SUB</v>
          </cell>
        </row>
        <row r="556">
          <cell r="A556" t="str">
            <v>MENLO SUB</v>
          </cell>
        </row>
        <row r="557">
          <cell r="A557" t="str">
            <v>MERCED FALLS PH SUB</v>
          </cell>
        </row>
        <row r="558">
          <cell r="A558" t="str">
            <v>MERCED SUB</v>
          </cell>
        </row>
        <row r="559">
          <cell r="A559" t="str">
            <v>MERCY SPRINGS SUB</v>
          </cell>
        </row>
        <row r="560">
          <cell r="A560" t="str">
            <v>MERIDIAN SUB</v>
          </cell>
        </row>
        <row r="561">
          <cell r="A561" t="str">
            <v>MESA SUB</v>
          </cell>
        </row>
        <row r="562">
          <cell r="A562" t="str">
            <v>METCALF SUB</v>
          </cell>
        </row>
        <row r="563">
          <cell r="A563" t="str">
            <v>METTLER SUB</v>
          </cell>
        </row>
        <row r="564">
          <cell r="A564" t="str">
            <v>MIDDLE RIVER SUB</v>
          </cell>
        </row>
        <row r="565">
          <cell r="A565" t="str">
            <v>MIDDLETOWN SUB</v>
          </cell>
        </row>
        <row r="566">
          <cell r="A566" t="str">
            <v>MIDSUN SW STA SUB</v>
          </cell>
        </row>
        <row r="567">
          <cell r="A567" t="str">
            <v>MIDWAY SUB</v>
          </cell>
        </row>
        <row r="568">
          <cell r="A568" t="str">
            <v>MILLBRAE SUB</v>
          </cell>
        </row>
        <row r="569">
          <cell r="A569" t="str">
            <v>MILPITAS SUB</v>
          </cell>
        </row>
        <row r="570">
          <cell r="A570" t="str">
            <v>MINERAL SUB</v>
          </cell>
        </row>
        <row r="571">
          <cell r="A571" t="str">
            <v>MIRA VISTA SUB</v>
          </cell>
        </row>
        <row r="572">
          <cell r="A572" t="str">
            <v>MIRABEL SUB</v>
          </cell>
        </row>
        <row r="573">
          <cell r="A573" t="str">
            <v>MISSOURI FLAT SW STA SUB</v>
          </cell>
        </row>
        <row r="574">
          <cell r="A574" t="str">
            <v>MI-WUK SUB</v>
          </cell>
        </row>
        <row r="575">
          <cell r="A575" t="str">
            <v>MOLINO SUB</v>
          </cell>
        </row>
        <row r="576">
          <cell r="A576" t="str">
            <v>MONARCH SUB</v>
          </cell>
        </row>
        <row r="577">
          <cell r="A577" t="str">
            <v>MONROE SUB</v>
          </cell>
        </row>
        <row r="578">
          <cell r="A578" t="str">
            <v>MONTA VISTA SUB</v>
          </cell>
        </row>
        <row r="579">
          <cell r="A579" t="str">
            <v>MONTAGUE SUB</v>
          </cell>
        </row>
        <row r="580">
          <cell r="A580" t="str">
            <v>MONTE RIO SUB</v>
          </cell>
        </row>
        <row r="581">
          <cell r="A581" t="str">
            <v>MONTEREY SUB</v>
          </cell>
        </row>
        <row r="582">
          <cell r="A582" t="str">
            <v>MONTICELLO SUB</v>
          </cell>
        </row>
        <row r="583">
          <cell r="A583" t="str">
            <v>MORAGA SUB</v>
          </cell>
        </row>
        <row r="584">
          <cell r="A584" t="str">
            <v>MORGAN HILL SUB</v>
          </cell>
        </row>
        <row r="585">
          <cell r="A585" t="str">
            <v>MORMON SUB</v>
          </cell>
        </row>
        <row r="586">
          <cell r="A586" t="str">
            <v>MORRO BAY SUB</v>
          </cell>
        </row>
        <row r="587">
          <cell r="A587" t="str">
            <v>MORRO BAY SW STA SUB</v>
          </cell>
        </row>
        <row r="588">
          <cell r="A588" t="str">
            <v>MOSCONE SUB</v>
          </cell>
        </row>
        <row r="589">
          <cell r="A589" t="str">
            <v>MOSHER SUB</v>
          </cell>
        </row>
        <row r="590">
          <cell r="A590" t="str">
            <v>MOSS LANDING PP SUB</v>
          </cell>
        </row>
        <row r="591">
          <cell r="A591" t="str">
            <v>MOUNTAIN GATE JUNCT SUB</v>
          </cell>
        </row>
        <row r="592">
          <cell r="A592" t="str">
            <v>MOUNTAIN VIEW SUB</v>
          </cell>
        </row>
        <row r="593">
          <cell r="A593" t="str">
            <v>MT. EDEN SUB</v>
          </cell>
        </row>
        <row r="594">
          <cell r="A594" t="str">
            <v>MT. QUARRIES SUB</v>
          </cell>
        </row>
        <row r="595">
          <cell r="A595" t="str">
            <v>NAPA SUB</v>
          </cell>
        </row>
        <row r="596">
          <cell r="A596" t="str">
            <v>NARROWS SUB</v>
          </cell>
        </row>
        <row r="597">
          <cell r="A597" t="str">
            <v>NAVY LAB SUB</v>
          </cell>
        </row>
        <row r="598">
          <cell r="A598" t="str">
            <v>NAVY SCHOOL SUB</v>
          </cell>
        </row>
        <row r="599">
          <cell r="A599" t="str">
            <v>NEW HOPE SUB</v>
          </cell>
        </row>
        <row r="600">
          <cell r="A600" t="str">
            <v>NEW KEARNEY SUB</v>
          </cell>
        </row>
        <row r="601">
          <cell r="A601" t="str">
            <v>NEWARK DIST SUB</v>
          </cell>
        </row>
        <row r="602">
          <cell r="A602" t="str">
            <v>NEWARK SUB</v>
          </cell>
        </row>
        <row r="603">
          <cell r="A603" t="str">
            <v>NEWBURG SUB</v>
          </cell>
        </row>
        <row r="604">
          <cell r="A604" t="str">
            <v>NEWHALL SUB</v>
          </cell>
        </row>
        <row r="605">
          <cell r="A605" t="str">
            <v>NEWMAN SUB</v>
          </cell>
        </row>
        <row r="606">
          <cell r="A606" t="str">
            <v>NORCO SUB</v>
          </cell>
        </row>
        <row r="607">
          <cell r="A607" t="str">
            <v>NORD SUB</v>
          </cell>
        </row>
        <row r="608">
          <cell r="A608" t="str">
            <v>NORIEGA SUB</v>
          </cell>
        </row>
        <row r="609">
          <cell r="A609" t="str">
            <v>NORTECH SUB</v>
          </cell>
        </row>
        <row r="610">
          <cell r="A610" t="str">
            <v>NORTH BRANCH SUB</v>
          </cell>
        </row>
        <row r="611">
          <cell r="A611" t="str">
            <v>NORTH DUBLIN SUB</v>
          </cell>
        </row>
        <row r="612">
          <cell r="A612" t="str">
            <v>NORTH TOWER SUB</v>
          </cell>
        </row>
        <row r="613">
          <cell r="A613" t="str">
            <v>NOTRE DAME SUB</v>
          </cell>
        </row>
        <row r="614">
          <cell r="A614" t="str">
            <v>NOVATO SUB</v>
          </cell>
        </row>
        <row r="615">
          <cell r="A615" t="str">
            <v>OAK PARK SUB</v>
          </cell>
        </row>
        <row r="616">
          <cell r="A616" t="str">
            <v>OAK SUB</v>
          </cell>
        </row>
        <row r="617">
          <cell r="A617" t="str">
            <v>OAKHURST SUB</v>
          </cell>
        </row>
        <row r="618">
          <cell r="A618" t="str">
            <v>OAKLAND C (OAKLAND PP) SUB</v>
          </cell>
        </row>
        <row r="619">
          <cell r="A619" t="str">
            <v>OAKLAND D SUB</v>
          </cell>
        </row>
        <row r="620">
          <cell r="A620" t="str">
            <v>OAKLAND I SUB</v>
          </cell>
        </row>
        <row r="621">
          <cell r="A621" t="str">
            <v>OAKLAND J SUB</v>
          </cell>
        </row>
        <row r="622">
          <cell r="A622" t="str">
            <v>OAKLAND K (CLAREMONT) SUB</v>
          </cell>
        </row>
        <row r="623">
          <cell r="A623" t="str">
            <v>OAKLAND L SUB</v>
          </cell>
        </row>
        <row r="624">
          <cell r="A624" t="str">
            <v>OAKLAND P SUB</v>
          </cell>
        </row>
        <row r="625">
          <cell r="A625" t="str">
            <v>OAKLAND X SUB</v>
          </cell>
        </row>
        <row r="626">
          <cell r="A626" t="str">
            <v>OAKMONT NORTH SUB</v>
          </cell>
        </row>
        <row r="627">
          <cell r="A627" t="str">
            <v>OAKMONT SOUTH SUB</v>
          </cell>
        </row>
        <row r="628">
          <cell r="A628" t="str">
            <v>OCEAN AVE SUB</v>
          </cell>
        </row>
        <row r="629">
          <cell r="A629" t="str">
            <v>OCEANO SUB</v>
          </cell>
        </row>
        <row r="630">
          <cell r="A630" t="str">
            <v>OILFIELDS SUB</v>
          </cell>
        </row>
        <row r="631">
          <cell r="A631" t="str">
            <v>OLD KEARNEY SUB</v>
          </cell>
        </row>
        <row r="632">
          <cell r="A632" t="str">
            <v>OLD RIVER SUB</v>
          </cell>
        </row>
        <row r="633">
          <cell r="A633" t="str">
            <v>OLEMA SUB</v>
          </cell>
        </row>
        <row r="634">
          <cell r="A634" t="str">
            <v>OLETA SUB</v>
          </cell>
        </row>
        <row r="635">
          <cell r="A635" t="str">
            <v>OLEUM PP SUB</v>
          </cell>
        </row>
        <row r="636">
          <cell r="A636" t="str">
            <v>OLIVEHURST SUB</v>
          </cell>
        </row>
        <row r="637">
          <cell r="A637" t="str">
            <v>OPAL CLIFF SUB</v>
          </cell>
        </row>
        <row r="638">
          <cell r="A638" t="str">
            <v>OREGON TRAIL SUB</v>
          </cell>
        </row>
        <row r="639">
          <cell r="A639" t="str">
            <v>ORICK SUB</v>
          </cell>
        </row>
        <row r="640">
          <cell r="A640" t="str">
            <v>ORINDA SUB</v>
          </cell>
        </row>
        <row r="641">
          <cell r="A641" t="str">
            <v>ORIOLE SUB</v>
          </cell>
        </row>
        <row r="642">
          <cell r="A642" t="str">
            <v>ORLAND B SUB</v>
          </cell>
        </row>
        <row r="643">
          <cell r="A643" t="str">
            <v>ORO FINO SUB</v>
          </cell>
        </row>
        <row r="644">
          <cell r="A644" t="str">
            <v>ORO LOMA SUB</v>
          </cell>
        </row>
        <row r="645">
          <cell r="A645" t="str">
            <v>OROSI SUB</v>
          </cell>
        </row>
        <row r="646">
          <cell r="A646" t="str">
            <v>OROVILLE SUB</v>
          </cell>
        </row>
        <row r="647">
          <cell r="A647" t="str">
            <v>ORTIGA SUB</v>
          </cell>
        </row>
        <row r="648">
          <cell r="A648" t="str">
            <v>OTTER SUB</v>
          </cell>
        </row>
        <row r="649">
          <cell r="A649" t="str">
            <v>PACHECO SUB</v>
          </cell>
        </row>
        <row r="650">
          <cell r="A650" t="str">
            <v>PACIFIC GROVE SUB</v>
          </cell>
        </row>
        <row r="651">
          <cell r="A651" t="str">
            <v>PACIFICA SUB</v>
          </cell>
        </row>
        <row r="652">
          <cell r="A652" t="str">
            <v>PAJARO SUB</v>
          </cell>
        </row>
        <row r="653">
          <cell r="A653" t="str">
            <v>PALERMO SUB</v>
          </cell>
        </row>
        <row r="654">
          <cell r="A654" t="str">
            <v>PALMER SUB</v>
          </cell>
        </row>
        <row r="655">
          <cell r="A655" t="str">
            <v>PALO ALTO SW STA SUB</v>
          </cell>
        </row>
        <row r="656">
          <cell r="A656" t="str">
            <v>PALO SECO SUB</v>
          </cell>
        </row>
        <row r="657">
          <cell r="A657" t="str">
            <v>PANAMA SUB</v>
          </cell>
        </row>
        <row r="658">
          <cell r="A658" t="str">
            <v>PANOCHE SUB</v>
          </cell>
        </row>
        <row r="659">
          <cell r="A659" t="str">
            <v>PANORAMA SUB</v>
          </cell>
        </row>
        <row r="660">
          <cell r="A660" t="str">
            <v>PARADISE SUB</v>
          </cell>
        </row>
        <row r="661">
          <cell r="A661" t="str">
            <v>PARKS SUB</v>
          </cell>
        </row>
        <row r="662">
          <cell r="A662" t="str">
            <v>PARKWAY SUB</v>
          </cell>
        </row>
        <row r="663">
          <cell r="A663" t="str">
            <v>PARLIER SUB</v>
          </cell>
        </row>
        <row r="664">
          <cell r="A664" t="str">
            <v>PARSONS SUB</v>
          </cell>
        </row>
        <row r="665">
          <cell r="A665" t="str">
            <v>PASO ROBLES SUB</v>
          </cell>
        </row>
        <row r="666">
          <cell r="A666" t="str">
            <v>PATTERSON SUB</v>
          </cell>
        </row>
        <row r="667">
          <cell r="A667" t="str">
            <v>PAUL SWEET SUB</v>
          </cell>
        </row>
        <row r="668">
          <cell r="A668" t="str">
            <v>PAUL SWEET TSVC SUB</v>
          </cell>
        </row>
        <row r="669">
          <cell r="A669" t="str">
            <v>PEABODY SUB</v>
          </cell>
        </row>
        <row r="670">
          <cell r="A670" t="str">
            <v>PEACHTON SUB</v>
          </cell>
        </row>
        <row r="671">
          <cell r="A671" t="str">
            <v>PEASE SUB</v>
          </cell>
        </row>
        <row r="672">
          <cell r="A672" t="str">
            <v>PENNGROVE SUB</v>
          </cell>
        </row>
        <row r="673">
          <cell r="A673" t="str">
            <v>PENRYN SUB</v>
          </cell>
        </row>
        <row r="674">
          <cell r="A674" t="str">
            <v>PEORIA SUB</v>
          </cell>
        </row>
        <row r="675">
          <cell r="A675" t="str">
            <v>PERRY SUB</v>
          </cell>
        </row>
        <row r="676">
          <cell r="A676" t="str">
            <v>PETALUMA A SUB</v>
          </cell>
        </row>
        <row r="677">
          <cell r="A677" t="str">
            <v>PETALUMA C SUB</v>
          </cell>
        </row>
        <row r="678">
          <cell r="A678" t="str">
            <v>PETROL SUB</v>
          </cell>
        </row>
        <row r="679">
          <cell r="A679" t="str">
            <v>PHILO JUNCT SUB</v>
          </cell>
        </row>
        <row r="680">
          <cell r="A680" t="str">
            <v>PHILO SUB</v>
          </cell>
        </row>
        <row r="681">
          <cell r="A681" t="str">
            <v>PIEDMONT</v>
          </cell>
        </row>
        <row r="682">
          <cell r="A682" t="str">
            <v>PIEDMONT E SUB</v>
          </cell>
        </row>
        <row r="683">
          <cell r="A683" t="str">
            <v>PIERCY SUB</v>
          </cell>
        </row>
        <row r="684">
          <cell r="A684" t="str">
            <v>PIKE CITY SUB</v>
          </cell>
        </row>
        <row r="685">
          <cell r="A685" t="str">
            <v>PINE GROVE SUB</v>
          </cell>
        </row>
        <row r="686">
          <cell r="A686" t="str">
            <v>PINECREST SUB</v>
          </cell>
        </row>
        <row r="687">
          <cell r="A687" t="str">
            <v>PINEDALE SUB</v>
          </cell>
        </row>
        <row r="688">
          <cell r="A688" t="str">
            <v>PIT #1 PH SUB</v>
          </cell>
        </row>
        <row r="689">
          <cell r="A689" t="str">
            <v>PIT #3 PH SUB</v>
          </cell>
        </row>
        <row r="690">
          <cell r="A690" t="str">
            <v>PIT #5 PH SUB</v>
          </cell>
        </row>
        <row r="691">
          <cell r="A691" t="str">
            <v>PITTSBURG PP SUB</v>
          </cell>
        </row>
        <row r="692">
          <cell r="A692" t="str">
            <v>PITTSBURG SUB</v>
          </cell>
        </row>
        <row r="693">
          <cell r="A693" t="str">
            <v>PLACER SUB</v>
          </cell>
        </row>
        <row r="694">
          <cell r="A694" t="str">
            <v>PLACERVILLE SUB</v>
          </cell>
        </row>
        <row r="695">
          <cell r="A695" t="str">
            <v>PLAINFIELD SUB</v>
          </cell>
        </row>
        <row r="696">
          <cell r="A696" t="str">
            <v>PLEASANT GROVE SUB</v>
          </cell>
        </row>
        <row r="697">
          <cell r="A697" t="str">
            <v>PLEASANT HILL SUB</v>
          </cell>
        </row>
        <row r="698">
          <cell r="A698" t="str">
            <v>PLUMAS SUB</v>
          </cell>
        </row>
        <row r="699">
          <cell r="A699" t="str">
            <v>PLYMOUTH SUB</v>
          </cell>
        </row>
        <row r="700">
          <cell r="A700" t="str">
            <v>POE PH SUB</v>
          </cell>
        </row>
        <row r="701">
          <cell r="A701" t="str">
            <v>POINT ARENA SUB</v>
          </cell>
        </row>
        <row r="702">
          <cell r="A702" t="str">
            <v>POINT MORETTI SUB</v>
          </cell>
        </row>
        <row r="703">
          <cell r="A703" t="str">
            <v>POINT PINOLE SUB</v>
          </cell>
        </row>
        <row r="704">
          <cell r="A704" t="str">
            <v>PORT COSTA BRICK SUB</v>
          </cell>
        </row>
        <row r="705">
          <cell r="A705" t="str">
            <v>PORTOLA SUB</v>
          </cell>
        </row>
        <row r="706">
          <cell r="A706" t="str">
            <v>POSCO SUB</v>
          </cell>
        </row>
        <row r="707">
          <cell r="A707" t="str">
            <v>POSO MOUNTAIN SUB</v>
          </cell>
        </row>
        <row r="708">
          <cell r="A708" t="str">
            <v>POTTER VALLEY PH SUB</v>
          </cell>
        </row>
        <row r="709">
          <cell r="A709" t="str">
            <v>PRAXAIR SUB</v>
          </cell>
        </row>
        <row r="710">
          <cell r="A710" t="str">
            <v>PRUNEDALE SUB</v>
          </cell>
        </row>
        <row r="711">
          <cell r="A711" t="str">
            <v>PUEBLO SUB</v>
          </cell>
        </row>
        <row r="712">
          <cell r="A712" t="str">
            <v>PURISIMA SUB</v>
          </cell>
        </row>
        <row r="713">
          <cell r="A713" t="str">
            <v>PUTAH CREEK SUB</v>
          </cell>
        </row>
        <row r="714">
          <cell r="A714" t="str">
            <v>RACE TRACK SUB</v>
          </cell>
        </row>
        <row r="715">
          <cell r="A715" t="str">
            <v>RADUM SUB</v>
          </cell>
        </row>
        <row r="716">
          <cell r="A716" t="str">
            <v>RAINBOW SUB</v>
          </cell>
        </row>
        <row r="717">
          <cell r="A717" t="str">
            <v>RALSTON SUB</v>
          </cell>
        </row>
        <row r="718">
          <cell r="A718" t="str">
            <v>RANCHERS COTTON SUB</v>
          </cell>
        </row>
        <row r="719">
          <cell r="A719" t="str">
            <v>RANDOLPH SUB</v>
          </cell>
        </row>
        <row r="720">
          <cell r="A720" t="str">
            <v>RAVENSWOOD SUB</v>
          </cell>
        </row>
        <row r="721">
          <cell r="A721" t="str">
            <v>RAWSON SUB</v>
          </cell>
        </row>
        <row r="722">
          <cell r="A722" t="str">
            <v>RECLAMATION DIST#108 SUB</v>
          </cell>
        </row>
        <row r="723">
          <cell r="A723" t="str">
            <v>RECLAMATION DIST#1500 SUB</v>
          </cell>
        </row>
        <row r="724">
          <cell r="A724" t="str">
            <v>RECLAMATION DIST#2047 SUB</v>
          </cell>
        </row>
        <row r="725">
          <cell r="A725" t="str">
            <v>RECLAMATION DIST#999 SUB</v>
          </cell>
        </row>
        <row r="726">
          <cell r="A726" t="str">
            <v>RED BLUFF JCT SUB</v>
          </cell>
        </row>
        <row r="727">
          <cell r="A727" t="str">
            <v>RED BLUFF JUNCT SUB</v>
          </cell>
        </row>
        <row r="728">
          <cell r="A728" t="str">
            <v>RED BLUFF SUB</v>
          </cell>
        </row>
        <row r="729">
          <cell r="A729" t="str">
            <v>REDBUD SUB</v>
          </cell>
        </row>
        <row r="730">
          <cell r="A730" t="str">
            <v>REDWOOD CITY SUB</v>
          </cell>
        </row>
        <row r="731">
          <cell r="A731" t="str">
            <v>REEDLEY SUB</v>
          </cell>
        </row>
        <row r="732">
          <cell r="A732" t="str">
            <v>RENFRO SUB</v>
          </cell>
        </row>
        <row r="733">
          <cell r="A733" t="str">
            <v>RESEARCH SUB</v>
          </cell>
        </row>
        <row r="734">
          <cell r="A734" t="str">
            <v>RESERVATION ROAD SUB</v>
          </cell>
        </row>
        <row r="735">
          <cell r="A735" t="str">
            <v>RESERVE OIL SUB</v>
          </cell>
        </row>
        <row r="736">
          <cell r="A736" t="str">
            <v>RICE SUB</v>
          </cell>
        </row>
        <row r="737">
          <cell r="A737" t="str">
            <v>RICHMOND Q SUB</v>
          </cell>
        </row>
        <row r="738">
          <cell r="A738" t="str">
            <v>RICHMOND R SUB</v>
          </cell>
        </row>
        <row r="739">
          <cell r="A739" t="str">
            <v>RIDGE CABIN SUB</v>
          </cell>
        </row>
        <row r="740">
          <cell r="A740" t="str">
            <v>RIDGE SUB</v>
          </cell>
        </row>
        <row r="741">
          <cell r="A741" t="str">
            <v>RINCON SUB</v>
          </cell>
        </row>
        <row r="742">
          <cell r="A742" t="str">
            <v>RIO BRAVO SUB</v>
          </cell>
        </row>
        <row r="743">
          <cell r="A743" t="str">
            <v>RIO DEL MAR SUB</v>
          </cell>
        </row>
        <row r="744">
          <cell r="A744" t="str">
            <v>RIO DELL JCT SUB</v>
          </cell>
        </row>
        <row r="745">
          <cell r="A745" t="str">
            <v>RIO DELL JUNCT SUB</v>
          </cell>
        </row>
        <row r="746">
          <cell r="A746" t="str">
            <v>RIO DELL SUB</v>
          </cell>
        </row>
        <row r="747">
          <cell r="A747" t="str">
            <v>RIO OSO SUB</v>
          </cell>
        </row>
        <row r="748">
          <cell r="A748" t="str">
            <v>RIO VISTA SUB</v>
          </cell>
        </row>
        <row r="749">
          <cell r="A749" t="str">
            <v>RIPON SUB</v>
          </cell>
        </row>
        <row r="750">
          <cell r="A750" t="str">
            <v>RISING RIVER SUB</v>
          </cell>
        </row>
        <row r="751">
          <cell r="A751" t="str">
            <v>RIVER OAKS SUB</v>
          </cell>
        </row>
        <row r="752">
          <cell r="A752" t="str">
            <v>RIVER ROCK SUB</v>
          </cell>
        </row>
        <row r="753">
          <cell r="A753" t="str">
            <v>RIVERBANK JCT</v>
          </cell>
        </row>
        <row r="754">
          <cell r="A754" t="str">
            <v>RIVERBANK JCT SW STA</v>
          </cell>
        </row>
        <row r="755">
          <cell r="A755" t="str">
            <v>RIVERBANK SUB</v>
          </cell>
        </row>
        <row r="756">
          <cell r="A756" t="str">
            <v>ROB ROY SUB</v>
          </cell>
        </row>
        <row r="757">
          <cell r="A757" t="str">
            <v>ROBLES SUB</v>
          </cell>
        </row>
        <row r="758">
          <cell r="A758" t="str">
            <v>ROCK CREEK PH SUB</v>
          </cell>
        </row>
        <row r="759">
          <cell r="A759" t="str">
            <v>ROCKLIN SUB</v>
          </cell>
        </row>
        <row r="760">
          <cell r="A760" t="str">
            <v>ROLAND SUB</v>
          </cell>
        </row>
        <row r="761">
          <cell r="A761" t="str">
            <v>ROSEDALE SUB</v>
          </cell>
        </row>
        <row r="762">
          <cell r="A762" t="str">
            <v>ROSSMOOR SUB</v>
          </cell>
        </row>
        <row r="763">
          <cell r="A763" t="str">
            <v>ROUGH &amp; READY ISLAND SUB</v>
          </cell>
        </row>
        <row r="764">
          <cell r="A764" t="str">
            <v>ROUND MOUNTAIN SUB</v>
          </cell>
        </row>
        <row r="765">
          <cell r="A765" t="str">
            <v>RUCKER SUB</v>
          </cell>
        </row>
        <row r="766">
          <cell r="A766" t="str">
            <v>RUSS RANCH SUB</v>
          </cell>
        </row>
        <row r="767">
          <cell r="A767" t="str">
            <v>RUSSEL (SMUD) SUB</v>
          </cell>
        </row>
        <row r="768">
          <cell r="A768" t="str">
            <v>RUSSELL SUB</v>
          </cell>
        </row>
        <row r="769">
          <cell r="A769" t="str">
            <v>SALADO SUB</v>
          </cell>
        </row>
        <row r="770">
          <cell r="A770" t="str">
            <v>SALINAS SUB</v>
          </cell>
        </row>
        <row r="771">
          <cell r="A771" t="str">
            <v>SALMON CREEK SUB</v>
          </cell>
        </row>
        <row r="772">
          <cell r="A772" t="str">
            <v>SALT SPRINGS PH SUB</v>
          </cell>
        </row>
        <row r="773">
          <cell r="A773" t="str">
            <v>SAN ANDREAS SUB</v>
          </cell>
        </row>
        <row r="774">
          <cell r="A774" t="str">
            <v>SAN ANSELMO SUB</v>
          </cell>
        </row>
        <row r="775">
          <cell r="A775" t="str">
            <v>SAN ARDO SUB</v>
          </cell>
        </row>
        <row r="776">
          <cell r="A776" t="str">
            <v>SAN BERNARD SUB</v>
          </cell>
        </row>
        <row r="777">
          <cell r="A777" t="str">
            <v>SAN BRUNO SUB</v>
          </cell>
        </row>
        <row r="778">
          <cell r="A778" t="str">
            <v>SAN CARLOS SUB</v>
          </cell>
        </row>
        <row r="779">
          <cell r="A779" t="str">
            <v>SAN FRAN A (POTRERO PP) SUB</v>
          </cell>
        </row>
        <row r="780">
          <cell r="A780" t="str">
            <v>SAN FRAN AIRPORT SUB</v>
          </cell>
        </row>
        <row r="781">
          <cell r="A781" t="str">
            <v>SAN FRAN E SUB</v>
          </cell>
        </row>
        <row r="782">
          <cell r="A782" t="str">
            <v>SAN FRAN F (MARINA) SUB</v>
          </cell>
        </row>
        <row r="783">
          <cell r="A783" t="str">
            <v>SAN FRAN G SUB</v>
          </cell>
        </row>
        <row r="784">
          <cell r="A784" t="str">
            <v>SAN FRAN H (MARTIN) SUB</v>
          </cell>
        </row>
        <row r="785">
          <cell r="A785" t="str">
            <v>SAN FRAN I SUB</v>
          </cell>
        </row>
        <row r="786">
          <cell r="A786" t="str">
            <v>SAN FRAN J SUB</v>
          </cell>
        </row>
        <row r="787">
          <cell r="A787" t="str">
            <v>SAN FRAN K SUB</v>
          </cell>
        </row>
        <row r="788">
          <cell r="A788" t="str">
            <v>SAN FRAN L SUB</v>
          </cell>
        </row>
        <row r="789">
          <cell r="A789" t="str">
            <v>SAN FRAN M SUB</v>
          </cell>
        </row>
        <row r="790">
          <cell r="A790" t="str">
            <v>SAN FRAN N SUB</v>
          </cell>
        </row>
        <row r="791">
          <cell r="A791" t="str">
            <v>SAN FRAN P(HUNTERS POINT) SUB</v>
          </cell>
        </row>
        <row r="792">
          <cell r="A792" t="str">
            <v>SAN FRAN P-HUNTERS POINT SUB</v>
          </cell>
        </row>
        <row r="793">
          <cell r="A793" t="str">
            <v>SAN FRAN W (BAYSHORE) SUB</v>
          </cell>
        </row>
        <row r="794">
          <cell r="A794" t="str">
            <v>SAN FRAN X (MISSION) SUB</v>
          </cell>
        </row>
        <row r="795">
          <cell r="A795" t="str">
            <v>SAN FRAN Y (LARKIN) SUB</v>
          </cell>
        </row>
        <row r="796">
          <cell r="A796" t="str">
            <v>SAN FRAN Z (EMBARCADERO) SUB</v>
          </cell>
        </row>
        <row r="797">
          <cell r="A797" t="str">
            <v>SAN JOAQUIN #2 PH SUB</v>
          </cell>
        </row>
        <row r="798">
          <cell r="A798" t="str">
            <v>SAN JOAQUIN #3 PH SUB</v>
          </cell>
        </row>
        <row r="799">
          <cell r="A799" t="str">
            <v>SAN JOAQUIN SUB</v>
          </cell>
        </row>
        <row r="800">
          <cell r="A800" t="str">
            <v>SAN JOSE A SUB</v>
          </cell>
        </row>
        <row r="801">
          <cell r="A801" t="str">
            <v>SAN JOSE B SUB</v>
          </cell>
        </row>
        <row r="802">
          <cell r="A802" t="str">
            <v>SAN JUSTO SUB</v>
          </cell>
        </row>
        <row r="803">
          <cell r="A803" t="str">
            <v>SAN LEANDRO U SUB</v>
          </cell>
        </row>
        <row r="804">
          <cell r="A804" t="str">
            <v>SAN LORENZO SUB</v>
          </cell>
        </row>
        <row r="805">
          <cell r="A805" t="str">
            <v>SAN LUIS #3 SUB</v>
          </cell>
        </row>
        <row r="806">
          <cell r="A806" t="str">
            <v>SAN LUIS #5 SUB</v>
          </cell>
        </row>
        <row r="807">
          <cell r="A807" t="str">
            <v>SAN LUIS OBISPO SUB</v>
          </cell>
        </row>
        <row r="808">
          <cell r="A808" t="str">
            <v>SAN MARTIN SUB</v>
          </cell>
        </row>
        <row r="809">
          <cell r="A809" t="str">
            <v>SAN MATEO SUB</v>
          </cell>
        </row>
        <row r="810">
          <cell r="A810" t="str">
            <v>SAN MIGUEL SUB</v>
          </cell>
        </row>
        <row r="811">
          <cell r="A811" t="str">
            <v>SAN PABLO SUB</v>
          </cell>
        </row>
        <row r="812">
          <cell r="A812" t="str">
            <v>SAN RAFAEL SUB</v>
          </cell>
        </row>
        <row r="813">
          <cell r="A813" t="str">
            <v>SAN RAMON SUB</v>
          </cell>
        </row>
        <row r="814">
          <cell r="A814" t="str">
            <v>SAND CREEK SUB</v>
          </cell>
        </row>
        <row r="815">
          <cell r="A815" t="str">
            <v>SANGER SUB</v>
          </cell>
        </row>
        <row r="816">
          <cell r="A816" t="str">
            <v>SANTA MARIA SUB</v>
          </cell>
        </row>
        <row r="817">
          <cell r="A817" t="str">
            <v>SANTA NELLA SUB</v>
          </cell>
        </row>
        <row r="818">
          <cell r="A818" t="str">
            <v>SANTA RITA SUB</v>
          </cell>
        </row>
        <row r="819">
          <cell r="A819" t="str">
            <v>SANTA ROSA A SUB</v>
          </cell>
        </row>
        <row r="820">
          <cell r="A820" t="str">
            <v>SANTA ROSA B SUB</v>
          </cell>
        </row>
        <row r="821">
          <cell r="A821" t="str">
            <v>SANTA YNEZ SUB</v>
          </cell>
        </row>
        <row r="822">
          <cell r="A822" t="str">
            <v>SANTA YNEZ SW STA SUB</v>
          </cell>
        </row>
        <row r="823">
          <cell r="A823" t="str">
            <v>SARANAP SUB</v>
          </cell>
        </row>
        <row r="824">
          <cell r="A824" t="str">
            <v>SARATOGA SUB</v>
          </cell>
        </row>
        <row r="825">
          <cell r="A825" t="str">
            <v>SAUSALITO SUB</v>
          </cell>
        </row>
        <row r="826">
          <cell r="A826" t="str">
            <v>SCHINDLER SUB</v>
          </cell>
        </row>
        <row r="827">
          <cell r="A827" t="str">
            <v>SCHULTE SS SUB</v>
          </cell>
        </row>
        <row r="828">
          <cell r="A828" t="str">
            <v>SCHULTE SW STA SUB</v>
          </cell>
        </row>
        <row r="829">
          <cell r="A829" t="str">
            <v>SEACLIFF SUB</v>
          </cell>
        </row>
        <row r="830">
          <cell r="A830" t="str">
            <v>SEASCAPE SUB</v>
          </cell>
        </row>
        <row r="831">
          <cell r="A831" t="str">
            <v>SEMINARY SUB</v>
          </cell>
        </row>
        <row r="832">
          <cell r="A832" t="str">
            <v>SEMITROPIC SUB</v>
          </cell>
        </row>
        <row r="833">
          <cell r="A833" t="str">
            <v>SENTER SUB</v>
          </cell>
        </row>
        <row r="834">
          <cell r="A834" t="str">
            <v>SERRAMONTE SUB</v>
          </cell>
        </row>
        <row r="835">
          <cell r="A835" t="str">
            <v>SHADY GLEN SUB</v>
          </cell>
        </row>
        <row r="836">
          <cell r="A836" t="str">
            <v>SHAFTER SUB</v>
          </cell>
        </row>
        <row r="837">
          <cell r="A837" t="str">
            <v>SHARON SUB</v>
          </cell>
        </row>
        <row r="838">
          <cell r="A838" t="str">
            <v>SHINGLE SPRINGS SUB</v>
          </cell>
        </row>
        <row r="839">
          <cell r="A839" t="str">
            <v>SHREDDER SUB</v>
          </cell>
        </row>
        <row r="840">
          <cell r="A840" t="str">
            <v>SIERRACITYMOBLDSL SUB</v>
          </cell>
        </row>
        <row r="841">
          <cell r="A841" t="str">
            <v>SILVER  (AVENUE) SUB</v>
          </cell>
        </row>
        <row r="842">
          <cell r="A842" t="str">
            <v>SILVERADO SUB</v>
          </cell>
        </row>
        <row r="843">
          <cell r="A843" t="str">
            <v>SINCLAIR SUB</v>
          </cell>
        </row>
        <row r="844">
          <cell r="A844" t="str">
            <v>SISQUOC SUB</v>
          </cell>
        </row>
        <row r="845">
          <cell r="A845" t="str">
            <v>SIXTH AVE SUB</v>
          </cell>
        </row>
        <row r="846">
          <cell r="A846" t="str">
            <v>SKAGGS ISLAND SUB</v>
          </cell>
        </row>
        <row r="847">
          <cell r="A847" t="str">
            <v>SMARTVILLE SUB</v>
          </cell>
        </row>
        <row r="848">
          <cell r="A848" t="str">
            <v>SMYRNA SUB</v>
          </cell>
        </row>
        <row r="849">
          <cell r="A849" t="str">
            <v>SNEATH LANE SUB</v>
          </cell>
        </row>
        <row r="850">
          <cell r="A850" t="str">
            <v>SOBRANTE SUB</v>
          </cell>
        </row>
        <row r="851">
          <cell r="A851" t="str">
            <v>SOLANO SUB</v>
          </cell>
        </row>
        <row r="852">
          <cell r="A852" t="str">
            <v>SOLEDAD SUB</v>
          </cell>
        </row>
        <row r="853">
          <cell r="A853" t="str">
            <v>SONOMA A SUB</v>
          </cell>
        </row>
        <row r="854">
          <cell r="A854" t="str">
            <v>SOQUEL SUB</v>
          </cell>
        </row>
        <row r="855">
          <cell r="A855" t="str">
            <v>SOTO SUB</v>
          </cell>
        </row>
        <row r="856">
          <cell r="A856" t="str">
            <v>SOUTH BAY #1 &amp; #2 SUB</v>
          </cell>
        </row>
        <row r="857">
          <cell r="A857" t="str">
            <v>SOUTH PH SUB</v>
          </cell>
        </row>
        <row r="858">
          <cell r="A858" t="str">
            <v>SPANISH CREEK SUB</v>
          </cell>
        </row>
        <row r="859">
          <cell r="A859" t="str">
            <v>SPAULDING PH #1 SUB</v>
          </cell>
        </row>
        <row r="860">
          <cell r="A860" t="str">
            <v>SPENCE SUB</v>
          </cell>
        </row>
        <row r="861">
          <cell r="A861" t="str">
            <v>SPRING GAP PH SUB</v>
          </cell>
        </row>
        <row r="862">
          <cell r="A862" t="str">
            <v>SPRUCE SUB</v>
          </cell>
        </row>
        <row r="863">
          <cell r="A863" t="str">
            <v>SRI SUB</v>
          </cell>
        </row>
        <row r="864">
          <cell r="A864" t="str">
            <v>STAFFORD SUB</v>
          </cell>
        </row>
        <row r="865">
          <cell r="A865" t="str">
            <v>STAGG SUB</v>
          </cell>
        </row>
        <row r="866">
          <cell r="A866" t="str">
            <v>STALLION SUB</v>
          </cell>
        </row>
        <row r="867">
          <cell r="A867" t="str">
            <v>STANISLAUS PH SUB</v>
          </cell>
        </row>
        <row r="868">
          <cell r="A868" t="str">
            <v>STATION MA SUB</v>
          </cell>
        </row>
        <row r="869">
          <cell r="A869" t="str">
            <v>STAUFFER SUB</v>
          </cell>
        </row>
        <row r="870">
          <cell r="A870" t="str">
            <v>STELLING SUB</v>
          </cell>
        </row>
        <row r="871">
          <cell r="A871" t="str">
            <v>STILLWATER STA SUB</v>
          </cell>
        </row>
        <row r="872">
          <cell r="A872" t="str">
            <v>STILLWATER STATION SUB</v>
          </cell>
        </row>
        <row r="873">
          <cell r="A873" t="str">
            <v>STOCKDALE SUB</v>
          </cell>
        </row>
        <row r="874">
          <cell r="A874" t="str">
            <v>STOCKTON A SUB</v>
          </cell>
        </row>
        <row r="875">
          <cell r="A875" t="str">
            <v>STOCKTON ACRES SUB</v>
          </cell>
        </row>
        <row r="876">
          <cell r="A876" t="str">
            <v>STONE CORRAL SUB</v>
          </cell>
        </row>
        <row r="877">
          <cell r="A877" t="str">
            <v>STONE SUB</v>
          </cell>
        </row>
        <row r="878">
          <cell r="A878" t="str">
            <v>STOREY SUB</v>
          </cell>
        </row>
        <row r="879">
          <cell r="A879" t="str">
            <v>STROUD SUB</v>
          </cell>
        </row>
        <row r="880">
          <cell r="A880" t="str">
            <v>STROUD SW STA SUB</v>
          </cell>
        </row>
        <row r="881">
          <cell r="A881" t="str">
            <v>STUART SUB</v>
          </cell>
        </row>
        <row r="882">
          <cell r="A882" t="str">
            <v>SUISUN SUB</v>
          </cell>
        </row>
        <row r="883">
          <cell r="A883" t="str">
            <v>SULLIVAN SUB</v>
          </cell>
        </row>
        <row r="884">
          <cell r="A884" t="str">
            <v>SUMMIT SUB</v>
          </cell>
        </row>
        <row r="885">
          <cell r="A885" t="str">
            <v>SUNOL SUB</v>
          </cell>
        </row>
        <row r="886">
          <cell r="A886" t="str">
            <v>SWIFT SUB</v>
          </cell>
        </row>
        <row r="887">
          <cell r="A887" t="str">
            <v>SYCAMORE CREEK SUB</v>
          </cell>
        </row>
        <row r="888">
          <cell r="A888" t="str">
            <v>TABLE MOUNTAIN SUB</v>
          </cell>
        </row>
        <row r="889">
          <cell r="A889" t="str">
            <v>TAFT SUB</v>
          </cell>
        </row>
        <row r="890">
          <cell r="A890" t="str">
            <v>TAMARACK SUB</v>
          </cell>
        </row>
        <row r="891">
          <cell r="A891" t="str">
            <v>TAR FLAT SUB</v>
          </cell>
        </row>
        <row r="892">
          <cell r="A892" t="str">
            <v>TARAVAL SUB</v>
          </cell>
        </row>
        <row r="893">
          <cell r="A893" t="str">
            <v>TASSAJARA SUB</v>
          </cell>
        </row>
        <row r="894">
          <cell r="A894" t="str">
            <v>TECUYA SUB</v>
          </cell>
        </row>
        <row r="895">
          <cell r="A895" t="str">
            <v>TEJON SUB</v>
          </cell>
        </row>
        <row r="896">
          <cell r="A896" t="str">
            <v>TEMBLOR SUB</v>
          </cell>
        </row>
        <row r="897">
          <cell r="A897" t="str">
            <v>TEMPLETON SUB</v>
          </cell>
        </row>
        <row r="898">
          <cell r="A898" t="str">
            <v>TERMINOUS SUB</v>
          </cell>
        </row>
        <row r="899">
          <cell r="A899" t="str">
            <v>TES SUB</v>
          </cell>
        </row>
        <row r="900">
          <cell r="A900" t="str">
            <v xml:space="preserve">TES SUB </v>
          </cell>
        </row>
        <row r="901">
          <cell r="A901" t="str">
            <v>TESLA SUB</v>
          </cell>
        </row>
        <row r="902">
          <cell r="A902" t="str">
            <v>TESORO SUB</v>
          </cell>
        </row>
        <row r="903">
          <cell r="A903" t="str">
            <v>TEVIS SUB</v>
          </cell>
        </row>
        <row r="904">
          <cell r="A904" t="str">
            <v>THERMAL SUB</v>
          </cell>
        </row>
        <row r="905">
          <cell r="A905" t="str">
            <v>TIDEWATER SUB</v>
          </cell>
        </row>
        <row r="906">
          <cell r="A906" t="str">
            <v>TIGER CREEK PH SUB</v>
          </cell>
        </row>
        <row r="907">
          <cell r="A907" t="str">
            <v>TIVY VALLEY SUB</v>
          </cell>
        </row>
        <row r="908">
          <cell r="A908" t="str">
            <v>TOCALOMA SUB</v>
          </cell>
        </row>
        <row r="909">
          <cell r="A909" t="str">
            <v>TRACY SUB</v>
          </cell>
        </row>
        <row r="910">
          <cell r="A910" t="str">
            <v>TRES PINOS SUB</v>
          </cell>
        </row>
        <row r="911">
          <cell r="A911" t="str">
            <v>TRES VIAS SUB</v>
          </cell>
        </row>
        <row r="912">
          <cell r="A912" t="str">
            <v>TRIMBLE SUB</v>
          </cell>
        </row>
        <row r="913">
          <cell r="A913" t="str">
            <v>TRINIDAD SUB</v>
          </cell>
        </row>
        <row r="914">
          <cell r="A914" t="str">
            <v>TRINITY SUB</v>
          </cell>
        </row>
        <row r="915">
          <cell r="A915" t="str">
            <v>TUDOR SUB</v>
          </cell>
        </row>
        <row r="916">
          <cell r="A916" t="str">
            <v>TULARE LAKE SUB</v>
          </cell>
        </row>
        <row r="917">
          <cell r="A917" t="str">
            <v>TULE RIVER PH SUB</v>
          </cell>
        </row>
        <row r="918">
          <cell r="A918" t="str">
            <v>TULUCAY SUB</v>
          </cell>
        </row>
        <row r="919">
          <cell r="A919" t="str">
            <v>TUPMAN SUB</v>
          </cell>
        </row>
        <row r="920">
          <cell r="A920" t="str">
            <v>TWENTY-FIRST AVENUE SUB</v>
          </cell>
        </row>
        <row r="921">
          <cell r="A921" t="str">
            <v>TWISSELMAN SUB</v>
          </cell>
        </row>
        <row r="922">
          <cell r="A922" t="str">
            <v>TYLER SUB</v>
          </cell>
        </row>
        <row r="923">
          <cell r="A923" t="str">
            <v>U.C. DAVIS METER SUB</v>
          </cell>
        </row>
        <row r="924">
          <cell r="A924" t="str">
            <v>UKIAH SUB</v>
          </cell>
        </row>
        <row r="925">
          <cell r="A925" t="str">
            <v>UNIV CAL SW STA BERK SUB</v>
          </cell>
        </row>
        <row r="926">
          <cell r="A926" t="str">
            <v>UNIV CAL SW STA BERKELEY SUB</v>
          </cell>
        </row>
        <row r="927">
          <cell r="A927" t="str">
            <v>UNIV CAL SW STA BERKELEYSUB</v>
          </cell>
        </row>
        <row r="928">
          <cell r="A928" t="str">
            <v>UNIV CAL SW STA BERKSUB</v>
          </cell>
        </row>
        <row r="929">
          <cell r="A929" t="str">
            <v>UNIV CAL SWSTA BERKELEY SUB</v>
          </cell>
        </row>
        <row r="930">
          <cell r="A930" t="str">
            <v>UNIVCAL SWSTA BERK SUB</v>
          </cell>
        </row>
        <row r="931">
          <cell r="A931" t="str">
            <v>UPPER LAKE SUB</v>
          </cell>
        </row>
        <row r="932">
          <cell r="A932" t="str">
            <v>URICH SUB</v>
          </cell>
        </row>
        <row r="933">
          <cell r="A933" t="str">
            <v>VACA DIXON SUB</v>
          </cell>
        </row>
        <row r="934">
          <cell r="A934" t="str">
            <v>VACAVILLE SUB</v>
          </cell>
        </row>
        <row r="935">
          <cell r="A935" t="str">
            <v>VALLECITOS SUB</v>
          </cell>
        </row>
        <row r="936">
          <cell r="A936" t="str">
            <v>VALLEJO B SUB</v>
          </cell>
        </row>
        <row r="937">
          <cell r="A937" t="str">
            <v>VALLEJO C SUB</v>
          </cell>
        </row>
        <row r="938">
          <cell r="A938" t="str">
            <v>VALLEY HOME SUB</v>
          </cell>
        </row>
        <row r="939">
          <cell r="A939" t="str">
            <v>VALLEY NITROG #1 SUB</v>
          </cell>
        </row>
        <row r="940">
          <cell r="A940" t="str">
            <v>VALLEY SPRINGS SUB</v>
          </cell>
        </row>
        <row r="941">
          <cell r="A941" t="str">
            <v>VALLEY VIEW SUB</v>
          </cell>
        </row>
        <row r="942">
          <cell r="A942" t="str">
            <v>VALPREDO SUB</v>
          </cell>
        </row>
        <row r="943">
          <cell r="A943" t="str">
            <v>VASCO SUB</v>
          </cell>
        </row>
        <row r="944">
          <cell r="A944" t="str">
            <v>VASONA SUB</v>
          </cell>
        </row>
        <row r="945">
          <cell r="A945" t="str">
            <v>VICTOR SUB</v>
          </cell>
        </row>
        <row r="946">
          <cell r="A946" t="str">
            <v>VIEJO SUB</v>
          </cell>
        </row>
        <row r="947">
          <cell r="A947" t="str">
            <v>VIERRA SUB</v>
          </cell>
        </row>
        <row r="948">
          <cell r="A948" t="str">
            <v>VINA SUB</v>
          </cell>
        </row>
        <row r="949">
          <cell r="A949" t="str">
            <v>VINEYARD SUB</v>
          </cell>
        </row>
        <row r="950">
          <cell r="A950" t="str">
            <v>VIRGINIA SUB</v>
          </cell>
        </row>
        <row r="951">
          <cell r="A951" t="str">
            <v>VOLTA #1PH SUB</v>
          </cell>
        </row>
        <row r="952">
          <cell r="A952" t="str">
            <v>WAHTOKE SUB</v>
          </cell>
        </row>
        <row r="953">
          <cell r="A953" t="str">
            <v>WALDO SUB</v>
          </cell>
        </row>
        <row r="954">
          <cell r="A954" t="str">
            <v>WALL SUB</v>
          </cell>
        </row>
        <row r="955">
          <cell r="A955" t="str">
            <v>WALNUT CREEK SUB</v>
          </cell>
        </row>
        <row r="956">
          <cell r="A956" t="str">
            <v>WARD SUB</v>
          </cell>
        </row>
        <row r="957">
          <cell r="A957" t="str">
            <v>WASCO SUB</v>
          </cell>
        </row>
        <row r="958">
          <cell r="A958" t="str">
            <v>WASHINGTON DIESEL SUB</v>
          </cell>
        </row>
        <row r="959">
          <cell r="A959" t="str">
            <v>WATERLOO SUB</v>
          </cell>
        </row>
        <row r="960">
          <cell r="A960" t="str">
            <v>WATERSHED SUB</v>
          </cell>
        </row>
        <row r="961">
          <cell r="A961" t="str">
            <v>WATSONVILLE SUB</v>
          </cell>
        </row>
        <row r="962">
          <cell r="A962" t="str">
            <v>WAYNE SUB</v>
          </cell>
        </row>
        <row r="963">
          <cell r="A963" t="str">
            <v>WEBER SUB</v>
          </cell>
        </row>
        <row r="964">
          <cell r="A964" t="str">
            <v>WEEDPATCH SUB</v>
          </cell>
        </row>
        <row r="965">
          <cell r="A965" t="str">
            <v>WEIMAR SUB</v>
          </cell>
        </row>
        <row r="966">
          <cell r="A966" t="str">
            <v>WELLFIELD SUB</v>
          </cell>
        </row>
        <row r="967">
          <cell r="A967" t="str">
            <v>WEST FRESNO SUB</v>
          </cell>
        </row>
        <row r="968">
          <cell r="A968" t="str">
            <v>WEST LANE SUB</v>
          </cell>
        </row>
        <row r="969">
          <cell r="A969" t="str">
            <v>WEST POINT PH SUB</v>
          </cell>
        </row>
        <row r="970">
          <cell r="A970" t="str">
            <v>WEST SACRAMENTO SUB</v>
          </cell>
        </row>
        <row r="971">
          <cell r="A971" t="str">
            <v>WEST SIDE SUB</v>
          </cell>
        </row>
        <row r="972">
          <cell r="A972" t="str">
            <v>WESTLAKE SUB</v>
          </cell>
        </row>
        <row r="973">
          <cell r="A973" t="str">
            <v>WESTLANDS SUB</v>
          </cell>
        </row>
        <row r="974">
          <cell r="A974" t="str">
            <v>WESTLEY SUB</v>
          </cell>
        </row>
        <row r="975">
          <cell r="A975" t="str">
            <v>WESTPARK SUB</v>
          </cell>
        </row>
        <row r="976">
          <cell r="A976" t="str">
            <v>WESTWOOD SUB</v>
          </cell>
        </row>
        <row r="977">
          <cell r="A977" t="str">
            <v>WHEATLAND SUB</v>
          </cell>
        </row>
        <row r="978">
          <cell r="A978" t="str">
            <v>WHEELER RIDGE SUB</v>
          </cell>
        </row>
        <row r="979">
          <cell r="A979" t="str">
            <v>WHISMAN SUB</v>
          </cell>
        </row>
        <row r="980">
          <cell r="A980" t="str">
            <v>WHITMORE SUB</v>
          </cell>
        </row>
        <row r="981">
          <cell r="A981" t="str">
            <v>WHITNEY SUB</v>
          </cell>
        </row>
        <row r="982">
          <cell r="A982" t="str">
            <v>WILDWOOD SUB</v>
          </cell>
        </row>
        <row r="983">
          <cell r="A983" t="str">
            <v>WILKINS SLOUGH SUB</v>
          </cell>
        </row>
        <row r="984">
          <cell r="A984" t="str">
            <v>WILLIAMS SUB</v>
          </cell>
        </row>
        <row r="985">
          <cell r="A985" t="str">
            <v>WILLITS A SUB</v>
          </cell>
        </row>
        <row r="986">
          <cell r="A986" t="str">
            <v>WILLOW CREEK SUB</v>
          </cell>
        </row>
        <row r="987">
          <cell r="A987" t="str">
            <v>WILLOW PASS SUB</v>
          </cell>
        </row>
        <row r="988">
          <cell r="A988" t="str">
            <v>WILLOWS A SUB</v>
          </cell>
        </row>
        <row r="989">
          <cell r="A989" t="str">
            <v>WILSON SUB</v>
          </cell>
        </row>
        <row r="990">
          <cell r="A990" t="str">
            <v>WINTERS SUB</v>
          </cell>
        </row>
        <row r="991">
          <cell r="A991" t="str">
            <v>WISE PH SUB</v>
          </cell>
        </row>
        <row r="992">
          <cell r="A992" t="str">
            <v>WITCO SW STA SUB</v>
          </cell>
        </row>
        <row r="993">
          <cell r="A993" t="str">
            <v>WOHLER SUB</v>
          </cell>
        </row>
        <row r="994">
          <cell r="A994" t="str">
            <v>WOLFE SUB</v>
          </cell>
        </row>
        <row r="995">
          <cell r="A995" t="str">
            <v>WOOD SUB</v>
          </cell>
        </row>
        <row r="996">
          <cell r="A996" t="str">
            <v>WOODACRE SUB</v>
          </cell>
        </row>
        <row r="997">
          <cell r="A997" t="str">
            <v>WOODCHUCK SUB</v>
          </cell>
        </row>
        <row r="998">
          <cell r="A998" t="str">
            <v>WOODLAND SUB</v>
          </cell>
        </row>
        <row r="999">
          <cell r="A999" t="str">
            <v>WOODSIDE SUB</v>
          </cell>
        </row>
        <row r="1000">
          <cell r="A1000" t="str">
            <v>WOODWARD SUB</v>
          </cell>
        </row>
        <row r="1001">
          <cell r="A1001" t="str">
            <v>WORLD COLOR PRESS SUB</v>
          </cell>
        </row>
        <row r="1002">
          <cell r="A1002" t="str">
            <v>WRIGHT SUB</v>
          </cell>
        </row>
        <row r="1003">
          <cell r="A1003" t="str">
            <v>WYANDOTTE SUB</v>
          </cell>
        </row>
        <row r="1004">
          <cell r="A1004" t="str">
            <v>YOSEMITE PARK SUB</v>
          </cell>
        </row>
        <row r="1005">
          <cell r="A1005" t="str">
            <v>YOSEMITE SUB</v>
          </cell>
        </row>
        <row r="1006">
          <cell r="A1006" t="str">
            <v>ZACA SUB</v>
          </cell>
        </row>
        <row r="1007">
          <cell r="A1007" t="str">
            <v>ZAMORA SUB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enues"/>
      <sheetName val="Monthly T-put"/>
      <sheetName val="Handout (month)"/>
      <sheetName val="2000"/>
      <sheetName val="Budget"/>
    </sheetNames>
    <sheetDataSet>
      <sheetData sheetId="0">
        <row r="31">
          <cell r="I31">
            <v>2</v>
          </cell>
        </row>
      </sheetData>
      <sheetData sheetId="1">
        <row r="207">
          <cell r="B207" t="e">
            <v>#REF!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  <cell r="AE207" t="e">
            <v>#REF!</v>
          </cell>
          <cell r="AF207" t="e">
            <v>#REF!</v>
          </cell>
          <cell r="AG207" t="e">
            <v>#REF!</v>
          </cell>
          <cell r="AH207" t="e">
            <v>#REF!</v>
          </cell>
          <cell r="AI207" t="e">
            <v>#REF!</v>
          </cell>
          <cell r="AJ207" t="e">
            <v>#REF!</v>
          </cell>
          <cell r="AK207" t="e">
            <v>#REF!</v>
          </cell>
          <cell r="AL207">
            <v>1617</v>
          </cell>
          <cell r="AM207">
            <v>1659</v>
          </cell>
          <cell r="AN207">
            <v>1742</v>
          </cell>
          <cell r="AO207">
            <v>1815</v>
          </cell>
          <cell r="AP207">
            <v>1815</v>
          </cell>
          <cell r="AQ207">
            <v>1795</v>
          </cell>
          <cell r="AR207">
            <v>1795</v>
          </cell>
          <cell r="AS207">
            <v>1795</v>
          </cell>
          <cell r="AT207">
            <v>1795</v>
          </cell>
          <cell r="AU207">
            <v>1715</v>
          </cell>
          <cell r="AV207">
            <v>1735</v>
          </cell>
          <cell r="AW207">
            <v>1685</v>
          </cell>
          <cell r="AX207">
            <v>1746.9166666666667</v>
          </cell>
          <cell r="AY207">
            <v>1639.8255999999999</v>
          </cell>
          <cell r="AZ207">
            <v>1750.3281999999999</v>
          </cell>
          <cell r="BA207">
            <v>1755.2077240000001</v>
          </cell>
          <cell r="BB207">
            <v>1776.8734999999999</v>
          </cell>
          <cell r="BC207">
            <v>1871.5536999999999</v>
          </cell>
          <cell r="BD207">
            <v>1850</v>
          </cell>
          <cell r="BE207">
            <v>1821.8327999999999</v>
          </cell>
          <cell r="BF207">
            <v>1819.556904</v>
          </cell>
          <cell r="BG207">
            <v>1819.556904</v>
          </cell>
          <cell r="BH207">
            <v>1819.556904</v>
          </cell>
          <cell r="BI207">
            <v>1745.1017240000001</v>
          </cell>
          <cell r="BJ207">
            <v>1704.8110240000001</v>
          </cell>
          <cell r="BK207">
            <v>1781.0994820000001</v>
          </cell>
          <cell r="BL207">
            <v>1596.9390344000001</v>
          </cell>
          <cell r="BM207">
            <v>1636.2470344000001</v>
          </cell>
          <cell r="BN207">
            <v>1694.2263344</v>
          </cell>
          <cell r="BO207">
            <v>1739.5855343999999</v>
          </cell>
          <cell r="BP207">
            <v>1762.2496344000001</v>
          </cell>
          <cell r="BQ207">
            <v>1743.6403344</v>
          </cell>
          <cell r="BR207">
            <v>1758.3808343999999</v>
          </cell>
          <cell r="BS207">
            <v>1757.5221343999999</v>
          </cell>
          <cell r="BT207">
            <v>1757.4911344</v>
          </cell>
          <cell r="BU207">
            <v>1728.7758343999999</v>
          </cell>
          <cell r="BV207">
            <v>1729.6965344</v>
          </cell>
          <cell r="BW207">
            <v>1655.0113343999999</v>
          </cell>
          <cell r="BX207">
            <v>1713.3138094000001</v>
          </cell>
          <cell r="BY207">
            <v>1628.0381723999999</v>
          </cell>
          <cell r="BZ207">
            <v>1651.6229724</v>
          </cell>
          <cell r="CA207">
            <v>1694.8617724000001</v>
          </cell>
          <cell r="CB207">
            <v>1740.1465724</v>
          </cell>
          <cell r="CC207">
            <v>1760.7832724</v>
          </cell>
          <cell r="CD207">
            <v>1750.9562724</v>
          </cell>
          <cell r="CE207">
            <v>1767.6621723999999</v>
          </cell>
          <cell r="CF207">
            <v>1763.7313724000001</v>
          </cell>
          <cell r="CG207">
            <v>1765.6967724000001</v>
          </cell>
          <cell r="CH207">
            <v>1725.4060724000001</v>
          </cell>
          <cell r="CI207">
            <v>1717.5444723999999</v>
          </cell>
          <cell r="CJ207">
            <v>1650.7208724</v>
          </cell>
          <cell r="CK207">
            <v>1718.0975640666666</v>
          </cell>
          <cell r="CL207">
            <v>1630.5565999999999</v>
          </cell>
          <cell r="CM207">
            <v>1651.1932999999999</v>
          </cell>
          <cell r="CN207">
            <v>1694.4321</v>
          </cell>
          <cell r="CO207">
            <v>1737.3081999999999</v>
          </cell>
          <cell r="CP207">
            <v>1757.9449</v>
          </cell>
          <cell r="CQ207">
            <v>1753.0314000000001</v>
          </cell>
          <cell r="CR207">
            <v>1754.9967999999999</v>
          </cell>
          <cell r="CS207">
            <v>1755.9794999999999</v>
          </cell>
          <cell r="CT207">
            <v>1753.0314000000001</v>
          </cell>
          <cell r="CU207">
            <v>1722.5677000000001</v>
          </cell>
          <cell r="CV207">
            <v>1714.0861</v>
          </cell>
          <cell r="CW207">
            <v>1647.2625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280.52</v>
          </cell>
          <cell r="AM208">
            <v>280.52</v>
          </cell>
          <cell r="AN208">
            <v>280.52</v>
          </cell>
          <cell r="AO208">
            <v>344.02</v>
          </cell>
          <cell r="AP208">
            <v>324.02</v>
          </cell>
          <cell r="AQ208">
            <v>324.02</v>
          </cell>
          <cell r="AR208">
            <v>324.02</v>
          </cell>
          <cell r="AS208">
            <v>244.52</v>
          </cell>
          <cell r="AT208">
            <v>242.52</v>
          </cell>
          <cell r="AU208">
            <v>231.27</v>
          </cell>
          <cell r="AV208">
            <v>204.77</v>
          </cell>
          <cell r="AW208">
            <v>204.77</v>
          </cell>
          <cell r="AX208">
            <v>273.7908333333333</v>
          </cell>
          <cell r="AY208">
            <v>110</v>
          </cell>
          <cell r="AZ208">
            <v>181</v>
          </cell>
          <cell r="BA208">
            <v>175.52</v>
          </cell>
          <cell r="BB208">
            <v>183</v>
          </cell>
          <cell r="BC208">
            <v>238</v>
          </cell>
          <cell r="BD208">
            <v>244</v>
          </cell>
          <cell r="BE208">
            <v>302</v>
          </cell>
          <cell r="BF208">
            <v>251.92</v>
          </cell>
          <cell r="BG208">
            <v>251.92</v>
          </cell>
          <cell r="BH208">
            <v>251.92</v>
          </cell>
          <cell r="BI208">
            <v>130.52000000000001</v>
          </cell>
          <cell r="BJ208">
            <v>130.52000000000001</v>
          </cell>
          <cell r="BK208">
            <v>204.19333333333336</v>
          </cell>
          <cell r="BL208">
            <v>166.81200000000001</v>
          </cell>
          <cell r="BM208">
            <v>166.81200000000001</v>
          </cell>
          <cell r="BN208">
            <v>166.81200000000001</v>
          </cell>
          <cell r="BO208">
            <v>191.81200000000001</v>
          </cell>
          <cell r="BP208">
            <v>201.81200000000001</v>
          </cell>
          <cell r="BQ208">
            <v>211.81200000000001</v>
          </cell>
          <cell r="BR208">
            <v>211.81200000000001</v>
          </cell>
          <cell r="BS208">
            <v>231.81200000000001</v>
          </cell>
          <cell r="BT208">
            <v>226.81200000000001</v>
          </cell>
          <cell r="BU208">
            <v>191.81200000000001</v>
          </cell>
          <cell r="BV208">
            <v>181.81200000000001</v>
          </cell>
          <cell r="BW208">
            <v>181.81200000000001</v>
          </cell>
          <cell r="BX208">
            <v>194.31199999999998</v>
          </cell>
          <cell r="BY208">
            <v>110.80200000000001</v>
          </cell>
          <cell r="BZ208">
            <v>110.80200000000001</v>
          </cell>
          <cell r="CA208">
            <v>110.80200000000001</v>
          </cell>
          <cell r="CB208">
            <v>123.80200000000001</v>
          </cell>
          <cell r="CC208">
            <v>123.80200000000001</v>
          </cell>
          <cell r="CD208">
            <v>123.80200000000001</v>
          </cell>
          <cell r="CE208">
            <v>123.80200000000001</v>
          </cell>
          <cell r="CF208">
            <v>123.80200000000001</v>
          </cell>
          <cell r="CG208">
            <v>123.80200000000001</v>
          </cell>
          <cell r="CH208">
            <v>123.80200000000001</v>
          </cell>
          <cell r="CI208">
            <v>123.80200000000001</v>
          </cell>
          <cell r="CJ208">
            <v>123.80200000000001</v>
          </cell>
          <cell r="CK208">
            <v>120.55199999999998</v>
          </cell>
          <cell r="CL208">
            <v>200</v>
          </cell>
          <cell r="CM208">
            <v>200</v>
          </cell>
          <cell r="CN208">
            <v>200</v>
          </cell>
          <cell r="CO208">
            <v>300</v>
          </cell>
          <cell r="CP208">
            <v>300</v>
          </cell>
          <cell r="CQ208">
            <v>300</v>
          </cell>
          <cell r="CR208">
            <v>300</v>
          </cell>
          <cell r="CS208">
            <v>300</v>
          </cell>
          <cell r="CT208">
            <v>300</v>
          </cell>
          <cell r="CU208">
            <v>300</v>
          </cell>
          <cell r="CV208">
            <v>200</v>
          </cell>
          <cell r="CW208">
            <v>200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/edrs/pr/DisplayPR.asp?idEDR=1183181" TargetMode="External"/><Relationship Id="rId21" Type="http://schemas.openxmlformats.org/officeDocument/2006/relationships/hyperlink" Target="http://www/edrs/pr/DisplayPR.asp?idEDR=1112318" TargetMode="External"/><Relationship Id="rId42" Type="http://schemas.openxmlformats.org/officeDocument/2006/relationships/hyperlink" Target="http://www/edrs/pr/DisplayPR.asp?idEDR=1176943" TargetMode="External"/><Relationship Id="rId63" Type="http://schemas.openxmlformats.org/officeDocument/2006/relationships/hyperlink" Target="http://www/edrs/pr/DisplayPR.asp?idEDR=1167933" TargetMode="External"/><Relationship Id="rId84" Type="http://schemas.openxmlformats.org/officeDocument/2006/relationships/hyperlink" Target="http://www/edrs/pr/DisplayPR.asp?idEDR=1141486" TargetMode="External"/><Relationship Id="rId138" Type="http://schemas.openxmlformats.org/officeDocument/2006/relationships/hyperlink" Target="http://www/edrs/pr/DisplayPR.asp?idEDR=1013801" TargetMode="External"/><Relationship Id="rId159" Type="http://schemas.openxmlformats.org/officeDocument/2006/relationships/hyperlink" Target="http://www/edrs/pr/DisplayPR.asp?idEDR=1210217" TargetMode="External"/><Relationship Id="rId170" Type="http://schemas.openxmlformats.org/officeDocument/2006/relationships/hyperlink" Target="http://www/edrs/pr/DisplayPR.asp?idEDR=1027825" TargetMode="External"/><Relationship Id="rId191" Type="http://schemas.openxmlformats.org/officeDocument/2006/relationships/hyperlink" Target="http://www/edrs/pr/DisplayPR.asp?idEDR=1228894" TargetMode="External"/><Relationship Id="rId205" Type="http://schemas.openxmlformats.org/officeDocument/2006/relationships/hyperlink" Target="http://www/edrs/pr/DisplayPR.asp?idEDR=1229833" TargetMode="External"/><Relationship Id="rId107" Type="http://schemas.openxmlformats.org/officeDocument/2006/relationships/hyperlink" Target="http://www/edrs/pr/DisplayPR.asp?idEDR=1183544" TargetMode="External"/><Relationship Id="rId11" Type="http://schemas.openxmlformats.org/officeDocument/2006/relationships/hyperlink" Target="http://www/edrs/pr/DisplayPR.asp?idEDR=1194327" TargetMode="External"/><Relationship Id="rId32" Type="http://schemas.openxmlformats.org/officeDocument/2006/relationships/hyperlink" Target="http://www/edrs/pr/DisplayPR.asp?idEDR=1187485" TargetMode="External"/><Relationship Id="rId37" Type="http://schemas.openxmlformats.org/officeDocument/2006/relationships/hyperlink" Target="http://www/edrs/pr/DisplayPR.asp?idEDR=1094076" TargetMode="External"/><Relationship Id="rId53" Type="http://schemas.openxmlformats.org/officeDocument/2006/relationships/hyperlink" Target="http://www/edrs/pr/DisplayPR.asp?idEDR=1184309" TargetMode="External"/><Relationship Id="rId58" Type="http://schemas.openxmlformats.org/officeDocument/2006/relationships/hyperlink" Target="http://www/edrs/pr/DisplayPR.asp?idEDR=1094069" TargetMode="External"/><Relationship Id="rId74" Type="http://schemas.openxmlformats.org/officeDocument/2006/relationships/hyperlink" Target="http://www/edrs/pr/DisplayPR.asp?idEDR=1187038" TargetMode="External"/><Relationship Id="rId79" Type="http://schemas.openxmlformats.org/officeDocument/2006/relationships/hyperlink" Target="http://www/edrs/pr/DisplayPR.asp?idEDR=1094059" TargetMode="External"/><Relationship Id="rId102" Type="http://schemas.openxmlformats.org/officeDocument/2006/relationships/hyperlink" Target="http://www/edrs/pr/DisplayPR.asp?idEDR=1014080" TargetMode="External"/><Relationship Id="rId123" Type="http://schemas.openxmlformats.org/officeDocument/2006/relationships/hyperlink" Target="http://www/edrs/pr/DisplayPR.asp?idEDR=1140553" TargetMode="External"/><Relationship Id="rId128" Type="http://schemas.openxmlformats.org/officeDocument/2006/relationships/hyperlink" Target="http://www/edrs/pr/DisplayPR.asp?idEDR=1137132" TargetMode="External"/><Relationship Id="rId144" Type="http://schemas.openxmlformats.org/officeDocument/2006/relationships/hyperlink" Target="http://www/edrs/pr/DisplayPR.asp?idEDR=1217520" TargetMode="External"/><Relationship Id="rId149" Type="http://schemas.openxmlformats.org/officeDocument/2006/relationships/hyperlink" Target="http://www/edrs/pr/DisplayPR.asp?idEDR=1218679" TargetMode="External"/><Relationship Id="rId5" Type="http://schemas.openxmlformats.org/officeDocument/2006/relationships/hyperlink" Target="http://www/edrs/pr/DisplayPR.asp?idEDR=1131372" TargetMode="External"/><Relationship Id="rId90" Type="http://schemas.openxmlformats.org/officeDocument/2006/relationships/hyperlink" Target="http://www/edrs/pr/DisplayPR.asp?idEDR=1030037" TargetMode="External"/><Relationship Id="rId95" Type="http://schemas.openxmlformats.org/officeDocument/2006/relationships/hyperlink" Target="http://www/edrs/pr/DisplayPR.asp?idEDR=1094061" TargetMode="External"/><Relationship Id="rId160" Type="http://schemas.openxmlformats.org/officeDocument/2006/relationships/hyperlink" Target="http://www/edrs/pr/DisplayPR.asp?idEDR=1222407" TargetMode="External"/><Relationship Id="rId165" Type="http://schemas.openxmlformats.org/officeDocument/2006/relationships/hyperlink" Target="http://www/edrs/pr/DisplayPR.asp?idEDR=1222249" TargetMode="External"/><Relationship Id="rId181" Type="http://schemas.openxmlformats.org/officeDocument/2006/relationships/hyperlink" Target="http://www/edrs/pr/DisplayPR.asp?idEDR=1167934" TargetMode="External"/><Relationship Id="rId186" Type="http://schemas.openxmlformats.org/officeDocument/2006/relationships/hyperlink" Target="http://www/edrs/pr/DisplayPR.asp?idEDR=1228419" TargetMode="External"/><Relationship Id="rId211" Type="http://schemas.openxmlformats.org/officeDocument/2006/relationships/hyperlink" Target="http://www.utility.pge.com/edrs/default.asp?id=1230151" TargetMode="External"/><Relationship Id="rId22" Type="http://schemas.openxmlformats.org/officeDocument/2006/relationships/hyperlink" Target="http://www/edrs/pr/DisplayPR.asp?idEDR=1184485" TargetMode="External"/><Relationship Id="rId27" Type="http://schemas.openxmlformats.org/officeDocument/2006/relationships/hyperlink" Target="http://www.utility.pge.com/edrs/pr/DisplayPRRef.asp?idEDR=1043411&amp;refDoc=2019-32239" TargetMode="External"/><Relationship Id="rId43" Type="http://schemas.openxmlformats.org/officeDocument/2006/relationships/hyperlink" Target="http://www/edrs/pr/DisplayPR.asp?idEDR=1015664" TargetMode="External"/><Relationship Id="rId48" Type="http://schemas.openxmlformats.org/officeDocument/2006/relationships/hyperlink" Target="http://www/edrs/pr/DisplayPR.asp?idEDR=1180011" TargetMode="External"/><Relationship Id="rId64" Type="http://schemas.openxmlformats.org/officeDocument/2006/relationships/hyperlink" Target="http://www/edrs/pr/DisplayPR.asp?idEDR=1196870" TargetMode="External"/><Relationship Id="rId69" Type="http://schemas.openxmlformats.org/officeDocument/2006/relationships/hyperlink" Target="http://www/edrs/pr/DisplayPRRef.asp?idEDR=1041711&amp;refDoc=2019-35903" TargetMode="External"/><Relationship Id="rId113" Type="http://schemas.openxmlformats.org/officeDocument/2006/relationships/hyperlink" Target="http://www.utility.pge.com/edrs/pr/DisplayPR.asp?idEDR=1011934" TargetMode="External"/><Relationship Id="rId118" Type="http://schemas.openxmlformats.org/officeDocument/2006/relationships/hyperlink" Target="http://www/edrs/pr/DisplayPR.asp?idEDR=1138843" TargetMode="External"/><Relationship Id="rId134" Type="http://schemas.openxmlformats.org/officeDocument/2006/relationships/hyperlink" Target="http://www/edrs/pr/DisplayPR.asp?idEDR=1171859" TargetMode="External"/><Relationship Id="rId139" Type="http://schemas.openxmlformats.org/officeDocument/2006/relationships/hyperlink" Target="http://www/edrs/pr/DisplayPR.asp?idEDR=1092916" TargetMode="External"/><Relationship Id="rId80" Type="http://schemas.openxmlformats.org/officeDocument/2006/relationships/hyperlink" Target="http://www/edrs/pr/DisplayPR.asp?idEDR=1118390" TargetMode="External"/><Relationship Id="rId85" Type="http://schemas.openxmlformats.org/officeDocument/2006/relationships/hyperlink" Target="http://www/edrs/pr/DisplayPR.asp?idEDR=1189105" TargetMode="External"/><Relationship Id="rId150" Type="http://schemas.openxmlformats.org/officeDocument/2006/relationships/hyperlink" Target="http://www/edrs/pr/DisplayPR.asp?idEDR=1218925" TargetMode="External"/><Relationship Id="rId155" Type="http://schemas.openxmlformats.org/officeDocument/2006/relationships/hyperlink" Target="http://www/edrs/pr/DisplayPR.asp?idEDR=1218787" TargetMode="External"/><Relationship Id="rId171" Type="http://schemas.openxmlformats.org/officeDocument/2006/relationships/hyperlink" Target="http://www/edrs/pr/DisplayPR.asp?idEDR=1093543" TargetMode="External"/><Relationship Id="rId176" Type="http://schemas.openxmlformats.org/officeDocument/2006/relationships/hyperlink" Target="http://www/edrs/pr/DisplayPR.asp?idEDR=1187466" TargetMode="External"/><Relationship Id="rId192" Type="http://schemas.openxmlformats.org/officeDocument/2006/relationships/hyperlink" Target="http://www/edrs/pr/DisplayPR.asp?idEDR=1228904" TargetMode="External"/><Relationship Id="rId197" Type="http://schemas.openxmlformats.org/officeDocument/2006/relationships/hyperlink" Target="http://www/edrs/pr/DisplayPR.asp?idEDR=1228858" TargetMode="External"/><Relationship Id="rId206" Type="http://schemas.openxmlformats.org/officeDocument/2006/relationships/hyperlink" Target="http://www.utility.pge.com/edrs/pr/DisplayPR.asp?idEDR=1229869" TargetMode="External"/><Relationship Id="rId201" Type="http://schemas.openxmlformats.org/officeDocument/2006/relationships/hyperlink" Target="http://www/edrs/pr/DisplayPR.asp?idEDR=1217956" TargetMode="External"/><Relationship Id="rId12" Type="http://schemas.openxmlformats.org/officeDocument/2006/relationships/hyperlink" Target="http://www/edrs/pr/DisplayPR.asp?idEDR=1031304" TargetMode="External"/><Relationship Id="rId17" Type="http://schemas.openxmlformats.org/officeDocument/2006/relationships/hyperlink" Target="http://www/edrs/pr/DisplayPR.asp?idEDR=1110824" TargetMode="External"/><Relationship Id="rId33" Type="http://schemas.openxmlformats.org/officeDocument/2006/relationships/hyperlink" Target="http://www/edrs/pr/DisplayPR.asp?idEDR=1145145" TargetMode="External"/><Relationship Id="rId38" Type="http://schemas.openxmlformats.org/officeDocument/2006/relationships/hyperlink" Target="http://www/edrs/pr/DisplayPR.asp?idEDR=1122550" TargetMode="External"/><Relationship Id="rId59" Type="http://schemas.openxmlformats.org/officeDocument/2006/relationships/hyperlink" Target="http://www/edrs/pr/DisplayPR.asp?idEDR=1181065" TargetMode="External"/><Relationship Id="rId103" Type="http://schemas.openxmlformats.org/officeDocument/2006/relationships/hyperlink" Target="http://www/edrs/pr/DisplayPR.asp?idEDR=1094072" TargetMode="External"/><Relationship Id="rId108" Type="http://schemas.openxmlformats.org/officeDocument/2006/relationships/hyperlink" Target="http://www/edrs/pr/DisplayPR.asp?idEDR=1173147" TargetMode="External"/><Relationship Id="rId124" Type="http://schemas.openxmlformats.org/officeDocument/2006/relationships/hyperlink" Target="http://www/edrs/pr/DisplayPR.asp?idEDR=1188875" TargetMode="External"/><Relationship Id="rId129" Type="http://schemas.openxmlformats.org/officeDocument/2006/relationships/hyperlink" Target="http://www/edrs/pr/DisplayPR.asp?idEDR=1174199" TargetMode="External"/><Relationship Id="rId54" Type="http://schemas.openxmlformats.org/officeDocument/2006/relationships/hyperlink" Target="http://www/edrs/pr/DisplayPRRef.asp?idEDR=1022911&amp;refDoc=2020-02712" TargetMode="External"/><Relationship Id="rId70" Type="http://schemas.openxmlformats.org/officeDocument/2006/relationships/hyperlink" Target="http://www/edrs/pr/DisplayPR.asp?idEDR=1094075" TargetMode="External"/><Relationship Id="rId75" Type="http://schemas.openxmlformats.org/officeDocument/2006/relationships/hyperlink" Target="http://www/edrs/pr/DisplayPR.asp?idEDR=1164021" TargetMode="External"/><Relationship Id="rId91" Type="http://schemas.openxmlformats.org/officeDocument/2006/relationships/hyperlink" Target="http://www/edrs/pr/DisplayPR.asp?idEDR=1094065" TargetMode="External"/><Relationship Id="rId96" Type="http://schemas.openxmlformats.org/officeDocument/2006/relationships/hyperlink" Target="http://www/edrs/pr/DisplayPR.asp?idEDR=1152484" TargetMode="External"/><Relationship Id="rId140" Type="http://schemas.openxmlformats.org/officeDocument/2006/relationships/hyperlink" Target="http://www/edrs/pr/DisplayPR.asp?idEDR=1060520" TargetMode="External"/><Relationship Id="rId145" Type="http://schemas.openxmlformats.org/officeDocument/2006/relationships/hyperlink" Target="http://www/edrs/pr/DisplayPR.asp?idEDR=1217956" TargetMode="External"/><Relationship Id="rId161" Type="http://schemas.openxmlformats.org/officeDocument/2006/relationships/hyperlink" Target="http://www/edrs/pr/DisplayPR.asp?idEDR=1222400" TargetMode="External"/><Relationship Id="rId166" Type="http://schemas.openxmlformats.org/officeDocument/2006/relationships/hyperlink" Target="http://www/edrs/pr/DisplayPR.asp?idEDR=1223382" TargetMode="External"/><Relationship Id="rId182" Type="http://schemas.openxmlformats.org/officeDocument/2006/relationships/hyperlink" Target="http://www/edrs/pr/DisplayPRRef.asp?idEDR=1010763&amp;refDoc=2019-35971" TargetMode="External"/><Relationship Id="rId187" Type="http://schemas.openxmlformats.org/officeDocument/2006/relationships/hyperlink" Target="http://www/edrs/pr/DisplayPR.asp?idEDR=1228423" TargetMode="External"/><Relationship Id="rId1" Type="http://schemas.openxmlformats.org/officeDocument/2006/relationships/hyperlink" Target="http://www/edrs/pr/DisplayPR.asp?idEDR=1131352" TargetMode="External"/><Relationship Id="rId6" Type="http://schemas.openxmlformats.org/officeDocument/2006/relationships/hyperlink" Target="http://www/edrs/pr/DisplayPR.asp?idEDR=1131457" TargetMode="External"/><Relationship Id="rId212" Type="http://schemas.openxmlformats.org/officeDocument/2006/relationships/hyperlink" Target="http://www/edrs/pr/DisplayPR.asp?idEDR=1230193" TargetMode="External"/><Relationship Id="rId23" Type="http://schemas.openxmlformats.org/officeDocument/2006/relationships/hyperlink" Target="http://www/edrs/pr/DisplayPRRef.asp?idEDR=1041711&amp;refDoc=2019-35903" TargetMode="External"/><Relationship Id="rId28" Type="http://schemas.openxmlformats.org/officeDocument/2006/relationships/hyperlink" Target="http://www/edrs/pr/DisplayPR.asp?idEDR=1144534" TargetMode="External"/><Relationship Id="rId49" Type="http://schemas.openxmlformats.org/officeDocument/2006/relationships/hyperlink" Target="http://www/edrs/pr/DisplayPR.asp?idEDR=1161218" TargetMode="External"/><Relationship Id="rId114" Type="http://schemas.openxmlformats.org/officeDocument/2006/relationships/hyperlink" Target="http://www/edrs/pr/DisplayPR.asp?idEDR=1136951" TargetMode="External"/><Relationship Id="rId119" Type="http://schemas.openxmlformats.org/officeDocument/2006/relationships/hyperlink" Target="http://www/edrs/pr/DisplayPR.asp?idEDR=1179183" TargetMode="External"/><Relationship Id="rId44" Type="http://schemas.openxmlformats.org/officeDocument/2006/relationships/hyperlink" Target="http://www/edrs/pr/DisplayPR.asp?idEDR=1086933" TargetMode="External"/><Relationship Id="rId60" Type="http://schemas.openxmlformats.org/officeDocument/2006/relationships/hyperlink" Target="http://www/edrs/pr/DisplayPR.asp?idEDR=1137663" TargetMode="External"/><Relationship Id="rId65" Type="http://schemas.openxmlformats.org/officeDocument/2006/relationships/hyperlink" Target="http://www/edrs/pr/DisplayPRRef.asp?idEDR=1041711&amp;refDoc=2019-35903" TargetMode="External"/><Relationship Id="rId81" Type="http://schemas.openxmlformats.org/officeDocument/2006/relationships/hyperlink" Target="http://www/edrs/pr/DisplayPR.asp?idEDR=1166218" TargetMode="External"/><Relationship Id="rId86" Type="http://schemas.openxmlformats.org/officeDocument/2006/relationships/hyperlink" Target="http://www/edrs/pr/DisplayPR.asp?idEDR=1030037" TargetMode="External"/><Relationship Id="rId130" Type="http://schemas.openxmlformats.org/officeDocument/2006/relationships/hyperlink" Target="http://www/edrs/pr/DisplayPR.asp?idEDR=1147914" TargetMode="External"/><Relationship Id="rId135" Type="http://schemas.openxmlformats.org/officeDocument/2006/relationships/hyperlink" Target="http://www/edrs/pr/DisplayPR.asp?idEDR=1140554" TargetMode="External"/><Relationship Id="rId151" Type="http://schemas.openxmlformats.org/officeDocument/2006/relationships/hyperlink" Target="http://www/edrs/pr/DisplayPR.asp?idEDR=1218748" TargetMode="External"/><Relationship Id="rId156" Type="http://schemas.openxmlformats.org/officeDocument/2006/relationships/hyperlink" Target="http://www/edrs/pr/DisplayPR.asp?idEDR=1217420" TargetMode="External"/><Relationship Id="rId177" Type="http://schemas.openxmlformats.org/officeDocument/2006/relationships/hyperlink" Target="http://www/edrs/pr/DisplayPR.asp?idEDR=1195550" TargetMode="External"/><Relationship Id="rId198" Type="http://schemas.openxmlformats.org/officeDocument/2006/relationships/hyperlink" Target="http://www/edrs/pr/DisplayPR.asp?idEDR=1217956" TargetMode="External"/><Relationship Id="rId172" Type="http://schemas.openxmlformats.org/officeDocument/2006/relationships/hyperlink" Target="http://www/edrs/pr/DisplayPR.asp?idEDR=1092537" TargetMode="External"/><Relationship Id="rId193" Type="http://schemas.openxmlformats.org/officeDocument/2006/relationships/hyperlink" Target="http://www/edrs/pr/DisplayPR.asp?idEDR=1228916" TargetMode="External"/><Relationship Id="rId202" Type="http://schemas.openxmlformats.org/officeDocument/2006/relationships/hyperlink" Target="http://www.utility.pge.com/edrs/default.asp?id=1228578" TargetMode="External"/><Relationship Id="rId207" Type="http://schemas.openxmlformats.org/officeDocument/2006/relationships/hyperlink" Target="http://www.utility.pge.com/edrs/pr/DisplayPR.asp?idEDR=1229861" TargetMode="External"/><Relationship Id="rId13" Type="http://schemas.openxmlformats.org/officeDocument/2006/relationships/hyperlink" Target="http://www/edrs/pr/DisplayPR.asp?idEDR=996628" TargetMode="External"/><Relationship Id="rId18" Type="http://schemas.openxmlformats.org/officeDocument/2006/relationships/hyperlink" Target="http://www/edrs/pr/DisplayPR.asp?idEDR=1187441" TargetMode="External"/><Relationship Id="rId39" Type="http://schemas.openxmlformats.org/officeDocument/2006/relationships/hyperlink" Target="http://www/edrs/pr/DisplayPR.asp?idEDR=1186278" TargetMode="External"/><Relationship Id="rId109" Type="http://schemas.openxmlformats.org/officeDocument/2006/relationships/hyperlink" Target="http://www/edrs/pr/DisplayPR.asp?idEDR=1134525" TargetMode="External"/><Relationship Id="rId34" Type="http://schemas.openxmlformats.org/officeDocument/2006/relationships/hyperlink" Target="http://www/edrs/pr/DisplayPR.asp?idEDR=1043422" TargetMode="External"/><Relationship Id="rId50" Type="http://schemas.openxmlformats.org/officeDocument/2006/relationships/hyperlink" Target="http://www/edrs/pr/DisplayPRRef.asp?idEDR=1013028&amp;refDoc=2019-35972" TargetMode="External"/><Relationship Id="rId55" Type="http://schemas.openxmlformats.org/officeDocument/2006/relationships/hyperlink" Target="http://www/edrs/pr/DisplayPR.asp?idEDR=1140525" TargetMode="External"/><Relationship Id="rId76" Type="http://schemas.openxmlformats.org/officeDocument/2006/relationships/hyperlink" Target="http://www/edrs/pr/DisplayPR.asp?idEDR=1179223" TargetMode="External"/><Relationship Id="rId97" Type="http://schemas.openxmlformats.org/officeDocument/2006/relationships/hyperlink" Target="http://www/edrs/pr/DisplayPR.asp?idEDR=1175358" TargetMode="External"/><Relationship Id="rId104" Type="http://schemas.openxmlformats.org/officeDocument/2006/relationships/hyperlink" Target="http://www.utility.pge.com/edrs/pr/DisplayPR.asp?idEDR=1159014" TargetMode="External"/><Relationship Id="rId120" Type="http://schemas.openxmlformats.org/officeDocument/2006/relationships/hyperlink" Target="http://www/edrs/pr/DisplayPR.asp?idEDR=1138775" TargetMode="External"/><Relationship Id="rId125" Type="http://schemas.openxmlformats.org/officeDocument/2006/relationships/hyperlink" Target="http://www/edrs/pr/DisplayPR.asp?idEDR=1137049" TargetMode="External"/><Relationship Id="rId141" Type="http://schemas.openxmlformats.org/officeDocument/2006/relationships/hyperlink" Target="http://www/edrs/pr/DisplayPR.asp?idEDR=1137214" TargetMode="External"/><Relationship Id="rId146" Type="http://schemas.openxmlformats.org/officeDocument/2006/relationships/hyperlink" Target="http://www/edrs/pr/DisplayPR.asp?idEDR=1218213" TargetMode="External"/><Relationship Id="rId167" Type="http://schemas.openxmlformats.org/officeDocument/2006/relationships/hyperlink" Target="http://www/edrs/pr/DisplayPR.asp?idEDR=1222184" TargetMode="External"/><Relationship Id="rId188" Type="http://schemas.openxmlformats.org/officeDocument/2006/relationships/hyperlink" Target="http://www/edrs/pr/DisplayPR.asp?idEDR=1228425" TargetMode="External"/><Relationship Id="rId7" Type="http://schemas.openxmlformats.org/officeDocument/2006/relationships/hyperlink" Target="http://www/edrs/pr/DisplayPR.asp?idEDR=1192419" TargetMode="External"/><Relationship Id="rId71" Type="http://schemas.openxmlformats.org/officeDocument/2006/relationships/hyperlink" Target="http://www/edrs/pr/DisplayPR.asp?idEDR=1126922" TargetMode="External"/><Relationship Id="rId92" Type="http://schemas.openxmlformats.org/officeDocument/2006/relationships/hyperlink" Target="http://www/edrs/pr/DisplayPR.asp?idEDR=1115949" TargetMode="External"/><Relationship Id="rId162" Type="http://schemas.openxmlformats.org/officeDocument/2006/relationships/hyperlink" Target="http://www/edrs/pr/DisplayPR.asp?idEDR=1221762" TargetMode="External"/><Relationship Id="rId183" Type="http://schemas.openxmlformats.org/officeDocument/2006/relationships/hyperlink" Target="http://www/edrs/pr/DisplayPR.asp?idEDR=1094143" TargetMode="External"/><Relationship Id="rId213" Type="http://schemas.openxmlformats.org/officeDocument/2006/relationships/printerSettings" Target="../printerSettings/printerSettings1.bin"/><Relationship Id="rId2" Type="http://schemas.openxmlformats.org/officeDocument/2006/relationships/hyperlink" Target="http://www/edrs/pr/DisplayPR.asp?idEDR=1047624" TargetMode="External"/><Relationship Id="rId29" Type="http://schemas.openxmlformats.org/officeDocument/2006/relationships/hyperlink" Target="http://www/edrs/pr/DisplayPR.asp?idEDR=1171334" TargetMode="External"/><Relationship Id="rId24" Type="http://schemas.openxmlformats.org/officeDocument/2006/relationships/hyperlink" Target="http://www/edrs/pr/DisplayPR.asp?idEDR=1094075" TargetMode="External"/><Relationship Id="rId40" Type="http://schemas.openxmlformats.org/officeDocument/2006/relationships/hyperlink" Target="http://www/edrs/pr/DisplayPR.asp?idEDR=1008603" TargetMode="External"/><Relationship Id="rId45" Type="http://schemas.openxmlformats.org/officeDocument/2006/relationships/hyperlink" Target="http://www/edrs/pr/DisplayPR.asp?idEDR=1097546" TargetMode="External"/><Relationship Id="rId66" Type="http://schemas.openxmlformats.org/officeDocument/2006/relationships/hyperlink" Target="http://www/edrs/pr/DisplayPR.asp?idEDR=1094075" TargetMode="External"/><Relationship Id="rId87" Type="http://schemas.openxmlformats.org/officeDocument/2006/relationships/hyperlink" Target="http://www/edrs/pr/DisplayPR.asp?idEDR=1094065" TargetMode="External"/><Relationship Id="rId110" Type="http://schemas.openxmlformats.org/officeDocument/2006/relationships/hyperlink" Target="http://www/edrs/pr/DisplayPR.asp?idEDR=1201761" TargetMode="External"/><Relationship Id="rId115" Type="http://schemas.openxmlformats.org/officeDocument/2006/relationships/hyperlink" Target="http://www/edrs/pr/DisplayPR.asp?idEDR=1164583" TargetMode="External"/><Relationship Id="rId131" Type="http://schemas.openxmlformats.org/officeDocument/2006/relationships/hyperlink" Target="http://www/edrs/pr/DisplayPR.asp?idEDR=1186444" TargetMode="External"/><Relationship Id="rId136" Type="http://schemas.openxmlformats.org/officeDocument/2006/relationships/hyperlink" Target="http://www/edrs/pr/DisplayPR.asp?idEDR=1191285" TargetMode="External"/><Relationship Id="rId157" Type="http://schemas.openxmlformats.org/officeDocument/2006/relationships/hyperlink" Target="http://www/edrs/pr/DisplayPR.asp?idEDR=1217416" TargetMode="External"/><Relationship Id="rId178" Type="http://schemas.openxmlformats.org/officeDocument/2006/relationships/hyperlink" Target="http://www/edrs/pr/DisplayPRRef.asp?idEDR=1017777&amp;refDoc=2019-35887" TargetMode="External"/><Relationship Id="rId61" Type="http://schemas.openxmlformats.org/officeDocument/2006/relationships/hyperlink" Target="http://www/edrs/pr/DisplayPRRef.asp?idEDR=1033800&amp;refDoc=2019-35897" TargetMode="External"/><Relationship Id="rId82" Type="http://schemas.openxmlformats.org/officeDocument/2006/relationships/hyperlink" Target="http://www/edrs/pr/DisplayPRRef.asp?idEDR=1017777&amp;refDoc=2019-35887" TargetMode="External"/><Relationship Id="rId152" Type="http://schemas.openxmlformats.org/officeDocument/2006/relationships/hyperlink" Target="http://www/edrs/pr/DisplayPR.asp?idEDR=1193821" TargetMode="External"/><Relationship Id="rId173" Type="http://schemas.openxmlformats.org/officeDocument/2006/relationships/hyperlink" Target="http://www/edrs/pr/DisplayPR.asp?idEDR=1224442" TargetMode="External"/><Relationship Id="rId194" Type="http://schemas.openxmlformats.org/officeDocument/2006/relationships/hyperlink" Target="http://www/edrs/pr/DisplayPR.asp?idEDR=1228956" TargetMode="External"/><Relationship Id="rId199" Type="http://schemas.openxmlformats.org/officeDocument/2006/relationships/hyperlink" Target="http://www/edrs/pr/DisplayPR.asp?idEDR=1217956" TargetMode="External"/><Relationship Id="rId203" Type="http://schemas.openxmlformats.org/officeDocument/2006/relationships/hyperlink" Target="http://www.utility.pge.com/edrs/pr/DisplayPR.asp?idEDR=1228952" TargetMode="External"/><Relationship Id="rId208" Type="http://schemas.openxmlformats.org/officeDocument/2006/relationships/hyperlink" Target="http://www.utility.pge.com/edrs/default.asp?id=1230184" TargetMode="External"/><Relationship Id="rId19" Type="http://schemas.openxmlformats.org/officeDocument/2006/relationships/hyperlink" Target="http://www/edrs/pr/DisplayPR.asp?idEDR=1021522" TargetMode="External"/><Relationship Id="rId14" Type="http://schemas.openxmlformats.org/officeDocument/2006/relationships/hyperlink" Target="http://www/edrs/pr/DisplayPR.asp?idEDR=1078797" TargetMode="External"/><Relationship Id="rId30" Type="http://schemas.openxmlformats.org/officeDocument/2006/relationships/hyperlink" Target="http://www/edrs/pr/DisplayPR.asp?idEDR=1134517" TargetMode="External"/><Relationship Id="rId35" Type="http://schemas.openxmlformats.org/officeDocument/2006/relationships/hyperlink" Target="http://www/edrs/pr/DisplayPR.asp?idEDR=1134520" TargetMode="External"/><Relationship Id="rId56" Type="http://schemas.openxmlformats.org/officeDocument/2006/relationships/hyperlink" Target="http://www/edrs/pr/DisplayPR.asp?idEDR=1174932" TargetMode="External"/><Relationship Id="rId77" Type="http://schemas.openxmlformats.org/officeDocument/2006/relationships/hyperlink" Target="http://www/edrs/pr/DisplayPR.asp?idEDR=1134520" TargetMode="External"/><Relationship Id="rId100" Type="http://schemas.openxmlformats.org/officeDocument/2006/relationships/hyperlink" Target="http://www/edrs/pr/DisplayPR.asp?idEDR=1115908" TargetMode="External"/><Relationship Id="rId105" Type="http://schemas.openxmlformats.org/officeDocument/2006/relationships/hyperlink" Target="http://www/edrs/pr/DisplayPR.asp?idEDR=1186446" TargetMode="External"/><Relationship Id="rId126" Type="http://schemas.openxmlformats.org/officeDocument/2006/relationships/hyperlink" Target="http://www/edrs/pr/DisplayPR.asp?idEDR=1159397" TargetMode="External"/><Relationship Id="rId147" Type="http://schemas.openxmlformats.org/officeDocument/2006/relationships/hyperlink" Target="http://www/edrs/pr/DisplayPR.asp?idEDR=1218212" TargetMode="External"/><Relationship Id="rId168" Type="http://schemas.openxmlformats.org/officeDocument/2006/relationships/hyperlink" Target="http://www/edrs/pr/DisplayPR.asp?idEDR=1222632" TargetMode="External"/><Relationship Id="rId8" Type="http://schemas.openxmlformats.org/officeDocument/2006/relationships/hyperlink" Target="http://www/edrs/pr/DisplayPR.asp?idEDR=1192237" TargetMode="External"/><Relationship Id="rId51" Type="http://schemas.openxmlformats.org/officeDocument/2006/relationships/hyperlink" Target="http://www/edrs/pr/DisplayPR.asp?idEDR=1094144" TargetMode="External"/><Relationship Id="rId72" Type="http://schemas.openxmlformats.org/officeDocument/2006/relationships/hyperlink" Target="http://www/edrs/pr/DisplayPR.asp?idEDR=1175217" TargetMode="External"/><Relationship Id="rId93" Type="http://schemas.openxmlformats.org/officeDocument/2006/relationships/hyperlink" Target="http://www/edrs/pr/DisplayPR.asp?idEDR=1184874" TargetMode="External"/><Relationship Id="rId98" Type="http://schemas.openxmlformats.org/officeDocument/2006/relationships/hyperlink" Target="http://www/edrs/pr/DisplayPRRef.asp?idEDR=1019313&amp;refDoc=2019-35889" TargetMode="External"/><Relationship Id="rId121" Type="http://schemas.openxmlformats.org/officeDocument/2006/relationships/hyperlink" Target="http://www/edrs/pr/DisplayPR.asp?idEDR=1183276" TargetMode="External"/><Relationship Id="rId142" Type="http://schemas.openxmlformats.org/officeDocument/2006/relationships/hyperlink" Target="http://www/edrs/pr/DisplayPR.asp?idEDR=1191717" TargetMode="External"/><Relationship Id="rId163" Type="http://schemas.openxmlformats.org/officeDocument/2006/relationships/hyperlink" Target="http://www/edrs/pr/DisplayPR.asp?idEDR=1221830" TargetMode="External"/><Relationship Id="rId184" Type="http://schemas.openxmlformats.org/officeDocument/2006/relationships/hyperlink" Target="http://www/edrs/pr/DisplayPR.asp?idEDR=1183592" TargetMode="External"/><Relationship Id="rId189" Type="http://schemas.openxmlformats.org/officeDocument/2006/relationships/hyperlink" Target="http://www/edrs/pr/DisplayPR.asp?idEDR=1228427" TargetMode="External"/><Relationship Id="rId3" Type="http://schemas.openxmlformats.org/officeDocument/2006/relationships/hyperlink" Target="http://www/edrs/pr/DisplayPR.asp?idEDR=1047622" TargetMode="External"/><Relationship Id="rId25" Type="http://schemas.openxmlformats.org/officeDocument/2006/relationships/hyperlink" Target="http://www/edrs/pr/DisplayPR.asp?idEDR=1188367" TargetMode="External"/><Relationship Id="rId46" Type="http://schemas.openxmlformats.org/officeDocument/2006/relationships/hyperlink" Target="http://www/edrs/pr/DisplayPR.asp?idEDR=1166495" TargetMode="External"/><Relationship Id="rId67" Type="http://schemas.openxmlformats.org/officeDocument/2006/relationships/hyperlink" Target="http://www/edrs/pr/DisplayPR.asp?idEDR=1111470" TargetMode="External"/><Relationship Id="rId116" Type="http://schemas.openxmlformats.org/officeDocument/2006/relationships/hyperlink" Target="http://www/edrs/pr/DisplayPR.asp?idEDR=1144495" TargetMode="External"/><Relationship Id="rId137" Type="http://schemas.openxmlformats.org/officeDocument/2006/relationships/hyperlink" Target="http://www/edrs/pr/DisplayPR.asp?idEDR=1169286" TargetMode="External"/><Relationship Id="rId158" Type="http://schemas.openxmlformats.org/officeDocument/2006/relationships/hyperlink" Target="http://www/edrs/pr/DisplayPR.asp?idEDR=1206874" TargetMode="External"/><Relationship Id="rId20" Type="http://schemas.openxmlformats.org/officeDocument/2006/relationships/hyperlink" Target="http://www/edrs/pr/DisplayPR.asp?idEDR=1094074" TargetMode="External"/><Relationship Id="rId41" Type="http://schemas.openxmlformats.org/officeDocument/2006/relationships/hyperlink" Target="http://www/edrs/pr/DisplayPR.asp?idEDR=1121120" TargetMode="External"/><Relationship Id="rId62" Type="http://schemas.openxmlformats.org/officeDocument/2006/relationships/hyperlink" Target="http://www/edrs/pr/DisplayPR.asp?idEDR=1094069" TargetMode="External"/><Relationship Id="rId83" Type="http://schemas.openxmlformats.org/officeDocument/2006/relationships/hyperlink" Target="http://www/edrs/pr/DisplayPR.asp?idEDR=1094059" TargetMode="External"/><Relationship Id="rId88" Type="http://schemas.openxmlformats.org/officeDocument/2006/relationships/hyperlink" Target="http://www/edrs/pr/DisplayPR.asp?idEDR=1122485" TargetMode="External"/><Relationship Id="rId111" Type="http://schemas.openxmlformats.org/officeDocument/2006/relationships/hyperlink" Target="http://www/edrs/pr/DisplayPR.asp?idEDR=1201754" TargetMode="External"/><Relationship Id="rId132" Type="http://schemas.openxmlformats.org/officeDocument/2006/relationships/hyperlink" Target="http://www/edrs/pr/DisplayPR.asp?idEDR=1144134" TargetMode="External"/><Relationship Id="rId153" Type="http://schemas.openxmlformats.org/officeDocument/2006/relationships/hyperlink" Target="http://www/edrs/pr/DisplayPR.asp?idEDR=1028045" TargetMode="External"/><Relationship Id="rId174" Type="http://schemas.openxmlformats.org/officeDocument/2006/relationships/hyperlink" Target="http://www/edrs/pr/DisplayPR.asp?idEDR=1225191" TargetMode="External"/><Relationship Id="rId179" Type="http://schemas.openxmlformats.org/officeDocument/2006/relationships/hyperlink" Target="http://www/edrs/pr/DisplayPR.asp?idEDR=1094059" TargetMode="External"/><Relationship Id="rId195" Type="http://schemas.openxmlformats.org/officeDocument/2006/relationships/hyperlink" Target="http://www/edrs/pr/DisplayPR.asp?idEDR=1228954" TargetMode="External"/><Relationship Id="rId209" Type="http://schemas.openxmlformats.org/officeDocument/2006/relationships/hyperlink" Target="http://www/edrs/pr/DisplayPR.asp?idEDR=1229985" TargetMode="External"/><Relationship Id="rId190" Type="http://schemas.openxmlformats.org/officeDocument/2006/relationships/hyperlink" Target="http://www/edrs/pr/DisplayPR.asp?idEDR=1228877" TargetMode="External"/><Relationship Id="rId204" Type="http://schemas.openxmlformats.org/officeDocument/2006/relationships/hyperlink" Target="http://www/edrs/pr/DisplayPR.asp?idEDR=1229743" TargetMode="External"/><Relationship Id="rId15" Type="http://schemas.openxmlformats.org/officeDocument/2006/relationships/hyperlink" Target="http://www/edrs/pr/DisplayPRRef.asp?idEDR=1033800&amp;refDoc=2019-35897" TargetMode="External"/><Relationship Id="rId36" Type="http://schemas.openxmlformats.org/officeDocument/2006/relationships/hyperlink" Target="http://www/edrs/pr/DisplayPRRef.asp?idEDR=1018937&amp;refDoc=2019-35904" TargetMode="External"/><Relationship Id="rId57" Type="http://schemas.openxmlformats.org/officeDocument/2006/relationships/hyperlink" Target="http://www/edrs/pr/DisplayPRRef.asp?idEDR=1033800&amp;refDoc=2019-35897" TargetMode="External"/><Relationship Id="rId106" Type="http://schemas.openxmlformats.org/officeDocument/2006/relationships/hyperlink" Target="http://www.utility.pge.com/edrs/pr/DisplayPR.asp?idEDR=1043446" TargetMode="External"/><Relationship Id="rId127" Type="http://schemas.openxmlformats.org/officeDocument/2006/relationships/hyperlink" Target="http://www/edrs/pr/DisplayPR.asp?idEDR=1137124" TargetMode="External"/><Relationship Id="rId10" Type="http://schemas.openxmlformats.org/officeDocument/2006/relationships/hyperlink" Target="http://www/edrs/pr/DisplayPR.asp?idEDR=1194328" TargetMode="External"/><Relationship Id="rId31" Type="http://schemas.openxmlformats.org/officeDocument/2006/relationships/hyperlink" Target="http://www/edrs/pr/DisplayPR.asp?idEDR=1147261" TargetMode="External"/><Relationship Id="rId52" Type="http://schemas.openxmlformats.org/officeDocument/2006/relationships/hyperlink" Target="http://www/edrs/pr/DisplayPR.asp?idEDR=1131379" TargetMode="External"/><Relationship Id="rId73" Type="http://schemas.openxmlformats.org/officeDocument/2006/relationships/hyperlink" Target="http://www.utility.pge.com/edrs/pr/DisplayPRRef.asp?idEDR=1043422&amp;refDoc=2019-32244" TargetMode="External"/><Relationship Id="rId78" Type="http://schemas.openxmlformats.org/officeDocument/2006/relationships/hyperlink" Target="http://www/edrs/pr/DisplayPRRef.asp?idEDR=1017777&amp;refDoc=2019-35887" TargetMode="External"/><Relationship Id="rId94" Type="http://schemas.openxmlformats.org/officeDocument/2006/relationships/hyperlink" Target="http://www/edrs/pr/DisplayPRRef.asp?idEDR=1019313&amp;refDoc=2019-35889" TargetMode="External"/><Relationship Id="rId99" Type="http://schemas.openxmlformats.org/officeDocument/2006/relationships/hyperlink" Target="http://www/edrs/pr/DisplayPR.asp?idEDR=1094061" TargetMode="External"/><Relationship Id="rId101" Type="http://schemas.openxmlformats.org/officeDocument/2006/relationships/hyperlink" Target="http://www/edrs/pr/DisplayPR.asp?idEDR=1168271" TargetMode="External"/><Relationship Id="rId122" Type="http://schemas.openxmlformats.org/officeDocument/2006/relationships/hyperlink" Target="http://www/edrs/pr/DisplayPR.asp?idEDR=1137321" TargetMode="External"/><Relationship Id="rId143" Type="http://schemas.openxmlformats.org/officeDocument/2006/relationships/hyperlink" Target="http://www/edrs/pr/DisplayPR.asp?idEDR=1097532" TargetMode="External"/><Relationship Id="rId148" Type="http://schemas.openxmlformats.org/officeDocument/2006/relationships/hyperlink" Target="http://www/edrs/pr/DisplayPR.asp?idEDR=1218700" TargetMode="External"/><Relationship Id="rId164" Type="http://schemas.openxmlformats.org/officeDocument/2006/relationships/hyperlink" Target="http://www/edrs/pr/DisplayPR.asp?idEDR=1222268" TargetMode="External"/><Relationship Id="rId169" Type="http://schemas.openxmlformats.org/officeDocument/2006/relationships/hyperlink" Target="http://www/edrs/pr/DisplayPR.asp?idEDR=1222616" TargetMode="External"/><Relationship Id="rId185" Type="http://schemas.openxmlformats.org/officeDocument/2006/relationships/hyperlink" Target="http://www/edrs/pr/DisplayPR.asp?idEDR=1228414" TargetMode="External"/><Relationship Id="rId4" Type="http://schemas.openxmlformats.org/officeDocument/2006/relationships/hyperlink" Target="http://www/edrs/pr/DisplayPR.asp?idEDR=1047618" TargetMode="External"/><Relationship Id="rId9" Type="http://schemas.openxmlformats.org/officeDocument/2006/relationships/hyperlink" Target="http://www/edrs/pr/DisplayPR.asp?idEDR=1194274" TargetMode="External"/><Relationship Id="rId180" Type="http://schemas.openxmlformats.org/officeDocument/2006/relationships/hyperlink" Target="http://www/edrs/pr/DisplayPR.asp?idEDR=1121855" TargetMode="External"/><Relationship Id="rId210" Type="http://schemas.openxmlformats.org/officeDocument/2006/relationships/hyperlink" Target="http://www.utility.pge.com/edrs/default.asp?id=1230146" TargetMode="External"/><Relationship Id="rId26" Type="http://schemas.openxmlformats.org/officeDocument/2006/relationships/hyperlink" Target="http://www/edrs/pr/DisplayPR.asp?idEDR=1123751" TargetMode="External"/><Relationship Id="rId47" Type="http://schemas.openxmlformats.org/officeDocument/2006/relationships/hyperlink" Target="http://www/edrs/pr/DisplayPRRef.asp?idEDR=1008116&amp;refDoc=2019-35977" TargetMode="External"/><Relationship Id="rId68" Type="http://schemas.openxmlformats.org/officeDocument/2006/relationships/hyperlink" Target="http://www.utility.pge.com/edrs/pr/DisplayPR.asp?idEDR=1184883" TargetMode="External"/><Relationship Id="rId89" Type="http://schemas.openxmlformats.org/officeDocument/2006/relationships/hyperlink" Target="http://www/edrs/pr/DisplayPR.asp?idEDR=1158910" TargetMode="External"/><Relationship Id="rId112" Type="http://schemas.openxmlformats.org/officeDocument/2006/relationships/hyperlink" Target="http://www/edrs/pr/DisplayPR.asp?idEDR=990049" TargetMode="External"/><Relationship Id="rId133" Type="http://schemas.openxmlformats.org/officeDocument/2006/relationships/hyperlink" Target="http://www/edrs/pr/DisplayPR.asp?idEDR=1137194" TargetMode="External"/><Relationship Id="rId154" Type="http://schemas.openxmlformats.org/officeDocument/2006/relationships/hyperlink" Target="http://www/edrs/pr/DisplayPR.asp?idEDR=1219400" TargetMode="External"/><Relationship Id="rId175" Type="http://schemas.openxmlformats.org/officeDocument/2006/relationships/hyperlink" Target="http://www/edrs/pr/DisplayPR.asp?idEDR=1000610" TargetMode="External"/><Relationship Id="rId196" Type="http://schemas.openxmlformats.org/officeDocument/2006/relationships/hyperlink" Target="http://www/edrs/pr/DisplayPR.asp?idEDR=1228955" TargetMode="External"/><Relationship Id="rId200" Type="http://schemas.openxmlformats.org/officeDocument/2006/relationships/hyperlink" Target="http://www/edrs/pr/DisplayPR.asp?idEDR=1217956" TargetMode="External"/><Relationship Id="rId16" Type="http://schemas.openxmlformats.org/officeDocument/2006/relationships/hyperlink" Target="http://www/edrs/pr/DisplayPR.asp?idEDR=109406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AE38D-EBB9-4814-BE93-8060D4CEF91A}">
  <sheetPr filterMode="1"/>
  <dimension ref="A1:BO426"/>
  <sheetViews>
    <sheetView zoomScale="80" zoomScaleNormal="80" workbookViewId="0">
      <pane ySplit="2" topLeftCell="A99" activePane="bottomLeft" state="frozen"/>
      <selection activeCell="X1" sqref="X1"/>
      <selection pane="bottomLeft" activeCell="P107" sqref="P107"/>
    </sheetView>
  </sheetViews>
  <sheetFormatPr defaultRowHeight="15" x14ac:dyDescent="0.25"/>
  <cols>
    <col min="1" max="1" width="9.85546875" bestFit="1" customWidth="1"/>
    <col min="2" max="2" width="28.42578125" bestFit="1" customWidth="1"/>
    <col min="4" max="4" width="9.140625" customWidth="1"/>
    <col min="5" max="5" width="11.140625" bestFit="1" customWidth="1"/>
    <col min="7" max="7" width="10.28515625" customWidth="1"/>
    <col min="8" max="9" width="9.140625" customWidth="1"/>
    <col min="10" max="10" width="10.7109375" customWidth="1"/>
    <col min="11" max="11" width="11.5703125" customWidth="1"/>
    <col min="12" max="12" width="15.140625" customWidth="1"/>
    <col min="14" max="14" width="10.85546875" customWidth="1"/>
    <col min="15" max="15" width="27.140625" customWidth="1"/>
    <col min="16" max="16" width="31.5703125" customWidth="1"/>
    <col min="17" max="17" width="8.28515625" customWidth="1"/>
    <col min="18" max="18" width="12" customWidth="1"/>
    <col min="19" max="19" width="11.85546875" customWidth="1"/>
    <col min="20" max="20" width="11.42578125" customWidth="1"/>
    <col min="21" max="21" width="13.140625" customWidth="1"/>
    <col min="22" max="22" width="12.42578125" customWidth="1"/>
    <col min="23" max="23" width="10.7109375" customWidth="1"/>
    <col min="24" max="24" width="9.140625" customWidth="1"/>
    <col min="25" max="25" width="10.140625" customWidth="1"/>
    <col min="26" max="26" width="9.140625" style="2" customWidth="1"/>
    <col min="27" max="27" width="22.140625" customWidth="1"/>
    <col min="28" max="28" width="15.28515625" customWidth="1"/>
    <col min="29" max="29" width="14.28515625" customWidth="1"/>
    <col min="30" max="30" width="15" customWidth="1"/>
    <col min="31" max="31" width="10.140625" style="2" customWidth="1"/>
    <col min="32" max="32" width="15.85546875" customWidth="1"/>
    <col min="33" max="33" width="10.85546875" customWidth="1"/>
    <col min="34" max="34" width="12.28515625" customWidth="1"/>
    <col min="35" max="35" width="45.28515625" customWidth="1"/>
    <col min="36" max="36" width="15.85546875" customWidth="1"/>
    <col min="37" max="37" width="9.85546875" customWidth="1"/>
    <col min="38" max="38" width="14.5703125" customWidth="1"/>
    <col min="39" max="39" width="14.42578125" customWidth="1"/>
    <col min="40" max="41" width="11.5703125" customWidth="1"/>
    <col min="42" max="43" width="8.85546875" customWidth="1"/>
    <col min="44" max="44" width="15.140625" customWidth="1"/>
    <col min="45" max="45" width="11.5703125" customWidth="1"/>
    <col min="46" max="46" width="8.85546875" customWidth="1"/>
    <col min="47" max="47" width="7.7109375" customWidth="1"/>
    <col min="48" max="49" width="8.7109375" customWidth="1"/>
    <col min="50" max="50" width="8.140625" customWidth="1"/>
    <col min="51" max="51" width="13.42578125" customWidth="1"/>
    <col min="52" max="52" width="11.5703125" customWidth="1"/>
    <col min="53" max="53" width="11.5703125" bestFit="1" customWidth="1"/>
    <col min="54" max="54" width="9.7109375" customWidth="1"/>
    <col min="57" max="57" width="9.85546875" customWidth="1"/>
    <col min="59" max="60" width="12.28515625" bestFit="1" customWidth="1"/>
    <col min="63" max="63" width="14.5703125" bestFit="1" customWidth="1"/>
  </cols>
  <sheetData>
    <row r="1" spans="1:67" s="6" customFormat="1" x14ac:dyDescent="0.25">
      <c r="F1" s="7"/>
      <c r="G1" s="7"/>
      <c r="H1" s="7"/>
      <c r="I1" s="7"/>
      <c r="J1" s="7"/>
      <c r="K1" s="7"/>
      <c r="L1" s="8"/>
      <c r="M1" s="7"/>
      <c r="N1" s="9"/>
      <c r="Y1" s="1"/>
      <c r="Z1" s="1"/>
      <c r="AE1" s="1"/>
      <c r="AP1" s="1"/>
    </row>
    <row r="2" spans="1:67" s="20" customFormat="1" ht="63" customHeight="1" x14ac:dyDescent="0.25">
      <c r="A2" s="10" t="s">
        <v>209</v>
      </c>
      <c r="B2" s="10" t="s">
        <v>210</v>
      </c>
      <c r="C2" s="10" t="s">
        <v>211</v>
      </c>
      <c r="D2" s="10" t="s">
        <v>212</v>
      </c>
      <c r="E2" s="10" t="s">
        <v>213</v>
      </c>
      <c r="F2" s="10" t="s">
        <v>214</v>
      </c>
      <c r="G2" s="10" t="s">
        <v>215</v>
      </c>
      <c r="H2" s="10" t="s">
        <v>216</v>
      </c>
      <c r="I2" s="10" t="s">
        <v>217</v>
      </c>
      <c r="J2" s="10" t="s">
        <v>218</v>
      </c>
      <c r="K2" s="10" t="s">
        <v>219</v>
      </c>
      <c r="L2" s="11" t="s">
        <v>220</v>
      </c>
      <c r="M2" s="10" t="s">
        <v>221</v>
      </c>
      <c r="N2" s="12" t="s">
        <v>222</v>
      </c>
      <c r="O2" s="10" t="s">
        <v>223</v>
      </c>
      <c r="P2" s="10" t="s">
        <v>224</v>
      </c>
      <c r="Q2" s="10" t="s">
        <v>225</v>
      </c>
      <c r="R2" s="10" t="s">
        <v>226</v>
      </c>
      <c r="S2" s="10" t="s">
        <v>227</v>
      </c>
      <c r="T2" s="10" t="s">
        <v>228</v>
      </c>
      <c r="U2" s="10" t="s">
        <v>229</v>
      </c>
      <c r="V2" s="10" t="s">
        <v>230</v>
      </c>
      <c r="W2" s="10" t="s">
        <v>231</v>
      </c>
      <c r="X2" s="10" t="s">
        <v>232</v>
      </c>
      <c r="Y2" s="10" t="s">
        <v>233</v>
      </c>
      <c r="Z2" s="10" t="s">
        <v>234</v>
      </c>
      <c r="AA2" s="10" t="s">
        <v>235</v>
      </c>
      <c r="AB2" s="10" t="s">
        <v>236</v>
      </c>
      <c r="AC2" s="10" t="s">
        <v>237</v>
      </c>
      <c r="AD2" s="10" t="s">
        <v>238</v>
      </c>
      <c r="AE2" s="10" t="s">
        <v>239</v>
      </c>
      <c r="AF2" s="10" t="s">
        <v>240</v>
      </c>
      <c r="AG2" s="10" t="s">
        <v>241</v>
      </c>
      <c r="AH2" s="10" t="s">
        <v>209</v>
      </c>
      <c r="AI2" s="10" t="s">
        <v>242</v>
      </c>
      <c r="AJ2" s="13" t="s">
        <v>243</v>
      </c>
      <c r="AK2" s="13" t="s">
        <v>244</v>
      </c>
      <c r="AL2" s="13" t="s">
        <v>245</v>
      </c>
      <c r="AM2" s="13" t="s">
        <v>246</v>
      </c>
      <c r="AN2" s="14" t="s">
        <v>247</v>
      </c>
      <c r="AO2" s="14" t="s">
        <v>248</v>
      </c>
      <c r="AP2" s="15" t="s">
        <v>249</v>
      </c>
      <c r="AQ2" s="15" t="s">
        <v>250</v>
      </c>
      <c r="AR2" s="15" t="s">
        <v>251</v>
      </c>
      <c r="AS2" s="16" t="s">
        <v>252</v>
      </c>
      <c r="AT2" s="17" t="s">
        <v>253</v>
      </c>
      <c r="AU2" s="17" t="s">
        <v>254</v>
      </c>
      <c r="AV2" s="17" t="s">
        <v>255</v>
      </c>
      <c r="AW2" s="17" t="s">
        <v>256</v>
      </c>
      <c r="AX2" s="17" t="s">
        <v>257</v>
      </c>
      <c r="AY2" s="17" t="s">
        <v>251</v>
      </c>
      <c r="AZ2" s="18" t="s">
        <v>258</v>
      </c>
      <c r="BA2" s="18" t="s">
        <v>259</v>
      </c>
      <c r="BB2" s="19" t="s">
        <v>253</v>
      </c>
      <c r="BC2" s="19" t="s">
        <v>254</v>
      </c>
      <c r="BD2" s="19" t="s">
        <v>255</v>
      </c>
      <c r="BE2" s="19" t="s">
        <v>260</v>
      </c>
      <c r="BF2" s="19" t="s">
        <v>261</v>
      </c>
      <c r="BG2" s="19" t="s">
        <v>262</v>
      </c>
      <c r="BH2" s="19" t="s">
        <v>263</v>
      </c>
      <c r="BI2" s="19" t="s">
        <v>264</v>
      </c>
      <c r="BJ2" s="17" t="s">
        <v>265</v>
      </c>
      <c r="BK2" s="17" t="s">
        <v>266</v>
      </c>
      <c r="BL2" s="17" t="s">
        <v>267</v>
      </c>
      <c r="BM2" s="17" t="s">
        <v>219</v>
      </c>
      <c r="BN2" s="17" t="s">
        <v>268</v>
      </c>
      <c r="BO2" s="17" t="s">
        <v>269</v>
      </c>
    </row>
    <row r="3" spans="1:67" s="6" customFormat="1" hidden="1" x14ac:dyDescent="0.25">
      <c r="A3" s="1">
        <v>35212495</v>
      </c>
      <c r="B3" s="2" t="s">
        <v>270</v>
      </c>
      <c r="C3" s="1"/>
      <c r="D3" s="1" t="s">
        <v>271</v>
      </c>
      <c r="E3" s="6">
        <v>2020999</v>
      </c>
      <c r="F3" s="1">
        <v>7.65</v>
      </c>
      <c r="G3" s="21">
        <f t="shared" ref="G3:G34" si="0">F3-K3</f>
        <v>0</v>
      </c>
      <c r="H3" s="1">
        <v>2020</v>
      </c>
      <c r="K3" s="1">
        <v>7.65</v>
      </c>
      <c r="L3" s="8">
        <v>0</v>
      </c>
      <c r="M3" s="1" t="s">
        <v>272</v>
      </c>
      <c r="N3" s="9">
        <v>254151101</v>
      </c>
      <c r="O3" s="6" t="s">
        <v>273</v>
      </c>
      <c r="P3" s="1" t="s">
        <v>274</v>
      </c>
      <c r="Q3" s="22">
        <f>IFERROR(VLOOKUP(P3,[47]conductor_pz_summary_hftd_23_re!$B$2:$Q$3636,8,FALSE),0)</f>
        <v>0</v>
      </c>
      <c r="R3" s="22">
        <f>IFERROR(VLOOKUP(P3,[48]conductor_pz_summary_hftd_23_re!$B$2:$H$3636,7,0),0)/1609</f>
        <v>0</v>
      </c>
      <c r="S3" s="1">
        <f>IFERROR(VLOOKUP(P3,[47]conductor_pz_summary_hftd_23_re!$B$2:$Q$3636,14,FALSE),0)</f>
        <v>0</v>
      </c>
      <c r="T3" s="1">
        <f t="shared" ref="T3:T34" si="1">IFERROR(U3*Q3,0)</f>
        <v>0</v>
      </c>
      <c r="U3" s="1">
        <f>IFERROR(VLOOKUP(P3,[47]conductor_pz_summary_hftd_23_re!$B$2:$Q$3636,13,FALSE),0)</f>
        <v>0</v>
      </c>
      <c r="V3" s="2">
        <f>IFERROR(VLOOKUP(P3,[49]conductor_pz_summary_hftd_23_re!$B$2:$N$3636,13,FALSE),0)</f>
        <v>0</v>
      </c>
      <c r="W3" t="e">
        <f t="shared" ref="W3:W34" si="2">(AJ3*0.67+AK3*0.99+AL3+AM3*0.99)/(SUM(AJ3:AM3))*T3*(F3/R3)</f>
        <v>#VALUE!</v>
      </c>
      <c r="Y3" s="1"/>
      <c r="Z3" s="1" t="s">
        <v>275</v>
      </c>
      <c r="AA3" s="6" t="s">
        <v>276</v>
      </c>
      <c r="AB3" s="6" t="s">
        <v>277</v>
      </c>
      <c r="AC3" s="6" t="s">
        <v>277</v>
      </c>
      <c r="AD3" s="6" t="s">
        <v>94</v>
      </c>
      <c r="AE3" s="1">
        <v>5793921</v>
      </c>
      <c r="AF3" s="1" t="s">
        <v>278</v>
      </c>
      <c r="AG3" s="1">
        <v>119985141</v>
      </c>
      <c r="AH3" s="1">
        <v>35212495</v>
      </c>
      <c r="AI3" s="1" t="s">
        <v>279</v>
      </c>
      <c r="AJ3" s="1" t="s">
        <v>280</v>
      </c>
      <c r="AK3" s="1" t="s">
        <v>280</v>
      </c>
      <c r="AL3" s="1" t="s">
        <v>280</v>
      </c>
      <c r="AM3" s="1" t="s">
        <v>280</v>
      </c>
      <c r="AP3" s="1"/>
      <c r="AW3" s="1">
        <f t="shared" ref="AW3:AW34" si="3">AU3+AV3</f>
        <v>0</v>
      </c>
      <c r="AX3" s="23">
        <f t="shared" ref="AX3:AX34" si="4">AW3/5280</f>
        <v>0</v>
      </c>
    </row>
    <row r="4" spans="1:67" s="6" customFormat="1" hidden="1" x14ac:dyDescent="0.25">
      <c r="A4" s="1">
        <v>35212464</v>
      </c>
      <c r="B4" s="2" t="s">
        <v>270</v>
      </c>
      <c r="C4" s="1"/>
      <c r="D4" s="1" t="s">
        <v>271</v>
      </c>
      <c r="E4" s="6">
        <v>2020999</v>
      </c>
      <c r="F4" s="1">
        <v>0.48</v>
      </c>
      <c r="G4" s="21">
        <f t="shared" si="0"/>
        <v>0</v>
      </c>
      <c r="H4" s="1">
        <v>2020</v>
      </c>
      <c r="K4" s="1">
        <v>0.48</v>
      </c>
      <c r="L4" s="8">
        <v>0</v>
      </c>
      <c r="M4" s="1" t="s">
        <v>272</v>
      </c>
      <c r="N4" s="9">
        <v>42711101</v>
      </c>
      <c r="O4" s="6" t="s">
        <v>281</v>
      </c>
      <c r="P4" s="1" t="s">
        <v>282</v>
      </c>
      <c r="Q4" s="22">
        <f>IFERROR(VLOOKUP(P4,[47]conductor_pz_summary_hftd_23_re!$B$2:$Q$3636,8,FALSE),0)</f>
        <v>0</v>
      </c>
      <c r="R4" s="22">
        <f>IFERROR(VLOOKUP(P4,[48]conductor_pz_summary_hftd_23_re!$B$2:$H$3636,7,0),0)/1609</f>
        <v>0</v>
      </c>
      <c r="S4" s="1">
        <f>IFERROR(VLOOKUP(P4,[47]conductor_pz_summary_hftd_23_re!$B$2:$Q$3636,14,FALSE),0)</f>
        <v>0</v>
      </c>
      <c r="T4" s="1">
        <f t="shared" si="1"/>
        <v>0</v>
      </c>
      <c r="U4" s="1">
        <f>IFERROR(VLOOKUP(P4,[47]conductor_pz_summary_hftd_23_re!$B$2:$Q$3636,13,FALSE),0)</f>
        <v>0</v>
      </c>
      <c r="V4" s="2">
        <f>IFERROR(VLOOKUP(P4,[49]conductor_pz_summary_hftd_23_re!$B$2:$N$3636,13,FALSE),0)</f>
        <v>0</v>
      </c>
      <c r="W4" t="e">
        <f t="shared" si="2"/>
        <v>#VALUE!</v>
      </c>
      <c r="Y4" s="1"/>
      <c r="Z4" s="1" t="s">
        <v>275</v>
      </c>
      <c r="AA4" s="6" t="s">
        <v>283</v>
      </c>
      <c r="AB4" s="6" t="s">
        <v>284</v>
      </c>
      <c r="AC4" s="6" t="s">
        <v>285</v>
      </c>
      <c r="AD4" s="6" t="s">
        <v>99</v>
      </c>
      <c r="AE4" s="1">
        <v>5793893</v>
      </c>
      <c r="AF4" s="1" t="s">
        <v>286</v>
      </c>
      <c r="AG4" s="1">
        <v>119983588</v>
      </c>
      <c r="AH4" s="1">
        <v>35212464</v>
      </c>
      <c r="AI4" s="1" t="s">
        <v>287</v>
      </c>
      <c r="AJ4" s="1" t="s">
        <v>280</v>
      </c>
      <c r="AK4" s="1" t="s">
        <v>280</v>
      </c>
      <c r="AL4" s="1" t="s">
        <v>280</v>
      </c>
      <c r="AM4" s="1" t="s">
        <v>280</v>
      </c>
      <c r="AP4" s="1"/>
      <c r="AW4" s="1">
        <f t="shared" si="3"/>
        <v>0</v>
      </c>
      <c r="AX4" s="23">
        <f t="shared" si="4"/>
        <v>0</v>
      </c>
    </row>
    <row r="5" spans="1:67" s="6" customFormat="1" hidden="1" x14ac:dyDescent="0.25">
      <c r="A5" s="1">
        <v>35212487</v>
      </c>
      <c r="B5" s="2" t="s">
        <v>270</v>
      </c>
      <c r="C5" s="1"/>
      <c r="D5" s="1" t="s">
        <v>271</v>
      </c>
      <c r="E5" s="6">
        <v>2020999</v>
      </c>
      <c r="F5" s="1">
        <v>1.82</v>
      </c>
      <c r="G5" s="21">
        <f t="shared" si="0"/>
        <v>0</v>
      </c>
      <c r="H5" s="1">
        <v>2020</v>
      </c>
      <c r="K5" s="1">
        <v>1.82</v>
      </c>
      <c r="L5" s="8">
        <v>0</v>
      </c>
      <c r="M5" s="1" t="s">
        <v>272</v>
      </c>
      <c r="N5" s="9">
        <v>103221101</v>
      </c>
      <c r="O5" s="6" t="s">
        <v>288</v>
      </c>
      <c r="P5" s="1" t="s">
        <v>289</v>
      </c>
      <c r="Q5" s="22">
        <f>IFERROR(VLOOKUP(P5,[47]conductor_pz_summary_hftd_23_re!$B$2:$Q$3636,8,FALSE),0)</f>
        <v>80</v>
      </c>
      <c r="R5" s="22">
        <f>IFERROR(VLOOKUP(P5,[48]conductor_pz_summary_hftd_23_re!$B$2:$H$3636,7,0),0)/1609</f>
        <v>11.15105428034307</v>
      </c>
      <c r="S5" s="1">
        <f>IFERROR(VLOOKUP(P5,[47]conductor_pz_summary_hftd_23_re!$B$2:$Q$3636,14,FALSE),0)</f>
        <v>1566</v>
      </c>
      <c r="T5" s="1">
        <f t="shared" si="1"/>
        <v>1.9751079058309999</v>
      </c>
      <c r="U5" s="1">
        <f>IFERROR(VLOOKUP(P5,[47]conductor_pz_summary_hftd_23_re!$B$2:$Q$3636,13,FALSE),0)</f>
        <v>2.4688848822887501E-2</v>
      </c>
      <c r="V5" s="2">
        <f>IFERROR(VLOOKUP(P5,[49]conductor_pz_summary_hftd_23_re!$B$2:$N$3636,13,FALSE),0)</f>
        <v>1434</v>
      </c>
      <c r="W5" t="e">
        <f t="shared" si="2"/>
        <v>#VALUE!</v>
      </c>
      <c r="Y5" s="1"/>
      <c r="Z5" s="1" t="s">
        <v>275</v>
      </c>
      <c r="AA5" s="6" t="s">
        <v>290</v>
      </c>
      <c r="AB5" s="6" t="s">
        <v>291</v>
      </c>
      <c r="AC5" s="6" t="s">
        <v>98</v>
      </c>
      <c r="AD5" s="6" t="s">
        <v>292</v>
      </c>
      <c r="AE5" s="1">
        <v>5793918</v>
      </c>
      <c r="AF5" s="1" t="s">
        <v>293</v>
      </c>
      <c r="AG5" s="1">
        <v>119983959</v>
      </c>
      <c r="AH5" s="1">
        <v>35212487</v>
      </c>
      <c r="AI5" s="1" t="s">
        <v>294</v>
      </c>
      <c r="AJ5" s="1" t="s">
        <v>280</v>
      </c>
      <c r="AK5" s="1" t="s">
        <v>280</v>
      </c>
      <c r="AL5" s="1" t="s">
        <v>280</v>
      </c>
      <c r="AM5" s="1" t="s">
        <v>280</v>
      </c>
      <c r="AP5" s="1"/>
      <c r="AW5" s="1">
        <f t="shared" si="3"/>
        <v>0</v>
      </c>
      <c r="AX5" s="23">
        <f t="shared" si="4"/>
        <v>0</v>
      </c>
    </row>
    <row r="6" spans="1:67" s="6" customFormat="1" hidden="1" x14ac:dyDescent="0.25">
      <c r="A6" s="1">
        <v>35212460</v>
      </c>
      <c r="B6" s="2" t="s">
        <v>270</v>
      </c>
      <c r="C6" s="1"/>
      <c r="D6" s="1" t="s">
        <v>271</v>
      </c>
      <c r="E6" s="6">
        <v>2020999</v>
      </c>
      <c r="F6" s="1">
        <v>17.43</v>
      </c>
      <c r="G6" s="21">
        <f t="shared" si="0"/>
        <v>3</v>
      </c>
      <c r="H6" s="1">
        <v>2020</v>
      </c>
      <c r="K6" s="1">
        <v>14.43</v>
      </c>
      <c r="L6" s="8">
        <v>0</v>
      </c>
      <c r="M6" s="1" t="s">
        <v>272</v>
      </c>
      <c r="N6" s="9">
        <v>43321101</v>
      </c>
      <c r="O6" s="6" t="s">
        <v>295</v>
      </c>
      <c r="P6" s="1" t="s">
        <v>296</v>
      </c>
      <c r="Q6" s="22">
        <f>IFERROR(VLOOKUP(P6,[47]conductor_pz_summary_hftd_23_re!$B$2:$Q$3636,8,FALSE),0)</f>
        <v>0</v>
      </c>
      <c r="R6" s="22">
        <f>IFERROR(VLOOKUP(P6,[48]conductor_pz_summary_hftd_23_re!$B$2:$H$3636,7,0),0)/1609</f>
        <v>0</v>
      </c>
      <c r="S6" s="1">
        <f>IFERROR(VLOOKUP(P6,[47]conductor_pz_summary_hftd_23_re!$B$2:$Q$3636,14,FALSE),0)</f>
        <v>0</v>
      </c>
      <c r="T6" s="1">
        <f t="shared" si="1"/>
        <v>0</v>
      </c>
      <c r="U6" s="1">
        <f>IFERROR(VLOOKUP(P6,[47]conductor_pz_summary_hftd_23_re!$B$2:$Q$3636,13,FALSE),0)</f>
        <v>0</v>
      </c>
      <c r="V6" s="2">
        <f>IFERROR(VLOOKUP(P6,[49]conductor_pz_summary_hftd_23_re!$B$2:$N$3636,13,FALSE),0)</f>
        <v>0</v>
      </c>
      <c r="W6" t="e">
        <f t="shared" si="2"/>
        <v>#VALUE!</v>
      </c>
      <c r="Y6" s="1"/>
      <c r="Z6" s="1" t="s">
        <v>275</v>
      </c>
      <c r="AA6" s="6" t="s">
        <v>297</v>
      </c>
      <c r="AB6" s="6" t="s">
        <v>298</v>
      </c>
      <c r="AC6" s="6" t="s">
        <v>298</v>
      </c>
      <c r="AD6" s="6" t="s">
        <v>292</v>
      </c>
      <c r="AE6" s="1">
        <v>5793893</v>
      </c>
      <c r="AF6" s="1" t="s">
        <v>299</v>
      </c>
      <c r="AG6" s="1">
        <v>119983565</v>
      </c>
      <c r="AH6" s="1">
        <v>35212460</v>
      </c>
      <c r="AI6" s="1" t="s">
        <v>300</v>
      </c>
      <c r="AJ6" s="1" t="s">
        <v>280</v>
      </c>
      <c r="AK6" s="1" t="s">
        <v>280</v>
      </c>
      <c r="AL6" s="1" t="s">
        <v>280</v>
      </c>
      <c r="AM6" s="1" t="s">
        <v>280</v>
      </c>
      <c r="AP6" s="1"/>
      <c r="AW6" s="1">
        <f t="shared" si="3"/>
        <v>0</v>
      </c>
      <c r="AX6" s="23">
        <f t="shared" si="4"/>
        <v>0</v>
      </c>
    </row>
    <row r="7" spans="1:67" s="6" customFormat="1" hidden="1" x14ac:dyDescent="0.25">
      <c r="A7" s="1">
        <v>35212466</v>
      </c>
      <c r="B7" s="2" t="s">
        <v>270</v>
      </c>
      <c r="C7" s="1"/>
      <c r="D7" s="1" t="s">
        <v>271</v>
      </c>
      <c r="E7" s="6">
        <v>2020999</v>
      </c>
      <c r="F7" s="1">
        <v>8.94</v>
      </c>
      <c r="G7" s="21">
        <f t="shared" si="0"/>
        <v>0.67999999999999972</v>
      </c>
      <c r="H7" s="1">
        <v>2020</v>
      </c>
      <c r="K7" s="1">
        <v>8.26</v>
      </c>
      <c r="L7" s="8">
        <v>0</v>
      </c>
      <c r="M7" s="1" t="s">
        <v>272</v>
      </c>
      <c r="N7" s="9">
        <v>63601108</v>
      </c>
      <c r="O7" s="6" t="s">
        <v>301</v>
      </c>
      <c r="P7" s="1" t="s">
        <v>302</v>
      </c>
      <c r="Q7" s="22">
        <f>IFERROR(VLOOKUP(P7,[47]conductor_pz_summary_hftd_23_re!$B$2:$Q$3636,8,FALSE),0)</f>
        <v>147</v>
      </c>
      <c r="R7" s="22">
        <f>IFERROR(VLOOKUP(P7,[48]conductor_pz_summary_hftd_23_re!$B$2:$H$3636,7,0),0)/1609</f>
        <v>13.834441421869174</v>
      </c>
      <c r="S7" s="1">
        <f>IFERROR(VLOOKUP(P7,[47]conductor_pz_summary_hftd_23_re!$B$2:$Q$3636,14,FALSE),0)</f>
        <v>64</v>
      </c>
      <c r="T7" s="1">
        <f t="shared" si="1"/>
        <v>57.532697545348597</v>
      </c>
      <c r="U7" s="1">
        <f>IFERROR(VLOOKUP(P7,[47]conductor_pz_summary_hftd_23_re!$B$2:$Q$3636,13,FALSE),0)</f>
        <v>0.391378894866317</v>
      </c>
      <c r="V7" s="2">
        <f>IFERROR(VLOOKUP(P7,[49]conductor_pz_summary_hftd_23_re!$B$2:$N$3636,13,FALSE),0)</f>
        <v>108</v>
      </c>
      <c r="W7" t="e">
        <f t="shared" si="2"/>
        <v>#VALUE!</v>
      </c>
      <c r="Y7" s="1"/>
      <c r="Z7" s="1" t="s">
        <v>275</v>
      </c>
      <c r="AA7" s="6" t="s">
        <v>303</v>
      </c>
      <c r="AB7" s="6" t="s">
        <v>304</v>
      </c>
      <c r="AC7" s="6" t="s">
        <v>305</v>
      </c>
      <c r="AD7" s="6" t="s">
        <v>292</v>
      </c>
      <c r="AE7" s="1">
        <v>5793894</v>
      </c>
      <c r="AF7" s="1" t="s">
        <v>306</v>
      </c>
      <c r="AG7" s="1">
        <v>119984990</v>
      </c>
      <c r="AH7" s="1">
        <v>35212466</v>
      </c>
      <c r="AI7" s="1" t="s">
        <v>307</v>
      </c>
      <c r="AJ7" s="1" t="s">
        <v>280</v>
      </c>
      <c r="AK7" s="1" t="s">
        <v>280</v>
      </c>
      <c r="AL7" s="1" t="s">
        <v>280</v>
      </c>
      <c r="AM7" s="1" t="s">
        <v>280</v>
      </c>
      <c r="AP7" s="1"/>
      <c r="AR7" s="24"/>
      <c r="AW7" s="1">
        <f t="shared" si="3"/>
        <v>0</v>
      </c>
      <c r="AX7" s="23">
        <f t="shared" si="4"/>
        <v>0</v>
      </c>
    </row>
    <row r="8" spans="1:67" s="6" customFormat="1" hidden="1" x14ac:dyDescent="0.25">
      <c r="A8" s="1">
        <v>35212490</v>
      </c>
      <c r="B8" s="2" t="s">
        <v>270</v>
      </c>
      <c r="C8" s="1"/>
      <c r="D8" s="1" t="s">
        <v>271</v>
      </c>
      <c r="E8" s="6">
        <v>2020999</v>
      </c>
      <c r="F8" s="1">
        <v>5.44</v>
      </c>
      <c r="G8" s="21">
        <f t="shared" si="0"/>
        <v>0.72000000000000064</v>
      </c>
      <c r="H8" s="1">
        <v>2020</v>
      </c>
      <c r="K8" s="1">
        <v>4.72</v>
      </c>
      <c r="L8" s="8">
        <v>0</v>
      </c>
      <c r="M8" s="1" t="s">
        <v>272</v>
      </c>
      <c r="N8" s="9">
        <v>103401101</v>
      </c>
      <c r="O8" s="6" t="s">
        <v>308</v>
      </c>
      <c r="P8" s="1" t="s">
        <v>175</v>
      </c>
      <c r="Q8" s="22">
        <f>IFERROR(VLOOKUP(P8,[47]conductor_pz_summary_hftd_23_re!$B$2:$Q$3636,8,FALSE),0)</f>
        <v>208</v>
      </c>
      <c r="R8" s="22">
        <f>IFERROR(VLOOKUP(P8,[48]conductor_pz_summary_hftd_23_re!$B$2:$H$3636,7,0),0)/1609</f>
        <v>36.156918277333936</v>
      </c>
      <c r="S8" s="1">
        <f>IFERROR(VLOOKUP(P8,[47]conductor_pz_summary_hftd_23_re!$B$2:$Q$3636,14,FALSE),0)</f>
        <v>117</v>
      </c>
      <c r="T8" s="1">
        <f t="shared" si="1"/>
        <v>66.637329108355203</v>
      </c>
      <c r="U8" s="1">
        <f>IFERROR(VLOOKUP(P8,[47]conductor_pz_summary_hftd_23_re!$B$2:$Q$3636,13,FALSE),0)</f>
        <v>0.32037177455940002</v>
      </c>
      <c r="V8" s="2">
        <f>IFERROR(VLOOKUP(P8,[49]conductor_pz_summary_hftd_23_re!$B$2:$N$3636,13,FALSE),0)</f>
        <v>234</v>
      </c>
      <c r="W8" t="e">
        <f t="shared" si="2"/>
        <v>#VALUE!</v>
      </c>
      <c r="Y8" s="1"/>
      <c r="Z8" s="1" t="s">
        <v>275</v>
      </c>
      <c r="AA8" s="6" t="s">
        <v>309</v>
      </c>
      <c r="AB8" s="6" t="s">
        <v>310</v>
      </c>
      <c r="AC8" s="6" t="s">
        <v>98</v>
      </c>
      <c r="AD8" s="6" t="s">
        <v>292</v>
      </c>
      <c r="AE8" s="1">
        <v>5793919</v>
      </c>
      <c r="AF8" s="1" t="s">
        <v>311</v>
      </c>
      <c r="AG8" s="1">
        <v>119984003</v>
      </c>
      <c r="AH8" s="1">
        <v>35212490</v>
      </c>
      <c r="AI8" s="1" t="s">
        <v>312</v>
      </c>
      <c r="AJ8" s="1" t="s">
        <v>280</v>
      </c>
      <c r="AK8" s="1" t="s">
        <v>280</v>
      </c>
      <c r="AL8" s="1" t="s">
        <v>280</v>
      </c>
      <c r="AM8" s="1" t="s">
        <v>280</v>
      </c>
      <c r="AP8" s="1"/>
      <c r="AW8" s="1">
        <f t="shared" si="3"/>
        <v>0</v>
      </c>
      <c r="AX8" s="23">
        <f t="shared" si="4"/>
        <v>0</v>
      </c>
    </row>
    <row r="9" spans="1:67" s="6" customFormat="1" hidden="1" x14ac:dyDescent="0.25">
      <c r="A9" s="1">
        <v>35212465</v>
      </c>
      <c r="B9" s="2" t="s">
        <v>270</v>
      </c>
      <c r="C9" s="1"/>
      <c r="D9" s="1" t="s">
        <v>271</v>
      </c>
      <c r="E9" s="6">
        <v>2020999</v>
      </c>
      <c r="F9" s="1">
        <v>6.34</v>
      </c>
      <c r="G9" s="21">
        <f t="shared" si="0"/>
        <v>0</v>
      </c>
      <c r="H9" s="1">
        <v>2020</v>
      </c>
      <c r="K9" s="1">
        <v>6.34</v>
      </c>
      <c r="L9" s="8">
        <v>0</v>
      </c>
      <c r="M9" s="1" t="s">
        <v>272</v>
      </c>
      <c r="N9" s="9">
        <v>63601108</v>
      </c>
      <c r="O9" s="6" t="s">
        <v>301</v>
      </c>
      <c r="P9" s="1" t="s">
        <v>205</v>
      </c>
      <c r="Q9" s="22">
        <f>IFERROR(VLOOKUP(P9,[47]conductor_pz_summary_hftd_23_re!$B$2:$Q$3636,8,FALSE),0)</f>
        <v>232</v>
      </c>
      <c r="R9" s="22">
        <f>IFERROR(VLOOKUP(P9,[48]conductor_pz_summary_hftd_23_re!$B$2:$H$3636,7,0),0)/1609</f>
        <v>15.920909008373711</v>
      </c>
      <c r="S9" s="1">
        <f>IFERROR(VLOOKUP(P9,[47]conductor_pz_summary_hftd_23_re!$B$2:$Q$3636,14,FALSE),0)</f>
        <v>122</v>
      </c>
      <c r="T9" s="1">
        <f t="shared" si="1"/>
        <v>73.47956180802673</v>
      </c>
      <c r="U9" s="1">
        <f>IFERROR(VLOOKUP(P9,[47]conductor_pz_summary_hftd_23_re!$B$2:$Q$3636,13,FALSE),0)</f>
        <v>0.316722249172529</v>
      </c>
      <c r="V9" s="2">
        <f>IFERROR(VLOOKUP(P9,[49]conductor_pz_summary_hftd_23_re!$B$2:$N$3636,13,FALSE),0)</f>
        <v>99</v>
      </c>
      <c r="W9" t="e">
        <f t="shared" si="2"/>
        <v>#VALUE!</v>
      </c>
      <c r="Y9" s="1"/>
      <c r="Z9" s="1" t="s">
        <v>275</v>
      </c>
      <c r="AA9" s="6" t="s">
        <v>303</v>
      </c>
      <c r="AB9" s="6" t="s">
        <v>304</v>
      </c>
      <c r="AC9" s="6" t="s">
        <v>305</v>
      </c>
      <c r="AD9" s="6" t="s">
        <v>292</v>
      </c>
      <c r="AE9" s="1">
        <v>5793894</v>
      </c>
      <c r="AF9" s="1" t="s">
        <v>313</v>
      </c>
      <c r="AG9" s="1">
        <v>119933526</v>
      </c>
      <c r="AH9" s="1">
        <v>35212465</v>
      </c>
      <c r="AI9" s="1" t="s">
        <v>314</v>
      </c>
      <c r="AJ9" s="1" t="s">
        <v>280</v>
      </c>
      <c r="AK9" s="1" t="s">
        <v>280</v>
      </c>
      <c r="AL9" s="1" t="s">
        <v>280</v>
      </c>
      <c r="AM9" s="1" t="s">
        <v>280</v>
      </c>
      <c r="AP9" s="1"/>
      <c r="AR9" s="24"/>
      <c r="AW9" s="1">
        <f t="shared" si="3"/>
        <v>0</v>
      </c>
      <c r="AX9" s="23">
        <f t="shared" si="4"/>
        <v>0</v>
      </c>
    </row>
    <row r="10" spans="1:67" s="6" customFormat="1" hidden="1" x14ac:dyDescent="0.25">
      <c r="A10" s="1">
        <v>35212406</v>
      </c>
      <c r="B10" s="2" t="s">
        <v>270</v>
      </c>
      <c r="C10" s="1"/>
      <c r="D10" s="1" t="s">
        <v>271</v>
      </c>
      <c r="E10" s="6">
        <v>2020999</v>
      </c>
      <c r="F10" s="1"/>
      <c r="G10" s="21">
        <f t="shared" si="0"/>
        <v>0</v>
      </c>
      <c r="H10" s="1">
        <v>2020</v>
      </c>
      <c r="I10" s="21"/>
      <c r="J10" s="21"/>
      <c r="K10" s="1"/>
      <c r="L10" s="8">
        <v>0</v>
      </c>
      <c r="M10" s="1" t="s">
        <v>272</v>
      </c>
      <c r="N10" s="9">
        <v>43051101</v>
      </c>
      <c r="O10" s="6" t="s">
        <v>315</v>
      </c>
      <c r="P10" s="1" t="s">
        <v>316</v>
      </c>
      <c r="Q10" s="22">
        <f>IFERROR(VLOOKUP(P10,[47]conductor_pz_summary_hftd_23_re!$B$2:$Q$3636,8,FALSE),0)</f>
        <v>71</v>
      </c>
      <c r="R10" s="22">
        <f>IFERROR(VLOOKUP(P10,[48]conductor_pz_summary_hftd_23_re!$B$2:$H$3636,7,0),0)/1609</f>
        <v>9.3735976896876316</v>
      </c>
      <c r="S10" s="1">
        <f>IFERROR(VLOOKUP(P10,[47]conductor_pz_summary_hftd_23_re!$B$2:$Q$3636,14,FALSE),0)</f>
        <v>557</v>
      </c>
      <c r="T10" s="1">
        <f t="shared" si="1"/>
        <v>10.169965101404483</v>
      </c>
      <c r="U10" s="1">
        <f>IFERROR(VLOOKUP(P10,[47]conductor_pz_summary_hftd_23_re!$B$2:$Q$3636,13,FALSE),0)</f>
        <v>0.14323894509020399</v>
      </c>
      <c r="V10" s="2">
        <f>IFERROR(VLOOKUP(P10,[49]conductor_pz_summary_hftd_23_re!$B$2:$N$3636,13,FALSE),0)</f>
        <v>391</v>
      </c>
      <c r="W10" t="e">
        <f t="shared" si="2"/>
        <v>#VALUE!</v>
      </c>
      <c r="X10" s="1"/>
      <c r="Y10" s="1"/>
      <c r="Z10" s="1" t="s">
        <v>275</v>
      </c>
      <c r="AA10" s="6" t="s">
        <v>317</v>
      </c>
      <c r="AB10" s="6" t="s">
        <v>318</v>
      </c>
      <c r="AC10" s="6" t="s">
        <v>285</v>
      </c>
      <c r="AD10" s="6" t="s">
        <v>99</v>
      </c>
      <c r="AE10" s="1">
        <v>5793892</v>
      </c>
      <c r="AF10" s="1" t="s">
        <v>319</v>
      </c>
      <c r="AG10" s="1">
        <v>119983061</v>
      </c>
      <c r="AH10" s="1">
        <v>35212406</v>
      </c>
      <c r="AI10" s="1" t="s">
        <v>320</v>
      </c>
      <c r="AJ10" s="1" t="s">
        <v>280</v>
      </c>
      <c r="AK10" s="1" t="s">
        <v>280</v>
      </c>
      <c r="AL10" s="1" t="s">
        <v>280</v>
      </c>
      <c r="AM10" s="1" t="s">
        <v>280</v>
      </c>
      <c r="AP10" s="1"/>
      <c r="AQ10" s="23">
        <v>0</v>
      </c>
      <c r="AR10" s="25"/>
      <c r="AW10" s="1">
        <f t="shared" si="3"/>
        <v>0</v>
      </c>
      <c r="AX10" s="23">
        <f t="shared" si="4"/>
        <v>0</v>
      </c>
      <c r="AZ10" s="1"/>
      <c r="BA10" s="1"/>
      <c r="BB10" s="1"/>
      <c r="BC10" s="1"/>
      <c r="BD10" s="1"/>
      <c r="BE10" s="1"/>
      <c r="BF10" s="23"/>
      <c r="BG10" s="26"/>
      <c r="BH10" s="25"/>
      <c r="BI10" s="27"/>
    </row>
    <row r="11" spans="1:67" s="6" customFormat="1" hidden="1" x14ac:dyDescent="0.25">
      <c r="A11" s="1">
        <v>35212408</v>
      </c>
      <c r="B11" s="2" t="s">
        <v>270</v>
      </c>
      <c r="C11" s="1"/>
      <c r="D11" s="1" t="s">
        <v>271</v>
      </c>
      <c r="E11" s="6">
        <v>2020999</v>
      </c>
      <c r="F11" s="1">
        <v>1.58</v>
      </c>
      <c r="G11" s="21">
        <f t="shared" si="0"/>
        <v>0</v>
      </c>
      <c r="H11" s="1">
        <v>2020</v>
      </c>
      <c r="I11" s="21"/>
      <c r="J11" s="21"/>
      <c r="K11" s="1">
        <v>1.58</v>
      </c>
      <c r="L11" s="8">
        <v>0</v>
      </c>
      <c r="M11" s="1" t="s">
        <v>272</v>
      </c>
      <c r="N11" s="9">
        <v>43432102</v>
      </c>
      <c r="O11" s="6" t="s">
        <v>321</v>
      </c>
      <c r="P11" s="1" t="s">
        <v>322</v>
      </c>
      <c r="Q11" s="22">
        <f>IFERROR(VLOOKUP(P11,[47]conductor_pz_summary_hftd_23_re!$B$2:$Q$3636,8,FALSE),0)</f>
        <v>205</v>
      </c>
      <c r="R11" s="22">
        <f>IFERROR(VLOOKUP(P11,[48]conductor_pz_summary_hftd_23_re!$B$2:$H$3636,7,0),0)/1609</f>
        <v>25.775808310011623</v>
      </c>
      <c r="S11" s="1">
        <f>IFERROR(VLOOKUP(P11,[47]conductor_pz_summary_hftd_23_re!$B$2:$Q$3636,14,FALSE),0)</f>
        <v>579</v>
      </c>
      <c r="T11" s="1">
        <f t="shared" si="1"/>
        <v>27.995833447301134</v>
      </c>
      <c r="U11" s="1">
        <f>IFERROR(VLOOKUP(P11,[47]conductor_pz_summary_hftd_23_re!$B$2:$Q$3636,13,FALSE),0)</f>
        <v>0.13656504120634699</v>
      </c>
      <c r="V11" s="2">
        <f>IFERROR(VLOOKUP(P11,[49]conductor_pz_summary_hftd_23_re!$B$2:$N$3636,13,FALSE),0)</f>
        <v>473</v>
      </c>
      <c r="W11" t="e">
        <f t="shared" si="2"/>
        <v>#VALUE!</v>
      </c>
      <c r="X11" s="1"/>
      <c r="Y11" s="1"/>
      <c r="Z11" s="1" t="s">
        <v>275</v>
      </c>
      <c r="AA11" s="6" t="s">
        <v>323</v>
      </c>
      <c r="AB11" s="6" t="s">
        <v>284</v>
      </c>
      <c r="AC11" s="6" t="s">
        <v>285</v>
      </c>
      <c r="AD11" s="6" t="s">
        <v>99</v>
      </c>
      <c r="AE11" s="1">
        <v>5793892</v>
      </c>
      <c r="AF11" s="1" t="s">
        <v>324</v>
      </c>
      <c r="AG11" s="1">
        <v>119983069</v>
      </c>
      <c r="AH11" s="1">
        <v>35212408</v>
      </c>
      <c r="AI11" s="1" t="s">
        <v>325</v>
      </c>
      <c r="AJ11" s="1" t="s">
        <v>280</v>
      </c>
      <c r="AK11" s="1" t="s">
        <v>280</v>
      </c>
      <c r="AL11" s="1" t="s">
        <v>280</v>
      </c>
      <c r="AM11" s="1" t="s">
        <v>280</v>
      </c>
      <c r="AP11" s="1"/>
      <c r="AQ11" s="23">
        <v>0</v>
      </c>
      <c r="AR11" s="25"/>
      <c r="AW11" s="1">
        <f t="shared" si="3"/>
        <v>0</v>
      </c>
      <c r="AX11" s="23">
        <f t="shared" si="4"/>
        <v>0</v>
      </c>
      <c r="AZ11" s="1"/>
      <c r="BA11" s="1"/>
      <c r="BB11" s="1"/>
      <c r="BC11" s="1"/>
      <c r="BD11" s="1"/>
      <c r="BE11" s="1"/>
      <c r="BF11" s="23"/>
      <c r="BG11" s="26"/>
      <c r="BH11" s="25"/>
      <c r="BI11" s="27"/>
    </row>
    <row r="12" spans="1:67" s="6" customFormat="1" hidden="1" x14ac:dyDescent="0.25">
      <c r="A12" s="1">
        <v>35212489</v>
      </c>
      <c r="B12" s="2" t="s">
        <v>270</v>
      </c>
      <c r="C12" s="1"/>
      <c r="D12" s="1" t="s">
        <v>271</v>
      </c>
      <c r="E12" s="6">
        <v>2020999</v>
      </c>
      <c r="F12" s="1">
        <v>4.16</v>
      </c>
      <c r="G12" s="21">
        <f t="shared" si="0"/>
        <v>-2.2400000000000002</v>
      </c>
      <c r="H12" s="1">
        <v>2020</v>
      </c>
      <c r="K12" s="1">
        <v>6.4</v>
      </c>
      <c r="L12" s="8">
        <v>0</v>
      </c>
      <c r="M12" s="1" t="s">
        <v>272</v>
      </c>
      <c r="N12" s="9">
        <v>103401101</v>
      </c>
      <c r="O12" s="6" t="s">
        <v>308</v>
      </c>
      <c r="P12" s="1" t="s">
        <v>173</v>
      </c>
      <c r="Q12" s="22">
        <f>IFERROR(VLOOKUP(P12,[47]conductor_pz_summary_hftd_23_re!$B$2:$Q$3636,8,FALSE),0)</f>
        <v>264</v>
      </c>
      <c r="R12" s="22">
        <f>IFERROR(VLOOKUP(P12,[48]conductor_pz_summary_hftd_23_re!$B$2:$H$3636,7,0),0)/1609</f>
        <v>31.069554404642385</v>
      </c>
      <c r="S12" s="1">
        <f>IFERROR(VLOOKUP(P12,[47]conductor_pz_summary_hftd_23_re!$B$2:$Q$3636,14,FALSE),0)</f>
        <v>624</v>
      </c>
      <c r="T12" s="1">
        <f t="shared" si="1"/>
        <v>33.008677442200415</v>
      </c>
      <c r="U12" s="1">
        <f>IFERROR(VLOOKUP(P12,[47]conductor_pz_summary_hftd_23_re!$B$2:$Q$3636,13,FALSE),0)</f>
        <v>0.12503286909924399</v>
      </c>
      <c r="V12" s="2">
        <f>IFERROR(VLOOKUP(P12,[49]conductor_pz_summary_hftd_23_re!$B$2:$N$3636,13,FALSE),0)</f>
        <v>651</v>
      </c>
      <c r="W12" t="e">
        <f t="shared" si="2"/>
        <v>#VALUE!</v>
      </c>
      <c r="Y12" s="1"/>
      <c r="Z12" s="1" t="s">
        <v>275</v>
      </c>
      <c r="AA12" s="6" t="s">
        <v>326</v>
      </c>
      <c r="AB12" s="6" t="s">
        <v>310</v>
      </c>
      <c r="AC12" s="6" t="s">
        <v>98</v>
      </c>
      <c r="AD12" s="6" t="s">
        <v>292</v>
      </c>
      <c r="AE12" s="1">
        <v>5793919</v>
      </c>
      <c r="AF12" s="1" t="s">
        <v>327</v>
      </c>
      <c r="AG12" s="1">
        <v>119933733</v>
      </c>
      <c r="AH12" s="1">
        <v>35212489</v>
      </c>
      <c r="AI12" s="1" t="s">
        <v>328</v>
      </c>
      <c r="AJ12" s="1" t="s">
        <v>280</v>
      </c>
      <c r="AK12" s="1" t="s">
        <v>280</v>
      </c>
      <c r="AL12" s="1" t="s">
        <v>280</v>
      </c>
      <c r="AM12" s="1" t="s">
        <v>280</v>
      </c>
      <c r="AP12" s="1"/>
      <c r="AW12" s="1">
        <f t="shared" si="3"/>
        <v>0</v>
      </c>
      <c r="AX12" s="23">
        <f t="shared" si="4"/>
        <v>0</v>
      </c>
    </row>
    <row r="13" spans="1:67" s="6" customFormat="1" hidden="1" x14ac:dyDescent="0.25">
      <c r="A13" s="1">
        <v>35212411</v>
      </c>
      <c r="B13" s="2" t="s">
        <v>270</v>
      </c>
      <c r="C13" s="1"/>
      <c r="D13" s="1" t="s">
        <v>271</v>
      </c>
      <c r="E13" s="6">
        <v>2020999</v>
      </c>
      <c r="F13" s="1">
        <v>0.17</v>
      </c>
      <c r="G13" s="21">
        <f t="shared" si="0"/>
        <v>0</v>
      </c>
      <c r="H13" s="1">
        <v>2020</v>
      </c>
      <c r="I13" s="21"/>
      <c r="J13" s="21"/>
      <c r="K13" s="1">
        <v>0.17</v>
      </c>
      <c r="L13" s="8">
        <v>0</v>
      </c>
      <c r="M13" s="1" t="s">
        <v>272</v>
      </c>
      <c r="N13" s="9">
        <v>43432104</v>
      </c>
      <c r="O13" s="6" t="s">
        <v>329</v>
      </c>
      <c r="P13" s="1" t="s">
        <v>330</v>
      </c>
      <c r="Q13" s="22">
        <f>IFERROR(VLOOKUP(P13,[47]conductor_pz_summary_hftd_23_re!$B$2:$Q$3636,8,FALSE),0)</f>
        <v>99</v>
      </c>
      <c r="R13" s="22">
        <f>IFERROR(VLOOKUP(P13,[48]conductor_pz_summary_hftd_23_re!$B$2:$H$3636,7,0),0)/1609</f>
        <v>7.8964314663054074</v>
      </c>
      <c r="S13" s="1">
        <f>IFERROR(VLOOKUP(P13,[47]conductor_pz_summary_hftd_23_re!$B$2:$Q$3636,14,FALSE),0)</f>
        <v>690</v>
      </c>
      <c r="T13" s="1">
        <f t="shared" si="1"/>
        <v>11.161318803884667</v>
      </c>
      <c r="U13" s="1">
        <f>IFERROR(VLOOKUP(P13,[47]conductor_pz_summary_hftd_23_re!$B$2:$Q$3636,13,FALSE),0)</f>
        <v>0.11274059397863299</v>
      </c>
      <c r="V13" s="2">
        <f>IFERROR(VLOOKUP(P13,[49]conductor_pz_summary_hftd_23_re!$B$2:$N$3636,13,FALSE),0)</f>
        <v>1130</v>
      </c>
      <c r="W13" t="e">
        <f t="shared" si="2"/>
        <v>#VALUE!</v>
      </c>
      <c r="X13" s="1"/>
      <c r="Y13" s="1"/>
      <c r="Z13" s="1" t="s">
        <v>275</v>
      </c>
      <c r="AA13" s="6" t="s">
        <v>331</v>
      </c>
      <c r="AB13" s="6" t="s">
        <v>284</v>
      </c>
      <c r="AC13" s="6" t="s">
        <v>285</v>
      </c>
      <c r="AD13" s="6" t="s">
        <v>99</v>
      </c>
      <c r="AE13" s="1">
        <v>5793892</v>
      </c>
      <c r="AF13" s="1" t="s">
        <v>332</v>
      </c>
      <c r="AG13" s="1">
        <v>119983147</v>
      </c>
      <c r="AH13" s="1">
        <v>35212411</v>
      </c>
      <c r="AI13" s="1" t="s">
        <v>333</v>
      </c>
      <c r="AJ13" s="1" t="s">
        <v>280</v>
      </c>
      <c r="AK13" s="1" t="s">
        <v>280</v>
      </c>
      <c r="AL13" s="1" t="s">
        <v>280</v>
      </c>
      <c r="AM13" s="1" t="s">
        <v>280</v>
      </c>
      <c r="AP13" s="1"/>
      <c r="AQ13" s="23">
        <v>0</v>
      </c>
      <c r="AR13" s="24"/>
      <c r="AW13" s="1">
        <f t="shared" si="3"/>
        <v>0</v>
      </c>
      <c r="AX13" s="23">
        <f t="shared" si="4"/>
        <v>0</v>
      </c>
      <c r="AZ13" s="2"/>
      <c r="BA13" s="2"/>
      <c r="BB13" s="1"/>
      <c r="BC13" s="1"/>
      <c r="BD13" s="1"/>
      <c r="BE13" s="1"/>
      <c r="BF13" s="23"/>
      <c r="BG13" s="26"/>
      <c r="BH13" s="25"/>
      <c r="BI13" s="27"/>
    </row>
    <row r="14" spans="1:67" s="6" customFormat="1" hidden="1" x14ac:dyDescent="0.25">
      <c r="A14" s="1">
        <v>35212404</v>
      </c>
      <c r="B14" s="2" t="s">
        <v>270</v>
      </c>
      <c r="C14" s="1"/>
      <c r="D14" s="1" t="s">
        <v>271</v>
      </c>
      <c r="E14" s="6">
        <v>2020999</v>
      </c>
      <c r="F14" s="1">
        <v>5</v>
      </c>
      <c r="G14" s="21">
        <f t="shared" si="0"/>
        <v>0</v>
      </c>
      <c r="H14" s="1">
        <v>2020</v>
      </c>
      <c r="I14" s="21"/>
      <c r="J14" s="21"/>
      <c r="K14" s="1">
        <v>5</v>
      </c>
      <c r="L14" s="8">
        <v>0</v>
      </c>
      <c r="M14" s="1" t="s">
        <v>272</v>
      </c>
      <c r="N14" s="9">
        <v>43051101</v>
      </c>
      <c r="O14" s="6" t="s">
        <v>315</v>
      </c>
      <c r="P14" s="1" t="s">
        <v>334</v>
      </c>
      <c r="Q14" s="22">
        <f>IFERROR(VLOOKUP(P14,[47]conductor_pz_summary_hftd_23_re!$B$2:$Q$3636,8,FALSE),0)</f>
        <v>93</v>
      </c>
      <c r="R14" s="22">
        <f>IFERROR(VLOOKUP(P14,[48]conductor_pz_summary_hftd_23_re!$B$2:$H$3636,7,0),0)/1609</f>
        <v>18.715380141653078</v>
      </c>
      <c r="S14" s="1">
        <f>IFERROR(VLOOKUP(P14,[47]conductor_pz_summary_hftd_23_re!$B$2:$Q$3636,14,FALSE),0)</f>
        <v>732</v>
      </c>
      <c r="T14" s="1">
        <f t="shared" si="1"/>
        <v>9.7793885490436949</v>
      </c>
      <c r="U14" s="1">
        <f>IFERROR(VLOOKUP(P14,[47]conductor_pz_summary_hftd_23_re!$B$2:$Q$3636,13,FALSE),0)</f>
        <v>0.105154715581115</v>
      </c>
      <c r="V14" s="2">
        <f>IFERROR(VLOOKUP(P14,[49]conductor_pz_summary_hftd_23_re!$B$2:$N$3636,13,FALSE),0)</f>
        <v>552</v>
      </c>
      <c r="W14" t="e">
        <f t="shared" si="2"/>
        <v>#VALUE!</v>
      </c>
      <c r="X14" s="1"/>
      <c r="Y14" s="1"/>
      <c r="Z14" s="1" t="s">
        <v>275</v>
      </c>
      <c r="AA14" s="6" t="s">
        <v>317</v>
      </c>
      <c r="AB14" s="6" t="s">
        <v>284</v>
      </c>
      <c r="AC14" s="6" t="s">
        <v>285</v>
      </c>
      <c r="AD14" s="6" t="s">
        <v>99</v>
      </c>
      <c r="AE14" s="1">
        <v>5793892</v>
      </c>
      <c r="AF14" s="1" t="s">
        <v>335</v>
      </c>
      <c r="AG14" s="1">
        <v>119982981</v>
      </c>
      <c r="AH14" s="1">
        <v>35212404</v>
      </c>
      <c r="AI14" s="1" t="s">
        <v>336</v>
      </c>
      <c r="AJ14" s="1" t="s">
        <v>280</v>
      </c>
      <c r="AK14" s="1" t="s">
        <v>280</v>
      </c>
      <c r="AL14" s="1" t="s">
        <v>280</v>
      </c>
      <c r="AM14" s="1" t="s">
        <v>280</v>
      </c>
      <c r="AO14" s="1"/>
      <c r="AP14" s="1"/>
      <c r="AQ14" s="23">
        <v>0</v>
      </c>
      <c r="AR14" s="25"/>
      <c r="AW14" s="1">
        <f t="shared" si="3"/>
        <v>0</v>
      </c>
      <c r="AX14" s="23">
        <f t="shared" si="4"/>
        <v>0</v>
      </c>
      <c r="AZ14" s="1"/>
      <c r="BA14" s="1"/>
      <c r="BB14" s="1"/>
      <c r="BC14" s="1"/>
      <c r="BD14" s="1"/>
      <c r="BE14" s="1"/>
      <c r="BF14" s="23"/>
      <c r="BG14" s="26"/>
      <c r="BH14" s="25"/>
      <c r="BI14" s="27"/>
    </row>
    <row r="15" spans="1:67" s="6" customFormat="1" hidden="1" x14ac:dyDescent="0.25">
      <c r="A15" s="28">
        <v>35122401</v>
      </c>
      <c r="B15" s="2" t="s">
        <v>270</v>
      </c>
      <c r="C15" s="1"/>
      <c r="D15" s="1" t="s">
        <v>271</v>
      </c>
      <c r="E15" s="6">
        <v>2020999</v>
      </c>
      <c r="F15" s="1">
        <v>7.31</v>
      </c>
      <c r="G15" s="21">
        <f t="shared" si="0"/>
        <v>0</v>
      </c>
      <c r="H15" s="1">
        <v>2020</v>
      </c>
      <c r="I15" s="21"/>
      <c r="J15" s="21"/>
      <c r="K15" s="1">
        <v>7.31</v>
      </c>
      <c r="L15" s="8">
        <v>0</v>
      </c>
      <c r="M15" s="1" t="s">
        <v>272</v>
      </c>
      <c r="N15" s="9">
        <v>43051101</v>
      </c>
      <c r="O15" s="6" t="s">
        <v>315</v>
      </c>
      <c r="P15" s="1" t="s">
        <v>337</v>
      </c>
      <c r="Q15" s="22">
        <f>IFERROR(VLOOKUP(P15,[47]conductor_pz_summary_hftd_23_re!$B$2:$Q$3636,8,FALSE),0)</f>
        <v>5</v>
      </c>
      <c r="R15" s="22">
        <f>IFERROR(VLOOKUP(P15,[48]conductor_pz_summary_hftd_23_re!$B$2:$H$3636,7,0),0)/1609</f>
        <v>0.53443179519574957</v>
      </c>
      <c r="S15" s="1">
        <f>IFERROR(VLOOKUP(P15,[47]conductor_pz_summary_hftd_23_re!$B$2:$Q$3636,14,FALSE),0)</f>
        <v>775</v>
      </c>
      <c r="T15" s="1">
        <f t="shared" si="1"/>
        <v>0.49136945797147052</v>
      </c>
      <c r="U15" s="1">
        <f>IFERROR(VLOOKUP(P15,[47]conductor_pz_summary_hftd_23_re!$B$2:$Q$3636,13,FALSE),0)</f>
        <v>9.8273891594294102E-2</v>
      </c>
      <c r="V15" s="2">
        <f>IFERROR(VLOOKUP(P15,[49]conductor_pz_summary_hftd_23_re!$B$2:$N$3636,13,FALSE),0)</f>
        <v>904</v>
      </c>
      <c r="W15" t="e">
        <f t="shared" si="2"/>
        <v>#VALUE!</v>
      </c>
      <c r="X15" s="1"/>
      <c r="Y15" s="1"/>
      <c r="Z15" s="1" t="s">
        <v>275</v>
      </c>
      <c r="AA15" s="6" t="s">
        <v>338</v>
      </c>
      <c r="AB15" s="6" t="s">
        <v>339</v>
      </c>
      <c r="AC15" s="6" t="s">
        <v>98</v>
      </c>
      <c r="AD15" s="6" t="s">
        <v>292</v>
      </c>
      <c r="AE15" s="1">
        <v>5793892</v>
      </c>
      <c r="AF15" s="1" t="s">
        <v>340</v>
      </c>
      <c r="AG15" s="1">
        <v>119933522</v>
      </c>
      <c r="AH15" s="28">
        <v>35122401</v>
      </c>
      <c r="AI15" s="1" t="s">
        <v>341</v>
      </c>
      <c r="AJ15" s="1" t="s">
        <v>280</v>
      </c>
      <c r="AK15" s="1" t="s">
        <v>280</v>
      </c>
      <c r="AL15" s="1" t="s">
        <v>280</v>
      </c>
      <c r="AM15" s="1" t="s">
        <v>280</v>
      </c>
      <c r="AP15" s="1"/>
      <c r="AQ15" s="23">
        <v>0</v>
      </c>
      <c r="AR15" s="25"/>
      <c r="AS15" s="29" t="s">
        <v>342</v>
      </c>
      <c r="AW15" s="1">
        <f t="shared" si="3"/>
        <v>0</v>
      </c>
      <c r="AX15" s="23">
        <f t="shared" si="4"/>
        <v>0</v>
      </c>
      <c r="AZ15" s="1"/>
      <c r="BA15" s="1"/>
      <c r="BB15" s="1"/>
      <c r="BC15" s="1"/>
      <c r="BD15" s="1"/>
      <c r="BE15" s="1"/>
      <c r="BF15" s="23"/>
      <c r="BG15" s="26"/>
      <c r="BH15" s="25"/>
      <c r="BI15" s="27"/>
    </row>
    <row r="16" spans="1:67" s="6" customFormat="1" hidden="1" x14ac:dyDescent="0.25">
      <c r="A16" s="1">
        <v>35212402</v>
      </c>
      <c r="B16" s="2" t="s">
        <v>270</v>
      </c>
      <c r="C16" s="1"/>
      <c r="D16" s="1" t="s">
        <v>271</v>
      </c>
      <c r="E16" s="6">
        <v>2020999</v>
      </c>
      <c r="F16" s="1">
        <v>2.42</v>
      </c>
      <c r="G16" s="21">
        <f t="shared" si="0"/>
        <v>0</v>
      </c>
      <c r="H16" s="1">
        <v>2020</v>
      </c>
      <c r="I16" s="21"/>
      <c r="J16" s="21"/>
      <c r="K16" s="1">
        <v>2.42</v>
      </c>
      <c r="L16" s="8">
        <v>0</v>
      </c>
      <c r="M16" s="1" t="s">
        <v>272</v>
      </c>
      <c r="N16" s="9">
        <v>43051101</v>
      </c>
      <c r="O16" s="6" t="s">
        <v>315</v>
      </c>
      <c r="P16" s="1" t="s">
        <v>343</v>
      </c>
      <c r="Q16" s="22">
        <f>IFERROR(VLOOKUP(P16,[47]conductor_pz_summary_hftd_23_re!$B$2:$Q$3636,8,FALSE),0)</f>
        <v>90</v>
      </c>
      <c r="R16" s="22">
        <f>IFERROR(VLOOKUP(P16,[48]conductor_pz_summary_hftd_23_re!$B$2:$H$3636,7,0),0)/1609</f>
        <v>12.095919826489125</v>
      </c>
      <c r="S16" s="1">
        <f>IFERROR(VLOOKUP(P16,[47]conductor_pz_summary_hftd_23_re!$B$2:$Q$3636,14,FALSE),0)</f>
        <v>815</v>
      </c>
      <c r="T16" s="1">
        <f t="shared" si="1"/>
        <v>8.284282375714767</v>
      </c>
      <c r="U16" s="1">
        <f>IFERROR(VLOOKUP(P16,[47]conductor_pz_summary_hftd_23_re!$B$2:$Q$3636,13,FALSE),0)</f>
        <v>9.2047581952386298E-2</v>
      </c>
      <c r="V16" s="2">
        <f>IFERROR(VLOOKUP(P16,[49]conductor_pz_summary_hftd_23_re!$B$2:$N$3636,13,FALSE),0)</f>
        <v>588</v>
      </c>
      <c r="W16" t="e">
        <f t="shared" si="2"/>
        <v>#VALUE!</v>
      </c>
      <c r="X16" s="1"/>
      <c r="Y16" s="1"/>
      <c r="Z16" s="1" t="s">
        <v>275</v>
      </c>
      <c r="AA16" s="6" t="s">
        <v>317</v>
      </c>
      <c r="AB16" s="6" t="s">
        <v>284</v>
      </c>
      <c r="AC16" s="6" t="s">
        <v>285</v>
      </c>
      <c r="AD16" s="6" t="s">
        <v>99</v>
      </c>
      <c r="AE16" s="1">
        <v>5793892</v>
      </c>
      <c r="AF16" s="1" t="s">
        <v>344</v>
      </c>
      <c r="AG16" s="1">
        <v>119982885</v>
      </c>
      <c r="AH16" s="1">
        <v>35212402</v>
      </c>
      <c r="AI16" s="1" t="s">
        <v>345</v>
      </c>
      <c r="AJ16" s="1" t="s">
        <v>280</v>
      </c>
      <c r="AK16" s="1" t="s">
        <v>280</v>
      </c>
      <c r="AL16" s="1" t="s">
        <v>280</v>
      </c>
      <c r="AM16" s="1" t="s">
        <v>280</v>
      </c>
      <c r="AP16" s="1"/>
      <c r="AQ16" s="23">
        <v>0</v>
      </c>
      <c r="AR16" s="25"/>
      <c r="AW16" s="1">
        <f t="shared" si="3"/>
        <v>0</v>
      </c>
      <c r="AX16" s="23">
        <f t="shared" si="4"/>
        <v>0</v>
      </c>
      <c r="AZ16" s="1"/>
      <c r="BA16" s="1"/>
      <c r="BB16" s="1"/>
      <c r="BC16" s="1"/>
      <c r="BD16" s="1"/>
      <c r="BE16" s="1"/>
      <c r="BF16" s="23"/>
      <c r="BG16" s="26"/>
      <c r="BH16" s="25"/>
      <c r="BI16" s="27"/>
    </row>
    <row r="17" spans="1:61" s="6" customFormat="1" hidden="1" x14ac:dyDescent="0.25">
      <c r="A17" s="1">
        <v>35212491</v>
      </c>
      <c r="B17" s="2" t="s">
        <v>270</v>
      </c>
      <c r="C17" s="1"/>
      <c r="D17" s="1" t="s">
        <v>271</v>
      </c>
      <c r="E17" s="6">
        <v>2020999</v>
      </c>
      <c r="F17" s="1">
        <v>0.96</v>
      </c>
      <c r="G17" s="21">
        <f t="shared" si="0"/>
        <v>0</v>
      </c>
      <c r="H17" s="1">
        <v>2020</v>
      </c>
      <c r="K17" s="1">
        <v>0.96</v>
      </c>
      <c r="L17" s="8">
        <v>0</v>
      </c>
      <c r="M17" s="1" t="s">
        <v>272</v>
      </c>
      <c r="N17" s="9">
        <v>252531103</v>
      </c>
      <c r="O17" s="6" t="s">
        <v>346</v>
      </c>
      <c r="P17" s="1" t="s">
        <v>347</v>
      </c>
      <c r="Q17" s="22">
        <f>IFERROR(VLOOKUP(P17,[47]conductor_pz_summary_hftd_23_re!$B$2:$Q$3636,8,FALSE),0)</f>
        <v>204</v>
      </c>
      <c r="R17" s="22">
        <f>IFERROR(VLOOKUP(P17,[48]conductor_pz_summary_hftd_23_re!$B$2:$H$3636,7,0),0)/1609</f>
        <v>21.333986559359914</v>
      </c>
      <c r="S17" s="1">
        <f>IFERROR(VLOOKUP(P17,[47]conductor_pz_summary_hftd_23_re!$B$2:$Q$3636,14,FALSE),0)</f>
        <v>829</v>
      </c>
      <c r="T17" s="1">
        <f t="shared" si="1"/>
        <v>18.200417129192271</v>
      </c>
      <c r="U17" s="1">
        <f>IFERROR(VLOOKUP(P17,[47]conductor_pz_summary_hftd_23_re!$B$2:$Q$3636,13,FALSE),0)</f>
        <v>8.9217731025452301E-2</v>
      </c>
      <c r="V17" s="2">
        <f>IFERROR(VLOOKUP(P17,[49]conductor_pz_summary_hftd_23_re!$B$2:$N$3636,13,FALSE),0)</f>
        <v>667</v>
      </c>
      <c r="W17" t="e">
        <f t="shared" si="2"/>
        <v>#VALUE!</v>
      </c>
      <c r="Y17" s="1"/>
      <c r="Z17" s="1" t="s">
        <v>275</v>
      </c>
      <c r="AA17" s="6" t="s">
        <v>348</v>
      </c>
      <c r="AB17" s="6" t="s">
        <v>349</v>
      </c>
      <c r="AC17" s="6" t="s">
        <v>350</v>
      </c>
      <c r="AD17" s="6" t="s">
        <v>94</v>
      </c>
      <c r="AE17" s="1">
        <v>5793920</v>
      </c>
      <c r="AF17" s="1" t="s">
        <v>351</v>
      </c>
      <c r="AG17" s="1">
        <v>119933734</v>
      </c>
      <c r="AH17" s="1">
        <v>35212491</v>
      </c>
      <c r="AI17" s="1" t="s">
        <v>352</v>
      </c>
      <c r="AJ17" s="1" t="s">
        <v>280</v>
      </c>
      <c r="AK17" s="1" t="s">
        <v>280</v>
      </c>
      <c r="AL17" s="1" t="s">
        <v>280</v>
      </c>
      <c r="AM17" s="1" t="s">
        <v>280</v>
      </c>
      <c r="AP17" s="1"/>
      <c r="AW17" s="1">
        <f t="shared" si="3"/>
        <v>0</v>
      </c>
      <c r="AX17" s="23">
        <f t="shared" si="4"/>
        <v>0</v>
      </c>
    </row>
    <row r="18" spans="1:61" s="6" customFormat="1" hidden="1" x14ac:dyDescent="0.25">
      <c r="A18" s="1">
        <v>35212479</v>
      </c>
      <c r="B18" s="2" t="s">
        <v>270</v>
      </c>
      <c r="C18" s="1"/>
      <c r="D18" s="1" t="s">
        <v>271</v>
      </c>
      <c r="E18" s="6">
        <v>2020999</v>
      </c>
      <c r="F18" s="1">
        <v>7</v>
      </c>
      <c r="G18" s="21">
        <f t="shared" si="0"/>
        <v>3.84</v>
      </c>
      <c r="H18" s="1">
        <v>2020</v>
      </c>
      <c r="K18" s="1">
        <v>3.16</v>
      </c>
      <c r="L18" s="8">
        <v>0</v>
      </c>
      <c r="M18" s="1" t="s">
        <v>272</v>
      </c>
      <c r="N18" s="9">
        <v>103751102</v>
      </c>
      <c r="O18" s="6" t="s">
        <v>353</v>
      </c>
      <c r="P18" s="1" t="s">
        <v>354</v>
      </c>
      <c r="Q18" s="22">
        <f>IFERROR(VLOOKUP(P18,[47]conductor_pz_summary_hftd_23_re!$B$2:$Q$3636,8,FALSE),0)</f>
        <v>139</v>
      </c>
      <c r="R18" s="22">
        <f>IFERROR(VLOOKUP(P18,[48]conductor_pz_summary_hftd_23_re!$B$2:$H$3636,7,0),0)/1609</f>
        <v>17.036562646713051</v>
      </c>
      <c r="S18" s="1">
        <f>IFERROR(VLOOKUP(P18,[47]conductor_pz_summary_hftd_23_re!$B$2:$Q$3636,14,FALSE),0)</f>
        <v>865</v>
      </c>
      <c r="T18" s="1">
        <f t="shared" si="1"/>
        <v>11.799437451030199</v>
      </c>
      <c r="U18" s="1">
        <f>IFERROR(VLOOKUP(P18,[47]conductor_pz_summary_hftd_23_re!$B$2:$Q$3636,13,FALSE),0)</f>
        <v>8.4888039216044597E-2</v>
      </c>
      <c r="V18" s="2">
        <f>IFERROR(VLOOKUP(P18,[49]conductor_pz_summary_hftd_23_re!$B$2:$N$3636,13,FALSE),0)</f>
        <v>1081</v>
      </c>
      <c r="W18" t="e">
        <f t="shared" si="2"/>
        <v>#VALUE!</v>
      </c>
      <c r="Y18" s="1"/>
      <c r="Z18" s="1" t="s">
        <v>275</v>
      </c>
      <c r="AA18" s="6" t="s">
        <v>290</v>
      </c>
      <c r="AB18" s="6" t="s">
        <v>291</v>
      </c>
      <c r="AC18" s="6" t="s">
        <v>98</v>
      </c>
      <c r="AD18" s="6" t="s">
        <v>292</v>
      </c>
      <c r="AE18" s="1">
        <v>5793918</v>
      </c>
      <c r="AF18" s="1" t="s">
        <v>355</v>
      </c>
      <c r="AG18" s="1">
        <v>119933732</v>
      </c>
      <c r="AH18" s="1">
        <v>35212479</v>
      </c>
      <c r="AI18" s="1" t="s">
        <v>356</v>
      </c>
      <c r="AJ18" s="1" t="s">
        <v>280</v>
      </c>
      <c r="AK18" s="1" t="s">
        <v>280</v>
      </c>
      <c r="AL18" s="1" t="s">
        <v>280</v>
      </c>
      <c r="AM18" s="1" t="s">
        <v>280</v>
      </c>
      <c r="AP18" s="1"/>
      <c r="AW18" s="1">
        <f t="shared" si="3"/>
        <v>0</v>
      </c>
      <c r="AX18" s="23">
        <f t="shared" si="4"/>
        <v>0</v>
      </c>
    </row>
    <row r="19" spans="1:61" s="6" customFormat="1" hidden="1" x14ac:dyDescent="0.25">
      <c r="A19" s="1">
        <v>35212405</v>
      </c>
      <c r="B19" s="2" t="s">
        <v>270</v>
      </c>
      <c r="C19" s="1"/>
      <c r="D19" s="1" t="s">
        <v>271</v>
      </c>
      <c r="E19" s="6">
        <v>2020999</v>
      </c>
      <c r="F19" s="1">
        <v>11.9</v>
      </c>
      <c r="G19" s="21">
        <f t="shared" si="0"/>
        <v>0</v>
      </c>
      <c r="H19" s="1">
        <v>2020</v>
      </c>
      <c r="I19" s="21"/>
      <c r="J19" s="21"/>
      <c r="K19" s="1">
        <v>11.9</v>
      </c>
      <c r="L19" s="8">
        <v>0</v>
      </c>
      <c r="M19" s="1" t="s">
        <v>272</v>
      </c>
      <c r="N19" s="9">
        <v>43051101</v>
      </c>
      <c r="O19" s="6" t="s">
        <v>315</v>
      </c>
      <c r="P19" s="1" t="s">
        <v>357</v>
      </c>
      <c r="Q19" s="22">
        <f>IFERROR(VLOOKUP(P19,[47]conductor_pz_summary_hftd_23_re!$B$2:$Q$3636,8,FALSE),0)</f>
        <v>101</v>
      </c>
      <c r="R19" s="22">
        <f>IFERROR(VLOOKUP(P19,[48]conductor_pz_summary_hftd_23_re!$B$2:$H$3636,7,0),0)/1609</f>
        <v>16.138731975478247</v>
      </c>
      <c r="S19" s="1">
        <f>IFERROR(VLOOKUP(P19,[47]conductor_pz_summary_hftd_23_re!$B$2:$Q$3636,14,FALSE),0)</f>
        <v>914</v>
      </c>
      <c r="T19" s="1">
        <f t="shared" si="1"/>
        <v>7.9369143511933347</v>
      </c>
      <c r="U19" s="1">
        <f>IFERROR(VLOOKUP(P19,[47]conductor_pz_summary_hftd_23_re!$B$2:$Q$3636,13,FALSE),0)</f>
        <v>7.8583310407854795E-2</v>
      </c>
      <c r="V19" s="2">
        <f>IFERROR(VLOOKUP(P19,[49]conductor_pz_summary_hftd_23_re!$B$2:$N$3636,13,FALSE),0)</f>
        <v>632</v>
      </c>
      <c r="W19" t="e">
        <f t="shared" si="2"/>
        <v>#VALUE!</v>
      </c>
      <c r="X19" s="1"/>
      <c r="Y19" s="1"/>
      <c r="Z19" s="1" t="s">
        <v>275</v>
      </c>
      <c r="AA19" s="6" t="s">
        <v>317</v>
      </c>
      <c r="AB19" s="6" t="s">
        <v>284</v>
      </c>
      <c r="AC19" s="6" t="s">
        <v>285</v>
      </c>
      <c r="AD19" s="6" t="s">
        <v>99</v>
      </c>
      <c r="AE19" s="1">
        <v>5793892</v>
      </c>
      <c r="AF19" s="1" t="s">
        <v>358</v>
      </c>
      <c r="AG19" s="1">
        <v>119982987</v>
      </c>
      <c r="AH19" s="1">
        <v>35212405</v>
      </c>
      <c r="AI19" s="1" t="s">
        <v>359</v>
      </c>
      <c r="AJ19" s="1" t="s">
        <v>280</v>
      </c>
      <c r="AK19" s="1" t="s">
        <v>280</v>
      </c>
      <c r="AL19" s="1" t="s">
        <v>280</v>
      </c>
      <c r="AM19" s="1" t="s">
        <v>280</v>
      </c>
      <c r="AP19" s="1"/>
      <c r="AQ19" s="23">
        <v>0</v>
      </c>
      <c r="AR19" s="25"/>
      <c r="AW19" s="1">
        <f t="shared" si="3"/>
        <v>0</v>
      </c>
      <c r="AX19" s="23">
        <f t="shared" si="4"/>
        <v>0</v>
      </c>
      <c r="AZ19" s="1"/>
      <c r="BA19" s="1"/>
      <c r="BB19" s="1"/>
      <c r="BC19" s="1"/>
      <c r="BD19" s="1"/>
      <c r="BE19" s="1"/>
      <c r="BF19" s="23"/>
      <c r="BG19" s="26"/>
      <c r="BH19" s="25"/>
      <c r="BI19" s="27"/>
    </row>
    <row r="20" spans="1:61" s="6" customFormat="1" hidden="1" x14ac:dyDescent="0.25">
      <c r="A20" s="1">
        <v>35212494</v>
      </c>
      <c r="B20" s="2" t="s">
        <v>270</v>
      </c>
      <c r="C20" s="1"/>
      <c r="D20" s="1" t="s">
        <v>271</v>
      </c>
      <c r="E20" s="6">
        <v>2020999</v>
      </c>
      <c r="F20" s="1">
        <v>1.38</v>
      </c>
      <c r="G20" s="21">
        <f t="shared" si="0"/>
        <v>0</v>
      </c>
      <c r="H20" s="1">
        <v>2020</v>
      </c>
      <c r="K20" s="1">
        <v>1.38</v>
      </c>
      <c r="L20" s="8">
        <v>0</v>
      </c>
      <c r="M20" s="1" t="s">
        <v>272</v>
      </c>
      <c r="N20" s="9">
        <v>254151101</v>
      </c>
      <c r="O20" s="6" t="s">
        <v>273</v>
      </c>
      <c r="P20" s="1" t="s">
        <v>360</v>
      </c>
      <c r="Q20" s="22">
        <f>IFERROR(VLOOKUP(P20,[47]conductor_pz_summary_hftd_23_re!$B$2:$Q$3636,8,FALSE),0)</f>
        <v>60</v>
      </c>
      <c r="R20" s="22">
        <f>IFERROR(VLOOKUP(P20,[48]conductor_pz_summary_hftd_23_re!$B$2:$H$3636,7,0),0)/1609</f>
        <v>5.3994348850088434</v>
      </c>
      <c r="S20" s="1">
        <f>IFERROR(VLOOKUP(P20,[47]conductor_pz_summary_hftd_23_re!$B$2:$Q$3636,14,FALSE),0)</f>
        <v>934</v>
      </c>
      <c r="T20" s="1">
        <f t="shared" si="1"/>
        <v>4.5308999597406538</v>
      </c>
      <c r="U20" s="1">
        <f>IFERROR(VLOOKUP(P20,[47]conductor_pz_summary_hftd_23_re!$B$2:$Q$3636,13,FALSE),0)</f>
        <v>7.5514999329010901E-2</v>
      </c>
      <c r="V20" s="2">
        <f>IFERROR(VLOOKUP(P20,[49]conductor_pz_summary_hftd_23_re!$B$2:$N$3636,13,FALSE),0)</f>
        <v>511</v>
      </c>
      <c r="W20" t="e">
        <f t="shared" si="2"/>
        <v>#VALUE!</v>
      </c>
      <c r="Y20" s="1"/>
      <c r="Z20" s="1" t="s">
        <v>275</v>
      </c>
      <c r="AA20" s="6" t="s">
        <v>276</v>
      </c>
      <c r="AB20" s="6" t="s">
        <v>277</v>
      </c>
      <c r="AC20" s="6" t="s">
        <v>277</v>
      </c>
      <c r="AD20" s="6" t="s">
        <v>94</v>
      </c>
      <c r="AE20" s="1">
        <v>5793921</v>
      </c>
      <c r="AF20" s="1" t="s">
        <v>361</v>
      </c>
      <c r="AG20" s="1">
        <v>119984007</v>
      </c>
      <c r="AH20" s="1">
        <v>35212494</v>
      </c>
      <c r="AI20" s="1" t="s">
        <v>362</v>
      </c>
      <c r="AJ20" s="1" t="s">
        <v>280</v>
      </c>
      <c r="AK20" s="1" t="s">
        <v>280</v>
      </c>
      <c r="AL20" s="1" t="s">
        <v>280</v>
      </c>
      <c r="AM20" s="1" t="s">
        <v>280</v>
      </c>
      <c r="AP20" s="1"/>
      <c r="AW20" s="1">
        <f t="shared" si="3"/>
        <v>0</v>
      </c>
      <c r="AX20" s="23">
        <f t="shared" si="4"/>
        <v>0</v>
      </c>
    </row>
    <row r="21" spans="1:61" s="6" customFormat="1" hidden="1" x14ac:dyDescent="0.25">
      <c r="A21" s="1">
        <v>35212418</v>
      </c>
      <c r="B21" s="2" t="s">
        <v>270</v>
      </c>
      <c r="C21" s="1"/>
      <c r="D21" s="1" t="s">
        <v>271</v>
      </c>
      <c r="E21" s="6">
        <v>2020999</v>
      </c>
      <c r="F21" s="1">
        <v>13.7</v>
      </c>
      <c r="G21" s="21">
        <f t="shared" si="0"/>
        <v>0</v>
      </c>
      <c r="H21" s="1">
        <v>2020</v>
      </c>
      <c r="K21" s="1">
        <v>13.7</v>
      </c>
      <c r="L21" s="8">
        <v>0</v>
      </c>
      <c r="M21" s="1" t="s">
        <v>272</v>
      </c>
      <c r="N21" s="9">
        <v>42751113</v>
      </c>
      <c r="O21" s="6" t="s">
        <v>363</v>
      </c>
      <c r="P21" s="1" t="s">
        <v>46</v>
      </c>
      <c r="Q21" s="22">
        <f>IFERROR(VLOOKUP(P21,[47]conductor_pz_summary_hftd_23_re!$B$2:$Q$3636,8,FALSE),0)</f>
        <v>139</v>
      </c>
      <c r="R21" s="22">
        <f>IFERROR(VLOOKUP(P21,[48]conductor_pz_summary_hftd_23_re!$B$2:$H$3636,7,0),0)/1609</f>
        <v>22.674903809589495</v>
      </c>
      <c r="S21" s="1">
        <f>IFERROR(VLOOKUP(P21,[47]conductor_pz_summary_hftd_23_re!$B$2:$Q$3636,14,FALSE),0)</f>
        <v>945</v>
      </c>
      <c r="T21" s="1">
        <f t="shared" si="1"/>
        <v>10.27590572253238</v>
      </c>
      <c r="U21" s="1">
        <f>IFERROR(VLOOKUP(P21,[47]conductor_pz_summary_hftd_23_re!$B$2:$Q$3636,13,FALSE),0)</f>
        <v>7.3927379298794102E-2</v>
      </c>
      <c r="V21" s="2">
        <f>IFERROR(VLOOKUP(P21,[49]conductor_pz_summary_hftd_23_re!$B$2:$N$3636,13,FALSE),0)</f>
        <v>1284</v>
      </c>
      <c r="W21" t="e">
        <f t="shared" si="2"/>
        <v>#VALUE!</v>
      </c>
      <c r="Y21" s="1"/>
      <c r="Z21" s="1" t="s">
        <v>275</v>
      </c>
      <c r="AA21" s="6" t="s">
        <v>364</v>
      </c>
      <c r="AB21" s="6" t="s">
        <v>298</v>
      </c>
      <c r="AC21" s="6" t="s">
        <v>298</v>
      </c>
      <c r="AD21" s="6" t="s">
        <v>292</v>
      </c>
      <c r="AE21" s="1">
        <v>5793893</v>
      </c>
      <c r="AF21" s="1" t="s">
        <v>365</v>
      </c>
      <c r="AG21" s="1">
        <v>119933523</v>
      </c>
      <c r="AH21" s="1">
        <v>35212418</v>
      </c>
      <c r="AI21" s="1" t="s">
        <v>366</v>
      </c>
      <c r="AJ21" s="1" t="s">
        <v>280</v>
      </c>
      <c r="AK21" s="1" t="s">
        <v>280</v>
      </c>
      <c r="AL21" s="1" t="s">
        <v>280</v>
      </c>
      <c r="AM21" s="1" t="s">
        <v>280</v>
      </c>
      <c r="AP21" s="1"/>
      <c r="AW21" s="1">
        <f t="shared" si="3"/>
        <v>0</v>
      </c>
      <c r="AX21" s="23">
        <f t="shared" si="4"/>
        <v>0</v>
      </c>
    </row>
    <row r="22" spans="1:61" s="6" customFormat="1" hidden="1" x14ac:dyDescent="0.25">
      <c r="A22" s="1">
        <v>35212481</v>
      </c>
      <c r="B22" s="2" t="s">
        <v>270</v>
      </c>
      <c r="C22" s="1"/>
      <c r="D22" s="1" t="s">
        <v>271</v>
      </c>
      <c r="E22" s="6">
        <v>2020999</v>
      </c>
      <c r="F22" s="1">
        <v>11.52</v>
      </c>
      <c r="G22" s="21">
        <f t="shared" si="0"/>
        <v>0.86999999999999922</v>
      </c>
      <c r="H22" s="1">
        <v>2020</v>
      </c>
      <c r="K22" s="1">
        <v>10.65</v>
      </c>
      <c r="L22" s="8">
        <v>0</v>
      </c>
      <c r="M22" s="1" t="s">
        <v>272</v>
      </c>
      <c r="N22" s="9">
        <v>102911103</v>
      </c>
      <c r="O22" s="6" t="s">
        <v>367</v>
      </c>
      <c r="P22" s="1" t="s">
        <v>48</v>
      </c>
      <c r="Q22" s="22">
        <f>IFERROR(VLOOKUP(P22,[47]conductor_pz_summary_hftd_23_re!$B$2:$Q$3636,8,FALSE),0)</f>
        <v>249</v>
      </c>
      <c r="R22" s="22">
        <f>IFERROR(VLOOKUP(P22,[48]conductor_pz_summary_hftd_23_re!$B$2:$H$3636,7,0),0)/1609</f>
        <v>27.217261193432378</v>
      </c>
      <c r="S22" s="1">
        <f>IFERROR(VLOOKUP(P22,[47]conductor_pz_summary_hftd_23_re!$B$2:$Q$3636,14,FALSE),0)</f>
        <v>1176</v>
      </c>
      <c r="T22" s="1">
        <f t="shared" si="1"/>
        <v>12.465553341185188</v>
      </c>
      <c r="U22" s="1">
        <f>IFERROR(VLOOKUP(P22,[47]conductor_pz_summary_hftd_23_re!$B$2:$Q$3636,13,FALSE),0)</f>
        <v>5.0062463217611201E-2</v>
      </c>
      <c r="V22" s="2">
        <f>IFERROR(VLOOKUP(P22,[49]conductor_pz_summary_hftd_23_re!$B$2:$N$3636,13,FALSE),0)</f>
        <v>1498</v>
      </c>
      <c r="W22" t="e">
        <f t="shared" si="2"/>
        <v>#VALUE!</v>
      </c>
      <c r="Y22" s="1"/>
      <c r="Z22" s="1" t="s">
        <v>275</v>
      </c>
      <c r="AA22" s="6" t="s">
        <v>290</v>
      </c>
      <c r="AB22" s="6" t="s">
        <v>291</v>
      </c>
      <c r="AC22" s="6" t="s">
        <v>98</v>
      </c>
      <c r="AD22" s="6" t="s">
        <v>292</v>
      </c>
      <c r="AE22" s="1">
        <v>5793918</v>
      </c>
      <c r="AF22" s="1" t="s">
        <v>368</v>
      </c>
      <c r="AG22" s="1">
        <v>119983951</v>
      </c>
      <c r="AH22" s="1">
        <v>35212481</v>
      </c>
      <c r="AI22" s="1" t="s">
        <v>369</v>
      </c>
      <c r="AJ22" s="1" t="s">
        <v>280</v>
      </c>
      <c r="AK22" s="1" t="s">
        <v>280</v>
      </c>
      <c r="AL22" s="1" t="s">
        <v>280</v>
      </c>
      <c r="AM22" s="1" t="s">
        <v>280</v>
      </c>
      <c r="AP22" s="1"/>
      <c r="AR22" s="24"/>
      <c r="AW22" s="1">
        <f t="shared" si="3"/>
        <v>0</v>
      </c>
      <c r="AX22" s="23">
        <f t="shared" si="4"/>
        <v>0</v>
      </c>
    </row>
    <row r="23" spans="1:61" s="6" customFormat="1" hidden="1" x14ac:dyDescent="0.25">
      <c r="A23" s="1">
        <v>35212492</v>
      </c>
      <c r="B23" s="2" t="s">
        <v>270</v>
      </c>
      <c r="C23" s="1"/>
      <c r="D23" s="1" t="s">
        <v>271</v>
      </c>
      <c r="E23" s="6">
        <v>2020999</v>
      </c>
      <c r="F23" s="1">
        <v>3.05</v>
      </c>
      <c r="G23" s="21">
        <f t="shared" si="0"/>
        <v>0</v>
      </c>
      <c r="H23" s="1">
        <v>2020</v>
      </c>
      <c r="K23" s="1">
        <v>3.05</v>
      </c>
      <c r="L23" s="8">
        <v>0</v>
      </c>
      <c r="M23" s="1" t="s">
        <v>272</v>
      </c>
      <c r="N23" s="9">
        <v>254151101</v>
      </c>
      <c r="O23" s="6" t="s">
        <v>273</v>
      </c>
      <c r="P23" s="1" t="s">
        <v>370</v>
      </c>
      <c r="Q23" s="22">
        <f>IFERROR(VLOOKUP(P23,[47]conductor_pz_summary_hftd_23_re!$B$2:$Q$3636,8,FALSE),0)</f>
        <v>172</v>
      </c>
      <c r="R23" s="22">
        <f>IFERROR(VLOOKUP(P23,[48]conductor_pz_summary_hftd_23_re!$B$2:$H$3636,7,0),0)/1609</f>
        <v>17.824772694883841</v>
      </c>
      <c r="S23" s="1">
        <f>IFERROR(VLOOKUP(P23,[47]conductor_pz_summary_hftd_23_re!$B$2:$Q$3636,14,FALSE),0)</f>
        <v>1209</v>
      </c>
      <c r="T23" s="1">
        <f t="shared" si="1"/>
        <v>8.1153517635304375</v>
      </c>
      <c r="U23" s="1">
        <f>IFERROR(VLOOKUP(P23,[47]conductor_pz_summary_hftd_23_re!$B$2:$Q$3636,13,FALSE),0)</f>
        <v>4.7182277694944402E-2</v>
      </c>
      <c r="V23" s="2">
        <f>IFERROR(VLOOKUP(P23,[49]conductor_pz_summary_hftd_23_re!$B$2:$N$3636,13,FALSE),0)</f>
        <v>811</v>
      </c>
      <c r="W23" t="e">
        <f t="shared" si="2"/>
        <v>#VALUE!</v>
      </c>
      <c r="Y23" s="1"/>
      <c r="Z23" s="1" t="s">
        <v>275</v>
      </c>
      <c r="AA23" s="6" t="s">
        <v>276</v>
      </c>
      <c r="AB23" s="6" t="s">
        <v>277</v>
      </c>
      <c r="AC23" s="6" t="s">
        <v>277</v>
      </c>
      <c r="AD23" s="6" t="s">
        <v>94</v>
      </c>
      <c r="AE23" s="1">
        <v>5793921</v>
      </c>
      <c r="AF23" s="1" t="s">
        <v>371</v>
      </c>
      <c r="AG23" s="1">
        <v>119933735</v>
      </c>
      <c r="AH23" s="1">
        <v>35212492</v>
      </c>
      <c r="AI23" s="1" t="s">
        <v>372</v>
      </c>
      <c r="AJ23" s="1" t="s">
        <v>280</v>
      </c>
      <c r="AK23" s="1" t="s">
        <v>280</v>
      </c>
      <c r="AL23" s="1" t="s">
        <v>280</v>
      </c>
      <c r="AM23" s="1" t="s">
        <v>280</v>
      </c>
      <c r="AP23" s="1"/>
      <c r="AW23" s="1">
        <f t="shared" si="3"/>
        <v>0</v>
      </c>
      <c r="AX23" s="23">
        <f t="shared" si="4"/>
        <v>0</v>
      </c>
    </row>
    <row r="24" spans="1:61" s="6" customFormat="1" hidden="1" x14ac:dyDescent="0.25">
      <c r="A24" s="1">
        <v>35212403</v>
      </c>
      <c r="B24" s="2" t="s">
        <v>270</v>
      </c>
      <c r="C24" s="1"/>
      <c r="D24" s="1" t="s">
        <v>271</v>
      </c>
      <c r="E24" s="6">
        <v>2020999</v>
      </c>
      <c r="F24" s="1">
        <v>3.58</v>
      </c>
      <c r="G24" s="21">
        <f t="shared" si="0"/>
        <v>0</v>
      </c>
      <c r="H24" s="1">
        <v>2020</v>
      </c>
      <c r="I24" s="21"/>
      <c r="J24" s="21"/>
      <c r="K24" s="1">
        <v>3.58</v>
      </c>
      <c r="L24" s="8">
        <v>0</v>
      </c>
      <c r="M24" s="1" t="s">
        <v>272</v>
      </c>
      <c r="N24" s="9">
        <v>43051101</v>
      </c>
      <c r="O24" s="6" t="s">
        <v>315</v>
      </c>
      <c r="P24" s="1" t="s">
        <v>373</v>
      </c>
      <c r="Q24" s="22">
        <f>IFERROR(VLOOKUP(P24,[47]conductor_pz_summary_hftd_23_re!$B$2:$Q$3636,8,FALSE),0)</f>
        <v>71</v>
      </c>
      <c r="R24" s="22">
        <f>IFERROR(VLOOKUP(P24,[48]conductor_pz_summary_hftd_23_re!$B$2:$H$3636,7,0),0)/1609</f>
        <v>8.2163812588699816</v>
      </c>
      <c r="S24" s="1">
        <f>IFERROR(VLOOKUP(P24,[47]conductor_pz_summary_hftd_23_re!$B$2:$Q$3636,14,FALSE),0)</f>
        <v>1227</v>
      </c>
      <c r="T24" s="1">
        <f t="shared" si="1"/>
        <v>3.2338033050652126</v>
      </c>
      <c r="U24" s="1">
        <f>IFERROR(VLOOKUP(P24,[47]conductor_pz_summary_hftd_23_re!$B$2:$Q$3636,13,FALSE),0)</f>
        <v>4.55465254234537E-2</v>
      </c>
      <c r="V24" s="2">
        <f>IFERROR(VLOOKUP(P24,[49]conductor_pz_summary_hftd_23_re!$B$2:$N$3636,13,FALSE),0)</f>
        <v>1126</v>
      </c>
      <c r="W24" t="e">
        <f t="shared" si="2"/>
        <v>#VALUE!</v>
      </c>
      <c r="X24" s="1"/>
      <c r="Y24" s="1"/>
      <c r="Z24" s="1" t="s">
        <v>275</v>
      </c>
      <c r="AA24" s="6" t="s">
        <v>317</v>
      </c>
      <c r="AB24" s="6" t="s">
        <v>284</v>
      </c>
      <c r="AC24" s="6" t="s">
        <v>285</v>
      </c>
      <c r="AD24" s="6" t="s">
        <v>99</v>
      </c>
      <c r="AE24" s="1">
        <v>5793892</v>
      </c>
      <c r="AF24" s="1" t="s">
        <v>374</v>
      </c>
      <c r="AG24" s="1">
        <v>119982889</v>
      </c>
      <c r="AH24" s="1">
        <v>35212403</v>
      </c>
      <c r="AI24" s="1" t="s">
        <v>375</v>
      </c>
      <c r="AJ24" s="1" t="s">
        <v>280</v>
      </c>
      <c r="AK24" s="1" t="s">
        <v>280</v>
      </c>
      <c r="AL24" s="1" t="s">
        <v>280</v>
      </c>
      <c r="AM24" s="1" t="s">
        <v>280</v>
      </c>
      <c r="AP24" s="1"/>
      <c r="AQ24" s="23">
        <v>0</v>
      </c>
      <c r="AR24" s="25"/>
      <c r="AW24" s="1">
        <f t="shared" si="3"/>
        <v>0</v>
      </c>
      <c r="AX24" s="23">
        <f t="shared" si="4"/>
        <v>0</v>
      </c>
      <c r="AZ24" s="1"/>
      <c r="BA24" s="1"/>
      <c r="BB24" s="1"/>
      <c r="BC24" s="1"/>
      <c r="BD24" s="1"/>
      <c r="BE24" s="1"/>
      <c r="BF24" s="23"/>
      <c r="BG24" s="26"/>
      <c r="BH24" s="25"/>
      <c r="BI24" s="27"/>
    </row>
    <row r="25" spans="1:61" s="6" customFormat="1" hidden="1" x14ac:dyDescent="0.25">
      <c r="A25" s="1">
        <v>35212412</v>
      </c>
      <c r="B25" s="2" t="s">
        <v>270</v>
      </c>
      <c r="C25" s="1"/>
      <c r="D25" s="1" t="s">
        <v>271</v>
      </c>
      <c r="E25" s="6">
        <v>2020999</v>
      </c>
      <c r="F25" s="1">
        <v>4.13</v>
      </c>
      <c r="G25" s="21">
        <f t="shared" si="0"/>
        <v>-0.58000000000000007</v>
      </c>
      <c r="H25" s="1">
        <v>2020</v>
      </c>
      <c r="I25" s="21"/>
      <c r="J25" s="21"/>
      <c r="K25" s="1">
        <v>4.71</v>
      </c>
      <c r="L25" s="8">
        <v>0</v>
      </c>
      <c r="M25" s="1" t="s">
        <v>272</v>
      </c>
      <c r="N25" s="9">
        <v>43432104</v>
      </c>
      <c r="O25" s="6" t="s">
        <v>329</v>
      </c>
      <c r="P25" s="1" t="s">
        <v>376</v>
      </c>
      <c r="Q25" s="22">
        <f>IFERROR(VLOOKUP(P25,[47]conductor_pz_summary_hftd_23_re!$B$2:$Q$3636,8,FALSE),0)</f>
        <v>304</v>
      </c>
      <c r="R25" s="22">
        <f>IFERROR(VLOOKUP(P25,[48]conductor_pz_summary_hftd_23_re!$B$2:$H$3636,7,0),0)/1609</f>
        <v>26.581910608612056</v>
      </c>
      <c r="S25" s="1">
        <f>IFERROR(VLOOKUP(P25,[47]conductor_pz_summary_hftd_23_re!$B$2:$Q$3636,14,FALSE),0)</f>
        <v>1235</v>
      </c>
      <c r="T25" s="1">
        <f t="shared" si="1"/>
        <v>13.55876429471178</v>
      </c>
      <c r="U25" s="1">
        <f>IFERROR(VLOOKUP(P25,[47]conductor_pz_summary_hftd_23_re!$B$2:$Q$3636,13,FALSE),0)</f>
        <v>4.4601198337867701E-2</v>
      </c>
      <c r="V25" s="2">
        <f>IFERROR(VLOOKUP(P25,[49]conductor_pz_summary_hftd_23_re!$B$2:$N$3636,13,FALSE),0)</f>
        <v>1426</v>
      </c>
      <c r="W25" t="e">
        <f t="shared" si="2"/>
        <v>#VALUE!</v>
      </c>
      <c r="X25" s="1"/>
      <c r="Y25" s="1"/>
      <c r="Z25" s="1" t="s">
        <v>275</v>
      </c>
      <c r="AA25" s="6" t="s">
        <v>323</v>
      </c>
      <c r="AB25" s="6" t="s">
        <v>284</v>
      </c>
      <c r="AC25" s="6" t="s">
        <v>285</v>
      </c>
      <c r="AD25" s="6" t="s">
        <v>99</v>
      </c>
      <c r="AE25" s="1">
        <v>5793892</v>
      </c>
      <c r="AF25" s="1" t="s">
        <v>377</v>
      </c>
      <c r="AG25" s="1">
        <v>119983231</v>
      </c>
      <c r="AH25" s="1">
        <v>35212412</v>
      </c>
      <c r="AI25" s="1" t="s">
        <v>378</v>
      </c>
      <c r="AJ25" s="1" t="s">
        <v>280</v>
      </c>
      <c r="AK25" s="1" t="s">
        <v>280</v>
      </c>
      <c r="AL25" s="1" t="s">
        <v>280</v>
      </c>
      <c r="AM25" s="1" t="s">
        <v>280</v>
      </c>
      <c r="AP25" s="1"/>
      <c r="AQ25" s="23">
        <v>0</v>
      </c>
      <c r="AR25" s="25"/>
      <c r="AW25" s="1">
        <f t="shared" si="3"/>
        <v>0</v>
      </c>
      <c r="AX25" s="23">
        <f t="shared" si="4"/>
        <v>0</v>
      </c>
      <c r="AZ25" s="2"/>
      <c r="BA25" s="2"/>
      <c r="BB25" s="1"/>
      <c r="BC25" s="1"/>
      <c r="BD25" s="1"/>
      <c r="BE25" s="1"/>
      <c r="BF25" s="23"/>
      <c r="BG25" s="26"/>
      <c r="BH25" s="25"/>
      <c r="BI25" s="27"/>
    </row>
    <row r="26" spans="1:61" s="6" customFormat="1" hidden="1" x14ac:dyDescent="0.25">
      <c r="A26" s="1">
        <v>35212480</v>
      </c>
      <c r="B26" s="2" t="s">
        <v>270</v>
      </c>
      <c r="C26" s="1"/>
      <c r="D26" s="1" t="s">
        <v>271</v>
      </c>
      <c r="E26" s="6">
        <v>2020999</v>
      </c>
      <c r="F26" s="1">
        <v>6.12</v>
      </c>
      <c r="G26" s="21">
        <f t="shared" si="0"/>
        <v>3.74</v>
      </c>
      <c r="H26" s="1">
        <v>2020</v>
      </c>
      <c r="K26" s="1">
        <v>2.38</v>
      </c>
      <c r="L26" s="8">
        <v>0</v>
      </c>
      <c r="M26" s="1" t="s">
        <v>272</v>
      </c>
      <c r="N26" s="9">
        <v>103751102</v>
      </c>
      <c r="O26" s="6" t="s">
        <v>353</v>
      </c>
      <c r="P26" s="1" t="s">
        <v>47</v>
      </c>
      <c r="Q26" s="22">
        <f>IFERROR(VLOOKUP(P26,[47]conductor_pz_summary_hftd_23_re!$B$2:$Q$3636,8,FALSE),0)</f>
        <v>177</v>
      </c>
      <c r="R26" s="22">
        <f>IFERROR(VLOOKUP(P26,[48]conductor_pz_summary_hftd_23_re!$B$2:$H$3636,7,0),0)/1609</f>
        <v>21.29644667592169</v>
      </c>
      <c r="S26" s="1">
        <f>IFERROR(VLOOKUP(P26,[47]conductor_pz_summary_hftd_23_re!$B$2:$Q$3636,14,FALSE),0)</f>
        <v>1288</v>
      </c>
      <c r="T26" s="1">
        <f t="shared" si="1"/>
        <v>7.2500155067644982</v>
      </c>
      <c r="U26" s="1">
        <f>IFERROR(VLOOKUP(P26,[47]conductor_pz_summary_hftd_23_re!$B$2:$Q$3636,13,FALSE),0)</f>
        <v>4.0960539586240102E-2</v>
      </c>
      <c r="V26" s="2">
        <f>IFERROR(VLOOKUP(P26,[49]conductor_pz_summary_hftd_23_re!$B$2:$N$3636,13,FALSE),0)</f>
        <v>1326</v>
      </c>
      <c r="W26" t="e">
        <f t="shared" si="2"/>
        <v>#VALUE!</v>
      </c>
      <c r="Y26" s="1"/>
      <c r="Z26" s="1" t="s">
        <v>275</v>
      </c>
      <c r="AA26" s="6" t="s">
        <v>379</v>
      </c>
      <c r="AB26" s="6" t="s">
        <v>291</v>
      </c>
      <c r="AC26" s="6" t="s">
        <v>98</v>
      </c>
      <c r="AD26" s="6" t="s">
        <v>292</v>
      </c>
      <c r="AE26" s="1">
        <v>5793918</v>
      </c>
      <c r="AF26" s="1" t="s">
        <v>380</v>
      </c>
      <c r="AG26" s="1">
        <v>119983950</v>
      </c>
      <c r="AH26" s="1">
        <v>35212480</v>
      </c>
      <c r="AI26" s="1" t="s">
        <v>381</v>
      </c>
      <c r="AJ26" s="1" t="s">
        <v>280</v>
      </c>
      <c r="AK26" s="1" t="s">
        <v>280</v>
      </c>
      <c r="AL26" s="1" t="s">
        <v>280</v>
      </c>
      <c r="AM26" s="1" t="s">
        <v>280</v>
      </c>
      <c r="AP26" s="1"/>
      <c r="AW26" s="1">
        <f t="shared" si="3"/>
        <v>0</v>
      </c>
      <c r="AX26" s="23">
        <f t="shared" si="4"/>
        <v>0</v>
      </c>
    </row>
    <row r="27" spans="1:61" s="6" customFormat="1" hidden="1" x14ac:dyDescent="0.25">
      <c r="A27" s="1">
        <v>35212463</v>
      </c>
      <c r="B27" s="2" t="s">
        <v>270</v>
      </c>
      <c r="C27" s="1"/>
      <c r="D27" s="1" t="s">
        <v>271</v>
      </c>
      <c r="E27" s="6">
        <v>2020999</v>
      </c>
      <c r="F27" s="1">
        <v>7.5</v>
      </c>
      <c r="G27" s="21">
        <f t="shared" si="0"/>
        <v>0</v>
      </c>
      <c r="H27" s="1">
        <v>2020</v>
      </c>
      <c r="K27" s="1">
        <v>7.5</v>
      </c>
      <c r="L27" s="8">
        <v>0</v>
      </c>
      <c r="M27" s="1" t="s">
        <v>272</v>
      </c>
      <c r="N27" s="9">
        <v>43321103</v>
      </c>
      <c r="O27" s="6" t="s">
        <v>382</v>
      </c>
      <c r="P27" s="1" t="s">
        <v>383</v>
      </c>
      <c r="Q27" s="22">
        <f>IFERROR(VLOOKUP(P27,[47]conductor_pz_summary_hftd_23_re!$B$2:$Q$3636,8,FALSE),0)</f>
        <v>174</v>
      </c>
      <c r="R27" s="22">
        <f>IFERROR(VLOOKUP(P27,[48]conductor_pz_summary_hftd_23_re!$B$2:$H$3636,7,0),0)/1609</f>
        <v>18.335080654338224</v>
      </c>
      <c r="S27" s="1">
        <f>IFERROR(VLOOKUP(P27,[47]conductor_pz_summary_hftd_23_re!$B$2:$Q$3636,14,FALSE),0)</f>
        <v>1342</v>
      </c>
      <c r="T27" s="1">
        <f t="shared" si="1"/>
        <v>6.4055049040724112</v>
      </c>
      <c r="U27" s="1">
        <f>IFERROR(VLOOKUP(P27,[47]conductor_pz_summary_hftd_23_re!$B$2:$Q$3636,13,FALSE),0)</f>
        <v>3.68132465751288E-2</v>
      </c>
      <c r="V27" s="2">
        <f>IFERROR(VLOOKUP(P27,[49]conductor_pz_summary_hftd_23_re!$B$2:$N$3636,13,FALSE),0)</f>
        <v>1399</v>
      </c>
      <c r="W27" t="e">
        <f t="shared" si="2"/>
        <v>#VALUE!</v>
      </c>
      <c r="Y27" s="1"/>
      <c r="Z27" s="1" t="s">
        <v>275</v>
      </c>
      <c r="AA27" s="6" t="s">
        <v>297</v>
      </c>
      <c r="AB27" s="6" t="s">
        <v>298</v>
      </c>
      <c r="AC27" s="6" t="s">
        <v>298</v>
      </c>
      <c r="AD27" s="6" t="s">
        <v>292</v>
      </c>
      <c r="AE27" s="1">
        <v>5793893</v>
      </c>
      <c r="AF27" s="1" t="s">
        <v>384</v>
      </c>
      <c r="AG27" s="1">
        <v>119983582</v>
      </c>
      <c r="AH27" s="1">
        <v>35212463</v>
      </c>
      <c r="AI27" s="1" t="s">
        <v>385</v>
      </c>
      <c r="AJ27" s="1" t="s">
        <v>280</v>
      </c>
      <c r="AK27" s="1" t="s">
        <v>280</v>
      </c>
      <c r="AL27" s="1" t="s">
        <v>280</v>
      </c>
      <c r="AM27" s="1" t="s">
        <v>280</v>
      </c>
      <c r="AP27" s="1"/>
      <c r="AW27" s="1">
        <f t="shared" si="3"/>
        <v>0</v>
      </c>
      <c r="AX27" s="23">
        <f t="shared" si="4"/>
        <v>0</v>
      </c>
    </row>
    <row r="28" spans="1:61" s="6" customFormat="1" hidden="1" x14ac:dyDescent="0.25">
      <c r="A28" s="1">
        <v>35212413</v>
      </c>
      <c r="B28" s="2" t="s">
        <v>270</v>
      </c>
      <c r="C28" s="1"/>
      <c r="D28" s="1" t="s">
        <v>271</v>
      </c>
      <c r="E28" s="6">
        <v>2020999</v>
      </c>
      <c r="F28" s="1">
        <v>1.38</v>
      </c>
      <c r="G28" s="21">
        <f t="shared" si="0"/>
        <v>-2.25</v>
      </c>
      <c r="H28" s="1">
        <v>2020</v>
      </c>
      <c r="I28" s="21"/>
      <c r="J28" s="21"/>
      <c r="K28" s="1">
        <v>3.63</v>
      </c>
      <c r="L28" s="8">
        <v>0</v>
      </c>
      <c r="M28" s="1" t="s">
        <v>272</v>
      </c>
      <c r="N28" s="9">
        <v>43432105</v>
      </c>
      <c r="O28" s="6" t="s">
        <v>386</v>
      </c>
      <c r="P28" s="1" t="s">
        <v>1</v>
      </c>
      <c r="Q28" s="22">
        <f>IFERROR(VLOOKUP(P28,[47]conductor_pz_summary_hftd_23_re!$B$2:$Q$3636,8,FALSE),0)</f>
        <v>151</v>
      </c>
      <c r="R28" s="22">
        <f>IFERROR(VLOOKUP(P28,[48]conductor_pz_summary_hftd_23_re!$B$2:$H$3636,7,0),0)/1609</f>
        <v>17.173684235426602</v>
      </c>
      <c r="S28" s="1">
        <f>IFERROR(VLOOKUP(P28,[47]conductor_pz_summary_hftd_23_re!$B$2:$Q$3636,14,FALSE),0)</f>
        <v>1361</v>
      </c>
      <c r="T28" s="1">
        <f t="shared" si="1"/>
        <v>5.4002355090536405</v>
      </c>
      <c r="U28" s="1">
        <f>IFERROR(VLOOKUP(P28,[47]conductor_pz_summary_hftd_23_re!$B$2:$Q$3636,13,FALSE),0)</f>
        <v>3.5763149066580402E-2</v>
      </c>
      <c r="V28" s="2">
        <f>IFERROR(VLOOKUP(P28,[49]conductor_pz_summary_hftd_23_re!$B$2:$N$3636,13,FALSE),0)</f>
        <v>1546</v>
      </c>
      <c r="W28" t="e">
        <f t="shared" si="2"/>
        <v>#VALUE!</v>
      </c>
      <c r="X28" s="1"/>
      <c r="Y28" s="1"/>
      <c r="Z28" s="1" t="s">
        <v>275</v>
      </c>
      <c r="AA28" s="6" t="s">
        <v>323</v>
      </c>
      <c r="AB28" s="6" t="s">
        <v>284</v>
      </c>
      <c r="AC28" s="6" t="s">
        <v>285</v>
      </c>
      <c r="AD28" s="6" t="s">
        <v>99</v>
      </c>
      <c r="AE28" s="1">
        <v>5793892</v>
      </c>
      <c r="AF28" s="1" t="s">
        <v>387</v>
      </c>
      <c r="AG28" s="1">
        <v>119983363</v>
      </c>
      <c r="AH28" s="1">
        <v>35212413</v>
      </c>
      <c r="AI28" s="1" t="s">
        <v>388</v>
      </c>
      <c r="AJ28" s="1" t="s">
        <v>280</v>
      </c>
      <c r="AK28" s="1" t="s">
        <v>280</v>
      </c>
      <c r="AL28" s="1" t="s">
        <v>280</v>
      </c>
      <c r="AM28" s="1" t="s">
        <v>280</v>
      </c>
      <c r="AP28" s="1"/>
      <c r="AQ28" s="23">
        <v>0</v>
      </c>
      <c r="AR28" s="24"/>
      <c r="AW28" s="1">
        <f t="shared" si="3"/>
        <v>0</v>
      </c>
      <c r="AX28" s="23">
        <f t="shared" si="4"/>
        <v>0</v>
      </c>
      <c r="AZ28" s="2"/>
      <c r="BA28" s="2"/>
      <c r="BB28" s="1"/>
      <c r="BC28" s="1"/>
      <c r="BD28" s="1"/>
      <c r="BE28" s="1"/>
      <c r="BF28" s="23"/>
      <c r="BG28" s="26"/>
      <c r="BH28" s="25"/>
      <c r="BI28" s="27"/>
    </row>
    <row r="29" spans="1:61" s="6" customFormat="1" hidden="1" x14ac:dyDescent="0.25">
      <c r="A29" s="1">
        <v>35212496</v>
      </c>
      <c r="B29" s="2" t="s">
        <v>270</v>
      </c>
      <c r="C29" s="1"/>
      <c r="D29" s="1" t="s">
        <v>271</v>
      </c>
      <c r="E29" s="6">
        <v>2020999</v>
      </c>
      <c r="F29" s="1">
        <v>2.2599999999999998</v>
      </c>
      <c r="G29" s="21">
        <f t="shared" si="0"/>
        <v>-0.37000000000000011</v>
      </c>
      <c r="H29" s="1">
        <v>2020</v>
      </c>
      <c r="K29" s="1">
        <v>2.63</v>
      </c>
      <c r="L29" s="8">
        <v>0</v>
      </c>
      <c r="M29" s="1" t="s">
        <v>272</v>
      </c>
      <c r="N29" s="9">
        <v>192411101</v>
      </c>
      <c r="O29" s="6" t="s">
        <v>389</v>
      </c>
      <c r="P29" s="1" t="s">
        <v>390</v>
      </c>
      <c r="Q29" s="22">
        <f>IFERROR(VLOOKUP(P29,[47]conductor_pz_summary_hftd_23_re!$B$2:$Q$3636,8,FALSE),0)</f>
        <v>23</v>
      </c>
      <c r="R29" s="22">
        <f>IFERROR(VLOOKUP(P29,[48]conductor_pz_summary_hftd_23_re!$B$2:$H$3636,7,0),0)/1609</f>
        <v>2.169205025661411</v>
      </c>
      <c r="S29" s="1">
        <f>IFERROR(VLOOKUP(P29,[47]conductor_pz_summary_hftd_23_re!$B$2:$Q$3636,14,FALSE),0)</f>
        <v>1385</v>
      </c>
      <c r="T29" s="1">
        <f t="shared" si="1"/>
        <v>0.78267043593726182</v>
      </c>
      <c r="U29" s="1">
        <f>IFERROR(VLOOKUP(P29,[47]conductor_pz_summary_hftd_23_re!$B$2:$Q$3636,13,FALSE),0)</f>
        <v>3.4029149388576603E-2</v>
      </c>
      <c r="V29" s="2">
        <f>IFERROR(VLOOKUP(P29,[49]conductor_pz_summary_hftd_23_re!$B$2:$N$3636,13,FALSE),0)</f>
        <v>1600</v>
      </c>
      <c r="W29" t="e">
        <f t="shared" si="2"/>
        <v>#VALUE!</v>
      </c>
      <c r="Y29" s="1"/>
      <c r="Z29" s="1" t="s">
        <v>275</v>
      </c>
      <c r="AA29" s="6" t="s">
        <v>391</v>
      </c>
      <c r="AB29" s="6" t="s">
        <v>392</v>
      </c>
      <c r="AC29" s="6" t="s">
        <v>393</v>
      </c>
      <c r="AD29" s="6" t="s">
        <v>292</v>
      </c>
      <c r="AE29" s="1">
        <v>5793922</v>
      </c>
      <c r="AF29" s="1" t="s">
        <v>394</v>
      </c>
      <c r="AG29" s="1">
        <v>119933736</v>
      </c>
      <c r="AH29" s="1">
        <v>35212496</v>
      </c>
      <c r="AI29" s="1" t="s">
        <v>395</v>
      </c>
      <c r="AJ29" s="1" t="s">
        <v>280</v>
      </c>
      <c r="AK29" s="1" t="s">
        <v>280</v>
      </c>
      <c r="AL29" s="1" t="s">
        <v>280</v>
      </c>
      <c r="AM29" s="1" t="s">
        <v>280</v>
      </c>
      <c r="AP29" s="1"/>
      <c r="AW29" s="1">
        <f t="shared" si="3"/>
        <v>0</v>
      </c>
      <c r="AX29" s="23">
        <f t="shared" si="4"/>
        <v>0</v>
      </c>
    </row>
    <row r="30" spans="1:61" s="6" customFormat="1" hidden="1" x14ac:dyDescent="0.25">
      <c r="A30" s="1">
        <v>35212471</v>
      </c>
      <c r="B30" s="2" t="s">
        <v>270</v>
      </c>
      <c r="C30" s="1"/>
      <c r="D30" s="1" t="s">
        <v>271</v>
      </c>
      <c r="E30" s="6">
        <v>2020999</v>
      </c>
      <c r="F30" s="1">
        <v>1.83</v>
      </c>
      <c r="G30" s="21">
        <f t="shared" si="0"/>
        <v>0</v>
      </c>
      <c r="H30" s="1">
        <v>2020</v>
      </c>
      <c r="K30" s="1">
        <v>1.83</v>
      </c>
      <c r="L30" s="8">
        <v>0</v>
      </c>
      <c r="M30" s="1" t="s">
        <v>272</v>
      </c>
      <c r="N30" s="9">
        <v>82931101</v>
      </c>
      <c r="O30" s="6" t="s">
        <v>396</v>
      </c>
      <c r="P30" s="1" t="s">
        <v>397</v>
      </c>
      <c r="Q30" s="22">
        <f>IFERROR(VLOOKUP(P30,[47]conductor_pz_summary_hftd_23_re!$B$2:$Q$3636,8,FALSE),0)</f>
        <v>67</v>
      </c>
      <c r="R30" s="22">
        <f>IFERROR(VLOOKUP(P30,[48]conductor_pz_summary_hftd_23_re!$B$2:$H$3636,7,0),0)/1609</f>
        <v>7.4948084681539466</v>
      </c>
      <c r="S30" s="1">
        <f>IFERROR(VLOOKUP(P30,[47]conductor_pz_summary_hftd_23_re!$B$2:$Q$3636,14,FALSE),0)</f>
        <v>1393</v>
      </c>
      <c r="T30" s="1">
        <f t="shared" si="1"/>
        <v>2.2617862537038751</v>
      </c>
      <c r="U30" s="1">
        <f>IFERROR(VLOOKUP(P30,[47]conductor_pz_summary_hftd_23_re!$B$2:$Q$3636,13,FALSE),0)</f>
        <v>3.3758003786625003E-2</v>
      </c>
      <c r="V30" s="2">
        <f>IFERROR(VLOOKUP(P30,[49]conductor_pz_summary_hftd_23_re!$B$2:$N$3636,13,FALSE),0)</f>
        <v>1508</v>
      </c>
      <c r="W30" t="e">
        <f t="shared" si="2"/>
        <v>#VALUE!</v>
      </c>
      <c r="Y30" s="1"/>
      <c r="Z30" s="1" t="s">
        <v>275</v>
      </c>
      <c r="AA30" s="6" t="s">
        <v>398</v>
      </c>
      <c r="AB30" s="6" t="s">
        <v>399</v>
      </c>
      <c r="AC30" s="6" t="s">
        <v>129</v>
      </c>
      <c r="AD30" s="6" t="s">
        <v>129</v>
      </c>
      <c r="AE30" s="1">
        <v>5793896</v>
      </c>
      <c r="AF30" s="1" t="s">
        <v>400</v>
      </c>
      <c r="AG30" s="1">
        <v>119983629</v>
      </c>
      <c r="AH30" s="1">
        <v>35212471</v>
      </c>
      <c r="AI30" s="1" t="s">
        <v>401</v>
      </c>
      <c r="AJ30" s="1" t="s">
        <v>280</v>
      </c>
      <c r="AK30" s="1" t="s">
        <v>280</v>
      </c>
      <c r="AL30" s="1" t="s">
        <v>280</v>
      </c>
      <c r="AM30" s="1" t="s">
        <v>280</v>
      </c>
      <c r="AP30" s="1"/>
      <c r="AW30" s="1">
        <f t="shared" si="3"/>
        <v>0</v>
      </c>
      <c r="AX30" s="23">
        <f t="shared" si="4"/>
        <v>0</v>
      </c>
    </row>
    <row r="31" spans="1:61" s="6" customFormat="1" hidden="1" x14ac:dyDescent="0.25">
      <c r="A31" s="1">
        <v>35212473</v>
      </c>
      <c r="B31" s="2" t="s">
        <v>270</v>
      </c>
      <c r="C31" s="1"/>
      <c r="D31" s="1" t="s">
        <v>271</v>
      </c>
      <c r="E31" s="6">
        <v>2020999</v>
      </c>
      <c r="F31" s="1">
        <v>2.21</v>
      </c>
      <c r="G31" s="21">
        <f t="shared" si="0"/>
        <v>0</v>
      </c>
      <c r="H31" s="1">
        <v>2020</v>
      </c>
      <c r="K31" s="1">
        <v>2.21</v>
      </c>
      <c r="L31" s="8">
        <v>0</v>
      </c>
      <c r="M31" s="1" t="s">
        <v>272</v>
      </c>
      <c r="N31" s="9">
        <v>82841102</v>
      </c>
      <c r="O31" s="6" t="s">
        <v>402</v>
      </c>
      <c r="P31" s="1" t="s">
        <v>403</v>
      </c>
      <c r="Q31" s="22">
        <f>IFERROR(VLOOKUP(P31,[47]conductor_pz_summary_hftd_23_re!$B$2:$Q$3636,8,FALSE),0)</f>
        <v>11</v>
      </c>
      <c r="R31" s="22">
        <f>IFERROR(VLOOKUP(P31,[48]conductor_pz_summary_hftd_23_re!$B$2:$H$3636,7,0),0)/1609</f>
        <v>2.1440864452358483</v>
      </c>
      <c r="S31" s="1">
        <f>IFERROR(VLOOKUP(P31,[47]conductor_pz_summary_hftd_23_re!$B$2:$Q$3636,14,FALSE),0)</f>
        <v>1421</v>
      </c>
      <c r="T31" s="1">
        <f t="shared" si="1"/>
        <v>0.35552030749036889</v>
      </c>
      <c r="U31" s="1">
        <f>IFERROR(VLOOKUP(P31,[47]conductor_pz_summary_hftd_23_re!$B$2:$Q$3636,13,FALSE),0)</f>
        <v>3.2320027953669901E-2</v>
      </c>
      <c r="V31" s="2">
        <f>IFERROR(VLOOKUP(P31,[49]conductor_pz_summary_hftd_23_re!$B$2:$N$3636,13,FALSE),0)</f>
        <v>1814</v>
      </c>
      <c r="W31" t="e">
        <f t="shared" si="2"/>
        <v>#VALUE!</v>
      </c>
      <c r="Y31" s="1"/>
      <c r="Z31" s="1" t="s">
        <v>275</v>
      </c>
      <c r="AA31" s="6" t="s">
        <v>404</v>
      </c>
      <c r="AB31" s="6" t="s">
        <v>399</v>
      </c>
      <c r="AC31" s="6" t="s">
        <v>129</v>
      </c>
      <c r="AD31" s="6" t="s">
        <v>129</v>
      </c>
      <c r="AE31" s="1">
        <v>5793896</v>
      </c>
      <c r="AF31" s="1" t="s">
        <v>405</v>
      </c>
      <c r="AG31" s="1">
        <v>119983704</v>
      </c>
      <c r="AH31" s="1">
        <v>35212473</v>
      </c>
      <c r="AI31" s="1" t="s">
        <v>406</v>
      </c>
      <c r="AJ31" s="1" t="s">
        <v>280</v>
      </c>
      <c r="AK31" s="1" t="s">
        <v>280</v>
      </c>
      <c r="AL31" s="1" t="s">
        <v>280</v>
      </c>
      <c r="AM31" s="1" t="s">
        <v>280</v>
      </c>
      <c r="AP31" s="1"/>
      <c r="AW31" s="1">
        <f t="shared" si="3"/>
        <v>0</v>
      </c>
      <c r="AX31" s="23">
        <f t="shared" si="4"/>
        <v>0</v>
      </c>
    </row>
    <row r="32" spans="1:61" s="6" customFormat="1" hidden="1" x14ac:dyDescent="0.25">
      <c r="A32" s="1">
        <v>35212416</v>
      </c>
      <c r="B32" s="2" t="s">
        <v>270</v>
      </c>
      <c r="C32" s="1"/>
      <c r="D32" s="1" t="s">
        <v>271</v>
      </c>
      <c r="E32" s="6">
        <v>2020999</v>
      </c>
      <c r="F32" s="1">
        <v>1.252</v>
      </c>
      <c r="G32" s="21">
        <f t="shared" si="0"/>
        <v>0</v>
      </c>
      <c r="H32" s="1">
        <v>2020</v>
      </c>
      <c r="K32" s="1">
        <v>1.252</v>
      </c>
      <c r="L32" s="8">
        <v>0</v>
      </c>
      <c r="M32" s="1" t="s">
        <v>272</v>
      </c>
      <c r="N32" s="9">
        <v>42711102</v>
      </c>
      <c r="O32" s="6" t="s">
        <v>407</v>
      </c>
      <c r="P32" s="1" t="s">
        <v>61</v>
      </c>
      <c r="Q32" s="22">
        <f>IFERROR(VLOOKUP(P32,[47]conductor_pz_summary_hftd_23_re!$B$2:$Q$3636,8,FALSE),0)</f>
        <v>178</v>
      </c>
      <c r="R32" s="22">
        <f>IFERROR(VLOOKUP(P32,[48]conductor_pz_summary_hftd_23_re!$B$2:$H$3636,7,0),0)/1609</f>
        <v>11.216001152655066</v>
      </c>
      <c r="S32" s="1">
        <f>IFERROR(VLOOKUP(P32,[47]conductor_pz_summary_hftd_23_re!$B$2:$Q$3636,14,FALSE),0)</f>
        <v>1477</v>
      </c>
      <c r="T32" s="1">
        <f t="shared" si="1"/>
        <v>5.2283565049877918</v>
      </c>
      <c r="U32" s="1">
        <f>IFERROR(VLOOKUP(P32,[47]conductor_pz_summary_hftd_23_re!$B$2:$Q$3636,13,FALSE),0)</f>
        <v>2.9372789353864E-2</v>
      </c>
      <c r="V32" s="2">
        <f>IFERROR(VLOOKUP(P32,[49]conductor_pz_summary_hftd_23_re!$B$2:$N$3636,13,FALSE),0)</f>
        <v>1599</v>
      </c>
      <c r="W32" t="e">
        <f t="shared" si="2"/>
        <v>#VALUE!</v>
      </c>
      <c r="Y32" s="1"/>
      <c r="Z32" s="1" t="s">
        <v>275</v>
      </c>
      <c r="AA32" s="6" t="s">
        <v>283</v>
      </c>
      <c r="AB32" s="6" t="s">
        <v>284</v>
      </c>
      <c r="AC32" s="6" t="s">
        <v>285</v>
      </c>
      <c r="AD32" s="6" t="s">
        <v>99</v>
      </c>
      <c r="AE32" s="1">
        <v>5793892</v>
      </c>
      <c r="AF32" s="1" t="s">
        <v>408</v>
      </c>
      <c r="AG32" s="1">
        <v>119983454</v>
      </c>
      <c r="AH32" s="1">
        <v>35212416</v>
      </c>
      <c r="AI32" s="1" t="s">
        <v>409</v>
      </c>
      <c r="AJ32" s="1" t="s">
        <v>280</v>
      </c>
      <c r="AK32" s="1" t="s">
        <v>280</v>
      </c>
      <c r="AL32" s="1" t="s">
        <v>280</v>
      </c>
      <c r="AM32" s="1" t="s">
        <v>280</v>
      </c>
      <c r="AP32" s="1"/>
      <c r="AW32" s="1">
        <f t="shared" si="3"/>
        <v>0</v>
      </c>
      <c r="AX32" s="23">
        <f t="shared" si="4"/>
        <v>0</v>
      </c>
    </row>
    <row r="33" spans="1:61" s="6" customFormat="1" hidden="1" x14ac:dyDescent="0.25">
      <c r="A33" s="1">
        <v>35212486</v>
      </c>
      <c r="B33" s="2" t="s">
        <v>270</v>
      </c>
      <c r="C33" s="1"/>
      <c r="D33" s="1" t="s">
        <v>271</v>
      </c>
      <c r="E33" s="6">
        <v>2020999</v>
      </c>
      <c r="F33" s="1">
        <v>9.4600000000000009</v>
      </c>
      <c r="G33" s="21">
        <f t="shared" si="0"/>
        <v>5.0200000000000005</v>
      </c>
      <c r="H33" s="1">
        <v>2020</v>
      </c>
      <c r="K33" s="1">
        <v>4.4400000000000004</v>
      </c>
      <c r="L33" s="8">
        <v>0</v>
      </c>
      <c r="M33" s="1" t="s">
        <v>272</v>
      </c>
      <c r="N33" s="9">
        <v>103221101</v>
      </c>
      <c r="O33" s="6" t="s">
        <v>288</v>
      </c>
      <c r="P33" s="1" t="s">
        <v>410</v>
      </c>
      <c r="Q33" s="22">
        <f>IFERROR(VLOOKUP(P33,[47]conductor_pz_summary_hftd_23_re!$B$2:$Q$3636,8,FALSE),0)</f>
        <v>37</v>
      </c>
      <c r="R33" s="22">
        <f>IFERROR(VLOOKUP(P33,[48]conductor_pz_summary_hftd_23_re!$B$2:$H$3636,7,0),0)/1609</f>
        <v>4.7271474818795154</v>
      </c>
      <c r="S33" s="1">
        <f>IFERROR(VLOOKUP(P33,[47]conductor_pz_summary_hftd_23_re!$B$2:$Q$3636,14,FALSE),0)</f>
        <v>1480</v>
      </c>
      <c r="T33" s="1">
        <f t="shared" si="1"/>
        <v>1.0833869066103856</v>
      </c>
      <c r="U33" s="1">
        <f>IFERROR(VLOOKUP(P33,[47]conductor_pz_summary_hftd_23_re!$B$2:$Q$3636,13,FALSE),0)</f>
        <v>2.92807272056861E-2</v>
      </c>
      <c r="V33" s="2">
        <f>IFERROR(VLOOKUP(P33,[49]conductor_pz_summary_hftd_23_re!$B$2:$N$3636,13,FALSE),0)</f>
        <v>1533</v>
      </c>
      <c r="W33" t="e">
        <f t="shared" si="2"/>
        <v>#VALUE!</v>
      </c>
      <c r="Y33" s="1"/>
      <c r="Z33" s="1" t="s">
        <v>275</v>
      </c>
      <c r="AA33" s="6" t="s">
        <v>290</v>
      </c>
      <c r="AB33" s="6" t="s">
        <v>291</v>
      </c>
      <c r="AC33" s="6" t="s">
        <v>98</v>
      </c>
      <c r="AD33" s="6" t="s">
        <v>292</v>
      </c>
      <c r="AE33" s="1">
        <v>5793918</v>
      </c>
      <c r="AF33" s="1" t="s">
        <v>411</v>
      </c>
      <c r="AG33" s="1">
        <v>119983955</v>
      </c>
      <c r="AH33" s="1">
        <v>35212486</v>
      </c>
      <c r="AI33" s="1" t="s">
        <v>412</v>
      </c>
      <c r="AJ33" s="1" t="s">
        <v>280</v>
      </c>
      <c r="AK33" s="1" t="s">
        <v>280</v>
      </c>
      <c r="AL33" s="1" t="s">
        <v>280</v>
      </c>
      <c r="AM33" s="1" t="s">
        <v>280</v>
      </c>
      <c r="AP33" s="1"/>
      <c r="AW33" s="1">
        <f t="shared" si="3"/>
        <v>0</v>
      </c>
      <c r="AX33" s="23">
        <f t="shared" si="4"/>
        <v>0</v>
      </c>
    </row>
    <row r="34" spans="1:61" s="6" customFormat="1" hidden="1" x14ac:dyDescent="0.25">
      <c r="A34" s="1">
        <v>35212407</v>
      </c>
      <c r="B34" s="2" t="s">
        <v>270</v>
      </c>
      <c r="C34" s="1"/>
      <c r="D34" s="1" t="s">
        <v>271</v>
      </c>
      <c r="E34" s="6">
        <v>2020999</v>
      </c>
      <c r="F34" s="1">
        <v>0.96</v>
      </c>
      <c r="G34" s="21">
        <f t="shared" si="0"/>
        <v>-0.18999999999999995</v>
      </c>
      <c r="H34" s="1">
        <v>2020</v>
      </c>
      <c r="I34" s="21"/>
      <c r="J34" s="21"/>
      <c r="K34" s="1">
        <v>1.1499999999999999</v>
      </c>
      <c r="L34" s="8">
        <v>0</v>
      </c>
      <c r="M34" s="1" t="s">
        <v>272</v>
      </c>
      <c r="N34" s="9">
        <v>43432102</v>
      </c>
      <c r="O34" s="6" t="s">
        <v>321</v>
      </c>
      <c r="P34" s="1" t="s">
        <v>413</v>
      </c>
      <c r="Q34" s="22">
        <f>IFERROR(VLOOKUP(P34,[47]conductor_pz_summary_hftd_23_re!$B$2:$Q$3636,8,FALSE),0)</f>
        <v>81</v>
      </c>
      <c r="R34" s="22">
        <f>IFERROR(VLOOKUP(P34,[48]conductor_pz_summary_hftd_23_re!$B$2:$H$3636,7,0),0)/1609</f>
        <v>5.4650388104344314</v>
      </c>
      <c r="S34" s="1">
        <f>IFERROR(VLOOKUP(P34,[47]conductor_pz_summary_hftd_23_re!$B$2:$Q$3636,14,FALSE),0)</f>
        <v>1550</v>
      </c>
      <c r="T34" s="1">
        <f t="shared" si="1"/>
        <v>2.0482867159653759</v>
      </c>
      <c r="U34" s="1">
        <f>IFERROR(VLOOKUP(P34,[47]conductor_pz_summary_hftd_23_re!$B$2:$Q$3636,13,FALSE),0)</f>
        <v>2.5287490320560199E-2</v>
      </c>
      <c r="V34" s="2">
        <f>IFERROR(VLOOKUP(P34,[49]conductor_pz_summary_hftd_23_re!$B$2:$N$3636,13,FALSE),0)</f>
        <v>1827</v>
      </c>
      <c r="W34" t="e">
        <f t="shared" si="2"/>
        <v>#VALUE!</v>
      </c>
      <c r="X34" s="1"/>
      <c r="Y34" s="1"/>
      <c r="Z34" s="1" t="s">
        <v>275</v>
      </c>
      <c r="AA34" s="6" t="s">
        <v>323</v>
      </c>
      <c r="AB34" s="6" t="s">
        <v>284</v>
      </c>
      <c r="AC34" s="6" t="s">
        <v>285</v>
      </c>
      <c r="AD34" s="6" t="s">
        <v>99</v>
      </c>
      <c r="AE34" s="1">
        <v>5793892</v>
      </c>
      <c r="AF34" s="1" t="s">
        <v>414</v>
      </c>
      <c r="AG34" s="1">
        <v>119983066</v>
      </c>
      <c r="AH34" s="1">
        <v>35212407</v>
      </c>
      <c r="AI34" s="1" t="s">
        <v>415</v>
      </c>
      <c r="AJ34" s="1" t="s">
        <v>280</v>
      </c>
      <c r="AK34" s="1" t="s">
        <v>280</v>
      </c>
      <c r="AL34" s="1" t="s">
        <v>280</v>
      </c>
      <c r="AM34" s="1" t="s">
        <v>280</v>
      </c>
      <c r="AP34" s="1"/>
      <c r="AQ34" s="23">
        <v>0</v>
      </c>
      <c r="AR34" s="25"/>
      <c r="AW34" s="1">
        <f t="shared" si="3"/>
        <v>0</v>
      </c>
      <c r="AX34" s="23">
        <f t="shared" si="4"/>
        <v>0</v>
      </c>
      <c r="AZ34" s="1"/>
      <c r="BA34" s="1"/>
      <c r="BB34" s="1"/>
      <c r="BC34" s="1"/>
      <c r="BD34" s="1"/>
      <c r="BE34" s="1"/>
      <c r="BF34" s="23"/>
      <c r="BG34" s="26"/>
      <c r="BH34" s="25"/>
      <c r="BI34" s="27"/>
    </row>
    <row r="35" spans="1:61" s="6" customFormat="1" hidden="1" x14ac:dyDescent="0.25">
      <c r="A35" s="1">
        <v>35212462</v>
      </c>
      <c r="B35" s="2" t="s">
        <v>270</v>
      </c>
      <c r="C35" s="1"/>
      <c r="D35" s="1" t="s">
        <v>271</v>
      </c>
      <c r="E35" s="6">
        <v>2020999</v>
      </c>
      <c r="F35" s="1">
        <v>12.16</v>
      </c>
      <c r="G35" s="21">
        <f t="shared" ref="G35:G66" si="5">F35-K35</f>
        <v>-0.34999999999999964</v>
      </c>
      <c r="H35" s="1">
        <v>2020</v>
      </c>
      <c r="K35" s="1">
        <v>12.51</v>
      </c>
      <c r="L35" s="8">
        <v>0</v>
      </c>
      <c r="M35" s="1" t="s">
        <v>272</v>
      </c>
      <c r="N35" s="9">
        <v>43321103</v>
      </c>
      <c r="O35" s="6" t="s">
        <v>382</v>
      </c>
      <c r="P35" s="1" t="s">
        <v>416</v>
      </c>
      <c r="Q35" s="22">
        <f>IFERROR(VLOOKUP(P35,[47]conductor_pz_summary_hftd_23_re!$B$2:$Q$3636,8,FALSE),0)</f>
        <v>62</v>
      </c>
      <c r="R35" s="22">
        <f>IFERROR(VLOOKUP(P35,[48]conductor_pz_summary_hftd_23_re!$B$2:$H$3636,7,0),0)/1609</f>
        <v>6.4237525855656923</v>
      </c>
      <c r="S35" s="1">
        <f>IFERROR(VLOOKUP(P35,[47]conductor_pz_summary_hftd_23_re!$B$2:$Q$3636,14,FALSE),0)</f>
        <v>1618</v>
      </c>
      <c r="T35" s="1">
        <f t="shared" ref="T35:T66" si="6">IFERROR(U35*Q35,0)</f>
        <v>1.398703753879259</v>
      </c>
      <c r="U35" s="1">
        <f>IFERROR(VLOOKUP(P35,[47]conductor_pz_summary_hftd_23_re!$B$2:$Q$3636,13,FALSE),0)</f>
        <v>2.25597379657945E-2</v>
      </c>
      <c r="V35" s="2">
        <f>IFERROR(VLOOKUP(P35,[49]conductor_pz_summary_hftd_23_re!$B$2:$N$3636,13,FALSE),0)</f>
        <v>1658</v>
      </c>
      <c r="W35" t="e">
        <f t="shared" ref="W35:W66" si="7">(AJ35*0.67+AK35*0.99+AL35+AM35*0.99)/(SUM(AJ35:AM35))*T35*(F35/R35)</f>
        <v>#VALUE!</v>
      </c>
      <c r="Y35" s="1"/>
      <c r="Z35" s="1" t="s">
        <v>275</v>
      </c>
      <c r="AA35" s="6" t="s">
        <v>297</v>
      </c>
      <c r="AB35" s="6" t="s">
        <v>298</v>
      </c>
      <c r="AC35" s="6" t="s">
        <v>298</v>
      </c>
      <c r="AD35" s="6" t="s">
        <v>292</v>
      </c>
      <c r="AE35" s="1">
        <v>5793893</v>
      </c>
      <c r="AF35" s="1" t="s">
        <v>417</v>
      </c>
      <c r="AG35" s="1">
        <v>119983580</v>
      </c>
      <c r="AH35" s="1">
        <v>35212462</v>
      </c>
      <c r="AI35" s="1" t="s">
        <v>418</v>
      </c>
      <c r="AJ35" s="1" t="s">
        <v>280</v>
      </c>
      <c r="AK35" s="1" t="s">
        <v>280</v>
      </c>
      <c r="AL35" s="1" t="s">
        <v>280</v>
      </c>
      <c r="AM35" s="1" t="s">
        <v>280</v>
      </c>
      <c r="AP35" s="1"/>
      <c r="AW35" s="1">
        <f t="shared" ref="AW35:AW66" si="8">AU35+AV35</f>
        <v>0</v>
      </c>
      <c r="AX35" s="23">
        <f t="shared" ref="AX35:AX66" si="9">AW35/5280</f>
        <v>0</v>
      </c>
    </row>
    <row r="36" spans="1:61" s="6" customFormat="1" hidden="1" x14ac:dyDescent="0.25">
      <c r="A36" s="1">
        <v>35212417</v>
      </c>
      <c r="B36" s="2" t="s">
        <v>270</v>
      </c>
      <c r="C36" s="1"/>
      <c r="D36" s="1" t="s">
        <v>271</v>
      </c>
      <c r="E36" s="6">
        <v>2020999</v>
      </c>
      <c r="F36" s="1">
        <v>4.2</v>
      </c>
      <c r="G36" s="21">
        <f t="shared" si="5"/>
        <v>0.1800000000000006</v>
      </c>
      <c r="H36" s="1">
        <v>2020</v>
      </c>
      <c r="K36" s="1">
        <v>4.0199999999999996</v>
      </c>
      <c r="L36" s="8">
        <v>0</v>
      </c>
      <c r="M36" s="1" t="s">
        <v>272</v>
      </c>
      <c r="N36" s="9">
        <v>42711102</v>
      </c>
      <c r="O36" s="6" t="s">
        <v>407</v>
      </c>
      <c r="P36" s="1" t="s">
        <v>419</v>
      </c>
      <c r="Q36" s="22">
        <f>IFERROR(VLOOKUP(P36,[47]conductor_pz_summary_hftd_23_re!$B$2:$Q$3636,8,FALSE),0)</f>
        <v>160</v>
      </c>
      <c r="R36" s="22">
        <f>IFERROR(VLOOKUP(P36,[48]conductor_pz_summary_hftd_23_re!$B$2:$H$3636,7,0),0)/1609</f>
        <v>11.021039144762524</v>
      </c>
      <c r="S36" s="1">
        <f>IFERROR(VLOOKUP(P36,[47]conductor_pz_summary_hftd_23_re!$B$2:$Q$3636,14,FALSE),0)</f>
        <v>1624</v>
      </c>
      <c r="T36" s="1">
        <f t="shared" si="6"/>
        <v>3.574030047632752</v>
      </c>
      <c r="U36" s="1">
        <f>IFERROR(VLOOKUP(P36,[47]conductor_pz_summary_hftd_23_re!$B$2:$Q$3636,13,FALSE),0)</f>
        <v>2.2337687797704699E-2</v>
      </c>
      <c r="V36" s="2">
        <f>IFERROR(VLOOKUP(P36,[49]conductor_pz_summary_hftd_23_re!$B$2:$N$3636,13,FALSE),0)</f>
        <v>1749</v>
      </c>
      <c r="W36" t="e">
        <f t="shared" si="7"/>
        <v>#VALUE!</v>
      </c>
      <c r="Y36" s="1"/>
      <c r="Z36" s="1" t="s">
        <v>275</v>
      </c>
      <c r="AA36" s="6" t="s">
        <v>283</v>
      </c>
      <c r="AB36" s="6" t="s">
        <v>284</v>
      </c>
      <c r="AC36" s="6" t="s">
        <v>285</v>
      </c>
      <c r="AD36" s="6" t="s">
        <v>99</v>
      </c>
      <c r="AE36" s="1">
        <v>5793892</v>
      </c>
      <c r="AF36" s="1" t="s">
        <v>420</v>
      </c>
      <c r="AG36" s="1">
        <v>119983463</v>
      </c>
      <c r="AH36" s="1">
        <v>35212417</v>
      </c>
      <c r="AI36" s="1" t="s">
        <v>421</v>
      </c>
      <c r="AJ36" s="1" t="s">
        <v>280</v>
      </c>
      <c r="AK36" s="1" t="s">
        <v>280</v>
      </c>
      <c r="AL36" s="1" t="s">
        <v>280</v>
      </c>
      <c r="AM36" s="1" t="s">
        <v>280</v>
      </c>
      <c r="AP36" s="1"/>
      <c r="AW36" s="1">
        <f t="shared" si="8"/>
        <v>0</v>
      </c>
      <c r="AX36" s="23">
        <f t="shared" si="9"/>
        <v>0</v>
      </c>
    </row>
    <row r="37" spans="1:61" s="6" customFormat="1" hidden="1" x14ac:dyDescent="0.25">
      <c r="A37" s="1">
        <v>35212410</v>
      </c>
      <c r="B37" s="2" t="s">
        <v>270</v>
      </c>
      <c r="C37" s="1"/>
      <c r="D37" s="1" t="s">
        <v>271</v>
      </c>
      <c r="E37" s="6">
        <v>2020999</v>
      </c>
      <c r="F37" s="1">
        <v>0.41</v>
      </c>
      <c r="G37" s="21">
        <f t="shared" si="5"/>
        <v>0</v>
      </c>
      <c r="H37" s="1">
        <v>2020</v>
      </c>
      <c r="I37" s="21"/>
      <c r="J37" s="21"/>
      <c r="K37" s="1">
        <v>0.41</v>
      </c>
      <c r="L37" s="8">
        <v>0</v>
      </c>
      <c r="M37" s="1" t="s">
        <v>272</v>
      </c>
      <c r="N37" s="9">
        <v>43432104</v>
      </c>
      <c r="O37" s="6" t="s">
        <v>329</v>
      </c>
      <c r="P37" s="1" t="s">
        <v>422</v>
      </c>
      <c r="Q37" s="22">
        <f>IFERROR(VLOOKUP(P37,[47]conductor_pz_summary_hftd_23_re!$B$2:$Q$3636,8,FALSE),0)</f>
        <v>61</v>
      </c>
      <c r="R37" s="22">
        <f>IFERROR(VLOOKUP(P37,[48]conductor_pz_summary_hftd_23_re!$B$2:$H$3636,7,0),0)/1609</f>
        <v>3.7544168859633253</v>
      </c>
      <c r="S37" s="1">
        <f>IFERROR(VLOOKUP(P37,[47]conductor_pz_summary_hftd_23_re!$B$2:$Q$3636,14,FALSE),0)</f>
        <v>1648</v>
      </c>
      <c r="T37" s="1">
        <f t="shared" si="6"/>
        <v>1.2919795624367154</v>
      </c>
      <c r="U37" s="1">
        <f>IFERROR(VLOOKUP(P37,[47]conductor_pz_summary_hftd_23_re!$B$2:$Q$3636,13,FALSE),0)</f>
        <v>2.11799928268314E-2</v>
      </c>
      <c r="V37" s="2">
        <f>IFERROR(VLOOKUP(P37,[49]conductor_pz_summary_hftd_23_re!$B$2:$N$3636,13,FALSE),0)</f>
        <v>1771</v>
      </c>
      <c r="W37" t="e">
        <f t="shared" si="7"/>
        <v>#VALUE!</v>
      </c>
      <c r="X37" s="1"/>
      <c r="Y37" s="1"/>
      <c r="Z37" s="1" t="s">
        <v>275</v>
      </c>
      <c r="AA37" s="6" t="s">
        <v>323</v>
      </c>
      <c r="AB37" s="6" t="s">
        <v>284</v>
      </c>
      <c r="AC37" s="6" t="s">
        <v>285</v>
      </c>
      <c r="AD37" s="6" t="s">
        <v>99</v>
      </c>
      <c r="AE37" s="1">
        <v>5793892</v>
      </c>
      <c r="AF37" s="1" t="s">
        <v>423</v>
      </c>
      <c r="AG37" s="1">
        <v>119983145</v>
      </c>
      <c r="AH37" s="1">
        <v>35212410</v>
      </c>
      <c r="AI37" s="1" t="s">
        <v>424</v>
      </c>
      <c r="AJ37" s="1" t="s">
        <v>280</v>
      </c>
      <c r="AK37" s="1" t="s">
        <v>280</v>
      </c>
      <c r="AL37" s="1" t="s">
        <v>280</v>
      </c>
      <c r="AM37" s="1" t="s">
        <v>280</v>
      </c>
      <c r="AP37" s="1"/>
      <c r="AQ37" s="23">
        <v>0</v>
      </c>
      <c r="AR37" s="24"/>
      <c r="AW37" s="1">
        <f t="shared" si="8"/>
        <v>0</v>
      </c>
      <c r="AX37" s="23">
        <f t="shared" si="9"/>
        <v>0</v>
      </c>
      <c r="AZ37" s="2"/>
      <c r="BA37" s="2"/>
      <c r="BB37" s="1"/>
      <c r="BC37" s="1"/>
      <c r="BD37" s="1"/>
      <c r="BE37" s="1"/>
      <c r="BF37" s="23"/>
      <c r="BG37" s="26"/>
      <c r="BH37" s="25"/>
      <c r="BI37" s="27"/>
    </row>
    <row r="38" spans="1:61" s="6" customFormat="1" hidden="1" x14ac:dyDescent="0.25">
      <c r="A38" s="1">
        <v>35212419</v>
      </c>
      <c r="B38" s="2" t="s">
        <v>270</v>
      </c>
      <c r="C38" s="1"/>
      <c r="D38" s="1" t="s">
        <v>271</v>
      </c>
      <c r="E38" s="6">
        <v>2020999</v>
      </c>
      <c r="F38" s="1"/>
      <c r="G38" s="21">
        <f t="shared" si="5"/>
        <v>0</v>
      </c>
      <c r="H38" s="1">
        <v>2020</v>
      </c>
      <c r="K38" s="1"/>
      <c r="L38" s="8">
        <v>0</v>
      </c>
      <c r="M38" s="1" t="s">
        <v>272</v>
      </c>
      <c r="N38" s="9">
        <v>43071101</v>
      </c>
      <c r="O38" s="6" t="s">
        <v>425</v>
      </c>
      <c r="P38" s="1" t="s">
        <v>426</v>
      </c>
      <c r="Q38" s="22">
        <f>IFERROR(VLOOKUP(P38,[47]conductor_pz_summary_hftd_23_re!$B$2:$Q$3636,8,FALSE),0)</f>
        <v>28</v>
      </c>
      <c r="R38" s="22">
        <f>IFERROR(VLOOKUP(P38,[48]conductor_pz_summary_hftd_23_re!$B$2:$H$3636,7,0),0)/1609</f>
        <v>2.6413834869364385</v>
      </c>
      <c r="S38" s="1">
        <f>IFERROR(VLOOKUP(P38,[47]conductor_pz_summary_hftd_23_re!$B$2:$Q$3636,14,FALSE),0)</f>
        <v>1684</v>
      </c>
      <c r="T38" s="1">
        <f t="shared" si="6"/>
        <v>0.54085030057367678</v>
      </c>
      <c r="U38" s="1">
        <f>IFERROR(VLOOKUP(P38,[47]conductor_pz_summary_hftd_23_re!$B$2:$Q$3636,13,FALSE),0)</f>
        <v>1.9316082163345599E-2</v>
      </c>
      <c r="V38" s="2">
        <f>IFERROR(VLOOKUP(P38,[49]conductor_pz_summary_hftd_23_re!$B$2:$N$3636,13,FALSE),0)</f>
        <v>1689</v>
      </c>
      <c r="W38" t="e">
        <f t="shared" si="7"/>
        <v>#VALUE!</v>
      </c>
      <c r="Y38" s="1"/>
      <c r="Z38" s="1" t="s">
        <v>275</v>
      </c>
      <c r="AA38" s="6" t="s">
        <v>427</v>
      </c>
      <c r="AB38" s="6" t="s">
        <v>298</v>
      </c>
      <c r="AC38" s="6" t="s">
        <v>298</v>
      </c>
      <c r="AD38" s="6" t="s">
        <v>292</v>
      </c>
      <c r="AE38" s="1">
        <v>5793893</v>
      </c>
      <c r="AF38" s="1" t="s">
        <v>428</v>
      </c>
      <c r="AG38" s="1">
        <v>119983560</v>
      </c>
      <c r="AH38" s="1">
        <v>35212419</v>
      </c>
      <c r="AI38" s="1" t="s">
        <v>429</v>
      </c>
      <c r="AJ38" s="1" t="s">
        <v>280</v>
      </c>
      <c r="AK38" s="1" t="s">
        <v>280</v>
      </c>
      <c r="AL38" s="1" t="s">
        <v>280</v>
      </c>
      <c r="AM38" s="1" t="s">
        <v>280</v>
      </c>
      <c r="AP38" s="1"/>
      <c r="AW38" s="1">
        <f t="shared" si="8"/>
        <v>0</v>
      </c>
      <c r="AX38" s="23">
        <f t="shared" si="9"/>
        <v>0</v>
      </c>
    </row>
    <row r="39" spans="1:61" s="6" customFormat="1" hidden="1" x14ac:dyDescent="0.25">
      <c r="A39" s="1">
        <v>35212488</v>
      </c>
      <c r="B39" s="2" t="s">
        <v>270</v>
      </c>
      <c r="C39" s="1"/>
      <c r="D39" s="1" t="s">
        <v>271</v>
      </c>
      <c r="E39" s="6">
        <v>2020999</v>
      </c>
      <c r="F39" s="1">
        <v>4.74</v>
      </c>
      <c r="G39" s="21">
        <f t="shared" si="5"/>
        <v>0.33999999999999986</v>
      </c>
      <c r="H39" s="1">
        <v>2020</v>
      </c>
      <c r="K39" s="1">
        <v>4.4000000000000004</v>
      </c>
      <c r="L39" s="8">
        <v>0</v>
      </c>
      <c r="M39" s="1" t="s">
        <v>272</v>
      </c>
      <c r="N39" s="9">
        <v>103221101</v>
      </c>
      <c r="O39" s="6" t="s">
        <v>288</v>
      </c>
      <c r="P39" s="1" t="s">
        <v>430</v>
      </c>
      <c r="Q39" s="22">
        <f>IFERROR(VLOOKUP(P39,[47]conductor_pz_summary_hftd_23_re!$B$2:$Q$3636,8,FALSE),0)</f>
        <v>204</v>
      </c>
      <c r="R39" s="22">
        <f>IFERROR(VLOOKUP(P39,[48]conductor_pz_summary_hftd_23_re!$B$2:$H$3636,7,0),0)/1609</f>
        <v>27.273065196185087</v>
      </c>
      <c r="S39" s="1">
        <f>IFERROR(VLOOKUP(P39,[47]conductor_pz_summary_hftd_23_re!$B$2:$Q$3636,14,FALSE),0)</f>
        <v>1728</v>
      </c>
      <c r="T39" s="1">
        <f t="shared" si="6"/>
        <v>3.5397344424153996</v>
      </c>
      <c r="U39" s="1">
        <f>IFERROR(VLOOKUP(P39,[47]conductor_pz_summary_hftd_23_re!$B$2:$Q$3636,13,FALSE),0)</f>
        <v>1.73516394236049E-2</v>
      </c>
      <c r="V39" s="2">
        <f>IFERROR(VLOOKUP(P39,[49]conductor_pz_summary_hftd_23_re!$B$2:$N$3636,13,FALSE),0)</f>
        <v>1755</v>
      </c>
      <c r="W39" t="e">
        <f t="shared" si="7"/>
        <v>#VALUE!</v>
      </c>
      <c r="Y39" s="1"/>
      <c r="Z39" s="1" t="s">
        <v>275</v>
      </c>
      <c r="AA39" s="6" t="s">
        <v>290</v>
      </c>
      <c r="AB39" s="6" t="s">
        <v>291</v>
      </c>
      <c r="AC39" s="6" t="s">
        <v>98</v>
      </c>
      <c r="AD39" s="6" t="s">
        <v>292</v>
      </c>
      <c r="AE39" s="1">
        <v>5793918</v>
      </c>
      <c r="AF39" s="1" t="s">
        <v>431</v>
      </c>
      <c r="AG39" s="1">
        <v>119984001</v>
      </c>
      <c r="AH39" s="1">
        <v>35212488</v>
      </c>
      <c r="AI39" s="1" t="s">
        <v>432</v>
      </c>
      <c r="AJ39" s="1" t="s">
        <v>280</v>
      </c>
      <c r="AK39" s="1" t="s">
        <v>280</v>
      </c>
      <c r="AL39" s="1" t="s">
        <v>280</v>
      </c>
      <c r="AM39" s="1" t="s">
        <v>280</v>
      </c>
      <c r="AP39" s="1"/>
      <c r="AW39" s="1">
        <f t="shared" si="8"/>
        <v>0</v>
      </c>
      <c r="AX39" s="23">
        <f t="shared" si="9"/>
        <v>0</v>
      </c>
    </row>
    <row r="40" spans="1:61" s="6" customFormat="1" hidden="1" x14ac:dyDescent="0.25">
      <c r="A40" s="1">
        <v>35212478</v>
      </c>
      <c r="B40" s="2" t="s">
        <v>270</v>
      </c>
      <c r="C40" s="1"/>
      <c r="D40" s="1" t="s">
        <v>271</v>
      </c>
      <c r="E40" s="6">
        <v>2020999</v>
      </c>
      <c r="F40" s="1">
        <v>7.99</v>
      </c>
      <c r="G40" s="21">
        <f t="shared" si="5"/>
        <v>0</v>
      </c>
      <c r="H40" s="1">
        <v>2020</v>
      </c>
      <c r="K40" s="1">
        <v>7.99</v>
      </c>
      <c r="L40" s="8">
        <v>0</v>
      </c>
      <c r="M40" s="1" t="s">
        <v>272</v>
      </c>
      <c r="N40" s="9">
        <v>83392110</v>
      </c>
      <c r="O40" s="6" t="s">
        <v>433</v>
      </c>
      <c r="P40" s="1" t="s">
        <v>434</v>
      </c>
      <c r="Q40" s="22">
        <f>IFERROR(VLOOKUP(P40,[47]conductor_pz_summary_hftd_23_re!$B$2:$Q$3636,8,FALSE),0)</f>
        <v>83</v>
      </c>
      <c r="R40" s="22">
        <f>IFERROR(VLOOKUP(P40,[48]conductor_pz_summary_hftd_23_re!$B$2:$H$3636,7,0),0)/1609</f>
        <v>18.458167919300308</v>
      </c>
      <c r="S40" s="1">
        <f>IFERROR(VLOOKUP(P40,[47]conductor_pz_summary_hftd_23_re!$B$2:$Q$3636,14,FALSE),0)</f>
        <v>1769</v>
      </c>
      <c r="T40" s="1">
        <f t="shared" si="6"/>
        <v>1.2891836928184284</v>
      </c>
      <c r="U40" s="1">
        <f>IFERROR(VLOOKUP(P40,[47]conductor_pz_summary_hftd_23_re!$B$2:$Q$3636,13,FALSE),0)</f>
        <v>1.55323336484148E-2</v>
      </c>
      <c r="V40" s="2">
        <f>IFERROR(VLOOKUP(P40,[49]conductor_pz_summary_hftd_23_re!$B$2:$N$3636,13,FALSE),0)</f>
        <v>1452</v>
      </c>
      <c r="W40" t="e">
        <f t="shared" si="7"/>
        <v>#VALUE!</v>
      </c>
      <c r="Y40" s="1"/>
      <c r="Z40" s="1" t="s">
        <v>275</v>
      </c>
      <c r="AA40" s="6" t="s">
        <v>435</v>
      </c>
      <c r="AB40" s="6" t="s">
        <v>436</v>
      </c>
      <c r="AC40" s="6" t="s">
        <v>437</v>
      </c>
      <c r="AD40" s="6" t="s">
        <v>129</v>
      </c>
      <c r="AE40" s="1">
        <v>5793897</v>
      </c>
      <c r="AF40" s="1" t="s">
        <v>438</v>
      </c>
      <c r="AG40" s="1">
        <v>119933730</v>
      </c>
      <c r="AH40" s="1">
        <v>35212478</v>
      </c>
      <c r="AI40" s="1" t="s">
        <v>439</v>
      </c>
      <c r="AJ40" s="1" t="s">
        <v>280</v>
      </c>
      <c r="AK40" s="1" t="s">
        <v>280</v>
      </c>
      <c r="AL40" s="1" t="s">
        <v>280</v>
      </c>
      <c r="AM40" s="1" t="s">
        <v>280</v>
      </c>
      <c r="AP40" s="1"/>
      <c r="AR40" s="24"/>
      <c r="AW40" s="1">
        <f t="shared" si="8"/>
        <v>0</v>
      </c>
      <c r="AX40" s="23">
        <f t="shared" si="9"/>
        <v>0</v>
      </c>
    </row>
    <row r="41" spans="1:61" s="6" customFormat="1" hidden="1" x14ac:dyDescent="0.25">
      <c r="A41" s="1">
        <v>35212483</v>
      </c>
      <c r="B41" s="2" t="s">
        <v>270</v>
      </c>
      <c r="C41" s="1"/>
      <c r="D41" s="1" t="s">
        <v>271</v>
      </c>
      <c r="E41" s="6">
        <v>2020999</v>
      </c>
      <c r="F41" s="1">
        <v>12.53</v>
      </c>
      <c r="G41" s="21">
        <f t="shared" si="5"/>
        <v>11</v>
      </c>
      <c r="H41" s="1">
        <v>2020</v>
      </c>
      <c r="K41" s="1">
        <v>1.53</v>
      </c>
      <c r="L41" s="8">
        <v>0</v>
      </c>
      <c r="M41" s="1" t="s">
        <v>272</v>
      </c>
      <c r="N41" s="9">
        <v>102911103</v>
      </c>
      <c r="O41" s="6" t="s">
        <v>367</v>
      </c>
      <c r="P41" s="1" t="s">
        <v>49</v>
      </c>
      <c r="Q41" s="22">
        <f>IFERROR(VLOOKUP(P41,[47]conductor_pz_summary_hftd_23_re!$B$2:$Q$3636,8,FALSE),0)</f>
        <v>259</v>
      </c>
      <c r="R41" s="22">
        <f>IFERROR(VLOOKUP(P41,[48]conductor_pz_summary_hftd_23_re!$B$2:$H$3636,7,0),0)/1609</f>
        <v>22.416802532658608</v>
      </c>
      <c r="S41" s="1">
        <f>IFERROR(VLOOKUP(P41,[47]conductor_pz_summary_hftd_23_re!$B$2:$Q$3636,14,FALSE),0)</f>
        <v>1849</v>
      </c>
      <c r="T41" s="1">
        <f t="shared" si="6"/>
        <v>3.3188150936835816</v>
      </c>
      <c r="U41" s="1">
        <f>IFERROR(VLOOKUP(P41,[47]conductor_pz_summary_hftd_23_re!$B$2:$Q$3636,13,FALSE),0)</f>
        <v>1.28139578906702E-2</v>
      </c>
      <c r="V41" s="2">
        <f>IFERROR(VLOOKUP(P41,[49]conductor_pz_summary_hftd_23_re!$B$2:$N$3636,13,FALSE),0)</f>
        <v>1756</v>
      </c>
      <c r="W41" t="e">
        <f t="shared" si="7"/>
        <v>#VALUE!</v>
      </c>
      <c r="Y41" s="1"/>
      <c r="Z41" s="1" t="s">
        <v>275</v>
      </c>
      <c r="AA41" s="6" t="s">
        <v>379</v>
      </c>
      <c r="AB41" s="6" t="s">
        <v>291</v>
      </c>
      <c r="AC41" s="6" t="s">
        <v>98</v>
      </c>
      <c r="AD41" s="6" t="s">
        <v>292</v>
      </c>
      <c r="AE41" s="1">
        <v>5793918</v>
      </c>
      <c r="AF41" s="1" t="s">
        <v>440</v>
      </c>
      <c r="AG41" s="1">
        <v>119983953</v>
      </c>
      <c r="AH41" s="1">
        <v>35212483</v>
      </c>
      <c r="AI41" s="1" t="s">
        <v>441</v>
      </c>
      <c r="AJ41" s="1" t="s">
        <v>280</v>
      </c>
      <c r="AK41" s="1" t="s">
        <v>280</v>
      </c>
      <c r="AL41" s="1" t="s">
        <v>280</v>
      </c>
      <c r="AM41" s="1" t="s">
        <v>280</v>
      </c>
      <c r="AP41" s="1"/>
      <c r="AR41" s="24"/>
      <c r="AW41" s="1">
        <f t="shared" si="8"/>
        <v>0</v>
      </c>
      <c r="AX41" s="23">
        <f t="shared" si="9"/>
        <v>0</v>
      </c>
    </row>
    <row r="42" spans="1:61" s="6" customFormat="1" hidden="1" x14ac:dyDescent="0.25">
      <c r="A42" s="1">
        <v>35212414</v>
      </c>
      <c r="B42" s="2" t="s">
        <v>270</v>
      </c>
      <c r="C42" s="1"/>
      <c r="D42" s="1" t="s">
        <v>271</v>
      </c>
      <c r="E42" s="6">
        <v>2020999</v>
      </c>
      <c r="F42" s="1">
        <v>1.22</v>
      </c>
      <c r="G42" s="21">
        <f t="shared" si="5"/>
        <v>0.24</v>
      </c>
      <c r="H42" s="1">
        <v>2020</v>
      </c>
      <c r="I42" s="21"/>
      <c r="J42" s="21"/>
      <c r="K42" s="1">
        <v>0.98</v>
      </c>
      <c r="L42" s="8">
        <v>0</v>
      </c>
      <c r="M42" s="1" t="s">
        <v>272</v>
      </c>
      <c r="N42" s="9">
        <v>43432105</v>
      </c>
      <c r="O42" s="6" t="s">
        <v>386</v>
      </c>
      <c r="P42" s="1" t="s">
        <v>442</v>
      </c>
      <c r="Q42" s="22">
        <f>IFERROR(VLOOKUP(P42,[47]conductor_pz_summary_hftd_23_re!$B$2:$Q$3636,8,FALSE),0)</f>
        <v>57</v>
      </c>
      <c r="R42" s="22">
        <f>IFERROR(VLOOKUP(P42,[48]conductor_pz_summary_hftd_23_re!$B$2:$H$3636,7,0),0)/1609</f>
        <v>4.1384721342906401</v>
      </c>
      <c r="S42" s="1">
        <f>IFERROR(VLOOKUP(P42,[47]conductor_pz_summary_hftd_23_re!$B$2:$Q$3636,14,FALSE),0)</f>
        <v>1947</v>
      </c>
      <c r="T42" s="1">
        <f t="shared" si="6"/>
        <v>0.5860423734983865</v>
      </c>
      <c r="U42" s="1">
        <f>IFERROR(VLOOKUP(P42,[47]conductor_pz_summary_hftd_23_re!$B$2:$Q$3636,13,FALSE),0)</f>
        <v>1.0281445149094501E-2</v>
      </c>
      <c r="V42" s="2">
        <f>IFERROR(VLOOKUP(P42,[49]conductor_pz_summary_hftd_23_re!$B$2:$N$3636,13,FALSE),0)</f>
        <v>2060</v>
      </c>
      <c r="W42" t="e">
        <f t="shared" si="7"/>
        <v>#VALUE!</v>
      </c>
      <c r="X42" s="1"/>
      <c r="Y42" s="1"/>
      <c r="Z42" s="1" t="s">
        <v>275</v>
      </c>
      <c r="AA42" s="6" t="s">
        <v>323</v>
      </c>
      <c r="AB42" s="6" t="s">
        <v>284</v>
      </c>
      <c r="AC42" s="6" t="s">
        <v>285</v>
      </c>
      <c r="AD42" s="6" t="s">
        <v>99</v>
      </c>
      <c r="AE42" s="1">
        <v>5793892</v>
      </c>
      <c r="AF42" s="1" t="s">
        <v>443</v>
      </c>
      <c r="AG42" s="1">
        <v>119983432</v>
      </c>
      <c r="AH42" s="1">
        <v>35212414</v>
      </c>
      <c r="AI42" s="1" t="s">
        <v>444</v>
      </c>
      <c r="AJ42" s="1" t="s">
        <v>280</v>
      </c>
      <c r="AK42" s="1" t="s">
        <v>280</v>
      </c>
      <c r="AL42" s="1" t="s">
        <v>280</v>
      </c>
      <c r="AM42" s="1" t="s">
        <v>280</v>
      </c>
      <c r="AP42" s="1"/>
      <c r="AQ42" s="23">
        <v>0</v>
      </c>
      <c r="AR42" s="24"/>
      <c r="AW42" s="1">
        <f t="shared" si="8"/>
        <v>0</v>
      </c>
      <c r="AX42" s="23">
        <f t="shared" si="9"/>
        <v>0</v>
      </c>
      <c r="AZ42" s="2"/>
      <c r="BA42" s="2"/>
      <c r="BB42" s="1"/>
      <c r="BC42" s="1"/>
      <c r="BD42" s="1"/>
      <c r="BE42" s="1"/>
      <c r="BF42" s="23"/>
      <c r="BG42" s="26"/>
      <c r="BH42" s="25"/>
      <c r="BI42" s="27"/>
    </row>
    <row r="43" spans="1:61" s="6" customFormat="1" hidden="1" x14ac:dyDescent="0.25">
      <c r="A43" s="1">
        <v>35212409</v>
      </c>
      <c r="B43" s="2" t="s">
        <v>270</v>
      </c>
      <c r="C43" s="1"/>
      <c r="D43" s="1" t="s">
        <v>271</v>
      </c>
      <c r="E43" s="6">
        <v>2020999</v>
      </c>
      <c r="F43" s="1">
        <v>0.97</v>
      </c>
      <c r="G43" s="21">
        <f t="shared" si="5"/>
        <v>0</v>
      </c>
      <c r="H43" s="1">
        <v>2020</v>
      </c>
      <c r="I43" s="21"/>
      <c r="J43" s="21"/>
      <c r="K43" s="1">
        <v>0.97</v>
      </c>
      <c r="L43" s="8">
        <v>0</v>
      </c>
      <c r="M43" s="1" t="s">
        <v>272</v>
      </c>
      <c r="N43" s="9">
        <v>43432104</v>
      </c>
      <c r="O43" s="6" t="s">
        <v>329</v>
      </c>
      <c r="P43" s="1" t="s">
        <v>445</v>
      </c>
      <c r="Q43" s="22">
        <f>IFERROR(VLOOKUP(P43,[47]conductor_pz_summary_hftd_23_re!$B$2:$Q$3636,8,FALSE),0)</f>
        <v>13</v>
      </c>
      <c r="R43" s="22">
        <f>IFERROR(VLOOKUP(P43,[48]conductor_pz_summary_hftd_23_re!$B$2:$H$3636,7,0),0)/1609</f>
        <v>1.0111210558354693</v>
      </c>
      <c r="S43" s="1">
        <f>IFERROR(VLOOKUP(P43,[47]conductor_pz_summary_hftd_23_re!$B$2:$Q$3636,14,FALSE),0)</f>
        <v>2117</v>
      </c>
      <c r="T43" s="1">
        <f t="shared" si="6"/>
        <v>8.5284789044406506E-2</v>
      </c>
      <c r="U43" s="1">
        <f>IFERROR(VLOOKUP(P43,[47]conductor_pz_summary_hftd_23_re!$B$2:$Q$3636,13,FALSE),0)</f>
        <v>6.5603683880312699E-3</v>
      </c>
      <c r="V43" s="2">
        <f>IFERROR(VLOOKUP(P43,[49]conductor_pz_summary_hftd_23_re!$B$2:$N$3636,13,FALSE),0)</f>
        <v>2103</v>
      </c>
      <c r="W43" t="e">
        <f t="shared" si="7"/>
        <v>#VALUE!</v>
      </c>
      <c r="X43" s="1"/>
      <c r="Y43" s="1"/>
      <c r="Z43" s="1" t="s">
        <v>275</v>
      </c>
      <c r="AA43" s="6" t="s">
        <v>323</v>
      </c>
      <c r="AB43" s="6" t="s">
        <v>284</v>
      </c>
      <c r="AC43" s="6" t="s">
        <v>285</v>
      </c>
      <c r="AD43" s="6" t="s">
        <v>99</v>
      </c>
      <c r="AE43" s="1">
        <v>5793892</v>
      </c>
      <c r="AF43" s="1" t="s">
        <v>446</v>
      </c>
      <c r="AG43" s="1">
        <v>119983129</v>
      </c>
      <c r="AH43" s="1">
        <v>35212409</v>
      </c>
      <c r="AI43" s="1" t="s">
        <v>447</v>
      </c>
      <c r="AJ43" s="1" t="s">
        <v>280</v>
      </c>
      <c r="AK43" s="1" t="s">
        <v>280</v>
      </c>
      <c r="AL43" s="1" t="s">
        <v>280</v>
      </c>
      <c r="AM43" s="1" t="s">
        <v>280</v>
      </c>
      <c r="AP43" s="1"/>
      <c r="AQ43" s="23">
        <v>0</v>
      </c>
      <c r="AR43" s="24"/>
      <c r="AW43" s="1">
        <f t="shared" si="8"/>
        <v>0</v>
      </c>
      <c r="AX43" s="23">
        <f t="shared" si="9"/>
        <v>0</v>
      </c>
      <c r="AZ43" s="2"/>
      <c r="BA43" s="2"/>
      <c r="BB43" s="1"/>
      <c r="BC43" s="1"/>
      <c r="BD43" s="1"/>
      <c r="BE43" s="1"/>
      <c r="BF43" s="23"/>
      <c r="BG43" s="26"/>
      <c r="BH43" s="25"/>
      <c r="BI43" s="27"/>
    </row>
    <row r="44" spans="1:61" s="6" customFormat="1" hidden="1" x14ac:dyDescent="0.25">
      <c r="A44" s="1">
        <v>35212415</v>
      </c>
      <c r="B44" s="2" t="s">
        <v>270</v>
      </c>
      <c r="C44" s="1"/>
      <c r="D44" s="1" t="s">
        <v>271</v>
      </c>
      <c r="E44" s="6">
        <v>2020999</v>
      </c>
      <c r="F44" s="1">
        <v>2.31</v>
      </c>
      <c r="G44" s="21">
        <f t="shared" si="5"/>
        <v>0</v>
      </c>
      <c r="H44" s="1">
        <v>2020</v>
      </c>
      <c r="I44" s="21"/>
      <c r="J44" s="21"/>
      <c r="K44" s="1">
        <v>2.31</v>
      </c>
      <c r="L44" s="8">
        <v>0</v>
      </c>
      <c r="M44" s="1" t="s">
        <v>272</v>
      </c>
      <c r="N44" s="9">
        <v>43432105</v>
      </c>
      <c r="O44" s="6" t="s">
        <v>386</v>
      </c>
      <c r="P44" s="1" t="s">
        <v>448</v>
      </c>
      <c r="Q44" s="22">
        <f>IFERROR(VLOOKUP(P44,[47]conductor_pz_summary_hftd_23_re!$B$2:$Q$3636,8,FALSE),0)</f>
        <v>70</v>
      </c>
      <c r="R44" s="22">
        <f>IFERROR(VLOOKUP(P44,[48]conductor_pz_summary_hftd_23_re!$B$2:$H$3636,7,0),0)/1609</f>
        <v>9.5796090349802974</v>
      </c>
      <c r="S44" s="1">
        <f>IFERROR(VLOOKUP(P44,[47]conductor_pz_summary_hftd_23_re!$B$2:$Q$3636,14,FALSE),0)</f>
        <v>2174</v>
      </c>
      <c r="T44" s="1">
        <f t="shared" si="6"/>
        <v>0.39281086989395442</v>
      </c>
      <c r="U44" s="1">
        <f>IFERROR(VLOOKUP(P44,[47]conductor_pz_summary_hftd_23_re!$B$2:$Q$3636,13,FALSE),0)</f>
        <v>5.6115838556279199E-3</v>
      </c>
      <c r="V44" s="2">
        <f>IFERROR(VLOOKUP(P44,[49]conductor_pz_summary_hftd_23_re!$B$2:$N$3636,13,FALSE),0)</f>
        <v>2203</v>
      </c>
      <c r="W44" t="e">
        <f t="shared" si="7"/>
        <v>#VALUE!</v>
      </c>
      <c r="X44" s="1"/>
      <c r="Y44" s="1"/>
      <c r="Z44" s="1" t="s">
        <v>275</v>
      </c>
      <c r="AA44" s="6" t="s">
        <v>323</v>
      </c>
      <c r="AB44" s="6" t="s">
        <v>284</v>
      </c>
      <c r="AC44" s="6" t="s">
        <v>285</v>
      </c>
      <c r="AD44" s="6" t="s">
        <v>99</v>
      </c>
      <c r="AE44" s="1">
        <v>5793892</v>
      </c>
      <c r="AF44" s="1" t="s">
        <v>449</v>
      </c>
      <c r="AG44" s="1">
        <v>119983433</v>
      </c>
      <c r="AH44" s="1">
        <v>35212415</v>
      </c>
      <c r="AI44" s="1" t="s">
        <v>450</v>
      </c>
      <c r="AJ44" s="1" t="s">
        <v>280</v>
      </c>
      <c r="AK44" s="1" t="s">
        <v>280</v>
      </c>
      <c r="AL44" s="1" t="s">
        <v>280</v>
      </c>
      <c r="AM44" s="1" t="s">
        <v>280</v>
      </c>
      <c r="AP44" s="1"/>
      <c r="AQ44" s="23">
        <v>0</v>
      </c>
      <c r="AR44" s="24"/>
      <c r="AW44" s="1">
        <f t="shared" si="8"/>
        <v>0</v>
      </c>
      <c r="AX44" s="23">
        <f t="shared" si="9"/>
        <v>0</v>
      </c>
      <c r="AZ44" s="2"/>
      <c r="BA44" s="2"/>
      <c r="BB44" s="1"/>
      <c r="BC44" s="1"/>
      <c r="BD44" s="1"/>
      <c r="BE44" s="1"/>
      <c r="BF44" s="23"/>
      <c r="BG44" s="26"/>
      <c r="BH44" s="25"/>
      <c r="BI44" s="27"/>
    </row>
    <row r="45" spans="1:61" s="6" customFormat="1" hidden="1" x14ac:dyDescent="0.25">
      <c r="A45" s="1">
        <v>35212467</v>
      </c>
      <c r="B45" s="2" t="s">
        <v>270</v>
      </c>
      <c r="C45" s="1"/>
      <c r="D45" s="1" t="s">
        <v>271</v>
      </c>
      <c r="E45" s="6">
        <v>2020999</v>
      </c>
      <c r="F45" s="1">
        <v>1.22</v>
      </c>
      <c r="G45" s="21">
        <f t="shared" si="5"/>
        <v>0</v>
      </c>
      <c r="H45" s="1">
        <v>2020</v>
      </c>
      <c r="K45" s="1">
        <v>1.22</v>
      </c>
      <c r="L45" s="8">
        <v>0</v>
      </c>
      <c r="M45" s="1" t="s">
        <v>272</v>
      </c>
      <c r="N45" s="9">
        <v>182371111</v>
      </c>
      <c r="O45" s="6" t="s">
        <v>451</v>
      </c>
      <c r="P45" s="1" t="s">
        <v>452</v>
      </c>
      <c r="Q45" s="22">
        <f>IFERROR(VLOOKUP(P45,[47]conductor_pz_summary_hftd_23_re!$B$2:$Q$3636,8,FALSE),0)</f>
        <v>281</v>
      </c>
      <c r="R45" s="22">
        <f>IFERROR(VLOOKUP(P45,[48]conductor_pz_summary_hftd_23_re!$B$2:$H$3636,7,0),0)/1609</f>
        <v>34.353795644140583</v>
      </c>
      <c r="S45" s="1">
        <f>IFERROR(VLOOKUP(P45,[47]conductor_pz_summary_hftd_23_re!$B$2:$Q$3636,14,FALSE),0)</f>
        <v>2187</v>
      </c>
      <c r="T45" s="1">
        <f t="shared" si="6"/>
        <v>1.5106547910657464</v>
      </c>
      <c r="U45" s="1">
        <f>IFERROR(VLOOKUP(P45,[47]conductor_pz_summary_hftd_23_re!$B$2:$Q$3636,13,FALSE),0)</f>
        <v>5.3759956977428702E-3</v>
      </c>
      <c r="V45" s="2">
        <f>IFERROR(VLOOKUP(P45,[49]conductor_pz_summary_hftd_23_re!$B$2:$N$3636,13,FALSE),0)</f>
        <v>2260</v>
      </c>
      <c r="W45" t="e">
        <f t="shared" si="7"/>
        <v>#VALUE!</v>
      </c>
      <c r="Y45" s="1"/>
      <c r="Z45" s="1" t="s">
        <v>275</v>
      </c>
      <c r="AA45" s="6" t="s">
        <v>453</v>
      </c>
      <c r="AB45" s="6" t="s">
        <v>454</v>
      </c>
      <c r="AC45" s="6" t="s">
        <v>129</v>
      </c>
      <c r="AD45" s="6" t="s">
        <v>129</v>
      </c>
      <c r="AE45" s="1">
        <v>5793895</v>
      </c>
      <c r="AF45" s="1" t="s">
        <v>455</v>
      </c>
      <c r="AG45" s="1">
        <v>119933604</v>
      </c>
      <c r="AH45" s="1">
        <v>35212467</v>
      </c>
      <c r="AI45" s="1" t="s">
        <v>456</v>
      </c>
      <c r="AJ45" s="1" t="s">
        <v>280</v>
      </c>
      <c r="AK45" s="1" t="s">
        <v>280</v>
      </c>
      <c r="AL45" s="1" t="s">
        <v>280</v>
      </c>
      <c r="AM45" s="1" t="s">
        <v>280</v>
      </c>
      <c r="AP45" s="1"/>
      <c r="AW45" s="1">
        <f t="shared" si="8"/>
        <v>0</v>
      </c>
      <c r="AX45" s="23">
        <f t="shared" si="9"/>
        <v>0</v>
      </c>
    </row>
    <row r="46" spans="1:61" s="6" customFormat="1" hidden="1" x14ac:dyDescent="0.25">
      <c r="A46" s="1">
        <v>35212469</v>
      </c>
      <c r="B46" s="2" t="s">
        <v>270</v>
      </c>
      <c r="C46" s="1"/>
      <c r="D46" s="1" t="s">
        <v>271</v>
      </c>
      <c r="E46" s="6">
        <v>2020999</v>
      </c>
      <c r="F46" s="1">
        <v>5.23</v>
      </c>
      <c r="G46" s="21">
        <f t="shared" si="5"/>
        <v>2.9500000000000006</v>
      </c>
      <c r="H46" s="1">
        <v>2020</v>
      </c>
      <c r="K46" s="1">
        <v>2.2799999999999998</v>
      </c>
      <c r="L46" s="8">
        <v>0</v>
      </c>
      <c r="M46" s="1" t="s">
        <v>272</v>
      </c>
      <c r="N46" s="9">
        <v>82931101</v>
      </c>
      <c r="O46" s="6" t="s">
        <v>396</v>
      </c>
      <c r="P46" s="1" t="s">
        <v>457</v>
      </c>
      <c r="Q46" s="22">
        <f>IFERROR(VLOOKUP(P46,[47]conductor_pz_summary_hftd_23_re!$B$2:$Q$3636,8,FALSE),0)</f>
        <v>63</v>
      </c>
      <c r="R46" s="22">
        <f>IFERROR(VLOOKUP(P46,[48]conductor_pz_summary_hftd_23_re!$B$2:$H$3636,7,0),0)/1609</f>
        <v>6.5695317636747665</v>
      </c>
      <c r="S46" s="1">
        <f>IFERROR(VLOOKUP(P46,[47]conductor_pz_summary_hftd_23_re!$B$2:$Q$3636,14,FALSE),0)</f>
        <v>2199</v>
      </c>
      <c r="T46" s="1">
        <f t="shared" si="6"/>
        <v>0.32132561964995204</v>
      </c>
      <c r="U46" s="1">
        <f>IFERROR(VLOOKUP(P46,[47]conductor_pz_summary_hftd_23_re!$B$2:$Q$3636,13,FALSE),0)</f>
        <v>5.1004066611103497E-3</v>
      </c>
      <c r="V46" s="2">
        <f>IFERROR(VLOOKUP(P46,[49]conductor_pz_summary_hftd_23_re!$B$2:$N$3636,13,FALSE),0)</f>
        <v>2205</v>
      </c>
      <c r="W46" t="e">
        <f t="shared" si="7"/>
        <v>#VALUE!</v>
      </c>
      <c r="Y46" s="1"/>
      <c r="Z46" s="1" t="s">
        <v>275</v>
      </c>
      <c r="AA46" s="6" t="s">
        <v>398</v>
      </c>
      <c r="AB46" s="6" t="s">
        <v>399</v>
      </c>
      <c r="AC46" s="6" t="s">
        <v>129</v>
      </c>
      <c r="AD46" s="6" t="s">
        <v>129</v>
      </c>
      <c r="AE46" s="1">
        <v>5793896</v>
      </c>
      <c r="AF46" s="1" t="s">
        <v>458</v>
      </c>
      <c r="AG46" s="1">
        <v>119983626</v>
      </c>
      <c r="AH46" s="1">
        <v>35212469</v>
      </c>
      <c r="AI46" s="1" t="s">
        <v>459</v>
      </c>
      <c r="AJ46" s="1" t="s">
        <v>280</v>
      </c>
      <c r="AK46" s="1" t="s">
        <v>280</v>
      </c>
      <c r="AL46" s="1" t="s">
        <v>280</v>
      </c>
      <c r="AM46" s="1" t="s">
        <v>280</v>
      </c>
      <c r="AP46" s="1"/>
      <c r="AW46" s="1">
        <f t="shared" si="8"/>
        <v>0</v>
      </c>
      <c r="AX46" s="23">
        <f t="shared" si="9"/>
        <v>0</v>
      </c>
    </row>
    <row r="47" spans="1:61" s="6" customFormat="1" hidden="1" x14ac:dyDescent="0.25">
      <c r="A47" s="1">
        <v>35212493</v>
      </c>
      <c r="B47" s="2" t="s">
        <v>270</v>
      </c>
      <c r="C47" s="1"/>
      <c r="D47" s="1" t="s">
        <v>271</v>
      </c>
      <c r="E47" s="6">
        <v>2020999</v>
      </c>
      <c r="F47" s="1">
        <v>8.92</v>
      </c>
      <c r="G47" s="21">
        <f t="shared" si="5"/>
        <v>3.5999999999999996</v>
      </c>
      <c r="H47" s="1">
        <v>2020</v>
      </c>
      <c r="K47" s="1">
        <v>5.32</v>
      </c>
      <c r="L47" s="8">
        <v>0</v>
      </c>
      <c r="M47" s="1" t="s">
        <v>272</v>
      </c>
      <c r="N47" s="9">
        <v>254151101</v>
      </c>
      <c r="O47" s="6" t="s">
        <v>273</v>
      </c>
      <c r="P47" s="1" t="s">
        <v>460</v>
      </c>
      <c r="Q47" s="22">
        <f>IFERROR(VLOOKUP(P47,[47]conductor_pz_summary_hftd_23_re!$B$2:$Q$3636,8,FALSE),0)</f>
        <v>119</v>
      </c>
      <c r="R47" s="22">
        <f>IFERROR(VLOOKUP(P47,[48]conductor_pz_summary_hftd_23_re!$B$2:$H$3636,7,0),0)/1609</f>
        <v>10.713731133552516</v>
      </c>
      <c r="S47" s="1">
        <f>IFERROR(VLOOKUP(P47,[47]conductor_pz_summary_hftd_23_re!$B$2:$Q$3636,14,FALSE),0)</f>
        <v>2209</v>
      </c>
      <c r="T47" s="1">
        <f t="shared" si="6"/>
        <v>0.57989949993830836</v>
      </c>
      <c r="U47" s="1">
        <f>IFERROR(VLOOKUP(P47,[47]conductor_pz_summary_hftd_23_re!$B$2:$Q$3636,13,FALSE),0)</f>
        <v>4.8731050414983898E-3</v>
      </c>
      <c r="V47" s="2">
        <f>IFERROR(VLOOKUP(P47,[49]conductor_pz_summary_hftd_23_re!$B$2:$N$3636,13,FALSE),0)</f>
        <v>1904</v>
      </c>
      <c r="W47" t="e">
        <f t="shared" si="7"/>
        <v>#VALUE!</v>
      </c>
      <c r="Y47" s="1"/>
      <c r="Z47" s="1" t="s">
        <v>275</v>
      </c>
      <c r="AA47" s="6" t="s">
        <v>276</v>
      </c>
      <c r="AB47" s="6" t="s">
        <v>277</v>
      </c>
      <c r="AC47" s="6" t="s">
        <v>277</v>
      </c>
      <c r="AD47" s="6" t="s">
        <v>94</v>
      </c>
      <c r="AE47" s="1">
        <v>5793921</v>
      </c>
      <c r="AF47" s="1" t="s">
        <v>461</v>
      </c>
      <c r="AG47" s="1">
        <v>119984006</v>
      </c>
      <c r="AH47" s="1">
        <v>35212493</v>
      </c>
      <c r="AI47" s="1" t="s">
        <v>462</v>
      </c>
      <c r="AJ47" s="1" t="s">
        <v>280</v>
      </c>
      <c r="AK47" s="1" t="s">
        <v>280</v>
      </c>
      <c r="AL47" s="1" t="s">
        <v>280</v>
      </c>
      <c r="AM47" s="1" t="s">
        <v>280</v>
      </c>
      <c r="AP47" s="1"/>
      <c r="AW47" s="1">
        <f t="shared" si="8"/>
        <v>0</v>
      </c>
      <c r="AX47" s="23">
        <f t="shared" si="9"/>
        <v>0</v>
      </c>
    </row>
    <row r="48" spans="1:61" s="6" customFormat="1" hidden="1" x14ac:dyDescent="0.25">
      <c r="A48" s="1">
        <v>35212470</v>
      </c>
      <c r="B48" s="2" t="s">
        <v>270</v>
      </c>
      <c r="C48" s="1"/>
      <c r="D48" s="1" t="s">
        <v>271</v>
      </c>
      <c r="E48" s="6">
        <v>2020999</v>
      </c>
      <c r="F48" s="1">
        <v>0.77</v>
      </c>
      <c r="G48" s="21">
        <f t="shared" si="5"/>
        <v>0</v>
      </c>
      <c r="H48" s="1">
        <v>2020</v>
      </c>
      <c r="K48" s="1">
        <v>0.77</v>
      </c>
      <c r="L48" s="8">
        <v>0</v>
      </c>
      <c r="M48" s="1" t="s">
        <v>272</v>
      </c>
      <c r="N48" s="9">
        <v>82931101</v>
      </c>
      <c r="O48" s="6" t="s">
        <v>396</v>
      </c>
      <c r="P48" s="1" t="s">
        <v>463</v>
      </c>
      <c r="Q48" s="22">
        <f>IFERROR(VLOOKUP(P48,[47]conductor_pz_summary_hftd_23_re!$B$2:$Q$3636,8,FALSE),0)</f>
        <v>22</v>
      </c>
      <c r="R48" s="22">
        <f>IFERROR(VLOOKUP(P48,[48]conductor_pz_summary_hftd_23_re!$B$2:$H$3636,7,0),0)/1609</f>
        <v>2.5030252682975389</v>
      </c>
      <c r="S48" s="1">
        <f>IFERROR(VLOOKUP(P48,[47]conductor_pz_summary_hftd_23_re!$B$2:$Q$3636,14,FALSE),0)</f>
        <v>2210</v>
      </c>
      <c r="T48" s="1">
        <f t="shared" si="6"/>
        <v>0.10689285295141443</v>
      </c>
      <c r="U48" s="1">
        <f>IFERROR(VLOOKUP(P48,[47]conductor_pz_summary_hftd_23_re!$B$2:$Q$3636,13,FALSE),0)</f>
        <v>4.8587660432461103E-3</v>
      </c>
      <c r="V48" s="2">
        <f>IFERROR(VLOOKUP(P48,[49]conductor_pz_summary_hftd_23_re!$B$2:$N$3636,13,FALSE),0)</f>
        <v>2187</v>
      </c>
      <c r="W48" t="e">
        <f t="shared" si="7"/>
        <v>#VALUE!</v>
      </c>
      <c r="Y48" s="1"/>
      <c r="Z48" s="1" t="s">
        <v>275</v>
      </c>
      <c r="AA48" s="6" t="s">
        <v>404</v>
      </c>
      <c r="AB48" s="6" t="s">
        <v>399</v>
      </c>
      <c r="AC48" s="6" t="s">
        <v>129</v>
      </c>
      <c r="AD48" s="6" t="s">
        <v>129</v>
      </c>
      <c r="AE48" s="1">
        <v>5793896</v>
      </c>
      <c r="AF48" s="1" t="s">
        <v>464</v>
      </c>
      <c r="AG48" s="1">
        <v>119983627</v>
      </c>
      <c r="AH48" s="1">
        <v>35212470</v>
      </c>
      <c r="AI48" s="1" t="s">
        <v>465</v>
      </c>
      <c r="AJ48" s="1" t="s">
        <v>280</v>
      </c>
      <c r="AK48" s="1" t="s">
        <v>280</v>
      </c>
      <c r="AL48" s="1" t="s">
        <v>280</v>
      </c>
      <c r="AM48" s="1" t="s">
        <v>280</v>
      </c>
      <c r="AP48" s="1"/>
      <c r="AW48" s="1">
        <f t="shared" si="8"/>
        <v>0</v>
      </c>
      <c r="AX48" s="23">
        <f t="shared" si="9"/>
        <v>0</v>
      </c>
    </row>
    <row r="49" spans="1:63" s="6" customFormat="1" hidden="1" x14ac:dyDescent="0.25">
      <c r="A49" s="1">
        <v>35212461</v>
      </c>
      <c r="B49" s="2" t="s">
        <v>270</v>
      </c>
      <c r="C49" s="1"/>
      <c r="D49" s="1" t="s">
        <v>271</v>
      </c>
      <c r="E49" s="6">
        <v>2020999</v>
      </c>
      <c r="F49" s="1"/>
      <c r="G49" s="21">
        <f t="shared" si="5"/>
        <v>0</v>
      </c>
      <c r="H49" s="1">
        <v>2020</v>
      </c>
      <c r="K49" s="1"/>
      <c r="L49" s="8">
        <v>0</v>
      </c>
      <c r="M49" s="1" t="s">
        <v>272</v>
      </c>
      <c r="N49" s="9">
        <v>43321101</v>
      </c>
      <c r="O49" s="6" t="s">
        <v>295</v>
      </c>
      <c r="P49" s="1" t="s">
        <v>466</v>
      </c>
      <c r="Q49" s="22">
        <f>IFERROR(VLOOKUP(P49,[47]conductor_pz_summary_hftd_23_re!$B$2:$Q$3636,8,FALSE),0)</f>
        <v>13</v>
      </c>
      <c r="R49" s="22">
        <f>IFERROR(VLOOKUP(P49,[48]conductor_pz_summary_hftd_23_re!$B$2:$H$3636,7,0),0)/1609</f>
        <v>0.72937305920860784</v>
      </c>
      <c r="S49" s="1">
        <f>IFERROR(VLOOKUP(P49,[47]conductor_pz_summary_hftd_23_re!$B$2:$Q$3636,14,FALSE),0)</f>
        <v>2309</v>
      </c>
      <c r="T49" s="1">
        <f t="shared" si="6"/>
        <v>4.3608784433775472E-2</v>
      </c>
      <c r="U49" s="1">
        <f>IFERROR(VLOOKUP(P49,[47]conductor_pz_summary_hftd_23_re!$B$2:$Q$3636,13,FALSE),0)</f>
        <v>3.3545218795211899E-3</v>
      </c>
      <c r="V49" s="2">
        <f>IFERROR(VLOOKUP(P49,[49]conductor_pz_summary_hftd_23_re!$B$2:$N$3636,13,FALSE),0)</f>
        <v>2307</v>
      </c>
      <c r="W49" t="e">
        <f t="shared" si="7"/>
        <v>#VALUE!</v>
      </c>
      <c r="Y49" s="1"/>
      <c r="Z49" s="1" t="s">
        <v>275</v>
      </c>
      <c r="AA49" s="6" t="s">
        <v>297</v>
      </c>
      <c r="AB49" s="6" t="s">
        <v>298</v>
      </c>
      <c r="AC49" s="6" t="s">
        <v>298</v>
      </c>
      <c r="AD49" s="6" t="s">
        <v>292</v>
      </c>
      <c r="AE49" s="1">
        <v>5793893</v>
      </c>
      <c r="AF49" s="1" t="s">
        <v>467</v>
      </c>
      <c r="AG49" s="1">
        <v>119983567</v>
      </c>
      <c r="AH49" s="1">
        <v>35212461</v>
      </c>
      <c r="AI49" s="1" t="s">
        <v>468</v>
      </c>
      <c r="AJ49" s="1" t="s">
        <v>280</v>
      </c>
      <c r="AK49" s="1" t="s">
        <v>280</v>
      </c>
      <c r="AL49" s="1" t="s">
        <v>280</v>
      </c>
      <c r="AM49" s="1" t="s">
        <v>280</v>
      </c>
      <c r="AP49" s="1"/>
      <c r="AW49" s="1">
        <f t="shared" si="8"/>
        <v>0</v>
      </c>
      <c r="AX49" s="23">
        <f t="shared" si="9"/>
        <v>0</v>
      </c>
    </row>
    <row r="50" spans="1:63" s="6" customFormat="1" hidden="1" x14ac:dyDescent="0.25">
      <c r="A50" s="1">
        <v>35212474</v>
      </c>
      <c r="B50" s="2" t="s">
        <v>270</v>
      </c>
      <c r="C50" s="1"/>
      <c r="D50" s="1" t="s">
        <v>271</v>
      </c>
      <c r="E50" s="6">
        <v>2020999</v>
      </c>
      <c r="F50" s="1">
        <v>0.52</v>
      </c>
      <c r="G50" s="21">
        <f t="shared" si="5"/>
        <v>0</v>
      </c>
      <c r="H50" s="1">
        <v>2020</v>
      </c>
      <c r="K50" s="1">
        <v>0.52</v>
      </c>
      <c r="L50" s="8">
        <v>0</v>
      </c>
      <c r="M50" s="1" t="s">
        <v>272</v>
      </c>
      <c r="N50" s="9">
        <v>82841102</v>
      </c>
      <c r="O50" s="6" t="s">
        <v>402</v>
      </c>
      <c r="P50" s="1" t="s">
        <v>469</v>
      </c>
      <c r="Q50" s="22">
        <f>IFERROR(VLOOKUP(P50,[47]conductor_pz_summary_hftd_23_re!$B$2:$Q$3636,8,FALSE),0)</f>
        <v>70</v>
      </c>
      <c r="R50" s="22">
        <f>IFERROR(VLOOKUP(P50,[48]conductor_pz_summary_hftd_23_re!$B$2:$H$3636,7,0),0)/1609</f>
        <v>5.9819729579893846</v>
      </c>
      <c r="S50" s="1">
        <f>IFERROR(VLOOKUP(P50,[47]conductor_pz_summary_hftd_23_re!$B$2:$Q$3636,14,FALSE),0)</f>
        <v>2358</v>
      </c>
      <c r="T50" s="1">
        <f t="shared" si="6"/>
        <v>0.20629250870465721</v>
      </c>
      <c r="U50" s="1">
        <f>IFERROR(VLOOKUP(P50,[47]conductor_pz_summary_hftd_23_re!$B$2:$Q$3636,13,FALSE),0)</f>
        <v>2.9470358386379601E-3</v>
      </c>
      <c r="V50" s="2">
        <f>IFERROR(VLOOKUP(P50,[49]conductor_pz_summary_hftd_23_re!$B$2:$N$3636,13,FALSE),0)</f>
        <v>2611</v>
      </c>
      <c r="W50" t="e">
        <f t="shared" si="7"/>
        <v>#VALUE!</v>
      </c>
      <c r="Y50" s="1"/>
      <c r="Z50" s="1" t="s">
        <v>275</v>
      </c>
      <c r="AA50" s="6" t="s">
        <v>470</v>
      </c>
      <c r="AB50" s="6" t="s">
        <v>399</v>
      </c>
      <c r="AC50" s="6" t="s">
        <v>129</v>
      </c>
      <c r="AD50" s="6" t="s">
        <v>129</v>
      </c>
      <c r="AE50" s="1">
        <v>5793896</v>
      </c>
      <c r="AF50" s="1" t="s">
        <v>471</v>
      </c>
      <c r="AG50" s="1">
        <v>119983709</v>
      </c>
      <c r="AH50" s="1">
        <v>35212474</v>
      </c>
      <c r="AI50" s="1" t="s">
        <v>472</v>
      </c>
      <c r="AJ50" s="1" t="s">
        <v>280</v>
      </c>
      <c r="AK50" s="1" t="s">
        <v>280</v>
      </c>
      <c r="AL50" s="1" t="s">
        <v>280</v>
      </c>
      <c r="AM50" s="1" t="s">
        <v>280</v>
      </c>
      <c r="AP50" s="1"/>
      <c r="AW50" s="1">
        <f t="shared" si="8"/>
        <v>0</v>
      </c>
      <c r="AX50" s="23">
        <f t="shared" si="9"/>
        <v>0</v>
      </c>
    </row>
    <row r="51" spans="1:63" s="6" customFormat="1" hidden="1" x14ac:dyDescent="0.25">
      <c r="A51" s="1">
        <v>35212472</v>
      </c>
      <c r="B51" s="2" t="s">
        <v>270</v>
      </c>
      <c r="C51" s="1"/>
      <c r="D51" s="1" t="s">
        <v>271</v>
      </c>
      <c r="E51" s="6">
        <v>2020999</v>
      </c>
      <c r="F51" s="1">
        <v>2.5099999999999998</v>
      </c>
      <c r="G51" s="21">
        <f t="shared" si="5"/>
        <v>1.3699999999999999</v>
      </c>
      <c r="H51" s="1">
        <v>2020</v>
      </c>
      <c r="K51" s="1">
        <v>1.1399999999999999</v>
      </c>
      <c r="L51" s="8">
        <v>0</v>
      </c>
      <c r="M51" s="1" t="s">
        <v>272</v>
      </c>
      <c r="N51" s="9">
        <v>82841102</v>
      </c>
      <c r="O51" s="6" t="s">
        <v>402</v>
      </c>
      <c r="P51" s="1" t="s">
        <v>473</v>
      </c>
      <c r="Q51" s="22">
        <f>IFERROR(VLOOKUP(P51,[47]conductor_pz_summary_hftd_23_re!$B$2:$Q$3636,8,FALSE),0)</f>
        <v>121</v>
      </c>
      <c r="R51" s="22">
        <f>IFERROR(VLOOKUP(P51,[48]conductor_pz_summary_hftd_23_re!$B$2:$H$3636,7,0),0)/1609</f>
        <v>13.748144191228279</v>
      </c>
      <c r="S51" s="1">
        <f>IFERROR(VLOOKUP(P51,[47]conductor_pz_summary_hftd_23_re!$B$2:$Q$3636,14,FALSE),0)</f>
        <v>2359</v>
      </c>
      <c r="T51" s="1">
        <f t="shared" si="6"/>
        <v>0.35169274220381369</v>
      </c>
      <c r="U51" s="1">
        <f>IFERROR(VLOOKUP(P51,[47]conductor_pz_summary_hftd_23_re!$B$2:$Q$3636,13,FALSE),0)</f>
        <v>2.90655158846127E-3</v>
      </c>
      <c r="V51" s="2">
        <f>IFERROR(VLOOKUP(P51,[49]conductor_pz_summary_hftd_23_re!$B$2:$N$3636,13,FALSE),0)</f>
        <v>2514</v>
      </c>
      <c r="W51" t="e">
        <f t="shared" si="7"/>
        <v>#VALUE!</v>
      </c>
      <c r="Y51" s="1"/>
      <c r="Z51" s="1" t="s">
        <v>275</v>
      </c>
      <c r="AA51" s="6" t="s">
        <v>470</v>
      </c>
      <c r="AB51" s="6" t="s">
        <v>399</v>
      </c>
      <c r="AC51" s="6" t="s">
        <v>129</v>
      </c>
      <c r="AD51" s="6" t="s">
        <v>129</v>
      </c>
      <c r="AE51" s="1">
        <v>5793896</v>
      </c>
      <c r="AF51" s="1" t="s">
        <v>474</v>
      </c>
      <c r="AG51" s="1">
        <v>119983702</v>
      </c>
      <c r="AH51" s="1">
        <v>35212472</v>
      </c>
      <c r="AI51" s="1" t="s">
        <v>475</v>
      </c>
      <c r="AJ51" s="1" t="s">
        <v>280</v>
      </c>
      <c r="AK51" s="1" t="s">
        <v>280</v>
      </c>
      <c r="AL51" s="1" t="s">
        <v>280</v>
      </c>
      <c r="AM51" s="1" t="s">
        <v>280</v>
      </c>
      <c r="AP51" s="1"/>
      <c r="AW51" s="1">
        <f t="shared" si="8"/>
        <v>0</v>
      </c>
      <c r="AX51" s="23">
        <f t="shared" si="9"/>
        <v>0</v>
      </c>
    </row>
    <row r="52" spans="1:63" s="6" customFormat="1" hidden="1" x14ac:dyDescent="0.25">
      <c r="A52" s="1">
        <v>35212475</v>
      </c>
      <c r="B52" s="2" t="s">
        <v>270</v>
      </c>
      <c r="C52" s="1"/>
      <c r="D52" s="1" t="s">
        <v>271</v>
      </c>
      <c r="E52" s="6">
        <v>2020999</v>
      </c>
      <c r="F52" s="1">
        <v>3.09</v>
      </c>
      <c r="G52" s="21">
        <f t="shared" si="5"/>
        <v>0</v>
      </c>
      <c r="H52" s="1">
        <v>2020</v>
      </c>
      <c r="K52" s="1">
        <v>3.09</v>
      </c>
      <c r="L52" s="8">
        <v>0</v>
      </c>
      <c r="M52" s="1" t="s">
        <v>272</v>
      </c>
      <c r="N52" s="9">
        <v>82841101</v>
      </c>
      <c r="O52" s="6" t="s">
        <v>476</v>
      </c>
      <c r="P52" s="1" t="s">
        <v>477</v>
      </c>
      <c r="Q52" s="22">
        <f>IFERROR(VLOOKUP(P52,[47]conductor_pz_summary_hftd_23_re!$B$2:$Q$3636,8,FALSE),0)</f>
        <v>45</v>
      </c>
      <c r="R52" s="22">
        <f>IFERROR(VLOOKUP(P52,[48]conductor_pz_summary_hftd_23_re!$B$2:$H$3636,7,0),0)/1609</f>
        <v>4.6530656747940213</v>
      </c>
      <c r="S52" s="1">
        <f>IFERROR(VLOOKUP(P52,[47]conductor_pz_summary_hftd_23_re!$B$2:$Q$3636,14,FALSE),0)</f>
        <v>2398</v>
      </c>
      <c r="T52" s="1">
        <f t="shared" si="6"/>
        <v>0.11631848442210541</v>
      </c>
      <c r="U52" s="1">
        <f>IFERROR(VLOOKUP(P52,[47]conductor_pz_summary_hftd_23_re!$B$2:$Q$3636,13,FALSE),0)</f>
        <v>2.5848552093801201E-3</v>
      </c>
      <c r="V52" s="2">
        <f>IFERROR(VLOOKUP(P52,[49]conductor_pz_summary_hftd_23_re!$B$2:$N$3636,13,FALSE),0)</f>
        <v>2594</v>
      </c>
      <c r="W52" t="e">
        <f t="shared" si="7"/>
        <v>#VALUE!</v>
      </c>
      <c r="Y52" s="1"/>
      <c r="Z52" s="1" t="s">
        <v>275</v>
      </c>
      <c r="AA52" s="6" t="s">
        <v>404</v>
      </c>
      <c r="AB52" s="6" t="s">
        <v>399</v>
      </c>
      <c r="AC52" s="6" t="s">
        <v>129</v>
      </c>
      <c r="AD52" s="6" t="s">
        <v>129</v>
      </c>
      <c r="AE52" s="1">
        <v>5793896</v>
      </c>
      <c r="AF52" s="1" t="s">
        <v>478</v>
      </c>
      <c r="AG52" s="1">
        <v>119983868</v>
      </c>
      <c r="AH52" s="1">
        <v>35212475</v>
      </c>
      <c r="AI52" s="1" t="s">
        <v>479</v>
      </c>
      <c r="AJ52" s="1" t="s">
        <v>280</v>
      </c>
      <c r="AK52" s="1" t="s">
        <v>280</v>
      </c>
      <c r="AL52" s="1" t="s">
        <v>280</v>
      </c>
      <c r="AM52" s="1" t="s">
        <v>280</v>
      </c>
      <c r="AP52" s="1"/>
      <c r="AW52" s="1">
        <f t="shared" si="8"/>
        <v>0</v>
      </c>
      <c r="AX52" s="23">
        <f t="shared" si="9"/>
        <v>0</v>
      </c>
    </row>
    <row r="53" spans="1:63" s="6" customFormat="1" hidden="1" x14ac:dyDescent="0.25">
      <c r="A53" s="1">
        <v>35212477</v>
      </c>
      <c r="B53" s="2" t="s">
        <v>270</v>
      </c>
      <c r="C53" s="1"/>
      <c r="D53" s="1" t="s">
        <v>271</v>
      </c>
      <c r="E53" s="6">
        <v>2020999</v>
      </c>
      <c r="F53" s="1">
        <v>0.59</v>
      </c>
      <c r="G53" s="21">
        <f t="shared" si="5"/>
        <v>0</v>
      </c>
      <c r="H53" s="1">
        <v>2020</v>
      </c>
      <c r="K53" s="1">
        <v>0.59</v>
      </c>
      <c r="L53" s="8">
        <v>0</v>
      </c>
      <c r="M53" s="1" t="s">
        <v>272</v>
      </c>
      <c r="N53" s="9">
        <v>82841101</v>
      </c>
      <c r="O53" s="6" t="s">
        <v>476</v>
      </c>
      <c r="P53" s="1" t="s">
        <v>480</v>
      </c>
      <c r="Q53" s="22">
        <f>IFERROR(VLOOKUP(P53,[47]conductor_pz_summary_hftd_23_re!$B$2:$Q$3636,8,FALSE),0)</f>
        <v>44</v>
      </c>
      <c r="R53" s="22">
        <f>IFERROR(VLOOKUP(P53,[48]conductor_pz_summary_hftd_23_re!$B$2:$H$3636,7,0),0)/1609</f>
        <v>4.7099503757002177</v>
      </c>
      <c r="S53" s="1">
        <f>IFERROR(VLOOKUP(P53,[47]conductor_pz_summary_hftd_23_re!$B$2:$Q$3636,14,FALSE),0)</f>
        <v>2435</v>
      </c>
      <c r="T53" s="1">
        <f t="shared" si="6"/>
        <v>0.10045116346089045</v>
      </c>
      <c r="U53" s="1">
        <f>IFERROR(VLOOKUP(P53,[47]conductor_pz_summary_hftd_23_re!$B$2:$Q$3636,13,FALSE),0)</f>
        <v>2.2829809877475101E-3</v>
      </c>
      <c r="V53" s="2">
        <f>IFERROR(VLOOKUP(P53,[49]conductor_pz_summary_hftd_23_re!$B$2:$N$3636,13,FALSE),0)</f>
        <v>2730</v>
      </c>
      <c r="W53" t="e">
        <f t="shared" si="7"/>
        <v>#VALUE!</v>
      </c>
      <c r="Y53" s="1"/>
      <c r="Z53" s="1" t="s">
        <v>275</v>
      </c>
      <c r="AA53" s="6" t="s">
        <v>404</v>
      </c>
      <c r="AB53" s="6" t="s">
        <v>399</v>
      </c>
      <c r="AC53" s="6" t="s">
        <v>129</v>
      </c>
      <c r="AD53" s="6" t="s">
        <v>129</v>
      </c>
      <c r="AE53" s="1">
        <v>5793896</v>
      </c>
      <c r="AF53" s="1" t="s">
        <v>481</v>
      </c>
      <c r="AG53" s="1">
        <v>119983869</v>
      </c>
      <c r="AH53" s="1">
        <v>35212477</v>
      </c>
      <c r="AI53" s="1" t="s">
        <v>482</v>
      </c>
      <c r="AJ53" s="1" t="s">
        <v>280</v>
      </c>
      <c r="AK53" s="1" t="s">
        <v>280</v>
      </c>
      <c r="AL53" s="1" t="s">
        <v>280</v>
      </c>
      <c r="AM53" s="1" t="s">
        <v>280</v>
      </c>
      <c r="AP53" s="1"/>
      <c r="AW53" s="1">
        <f t="shared" si="8"/>
        <v>0</v>
      </c>
      <c r="AX53" s="23">
        <f t="shared" si="9"/>
        <v>0</v>
      </c>
    </row>
    <row r="54" spans="1:63" s="6" customFormat="1" hidden="1" x14ac:dyDescent="0.25">
      <c r="A54" s="1">
        <v>35212468</v>
      </c>
      <c r="B54" s="2" t="s">
        <v>270</v>
      </c>
      <c r="C54" s="1"/>
      <c r="D54" s="1" t="s">
        <v>271</v>
      </c>
      <c r="E54" s="6">
        <v>2020999</v>
      </c>
      <c r="F54" s="1">
        <v>0.89</v>
      </c>
      <c r="G54" s="21">
        <f t="shared" si="5"/>
        <v>0</v>
      </c>
      <c r="H54" s="1">
        <v>2020</v>
      </c>
      <c r="K54" s="1">
        <v>0.89</v>
      </c>
      <c r="L54" s="8">
        <v>0</v>
      </c>
      <c r="M54" s="1" t="s">
        <v>272</v>
      </c>
      <c r="N54" s="9">
        <v>82931101</v>
      </c>
      <c r="O54" s="6" t="s">
        <v>396</v>
      </c>
      <c r="P54" s="1" t="s">
        <v>483</v>
      </c>
      <c r="Q54" s="22">
        <f>IFERROR(VLOOKUP(P54,[47]conductor_pz_summary_hftd_23_re!$B$2:$Q$3636,8,FALSE),0)</f>
        <v>53</v>
      </c>
      <c r="R54" s="22">
        <f>IFERROR(VLOOKUP(P54,[48]conductor_pz_summary_hftd_23_re!$B$2:$H$3636,7,0),0)/1609</f>
        <v>4.1638918216768053</v>
      </c>
      <c r="S54" s="1">
        <f>IFERROR(VLOOKUP(P54,[47]conductor_pz_summary_hftd_23_re!$B$2:$Q$3636,14,FALSE),0)</f>
        <v>2542</v>
      </c>
      <c r="T54" s="1">
        <f t="shared" si="6"/>
        <v>8.431015216259391E-2</v>
      </c>
      <c r="U54" s="1">
        <f>IFERROR(VLOOKUP(P54,[47]conductor_pz_summary_hftd_23_re!$B$2:$Q$3636,13,FALSE),0)</f>
        <v>1.59075758797347E-3</v>
      </c>
      <c r="V54" s="2">
        <f>IFERROR(VLOOKUP(P54,[49]conductor_pz_summary_hftd_23_re!$B$2:$N$3636,13,FALSE),0)</f>
        <v>2704</v>
      </c>
      <c r="W54" t="e">
        <f t="shared" si="7"/>
        <v>#VALUE!</v>
      </c>
      <c r="Y54" s="1"/>
      <c r="Z54" s="1" t="s">
        <v>275</v>
      </c>
      <c r="AA54" s="6" t="s">
        <v>404</v>
      </c>
      <c r="AB54" s="6" t="s">
        <v>399</v>
      </c>
      <c r="AC54" s="6" t="s">
        <v>129</v>
      </c>
      <c r="AD54" s="6" t="s">
        <v>129</v>
      </c>
      <c r="AE54" s="1">
        <v>5793896</v>
      </c>
      <c r="AF54" s="1" t="s">
        <v>484</v>
      </c>
      <c r="AG54" s="1">
        <v>119933606</v>
      </c>
      <c r="AH54" s="1">
        <v>35212468</v>
      </c>
      <c r="AI54" s="1" t="s">
        <v>485</v>
      </c>
      <c r="AJ54" s="1" t="s">
        <v>280</v>
      </c>
      <c r="AK54" s="1" t="s">
        <v>280</v>
      </c>
      <c r="AL54" s="1" t="s">
        <v>280</v>
      </c>
      <c r="AM54" s="1" t="s">
        <v>280</v>
      </c>
      <c r="AP54" s="1"/>
      <c r="AW54" s="1">
        <f t="shared" si="8"/>
        <v>0</v>
      </c>
      <c r="AX54" s="23">
        <f t="shared" si="9"/>
        <v>0</v>
      </c>
    </row>
    <row r="55" spans="1:63" s="6" customFormat="1" hidden="1" x14ac:dyDescent="0.25">
      <c r="A55" s="1">
        <v>35212476</v>
      </c>
      <c r="B55" s="2" t="s">
        <v>270</v>
      </c>
      <c r="C55" s="1"/>
      <c r="D55" s="1" t="s">
        <v>271</v>
      </c>
      <c r="E55" s="6">
        <v>2020999</v>
      </c>
      <c r="F55" s="1">
        <v>2.58</v>
      </c>
      <c r="G55" s="21">
        <f t="shared" si="5"/>
        <v>0</v>
      </c>
      <c r="H55" s="1">
        <v>2020</v>
      </c>
      <c r="K55" s="1">
        <v>2.58</v>
      </c>
      <c r="L55" s="8">
        <v>0</v>
      </c>
      <c r="M55" s="1" t="s">
        <v>272</v>
      </c>
      <c r="N55" s="9">
        <v>82841101</v>
      </c>
      <c r="O55" s="6" t="s">
        <v>476</v>
      </c>
      <c r="P55" s="1" t="s">
        <v>486</v>
      </c>
      <c r="Q55" s="22">
        <f>IFERROR(VLOOKUP(P55,[47]conductor_pz_summary_hftd_23_re!$B$2:$Q$3636,8,FALSE),0)</f>
        <v>23</v>
      </c>
      <c r="R55" s="22">
        <f>IFERROR(VLOOKUP(P55,[48]conductor_pz_summary_hftd_23_re!$B$2:$H$3636,7,0),0)/1609</f>
        <v>1.957127758044189</v>
      </c>
      <c r="S55" s="1">
        <f>IFERROR(VLOOKUP(P55,[47]conductor_pz_summary_hftd_23_re!$B$2:$Q$3636,14,FALSE),0)</f>
        <v>2579</v>
      </c>
      <c r="T55" s="1">
        <f t="shared" si="6"/>
        <v>3.1772294433698542E-2</v>
      </c>
      <c r="U55" s="1">
        <f>IFERROR(VLOOKUP(P55,[47]conductor_pz_summary_hftd_23_re!$B$2:$Q$3636,13,FALSE),0)</f>
        <v>1.38140410581298E-3</v>
      </c>
      <c r="V55" s="2">
        <f>IFERROR(VLOOKUP(P55,[49]conductor_pz_summary_hftd_23_re!$B$2:$N$3636,13,FALSE),0)</f>
        <v>2834</v>
      </c>
      <c r="W55" t="e">
        <f t="shared" si="7"/>
        <v>#VALUE!</v>
      </c>
      <c r="Y55" s="1"/>
      <c r="Z55" s="1" t="s">
        <v>275</v>
      </c>
      <c r="AA55" s="6" t="s">
        <v>404</v>
      </c>
      <c r="AB55" s="6" t="s">
        <v>399</v>
      </c>
      <c r="AC55" s="6" t="s">
        <v>129</v>
      </c>
      <c r="AD55" s="6" t="s">
        <v>129</v>
      </c>
      <c r="AE55" s="1">
        <v>5793896</v>
      </c>
      <c r="AF55" s="1" t="s">
        <v>487</v>
      </c>
      <c r="AG55" s="1">
        <v>119985051</v>
      </c>
      <c r="AH55" s="1">
        <v>35212476</v>
      </c>
      <c r="AI55" s="1" t="s">
        <v>488</v>
      </c>
      <c r="AJ55" s="1" t="s">
        <v>280</v>
      </c>
      <c r="AK55" s="1" t="s">
        <v>280</v>
      </c>
      <c r="AL55" s="1" t="s">
        <v>280</v>
      </c>
      <c r="AM55" s="1" t="s">
        <v>280</v>
      </c>
      <c r="AP55" s="1"/>
      <c r="AW55" s="1">
        <f t="shared" si="8"/>
        <v>0</v>
      </c>
      <c r="AX55" s="23">
        <f t="shared" si="9"/>
        <v>0</v>
      </c>
    </row>
    <row r="56" spans="1:63" s="6" customFormat="1" x14ac:dyDescent="0.25">
      <c r="A56" s="30">
        <v>74022384</v>
      </c>
      <c r="B56" s="31" t="s">
        <v>489</v>
      </c>
      <c r="C56" s="1">
        <v>20</v>
      </c>
      <c r="D56" s="1" t="s">
        <v>271</v>
      </c>
      <c r="E56" s="32">
        <v>2021001</v>
      </c>
      <c r="F56" s="1">
        <v>5.4459999999999997</v>
      </c>
      <c r="G56" s="21">
        <f t="shared" si="5"/>
        <v>4.4859999999999998</v>
      </c>
      <c r="H56" s="7">
        <v>2020</v>
      </c>
      <c r="I56" s="21">
        <v>0.96</v>
      </c>
      <c r="J56" s="21"/>
      <c r="K56" s="21">
        <f t="shared" ref="K56:K90" si="10">SUM(I56:J56)</f>
        <v>0.96</v>
      </c>
      <c r="L56" s="8">
        <v>6621813.6399999997</v>
      </c>
      <c r="M56" s="1" t="s">
        <v>490</v>
      </c>
      <c r="N56" s="9">
        <v>42751113</v>
      </c>
      <c r="O56" s="6" t="s">
        <v>363</v>
      </c>
      <c r="P56" s="1" t="s">
        <v>0</v>
      </c>
      <c r="Q56" s="22">
        <f>IFERROR(VLOOKUP(P56,[47]conductor_pz_summary_hftd_23_re!$B$2:$Q$3636,8,FALSE),0)</f>
        <v>49</v>
      </c>
      <c r="R56" s="22">
        <f>IFERROR(VLOOKUP(P56,[48]conductor_pz_summary_hftd_23_re!$B$2:$H$3636,7,0),0)/1609</f>
        <v>5.4964920301106721</v>
      </c>
      <c r="S56" s="1">
        <f>IFERROR(VLOOKUP(P56,[47]conductor_pz_summary_hftd_23_re!$B$2:$Q$3636,14,FALSE),0)</f>
        <v>481</v>
      </c>
      <c r="T56" s="1">
        <f t="shared" si="6"/>
        <v>7.7176979971943318</v>
      </c>
      <c r="U56" s="1">
        <f>IFERROR(VLOOKUP(P56,[47]conductor_pz_summary_hftd_23_re!$B$2:$Q$3636,13,FALSE),0)</f>
        <v>0.15750404075906799</v>
      </c>
      <c r="V56" s="2">
        <f>IFERROR(VLOOKUP(P56,[49]conductor_pz_summary_hftd_23_re!$B$2:$N$3636,13,FALSE),0)</f>
        <v>799</v>
      </c>
      <c r="W56">
        <f t="shared" si="7"/>
        <v>5.1233569796617369</v>
      </c>
      <c r="X56" s="1">
        <v>209</v>
      </c>
      <c r="Y56" s="1" t="s">
        <v>491</v>
      </c>
      <c r="Z56" s="1" t="s">
        <v>492</v>
      </c>
      <c r="AA56" s="6" t="s">
        <v>493</v>
      </c>
      <c r="AB56" s="6" t="s">
        <v>298</v>
      </c>
      <c r="AC56" s="6" t="s">
        <v>298</v>
      </c>
      <c r="AD56" s="6" t="s">
        <v>292</v>
      </c>
      <c r="AE56" s="1">
        <v>5782860</v>
      </c>
      <c r="AF56" s="1" t="s">
        <v>494</v>
      </c>
      <c r="AG56" s="1">
        <v>114753320</v>
      </c>
      <c r="AH56" s="30">
        <v>74022384</v>
      </c>
      <c r="AI56" s="1" t="s">
        <v>495</v>
      </c>
      <c r="AJ56" s="1">
        <v>28754</v>
      </c>
      <c r="AK56" s="1">
        <v>0</v>
      </c>
      <c r="AL56" s="1">
        <v>0</v>
      </c>
      <c r="AM56" s="1">
        <v>0</v>
      </c>
      <c r="AO56" s="33" t="s">
        <v>496</v>
      </c>
      <c r="AP56" s="1">
        <v>29567.999999999996</v>
      </c>
      <c r="AQ56" s="23">
        <v>5.6</v>
      </c>
      <c r="AR56" s="25">
        <v>5959500</v>
      </c>
      <c r="AS56" s="1" t="s">
        <v>497</v>
      </c>
      <c r="AT56" s="6">
        <v>0</v>
      </c>
      <c r="AU56" s="6">
        <v>0</v>
      </c>
      <c r="AV56" s="6">
        <v>29040</v>
      </c>
      <c r="AW56" s="1">
        <f t="shared" ref="AW56:AW90" si="11">SUM(AT56:AV56)</f>
        <v>29040</v>
      </c>
      <c r="AX56" s="23">
        <f t="shared" si="9"/>
        <v>5.5</v>
      </c>
      <c r="AY56" s="34">
        <v>10560000</v>
      </c>
      <c r="AZ56" s="35" t="s">
        <v>498</v>
      </c>
      <c r="BA56" s="35" t="s">
        <v>499</v>
      </c>
      <c r="BB56" s="1"/>
      <c r="BC56" s="1"/>
      <c r="BD56" s="1">
        <v>28754</v>
      </c>
      <c r="BE56" s="1">
        <v>28754</v>
      </c>
      <c r="BF56" s="23">
        <f>28754/5280</f>
        <v>5.4458333333333337</v>
      </c>
      <c r="BG56" s="26"/>
      <c r="BH56" s="25"/>
      <c r="BI56" s="27"/>
    </row>
    <row r="57" spans="1:63" s="6" customFormat="1" x14ac:dyDescent="0.25">
      <c r="A57" s="36">
        <v>35157845</v>
      </c>
      <c r="B57" s="31" t="s">
        <v>489</v>
      </c>
      <c r="C57" s="1">
        <v>20</v>
      </c>
      <c r="D57" s="1" t="s">
        <v>271</v>
      </c>
      <c r="E57" s="32">
        <v>2021002</v>
      </c>
      <c r="F57" s="1">
        <v>1.27</v>
      </c>
      <c r="G57" s="21">
        <f t="shared" si="5"/>
        <v>1.27</v>
      </c>
      <c r="H57" s="7">
        <v>2020</v>
      </c>
      <c r="I57" s="21">
        <v>0</v>
      </c>
      <c r="J57" s="21"/>
      <c r="K57" s="21">
        <f t="shared" si="10"/>
        <v>0</v>
      </c>
      <c r="L57" s="8">
        <v>415082.18</v>
      </c>
      <c r="M57" s="1" t="s">
        <v>490</v>
      </c>
      <c r="N57" s="9">
        <v>43432105</v>
      </c>
      <c r="O57" s="6" t="s">
        <v>386</v>
      </c>
      <c r="P57" s="1" t="s">
        <v>1</v>
      </c>
      <c r="Q57" s="22">
        <f>IFERROR(VLOOKUP(P57,[47]conductor_pz_summary_hftd_23_re!$B$2:$Q$3636,8,FALSE),0)</f>
        <v>151</v>
      </c>
      <c r="R57" s="22">
        <f>IFERROR(VLOOKUP(P57,[48]conductor_pz_summary_hftd_23_re!$B$2:$H$3636,7,0),0)/1609</f>
        <v>17.173684235426602</v>
      </c>
      <c r="S57" s="1">
        <f>IFERROR(VLOOKUP(P57,[47]conductor_pz_summary_hftd_23_re!$B$2:$Q$3636,14,FALSE),0)</f>
        <v>1361</v>
      </c>
      <c r="T57" s="1">
        <f t="shared" si="6"/>
        <v>5.4002355090536405</v>
      </c>
      <c r="U57" s="1">
        <f>IFERROR(VLOOKUP(P57,[47]conductor_pz_summary_hftd_23_re!$B$2:$Q$3636,13,FALSE),0)</f>
        <v>3.5763149066580402E-2</v>
      </c>
      <c r="V57" s="2">
        <f>IFERROR(VLOOKUP(P57,[49]conductor_pz_summary_hftd_23_re!$B$2:$N$3636,13,FALSE),0)</f>
        <v>1546</v>
      </c>
      <c r="W57">
        <f t="shared" si="7"/>
        <v>0.26756404343191881</v>
      </c>
      <c r="X57" s="1">
        <v>104</v>
      </c>
      <c r="Y57" s="1" t="s">
        <v>500</v>
      </c>
      <c r="Z57" s="1" t="s">
        <v>501</v>
      </c>
      <c r="AA57" s="6" t="s">
        <v>323</v>
      </c>
      <c r="AB57" s="6" t="s">
        <v>284</v>
      </c>
      <c r="AC57" s="6" t="s">
        <v>285</v>
      </c>
      <c r="AD57" s="6" t="s">
        <v>99</v>
      </c>
      <c r="AE57" s="1">
        <v>5784869</v>
      </c>
      <c r="AF57" s="1" t="s">
        <v>502</v>
      </c>
      <c r="AG57" s="1">
        <v>116952175</v>
      </c>
      <c r="AH57" s="36">
        <v>35157845</v>
      </c>
      <c r="AI57" s="1" t="s">
        <v>503</v>
      </c>
      <c r="AJ57" s="1">
        <v>6693</v>
      </c>
      <c r="AK57" s="1">
        <v>0</v>
      </c>
      <c r="AL57" s="1">
        <v>0</v>
      </c>
      <c r="AM57" s="1">
        <v>0</v>
      </c>
      <c r="AO57" s="1" t="s">
        <v>497</v>
      </c>
      <c r="AP57" s="1"/>
      <c r="AQ57" s="23"/>
      <c r="AR57" s="25"/>
      <c r="AS57" s="1" t="s">
        <v>497</v>
      </c>
      <c r="AT57" s="6">
        <v>0</v>
      </c>
      <c r="AU57" s="6">
        <v>0</v>
      </c>
      <c r="AV57" s="6">
        <v>6705.6</v>
      </c>
      <c r="AW57" s="1">
        <f t="shared" si="11"/>
        <v>6705.6</v>
      </c>
      <c r="AX57" s="23">
        <f t="shared" si="9"/>
        <v>1.27</v>
      </c>
      <c r="AY57" s="34">
        <v>2438400</v>
      </c>
      <c r="AZ57" s="29" t="s">
        <v>504</v>
      </c>
      <c r="BA57" s="37" t="s">
        <v>505</v>
      </c>
      <c r="BB57" s="1">
        <v>0</v>
      </c>
      <c r="BC57" s="1">
        <v>0</v>
      </c>
      <c r="BD57" s="1">
        <v>6693</v>
      </c>
      <c r="BE57" s="1">
        <v>6693</v>
      </c>
      <c r="BF57" s="23">
        <v>1.2676136363636363</v>
      </c>
      <c r="BG57" s="26">
        <v>1404334</v>
      </c>
      <c r="BH57" s="25">
        <v>1800634</v>
      </c>
      <c r="BI57" s="27">
        <v>209.82130584192439</v>
      </c>
    </row>
    <row r="58" spans="1:63" s="6" customFormat="1" x14ac:dyDescent="0.25">
      <c r="A58" s="38">
        <v>35119965</v>
      </c>
      <c r="B58" s="31" t="s">
        <v>489</v>
      </c>
      <c r="C58" s="1">
        <v>20</v>
      </c>
      <c r="D58" s="1" t="s">
        <v>271</v>
      </c>
      <c r="E58" s="32">
        <v>2021003</v>
      </c>
      <c r="F58" s="1">
        <v>0.85</v>
      </c>
      <c r="G58" s="21">
        <f t="shared" si="5"/>
        <v>0.85</v>
      </c>
      <c r="H58" s="7">
        <v>2020</v>
      </c>
      <c r="I58" s="21">
        <v>0</v>
      </c>
      <c r="J58" s="21"/>
      <c r="K58" s="21">
        <f t="shared" si="10"/>
        <v>0</v>
      </c>
      <c r="L58" s="8">
        <v>730782.41</v>
      </c>
      <c r="M58" s="1" t="s">
        <v>490</v>
      </c>
      <c r="N58" s="9">
        <v>82021106</v>
      </c>
      <c r="O58" s="6" t="s">
        <v>506</v>
      </c>
      <c r="P58" s="1" t="s">
        <v>2</v>
      </c>
      <c r="Q58" s="22">
        <f>IFERROR(VLOOKUP(P58,[47]conductor_pz_summary_hftd_23_re!$B$2:$Q$3636,8,FALSE),0)</f>
        <v>213</v>
      </c>
      <c r="R58" s="22">
        <f>IFERROR(VLOOKUP(P58,[48]conductor_pz_summary_hftd_23_re!$B$2:$H$3636,7,0),0)/1609</f>
        <v>19.353556626695898</v>
      </c>
      <c r="S58" s="1">
        <f>IFERROR(VLOOKUP(P58,[47]conductor_pz_summary_hftd_23_re!$B$2:$Q$3636,14,FALSE),0)</f>
        <v>1864</v>
      </c>
      <c r="T58" s="1">
        <f t="shared" si="6"/>
        <v>2.6622696084535109</v>
      </c>
      <c r="U58" s="1">
        <f>IFERROR(VLOOKUP(P58,[47]conductor_pz_summary_hftd_23_re!$B$2:$Q$3636,13,FALSE),0)</f>
        <v>1.2498918349547E-2</v>
      </c>
      <c r="V58" s="2">
        <f>IFERROR(VLOOKUP(P58,[49]conductor_pz_summary_hftd_23_re!$B$2:$N$3636,13,FALSE),0)</f>
        <v>1950</v>
      </c>
      <c r="W58">
        <f t="shared" si="7"/>
        <v>7.8340254003902876E-2</v>
      </c>
      <c r="X58" s="1">
        <v>841</v>
      </c>
      <c r="Y58" s="1" t="s">
        <v>491</v>
      </c>
      <c r="Z58" s="1" t="s">
        <v>492</v>
      </c>
      <c r="AA58" s="6" t="s">
        <v>507</v>
      </c>
      <c r="AB58" s="6" t="s">
        <v>436</v>
      </c>
      <c r="AC58" s="6" t="s">
        <v>508</v>
      </c>
      <c r="AD58" s="6" t="s">
        <v>129</v>
      </c>
      <c r="AE58" s="1">
        <v>5786602</v>
      </c>
      <c r="AF58" s="1" t="s">
        <v>509</v>
      </c>
      <c r="AG58" s="1">
        <v>117721840</v>
      </c>
      <c r="AH58" s="38">
        <v>35119965</v>
      </c>
      <c r="AI58" s="1" t="s">
        <v>510</v>
      </c>
      <c r="AJ58" s="1">
        <v>4483</v>
      </c>
      <c r="AK58" s="1">
        <v>0</v>
      </c>
      <c r="AL58" s="1">
        <v>0</v>
      </c>
      <c r="AM58" s="1">
        <v>0</v>
      </c>
      <c r="AO58" s="33" t="s">
        <v>511</v>
      </c>
      <c r="AP58" s="1">
        <v>8077</v>
      </c>
      <c r="AQ58" s="23">
        <v>1.5297348484848485</v>
      </c>
      <c r="AR58" s="25">
        <v>903333</v>
      </c>
      <c r="AS58" s="33" t="s">
        <v>512</v>
      </c>
      <c r="AT58" s="6">
        <v>0</v>
      </c>
      <c r="AU58" s="6">
        <v>0</v>
      </c>
      <c r="AV58" s="6">
        <v>1584</v>
      </c>
      <c r="AW58" s="1">
        <f t="shared" si="11"/>
        <v>1584</v>
      </c>
      <c r="AX58" s="23">
        <f t="shared" si="9"/>
        <v>0.3</v>
      </c>
      <c r="AY58" s="34">
        <v>576000</v>
      </c>
      <c r="AZ58" s="39" t="s">
        <v>513</v>
      </c>
      <c r="BA58" s="39" t="s">
        <v>514</v>
      </c>
      <c r="BB58" s="1">
        <v>4483</v>
      </c>
      <c r="BC58" s="1">
        <v>0</v>
      </c>
      <c r="BD58" s="1">
        <v>4483</v>
      </c>
      <c r="BE58" s="1">
        <v>4483</v>
      </c>
      <c r="BF58" s="23">
        <v>0.84905303030303025</v>
      </c>
      <c r="BG58" s="26">
        <v>1435425</v>
      </c>
      <c r="BH58" s="25">
        <v>1924210</v>
      </c>
      <c r="BI58" s="27">
        <v>320.19295114878429</v>
      </c>
    </row>
    <row r="59" spans="1:63" s="6" customFormat="1" x14ac:dyDescent="0.25">
      <c r="A59" s="36">
        <v>35094397</v>
      </c>
      <c r="B59" s="31" t="s">
        <v>489</v>
      </c>
      <c r="C59" s="1">
        <v>20</v>
      </c>
      <c r="D59" s="1" t="s">
        <v>271</v>
      </c>
      <c r="E59" s="32">
        <v>2021004</v>
      </c>
      <c r="F59" s="1">
        <v>1.07</v>
      </c>
      <c r="G59" s="21">
        <f t="shared" si="5"/>
        <v>1.07</v>
      </c>
      <c r="H59" s="7">
        <v>2020</v>
      </c>
      <c r="I59" s="21">
        <v>0</v>
      </c>
      <c r="J59" s="21"/>
      <c r="K59" s="21">
        <f t="shared" si="10"/>
        <v>0</v>
      </c>
      <c r="L59" s="8">
        <v>993818.26</v>
      </c>
      <c r="M59" s="1" t="s">
        <v>490</v>
      </c>
      <c r="N59" s="9">
        <v>43311102</v>
      </c>
      <c r="O59" s="6" t="s">
        <v>515</v>
      </c>
      <c r="P59" s="1" t="s">
        <v>3</v>
      </c>
      <c r="Q59" s="22">
        <f>IFERROR(VLOOKUP(P59,[47]conductor_pz_summary_hftd_23_re!$B$2:$Q$3636,8,FALSE),0)</f>
        <v>124</v>
      </c>
      <c r="R59" s="22">
        <f>IFERROR(VLOOKUP(P59,[48]conductor_pz_summary_hftd_23_re!$B$2:$H$3636,7,0),0)/1609</f>
        <v>9.7315112335888756</v>
      </c>
      <c r="S59" s="1">
        <f>IFERROR(VLOOKUP(P59,[47]conductor_pz_summary_hftd_23_re!$B$2:$Q$3636,14,FALSE),0)</f>
        <v>1999</v>
      </c>
      <c r="T59" s="1">
        <f t="shared" si="6"/>
        <v>1.1233747228367175</v>
      </c>
      <c r="U59" s="1">
        <f>IFERROR(VLOOKUP(P59,[47]conductor_pz_summary_hftd_23_re!$B$2:$Q$3636,13,FALSE),0)</f>
        <v>9.0594735712638506E-3</v>
      </c>
      <c r="V59" s="2">
        <f>IFERROR(VLOOKUP(P59,[49]conductor_pz_summary_hftd_23_re!$B$2:$N$3636,13,FALSE),0)</f>
        <v>2215</v>
      </c>
      <c r="W59">
        <f t="shared" si="7"/>
        <v>8.2756657159469726E-2</v>
      </c>
      <c r="X59" s="1">
        <v>153</v>
      </c>
      <c r="Y59" s="1" t="s">
        <v>491</v>
      </c>
      <c r="Z59" s="1" t="s">
        <v>492</v>
      </c>
      <c r="AA59" s="6" t="s">
        <v>516</v>
      </c>
      <c r="AB59" s="6" t="s">
        <v>517</v>
      </c>
      <c r="AC59" s="6" t="s">
        <v>393</v>
      </c>
      <c r="AD59" s="6" t="s">
        <v>292</v>
      </c>
      <c r="AE59" s="1">
        <v>5785167</v>
      </c>
      <c r="AF59" s="1" t="s">
        <v>518</v>
      </c>
      <c r="AG59" s="1">
        <v>117131100</v>
      </c>
      <c r="AH59" s="36">
        <v>35094397</v>
      </c>
      <c r="AI59" s="1" t="s">
        <v>519</v>
      </c>
      <c r="AJ59" s="1">
        <v>5621</v>
      </c>
      <c r="AK59" s="1">
        <v>0</v>
      </c>
      <c r="AL59" s="1">
        <v>0</v>
      </c>
      <c r="AM59" s="1">
        <v>0</v>
      </c>
      <c r="AO59" s="33" t="s">
        <v>520</v>
      </c>
      <c r="AP59" s="1">
        <v>4593.6000000000004</v>
      </c>
      <c r="AQ59" s="23">
        <v>0.87</v>
      </c>
      <c r="AR59" s="25">
        <v>930690</v>
      </c>
      <c r="AS59" s="1" t="s">
        <v>497</v>
      </c>
      <c r="AT59" s="6">
        <v>0</v>
      </c>
      <c r="AU59" s="6">
        <v>0</v>
      </c>
      <c r="AV59" s="6">
        <v>5649.6</v>
      </c>
      <c r="AW59" s="1">
        <f t="shared" si="11"/>
        <v>5649.6</v>
      </c>
      <c r="AX59" s="23">
        <f t="shared" si="9"/>
        <v>1.07</v>
      </c>
      <c r="AY59" s="34">
        <v>2054400.0000000002</v>
      </c>
      <c r="AZ59" s="39" t="s">
        <v>521</v>
      </c>
      <c r="BA59" s="40" t="s">
        <v>522</v>
      </c>
      <c r="BB59" s="1">
        <v>0</v>
      </c>
      <c r="BC59" s="1">
        <v>0</v>
      </c>
      <c r="BD59" s="1">
        <v>5621</v>
      </c>
      <c r="BE59" s="1">
        <v>5621</v>
      </c>
      <c r="BF59" s="23">
        <v>1.0645833333333334</v>
      </c>
      <c r="BG59" s="26">
        <v>1438986</v>
      </c>
      <c r="BH59" s="25">
        <v>1733017</v>
      </c>
      <c r="BI59" s="27">
        <v>256.00177904287494</v>
      </c>
    </row>
    <row r="60" spans="1:63" s="6" customFormat="1" x14ac:dyDescent="0.25">
      <c r="A60" s="41">
        <v>35061206</v>
      </c>
      <c r="B60" s="31" t="s">
        <v>489</v>
      </c>
      <c r="C60" s="1">
        <v>20</v>
      </c>
      <c r="D60" s="1" t="s">
        <v>271</v>
      </c>
      <c r="E60" s="32">
        <v>2021005</v>
      </c>
      <c r="F60" s="1">
        <v>1.77</v>
      </c>
      <c r="G60" s="21">
        <f t="shared" si="5"/>
        <v>1.77</v>
      </c>
      <c r="H60" s="7">
        <v>2020</v>
      </c>
      <c r="I60" s="21">
        <v>0</v>
      </c>
      <c r="J60" s="21"/>
      <c r="K60" s="21">
        <f t="shared" si="10"/>
        <v>0</v>
      </c>
      <c r="L60" s="8">
        <v>1996303.4</v>
      </c>
      <c r="M60" s="1" t="s">
        <v>490</v>
      </c>
      <c r="N60" s="9">
        <v>152481103</v>
      </c>
      <c r="O60" s="6" t="s">
        <v>523</v>
      </c>
      <c r="P60" s="1" t="s">
        <v>4</v>
      </c>
      <c r="Q60" s="22">
        <f>IFERROR(VLOOKUP(P60,[47]conductor_pz_summary_hftd_23_re!$B$2:$Q$3636,8,FALSE),0)</f>
        <v>201</v>
      </c>
      <c r="R60" s="22">
        <f>IFERROR(VLOOKUP(P60,[48]conductor_pz_summary_hftd_23_re!$B$2:$H$3636,7,0),0)/1609</f>
        <v>17.747259940771038</v>
      </c>
      <c r="S60" s="1">
        <f>IFERROR(VLOOKUP(P60,[47]conductor_pz_summary_hftd_23_re!$B$2:$Q$3636,14,FALSE),0)</f>
        <v>2144</v>
      </c>
      <c r="T60" s="1">
        <f t="shared" si="6"/>
        <v>1.2469265010419446</v>
      </c>
      <c r="U60" s="1">
        <f>IFERROR(VLOOKUP(P60,[47]conductor_pz_summary_hftd_23_re!$B$2:$Q$3636,13,FALSE),0)</f>
        <v>6.2036144330445001E-3</v>
      </c>
      <c r="V60" s="2">
        <f>IFERROR(VLOOKUP(P60,[49]conductor_pz_summary_hftd_23_re!$B$2:$N$3636,13,FALSE),0)</f>
        <v>2255</v>
      </c>
      <c r="W60">
        <f t="shared" si="7"/>
        <v>8.3321602462616454E-2</v>
      </c>
      <c r="X60" s="1">
        <v>7</v>
      </c>
      <c r="Y60" s="1" t="s">
        <v>491</v>
      </c>
      <c r="Z60" s="1" t="s">
        <v>492</v>
      </c>
      <c r="AA60" s="6" t="s">
        <v>524</v>
      </c>
      <c r="AB60" s="6" t="s">
        <v>525</v>
      </c>
      <c r="AC60" s="6" t="s">
        <v>96</v>
      </c>
      <c r="AD60" s="6" t="s">
        <v>292</v>
      </c>
      <c r="AE60" s="1">
        <v>5783070</v>
      </c>
      <c r="AF60" s="1" t="s">
        <v>526</v>
      </c>
      <c r="AG60" s="1">
        <v>115106231</v>
      </c>
      <c r="AH60" s="41">
        <v>35061206</v>
      </c>
      <c r="AI60" s="1" t="s">
        <v>527</v>
      </c>
      <c r="AJ60" s="1">
        <v>9320</v>
      </c>
      <c r="AK60" s="1">
        <v>0</v>
      </c>
      <c r="AL60" s="1">
        <v>0</v>
      </c>
      <c r="AM60" s="1">
        <v>0</v>
      </c>
      <c r="AO60" s="33" t="s">
        <v>528</v>
      </c>
      <c r="AP60" s="1">
        <v>10380.48</v>
      </c>
      <c r="AQ60" s="23">
        <v>1.966</v>
      </c>
      <c r="AR60" s="25">
        <v>2108720</v>
      </c>
      <c r="AS60" s="33" t="s">
        <v>529</v>
      </c>
      <c r="AT60" s="6">
        <v>0</v>
      </c>
      <c r="AU60" s="6">
        <v>0</v>
      </c>
      <c r="AV60" s="6">
        <v>9320</v>
      </c>
      <c r="AW60" s="1">
        <f t="shared" si="11"/>
        <v>9320</v>
      </c>
      <c r="AX60" s="23">
        <f t="shared" si="9"/>
        <v>1.7651515151515151</v>
      </c>
      <c r="AY60" s="34">
        <v>3389090.9090909092</v>
      </c>
      <c r="AZ60" s="39" t="s">
        <v>530</v>
      </c>
      <c r="BA60" s="39" t="s">
        <v>531</v>
      </c>
      <c r="BB60" s="1">
        <v>0</v>
      </c>
      <c r="BC60" s="1">
        <v>0</v>
      </c>
      <c r="BD60" s="1">
        <v>9320</v>
      </c>
      <c r="BE60" s="1">
        <v>9320</v>
      </c>
      <c r="BF60" s="23">
        <v>1.7651515151515151</v>
      </c>
      <c r="BG60" s="26">
        <v>3459498</v>
      </c>
      <c r="BH60" s="25">
        <v>4711641</v>
      </c>
      <c r="BI60" s="27">
        <v>371.19077253218882</v>
      </c>
    </row>
    <row r="61" spans="1:63" s="6" customFormat="1" x14ac:dyDescent="0.25">
      <c r="A61" s="41">
        <v>35117443</v>
      </c>
      <c r="B61" s="31" t="s">
        <v>489</v>
      </c>
      <c r="C61" s="1">
        <v>20</v>
      </c>
      <c r="D61" s="1" t="s">
        <v>271</v>
      </c>
      <c r="E61" s="32">
        <v>2021006</v>
      </c>
      <c r="F61" s="1">
        <v>2.16</v>
      </c>
      <c r="G61" s="21">
        <f t="shared" si="5"/>
        <v>2.16</v>
      </c>
      <c r="H61" s="7">
        <v>2020</v>
      </c>
      <c r="I61" s="21">
        <v>0</v>
      </c>
      <c r="J61" s="21"/>
      <c r="K61" s="21">
        <f t="shared" si="10"/>
        <v>0</v>
      </c>
      <c r="L61" s="8">
        <v>1775373.41</v>
      </c>
      <c r="M61" s="1" t="s">
        <v>490</v>
      </c>
      <c r="N61" s="9">
        <v>152481103</v>
      </c>
      <c r="O61" s="6" t="s">
        <v>523</v>
      </c>
      <c r="P61" s="1" t="s">
        <v>4</v>
      </c>
      <c r="Q61" s="22">
        <f>IFERROR(VLOOKUP(P61,[47]conductor_pz_summary_hftd_23_re!$B$2:$Q$3636,8,FALSE),0)</f>
        <v>201</v>
      </c>
      <c r="R61" s="22">
        <f>IFERROR(VLOOKUP(P61,[48]conductor_pz_summary_hftd_23_re!$B$2:$H$3636,7,0),0)/1609</f>
        <v>17.747259940771038</v>
      </c>
      <c r="S61" s="1">
        <f>IFERROR(VLOOKUP(P61,[47]conductor_pz_summary_hftd_23_re!$B$2:$Q$3636,14,FALSE),0)</f>
        <v>2144</v>
      </c>
      <c r="T61" s="1">
        <f t="shared" si="6"/>
        <v>1.2469265010419446</v>
      </c>
      <c r="U61" s="1">
        <f>IFERROR(VLOOKUP(P61,[47]conductor_pz_summary_hftd_23_re!$B$2:$Q$3636,13,FALSE),0)</f>
        <v>6.2036144330445001E-3</v>
      </c>
      <c r="V61" s="2">
        <f>IFERROR(VLOOKUP(P61,[49]conductor_pz_summary_hftd_23_re!$B$2:$N$3636,13,FALSE),0)</f>
        <v>2255</v>
      </c>
      <c r="W61">
        <f t="shared" si="7"/>
        <v>0.10168059961539634</v>
      </c>
      <c r="X61" s="1">
        <v>7</v>
      </c>
      <c r="Y61" s="1" t="s">
        <v>491</v>
      </c>
      <c r="Z61" s="1" t="s">
        <v>492</v>
      </c>
      <c r="AA61" s="6" t="s">
        <v>524</v>
      </c>
      <c r="AB61" s="6" t="s">
        <v>525</v>
      </c>
      <c r="AC61" s="6" t="s">
        <v>96</v>
      </c>
      <c r="AD61" s="6" t="s">
        <v>292</v>
      </c>
      <c r="AE61" s="1">
        <v>5786518</v>
      </c>
      <c r="AF61" s="1" t="s">
        <v>532</v>
      </c>
      <c r="AG61" s="1">
        <v>117634567</v>
      </c>
      <c r="AH61" s="41">
        <v>35117443</v>
      </c>
      <c r="AI61" s="1" t="s">
        <v>533</v>
      </c>
      <c r="AJ61" s="1">
        <v>11395</v>
      </c>
      <c r="AK61" s="1">
        <v>0</v>
      </c>
      <c r="AL61" s="1">
        <v>0</v>
      </c>
      <c r="AM61" s="1">
        <v>0</v>
      </c>
      <c r="AO61" s="33" t="s">
        <v>534</v>
      </c>
      <c r="AP61" s="1">
        <v>8147.04</v>
      </c>
      <c r="AQ61" s="23">
        <v>1.5429999999999999</v>
      </c>
      <c r="AR61" s="25">
        <v>1630650</v>
      </c>
      <c r="AS61" s="33" t="s">
        <v>535</v>
      </c>
      <c r="AT61" s="6">
        <v>0</v>
      </c>
      <c r="AU61" s="6">
        <v>0</v>
      </c>
      <c r="AV61" s="6">
        <v>11395</v>
      </c>
      <c r="AW61" s="1">
        <f t="shared" si="11"/>
        <v>11395</v>
      </c>
      <c r="AX61" s="23">
        <f t="shared" si="9"/>
        <v>2.1581439393939394</v>
      </c>
      <c r="AY61" s="34">
        <v>4143636.3636363638</v>
      </c>
      <c r="AZ61" s="42" t="s">
        <v>536</v>
      </c>
      <c r="BA61" s="39" t="s">
        <v>537</v>
      </c>
      <c r="BB61" s="1">
        <v>0</v>
      </c>
      <c r="BC61" s="1">
        <v>0</v>
      </c>
      <c r="BD61" s="1">
        <v>11395</v>
      </c>
      <c r="BE61" s="1">
        <v>11395</v>
      </c>
      <c r="BF61" s="23">
        <v>2.1581439393939394</v>
      </c>
      <c r="BG61" s="26">
        <v>4475708</v>
      </c>
      <c r="BH61" s="25">
        <v>5778810</v>
      </c>
      <c r="BI61" s="27">
        <v>392.77823606845106</v>
      </c>
    </row>
    <row r="62" spans="1:63" s="6" customFormat="1" x14ac:dyDescent="0.25">
      <c r="A62" s="38">
        <v>35061212</v>
      </c>
      <c r="B62" s="31" t="s">
        <v>489</v>
      </c>
      <c r="C62" s="1">
        <v>20</v>
      </c>
      <c r="D62" s="1" t="s">
        <v>271</v>
      </c>
      <c r="E62" s="32">
        <v>2021007</v>
      </c>
      <c r="F62" s="1">
        <v>1.79</v>
      </c>
      <c r="G62" s="21">
        <f t="shared" si="5"/>
        <v>1.79</v>
      </c>
      <c r="H62" s="7">
        <v>2020</v>
      </c>
      <c r="I62" s="21">
        <v>0</v>
      </c>
      <c r="J62" s="21"/>
      <c r="K62" s="21">
        <f t="shared" si="10"/>
        <v>0</v>
      </c>
      <c r="L62" s="8">
        <v>1360026.68</v>
      </c>
      <c r="M62" s="1" t="s">
        <v>490</v>
      </c>
      <c r="N62" s="9">
        <v>152481103</v>
      </c>
      <c r="O62" s="6" t="s">
        <v>523</v>
      </c>
      <c r="P62" s="1" t="s">
        <v>4</v>
      </c>
      <c r="Q62" s="22">
        <f>IFERROR(VLOOKUP(P62,[47]conductor_pz_summary_hftd_23_re!$B$2:$Q$3636,8,FALSE),0)</f>
        <v>201</v>
      </c>
      <c r="R62" s="22">
        <f>IFERROR(VLOOKUP(P62,[48]conductor_pz_summary_hftd_23_re!$B$2:$H$3636,7,0),0)/1609</f>
        <v>17.747259940771038</v>
      </c>
      <c r="S62" s="1">
        <f>IFERROR(VLOOKUP(P62,[47]conductor_pz_summary_hftd_23_re!$B$2:$Q$3636,14,FALSE),0)</f>
        <v>2144</v>
      </c>
      <c r="T62" s="1">
        <f t="shared" si="6"/>
        <v>1.2469265010419446</v>
      </c>
      <c r="U62" s="1">
        <f>IFERROR(VLOOKUP(P62,[47]conductor_pz_summary_hftd_23_re!$B$2:$Q$3636,13,FALSE),0)</f>
        <v>6.2036144330445001E-3</v>
      </c>
      <c r="V62" s="2">
        <f>IFERROR(VLOOKUP(P62,[49]conductor_pz_summary_hftd_23_re!$B$2:$N$3636,13,FALSE),0)</f>
        <v>2255</v>
      </c>
      <c r="W62">
        <f t="shared" si="7"/>
        <v>8.4263089496092333E-2</v>
      </c>
      <c r="X62" s="1">
        <v>7</v>
      </c>
      <c r="Y62" s="1" t="s">
        <v>491</v>
      </c>
      <c r="Z62" s="1" t="s">
        <v>492</v>
      </c>
      <c r="AA62" s="6" t="s">
        <v>524</v>
      </c>
      <c r="AB62" s="6" t="s">
        <v>525</v>
      </c>
      <c r="AC62" s="6" t="s">
        <v>96</v>
      </c>
      <c r="AD62" s="6" t="s">
        <v>292</v>
      </c>
      <c r="AE62" s="1">
        <v>5783071</v>
      </c>
      <c r="AF62" s="1" t="s">
        <v>538</v>
      </c>
      <c r="AG62" s="1">
        <v>115106486</v>
      </c>
      <c r="AH62" s="41">
        <v>35061212</v>
      </c>
      <c r="AI62" s="1" t="s">
        <v>539</v>
      </c>
      <c r="AJ62" s="1">
        <v>9445</v>
      </c>
      <c r="AK62" s="1">
        <v>0</v>
      </c>
      <c r="AL62" s="1">
        <v>0</v>
      </c>
      <c r="AM62" s="1">
        <v>0</v>
      </c>
      <c r="AO62" s="42" t="s">
        <v>540</v>
      </c>
      <c r="AP62" s="1">
        <v>47520</v>
      </c>
      <c r="AQ62" s="23">
        <v>9</v>
      </c>
      <c r="AR62" s="25">
        <v>9533800</v>
      </c>
      <c r="AS62" s="33" t="s">
        <v>541</v>
      </c>
      <c r="AT62" s="6">
        <v>0</v>
      </c>
      <c r="AU62" s="6">
        <v>0</v>
      </c>
      <c r="AV62" s="6">
        <v>9445</v>
      </c>
      <c r="AW62" s="1">
        <f t="shared" si="11"/>
        <v>9445</v>
      </c>
      <c r="AX62" s="23">
        <f t="shared" si="9"/>
        <v>1.7888257575757576</v>
      </c>
      <c r="AY62" s="34">
        <v>3434545.4545454546</v>
      </c>
      <c r="AZ62" s="35" t="s">
        <v>542</v>
      </c>
      <c r="BA62" s="39" t="s">
        <v>543</v>
      </c>
      <c r="BB62" s="1">
        <v>0</v>
      </c>
      <c r="BC62" s="1">
        <v>0</v>
      </c>
      <c r="BD62" s="1">
        <v>9445</v>
      </c>
      <c r="BE62" s="1">
        <v>9445</v>
      </c>
      <c r="BF62" s="23">
        <v>1.7888257575757576</v>
      </c>
      <c r="BG62" s="26">
        <v>3890031</v>
      </c>
      <c r="BH62" s="25">
        <v>4913095</v>
      </c>
      <c r="BI62" s="27">
        <v>411.86140815246159</v>
      </c>
      <c r="BK62" s="29" t="s">
        <v>544</v>
      </c>
    </row>
    <row r="63" spans="1:63" s="6" customFormat="1" x14ac:dyDescent="0.25">
      <c r="A63" s="41">
        <v>35115151</v>
      </c>
      <c r="B63" s="31" t="s">
        <v>489</v>
      </c>
      <c r="C63" s="1">
        <v>20</v>
      </c>
      <c r="D63" s="1" t="s">
        <v>271</v>
      </c>
      <c r="E63" s="32">
        <v>2021008</v>
      </c>
      <c r="F63" s="1">
        <v>1.9</v>
      </c>
      <c r="G63" s="21">
        <f t="shared" si="5"/>
        <v>1.9</v>
      </c>
      <c r="H63" s="7">
        <v>2020</v>
      </c>
      <c r="I63" s="21">
        <v>0</v>
      </c>
      <c r="J63" s="21"/>
      <c r="K63" s="21">
        <f t="shared" si="10"/>
        <v>0</v>
      </c>
      <c r="L63" s="8">
        <v>976798.02</v>
      </c>
      <c r="M63" s="1" t="s">
        <v>490</v>
      </c>
      <c r="N63" s="9">
        <v>152481103</v>
      </c>
      <c r="O63" s="6" t="s">
        <v>523</v>
      </c>
      <c r="P63" s="1" t="s">
        <v>4</v>
      </c>
      <c r="Q63" s="22">
        <f>IFERROR(VLOOKUP(P63,[47]conductor_pz_summary_hftd_23_re!$B$2:$Q$3636,8,FALSE),0)</f>
        <v>201</v>
      </c>
      <c r="R63" s="22">
        <f>IFERROR(VLOOKUP(P63,[48]conductor_pz_summary_hftd_23_re!$B$2:$H$3636,7,0),0)/1609</f>
        <v>17.747259940771038</v>
      </c>
      <c r="S63" s="1">
        <f>IFERROR(VLOOKUP(P63,[47]conductor_pz_summary_hftd_23_re!$B$2:$Q$3636,14,FALSE),0)</f>
        <v>2144</v>
      </c>
      <c r="T63" s="1">
        <f t="shared" si="6"/>
        <v>1.2469265010419446</v>
      </c>
      <c r="U63" s="1">
        <f>IFERROR(VLOOKUP(P63,[47]conductor_pz_summary_hftd_23_re!$B$2:$Q$3636,13,FALSE),0)</f>
        <v>6.2036144330445001E-3</v>
      </c>
      <c r="V63" s="2">
        <f>IFERROR(VLOOKUP(P63,[49]conductor_pz_summary_hftd_23_re!$B$2:$N$3636,13,FALSE),0)</f>
        <v>2255</v>
      </c>
      <c r="W63">
        <f t="shared" si="7"/>
        <v>8.9441268180209726E-2</v>
      </c>
      <c r="X63" s="1">
        <v>7</v>
      </c>
      <c r="Y63" s="1" t="s">
        <v>491</v>
      </c>
      <c r="Z63" s="1" t="s">
        <v>492</v>
      </c>
      <c r="AA63" s="6" t="s">
        <v>524</v>
      </c>
      <c r="AB63" s="6" t="s">
        <v>525</v>
      </c>
      <c r="AC63" s="6" t="s">
        <v>96</v>
      </c>
      <c r="AD63" s="6" t="s">
        <v>292</v>
      </c>
      <c r="AE63" s="1">
        <v>5785721</v>
      </c>
      <c r="AF63" s="1" t="s">
        <v>545</v>
      </c>
      <c r="AG63" s="1">
        <v>117493857</v>
      </c>
      <c r="AH63" s="41">
        <v>35115151</v>
      </c>
      <c r="AI63" s="1" t="s">
        <v>546</v>
      </c>
      <c r="AJ63" s="1">
        <v>10013</v>
      </c>
      <c r="AK63" s="1">
        <v>0</v>
      </c>
      <c r="AL63" s="1">
        <v>0</v>
      </c>
      <c r="AM63" s="1">
        <v>0</v>
      </c>
      <c r="AO63" s="33" t="s">
        <v>540</v>
      </c>
      <c r="AP63" s="1">
        <v>11880</v>
      </c>
      <c r="AQ63" s="23">
        <v>2.25</v>
      </c>
      <c r="AR63" s="25">
        <v>2383450</v>
      </c>
      <c r="AS63" s="33" t="s">
        <v>541</v>
      </c>
      <c r="AT63" s="6">
        <v>0</v>
      </c>
      <c r="AU63" s="6">
        <v>0</v>
      </c>
      <c r="AV63" s="6">
        <v>10013</v>
      </c>
      <c r="AW63" s="1">
        <f t="shared" si="11"/>
        <v>10013</v>
      </c>
      <c r="AX63" s="23">
        <f t="shared" si="9"/>
        <v>1.8964015151515152</v>
      </c>
      <c r="AY63" s="34">
        <v>3641090.9090909092</v>
      </c>
      <c r="AZ63" s="42" t="s">
        <v>547</v>
      </c>
      <c r="BA63" s="39" t="s">
        <v>548</v>
      </c>
      <c r="BB63" s="1">
        <v>0</v>
      </c>
      <c r="BC63" s="1">
        <v>0</v>
      </c>
      <c r="BD63" s="1">
        <v>10013</v>
      </c>
      <c r="BE63" s="1">
        <v>10013</v>
      </c>
      <c r="BF63" s="23">
        <v>1.8964015151515152</v>
      </c>
      <c r="BG63" s="26">
        <v>4025667</v>
      </c>
      <c r="BH63" s="25">
        <v>5273989</v>
      </c>
      <c r="BI63" s="27">
        <v>402.04404274443226</v>
      </c>
      <c r="BK63" s="29" t="s">
        <v>549</v>
      </c>
    </row>
    <row r="64" spans="1:63" s="6" customFormat="1" x14ac:dyDescent="0.25">
      <c r="A64" s="36">
        <v>35116383</v>
      </c>
      <c r="B64" s="31" t="s">
        <v>489</v>
      </c>
      <c r="C64" s="1">
        <v>20</v>
      </c>
      <c r="D64" s="1" t="s">
        <v>271</v>
      </c>
      <c r="E64" s="32">
        <v>2021009</v>
      </c>
      <c r="F64" s="1">
        <v>1.38</v>
      </c>
      <c r="G64" s="21">
        <f t="shared" si="5"/>
        <v>1.38</v>
      </c>
      <c r="H64" s="7">
        <v>2020</v>
      </c>
      <c r="I64" s="21">
        <v>0</v>
      </c>
      <c r="J64" s="21"/>
      <c r="K64" s="21">
        <f t="shared" si="10"/>
        <v>0</v>
      </c>
      <c r="L64" s="8">
        <v>800339.36</v>
      </c>
      <c r="M64" s="1" t="s">
        <v>490</v>
      </c>
      <c r="N64" s="9">
        <v>163661701</v>
      </c>
      <c r="O64" s="6" t="s">
        <v>550</v>
      </c>
      <c r="P64" s="1" t="s">
        <v>5</v>
      </c>
      <c r="Q64" s="22">
        <f>IFERROR(VLOOKUP(P64,[47]conductor_pz_summary_hftd_23_re!$B$2:$Q$3636,8,FALSE),0)</f>
        <v>132</v>
      </c>
      <c r="R64" s="22">
        <f>IFERROR(VLOOKUP(P64,[48]conductor_pz_summary_hftd_23_re!$B$2:$H$3636,7,0),0)/1609</f>
        <v>11.858056951620696</v>
      </c>
      <c r="S64" s="1">
        <f>IFERROR(VLOOKUP(P64,[47]conductor_pz_summary_hftd_23_re!$B$2:$Q$3636,14,FALSE),0)</f>
        <v>2267</v>
      </c>
      <c r="T64" s="1">
        <f t="shared" si="6"/>
        <v>0.50381102520239307</v>
      </c>
      <c r="U64" s="1">
        <f>IFERROR(VLOOKUP(P64,[47]conductor_pz_summary_hftd_23_re!$B$2:$Q$3636,13,FALSE),0)</f>
        <v>3.81675019092722E-3</v>
      </c>
      <c r="V64" s="2">
        <f>IFERROR(VLOOKUP(P64,[49]conductor_pz_summary_hftd_23_re!$B$2:$N$3636,13,FALSE),0)</f>
        <v>2336</v>
      </c>
      <c r="W64">
        <f t="shared" si="7"/>
        <v>3.9283305502969969E-2</v>
      </c>
      <c r="X64" s="1">
        <v>12</v>
      </c>
      <c r="Y64" s="1" t="s">
        <v>491</v>
      </c>
      <c r="Z64" s="1" t="s">
        <v>492</v>
      </c>
      <c r="AA64" s="6" t="s">
        <v>551</v>
      </c>
      <c r="AB64" s="6" t="s">
        <v>552</v>
      </c>
      <c r="AC64" s="6" t="s">
        <v>350</v>
      </c>
      <c r="AD64" s="6" t="s">
        <v>94</v>
      </c>
      <c r="AE64" s="1">
        <v>5785966</v>
      </c>
      <c r="AF64" s="1" t="s">
        <v>553</v>
      </c>
      <c r="AG64" s="1">
        <v>117604600</v>
      </c>
      <c r="AH64" s="36">
        <v>35116383</v>
      </c>
      <c r="AI64" s="1" t="s">
        <v>554</v>
      </c>
      <c r="AJ64" s="1">
        <v>7319</v>
      </c>
      <c r="AK64" s="1">
        <v>0</v>
      </c>
      <c r="AL64" s="1">
        <v>0</v>
      </c>
      <c r="AM64" s="1">
        <v>0</v>
      </c>
      <c r="AO64" s="33" t="s">
        <v>555</v>
      </c>
      <c r="AP64" s="1">
        <v>10401.6</v>
      </c>
      <c r="AQ64" s="23">
        <v>1.97</v>
      </c>
      <c r="AR64" s="25">
        <v>2126216</v>
      </c>
      <c r="AS64" s="33" t="s">
        <v>556</v>
      </c>
      <c r="AT64" s="6">
        <v>0</v>
      </c>
      <c r="AU64" s="6">
        <v>0</v>
      </c>
      <c r="AV64" s="6">
        <v>7080</v>
      </c>
      <c r="AW64" s="1">
        <f t="shared" si="11"/>
        <v>7080</v>
      </c>
      <c r="AX64" s="23">
        <f t="shared" si="9"/>
        <v>1.3409090909090908</v>
      </c>
      <c r="AY64" s="34">
        <v>2574545.4545454546</v>
      </c>
      <c r="AZ64" s="33" t="s">
        <v>557</v>
      </c>
      <c r="BA64" s="39" t="s">
        <v>558</v>
      </c>
      <c r="BB64" s="1">
        <v>0</v>
      </c>
      <c r="BC64" s="1">
        <v>0</v>
      </c>
      <c r="BD64" s="1">
        <v>7319</v>
      </c>
      <c r="BE64" s="1">
        <v>7319</v>
      </c>
      <c r="BF64" s="23">
        <v>1.3861742424242425</v>
      </c>
      <c r="BG64" s="26">
        <v>2547023</v>
      </c>
      <c r="BH64" s="25">
        <v>3758449</v>
      </c>
      <c r="BI64" s="27">
        <v>348.00150293755979</v>
      </c>
    </row>
    <row r="65" spans="1:61" s="6" customFormat="1" ht="15.75" customHeight="1" x14ac:dyDescent="0.25">
      <c r="A65" s="36">
        <v>35116384</v>
      </c>
      <c r="B65" s="31" t="s">
        <v>489</v>
      </c>
      <c r="C65" s="1">
        <v>20</v>
      </c>
      <c r="D65" s="1" t="s">
        <v>559</v>
      </c>
      <c r="E65" s="32">
        <v>2021010</v>
      </c>
      <c r="F65" s="1">
        <v>1.84</v>
      </c>
      <c r="G65" s="21">
        <f t="shared" si="5"/>
        <v>1.6700000000000002</v>
      </c>
      <c r="H65" s="7">
        <v>2020</v>
      </c>
      <c r="I65" s="21">
        <v>0.17</v>
      </c>
      <c r="J65" s="21"/>
      <c r="K65" s="21">
        <f t="shared" si="10"/>
        <v>0.17</v>
      </c>
      <c r="L65" s="8">
        <v>91160.36</v>
      </c>
      <c r="M65" s="1" t="s">
        <v>490</v>
      </c>
      <c r="N65" s="9">
        <v>163661701</v>
      </c>
      <c r="O65" s="6" t="s">
        <v>550</v>
      </c>
      <c r="P65" s="1" t="s">
        <v>5</v>
      </c>
      <c r="Q65" s="22">
        <f>IFERROR(VLOOKUP(P65,[47]conductor_pz_summary_hftd_23_re!$B$2:$Q$3636,8,FALSE),0)</f>
        <v>132</v>
      </c>
      <c r="R65" s="22">
        <f>IFERROR(VLOOKUP(P65,[48]conductor_pz_summary_hftd_23_re!$B$2:$H$3636,7,0),0)/1609</f>
        <v>11.858056951620696</v>
      </c>
      <c r="S65" s="1">
        <f>IFERROR(VLOOKUP(P65,[47]conductor_pz_summary_hftd_23_re!$B$2:$Q$3636,14,FALSE),0)</f>
        <v>2267</v>
      </c>
      <c r="T65" s="1">
        <f t="shared" si="6"/>
        <v>0.50381102520239307</v>
      </c>
      <c r="U65" s="1">
        <f>IFERROR(VLOOKUP(P65,[47]conductor_pz_summary_hftd_23_re!$B$2:$Q$3636,13,FALSE),0)</f>
        <v>3.81675019092722E-3</v>
      </c>
      <c r="V65" s="2">
        <f>IFERROR(VLOOKUP(P65,[49]conductor_pz_summary_hftd_23_re!$B$2:$N$3636,13,FALSE),0)</f>
        <v>2336</v>
      </c>
      <c r="W65">
        <f t="shared" si="7"/>
        <v>5.237774067062663E-2</v>
      </c>
      <c r="X65" s="1">
        <v>12</v>
      </c>
      <c r="Y65" s="1" t="s">
        <v>491</v>
      </c>
      <c r="Z65" s="1" t="s">
        <v>492</v>
      </c>
      <c r="AA65" s="6" t="s">
        <v>551</v>
      </c>
      <c r="AB65" s="6" t="s">
        <v>552</v>
      </c>
      <c r="AC65" s="6" t="s">
        <v>350</v>
      </c>
      <c r="AD65" s="6" t="s">
        <v>94</v>
      </c>
      <c r="AE65" s="1">
        <v>5785967</v>
      </c>
      <c r="AF65" s="1" t="s">
        <v>560</v>
      </c>
      <c r="AG65" s="1">
        <v>117604604</v>
      </c>
      <c r="AH65" s="36">
        <v>35116384</v>
      </c>
      <c r="AI65" s="1" t="s">
        <v>561</v>
      </c>
      <c r="AJ65" s="1">
        <v>9700</v>
      </c>
      <c r="AK65" s="1">
        <v>0</v>
      </c>
      <c r="AL65" s="1">
        <v>0</v>
      </c>
      <c r="AM65" s="1">
        <v>0</v>
      </c>
      <c r="AO65" s="33" t="s">
        <v>555</v>
      </c>
      <c r="AP65" s="1">
        <v>10401.6</v>
      </c>
      <c r="AQ65" s="23">
        <v>1.97</v>
      </c>
      <c r="AR65" s="25">
        <v>2126216</v>
      </c>
      <c r="AS65" s="33" t="s">
        <v>556</v>
      </c>
      <c r="AT65" s="6">
        <v>0</v>
      </c>
      <c r="AU65" s="6">
        <v>0</v>
      </c>
      <c r="AV65" s="6">
        <v>9715</v>
      </c>
      <c r="AW65" s="1">
        <f t="shared" si="11"/>
        <v>9715</v>
      </c>
      <c r="AX65" s="23">
        <f t="shared" si="9"/>
        <v>1.8399621212121211</v>
      </c>
      <c r="AY65" s="34">
        <v>3532727.2727272725</v>
      </c>
      <c r="AZ65" s="39" t="s">
        <v>562</v>
      </c>
      <c r="BA65" s="39" t="s">
        <v>563</v>
      </c>
      <c r="BB65" s="1">
        <v>0</v>
      </c>
      <c r="BC65" s="1">
        <v>0</v>
      </c>
      <c r="BD65" s="1">
        <v>9700</v>
      </c>
      <c r="BE65" s="1">
        <v>9700</v>
      </c>
      <c r="BF65" s="23">
        <v>1.8371212121212122</v>
      </c>
      <c r="BG65" s="26">
        <v>3239382</v>
      </c>
      <c r="BH65" s="25">
        <v>4624169</v>
      </c>
      <c r="BI65" s="27">
        <v>333.95690721649487</v>
      </c>
    </row>
    <row r="66" spans="1:61" s="6" customFormat="1" x14ac:dyDescent="0.25">
      <c r="A66" s="41">
        <v>35114040</v>
      </c>
      <c r="B66" s="31" t="s">
        <v>489</v>
      </c>
      <c r="C66" s="1">
        <v>20</v>
      </c>
      <c r="D66" s="1" t="s">
        <v>271</v>
      </c>
      <c r="E66" s="32">
        <v>2021011</v>
      </c>
      <c r="F66" s="1">
        <v>1.4850000000000001</v>
      </c>
      <c r="G66" s="21">
        <f t="shared" si="5"/>
        <v>1.4850000000000001</v>
      </c>
      <c r="H66" s="7">
        <v>2020</v>
      </c>
      <c r="I66" s="21">
        <v>0</v>
      </c>
      <c r="J66" s="21"/>
      <c r="K66" s="21">
        <f t="shared" si="10"/>
        <v>0</v>
      </c>
      <c r="L66" s="8">
        <v>1109516.3799999999</v>
      </c>
      <c r="M66" s="1" t="s">
        <v>490</v>
      </c>
      <c r="N66" s="9">
        <v>163751102</v>
      </c>
      <c r="O66" s="6" t="s">
        <v>564</v>
      </c>
      <c r="P66" s="1" t="s">
        <v>6</v>
      </c>
      <c r="Q66" s="22">
        <f>IFERROR(VLOOKUP(P66,[47]conductor_pz_summary_hftd_23_re!$B$2:$Q$3636,8,FALSE),0)</f>
        <v>218</v>
      </c>
      <c r="R66" s="22">
        <f>IFERROR(VLOOKUP(P66,[48]conductor_pz_summary_hftd_23_re!$B$2:$H$3636,7,0),0)/1609</f>
        <v>17.259798184577253</v>
      </c>
      <c r="S66" s="1">
        <f>IFERROR(VLOOKUP(P66,[47]conductor_pz_summary_hftd_23_re!$B$2:$Q$3636,14,FALSE),0)</f>
        <v>2271</v>
      </c>
      <c r="T66" s="1">
        <f t="shared" si="6"/>
        <v>0.81904811310262859</v>
      </c>
      <c r="U66" s="1">
        <f>IFERROR(VLOOKUP(P66,[47]conductor_pz_summary_hftd_23_re!$B$2:$Q$3636,13,FALSE),0)</f>
        <v>3.75710143625059E-3</v>
      </c>
      <c r="V66" s="2">
        <f>IFERROR(VLOOKUP(P66,[49]conductor_pz_summary_hftd_23_re!$B$2:$N$3636,13,FALSE),0)</f>
        <v>2414</v>
      </c>
      <c r="W66">
        <f t="shared" si="7"/>
        <v>4.7214452418084293E-2</v>
      </c>
      <c r="X66" s="1">
        <v>20</v>
      </c>
      <c r="Y66" s="1" t="s">
        <v>491</v>
      </c>
      <c r="Z66" s="1" t="s">
        <v>492</v>
      </c>
      <c r="AA66" s="6" t="s">
        <v>565</v>
      </c>
      <c r="AB66" s="6" t="s">
        <v>566</v>
      </c>
      <c r="AC66" s="6" t="s">
        <v>567</v>
      </c>
      <c r="AD66" s="6" t="s">
        <v>94</v>
      </c>
      <c r="AE66" s="1">
        <v>5785991</v>
      </c>
      <c r="AF66" s="1" t="s">
        <v>568</v>
      </c>
      <c r="AG66" s="1">
        <v>117500499</v>
      </c>
      <c r="AH66" s="41">
        <v>35114040</v>
      </c>
      <c r="AI66" s="1" t="s">
        <v>569</v>
      </c>
      <c r="AJ66" s="1">
        <v>7839</v>
      </c>
      <c r="AK66" s="1">
        <v>0</v>
      </c>
      <c r="AL66" s="1">
        <v>0</v>
      </c>
      <c r="AM66" s="1">
        <v>0</v>
      </c>
      <c r="AO66" s="33" t="s">
        <v>570</v>
      </c>
      <c r="AP66" s="1">
        <v>27456</v>
      </c>
      <c r="AQ66" s="23">
        <v>5.2</v>
      </c>
      <c r="AR66" s="25">
        <v>5674800</v>
      </c>
      <c r="AS66" s="33" t="s">
        <v>571</v>
      </c>
      <c r="AT66" s="6">
        <v>0</v>
      </c>
      <c r="AU66" s="6">
        <v>0</v>
      </c>
      <c r="AV66" s="6">
        <v>7188</v>
      </c>
      <c r="AW66" s="1">
        <f t="shared" si="11"/>
        <v>7188</v>
      </c>
      <c r="AX66" s="23">
        <f t="shared" si="9"/>
        <v>1.3613636363636363</v>
      </c>
      <c r="AY66" s="34">
        <v>2613818.1818181816</v>
      </c>
      <c r="AZ66" s="42" t="s">
        <v>572</v>
      </c>
      <c r="BA66" s="39" t="s">
        <v>573</v>
      </c>
      <c r="BB66" s="1">
        <v>0</v>
      </c>
      <c r="BC66" s="1">
        <v>0</v>
      </c>
      <c r="BD66" s="1">
        <v>7839</v>
      </c>
      <c r="BE66" s="1">
        <v>7839</v>
      </c>
      <c r="BF66" s="23">
        <v>1.4846590909090909</v>
      </c>
      <c r="BG66" s="26">
        <v>3107232</v>
      </c>
      <c r="BH66" s="25">
        <v>4232854</v>
      </c>
      <c r="BI66" s="27">
        <v>396.38117106773825</v>
      </c>
    </row>
    <row r="67" spans="1:61" s="6" customFormat="1" x14ac:dyDescent="0.25">
      <c r="A67" s="38">
        <v>35114048</v>
      </c>
      <c r="B67" s="31" t="s">
        <v>489</v>
      </c>
      <c r="C67" s="1">
        <v>20</v>
      </c>
      <c r="D67" s="1" t="s">
        <v>271</v>
      </c>
      <c r="E67" s="32">
        <v>2021012</v>
      </c>
      <c r="F67" s="21">
        <v>1.39</v>
      </c>
      <c r="G67" s="21">
        <f t="shared" ref="G67:G98" si="12">F67-K67</f>
        <v>1.39</v>
      </c>
      <c r="H67" s="7">
        <v>2020</v>
      </c>
      <c r="I67" s="21">
        <v>0</v>
      </c>
      <c r="J67" s="21"/>
      <c r="K67" s="21">
        <f t="shared" si="10"/>
        <v>0</v>
      </c>
      <c r="L67" s="8">
        <v>699201.22</v>
      </c>
      <c r="M67" s="1" t="s">
        <v>490</v>
      </c>
      <c r="N67" s="9">
        <v>163751102</v>
      </c>
      <c r="O67" s="6" t="s">
        <v>564</v>
      </c>
      <c r="P67" s="1" t="s">
        <v>6</v>
      </c>
      <c r="Q67" s="22">
        <f>IFERROR(VLOOKUP(P67,[47]conductor_pz_summary_hftd_23_re!$B$2:$Q$3636,8,FALSE),0)</f>
        <v>218</v>
      </c>
      <c r="R67" s="22">
        <f>IFERROR(VLOOKUP(P67,[48]conductor_pz_summary_hftd_23_re!$B$2:$H$3636,7,0),0)/1609</f>
        <v>17.259798184577253</v>
      </c>
      <c r="S67" s="1">
        <f>IFERROR(VLOOKUP(P67,[47]conductor_pz_summary_hftd_23_re!$B$2:$Q$3636,14,FALSE),0)</f>
        <v>2271</v>
      </c>
      <c r="T67" s="1">
        <f t="shared" ref="T67:T98" si="13">IFERROR(U67*Q67,0)</f>
        <v>0.81904811310262859</v>
      </c>
      <c r="U67" s="1">
        <f>IFERROR(VLOOKUP(P67,[47]conductor_pz_summary_hftd_23_re!$B$2:$Q$3636,13,FALSE),0)</f>
        <v>3.75710143625059E-3</v>
      </c>
      <c r="V67" s="2">
        <f>IFERROR(VLOOKUP(P67,[49]conductor_pz_summary_hftd_23_re!$B$2:$N$3636,13,FALSE),0)</f>
        <v>2414</v>
      </c>
      <c r="W67">
        <f t="shared" ref="W67:W98" si="14">(AJ67*0.67+AK67*0.99+AL67+AM67*0.99)/(SUM(AJ67:AM67))*T67*(F67/R67)</f>
        <v>4.419399923308899E-2</v>
      </c>
      <c r="X67" s="1">
        <v>20</v>
      </c>
      <c r="Y67" s="1" t="s">
        <v>491</v>
      </c>
      <c r="Z67" s="1" t="s">
        <v>492</v>
      </c>
      <c r="AA67" s="6" t="s">
        <v>565</v>
      </c>
      <c r="AB67" s="6" t="s">
        <v>566</v>
      </c>
      <c r="AC67" s="6" t="s">
        <v>567</v>
      </c>
      <c r="AD67" s="6" t="s">
        <v>94</v>
      </c>
      <c r="AE67" s="1">
        <v>5785997</v>
      </c>
      <c r="AF67" s="1" t="s">
        <v>574</v>
      </c>
      <c r="AG67" s="1">
        <v>117499466</v>
      </c>
      <c r="AH67" s="38">
        <v>35114048</v>
      </c>
      <c r="AI67" s="1" t="s">
        <v>575</v>
      </c>
      <c r="AJ67" s="1">
        <v>7344</v>
      </c>
      <c r="AK67" s="1">
        <v>0</v>
      </c>
      <c r="AL67" s="1">
        <v>0</v>
      </c>
      <c r="AM67" s="1">
        <v>0</v>
      </c>
      <c r="AO67" s="33" t="s">
        <v>576</v>
      </c>
      <c r="AP67" s="1">
        <v>83964.72</v>
      </c>
      <c r="AQ67" s="23">
        <v>1.59</v>
      </c>
      <c r="AR67" s="25">
        <v>1718171.43</v>
      </c>
      <c r="AS67" s="33" t="s">
        <v>577</v>
      </c>
      <c r="AT67" s="6">
        <v>0</v>
      </c>
      <c r="AU67" s="6">
        <v>0</v>
      </c>
      <c r="AV67" s="6">
        <v>7382</v>
      </c>
      <c r="AW67" s="1">
        <f t="shared" si="11"/>
        <v>7382</v>
      </c>
      <c r="AX67" s="23">
        <f t="shared" ref="AX67:AX98" si="15">AW67/5280</f>
        <v>1.3981060606060607</v>
      </c>
      <c r="AY67" s="34">
        <v>2684363.6363636367</v>
      </c>
      <c r="AZ67" s="33" t="s">
        <v>578</v>
      </c>
      <c r="BA67" s="33" t="s">
        <v>579</v>
      </c>
      <c r="BB67" s="1">
        <v>0</v>
      </c>
      <c r="BC67" s="1">
        <v>0</v>
      </c>
      <c r="BD67" s="1">
        <v>7344</v>
      </c>
      <c r="BE67" s="1">
        <v>7344</v>
      </c>
      <c r="BF67" s="23">
        <v>1.3909090909090909</v>
      </c>
      <c r="BG67" s="26">
        <v>3133899</v>
      </c>
      <c r="BH67" s="25">
        <v>4178929</v>
      </c>
      <c r="BI67" s="27">
        <v>426.72916666666669</v>
      </c>
    </row>
    <row r="68" spans="1:61" s="6" customFormat="1" x14ac:dyDescent="0.25">
      <c r="A68" s="36">
        <v>35115054</v>
      </c>
      <c r="B68" s="31" t="s">
        <v>489</v>
      </c>
      <c r="C68" s="1">
        <v>20</v>
      </c>
      <c r="D68" s="1" t="s">
        <v>559</v>
      </c>
      <c r="E68" s="32">
        <v>2021013</v>
      </c>
      <c r="F68" s="1">
        <v>1.43</v>
      </c>
      <c r="G68" s="21">
        <f t="shared" si="12"/>
        <v>1.4</v>
      </c>
      <c r="H68" s="7">
        <v>2020</v>
      </c>
      <c r="I68" s="21">
        <v>0.03</v>
      </c>
      <c r="J68" s="21"/>
      <c r="K68" s="21">
        <f t="shared" si="10"/>
        <v>0.03</v>
      </c>
      <c r="L68" s="8">
        <v>870749.78</v>
      </c>
      <c r="M68" s="1" t="s">
        <v>490</v>
      </c>
      <c r="N68" s="9">
        <v>163661701</v>
      </c>
      <c r="O68" s="6" t="s">
        <v>550</v>
      </c>
      <c r="P68" s="1" t="s">
        <v>7</v>
      </c>
      <c r="Q68" s="22">
        <f>IFERROR(VLOOKUP(P68,[47]conductor_pz_summary_hftd_23_re!$B$2:$Q$3636,8,FALSE),0)</f>
        <v>187</v>
      </c>
      <c r="R68" s="22">
        <f>IFERROR(VLOOKUP(P68,[48]conductor_pz_summary_hftd_23_re!$B$2:$H$3636,7,0),0)/1609</f>
        <v>16.249408441667743</v>
      </c>
      <c r="S68" s="1">
        <f>IFERROR(VLOOKUP(P68,[47]conductor_pz_summary_hftd_23_re!$B$2:$Q$3636,14,FALSE),0)</f>
        <v>2353</v>
      </c>
      <c r="T68" s="1">
        <f t="shared" si="13"/>
        <v>0.55914274049091306</v>
      </c>
      <c r="U68" s="1">
        <f>IFERROR(VLOOKUP(P68,[47]conductor_pz_summary_hftd_23_re!$B$2:$Q$3636,13,FALSE),0)</f>
        <v>2.9900681309674498E-3</v>
      </c>
      <c r="V68" s="2">
        <f>IFERROR(VLOOKUP(P68,[49]conductor_pz_summary_hftd_23_re!$B$2:$N$3636,13,FALSE),0)</f>
        <v>2128</v>
      </c>
      <c r="W68">
        <f t="shared" si="14"/>
        <v>3.2968256142213208E-2</v>
      </c>
      <c r="X68" s="1">
        <v>2</v>
      </c>
      <c r="Y68" s="1" t="s">
        <v>491</v>
      </c>
      <c r="Z68" s="1" t="s">
        <v>492</v>
      </c>
      <c r="AA68" s="6" t="s">
        <v>551</v>
      </c>
      <c r="AB68" s="6" t="s">
        <v>552</v>
      </c>
      <c r="AC68" s="6" t="s">
        <v>350</v>
      </c>
      <c r="AD68" s="6" t="s">
        <v>94</v>
      </c>
      <c r="AE68" s="1">
        <v>5785986</v>
      </c>
      <c r="AF68" s="1" t="s">
        <v>580</v>
      </c>
      <c r="AG68" s="1">
        <v>117490035</v>
      </c>
      <c r="AH68" s="36">
        <v>35115054</v>
      </c>
      <c r="AI68" s="1" t="s">
        <v>581</v>
      </c>
      <c r="AJ68" s="1">
        <v>7529</v>
      </c>
      <c r="AK68" s="1">
        <v>0</v>
      </c>
      <c r="AL68" s="1">
        <v>0</v>
      </c>
      <c r="AM68" s="1">
        <v>0</v>
      </c>
      <c r="AO68" s="33" t="s">
        <v>582</v>
      </c>
      <c r="AP68" s="1">
        <v>10348.799999999999</v>
      </c>
      <c r="AQ68" s="23">
        <v>1.96</v>
      </c>
      <c r="AR68" s="25">
        <v>2137840</v>
      </c>
      <c r="AS68" s="33" t="s">
        <v>583</v>
      </c>
      <c r="AT68" s="6">
        <v>0</v>
      </c>
      <c r="AU68" s="6">
        <v>0</v>
      </c>
      <c r="AV68" s="6">
        <v>7255</v>
      </c>
      <c r="AW68" s="1">
        <f t="shared" si="11"/>
        <v>7255</v>
      </c>
      <c r="AX68" s="23">
        <f t="shared" si="15"/>
        <v>1.3740530303030303</v>
      </c>
      <c r="AY68" s="34">
        <v>2638181.8181818184</v>
      </c>
      <c r="AZ68" s="33" t="s">
        <v>584</v>
      </c>
      <c r="BA68" s="37" t="s">
        <v>585</v>
      </c>
      <c r="BB68" s="1">
        <v>0</v>
      </c>
      <c r="BC68" s="1">
        <v>0</v>
      </c>
      <c r="BD68" s="1">
        <v>7529</v>
      </c>
      <c r="BE68" s="1">
        <v>7529</v>
      </c>
      <c r="BF68" s="23">
        <v>1.4259469696969698</v>
      </c>
      <c r="BG68" s="26">
        <v>2482662</v>
      </c>
      <c r="BH68" s="25">
        <v>3789178</v>
      </c>
      <c r="BI68" s="27">
        <v>329.74657989108778</v>
      </c>
    </row>
    <row r="69" spans="1:61" s="6" customFormat="1" x14ac:dyDescent="0.25">
      <c r="A69" s="38">
        <v>35115050</v>
      </c>
      <c r="B69" s="31" t="s">
        <v>489</v>
      </c>
      <c r="C69" s="1">
        <v>20</v>
      </c>
      <c r="D69" s="1" t="s">
        <v>271</v>
      </c>
      <c r="E69" s="32">
        <v>2021014</v>
      </c>
      <c r="F69" s="1">
        <v>1.61</v>
      </c>
      <c r="G69" s="21">
        <f t="shared" si="12"/>
        <v>1.61</v>
      </c>
      <c r="H69" s="7">
        <v>2020</v>
      </c>
      <c r="I69" s="21">
        <v>0</v>
      </c>
      <c r="J69" s="21"/>
      <c r="K69" s="21">
        <f t="shared" si="10"/>
        <v>0</v>
      </c>
      <c r="L69" s="8">
        <v>773237.52</v>
      </c>
      <c r="M69" s="1" t="s">
        <v>490</v>
      </c>
      <c r="N69" s="9">
        <v>163661701</v>
      </c>
      <c r="O69" s="6" t="s">
        <v>550</v>
      </c>
      <c r="P69" s="1" t="s">
        <v>7</v>
      </c>
      <c r="Q69" s="22">
        <f>IFERROR(VLOOKUP(P69,[47]conductor_pz_summary_hftd_23_re!$B$2:$Q$3636,8,FALSE),0)</f>
        <v>187</v>
      </c>
      <c r="R69" s="22">
        <f>IFERROR(VLOOKUP(P69,[48]conductor_pz_summary_hftd_23_re!$B$2:$H$3636,7,0),0)/1609</f>
        <v>16.249408441667743</v>
      </c>
      <c r="S69" s="1">
        <f>IFERROR(VLOOKUP(P69,[47]conductor_pz_summary_hftd_23_re!$B$2:$Q$3636,14,FALSE),0)</f>
        <v>2353</v>
      </c>
      <c r="T69" s="1">
        <f t="shared" si="13"/>
        <v>0.55914274049091306</v>
      </c>
      <c r="U69" s="1">
        <f>IFERROR(VLOOKUP(P69,[47]conductor_pz_summary_hftd_23_re!$B$2:$Q$3636,13,FALSE),0)</f>
        <v>2.9900681309674498E-3</v>
      </c>
      <c r="V69" s="2">
        <f>IFERROR(VLOOKUP(P69,[49]conductor_pz_summary_hftd_23_re!$B$2:$N$3636,13,FALSE),0)</f>
        <v>2128</v>
      </c>
      <c r="W69">
        <f t="shared" si="14"/>
        <v>3.7118106565708589E-2</v>
      </c>
      <c r="X69" s="1">
        <v>2</v>
      </c>
      <c r="Y69" s="1" t="s">
        <v>491</v>
      </c>
      <c r="Z69" s="1" t="s">
        <v>492</v>
      </c>
      <c r="AA69" s="6" t="s">
        <v>551</v>
      </c>
      <c r="AB69" s="6" t="s">
        <v>552</v>
      </c>
      <c r="AC69" s="6" t="s">
        <v>350</v>
      </c>
      <c r="AD69" s="6" t="s">
        <v>94</v>
      </c>
      <c r="AE69" s="1">
        <v>5785972</v>
      </c>
      <c r="AF69" s="1" t="s">
        <v>586</v>
      </c>
      <c r="AG69" s="1">
        <v>117495948</v>
      </c>
      <c r="AH69" s="38">
        <v>35115050</v>
      </c>
      <c r="AI69" s="1" t="s">
        <v>587</v>
      </c>
      <c r="AJ69" s="1">
        <v>8512</v>
      </c>
      <c r="AK69" s="1">
        <v>0</v>
      </c>
      <c r="AL69" s="1">
        <v>0</v>
      </c>
      <c r="AM69" s="1">
        <v>0</v>
      </c>
      <c r="AO69" s="33" t="s">
        <v>588</v>
      </c>
      <c r="AP69" s="1">
        <v>12165.119999999999</v>
      </c>
      <c r="AQ69" s="23">
        <v>2.3039999999999998</v>
      </c>
      <c r="AR69" s="25">
        <v>2436520</v>
      </c>
      <c r="AS69" s="33" t="s">
        <v>589</v>
      </c>
      <c r="AT69" s="6">
        <v>0</v>
      </c>
      <c r="AU69" s="6">
        <v>0</v>
      </c>
      <c r="AV69" s="6">
        <v>8270</v>
      </c>
      <c r="AW69" s="1">
        <f t="shared" si="11"/>
        <v>8270</v>
      </c>
      <c r="AX69" s="23">
        <f t="shared" si="15"/>
        <v>1.5662878787878789</v>
      </c>
      <c r="AY69" s="34">
        <v>3007272.7272727275</v>
      </c>
      <c r="AZ69" s="42" t="s">
        <v>590</v>
      </c>
      <c r="BA69" s="39" t="s">
        <v>591</v>
      </c>
      <c r="BB69" s="1">
        <v>0</v>
      </c>
      <c r="BC69" s="1">
        <v>0</v>
      </c>
      <c r="BD69" s="1">
        <v>8512</v>
      </c>
      <c r="BE69" s="1">
        <v>8512</v>
      </c>
      <c r="BF69" s="23">
        <v>1.6121212121212121</v>
      </c>
      <c r="BG69" s="26">
        <v>2809593</v>
      </c>
      <c r="BH69" s="25">
        <v>4091239</v>
      </c>
      <c r="BI69" s="27">
        <v>330.07436560150376</v>
      </c>
    </row>
    <row r="70" spans="1:61" s="6" customFormat="1" x14ac:dyDescent="0.25">
      <c r="A70" s="36">
        <v>35115055</v>
      </c>
      <c r="B70" s="31" t="s">
        <v>489</v>
      </c>
      <c r="C70" s="1">
        <v>20</v>
      </c>
      <c r="D70" s="1" t="s">
        <v>271</v>
      </c>
      <c r="E70" s="32">
        <v>2021015</v>
      </c>
      <c r="F70" s="1">
        <v>2.13</v>
      </c>
      <c r="G70" s="21">
        <f t="shared" si="12"/>
        <v>2.13</v>
      </c>
      <c r="H70" s="7">
        <v>2020</v>
      </c>
      <c r="I70" s="21">
        <v>0</v>
      </c>
      <c r="J70" s="21"/>
      <c r="K70" s="21">
        <f t="shared" si="10"/>
        <v>0</v>
      </c>
      <c r="L70" s="8">
        <v>732981.14</v>
      </c>
      <c r="M70" s="1" t="s">
        <v>490</v>
      </c>
      <c r="N70" s="9">
        <v>163661701</v>
      </c>
      <c r="O70" s="6" t="s">
        <v>550</v>
      </c>
      <c r="P70" s="1" t="s">
        <v>7</v>
      </c>
      <c r="Q70" s="22">
        <f>IFERROR(VLOOKUP(P70,[47]conductor_pz_summary_hftd_23_re!$B$2:$Q$3636,8,FALSE),0)</f>
        <v>187</v>
      </c>
      <c r="R70" s="22">
        <f>IFERROR(VLOOKUP(P70,[48]conductor_pz_summary_hftd_23_re!$B$2:$H$3636,7,0),0)/1609</f>
        <v>16.249408441667743</v>
      </c>
      <c r="S70" s="1">
        <f>IFERROR(VLOOKUP(P70,[47]conductor_pz_summary_hftd_23_re!$B$2:$Q$3636,14,FALSE),0)</f>
        <v>2353</v>
      </c>
      <c r="T70" s="1">
        <f t="shared" si="13"/>
        <v>0.55914274049091306</v>
      </c>
      <c r="U70" s="1">
        <f>IFERROR(VLOOKUP(P70,[47]conductor_pz_summary_hftd_23_re!$B$2:$Q$3636,13,FALSE),0)</f>
        <v>2.9900681309674498E-3</v>
      </c>
      <c r="V70" s="2">
        <f>IFERROR(VLOOKUP(P70,[49]conductor_pz_summary_hftd_23_re!$B$2:$N$3636,13,FALSE),0)</f>
        <v>2128</v>
      </c>
      <c r="W70">
        <f t="shared" si="14"/>
        <v>4.9106563344695209E-2</v>
      </c>
      <c r="X70" s="1">
        <v>2</v>
      </c>
      <c r="Y70" s="1" t="s">
        <v>500</v>
      </c>
      <c r="Z70" s="1" t="s">
        <v>492</v>
      </c>
      <c r="AA70" s="6" t="s">
        <v>551</v>
      </c>
      <c r="AB70" s="6" t="s">
        <v>552</v>
      </c>
      <c r="AC70" s="6" t="s">
        <v>350</v>
      </c>
      <c r="AD70" s="6" t="s">
        <v>94</v>
      </c>
      <c r="AE70" s="1">
        <v>5785987</v>
      </c>
      <c r="AF70" s="1" t="s">
        <v>592</v>
      </c>
      <c r="AG70" s="1">
        <v>117490481</v>
      </c>
      <c r="AH70" s="36">
        <v>35115055</v>
      </c>
      <c r="AI70" s="1" t="s">
        <v>593</v>
      </c>
      <c r="AJ70" s="1">
        <v>11269</v>
      </c>
      <c r="AK70" s="1">
        <v>0</v>
      </c>
      <c r="AL70" s="1">
        <v>0</v>
      </c>
      <c r="AM70" s="1">
        <v>0</v>
      </c>
      <c r="AO70" s="33" t="s">
        <v>582</v>
      </c>
      <c r="AP70" s="1">
        <v>10348.799999999999</v>
      </c>
      <c r="AQ70" s="23">
        <v>1.96</v>
      </c>
      <c r="AR70" s="25">
        <v>2137840</v>
      </c>
      <c r="AS70" s="33" t="s">
        <v>583</v>
      </c>
      <c r="AT70" s="6">
        <v>0</v>
      </c>
      <c r="AU70" s="6">
        <v>0</v>
      </c>
      <c r="AV70" s="6">
        <v>11088</v>
      </c>
      <c r="AW70" s="1">
        <f t="shared" si="11"/>
        <v>11088</v>
      </c>
      <c r="AX70" s="23">
        <f t="shared" si="15"/>
        <v>2.1</v>
      </c>
      <c r="AY70" s="34">
        <v>4032000</v>
      </c>
      <c r="AZ70" s="39" t="s">
        <v>594</v>
      </c>
      <c r="BA70" s="39" t="s">
        <v>595</v>
      </c>
      <c r="BB70" s="1">
        <v>0</v>
      </c>
      <c r="BC70" s="1">
        <v>0</v>
      </c>
      <c r="BD70" s="1">
        <v>11269</v>
      </c>
      <c r="BE70" s="1">
        <v>11269</v>
      </c>
      <c r="BF70" s="23">
        <v>2.134280303030303</v>
      </c>
      <c r="BG70" s="26">
        <v>2901359</v>
      </c>
      <c r="BH70" s="25">
        <v>3784068</v>
      </c>
      <c r="BI70" s="27">
        <v>257.4637501109238</v>
      </c>
    </row>
    <row r="71" spans="1:61" s="6" customFormat="1" x14ac:dyDescent="0.25">
      <c r="A71" s="38">
        <v>35115053</v>
      </c>
      <c r="B71" s="31" t="s">
        <v>489</v>
      </c>
      <c r="C71" s="1">
        <v>20</v>
      </c>
      <c r="D71" s="1" t="s">
        <v>271</v>
      </c>
      <c r="E71" s="32">
        <v>2021016</v>
      </c>
      <c r="F71" s="1">
        <v>1.72</v>
      </c>
      <c r="G71" s="21">
        <f t="shared" si="12"/>
        <v>1.72</v>
      </c>
      <c r="H71" s="7">
        <v>2020</v>
      </c>
      <c r="I71" s="21">
        <v>0</v>
      </c>
      <c r="J71" s="21"/>
      <c r="K71" s="21">
        <f t="shared" si="10"/>
        <v>0</v>
      </c>
      <c r="L71" s="8">
        <v>603358.67000000004</v>
      </c>
      <c r="M71" s="1" t="s">
        <v>490</v>
      </c>
      <c r="N71" s="9">
        <v>163661701</v>
      </c>
      <c r="O71" s="6" t="s">
        <v>550</v>
      </c>
      <c r="P71" s="1" t="s">
        <v>7</v>
      </c>
      <c r="Q71" s="22">
        <f>IFERROR(VLOOKUP(P71,[47]conductor_pz_summary_hftd_23_re!$B$2:$Q$3636,8,FALSE),0)</f>
        <v>187</v>
      </c>
      <c r="R71" s="22">
        <f>IFERROR(VLOOKUP(P71,[48]conductor_pz_summary_hftd_23_re!$B$2:$H$3636,7,0),0)/1609</f>
        <v>16.249408441667743</v>
      </c>
      <c r="S71" s="1">
        <f>IFERROR(VLOOKUP(P71,[47]conductor_pz_summary_hftd_23_re!$B$2:$Q$3636,14,FALSE),0)</f>
        <v>2353</v>
      </c>
      <c r="T71" s="1">
        <f t="shared" si="13"/>
        <v>0.55914274049091306</v>
      </c>
      <c r="U71" s="1">
        <f>IFERROR(VLOOKUP(P71,[47]conductor_pz_summary_hftd_23_re!$B$2:$Q$3636,13,FALSE),0)</f>
        <v>2.9900681309674498E-3</v>
      </c>
      <c r="V71" s="2">
        <f>IFERROR(VLOOKUP(P71,[49]conductor_pz_summary_hftd_23_re!$B$2:$N$3636,13,FALSE),0)</f>
        <v>2128</v>
      </c>
      <c r="W71">
        <f t="shared" si="14"/>
        <v>3.9654126268955751E-2</v>
      </c>
      <c r="X71" s="1">
        <v>2</v>
      </c>
      <c r="Y71" s="1" t="s">
        <v>491</v>
      </c>
      <c r="Z71" s="1" t="s">
        <v>492</v>
      </c>
      <c r="AA71" s="6" t="s">
        <v>551</v>
      </c>
      <c r="AB71" s="6" t="s">
        <v>552</v>
      </c>
      <c r="AC71" s="6" t="s">
        <v>350</v>
      </c>
      <c r="AD71" s="6" t="s">
        <v>94</v>
      </c>
      <c r="AE71" s="1">
        <v>5785975</v>
      </c>
      <c r="AF71" s="1" t="s">
        <v>596</v>
      </c>
      <c r="AG71" s="1">
        <v>117496041</v>
      </c>
      <c r="AH71" s="38">
        <v>35115053</v>
      </c>
      <c r="AI71" s="1" t="s">
        <v>597</v>
      </c>
      <c r="AJ71" s="1">
        <v>9083</v>
      </c>
      <c r="AK71" s="1">
        <v>0</v>
      </c>
      <c r="AL71" s="1">
        <v>0</v>
      </c>
      <c r="AM71" s="1">
        <v>0</v>
      </c>
      <c r="AO71" s="33" t="s">
        <v>588</v>
      </c>
      <c r="AP71" s="1">
        <v>12165.119999999999</v>
      </c>
      <c r="AQ71" s="23">
        <v>2.3039999999999998</v>
      </c>
      <c r="AR71" s="25">
        <v>2436520</v>
      </c>
      <c r="AS71" s="33" t="s">
        <v>589</v>
      </c>
      <c r="AT71" s="6">
        <v>0</v>
      </c>
      <c r="AU71" s="6">
        <v>0</v>
      </c>
      <c r="AV71" s="6">
        <v>9571</v>
      </c>
      <c r="AW71" s="1">
        <f t="shared" si="11"/>
        <v>9571</v>
      </c>
      <c r="AX71" s="23">
        <f t="shared" si="15"/>
        <v>1.812689393939394</v>
      </c>
      <c r="AY71" s="34">
        <v>3480363.6363636362</v>
      </c>
      <c r="AZ71" s="42" t="s">
        <v>598</v>
      </c>
      <c r="BA71" s="39" t="s">
        <v>599</v>
      </c>
      <c r="BB71" s="1">
        <v>0</v>
      </c>
      <c r="BC71" s="1">
        <v>0</v>
      </c>
      <c r="BD71" s="1">
        <v>9083</v>
      </c>
      <c r="BE71" s="1">
        <v>9083</v>
      </c>
      <c r="BF71" s="23">
        <v>1.7202651515151515</v>
      </c>
      <c r="BG71" s="26">
        <v>1670418</v>
      </c>
      <c r="BH71" s="25">
        <v>2296559</v>
      </c>
      <c r="BI71" s="27">
        <v>183.90597820103491</v>
      </c>
    </row>
    <row r="72" spans="1:61" s="6" customFormat="1" x14ac:dyDescent="0.25">
      <c r="A72" s="36">
        <v>35052821</v>
      </c>
      <c r="B72" s="31" t="s">
        <v>489</v>
      </c>
      <c r="C72" s="1">
        <v>20</v>
      </c>
      <c r="D72" s="1" t="s">
        <v>271</v>
      </c>
      <c r="E72" s="32">
        <v>2021017</v>
      </c>
      <c r="F72" s="1">
        <v>2.0699999999999998</v>
      </c>
      <c r="G72" s="21">
        <f t="shared" si="12"/>
        <v>2.0699999999999998</v>
      </c>
      <c r="H72" s="7">
        <v>2020</v>
      </c>
      <c r="I72" s="21">
        <v>0</v>
      </c>
      <c r="J72" s="21"/>
      <c r="K72" s="21">
        <f t="shared" si="10"/>
        <v>0</v>
      </c>
      <c r="L72" s="8">
        <v>540223.35</v>
      </c>
      <c r="M72" s="1" t="s">
        <v>490</v>
      </c>
      <c r="N72" s="9">
        <v>163661701</v>
      </c>
      <c r="O72" s="6" t="s">
        <v>550</v>
      </c>
      <c r="P72" s="1" t="s">
        <v>7</v>
      </c>
      <c r="Q72" s="22">
        <f>IFERROR(VLOOKUP(P72,[47]conductor_pz_summary_hftd_23_re!$B$2:$Q$3636,8,FALSE),0)</f>
        <v>187</v>
      </c>
      <c r="R72" s="22">
        <f>IFERROR(VLOOKUP(P72,[48]conductor_pz_summary_hftd_23_re!$B$2:$H$3636,7,0),0)/1609</f>
        <v>16.249408441667743</v>
      </c>
      <c r="S72" s="1">
        <f>IFERROR(VLOOKUP(P72,[47]conductor_pz_summary_hftd_23_re!$B$2:$Q$3636,14,FALSE),0)</f>
        <v>2353</v>
      </c>
      <c r="T72" s="1">
        <f t="shared" si="13"/>
        <v>0.55914274049091306</v>
      </c>
      <c r="U72" s="1">
        <f>IFERROR(VLOOKUP(P72,[47]conductor_pz_summary_hftd_23_re!$B$2:$Q$3636,13,FALSE),0)</f>
        <v>2.9900681309674498E-3</v>
      </c>
      <c r="V72" s="2">
        <f>IFERROR(VLOOKUP(P72,[49]conductor_pz_summary_hftd_23_re!$B$2:$N$3636,13,FALSE),0)</f>
        <v>2128</v>
      </c>
      <c r="W72">
        <f t="shared" si="14"/>
        <v>4.7723279870196748E-2</v>
      </c>
      <c r="X72" s="1">
        <v>2</v>
      </c>
      <c r="Y72" s="1" t="s">
        <v>491</v>
      </c>
      <c r="Z72" s="1" t="s">
        <v>492</v>
      </c>
      <c r="AA72" s="6" t="s">
        <v>551</v>
      </c>
      <c r="AB72" s="6" t="s">
        <v>552</v>
      </c>
      <c r="AC72" s="6" t="s">
        <v>350</v>
      </c>
      <c r="AD72" s="6" t="s">
        <v>94</v>
      </c>
      <c r="AE72" s="1">
        <v>5784646</v>
      </c>
      <c r="AF72" s="1" t="s">
        <v>600</v>
      </c>
      <c r="AG72" s="1">
        <v>114593976</v>
      </c>
      <c r="AH72" s="36">
        <v>35052821</v>
      </c>
      <c r="AI72" s="1" t="s">
        <v>601</v>
      </c>
      <c r="AJ72" s="1">
        <v>10953</v>
      </c>
      <c r="AK72" s="1">
        <v>0</v>
      </c>
      <c r="AL72" s="1">
        <v>0</v>
      </c>
      <c r="AM72" s="1">
        <v>0</v>
      </c>
      <c r="AO72" s="33" t="s">
        <v>588</v>
      </c>
      <c r="AP72" s="1">
        <v>12165.119999999999</v>
      </c>
      <c r="AQ72" s="23">
        <v>2.3039999999999998</v>
      </c>
      <c r="AR72" s="25">
        <v>2436520</v>
      </c>
      <c r="AS72" s="33" t="s">
        <v>589</v>
      </c>
      <c r="AT72" s="6">
        <v>0</v>
      </c>
      <c r="AU72" s="6">
        <v>0</v>
      </c>
      <c r="AV72" s="6">
        <v>9750</v>
      </c>
      <c r="AW72" s="1">
        <f t="shared" si="11"/>
        <v>9750</v>
      </c>
      <c r="AX72" s="23">
        <f t="shared" si="15"/>
        <v>1.8465909090909092</v>
      </c>
      <c r="AY72" s="34">
        <v>3545454.5454545454</v>
      </c>
      <c r="AZ72" s="33" t="s">
        <v>602</v>
      </c>
      <c r="BA72" s="39" t="s">
        <v>603</v>
      </c>
      <c r="BB72" s="1">
        <v>0</v>
      </c>
      <c r="BC72" s="1">
        <v>0</v>
      </c>
      <c r="BD72" s="1">
        <v>10953</v>
      </c>
      <c r="BE72" s="1">
        <v>10953</v>
      </c>
      <c r="BF72" s="23">
        <v>2.074431818181818</v>
      </c>
      <c r="BG72" s="26">
        <v>3322975</v>
      </c>
      <c r="BH72" s="25">
        <v>4765282</v>
      </c>
      <c r="BI72" s="27">
        <v>303.38491737423539</v>
      </c>
    </row>
    <row r="73" spans="1:61" s="6" customFormat="1" x14ac:dyDescent="0.25">
      <c r="A73" s="36">
        <v>35056746</v>
      </c>
      <c r="B73" s="31" t="s">
        <v>489</v>
      </c>
      <c r="C73" s="1">
        <v>20</v>
      </c>
      <c r="D73" s="1" t="s">
        <v>271</v>
      </c>
      <c r="E73" s="32">
        <v>2021018</v>
      </c>
      <c r="F73" s="1">
        <v>2.0299999999999998</v>
      </c>
      <c r="G73" s="21">
        <f t="shared" si="12"/>
        <v>2.0299999999999998</v>
      </c>
      <c r="H73" s="7">
        <v>2020</v>
      </c>
      <c r="I73" s="21">
        <v>0</v>
      </c>
      <c r="J73" s="21"/>
      <c r="K73" s="21">
        <f t="shared" si="10"/>
        <v>0</v>
      </c>
      <c r="L73" s="8">
        <v>351759.86</v>
      </c>
      <c r="M73" s="1" t="s">
        <v>490</v>
      </c>
      <c r="N73" s="9">
        <v>163661701</v>
      </c>
      <c r="O73" s="6" t="s">
        <v>550</v>
      </c>
      <c r="P73" s="1" t="s">
        <v>7</v>
      </c>
      <c r="Q73" s="22">
        <f>IFERROR(VLOOKUP(P73,[47]conductor_pz_summary_hftd_23_re!$B$2:$Q$3636,8,FALSE),0)</f>
        <v>187</v>
      </c>
      <c r="R73" s="22">
        <f>IFERROR(VLOOKUP(P73,[48]conductor_pz_summary_hftd_23_re!$B$2:$H$3636,7,0),0)/1609</f>
        <v>16.249408441667743</v>
      </c>
      <c r="S73" s="1">
        <f>IFERROR(VLOOKUP(P73,[47]conductor_pz_summary_hftd_23_re!$B$2:$Q$3636,14,FALSE),0)</f>
        <v>2353</v>
      </c>
      <c r="T73" s="1">
        <f t="shared" si="13"/>
        <v>0.55914274049091306</v>
      </c>
      <c r="U73" s="1">
        <f>IFERROR(VLOOKUP(P73,[47]conductor_pz_summary_hftd_23_re!$B$2:$Q$3636,13,FALSE),0)</f>
        <v>2.9900681309674498E-3</v>
      </c>
      <c r="V73" s="2">
        <f>IFERROR(VLOOKUP(P73,[49]conductor_pz_summary_hftd_23_re!$B$2:$N$3636,13,FALSE),0)</f>
        <v>2128</v>
      </c>
      <c r="W73">
        <f t="shared" si="14"/>
        <v>4.680109088719777E-2</v>
      </c>
      <c r="X73" s="1">
        <v>2</v>
      </c>
      <c r="Y73" s="1" t="s">
        <v>491</v>
      </c>
      <c r="Z73" s="1" t="s">
        <v>492</v>
      </c>
      <c r="AA73" s="6" t="s">
        <v>604</v>
      </c>
      <c r="AB73" s="6" t="s">
        <v>552</v>
      </c>
      <c r="AC73" s="6" t="s">
        <v>350</v>
      </c>
      <c r="AD73" s="6" t="s">
        <v>94</v>
      </c>
      <c r="AE73" s="1">
        <v>5782537</v>
      </c>
      <c r="AF73" s="1" t="s">
        <v>605</v>
      </c>
      <c r="AG73" s="1">
        <v>114996821</v>
      </c>
      <c r="AH73" s="36">
        <v>35056746</v>
      </c>
      <c r="AI73" s="1" t="s">
        <v>606</v>
      </c>
      <c r="AJ73" s="1">
        <v>10737</v>
      </c>
      <c r="AK73" s="1">
        <v>0</v>
      </c>
      <c r="AL73" s="1">
        <v>0</v>
      </c>
      <c r="AM73" s="1">
        <v>0</v>
      </c>
      <c r="AO73" s="33" t="s">
        <v>582</v>
      </c>
      <c r="AP73" s="1">
        <v>10348.799999999999</v>
      </c>
      <c r="AQ73" s="23">
        <v>1.96</v>
      </c>
      <c r="AR73" s="25">
        <v>2137840</v>
      </c>
      <c r="AS73" s="33" t="s">
        <v>583</v>
      </c>
      <c r="AT73" s="6">
        <v>0</v>
      </c>
      <c r="AU73" s="6">
        <v>0</v>
      </c>
      <c r="AV73" s="6">
        <v>10615</v>
      </c>
      <c r="AW73" s="1">
        <f t="shared" si="11"/>
        <v>10615</v>
      </c>
      <c r="AX73" s="23">
        <f t="shared" si="15"/>
        <v>2.0104166666666665</v>
      </c>
      <c r="AY73" s="34">
        <v>3859999.9999999995</v>
      </c>
      <c r="AZ73" s="39" t="s">
        <v>607</v>
      </c>
      <c r="BA73" s="39" t="s">
        <v>608</v>
      </c>
      <c r="BB73" s="1">
        <v>0</v>
      </c>
      <c r="BC73" s="1">
        <v>0</v>
      </c>
      <c r="BD73" s="1">
        <v>10737</v>
      </c>
      <c r="BE73" s="1">
        <v>10737</v>
      </c>
      <c r="BF73" s="23">
        <v>2.0335227272727274</v>
      </c>
      <c r="BG73" s="26">
        <v>2950902</v>
      </c>
      <c r="BH73" s="25">
        <v>3642331</v>
      </c>
      <c r="BI73" s="27">
        <v>274.83487007544005</v>
      </c>
    </row>
    <row r="74" spans="1:61" s="6" customFormat="1" x14ac:dyDescent="0.25">
      <c r="A74" s="38">
        <v>35116391</v>
      </c>
      <c r="B74" s="31" t="s">
        <v>489</v>
      </c>
      <c r="C74" s="1">
        <v>20</v>
      </c>
      <c r="D74" s="1" t="s">
        <v>559</v>
      </c>
      <c r="E74" s="32">
        <v>2021019</v>
      </c>
      <c r="F74" s="1">
        <v>2.09</v>
      </c>
      <c r="G74" s="21">
        <f t="shared" si="12"/>
        <v>0.71</v>
      </c>
      <c r="H74" s="7">
        <v>2020</v>
      </c>
      <c r="I74" s="21">
        <v>1.38</v>
      </c>
      <c r="J74" s="21"/>
      <c r="K74" s="21">
        <f t="shared" si="10"/>
        <v>1.38</v>
      </c>
      <c r="L74" s="8">
        <v>1379456.04</v>
      </c>
      <c r="M74" s="1" t="s">
        <v>490</v>
      </c>
      <c r="N74" s="9">
        <v>163661702</v>
      </c>
      <c r="O74" s="6" t="s">
        <v>609</v>
      </c>
      <c r="P74" s="1" t="s">
        <v>8</v>
      </c>
      <c r="Q74" s="22">
        <f>IFERROR(VLOOKUP(P74,[47]conductor_pz_summary_hftd_23_re!$B$2:$Q$3636,8,FALSE),0)</f>
        <v>110</v>
      </c>
      <c r="R74" s="22">
        <f>IFERROR(VLOOKUP(P74,[48]conductor_pz_summary_hftd_23_re!$B$2:$H$3636,7,0),0)/1609</f>
        <v>9.0549841860287135</v>
      </c>
      <c r="S74" s="1">
        <f>IFERROR(VLOOKUP(P74,[47]conductor_pz_summary_hftd_23_re!$B$2:$Q$3636,14,FALSE),0)</f>
        <v>2369</v>
      </c>
      <c r="T74" s="1">
        <f t="shared" si="13"/>
        <v>0.30976900962340631</v>
      </c>
      <c r="U74" s="1">
        <f>IFERROR(VLOOKUP(P74,[47]conductor_pz_summary_hftd_23_re!$B$2:$Q$3636,13,FALSE),0)</f>
        <v>2.81608190566733E-3</v>
      </c>
      <c r="V74" s="2">
        <f>IFERROR(VLOOKUP(P74,[49]conductor_pz_summary_hftd_23_re!$B$2:$N$3636,13,FALSE),0)</f>
        <v>2489</v>
      </c>
      <c r="W74">
        <f t="shared" si="14"/>
        <v>4.7903953807554488E-2</v>
      </c>
      <c r="X74" s="1">
        <v>25</v>
      </c>
      <c r="Y74" s="1" t="s">
        <v>491</v>
      </c>
      <c r="Z74" s="1" t="s">
        <v>492</v>
      </c>
      <c r="AA74" s="6" t="s">
        <v>551</v>
      </c>
      <c r="AB74" s="6" t="s">
        <v>552</v>
      </c>
      <c r="AC74" s="6" t="s">
        <v>350</v>
      </c>
      <c r="AD74" s="6" t="s">
        <v>94</v>
      </c>
      <c r="AE74" s="1">
        <v>5785976</v>
      </c>
      <c r="AF74" s="1" t="s">
        <v>610</v>
      </c>
      <c r="AG74" s="1">
        <v>117605551</v>
      </c>
      <c r="AH74" s="38">
        <v>35116391</v>
      </c>
      <c r="AI74" s="1" t="s">
        <v>611</v>
      </c>
      <c r="AJ74" s="1">
        <v>11036</v>
      </c>
      <c r="AK74" s="1">
        <v>0</v>
      </c>
      <c r="AL74" s="1">
        <v>0</v>
      </c>
      <c r="AM74" s="1">
        <v>0</v>
      </c>
      <c r="AO74" s="33" t="s">
        <v>612</v>
      </c>
      <c r="AP74" s="1">
        <v>10771.2</v>
      </c>
      <c r="AQ74" s="23">
        <v>2.04</v>
      </c>
      <c r="AR74" s="25">
        <v>2205280</v>
      </c>
      <c r="AS74" s="33" t="s">
        <v>613</v>
      </c>
      <c r="AT74" s="6">
        <v>0</v>
      </c>
      <c r="AU74" s="6">
        <v>0</v>
      </c>
      <c r="AV74" s="6">
        <v>10840</v>
      </c>
      <c r="AW74" s="1">
        <f t="shared" si="11"/>
        <v>10840</v>
      </c>
      <c r="AX74" s="23">
        <f t="shared" si="15"/>
        <v>2.0530303030303032</v>
      </c>
      <c r="AY74" s="34">
        <v>3941818.1818181821</v>
      </c>
      <c r="AZ74" s="39" t="s">
        <v>614</v>
      </c>
      <c r="BA74" s="39" t="s">
        <v>615</v>
      </c>
      <c r="BB74" s="1">
        <v>0</v>
      </c>
      <c r="BC74" s="1">
        <v>0</v>
      </c>
      <c r="BD74" s="1">
        <v>11036</v>
      </c>
      <c r="BE74" s="1">
        <v>11036</v>
      </c>
      <c r="BF74" s="23">
        <v>2.0901515151515153</v>
      </c>
      <c r="BG74" s="26">
        <v>3920204</v>
      </c>
      <c r="BH74" s="25">
        <v>5835429</v>
      </c>
      <c r="BI74" s="27">
        <v>355.21964479884014</v>
      </c>
    </row>
    <row r="75" spans="1:61" s="6" customFormat="1" x14ac:dyDescent="0.25">
      <c r="A75" s="38">
        <v>35116395</v>
      </c>
      <c r="B75" s="31" t="s">
        <v>489</v>
      </c>
      <c r="C75" s="1">
        <v>20</v>
      </c>
      <c r="D75" s="1" t="s">
        <v>271</v>
      </c>
      <c r="E75" s="32">
        <v>2021020</v>
      </c>
      <c r="F75" s="1">
        <v>1.71</v>
      </c>
      <c r="G75" s="21">
        <f t="shared" si="12"/>
        <v>1.71</v>
      </c>
      <c r="H75" s="7">
        <v>2020</v>
      </c>
      <c r="I75" s="21">
        <v>0</v>
      </c>
      <c r="J75" s="21"/>
      <c r="K75" s="21">
        <f t="shared" si="10"/>
        <v>0</v>
      </c>
      <c r="L75" s="8">
        <v>589389.02</v>
      </c>
      <c r="M75" s="1" t="s">
        <v>490</v>
      </c>
      <c r="N75" s="9">
        <v>163661702</v>
      </c>
      <c r="O75" s="6" t="s">
        <v>609</v>
      </c>
      <c r="P75" s="1" t="s">
        <v>8</v>
      </c>
      <c r="Q75" s="22">
        <f>IFERROR(VLOOKUP(P75,[47]conductor_pz_summary_hftd_23_re!$B$2:$Q$3636,8,FALSE),0)</f>
        <v>110</v>
      </c>
      <c r="R75" s="22">
        <f>IFERROR(VLOOKUP(P75,[48]conductor_pz_summary_hftd_23_re!$B$2:$H$3636,7,0),0)/1609</f>
        <v>9.0549841860287135</v>
      </c>
      <c r="S75" s="1">
        <f>IFERROR(VLOOKUP(P75,[47]conductor_pz_summary_hftd_23_re!$B$2:$Q$3636,14,FALSE),0)</f>
        <v>2369</v>
      </c>
      <c r="T75" s="1">
        <f t="shared" si="13"/>
        <v>0.30976900962340631</v>
      </c>
      <c r="U75" s="1">
        <f>IFERROR(VLOOKUP(P75,[47]conductor_pz_summary_hftd_23_re!$B$2:$Q$3636,13,FALSE),0)</f>
        <v>2.81608190566733E-3</v>
      </c>
      <c r="V75" s="2">
        <f>IFERROR(VLOOKUP(P75,[49]conductor_pz_summary_hftd_23_re!$B$2:$N$3636,13,FALSE),0)</f>
        <v>2489</v>
      </c>
      <c r="W75">
        <f t="shared" si="14"/>
        <v>3.9194144024362762E-2</v>
      </c>
      <c r="X75" s="1">
        <v>25</v>
      </c>
      <c r="Y75" s="1" t="s">
        <v>491</v>
      </c>
      <c r="Z75" s="1" t="s">
        <v>492</v>
      </c>
      <c r="AA75" s="6" t="s">
        <v>551</v>
      </c>
      <c r="AB75" s="6" t="s">
        <v>552</v>
      </c>
      <c r="AC75" s="6" t="s">
        <v>350</v>
      </c>
      <c r="AD75" s="6" t="s">
        <v>94</v>
      </c>
      <c r="AE75" s="1">
        <v>5785979</v>
      </c>
      <c r="AF75" s="1" t="s">
        <v>616</v>
      </c>
      <c r="AG75" s="1">
        <v>117605558</v>
      </c>
      <c r="AH75" s="38">
        <v>35116395</v>
      </c>
      <c r="AI75" s="1" t="s">
        <v>617</v>
      </c>
      <c r="AJ75" s="1">
        <v>9032</v>
      </c>
      <c r="AK75" s="1">
        <v>0</v>
      </c>
      <c r="AL75" s="1">
        <v>0</v>
      </c>
      <c r="AM75" s="1">
        <v>0</v>
      </c>
      <c r="AO75" s="33" t="s">
        <v>612</v>
      </c>
      <c r="AP75" s="1">
        <v>10771.2</v>
      </c>
      <c r="AQ75" s="23">
        <v>2.04</v>
      </c>
      <c r="AR75" s="25">
        <v>2205280</v>
      </c>
      <c r="AS75" s="33" t="s">
        <v>613</v>
      </c>
      <c r="AT75" s="6">
        <v>0</v>
      </c>
      <c r="AU75" s="6">
        <v>0</v>
      </c>
      <c r="AV75" s="6">
        <v>7500</v>
      </c>
      <c r="AW75" s="1">
        <f t="shared" si="11"/>
        <v>7500</v>
      </c>
      <c r="AX75" s="23">
        <f t="shared" si="15"/>
        <v>1.4204545454545454</v>
      </c>
      <c r="AY75" s="34">
        <v>2727272.7272727271</v>
      </c>
      <c r="AZ75" s="33" t="s">
        <v>618</v>
      </c>
      <c r="BA75" s="39" t="s">
        <v>619</v>
      </c>
      <c r="BB75" s="1">
        <v>0</v>
      </c>
      <c r="BC75" s="1">
        <v>0</v>
      </c>
      <c r="BD75" s="1">
        <v>9032</v>
      </c>
      <c r="BE75" s="1">
        <v>9032</v>
      </c>
      <c r="BF75" s="23">
        <v>1.7106060606060607</v>
      </c>
      <c r="BG75" s="26">
        <v>2479935</v>
      </c>
      <c r="BH75" s="25">
        <v>3714853</v>
      </c>
      <c r="BI75" s="27">
        <v>274.57207705934456</v>
      </c>
    </row>
    <row r="76" spans="1:61" s="6" customFormat="1" x14ac:dyDescent="0.25">
      <c r="A76" s="38">
        <v>35116800</v>
      </c>
      <c r="B76" s="31" t="s">
        <v>489</v>
      </c>
      <c r="C76" s="1">
        <v>20</v>
      </c>
      <c r="D76" s="1" t="s">
        <v>559</v>
      </c>
      <c r="E76" s="32">
        <v>2021021</v>
      </c>
      <c r="F76" s="1">
        <v>1.425</v>
      </c>
      <c r="G76" s="21">
        <f t="shared" si="12"/>
        <v>1.175</v>
      </c>
      <c r="H76" s="7">
        <v>2020</v>
      </c>
      <c r="I76" s="21">
        <v>0.25</v>
      </c>
      <c r="J76" s="21"/>
      <c r="K76" s="21">
        <f t="shared" si="10"/>
        <v>0.25</v>
      </c>
      <c r="L76" s="8">
        <v>1151378.1599999999</v>
      </c>
      <c r="M76" s="1" t="s">
        <v>490</v>
      </c>
      <c r="N76" s="9">
        <v>163661702</v>
      </c>
      <c r="O76" s="6" t="s">
        <v>609</v>
      </c>
      <c r="P76" s="1" t="s">
        <v>9</v>
      </c>
      <c r="Q76" s="22">
        <f>IFERROR(VLOOKUP(P76,[47]conductor_pz_summary_hftd_23_re!$B$2:$Q$3636,8,FALSE),0)</f>
        <v>231</v>
      </c>
      <c r="R76" s="22">
        <f>IFERROR(VLOOKUP(P76,[48]conductor_pz_summary_hftd_23_re!$B$2:$H$3636,7,0),0)/1609</f>
        <v>19.731845806481232</v>
      </c>
      <c r="S76" s="1">
        <f>IFERROR(VLOOKUP(P76,[47]conductor_pz_summary_hftd_23_re!$B$2:$Q$3636,14,FALSE),0)</f>
        <v>2411</v>
      </c>
      <c r="T76" s="1">
        <f t="shared" si="13"/>
        <v>0.57976134322032924</v>
      </c>
      <c r="U76" s="1">
        <f>IFERROR(VLOOKUP(P76,[47]conductor_pz_summary_hftd_23_re!$B$2:$Q$3636,13,FALSE),0)</f>
        <v>2.5097893645901698E-3</v>
      </c>
      <c r="V76" s="2">
        <f>IFERROR(VLOOKUP(P76,[49]conductor_pz_summary_hftd_23_re!$B$2:$N$3636,13,FALSE),0)</f>
        <v>2266</v>
      </c>
      <c r="W76">
        <f t="shared" si="14"/>
        <v>2.8052476583705858E-2</v>
      </c>
      <c r="X76" s="1">
        <v>23</v>
      </c>
      <c r="Y76" s="1" t="s">
        <v>491</v>
      </c>
      <c r="Z76" s="1" t="s">
        <v>492</v>
      </c>
      <c r="AA76" s="6" t="s">
        <v>551</v>
      </c>
      <c r="AB76" s="6" t="s">
        <v>552</v>
      </c>
      <c r="AC76" s="6" t="s">
        <v>350</v>
      </c>
      <c r="AD76" s="6" t="s">
        <v>94</v>
      </c>
      <c r="AE76" s="1">
        <v>5785961</v>
      </c>
      <c r="AF76" s="1" t="s">
        <v>620</v>
      </c>
      <c r="AG76" s="1">
        <v>117605265</v>
      </c>
      <c r="AH76" s="38">
        <v>35116800</v>
      </c>
      <c r="AI76" s="1" t="s">
        <v>621</v>
      </c>
      <c r="AJ76" s="1">
        <v>7525</v>
      </c>
      <c r="AK76" s="1">
        <v>0</v>
      </c>
      <c r="AL76" s="1">
        <v>0</v>
      </c>
      <c r="AM76" s="1">
        <v>0</v>
      </c>
      <c r="AO76" s="39" t="s">
        <v>622</v>
      </c>
      <c r="AP76" s="1">
        <v>9398.4</v>
      </c>
      <c r="AQ76" s="23">
        <v>1.78</v>
      </c>
      <c r="AR76" s="25">
        <v>1921966</v>
      </c>
      <c r="AS76" s="39" t="s">
        <v>623</v>
      </c>
      <c r="AT76" s="6">
        <v>0</v>
      </c>
      <c r="AU76" s="6">
        <v>0</v>
      </c>
      <c r="AV76" s="6">
        <v>6695</v>
      </c>
      <c r="AW76" s="1">
        <f t="shared" si="11"/>
        <v>6695</v>
      </c>
      <c r="AX76" s="23">
        <f t="shared" si="15"/>
        <v>1.2679924242424243</v>
      </c>
      <c r="AY76" s="34">
        <v>2434545.4545454546</v>
      </c>
      <c r="AZ76" s="33" t="s">
        <v>624</v>
      </c>
      <c r="BA76" s="39" t="s">
        <v>625</v>
      </c>
      <c r="BB76" s="1">
        <v>0</v>
      </c>
      <c r="BC76" s="1">
        <v>0</v>
      </c>
      <c r="BD76" s="1">
        <v>7525</v>
      </c>
      <c r="BE76" s="1">
        <v>7525</v>
      </c>
      <c r="BF76" s="23">
        <v>1.425189393939394</v>
      </c>
      <c r="BG76" s="26">
        <v>2704457</v>
      </c>
      <c r="BH76" s="25">
        <v>4030625</v>
      </c>
      <c r="BI76" s="27">
        <v>359.39627906976744</v>
      </c>
    </row>
    <row r="77" spans="1:61" s="6" customFormat="1" x14ac:dyDescent="0.25">
      <c r="A77" s="30">
        <v>35114100</v>
      </c>
      <c r="B77" s="31" t="s">
        <v>489</v>
      </c>
      <c r="C77" s="1">
        <v>20</v>
      </c>
      <c r="D77" s="1" t="s">
        <v>271</v>
      </c>
      <c r="E77" s="32">
        <v>2021022</v>
      </c>
      <c r="F77" s="1">
        <v>1.04</v>
      </c>
      <c r="G77" s="21">
        <f t="shared" si="12"/>
        <v>1.04</v>
      </c>
      <c r="H77" s="7">
        <v>2020</v>
      </c>
      <c r="I77" s="21">
        <v>0</v>
      </c>
      <c r="J77" s="21"/>
      <c r="K77" s="21">
        <f t="shared" si="10"/>
        <v>0</v>
      </c>
      <c r="L77" s="8">
        <v>384877.49</v>
      </c>
      <c r="M77" s="1" t="s">
        <v>490</v>
      </c>
      <c r="N77" s="9">
        <v>83622106</v>
      </c>
      <c r="O77" s="6" t="s">
        <v>626</v>
      </c>
      <c r="P77" s="1" t="s">
        <v>10</v>
      </c>
      <c r="Q77" s="22">
        <f>IFERROR(VLOOKUP(P77,[47]conductor_pz_summary_hftd_23_re!$B$2:$Q$3636,8,FALSE),0)</f>
        <v>185</v>
      </c>
      <c r="R77" s="22">
        <f>IFERROR(VLOOKUP(P77,[48]conductor_pz_summary_hftd_23_re!$B$2:$H$3636,7,0),0)/1609</f>
        <v>15.07341914252194</v>
      </c>
      <c r="S77" s="1">
        <f>IFERROR(VLOOKUP(P77,[47]conductor_pz_summary_hftd_23_re!$B$2:$Q$3636,14,FALSE),0)</f>
        <v>2464</v>
      </c>
      <c r="T77" s="1">
        <f t="shared" si="13"/>
        <v>0.3933956785559482</v>
      </c>
      <c r="U77" s="1">
        <f>IFERROR(VLOOKUP(P77,[47]conductor_pz_summary_hftd_23_re!$B$2:$Q$3636,13,FALSE),0)</f>
        <v>2.1264631273294498E-3</v>
      </c>
      <c r="V77" s="2">
        <f>IFERROR(VLOOKUP(P77,[49]conductor_pz_summary_hftd_23_re!$B$2:$N$3636,13,FALSE),0)</f>
        <v>2540</v>
      </c>
      <c r="W77">
        <f t="shared" si="14"/>
        <v>1.8185529522263513E-2</v>
      </c>
      <c r="X77" s="1">
        <v>46</v>
      </c>
      <c r="Y77" s="1" t="s">
        <v>491</v>
      </c>
      <c r="Z77" s="1" t="s">
        <v>492</v>
      </c>
      <c r="AA77" s="6" t="s">
        <v>627</v>
      </c>
      <c r="AB77" s="6" t="s">
        <v>399</v>
      </c>
      <c r="AC77" s="6" t="s">
        <v>129</v>
      </c>
      <c r="AD77" s="6" t="s">
        <v>129</v>
      </c>
      <c r="AE77" s="1">
        <v>5786131</v>
      </c>
      <c r="AF77" s="1" t="s">
        <v>628</v>
      </c>
      <c r="AG77" s="1">
        <v>117545617</v>
      </c>
      <c r="AH77" s="30">
        <v>35114100</v>
      </c>
      <c r="AI77" s="1" t="s">
        <v>629</v>
      </c>
      <c r="AJ77" s="1">
        <v>5487</v>
      </c>
      <c r="AK77" s="1">
        <v>0</v>
      </c>
      <c r="AL77" s="1">
        <v>0</v>
      </c>
      <c r="AM77" s="1">
        <v>0</v>
      </c>
      <c r="AO77" s="35" t="s">
        <v>630</v>
      </c>
      <c r="AP77" s="1">
        <v>8500.8000000000011</v>
      </c>
      <c r="AQ77" s="23">
        <v>1.61</v>
      </c>
      <c r="AR77" s="25">
        <v>1747200</v>
      </c>
      <c r="AS77" s="1" t="s">
        <v>497</v>
      </c>
      <c r="AT77" s="6">
        <v>0</v>
      </c>
      <c r="AU77" s="6">
        <v>0</v>
      </c>
      <c r="AV77" s="6">
        <v>5491.2</v>
      </c>
      <c r="AW77" s="1">
        <f t="shared" si="11"/>
        <v>5491.2</v>
      </c>
      <c r="AX77" s="23">
        <f t="shared" si="15"/>
        <v>1.04</v>
      </c>
      <c r="AY77" s="34">
        <v>1996800</v>
      </c>
      <c r="AZ77" s="39" t="s">
        <v>631</v>
      </c>
      <c r="BA77" s="39" t="s">
        <v>632</v>
      </c>
      <c r="BB77" s="1">
        <v>0</v>
      </c>
      <c r="BC77" s="1">
        <v>0</v>
      </c>
      <c r="BD77" s="1">
        <v>5487</v>
      </c>
      <c r="BE77" s="1">
        <v>5487</v>
      </c>
      <c r="BF77" s="23">
        <v>1.0392045454545455</v>
      </c>
      <c r="BG77" s="26">
        <v>2119397</v>
      </c>
      <c r="BH77" s="25">
        <v>2502285</v>
      </c>
      <c r="BI77" s="27">
        <v>386.25788226717697</v>
      </c>
    </row>
    <row r="78" spans="1:61" s="6" customFormat="1" x14ac:dyDescent="0.25">
      <c r="A78" s="38">
        <v>35116442</v>
      </c>
      <c r="B78" s="31" t="s">
        <v>489</v>
      </c>
      <c r="C78" s="1">
        <v>20</v>
      </c>
      <c r="D78" s="1" t="s">
        <v>559</v>
      </c>
      <c r="E78" s="32">
        <v>2021023</v>
      </c>
      <c r="F78" s="1">
        <v>2.35</v>
      </c>
      <c r="G78" s="21">
        <f t="shared" si="12"/>
        <v>0.56000000000000005</v>
      </c>
      <c r="H78" s="7">
        <v>2020</v>
      </c>
      <c r="I78" s="21">
        <v>1.79</v>
      </c>
      <c r="J78" s="21"/>
      <c r="K78" s="21">
        <f t="shared" si="10"/>
        <v>1.79</v>
      </c>
      <c r="L78" s="8">
        <v>1643733.98</v>
      </c>
      <c r="M78" s="1" t="s">
        <v>490</v>
      </c>
      <c r="N78" s="9">
        <v>163661702</v>
      </c>
      <c r="O78" s="6" t="s">
        <v>609</v>
      </c>
      <c r="P78" s="1" t="s">
        <v>11</v>
      </c>
      <c r="Q78" s="22">
        <f>IFERROR(VLOOKUP(P78,[47]conductor_pz_summary_hftd_23_re!$B$2:$Q$3636,8,FALSE),0)</f>
        <v>132</v>
      </c>
      <c r="R78" s="22">
        <f>IFERROR(VLOOKUP(P78,[48]conductor_pz_summary_hftd_23_re!$B$2:$H$3636,7,0),0)/1609</f>
        <v>10.941613656884462</v>
      </c>
      <c r="S78" s="1">
        <f>IFERROR(VLOOKUP(P78,[47]conductor_pz_summary_hftd_23_re!$B$2:$Q$3636,14,FALSE),0)</f>
        <v>2678</v>
      </c>
      <c r="T78" s="1">
        <f t="shared" si="13"/>
        <v>9.8599022534639355E-2</v>
      </c>
      <c r="U78" s="1">
        <f>IFERROR(VLOOKUP(P78,[47]conductor_pz_summary_hftd_23_re!$B$2:$Q$3636,13,FALSE),0)</f>
        <v>7.4696229192908604E-4</v>
      </c>
      <c r="V78" s="2">
        <f>IFERROR(VLOOKUP(P78,[49]conductor_pz_summary_hftd_23_re!$B$2:$N$3636,13,FALSE),0)</f>
        <v>2665</v>
      </c>
      <c r="W78">
        <f t="shared" si="14"/>
        <v>1.4188415516125454E-2</v>
      </c>
      <c r="X78" s="1">
        <v>32</v>
      </c>
      <c r="Y78" s="1" t="s">
        <v>491</v>
      </c>
      <c r="Z78" s="1" t="s">
        <v>492</v>
      </c>
      <c r="AA78" s="6" t="s">
        <v>551</v>
      </c>
      <c r="AB78" s="6" t="s">
        <v>552</v>
      </c>
      <c r="AC78" s="6" t="s">
        <v>350</v>
      </c>
      <c r="AD78" s="6" t="s">
        <v>94</v>
      </c>
      <c r="AE78" s="1">
        <v>5785982</v>
      </c>
      <c r="AF78" s="1" t="s">
        <v>633</v>
      </c>
      <c r="AG78" s="1">
        <v>117605169</v>
      </c>
      <c r="AH78" s="38">
        <v>35116442</v>
      </c>
      <c r="AI78" s="1" t="s">
        <v>634</v>
      </c>
      <c r="AJ78" s="1">
        <v>12386</v>
      </c>
      <c r="AK78" s="1">
        <v>0</v>
      </c>
      <c r="AL78" s="1">
        <v>0</v>
      </c>
      <c r="AM78" s="1">
        <v>0</v>
      </c>
      <c r="AO78" s="33" t="s">
        <v>635</v>
      </c>
      <c r="AP78" s="1">
        <v>9768</v>
      </c>
      <c r="AQ78" s="23">
        <v>1.85</v>
      </c>
      <c r="AR78" s="25">
        <v>1963016</v>
      </c>
      <c r="AS78" s="33" t="s">
        <v>636</v>
      </c>
      <c r="AT78" s="6">
        <v>0</v>
      </c>
      <c r="AU78" s="6">
        <v>0</v>
      </c>
      <c r="AV78" s="6">
        <v>11065</v>
      </c>
      <c r="AW78" s="1">
        <f t="shared" si="11"/>
        <v>11065</v>
      </c>
      <c r="AX78" s="23">
        <f t="shared" si="15"/>
        <v>2.0956439393939394</v>
      </c>
      <c r="AY78" s="34">
        <v>4023636.3636363638</v>
      </c>
      <c r="AZ78" s="39" t="s">
        <v>637</v>
      </c>
      <c r="BA78" s="39" t="s">
        <v>638</v>
      </c>
      <c r="BB78" s="1">
        <v>0</v>
      </c>
      <c r="BC78" s="1">
        <v>0</v>
      </c>
      <c r="BD78" s="1">
        <v>12386</v>
      </c>
      <c r="BE78" s="1">
        <v>12386</v>
      </c>
      <c r="BF78" s="23">
        <v>2.3458333333333332</v>
      </c>
      <c r="BG78" s="26">
        <v>2994831</v>
      </c>
      <c r="BH78" s="25">
        <v>3849738</v>
      </c>
      <c r="BI78" s="27">
        <v>241.79161957048279</v>
      </c>
    </row>
    <row r="79" spans="1:61" s="6" customFormat="1" x14ac:dyDescent="0.25">
      <c r="A79" s="38">
        <v>35116444</v>
      </c>
      <c r="B79" s="31" t="s">
        <v>489</v>
      </c>
      <c r="C79" s="1">
        <v>20</v>
      </c>
      <c r="D79" s="1" t="s">
        <v>271</v>
      </c>
      <c r="E79" s="32">
        <v>2021024</v>
      </c>
      <c r="F79" s="1">
        <v>2.1</v>
      </c>
      <c r="G79" s="21">
        <f t="shared" si="12"/>
        <v>2.1</v>
      </c>
      <c r="H79" s="7">
        <v>2020</v>
      </c>
      <c r="I79" s="21">
        <v>0</v>
      </c>
      <c r="J79" s="21"/>
      <c r="K79" s="21">
        <f t="shared" si="10"/>
        <v>0</v>
      </c>
      <c r="L79" s="8">
        <v>750572.79</v>
      </c>
      <c r="M79" s="1" t="s">
        <v>490</v>
      </c>
      <c r="N79" s="9">
        <v>163661702</v>
      </c>
      <c r="O79" s="6" t="s">
        <v>609</v>
      </c>
      <c r="P79" s="1" t="s">
        <v>11</v>
      </c>
      <c r="Q79" s="22">
        <f>IFERROR(VLOOKUP(P79,[47]conductor_pz_summary_hftd_23_re!$B$2:$Q$3636,8,FALSE),0)</f>
        <v>132</v>
      </c>
      <c r="R79" s="22">
        <f>IFERROR(VLOOKUP(P79,[48]conductor_pz_summary_hftd_23_re!$B$2:$H$3636,7,0),0)/1609</f>
        <v>10.941613656884462</v>
      </c>
      <c r="S79" s="1">
        <f>IFERROR(VLOOKUP(P79,[47]conductor_pz_summary_hftd_23_re!$B$2:$Q$3636,14,FALSE),0)</f>
        <v>2678</v>
      </c>
      <c r="T79" s="1">
        <f t="shared" si="13"/>
        <v>9.8599022534639355E-2</v>
      </c>
      <c r="U79" s="1">
        <f>IFERROR(VLOOKUP(P79,[47]conductor_pz_summary_hftd_23_re!$B$2:$Q$3636,13,FALSE),0)</f>
        <v>7.4696229192908604E-4</v>
      </c>
      <c r="V79" s="2">
        <f>IFERROR(VLOOKUP(P79,[49]conductor_pz_summary_hftd_23_re!$B$2:$N$3636,13,FALSE),0)</f>
        <v>2665</v>
      </c>
      <c r="W79">
        <f t="shared" si="14"/>
        <v>1.2679009610154663E-2</v>
      </c>
      <c r="X79" s="1">
        <v>32</v>
      </c>
      <c r="Y79" s="1" t="s">
        <v>491</v>
      </c>
      <c r="Z79" s="1" t="s">
        <v>492</v>
      </c>
      <c r="AA79" s="6" t="s">
        <v>551</v>
      </c>
      <c r="AB79" s="6" t="s">
        <v>552</v>
      </c>
      <c r="AC79" s="6" t="s">
        <v>350</v>
      </c>
      <c r="AD79" s="6" t="s">
        <v>94</v>
      </c>
      <c r="AE79" s="1">
        <v>5785984</v>
      </c>
      <c r="AF79" s="1" t="s">
        <v>639</v>
      </c>
      <c r="AG79" s="1">
        <v>117605182</v>
      </c>
      <c r="AH79" s="38">
        <v>35116444</v>
      </c>
      <c r="AI79" s="1" t="s">
        <v>640</v>
      </c>
      <c r="AJ79" s="1">
        <v>11100</v>
      </c>
      <c r="AK79" s="1">
        <v>0</v>
      </c>
      <c r="AL79" s="1">
        <v>0</v>
      </c>
      <c r="AM79" s="1">
        <v>0</v>
      </c>
      <c r="AO79" s="33" t="s">
        <v>635</v>
      </c>
      <c r="AP79" s="1">
        <v>9768</v>
      </c>
      <c r="AQ79" s="23">
        <v>1.85</v>
      </c>
      <c r="AR79" s="25">
        <v>1963016</v>
      </c>
      <c r="AS79" s="33" t="s">
        <v>636</v>
      </c>
      <c r="AT79" s="6">
        <v>0</v>
      </c>
      <c r="AU79" s="6">
        <v>0</v>
      </c>
      <c r="AV79" s="6">
        <v>9600</v>
      </c>
      <c r="AW79" s="1">
        <f t="shared" si="11"/>
        <v>9600</v>
      </c>
      <c r="AX79" s="23">
        <f t="shared" si="15"/>
        <v>1.8181818181818181</v>
      </c>
      <c r="AY79" s="34">
        <v>3490909.0909090908</v>
      </c>
      <c r="AZ79" s="39" t="s">
        <v>641</v>
      </c>
      <c r="BA79" s="39" t="s">
        <v>642</v>
      </c>
      <c r="BB79" s="1">
        <v>0</v>
      </c>
      <c r="BC79" s="1">
        <v>0</v>
      </c>
      <c r="BD79" s="1">
        <v>11100</v>
      </c>
      <c r="BE79" s="1">
        <v>11100</v>
      </c>
      <c r="BF79" s="23">
        <v>2.1022727272727271</v>
      </c>
      <c r="BG79" s="26">
        <v>2648178</v>
      </c>
      <c r="BH79" s="25">
        <v>3531134</v>
      </c>
      <c r="BI79" s="27">
        <v>238.5745945945946</v>
      </c>
    </row>
    <row r="80" spans="1:61" s="6" customFormat="1" x14ac:dyDescent="0.25">
      <c r="A80" s="36">
        <v>35052825</v>
      </c>
      <c r="B80" s="31" t="s">
        <v>489</v>
      </c>
      <c r="C80" s="1">
        <v>20</v>
      </c>
      <c r="D80" s="1" t="s">
        <v>271</v>
      </c>
      <c r="E80" s="32">
        <v>2021025</v>
      </c>
      <c r="F80" s="1">
        <v>1.17</v>
      </c>
      <c r="G80" s="21">
        <f t="shared" si="12"/>
        <v>1.17</v>
      </c>
      <c r="H80" s="7">
        <v>2020</v>
      </c>
      <c r="I80" s="21">
        <v>0</v>
      </c>
      <c r="J80" s="21"/>
      <c r="K80" s="21">
        <f t="shared" si="10"/>
        <v>0</v>
      </c>
      <c r="L80" s="8">
        <v>450269.57</v>
      </c>
      <c r="M80" s="1" t="s">
        <v>490</v>
      </c>
      <c r="N80" s="9">
        <v>163661702</v>
      </c>
      <c r="O80" s="6" t="s">
        <v>609</v>
      </c>
      <c r="P80" s="1" t="s">
        <v>12</v>
      </c>
      <c r="Q80" s="22">
        <f>IFERROR(VLOOKUP(P80,[47]conductor_pz_summary_hftd_23_re!$B$2:$Q$3636,8,FALSE),0)</f>
        <v>21</v>
      </c>
      <c r="R80" s="22">
        <f>IFERROR(VLOOKUP(P80,[48]conductor_pz_summary_hftd_23_re!$B$2:$H$3636,7,0),0)/1609</f>
        <v>1.4878815160173089</v>
      </c>
      <c r="S80" s="1">
        <f>IFERROR(VLOOKUP(P80,[47]conductor_pz_summary_hftd_23_re!$B$2:$Q$3636,14,FALSE),0)</f>
        <v>2737</v>
      </c>
      <c r="T80" s="1">
        <f t="shared" si="13"/>
        <v>1.0337860551407129E-2</v>
      </c>
      <c r="U80" s="1">
        <f>IFERROR(VLOOKUP(P80,[47]conductor_pz_summary_hftd_23_re!$B$2:$Q$3636,13,FALSE),0)</f>
        <v>4.9227907387652998E-4</v>
      </c>
      <c r="V80" s="2">
        <f>IFERROR(VLOOKUP(P80,[49]conductor_pz_summary_hftd_23_re!$B$2:$N$3636,13,FALSE),0)</f>
        <v>2641</v>
      </c>
      <c r="W80">
        <f t="shared" si="14"/>
        <v>5.4465686944885567E-3</v>
      </c>
      <c r="X80" s="1">
        <v>26</v>
      </c>
      <c r="Y80" s="1" t="s">
        <v>491</v>
      </c>
      <c r="Z80" s="1" t="s">
        <v>492</v>
      </c>
      <c r="AA80" s="6" t="s">
        <v>551</v>
      </c>
      <c r="AB80" s="6" t="s">
        <v>552</v>
      </c>
      <c r="AC80" s="6" t="s">
        <v>350</v>
      </c>
      <c r="AD80" s="6" t="s">
        <v>94</v>
      </c>
      <c r="AE80" s="1">
        <v>5785221</v>
      </c>
      <c r="AF80" s="1" t="s">
        <v>643</v>
      </c>
      <c r="AG80" s="1">
        <v>114701195</v>
      </c>
      <c r="AH80" s="36">
        <v>35052825</v>
      </c>
      <c r="AI80" s="1" t="s">
        <v>644</v>
      </c>
      <c r="AJ80" s="1">
        <v>6168</v>
      </c>
      <c r="AK80" s="1">
        <v>0</v>
      </c>
      <c r="AL80" s="1">
        <v>0</v>
      </c>
      <c r="AM80" s="1">
        <v>0</v>
      </c>
      <c r="AO80" s="39" t="s">
        <v>645</v>
      </c>
      <c r="AP80" s="1">
        <v>10296</v>
      </c>
      <c r="AQ80" s="23">
        <v>1.95</v>
      </c>
      <c r="AR80" s="25">
        <v>2134266</v>
      </c>
      <c r="AS80" s="39" t="s">
        <v>646</v>
      </c>
      <c r="AT80" s="6">
        <v>0</v>
      </c>
      <c r="AU80" s="6">
        <v>0</v>
      </c>
      <c r="AV80" s="6">
        <v>5785</v>
      </c>
      <c r="AW80" s="1">
        <f t="shared" si="11"/>
        <v>5785</v>
      </c>
      <c r="AX80" s="23">
        <f t="shared" si="15"/>
        <v>1.0956439393939394</v>
      </c>
      <c r="AY80" s="34">
        <v>2103636.3636363638</v>
      </c>
      <c r="AZ80" s="39" t="s">
        <v>647</v>
      </c>
      <c r="BA80" s="39" t="s">
        <v>648</v>
      </c>
      <c r="BB80" s="1">
        <v>0</v>
      </c>
      <c r="BC80" s="1">
        <v>0</v>
      </c>
      <c r="BD80" s="1">
        <v>6168</v>
      </c>
      <c r="BE80" s="1">
        <v>6168</v>
      </c>
      <c r="BF80" s="23">
        <v>1.1681818181818182</v>
      </c>
      <c r="BG80" s="26">
        <v>2342292</v>
      </c>
      <c r="BH80" s="25">
        <v>3544410</v>
      </c>
      <c r="BI80" s="27">
        <v>379.74902723735408</v>
      </c>
    </row>
    <row r="81" spans="1:63" s="6" customFormat="1" x14ac:dyDescent="0.25">
      <c r="A81" s="30">
        <v>35052731</v>
      </c>
      <c r="B81" s="31" t="s">
        <v>649</v>
      </c>
      <c r="C81" s="2">
        <v>19</v>
      </c>
      <c r="D81" s="2" t="s">
        <v>271</v>
      </c>
      <c r="E81" s="32">
        <v>2021026</v>
      </c>
      <c r="F81" s="1">
        <v>1.47</v>
      </c>
      <c r="G81" s="21">
        <f t="shared" si="12"/>
        <v>1.47</v>
      </c>
      <c r="H81" s="2">
        <v>2020</v>
      </c>
      <c r="I81" s="21">
        <v>0</v>
      </c>
      <c r="J81" s="21"/>
      <c r="K81" s="21">
        <f t="shared" si="10"/>
        <v>0</v>
      </c>
      <c r="L81" s="8">
        <v>135172.96</v>
      </c>
      <c r="M81" s="1" t="s">
        <v>650</v>
      </c>
      <c r="N81" s="9">
        <v>82841101</v>
      </c>
      <c r="O81" s="6" t="s">
        <v>476</v>
      </c>
      <c r="P81" s="1" t="s">
        <v>13</v>
      </c>
      <c r="Q81" s="22">
        <f>IFERROR(VLOOKUP(P81,[47]conductor_pz_summary_hftd_23_re!$B$2:$Q$3636,8,FALSE),0)</f>
        <v>181</v>
      </c>
      <c r="R81" s="22">
        <f>IFERROR(VLOOKUP(P81,[48]conductor_pz_summary_hftd_23_re!$B$2:$H$3636,7,0),0)/1609</f>
        <v>14.421118969241455</v>
      </c>
      <c r="S81" s="1">
        <f>IFERROR(VLOOKUP(P81,[47]conductor_pz_summary_hftd_23_re!$B$2:$Q$3636,14,FALSE),0)</f>
        <v>2456</v>
      </c>
      <c r="T81" s="1">
        <f t="shared" si="13"/>
        <v>0.39280235276925696</v>
      </c>
      <c r="U81" s="1">
        <f>IFERROR(VLOOKUP(P81,[47]conductor_pz_summary_hftd_23_re!$B$2:$Q$3636,13,FALSE),0)</f>
        <v>2.1701787445815302E-3</v>
      </c>
      <c r="V81" s="2">
        <f>IFERROR(VLOOKUP(P81,[49]conductor_pz_summary_hftd_23_re!$B$2:$N$3636,13,FALSE),0)</f>
        <v>2657</v>
      </c>
      <c r="W81">
        <f t="shared" si="14"/>
        <v>2.6826700346040514E-2</v>
      </c>
      <c r="X81" s="1">
        <v>354</v>
      </c>
      <c r="Y81" s="1" t="s">
        <v>491</v>
      </c>
      <c r="Z81" s="1" t="s">
        <v>651</v>
      </c>
      <c r="AA81" s="6" t="s">
        <v>470</v>
      </c>
      <c r="AB81" s="6" t="s">
        <v>399</v>
      </c>
      <c r="AC81" s="6" t="s">
        <v>129</v>
      </c>
      <c r="AD81" s="6" t="s">
        <v>129</v>
      </c>
      <c r="AE81" s="1">
        <v>5782530</v>
      </c>
      <c r="AF81" s="1" t="s">
        <v>652</v>
      </c>
      <c r="AG81" s="1">
        <v>114607365</v>
      </c>
      <c r="AH81" s="30">
        <v>35052731</v>
      </c>
      <c r="AI81" s="1" t="s">
        <v>653</v>
      </c>
      <c r="AJ81" s="1">
        <v>7779</v>
      </c>
      <c r="AK81" s="1">
        <v>0</v>
      </c>
      <c r="AL81" s="1">
        <v>0</v>
      </c>
      <c r="AM81" s="1">
        <v>0</v>
      </c>
      <c r="AO81" s="33" t="s">
        <v>654</v>
      </c>
      <c r="AP81" s="1">
        <v>12830.400000000001</v>
      </c>
      <c r="AQ81" s="23">
        <v>2.4300000000000002</v>
      </c>
      <c r="AR81" s="25">
        <v>3837000</v>
      </c>
      <c r="AS81" s="1" t="s">
        <v>497</v>
      </c>
      <c r="AW81" s="1">
        <f t="shared" si="11"/>
        <v>0</v>
      </c>
      <c r="AX81" s="23">
        <v>0</v>
      </c>
      <c r="AZ81" s="42" t="s">
        <v>655</v>
      </c>
      <c r="BA81" s="42" t="s">
        <v>656</v>
      </c>
      <c r="BB81" s="1">
        <v>0</v>
      </c>
      <c r="BC81" s="1">
        <v>0</v>
      </c>
      <c r="BD81" s="1">
        <v>7779</v>
      </c>
      <c r="BE81" s="1">
        <v>7779</v>
      </c>
      <c r="BF81" s="23">
        <v>1.4732954545454546</v>
      </c>
      <c r="BG81" s="26">
        <v>3391041</v>
      </c>
      <c r="BH81" s="25">
        <v>4994628</v>
      </c>
      <c r="BI81" s="27">
        <v>435.92248360971848</v>
      </c>
    </row>
    <row r="82" spans="1:63" s="6" customFormat="1" x14ac:dyDescent="0.25">
      <c r="A82" s="38">
        <v>35145540</v>
      </c>
      <c r="B82" s="31" t="s">
        <v>657</v>
      </c>
      <c r="C82" s="1">
        <v>18</v>
      </c>
      <c r="D82" s="1" t="s">
        <v>271</v>
      </c>
      <c r="E82" s="32">
        <v>2021027</v>
      </c>
      <c r="F82" s="21">
        <v>1.274</v>
      </c>
      <c r="G82" s="21">
        <f t="shared" si="12"/>
        <v>1.274</v>
      </c>
      <c r="H82" s="7">
        <v>2020</v>
      </c>
      <c r="I82" s="21">
        <v>0</v>
      </c>
      <c r="J82" s="21"/>
      <c r="K82" s="21">
        <f t="shared" si="10"/>
        <v>0</v>
      </c>
      <c r="L82" s="8">
        <v>175026.03</v>
      </c>
      <c r="M82" s="1" t="s">
        <v>658</v>
      </c>
      <c r="N82" s="9">
        <v>163451702</v>
      </c>
      <c r="O82" s="6" t="s">
        <v>659</v>
      </c>
      <c r="P82" s="1" t="s">
        <v>14</v>
      </c>
      <c r="Q82" s="22">
        <f>IFERROR(VLOOKUP(P82,[47]conductor_pz_summary_hftd_23_re!$B$2:$Q$3636,8,FALSE),0)</f>
        <v>47</v>
      </c>
      <c r="R82" s="22">
        <f>IFERROR(VLOOKUP(P82,[48]conductor_pz_summary_hftd_23_re!$B$2:$H$3636,7,0),0)/1609</f>
        <v>1.4613805826632567</v>
      </c>
      <c r="S82" s="1">
        <f>IFERROR(VLOOKUP(P82,[47]conductor_pz_summary_hftd_23_re!$B$2:$Q$3636,14,FALSE),0)</f>
        <v>1316</v>
      </c>
      <c r="T82" s="1">
        <f t="shared" si="13"/>
        <v>1.8439943808705479</v>
      </c>
      <c r="U82" s="1">
        <f>IFERROR(VLOOKUP(P82,[47]conductor_pz_summary_hftd_23_re!$B$2:$Q$3636,13,FALSE),0)</f>
        <v>3.92339229972457E-2</v>
      </c>
      <c r="V82" s="2">
        <f>IFERROR(VLOOKUP(P82,[49]conductor_pz_summary_hftd_23_re!$B$2:$N$3636,13,FALSE),0)</f>
        <v>1692</v>
      </c>
      <c r="W82">
        <f t="shared" si="14"/>
        <v>1.6021242213769131</v>
      </c>
      <c r="X82" s="1">
        <v>3052</v>
      </c>
      <c r="Y82" s="1" t="s">
        <v>491</v>
      </c>
      <c r="Z82" s="1" t="s">
        <v>660</v>
      </c>
      <c r="AA82" s="6" t="s">
        <v>661</v>
      </c>
      <c r="AB82" s="6" t="s">
        <v>662</v>
      </c>
      <c r="AC82" s="6" t="s">
        <v>567</v>
      </c>
      <c r="AD82" s="6" t="s">
        <v>94</v>
      </c>
      <c r="AE82" s="1">
        <v>5788779</v>
      </c>
      <c r="AF82" s="1" t="s">
        <v>663</v>
      </c>
      <c r="AG82" s="1">
        <v>118259180</v>
      </c>
      <c r="AH82" s="38">
        <v>35145540</v>
      </c>
      <c r="AI82" s="1" t="s">
        <v>664</v>
      </c>
      <c r="AJ82" s="1">
        <v>0</v>
      </c>
      <c r="AK82" s="1">
        <v>2272</v>
      </c>
      <c r="AL82" s="1">
        <f>6726-2272</f>
        <v>4454</v>
      </c>
      <c r="AM82" s="1">
        <v>0</v>
      </c>
      <c r="AO82" s="43" t="s">
        <v>665</v>
      </c>
      <c r="AP82" s="1">
        <v>2640</v>
      </c>
      <c r="AQ82" s="23">
        <v>0.5</v>
      </c>
      <c r="AR82" s="25">
        <v>3900000</v>
      </c>
      <c r="AS82" s="1" t="s">
        <v>497</v>
      </c>
      <c r="AT82" s="6">
        <v>4454</v>
      </c>
      <c r="AU82" s="6">
        <v>2272</v>
      </c>
      <c r="AV82" s="6">
        <v>0</v>
      </c>
      <c r="AW82" s="1">
        <f t="shared" si="11"/>
        <v>6726</v>
      </c>
      <c r="AX82" s="23">
        <f>AW82/5280</f>
        <v>1.2738636363636364</v>
      </c>
      <c r="AY82" s="34">
        <v>2100000</v>
      </c>
      <c r="AZ82" s="39" t="s">
        <v>666</v>
      </c>
      <c r="BA82" s="1"/>
      <c r="BB82" s="1"/>
      <c r="BC82" s="1"/>
      <c r="BD82" s="1"/>
      <c r="BE82" s="1"/>
      <c r="BF82" s="23"/>
      <c r="BG82" s="26"/>
      <c r="BH82" s="25"/>
      <c r="BI82" s="27"/>
    </row>
    <row r="83" spans="1:63" s="6" customFormat="1" x14ac:dyDescent="0.25">
      <c r="A83" s="36">
        <v>35052737</v>
      </c>
      <c r="B83" s="31" t="s">
        <v>649</v>
      </c>
      <c r="C83" s="2">
        <v>18</v>
      </c>
      <c r="D83" s="2" t="s">
        <v>271</v>
      </c>
      <c r="E83" s="32">
        <v>2021028</v>
      </c>
      <c r="F83" s="21">
        <v>1.587</v>
      </c>
      <c r="G83" s="21">
        <f t="shared" si="12"/>
        <v>1.587</v>
      </c>
      <c r="H83" s="2">
        <v>2020</v>
      </c>
      <c r="I83" s="21">
        <v>0</v>
      </c>
      <c r="J83" s="21"/>
      <c r="K83" s="21">
        <f t="shared" si="10"/>
        <v>0</v>
      </c>
      <c r="L83" s="8">
        <v>79871.92</v>
      </c>
      <c r="M83" s="1" t="s">
        <v>658</v>
      </c>
      <c r="N83" s="9">
        <v>163661701</v>
      </c>
      <c r="O83" s="6" t="s">
        <v>550</v>
      </c>
      <c r="P83" s="1" t="s">
        <v>5</v>
      </c>
      <c r="Q83" s="22">
        <f>IFERROR(VLOOKUP(P83,[47]conductor_pz_summary_hftd_23_re!$B$2:$Q$3636,8,FALSE),0)</f>
        <v>132</v>
      </c>
      <c r="R83" s="22">
        <f>IFERROR(VLOOKUP(P83,[48]conductor_pz_summary_hftd_23_re!$B$2:$H$3636,7,0),0)/1609</f>
        <v>11.858056951620696</v>
      </c>
      <c r="S83" s="1">
        <f>IFERROR(VLOOKUP(P83,[47]conductor_pz_summary_hftd_23_re!$B$2:$Q$3636,14,FALSE),0)</f>
        <v>2267</v>
      </c>
      <c r="T83" s="1">
        <f t="shared" si="13"/>
        <v>0.50381102520239307</v>
      </c>
      <c r="U83" s="1">
        <f>IFERROR(VLOOKUP(P83,[47]conductor_pz_summary_hftd_23_re!$B$2:$Q$3636,13,FALSE),0)</f>
        <v>3.81675019092722E-3</v>
      </c>
      <c r="V83" s="2">
        <f>IFERROR(VLOOKUP(P83,[49]conductor_pz_summary_hftd_23_re!$B$2:$N$3636,13,FALSE),0)</f>
        <v>2336</v>
      </c>
      <c r="W83">
        <f t="shared" si="14"/>
        <v>4.5175801328415477E-2</v>
      </c>
      <c r="X83" s="1">
        <v>12</v>
      </c>
      <c r="Y83" s="1" t="s">
        <v>491</v>
      </c>
      <c r="Z83" s="1" t="s">
        <v>651</v>
      </c>
      <c r="AA83" s="6" t="s">
        <v>667</v>
      </c>
      <c r="AB83" s="6" t="s">
        <v>552</v>
      </c>
      <c r="AC83" s="6" t="s">
        <v>350</v>
      </c>
      <c r="AD83" s="6" t="s">
        <v>94</v>
      </c>
      <c r="AE83" s="1">
        <v>5785238</v>
      </c>
      <c r="AF83" s="1" t="s">
        <v>668</v>
      </c>
      <c r="AG83" s="1">
        <v>114675474</v>
      </c>
      <c r="AH83" s="36">
        <v>35052737</v>
      </c>
      <c r="AI83" s="1" t="s">
        <v>669</v>
      </c>
      <c r="AJ83" s="1">
        <v>8378</v>
      </c>
      <c r="AK83" s="1">
        <v>0</v>
      </c>
      <c r="AL83" s="1">
        <v>0</v>
      </c>
      <c r="AM83" s="1">
        <v>0</v>
      </c>
      <c r="AO83" s="33" t="s">
        <v>555</v>
      </c>
      <c r="AP83" s="1">
        <v>10401.6</v>
      </c>
      <c r="AQ83" s="23">
        <v>1.97</v>
      </c>
      <c r="AR83" s="25">
        <v>2126216</v>
      </c>
      <c r="AS83" s="33" t="s">
        <v>556</v>
      </c>
      <c r="AT83" s="6">
        <v>0</v>
      </c>
      <c r="AU83" s="6">
        <v>0</v>
      </c>
      <c r="AV83" s="6">
        <v>8605</v>
      </c>
      <c r="AW83" s="1">
        <f t="shared" si="11"/>
        <v>8605</v>
      </c>
      <c r="AX83" s="23">
        <v>1.6297348484848484</v>
      </c>
      <c r="AY83" s="34">
        <v>3129090.9090909087</v>
      </c>
      <c r="AZ83" s="33" t="s">
        <v>670</v>
      </c>
      <c r="BA83" s="39" t="s">
        <v>671</v>
      </c>
      <c r="BB83" s="1">
        <v>0</v>
      </c>
      <c r="BC83" s="1">
        <v>0</v>
      </c>
      <c r="BD83" s="1">
        <v>8378</v>
      </c>
      <c r="BE83" s="1">
        <v>8378</v>
      </c>
      <c r="BF83" s="23">
        <v>1.5867424242424242</v>
      </c>
      <c r="BG83" s="26">
        <v>2060222</v>
      </c>
      <c r="BH83" s="25">
        <v>2768676</v>
      </c>
      <c r="BI83" s="27">
        <v>245.90857006445452</v>
      </c>
    </row>
    <row r="84" spans="1:63" s="6" customFormat="1" x14ac:dyDescent="0.25">
      <c r="A84" s="36">
        <v>35094513</v>
      </c>
      <c r="B84" s="31" t="s">
        <v>649</v>
      </c>
      <c r="C84" s="2">
        <v>18</v>
      </c>
      <c r="D84" s="2" t="s">
        <v>271</v>
      </c>
      <c r="E84" s="32">
        <v>2021029</v>
      </c>
      <c r="F84" s="21">
        <v>1.92</v>
      </c>
      <c r="G84" s="21">
        <f t="shared" si="12"/>
        <v>1.92</v>
      </c>
      <c r="H84" s="2">
        <v>2020</v>
      </c>
      <c r="I84" s="21">
        <v>0</v>
      </c>
      <c r="J84" s="21"/>
      <c r="K84" s="21">
        <f t="shared" si="10"/>
        <v>0</v>
      </c>
      <c r="L84" s="8">
        <v>162001.21</v>
      </c>
      <c r="M84" s="1" t="s">
        <v>658</v>
      </c>
      <c r="N84" s="9">
        <v>162821702</v>
      </c>
      <c r="O84" s="6" t="s">
        <v>672</v>
      </c>
      <c r="P84" s="1" t="s">
        <v>15</v>
      </c>
      <c r="Q84" s="22">
        <f>IFERROR(VLOOKUP(P84,[47]conductor_pz_summary_hftd_23_re!$B$2:$Q$3636,8,FALSE),0)</f>
        <v>118</v>
      </c>
      <c r="R84" s="22">
        <f>IFERROR(VLOOKUP(P84,[48]conductor_pz_summary_hftd_23_re!$B$2:$H$3636,7,0),0)/1609</f>
        <v>8.3796776309891232</v>
      </c>
      <c r="S84" s="1">
        <f>IFERROR(VLOOKUP(P84,[47]conductor_pz_summary_hftd_23_re!$B$2:$Q$3636,14,FALSE),0)</f>
        <v>2712</v>
      </c>
      <c r="T84" s="1">
        <f t="shared" si="13"/>
        <v>6.9602264910888931E-2</v>
      </c>
      <c r="U84" s="1">
        <f>IFERROR(VLOOKUP(P84,[47]conductor_pz_summary_hftd_23_re!$B$2:$Q$3636,13,FALSE),0)</f>
        <v>5.89849702634652E-4</v>
      </c>
      <c r="V84" s="2">
        <f>IFERROR(VLOOKUP(P84,[49]conductor_pz_summary_hftd_23_re!$B$2:$N$3636,13,FALSE),0)</f>
        <v>2706</v>
      </c>
      <c r="W84">
        <f t="shared" si="14"/>
        <v>1.0684940104408146E-2</v>
      </c>
      <c r="X84" s="1">
        <v>19</v>
      </c>
      <c r="Y84" s="1" t="s">
        <v>491</v>
      </c>
      <c r="Z84" s="1" t="s">
        <v>651</v>
      </c>
      <c r="AA84" s="6" t="s">
        <v>673</v>
      </c>
      <c r="AB84" s="6" t="s">
        <v>662</v>
      </c>
      <c r="AC84" s="6" t="s">
        <v>567</v>
      </c>
      <c r="AD84" s="6" t="s">
        <v>94</v>
      </c>
      <c r="AE84" s="1">
        <v>5785245</v>
      </c>
      <c r="AF84" s="1" t="s">
        <v>674</v>
      </c>
      <c r="AG84" s="1">
        <v>114567769</v>
      </c>
      <c r="AH84" s="36">
        <v>35094513</v>
      </c>
      <c r="AI84" s="1" t="s">
        <v>675</v>
      </c>
      <c r="AJ84" s="1">
        <v>10091</v>
      </c>
      <c r="AK84" s="1">
        <v>0</v>
      </c>
      <c r="AL84" s="1">
        <v>0</v>
      </c>
      <c r="AM84" s="1">
        <v>0</v>
      </c>
      <c r="AO84" s="33" t="s">
        <v>676</v>
      </c>
      <c r="AP84" s="1">
        <v>8131.2</v>
      </c>
      <c r="AQ84" s="23">
        <v>1.54</v>
      </c>
      <c r="AR84" s="25">
        <v>1660057.1429999999</v>
      </c>
      <c r="AS84" s="33" t="s">
        <v>677</v>
      </c>
      <c r="AT84" s="6">
        <v>0</v>
      </c>
      <c r="AU84" s="6">
        <v>0</v>
      </c>
      <c r="AV84" s="6">
        <v>10091</v>
      </c>
      <c r="AW84" s="1">
        <f t="shared" si="11"/>
        <v>10091</v>
      </c>
      <c r="AX84" s="23">
        <v>1.9111742424242424</v>
      </c>
      <c r="AY84" s="34">
        <v>3669454.5454545454</v>
      </c>
      <c r="AZ84" s="42" t="s">
        <v>678</v>
      </c>
      <c r="BA84" s="1"/>
      <c r="BB84" s="1"/>
      <c r="BC84" s="1"/>
      <c r="BD84" s="1"/>
      <c r="BE84" s="1"/>
      <c r="BF84" s="23"/>
      <c r="BG84" s="26"/>
      <c r="BH84" s="25"/>
      <c r="BI84" s="27"/>
    </row>
    <row r="85" spans="1:63" s="6" customFormat="1" x14ac:dyDescent="0.25">
      <c r="A85" s="38">
        <v>35145525</v>
      </c>
      <c r="B85" s="31" t="s">
        <v>657</v>
      </c>
      <c r="C85" s="1">
        <v>18</v>
      </c>
      <c r="D85" s="1" t="s">
        <v>271</v>
      </c>
      <c r="E85" s="32">
        <v>2021030</v>
      </c>
      <c r="F85" s="21">
        <v>1.78</v>
      </c>
      <c r="G85" s="21">
        <f t="shared" si="12"/>
        <v>1.78</v>
      </c>
      <c r="H85" s="7">
        <v>2020</v>
      </c>
      <c r="I85" s="21">
        <v>0</v>
      </c>
      <c r="J85" s="21"/>
      <c r="K85" s="21">
        <f t="shared" si="10"/>
        <v>0</v>
      </c>
      <c r="L85" s="8">
        <v>140676.48000000001</v>
      </c>
      <c r="M85" s="1" t="s">
        <v>658</v>
      </c>
      <c r="N85" s="9">
        <v>43321104</v>
      </c>
      <c r="O85" s="6" t="s">
        <v>679</v>
      </c>
      <c r="P85" s="1" t="s">
        <v>16</v>
      </c>
      <c r="Q85" s="22">
        <f>IFERROR(VLOOKUP(P85,[47]conductor_pz_summary_hftd_23_re!$B$2:$Q$3636,8,FALSE),0)</f>
        <v>34</v>
      </c>
      <c r="R85" s="22">
        <f>IFERROR(VLOOKUP(P85,[48]conductor_pz_summary_hftd_23_re!$B$2:$H$3636,7,0),0)/1609</f>
        <v>0.56024436794739585</v>
      </c>
      <c r="S85" s="1">
        <f>IFERROR(VLOOKUP(P85,[47]conductor_pz_summary_hftd_23_re!$B$2:$Q$3636,14,FALSE),0)</f>
        <v>3302</v>
      </c>
      <c r="T85" s="1">
        <f t="shared" si="13"/>
        <v>1.4935466258917009E-4</v>
      </c>
      <c r="U85" s="1">
        <f>IFERROR(VLOOKUP(P85,[47]conductor_pz_summary_hftd_23_re!$B$2:$Q$3636,13,FALSE),0)</f>
        <v>4.3927841937991199E-6</v>
      </c>
      <c r="V85" s="2">
        <f>IFERROR(VLOOKUP(P85,[49]conductor_pz_summary_hftd_23_re!$B$2:$N$3636,13,FALSE),0)</f>
        <v>2944</v>
      </c>
      <c r="W85">
        <f t="shared" si="14"/>
        <v>4.6978211914724336E-4</v>
      </c>
      <c r="X85" s="1">
        <v>1522</v>
      </c>
      <c r="Y85" s="1" t="s">
        <v>500</v>
      </c>
      <c r="Z85" s="1" t="s">
        <v>660</v>
      </c>
      <c r="AA85" s="6" t="s">
        <v>680</v>
      </c>
      <c r="AB85" s="6" t="s">
        <v>298</v>
      </c>
      <c r="AC85" s="6" t="s">
        <v>298</v>
      </c>
      <c r="AD85" s="6" t="s">
        <v>292</v>
      </c>
      <c r="AE85" s="1">
        <v>5788787</v>
      </c>
      <c r="AF85" s="1" t="s">
        <v>681</v>
      </c>
      <c r="AG85" s="1">
        <v>118266592</v>
      </c>
      <c r="AH85" s="38">
        <v>35145525</v>
      </c>
      <c r="AI85" s="1" t="s">
        <v>682</v>
      </c>
      <c r="AJ85" s="1">
        <v>0</v>
      </c>
      <c r="AK85" s="1">
        <v>9398.4</v>
      </c>
      <c r="AL85" s="1">
        <v>0</v>
      </c>
      <c r="AM85" s="1">
        <v>0</v>
      </c>
      <c r="AO85" s="43" t="s">
        <v>683</v>
      </c>
      <c r="AP85" s="1">
        <v>9398.4</v>
      </c>
      <c r="AQ85" s="23">
        <v>1.78</v>
      </c>
      <c r="AR85" s="25">
        <v>17891818</v>
      </c>
      <c r="AS85" s="1" t="s">
        <v>497</v>
      </c>
      <c r="AT85" s="6">
        <v>0</v>
      </c>
      <c r="AU85" s="6">
        <v>9398.4</v>
      </c>
      <c r="AV85" s="6">
        <v>0</v>
      </c>
      <c r="AW85" s="1">
        <f t="shared" si="11"/>
        <v>9398.4</v>
      </c>
      <c r="AX85" s="23">
        <f t="shared" ref="AX85:AX90" si="16">AW85/5280</f>
        <v>1.78</v>
      </c>
      <c r="AY85" s="34">
        <v>7476000</v>
      </c>
      <c r="AZ85" s="39" t="s">
        <v>684</v>
      </c>
      <c r="BA85" s="1"/>
      <c r="BB85" s="1"/>
      <c r="BC85" s="1"/>
      <c r="BD85" s="1"/>
      <c r="BE85" s="1"/>
      <c r="BF85" s="23"/>
      <c r="BG85" s="26"/>
      <c r="BH85" s="25"/>
      <c r="BI85" s="27"/>
      <c r="BK85" s="42" t="s">
        <v>685</v>
      </c>
    </row>
    <row r="86" spans="1:63" s="6" customFormat="1" x14ac:dyDescent="0.25">
      <c r="A86" s="38">
        <v>35145524</v>
      </c>
      <c r="B86" s="31" t="s">
        <v>657</v>
      </c>
      <c r="C86" s="1">
        <v>18</v>
      </c>
      <c r="D86" s="1" t="s">
        <v>271</v>
      </c>
      <c r="E86" s="32">
        <v>2021031</v>
      </c>
      <c r="F86" s="21">
        <v>1.5</v>
      </c>
      <c r="G86" s="21">
        <f t="shared" si="12"/>
        <v>1.5</v>
      </c>
      <c r="H86" s="7">
        <v>2020</v>
      </c>
      <c r="I86" s="21">
        <v>0</v>
      </c>
      <c r="J86" s="21"/>
      <c r="K86" s="21">
        <f t="shared" si="10"/>
        <v>0</v>
      </c>
      <c r="L86" s="8">
        <v>155682.88</v>
      </c>
      <c r="M86" s="1" t="s">
        <v>658</v>
      </c>
      <c r="N86" s="9">
        <v>43321103</v>
      </c>
      <c r="O86" s="6" t="s">
        <v>382</v>
      </c>
      <c r="P86" s="1" t="s">
        <v>17</v>
      </c>
      <c r="Q86" s="22">
        <f>IFERROR(VLOOKUP(P86,[47]conductor_pz_summary_hftd_23_re!$B$2:$Q$3636,8,FALSE),0)</f>
        <v>41</v>
      </c>
      <c r="R86" s="22">
        <f>IFERROR(VLOOKUP(P86,[48]conductor_pz_summary_hftd_23_re!$B$2:$H$3636,7,0),0)/1609</f>
        <v>2.4432880788637288</v>
      </c>
      <c r="S86" s="1">
        <f>IFERROR(VLOOKUP(P86,[47]conductor_pz_summary_hftd_23_re!$B$2:$Q$3636,14,FALSE),0)</f>
        <v>1755</v>
      </c>
      <c r="T86" s="1">
        <f t="shared" si="13"/>
        <v>0.67489435474305426</v>
      </c>
      <c r="U86" s="1">
        <f>IFERROR(VLOOKUP(P86,[47]conductor_pz_summary_hftd_23_re!$B$2:$Q$3636,13,FALSE),0)</f>
        <v>1.6460837920562299E-2</v>
      </c>
      <c r="V86" s="2">
        <f>IFERROR(VLOOKUP(P86,[49]conductor_pz_summary_hftd_23_re!$B$2:$N$3636,13,FALSE),0)</f>
        <v>2033</v>
      </c>
      <c r="W86">
        <f t="shared" si="14"/>
        <v>0.41019236555172217</v>
      </c>
      <c r="X86" s="1">
        <v>628</v>
      </c>
      <c r="Y86" s="1" t="s">
        <v>491</v>
      </c>
      <c r="Z86" s="1" t="s">
        <v>660</v>
      </c>
      <c r="AA86" s="6" t="s">
        <v>297</v>
      </c>
      <c r="AB86" s="6" t="s">
        <v>298</v>
      </c>
      <c r="AC86" s="6" t="s">
        <v>298</v>
      </c>
      <c r="AD86" s="6" t="s">
        <v>292</v>
      </c>
      <c r="AE86" s="1">
        <v>5788786</v>
      </c>
      <c r="AF86" s="1" t="s">
        <v>686</v>
      </c>
      <c r="AG86" s="1">
        <v>118266591</v>
      </c>
      <c r="AH86" s="38">
        <v>35145524</v>
      </c>
      <c r="AI86" s="1" t="s">
        <v>687</v>
      </c>
      <c r="AJ86" s="1">
        <v>0</v>
      </c>
      <c r="AK86" s="1">
        <v>7920</v>
      </c>
      <c r="AL86" s="1">
        <v>0</v>
      </c>
      <c r="AM86" s="1">
        <v>0</v>
      </c>
      <c r="AO86" s="43" t="s">
        <v>688</v>
      </c>
      <c r="AP86" s="1">
        <v>7920</v>
      </c>
      <c r="AQ86" s="23">
        <v>1.5</v>
      </c>
      <c r="AR86" s="25">
        <v>14953636</v>
      </c>
      <c r="AS86" s="1" t="s">
        <v>497</v>
      </c>
      <c r="AT86" s="6">
        <v>0</v>
      </c>
      <c r="AU86" s="6">
        <v>7920</v>
      </c>
      <c r="AV86" s="6">
        <v>0</v>
      </c>
      <c r="AW86" s="1">
        <f t="shared" si="11"/>
        <v>7920</v>
      </c>
      <c r="AX86" s="23">
        <f t="shared" si="16"/>
        <v>1.5</v>
      </c>
      <c r="AY86" s="34">
        <v>6300000</v>
      </c>
      <c r="AZ86" s="39" t="s">
        <v>689</v>
      </c>
      <c r="BA86" s="1"/>
      <c r="BB86" s="1"/>
      <c r="BC86" s="1"/>
      <c r="BD86" s="1"/>
      <c r="BE86" s="1"/>
      <c r="BF86" s="23"/>
      <c r="BG86" s="26"/>
      <c r="BH86" s="25"/>
      <c r="BI86" s="27"/>
    </row>
    <row r="87" spans="1:63" s="6" customFormat="1" x14ac:dyDescent="0.25">
      <c r="A87" s="36">
        <v>35137590</v>
      </c>
      <c r="B87" s="44" t="s">
        <v>690</v>
      </c>
      <c r="C87" s="1">
        <v>14</v>
      </c>
      <c r="D87" s="1" t="s">
        <v>271</v>
      </c>
      <c r="E87" s="32">
        <v>2021032</v>
      </c>
      <c r="F87" s="21">
        <v>0.53</v>
      </c>
      <c r="G87" s="21">
        <f t="shared" si="12"/>
        <v>0.53</v>
      </c>
      <c r="H87" s="7">
        <v>2021</v>
      </c>
      <c r="I87" s="21"/>
      <c r="J87" s="21"/>
      <c r="K87" s="21">
        <f t="shared" si="10"/>
        <v>0</v>
      </c>
      <c r="L87" s="8">
        <v>9882.02</v>
      </c>
      <c r="M87" s="1" t="s">
        <v>691</v>
      </c>
      <c r="N87" s="9">
        <v>43141101</v>
      </c>
      <c r="O87" s="6" t="s">
        <v>692</v>
      </c>
      <c r="P87" s="1" t="s">
        <v>18</v>
      </c>
      <c r="Q87" s="22">
        <f>IFERROR(VLOOKUP(P87,[47]conductor_pz_summary_hftd_23_re!$B$2:$Q$3636,8,FALSE),0)</f>
        <v>146</v>
      </c>
      <c r="R87" s="22">
        <f>IFERROR(VLOOKUP(P87,[48]conductor_pz_summary_hftd_23_re!$B$2:$H$3636,7,0),0)/1609</f>
        <v>4.7309884289804103</v>
      </c>
      <c r="S87" s="1">
        <f>IFERROR(VLOOKUP(P87,[47]conductor_pz_summary_hftd_23_re!$B$2:$Q$3636,14,FALSE),0)</f>
        <v>86</v>
      </c>
      <c r="T87" s="1">
        <f t="shared" si="13"/>
        <v>52.814377958384867</v>
      </c>
      <c r="U87" s="1">
        <f>IFERROR(VLOOKUP(P87,[47]conductor_pz_summary_hftd_23_re!$B$2:$Q$3636,13,FALSE),0)</f>
        <v>0.36174231478345797</v>
      </c>
      <c r="V87" s="2">
        <f>IFERROR(VLOOKUP(P87,[49]conductor_pz_summary_hftd_23_re!$B$2:$N$3636,13,FALSE),0)</f>
        <v>335</v>
      </c>
      <c r="W87">
        <f t="shared" si="14"/>
        <v>3.9641579966967457</v>
      </c>
      <c r="X87" s="1">
        <v>413</v>
      </c>
      <c r="Y87" s="1" t="s">
        <v>491</v>
      </c>
      <c r="Z87" s="1" t="s">
        <v>693</v>
      </c>
      <c r="AA87" s="6" t="s">
        <v>694</v>
      </c>
      <c r="AB87" s="6" t="s">
        <v>517</v>
      </c>
      <c r="AC87" s="6" t="s">
        <v>393</v>
      </c>
      <c r="AD87" s="6" t="s">
        <v>292</v>
      </c>
      <c r="AE87" s="1">
        <v>5530164</v>
      </c>
      <c r="AF87" s="1"/>
      <c r="AG87" s="1">
        <v>118093216</v>
      </c>
      <c r="AH87" s="45">
        <v>35137590</v>
      </c>
      <c r="AI87" s="1" t="s">
        <v>695</v>
      </c>
      <c r="AJ87" s="1">
        <v>2824</v>
      </c>
      <c r="AK87" s="1">
        <v>0</v>
      </c>
      <c r="AL87" s="1">
        <v>0</v>
      </c>
      <c r="AM87" s="1">
        <v>0</v>
      </c>
      <c r="AN87" s="1"/>
      <c r="AO87" s="42" t="s">
        <v>696</v>
      </c>
      <c r="AP87" s="1">
        <v>2798</v>
      </c>
      <c r="AQ87" s="23">
        <v>0.52992424242424241</v>
      </c>
      <c r="AR87" s="25">
        <v>564800</v>
      </c>
      <c r="AS87" s="46">
        <v>43894</v>
      </c>
      <c r="AT87" s="6">
        <v>0</v>
      </c>
      <c r="AU87" s="6">
        <v>0</v>
      </c>
      <c r="AV87" s="6">
        <v>2824</v>
      </c>
      <c r="AW87" s="1">
        <f t="shared" si="11"/>
        <v>2824</v>
      </c>
      <c r="AX87" s="23">
        <f t="shared" si="16"/>
        <v>0.5348484848484848</v>
      </c>
      <c r="AY87" s="34">
        <v>1026909.0909090908</v>
      </c>
      <c r="AZ87" s="1"/>
      <c r="BA87" s="1"/>
      <c r="BB87" s="1"/>
      <c r="BC87" s="1"/>
      <c r="BD87" s="1"/>
      <c r="BE87" s="1"/>
      <c r="BF87" s="23"/>
      <c r="BG87" s="26"/>
      <c r="BH87" s="25"/>
      <c r="BI87" s="27"/>
    </row>
    <row r="88" spans="1:63" s="6" customFormat="1" x14ac:dyDescent="0.25">
      <c r="A88" s="36">
        <v>35137593</v>
      </c>
      <c r="B88" s="44" t="s">
        <v>690</v>
      </c>
      <c r="C88" s="1">
        <v>14</v>
      </c>
      <c r="D88" s="1" t="s">
        <v>271</v>
      </c>
      <c r="E88" s="32">
        <v>2021033</v>
      </c>
      <c r="F88" s="21">
        <v>1.38</v>
      </c>
      <c r="G88" s="21">
        <f t="shared" si="12"/>
        <v>1.38</v>
      </c>
      <c r="H88" s="7">
        <v>2021</v>
      </c>
      <c r="I88" s="21"/>
      <c r="J88" s="21"/>
      <c r="K88" s="21">
        <f t="shared" si="10"/>
        <v>0</v>
      </c>
      <c r="L88" s="8">
        <v>5873.88</v>
      </c>
      <c r="M88" s="1" t="s">
        <v>691</v>
      </c>
      <c r="N88" s="9">
        <v>43141101</v>
      </c>
      <c r="O88" s="6" t="s">
        <v>692</v>
      </c>
      <c r="P88" s="1" t="s">
        <v>19</v>
      </c>
      <c r="Q88" s="22">
        <f>IFERROR(VLOOKUP(P88,[47]conductor_pz_summary_hftd_23_re!$B$2:$Q$3636,8,FALSE),0)</f>
        <v>165</v>
      </c>
      <c r="R88" s="22">
        <f>IFERROR(VLOOKUP(P88,[48]conductor_pz_summary_hftd_23_re!$B$2:$H$3636,7,0),0)/1609</f>
        <v>18.563266053612306</v>
      </c>
      <c r="S88" s="1">
        <f>IFERROR(VLOOKUP(P88,[47]conductor_pz_summary_hftd_23_re!$B$2:$Q$3636,14,FALSE),0)</f>
        <v>328</v>
      </c>
      <c r="T88" s="1">
        <f t="shared" si="13"/>
        <v>32.971204186399547</v>
      </c>
      <c r="U88" s="1">
        <f>IFERROR(VLOOKUP(P88,[47]conductor_pz_summary_hftd_23_re!$B$2:$Q$3636,13,FALSE),0)</f>
        <v>0.19982547991757299</v>
      </c>
      <c r="V88" s="2">
        <f>IFERROR(VLOOKUP(P88,[49]conductor_pz_summary_hftd_23_re!$B$2:$N$3636,13,FALSE),0)</f>
        <v>415</v>
      </c>
      <c r="W88">
        <f t="shared" si="14"/>
        <v>1.6422312379029214</v>
      </c>
      <c r="X88" s="1">
        <v>235</v>
      </c>
      <c r="Y88" s="1" t="s">
        <v>491</v>
      </c>
      <c r="Z88" s="1" t="s">
        <v>693</v>
      </c>
      <c r="AA88" s="6" t="s">
        <v>697</v>
      </c>
      <c r="AB88" s="6" t="s">
        <v>517</v>
      </c>
      <c r="AC88" s="6" t="s">
        <v>393</v>
      </c>
      <c r="AD88" s="6" t="s">
        <v>292</v>
      </c>
      <c r="AE88" s="1">
        <v>5530164</v>
      </c>
      <c r="AF88" s="1"/>
      <c r="AG88" s="1">
        <v>118125945</v>
      </c>
      <c r="AH88" s="45">
        <v>35137593</v>
      </c>
      <c r="AI88" s="1" t="s">
        <v>698</v>
      </c>
      <c r="AJ88" s="1">
        <v>7273</v>
      </c>
      <c r="AK88" s="1">
        <v>0</v>
      </c>
      <c r="AL88" s="1">
        <v>0</v>
      </c>
      <c r="AM88" s="1">
        <v>0</v>
      </c>
      <c r="AN88" s="1"/>
      <c r="AO88" s="42" t="s">
        <v>699</v>
      </c>
      <c r="AP88" s="1">
        <v>7286</v>
      </c>
      <c r="AQ88" s="23">
        <v>1.3799242424242424</v>
      </c>
      <c r="AR88" s="25">
        <v>1454600</v>
      </c>
      <c r="AS88" s="46">
        <v>43894</v>
      </c>
      <c r="AT88" s="6">
        <v>0</v>
      </c>
      <c r="AU88" s="6">
        <v>0</v>
      </c>
      <c r="AV88" s="6">
        <v>7273</v>
      </c>
      <c r="AW88" s="1">
        <f t="shared" si="11"/>
        <v>7273</v>
      </c>
      <c r="AX88" s="23">
        <f t="shared" si="16"/>
        <v>1.3774621212121212</v>
      </c>
      <c r="AY88" s="34">
        <v>2644727.2727272725</v>
      </c>
      <c r="AZ88" s="1"/>
      <c r="BA88" s="1"/>
      <c r="BB88" s="1"/>
      <c r="BC88" s="1"/>
      <c r="BD88" s="1"/>
      <c r="BE88" s="1"/>
      <c r="BF88" s="23"/>
      <c r="BG88" s="26"/>
      <c r="BH88" s="25"/>
      <c r="BI88" s="27"/>
    </row>
    <row r="89" spans="1:63" s="6" customFormat="1" x14ac:dyDescent="0.25">
      <c r="A89" s="36">
        <v>35137596</v>
      </c>
      <c r="B89" s="44" t="s">
        <v>690</v>
      </c>
      <c r="C89" s="1">
        <v>14</v>
      </c>
      <c r="D89" s="1" t="s">
        <v>271</v>
      </c>
      <c r="E89" s="32">
        <v>2021034</v>
      </c>
      <c r="F89" s="21">
        <v>0.97</v>
      </c>
      <c r="G89" s="21">
        <f t="shared" si="12"/>
        <v>0.97</v>
      </c>
      <c r="H89" s="7">
        <v>2021</v>
      </c>
      <c r="I89" s="21"/>
      <c r="J89" s="21"/>
      <c r="K89" s="21">
        <f t="shared" si="10"/>
        <v>0</v>
      </c>
      <c r="L89" s="8">
        <v>3845.67</v>
      </c>
      <c r="M89" s="1" t="s">
        <v>691</v>
      </c>
      <c r="N89" s="9">
        <v>43141101</v>
      </c>
      <c r="O89" s="6" t="s">
        <v>692</v>
      </c>
      <c r="P89" s="1" t="s">
        <v>19</v>
      </c>
      <c r="Q89" s="22">
        <f>IFERROR(VLOOKUP(P89,[47]conductor_pz_summary_hftd_23_re!$B$2:$Q$3636,8,FALSE),0)</f>
        <v>165</v>
      </c>
      <c r="R89" s="22">
        <f>IFERROR(VLOOKUP(P89,[48]conductor_pz_summary_hftd_23_re!$B$2:$H$3636,7,0),0)/1609</f>
        <v>18.563266053612306</v>
      </c>
      <c r="S89" s="1">
        <f>IFERROR(VLOOKUP(P89,[47]conductor_pz_summary_hftd_23_re!$B$2:$Q$3636,14,FALSE),0)</f>
        <v>328</v>
      </c>
      <c r="T89" s="1">
        <f t="shared" si="13"/>
        <v>32.971204186399547</v>
      </c>
      <c r="U89" s="1">
        <f>IFERROR(VLOOKUP(P89,[47]conductor_pz_summary_hftd_23_re!$B$2:$Q$3636,13,FALSE),0)</f>
        <v>0.19982547991757299</v>
      </c>
      <c r="V89" s="2">
        <f>IFERROR(VLOOKUP(P89,[49]conductor_pz_summary_hftd_23_re!$B$2:$N$3636,13,FALSE),0)</f>
        <v>415</v>
      </c>
      <c r="W89">
        <f t="shared" si="14"/>
        <v>1.1543219570766914</v>
      </c>
      <c r="X89" s="1">
        <v>235</v>
      </c>
      <c r="Y89" s="1" t="s">
        <v>491</v>
      </c>
      <c r="Z89" s="1" t="s">
        <v>693</v>
      </c>
      <c r="AA89" s="6" t="s">
        <v>697</v>
      </c>
      <c r="AB89" s="6" t="s">
        <v>517</v>
      </c>
      <c r="AC89" s="6" t="s">
        <v>393</v>
      </c>
      <c r="AD89" s="6" t="s">
        <v>292</v>
      </c>
      <c r="AE89" s="1">
        <v>5530164</v>
      </c>
      <c r="AF89" s="1"/>
      <c r="AG89" s="1">
        <v>118127757</v>
      </c>
      <c r="AH89" s="45">
        <v>35137596</v>
      </c>
      <c r="AI89" s="1" t="s">
        <v>700</v>
      </c>
      <c r="AJ89" s="1">
        <v>5131</v>
      </c>
      <c r="AK89" s="1">
        <v>0</v>
      </c>
      <c r="AL89" s="1">
        <v>0</v>
      </c>
      <c r="AM89" s="1">
        <v>0</v>
      </c>
      <c r="AN89" s="1"/>
      <c r="AO89" s="42" t="s">
        <v>701</v>
      </c>
      <c r="AP89" s="1">
        <v>5121</v>
      </c>
      <c r="AQ89" s="23">
        <v>0.9698863636363636</v>
      </c>
      <c r="AR89" s="25">
        <v>1026000</v>
      </c>
      <c r="AS89" s="46">
        <v>43894</v>
      </c>
      <c r="AT89" s="6">
        <v>0</v>
      </c>
      <c r="AU89" s="6">
        <v>0</v>
      </c>
      <c r="AV89" s="6">
        <v>5131</v>
      </c>
      <c r="AW89" s="1">
        <f t="shared" si="11"/>
        <v>5131</v>
      </c>
      <c r="AX89" s="23">
        <f t="shared" si="16"/>
        <v>0.97178030303030305</v>
      </c>
      <c r="AY89" s="34">
        <v>1865818.1818181819</v>
      </c>
      <c r="AZ89" s="1"/>
      <c r="BA89" s="1"/>
      <c r="BB89" s="1"/>
      <c r="BC89" s="1"/>
      <c r="BD89" s="1"/>
      <c r="BE89" s="1"/>
      <c r="BF89" s="23"/>
      <c r="BG89" s="26"/>
      <c r="BH89" s="25"/>
      <c r="BI89" s="27"/>
    </row>
    <row r="90" spans="1:63" s="6" customFormat="1" x14ac:dyDescent="0.25">
      <c r="A90" s="28">
        <v>35191319</v>
      </c>
      <c r="B90" s="44" t="s">
        <v>690</v>
      </c>
      <c r="C90" s="1">
        <v>9</v>
      </c>
      <c r="D90" s="1" t="s">
        <v>271</v>
      </c>
      <c r="E90" s="32">
        <v>2021035</v>
      </c>
      <c r="F90" s="1">
        <v>0.76</v>
      </c>
      <c r="G90" s="21">
        <f t="shared" si="12"/>
        <v>0.76</v>
      </c>
      <c r="H90" s="7">
        <v>2021</v>
      </c>
      <c r="I90" s="21"/>
      <c r="J90" s="21"/>
      <c r="K90" s="21">
        <f t="shared" si="10"/>
        <v>0</v>
      </c>
      <c r="L90" s="8">
        <v>3102.71</v>
      </c>
      <c r="M90" s="1" t="s">
        <v>272</v>
      </c>
      <c r="N90" s="9">
        <v>42991105</v>
      </c>
      <c r="O90" s="6" t="s">
        <v>702</v>
      </c>
      <c r="P90" s="1" t="s">
        <v>20</v>
      </c>
      <c r="Q90" s="22">
        <f>IFERROR(VLOOKUP(P90,[47]conductor_pz_summary_hftd_23_re!$B$2:$Q$3636,8,FALSE),0)</f>
        <v>54</v>
      </c>
      <c r="R90" s="22">
        <f>IFERROR(VLOOKUP(P90,[48]conductor_pz_summary_hftd_23_re!$B$2:$H$3636,7,0),0)/1609</f>
        <v>5.5621412430313679</v>
      </c>
      <c r="S90" s="1">
        <f>IFERROR(VLOOKUP(P90,[47]conductor_pz_summary_hftd_23_re!$B$2:$Q$3636,14,FALSE),0)</f>
        <v>215</v>
      </c>
      <c r="T90" s="1">
        <f t="shared" si="13"/>
        <v>13.503172229263008</v>
      </c>
      <c r="U90" s="1">
        <f>IFERROR(VLOOKUP(P90,[47]conductor_pz_summary_hftd_23_re!$B$2:$Q$3636,13,FALSE),0)</f>
        <v>0.250058744986352</v>
      </c>
      <c r="V90" s="2">
        <f>IFERROR(VLOOKUP(P90,[49]conductor_pz_summary_hftd_23_re!$B$2:$N$3636,13,FALSE),0)</f>
        <v>739</v>
      </c>
      <c r="W90">
        <f t="shared" si="14"/>
        <v>1.5881595136297446</v>
      </c>
      <c r="X90" s="1">
        <v>213</v>
      </c>
      <c r="Y90" s="1" t="s">
        <v>491</v>
      </c>
      <c r="Z90" s="1" t="s">
        <v>693</v>
      </c>
      <c r="AA90" s="6" t="s">
        <v>703</v>
      </c>
      <c r="AB90" s="6" t="s">
        <v>704</v>
      </c>
      <c r="AC90" s="6" t="s">
        <v>285</v>
      </c>
      <c r="AD90" s="6" t="s">
        <v>292</v>
      </c>
      <c r="AE90" s="1">
        <v>5541305</v>
      </c>
      <c r="AF90" s="1" t="s">
        <v>705</v>
      </c>
      <c r="AG90" s="1">
        <v>119518398</v>
      </c>
      <c r="AH90" s="47" t="s">
        <v>706</v>
      </c>
      <c r="AI90" s="1" t="s">
        <v>707</v>
      </c>
      <c r="AJ90" s="1">
        <v>2217.6</v>
      </c>
      <c r="AK90" s="1">
        <v>3273.6</v>
      </c>
      <c r="AL90" s="1">
        <v>0</v>
      </c>
      <c r="AM90" s="1">
        <v>0</v>
      </c>
      <c r="AO90" s="42" t="s">
        <v>708</v>
      </c>
      <c r="AP90" s="1">
        <f>AQ90*5280</f>
        <v>5491.2</v>
      </c>
      <c r="AQ90" s="23">
        <v>1.04</v>
      </c>
      <c r="AR90" s="25">
        <v>1673104</v>
      </c>
      <c r="AS90" s="48" t="s">
        <v>280</v>
      </c>
      <c r="AU90" s="6">
        <f>0.62*5280</f>
        <v>3273.6</v>
      </c>
      <c r="AV90" s="6">
        <f>0.42*5280</f>
        <v>2217.6</v>
      </c>
      <c r="AW90" s="1">
        <f t="shared" si="11"/>
        <v>5491.2</v>
      </c>
      <c r="AX90" s="23">
        <f t="shared" si="16"/>
        <v>1.04</v>
      </c>
      <c r="AZ90" s="1"/>
      <c r="BA90" s="1"/>
      <c r="BB90" s="1"/>
      <c r="BC90" s="1"/>
      <c r="BD90" s="1"/>
      <c r="BE90" s="1"/>
      <c r="BF90" s="23"/>
      <c r="BG90" s="26"/>
      <c r="BH90" s="25"/>
      <c r="BI90" s="27"/>
    </row>
    <row r="91" spans="1:63" s="6" customFormat="1" x14ac:dyDescent="0.25">
      <c r="A91" s="28">
        <v>35223615</v>
      </c>
      <c r="B91" s="44" t="s">
        <v>690</v>
      </c>
      <c r="C91" s="1"/>
      <c r="D91" s="1" t="s">
        <v>271</v>
      </c>
      <c r="E91" s="32"/>
      <c r="F91" s="1"/>
      <c r="G91" s="21"/>
      <c r="H91" s="7">
        <v>2021</v>
      </c>
      <c r="I91" s="21"/>
      <c r="J91" s="21"/>
      <c r="K91" s="21"/>
      <c r="L91" s="8"/>
      <c r="M91" s="1" t="s">
        <v>272</v>
      </c>
      <c r="N91" s="9">
        <v>42991105</v>
      </c>
      <c r="O91" s="6" t="s">
        <v>702</v>
      </c>
      <c r="P91" s="1" t="s">
        <v>20</v>
      </c>
      <c r="Q91" s="22">
        <f>IFERROR(VLOOKUP(P91,[47]conductor_pz_summary_hftd_23_re!$B$2:$Q$3636,8,FALSE),0)</f>
        <v>54</v>
      </c>
      <c r="R91" s="22">
        <f>IFERROR(VLOOKUP(P91,[48]conductor_pz_summary_hftd_23_re!$B$2:$H$3636,7,0),0)/1609</f>
        <v>5.5621412430313679</v>
      </c>
      <c r="S91" s="1">
        <f>IFERROR(VLOOKUP(P91,[47]conductor_pz_summary_hftd_23_re!$B$2:$Q$3636,14,FALSE),0)</f>
        <v>215</v>
      </c>
      <c r="T91" s="1">
        <f t="shared" si="13"/>
        <v>13.503172229263008</v>
      </c>
      <c r="U91" s="1">
        <f>IFERROR(VLOOKUP(P91,[47]conductor_pz_summary_hftd_23_re!$B$2:$Q$3636,13,FALSE),0)</f>
        <v>0.250058744986352</v>
      </c>
      <c r="V91" s="2">
        <f>IFERROR(VLOOKUP(P91,[49]conductor_pz_summary_hftd_23_re!$B$2:$N$3636,13,FALSE),0)</f>
        <v>739</v>
      </c>
      <c r="W91" t="e">
        <f t="shared" si="14"/>
        <v>#DIV/0!</v>
      </c>
      <c r="X91" s="1">
        <v>213</v>
      </c>
      <c r="Y91" s="1" t="s">
        <v>491</v>
      </c>
      <c r="Z91" s="1" t="s">
        <v>693</v>
      </c>
      <c r="AA91" s="6" t="s">
        <v>703</v>
      </c>
      <c r="AB91" s="6" t="s">
        <v>704</v>
      </c>
      <c r="AC91" s="6" t="s">
        <v>285</v>
      </c>
      <c r="AD91" s="6" t="s">
        <v>292</v>
      </c>
      <c r="AE91" s="1">
        <v>5795129</v>
      </c>
      <c r="AF91" s="1" t="s">
        <v>709</v>
      </c>
      <c r="AG91" s="1">
        <v>120401360</v>
      </c>
      <c r="AH91" s="47" t="s">
        <v>710</v>
      </c>
      <c r="AI91" s="1" t="s">
        <v>711</v>
      </c>
      <c r="AJ91" s="1"/>
      <c r="AK91" s="1"/>
      <c r="AL91" s="1"/>
      <c r="AM91" s="1"/>
      <c r="AO91" s="42"/>
      <c r="AP91" s="1"/>
      <c r="AQ91" s="23"/>
      <c r="AR91" s="25"/>
      <c r="AS91" s="48"/>
      <c r="AW91" s="1"/>
      <c r="AX91" s="23"/>
      <c r="AZ91" s="1"/>
      <c r="BA91" s="1"/>
      <c r="BB91" s="1"/>
      <c r="BC91" s="1"/>
      <c r="BD91" s="1"/>
      <c r="BE91" s="1"/>
      <c r="BF91" s="23"/>
      <c r="BG91" s="26"/>
      <c r="BH91" s="25"/>
      <c r="BI91" s="27"/>
    </row>
    <row r="92" spans="1:63" s="6" customFormat="1" x14ac:dyDescent="0.25">
      <c r="A92" s="28">
        <v>35192284</v>
      </c>
      <c r="B92" s="44" t="s">
        <v>690</v>
      </c>
      <c r="C92" s="1">
        <v>10</v>
      </c>
      <c r="D92" s="1" t="s">
        <v>271</v>
      </c>
      <c r="E92" s="32">
        <v>2021036</v>
      </c>
      <c r="F92" s="1">
        <v>5.89</v>
      </c>
      <c r="G92" s="21">
        <f>F92-K92</f>
        <v>5.89</v>
      </c>
      <c r="H92" s="7">
        <v>2021</v>
      </c>
      <c r="I92" s="21"/>
      <c r="J92" s="21"/>
      <c r="K92" s="21">
        <f>SUM(I92:J92)</f>
        <v>0</v>
      </c>
      <c r="L92" s="8">
        <v>5596.71</v>
      </c>
      <c r="M92" s="1" t="s">
        <v>272</v>
      </c>
      <c r="N92" s="9">
        <v>43432104</v>
      </c>
      <c r="O92" s="6" t="s">
        <v>329</v>
      </c>
      <c r="P92" s="1" t="s">
        <v>21</v>
      </c>
      <c r="Q92" s="22">
        <f>IFERROR(VLOOKUP(P92,[47]conductor_pz_summary_hftd_23_re!$B$2:$Q$3636,8,FALSE),0)</f>
        <v>263</v>
      </c>
      <c r="R92" s="22">
        <f>IFERROR(VLOOKUP(P92,[48]conductor_pz_summary_hftd_23_re!$B$2:$H$3636,7,0),0)/1609</f>
        <v>30.376151265549659</v>
      </c>
      <c r="S92" s="1">
        <f>IFERROR(VLOOKUP(P92,[47]conductor_pz_summary_hftd_23_re!$B$2:$Q$3636,14,FALSE),0)</f>
        <v>279</v>
      </c>
      <c r="T92" s="1">
        <f t="shared" si="13"/>
        <v>58.772459161502169</v>
      </c>
      <c r="U92" s="1">
        <f>IFERROR(VLOOKUP(P92,[47]conductor_pz_summary_hftd_23_re!$B$2:$Q$3636,13,FALSE),0)</f>
        <v>0.22346942646959</v>
      </c>
      <c r="V92" s="2">
        <f>IFERROR(VLOOKUP(P92,[49]conductor_pz_summary_hftd_23_re!$B$2:$N$3636,13,FALSE),0)</f>
        <v>368</v>
      </c>
      <c r="W92">
        <f t="shared" si="14"/>
        <v>7.6353898017382411</v>
      </c>
      <c r="X92" s="1">
        <v>582</v>
      </c>
      <c r="Y92" s="1" t="s">
        <v>491</v>
      </c>
      <c r="Z92" s="1" t="s">
        <v>693</v>
      </c>
      <c r="AA92" s="6" t="s">
        <v>712</v>
      </c>
      <c r="AB92" s="6" t="s">
        <v>284</v>
      </c>
      <c r="AC92" s="6" t="s">
        <v>285</v>
      </c>
      <c r="AD92" s="6" t="s">
        <v>99</v>
      </c>
      <c r="AE92" s="1">
        <v>5792107</v>
      </c>
      <c r="AF92" s="1" t="s">
        <v>713</v>
      </c>
      <c r="AG92" s="1">
        <v>119556691</v>
      </c>
      <c r="AH92" s="47" t="s">
        <v>714</v>
      </c>
      <c r="AI92" s="49" t="s">
        <v>715</v>
      </c>
      <c r="AJ92" s="1">
        <v>34008</v>
      </c>
      <c r="AK92" s="49">
        <v>0</v>
      </c>
      <c r="AL92" s="49">
        <v>0</v>
      </c>
      <c r="AM92" s="49">
        <v>0</v>
      </c>
      <c r="AO92" s="42" t="s">
        <v>716</v>
      </c>
      <c r="AP92" s="1"/>
      <c r="AQ92" s="23">
        <v>0</v>
      </c>
      <c r="AR92" s="25"/>
      <c r="AS92" s="48" t="s">
        <v>280</v>
      </c>
      <c r="AW92" s="1">
        <f>SUM(AT92:AV92)</f>
        <v>0</v>
      </c>
      <c r="AX92" s="23">
        <f>AW92/5280</f>
        <v>0</v>
      </c>
      <c r="AZ92" s="1"/>
      <c r="BA92" s="1"/>
      <c r="BB92" s="1"/>
      <c r="BC92" s="1"/>
      <c r="BD92" s="1"/>
      <c r="BE92" s="1"/>
      <c r="BF92" s="23"/>
      <c r="BG92" s="26"/>
      <c r="BH92" s="25"/>
      <c r="BI92" s="27"/>
    </row>
    <row r="93" spans="1:63" s="6" customFormat="1" x14ac:dyDescent="0.25">
      <c r="A93" s="28"/>
      <c r="B93" s="44" t="s">
        <v>690</v>
      </c>
      <c r="C93" s="1">
        <v>10</v>
      </c>
      <c r="D93" s="1" t="s">
        <v>271</v>
      </c>
      <c r="E93" s="32"/>
      <c r="F93" s="1"/>
      <c r="G93" s="21"/>
      <c r="H93" s="7"/>
      <c r="I93" s="21"/>
      <c r="J93" s="21"/>
      <c r="K93" s="21"/>
      <c r="L93" s="8"/>
      <c r="M93" s="1" t="s">
        <v>272</v>
      </c>
      <c r="N93" s="9">
        <v>43432104</v>
      </c>
      <c r="O93" s="6" t="s">
        <v>329</v>
      </c>
      <c r="P93" s="1" t="s">
        <v>21</v>
      </c>
      <c r="Q93" s="22">
        <f>IFERROR(VLOOKUP(P93,[47]conductor_pz_summary_hftd_23_re!$B$2:$Q$3636,8,FALSE),0)</f>
        <v>263</v>
      </c>
      <c r="R93" s="22">
        <f>IFERROR(VLOOKUP(P93,[48]conductor_pz_summary_hftd_23_re!$B$2:$H$3636,7,0),0)/1609</f>
        <v>30.376151265549659</v>
      </c>
      <c r="S93" s="1">
        <f>IFERROR(VLOOKUP(P93,[47]conductor_pz_summary_hftd_23_re!$B$2:$Q$3636,14,FALSE),0)</f>
        <v>279</v>
      </c>
      <c r="T93" s="1">
        <f t="shared" si="13"/>
        <v>58.772459161502169</v>
      </c>
      <c r="U93" s="1">
        <f>IFERROR(VLOOKUP(P93,[47]conductor_pz_summary_hftd_23_re!$B$2:$Q$3636,13,FALSE),0)</f>
        <v>0.22346942646959</v>
      </c>
      <c r="V93" s="2">
        <f>IFERROR(VLOOKUP(P93,[49]conductor_pz_summary_hftd_23_re!$B$2:$N$3636,13,FALSE),0)</f>
        <v>368</v>
      </c>
      <c r="W93" t="e">
        <f t="shared" si="14"/>
        <v>#DIV/0!</v>
      </c>
      <c r="X93" s="1">
        <v>582</v>
      </c>
      <c r="Y93" s="1" t="s">
        <v>491</v>
      </c>
      <c r="Z93" s="1" t="s">
        <v>693</v>
      </c>
      <c r="AA93" s="6" t="s">
        <v>712</v>
      </c>
      <c r="AB93" s="6" t="s">
        <v>284</v>
      </c>
      <c r="AC93" s="6" t="s">
        <v>285</v>
      </c>
      <c r="AD93" s="6" t="s">
        <v>99</v>
      </c>
      <c r="AE93" s="1">
        <v>5794998</v>
      </c>
      <c r="AF93" s="1" t="s">
        <v>717</v>
      </c>
      <c r="AG93" s="1">
        <v>120245076</v>
      </c>
      <c r="AH93" s="47"/>
      <c r="AI93" s="49" t="s">
        <v>718</v>
      </c>
      <c r="AJ93" s="1"/>
      <c r="AK93" s="49"/>
      <c r="AL93" s="49"/>
      <c r="AM93" s="49"/>
      <c r="AO93" s="42" t="s">
        <v>716</v>
      </c>
      <c r="AP93" s="1"/>
      <c r="AQ93" s="23"/>
      <c r="AR93" s="25"/>
      <c r="AS93" s="48"/>
      <c r="AW93" s="1"/>
      <c r="AX93" s="23"/>
      <c r="AZ93" s="1"/>
      <c r="BA93" s="1"/>
      <c r="BB93" s="1"/>
      <c r="BC93" s="1"/>
      <c r="BD93" s="1"/>
      <c r="BE93" s="1"/>
      <c r="BF93" s="23"/>
      <c r="BG93" s="26"/>
      <c r="BH93" s="25"/>
      <c r="BI93" s="27"/>
    </row>
    <row r="94" spans="1:63" s="6" customFormat="1" x14ac:dyDescent="0.25">
      <c r="A94" s="28"/>
      <c r="B94" s="44" t="s">
        <v>690</v>
      </c>
      <c r="C94" s="1">
        <v>10</v>
      </c>
      <c r="D94" s="1" t="s">
        <v>271</v>
      </c>
      <c r="E94" s="32"/>
      <c r="F94" s="1"/>
      <c r="G94" s="21"/>
      <c r="H94" s="7"/>
      <c r="I94" s="21"/>
      <c r="J94" s="21"/>
      <c r="K94" s="21"/>
      <c r="L94" s="8"/>
      <c r="M94" s="1" t="s">
        <v>272</v>
      </c>
      <c r="N94" s="9">
        <v>43432104</v>
      </c>
      <c r="O94" s="6" t="s">
        <v>329</v>
      </c>
      <c r="P94" s="1" t="s">
        <v>21</v>
      </c>
      <c r="Q94" s="22">
        <f>IFERROR(VLOOKUP(P94,[47]conductor_pz_summary_hftd_23_re!$B$2:$Q$3636,8,FALSE),0)</f>
        <v>263</v>
      </c>
      <c r="R94" s="22">
        <f>IFERROR(VLOOKUP(P94,[48]conductor_pz_summary_hftd_23_re!$B$2:$H$3636,7,0),0)/1609</f>
        <v>30.376151265549659</v>
      </c>
      <c r="S94" s="1">
        <f>IFERROR(VLOOKUP(P94,[47]conductor_pz_summary_hftd_23_re!$B$2:$Q$3636,14,FALSE),0)</f>
        <v>279</v>
      </c>
      <c r="T94" s="1">
        <f t="shared" si="13"/>
        <v>58.772459161502169</v>
      </c>
      <c r="U94" s="1">
        <f>IFERROR(VLOOKUP(P94,[47]conductor_pz_summary_hftd_23_re!$B$2:$Q$3636,13,FALSE),0)</f>
        <v>0.22346942646959</v>
      </c>
      <c r="V94" s="2">
        <f>IFERROR(VLOOKUP(P94,[49]conductor_pz_summary_hftd_23_re!$B$2:$N$3636,13,FALSE),0)</f>
        <v>368</v>
      </c>
      <c r="W94" t="e">
        <f t="shared" si="14"/>
        <v>#DIV/0!</v>
      </c>
      <c r="X94" s="1">
        <v>582</v>
      </c>
      <c r="Y94" s="1" t="s">
        <v>491</v>
      </c>
      <c r="Z94" s="1" t="s">
        <v>693</v>
      </c>
      <c r="AA94" s="6" t="s">
        <v>712</v>
      </c>
      <c r="AB94" s="6" t="s">
        <v>284</v>
      </c>
      <c r="AC94" s="6" t="s">
        <v>285</v>
      </c>
      <c r="AD94" s="6" t="s">
        <v>99</v>
      </c>
      <c r="AE94" s="1">
        <v>5794998</v>
      </c>
      <c r="AF94" s="1" t="s">
        <v>719</v>
      </c>
      <c r="AG94" s="1">
        <v>120245190</v>
      </c>
      <c r="AH94" s="47"/>
      <c r="AI94" s="49" t="s">
        <v>720</v>
      </c>
      <c r="AJ94" s="1"/>
      <c r="AK94" s="49"/>
      <c r="AL94" s="49"/>
      <c r="AM94" s="49"/>
      <c r="AO94" s="42" t="s">
        <v>716</v>
      </c>
      <c r="AP94" s="1"/>
      <c r="AQ94" s="23"/>
      <c r="AR94" s="25"/>
      <c r="AS94" s="48"/>
      <c r="AW94" s="1"/>
      <c r="AX94" s="23"/>
      <c r="AZ94" s="1"/>
      <c r="BA94" s="1"/>
      <c r="BB94" s="1"/>
      <c r="BC94" s="1"/>
      <c r="BD94" s="1"/>
      <c r="BE94" s="1"/>
      <c r="BF94" s="23"/>
      <c r="BG94" s="26"/>
      <c r="BH94" s="25"/>
      <c r="BI94" s="27"/>
    </row>
    <row r="95" spans="1:63" s="6" customFormat="1" x14ac:dyDescent="0.25">
      <c r="A95" s="28"/>
      <c r="B95" s="44" t="s">
        <v>690</v>
      </c>
      <c r="C95" s="1">
        <v>10</v>
      </c>
      <c r="D95" s="1" t="s">
        <v>271</v>
      </c>
      <c r="E95" s="32"/>
      <c r="F95" s="1"/>
      <c r="G95" s="21"/>
      <c r="H95" s="7"/>
      <c r="I95" s="21"/>
      <c r="J95" s="21"/>
      <c r="K95" s="21"/>
      <c r="L95" s="8"/>
      <c r="M95" s="1" t="s">
        <v>272</v>
      </c>
      <c r="N95" s="9">
        <v>43432104</v>
      </c>
      <c r="O95" s="6" t="s">
        <v>329</v>
      </c>
      <c r="P95" s="1" t="s">
        <v>21</v>
      </c>
      <c r="Q95" s="22">
        <f>IFERROR(VLOOKUP(P95,[47]conductor_pz_summary_hftd_23_re!$B$2:$Q$3636,8,FALSE),0)</f>
        <v>263</v>
      </c>
      <c r="R95" s="22">
        <f>IFERROR(VLOOKUP(P95,[48]conductor_pz_summary_hftd_23_re!$B$2:$H$3636,7,0),0)/1609</f>
        <v>30.376151265549659</v>
      </c>
      <c r="S95" s="1">
        <f>IFERROR(VLOOKUP(P95,[47]conductor_pz_summary_hftd_23_re!$B$2:$Q$3636,14,FALSE),0)</f>
        <v>279</v>
      </c>
      <c r="T95" s="1">
        <f t="shared" si="13"/>
        <v>58.772459161502169</v>
      </c>
      <c r="U95" s="1">
        <f>IFERROR(VLOOKUP(P95,[47]conductor_pz_summary_hftd_23_re!$B$2:$Q$3636,13,FALSE),0)</f>
        <v>0.22346942646959</v>
      </c>
      <c r="V95" s="2">
        <f>IFERROR(VLOOKUP(P95,[49]conductor_pz_summary_hftd_23_re!$B$2:$N$3636,13,FALSE),0)</f>
        <v>368</v>
      </c>
      <c r="W95" t="e">
        <f t="shared" si="14"/>
        <v>#DIV/0!</v>
      </c>
      <c r="X95" s="1">
        <v>582</v>
      </c>
      <c r="Y95" s="1" t="s">
        <v>491</v>
      </c>
      <c r="Z95" s="1" t="s">
        <v>693</v>
      </c>
      <c r="AA95" s="6" t="s">
        <v>712</v>
      </c>
      <c r="AB95" s="6" t="s">
        <v>284</v>
      </c>
      <c r="AC95" s="6" t="s">
        <v>285</v>
      </c>
      <c r="AD95" s="6" t="s">
        <v>99</v>
      </c>
      <c r="AE95" s="1">
        <v>5794998</v>
      </c>
      <c r="AF95" s="1" t="s">
        <v>721</v>
      </c>
      <c r="AG95" s="1">
        <v>120245192</v>
      </c>
      <c r="AH95" s="47"/>
      <c r="AI95" s="49" t="s">
        <v>722</v>
      </c>
      <c r="AJ95" s="1"/>
      <c r="AK95" s="49"/>
      <c r="AL95" s="49"/>
      <c r="AM95" s="49"/>
      <c r="AO95" s="42" t="s">
        <v>716</v>
      </c>
      <c r="AP95" s="1"/>
      <c r="AQ95" s="23"/>
      <c r="AR95" s="25"/>
      <c r="AS95" s="48"/>
      <c r="AW95" s="1"/>
      <c r="AX95" s="23"/>
      <c r="AZ95" s="1"/>
      <c r="BA95" s="1"/>
      <c r="BB95" s="1"/>
      <c r="BC95" s="1"/>
      <c r="BD95" s="1"/>
      <c r="BE95" s="1"/>
      <c r="BF95" s="23"/>
      <c r="BG95" s="26"/>
      <c r="BH95" s="25"/>
      <c r="BI95" s="27"/>
    </row>
    <row r="96" spans="1:63" s="6" customFormat="1" x14ac:dyDescent="0.25">
      <c r="A96" s="28"/>
      <c r="B96" s="44" t="s">
        <v>690</v>
      </c>
      <c r="C96" s="1">
        <v>10</v>
      </c>
      <c r="D96" s="1" t="s">
        <v>271</v>
      </c>
      <c r="E96" s="32"/>
      <c r="F96" s="1"/>
      <c r="G96" s="21"/>
      <c r="H96" s="7"/>
      <c r="I96" s="21"/>
      <c r="J96" s="21"/>
      <c r="K96" s="21"/>
      <c r="L96" s="8"/>
      <c r="M96" s="1" t="s">
        <v>272</v>
      </c>
      <c r="N96" s="9">
        <v>43432104</v>
      </c>
      <c r="O96" s="6" t="s">
        <v>329</v>
      </c>
      <c r="P96" s="1" t="s">
        <v>21</v>
      </c>
      <c r="Q96" s="22">
        <f>IFERROR(VLOOKUP(P96,[47]conductor_pz_summary_hftd_23_re!$B$2:$Q$3636,8,FALSE),0)</f>
        <v>263</v>
      </c>
      <c r="R96" s="22">
        <f>IFERROR(VLOOKUP(P96,[48]conductor_pz_summary_hftd_23_re!$B$2:$H$3636,7,0),0)/1609</f>
        <v>30.376151265549659</v>
      </c>
      <c r="S96" s="1">
        <f>IFERROR(VLOOKUP(P96,[47]conductor_pz_summary_hftd_23_re!$B$2:$Q$3636,14,FALSE),0)</f>
        <v>279</v>
      </c>
      <c r="T96" s="1">
        <f t="shared" si="13"/>
        <v>58.772459161502169</v>
      </c>
      <c r="U96" s="1">
        <f>IFERROR(VLOOKUP(P96,[47]conductor_pz_summary_hftd_23_re!$B$2:$Q$3636,13,FALSE),0)</f>
        <v>0.22346942646959</v>
      </c>
      <c r="V96" s="2">
        <f>IFERROR(VLOOKUP(P96,[49]conductor_pz_summary_hftd_23_re!$B$2:$N$3636,13,FALSE),0)</f>
        <v>368</v>
      </c>
      <c r="W96" t="e">
        <f t="shared" si="14"/>
        <v>#DIV/0!</v>
      </c>
      <c r="X96" s="1">
        <v>582</v>
      </c>
      <c r="Y96" s="1" t="s">
        <v>491</v>
      </c>
      <c r="Z96" s="1" t="s">
        <v>693</v>
      </c>
      <c r="AA96" s="6" t="s">
        <v>712</v>
      </c>
      <c r="AB96" s="6" t="s">
        <v>284</v>
      </c>
      <c r="AC96" s="6" t="s">
        <v>285</v>
      </c>
      <c r="AD96" s="6" t="s">
        <v>99</v>
      </c>
      <c r="AE96" s="1">
        <v>5794998</v>
      </c>
      <c r="AF96" s="1" t="s">
        <v>723</v>
      </c>
      <c r="AG96" s="1">
        <v>120245193</v>
      </c>
      <c r="AH96" s="47"/>
      <c r="AI96" s="49" t="s">
        <v>724</v>
      </c>
      <c r="AJ96" s="1"/>
      <c r="AK96" s="49"/>
      <c r="AL96" s="49"/>
      <c r="AM96" s="49"/>
      <c r="AO96" s="42" t="s">
        <v>716</v>
      </c>
      <c r="AP96" s="1"/>
      <c r="AQ96" s="23"/>
      <c r="AR96" s="25"/>
      <c r="AS96" s="48"/>
      <c r="AW96" s="1"/>
      <c r="AX96" s="23"/>
      <c r="AZ96" s="1"/>
      <c r="BA96" s="1"/>
      <c r="BB96" s="1"/>
      <c r="BC96" s="1"/>
      <c r="BD96" s="1"/>
      <c r="BE96" s="1"/>
      <c r="BF96" s="23"/>
      <c r="BG96" s="26"/>
      <c r="BH96" s="25"/>
      <c r="BI96" s="27"/>
    </row>
    <row r="97" spans="1:67" s="6" customFormat="1" x14ac:dyDescent="0.25">
      <c r="A97" s="28">
        <v>35192280</v>
      </c>
      <c r="B97" s="44" t="s">
        <v>690</v>
      </c>
      <c r="C97" s="1">
        <v>9</v>
      </c>
      <c r="D97" s="1" t="s">
        <v>271</v>
      </c>
      <c r="E97" s="32">
        <v>2021037</v>
      </c>
      <c r="F97" s="1">
        <v>2.73</v>
      </c>
      <c r="G97" s="21">
        <f t="shared" ref="G97:G135" si="17">F97-K97</f>
        <v>2.73</v>
      </c>
      <c r="H97" s="7">
        <v>2021</v>
      </c>
      <c r="I97" s="21"/>
      <c r="J97" s="21"/>
      <c r="K97" s="21">
        <f t="shared" ref="K97:K135" si="18">SUM(I97:J97)</f>
        <v>0</v>
      </c>
      <c r="L97" s="8">
        <v>3068.26</v>
      </c>
      <c r="M97" s="1" t="s">
        <v>272</v>
      </c>
      <c r="N97" s="9">
        <v>12022212</v>
      </c>
      <c r="O97" s="6" t="s">
        <v>725</v>
      </c>
      <c r="P97" s="1" t="s">
        <v>22</v>
      </c>
      <c r="Q97" s="22">
        <f>IFERROR(VLOOKUP(P97,[47]conductor_pz_summary_hftd_23_re!$B$2:$Q$3636,8,FALSE),0)</f>
        <v>174</v>
      </c>
      <c r="R97" s="22">
        <f>IFERROR(VLOOKUP(P97,[48]conductor_pz_summary_hftd_23_re!$B$2:$H$3636,7,0),0)/1609</f>
        <v>19.399195081280546</v>
      </c>
      <c r="S97" s="1">
        <f>IFERROR(VLOOKUP(P97,[47]conductor_pz_summary_hftd_23_re!$B$2:$Q$3636,14,FALSE),0)</f>
        <v>377</v>
      </c>
      <c r="T97" s="1">
        <f t="shared" si="13"/>
        <v>32.632874338333039</v>
      </c>
      <c r="U97" s="1">
        <f>IFERROR(VLOOKUP(P97,[47]conductor_pz_summary_hftd_23_re!$B$2:$Q$3636,13,FALSE),0)</f>
        <v>0.18754525481800599</v>
      </c>
      <c r="V97" s="2">
        <f>IFERROR(VLOOKUP(P97,[49]conductor_pz_summary_hftd_23_re!$B$2:$N$3636,13,FALSE),0)</f>
        <v>281</v>
      </c>
      <c r="W97">
        <f t="shared" si="14"/>
        <v>3.7766549524360644</v>
      </c>
      <c r="X97" s="1">
        <v>267</v>
      </c>
      <c r="Y97" s="1" t="s">
        <v>491</v>
      </c>
      <c r="Z97" s="1" t="s">
        <v>693</v>
      </c>
      <c r="AA97" s="6" t="s">
        <v>726</v>
      </c>
      <c r="AB97" s="6" t="s">
        <v>727</v>
      </c>
      <c r="AC97" s="6" t="s">
        <v>728</v>
      </c>
      <c r="AD97" s="6" t="s">
        <v>99</v>
      </c>
      <c r="AE97" s="1">
        <v>5792091</v>
      </c>
      <c r="AF97" s="1" t="s">
        <v>729</v>
      </c>
      <c r="AG97" s="1">
        <v>119556070</v>
      </c>
      <c r="AH97" s="47" t="s">
        <v>730</v>
      </c>
      <c r="AI97" s="1" t="s">
        <v>731</v>
      </c>
      <c r="AJ97" s="1">
        <v>7550.4</v>
      </c>
      <c r="AK97" s="1">
        <v>6864</v>
      </c>
      <c r="AL97" s="1">
        <v>0</v>
      </c>
      <c r="AM97" s="1">
        <v>0</v>
      </c>
      <c r="AN97" s="29" t="s">
        <v>732</v>
      </c>
      <c r="AO97" s="42" t="s">
        <v>733</v>
      </c>
      <c r="AP97" s="1">
        <f>AQ97*5280</f>
        <v>14414.4</v>
      </c>
      <c r="AQ97" s="23">
        <v>2.73</v>
      </c>
      <c r="AR97" s="25">
        <v>4538638</v>
      </c>
      <c r="AT97" s="6">
        <f>0.99*5280</f>
        <v>5227.2</v>
      </c>
      <c r="AU97" s="6">
        <f>1.3*5280</f>
        <v>6864</v>
      </c>
      <c r="AV97" s="6">
        <f>1.43*5280</f>
        <v>7550.4</v>
      </c>
      <c r="AW97" s="1">
        <f t="shared" ref="AW97:AW108" si="19">SUM(AT97:AV97)</f>
        <v>19641.599999999999</v>
      </c>
      <c r="AX97" s="23">
        <f t="shared" ref="AX97:AX116" si="20">AW97/5280</f>
        <v>3.7199999999999998</v>
      </c>
      <c r="AZ97" s="2"/>
      <c r="BA97" s="2"/>
      <c r="BB97" s="1"/>
      <c r="BC97" s="1"/>
      <c r="BD97" s="1"/>
      <c r="BE97" s="1"/>
      <c r="BF97" s="23"/>
      <c r="BG97" s="26"/>
      <c r="BH97" s="25"/>
      <c r="BI97" s="27"/>
    </row>
    <row r="98" spans="1:67" s="6" customFormat="1" x14ac:dyDescent="0.25">
      <c r="A98" s="28">
        <v>35192282</v>
      </c>
      <c r="B98" s="44" t="s">
        <v>690</v>
      </c>
      <c r="C98" s="1">
        <v>9</v>
      </c>
      <c r="D98" s="1" t="s">
        <v>271</v>
      </c>
      <c r="E98" s="32">
        <v>2021038</v>
      </c>
      <c r="F98" s="1">
        <v>7.75</v>
      </c>
      <c r="G98" s="21">
        <f t="shared" si="17"/>
        <v>7.75</v>
      </c>
      <c r="H98" s="7">
        <v>2021</v>
      </c>
      <c r="I98" s="21"/>
      <c r="J98" s="21"/>
      <c r="K98" s="21">
        <f t="shared" si="18"/>
        <v>0</v>
      </c>
      <c r="L98" s="8">
        <v>4121.46</v>
      </c>
      <c r="M98" s="1" t="s">
        <v>272</v>
      </c>
      <c r="N98" s="9">
        <v>43141101</v>
      </c>
      <c r="O98" s="6" t="s">
        <v>692</v>
      </c>
      <c r="P98" s="1" t="s">
        <v>23</v>
      </c>
      <c r="Q98" s="22">
        <f>IFERROR(VLOOKUP(P98,[47]conductor_pz_summary_hftd_23_re!$B$2:$Q$3636,8,FALSE),0)</f>
        <v>110</v>
      </c>
      <c r="R98" s="22">
        <f>IFERROR(VLOOKUP(P98,[48]conductor_pz_summary_hftd_23_re!$B$2:$H$3636,7,0),0)/1609</f>
        <v>10.699357953170976</v>
      </c>
      <c r="S98" s="1">
        <f>IFERROR(VLOOKUP(P98,[47]conductor_pz_summary_hftd_23_re!$B$2:$Q$3636,14,FALSE),0)</f>
        <v>468</v>
      </c>
      <c r="T98" s="1">
        <f t="shared" si="13"/>
        <v>17.632724796949901</v>
      </c>
      <c r="U98" s="1">
        <f>IFERROR(VLOOKUP(P98,[47]conductor_pz_summary_hftd_23_re!$B$2:$Q$3636,13,FALSE),0)</f>
        <v>0.16029749815409</v>
      </c>
      <c r="V98" s="2">
        <f>IFERROR(VLOOKUP(P98,[49]conductor_pz_summary_hftd_23_re!$B$2:$N$3636,13,FALSE),0)</f>
        <v>729</v>
      </c>
      <c r="W98">
        <f t="shared" si="14"/>
        <v>10.756461222994535</v>
      </c>
      <c r="X98" s="1">
        <v>375</v>
      </c>
      <c r="Y98" s="1" t="s">
        <v>491</v>
      </c>
      <c r="Z98" s="1" t="s">
        <v>693</v>
      </c>
      <c r="AA98" s="6" t="s">
        <v>694</v>
      </c>
      <c r="AB98" s="6" t="s">
        <v>517</v>
      </c>
      <c r="AC98" s="6" t="s">
        <v>393</v>
      </c>
      <c r="AD98" s="6" t="s">
        <v>292</v>
      </c>
      <c r="AE98" s="1">
        <v>5792098</v>
      </c>
      <c r="AF98" s="1" t="s">
        <v>734</v>
      </c>
      <c r="AG98" s="1">
        <v>119556300</v>
      </c>
      <c r="AH98" s="47" t="s">
        <v>735</v>
      </c>
      <c r="AI98" s="1" t="s">
        <v>736</v>
      </c>
      <c r="AJ98" s="1">
        <v>18902.400000000001</v>
      </c>
      <c r="AK98" s="1">
        <v>22018</v>
      </c>
      <c r="AL98" s="1">
        <v>0</v>
      </c>
      <c r="AM98" s="1">
        <v>0</v>
      </c>
      <c r="AN98" s="29" t="s">
        <v>737</v>
      </c>
      <c r="AO98" s="42" t="s">
        <v>738</v>
      </c>
      <c r="AP98" s="1">
        <f>AQ98*5280</f>
        <v>40920</v>
      </c>
      <c r="AQ98" s="23">
        <v>7.75</v>
      </c>
      <c r="AR98" s="25">
        <v>11896580</v>
      </c>
      <c r="AS98" s="48" t="s">
        <v>280</v>
      </c>
      <c r="AU98" s="6">
        <f>4.17*5280</f>
        <v>22017.599999999999</v>
      </c>
      <c r="AV98" s="6">
        <f>3.58*5280</f>
        <v>18902.400000000001</v>
      </c>
      <c r="AW98" s="1">
        <f t="shared" si="19"/>
        <v>40920</v>
      </c>
      <c r="AX98" s="23">
        <f t="shared" si="20"/>
        <v>7.75</v>
      </c>
      <c r="AZ98" s="1"/>
      <c r="BA98" s="1"/>
      <c r="BB98" s="1"/>
      <c r="BC98" s="1"/>
      <c r="BD98" s="1"/>
      <c r="BE98" s="1"/>
      <c r="BF98" s="23"/>
      <c r="BG98" s="26"/>
      <c r="BH98" s="25"/>
      <c r="BI98" s="27"/>
    </row>
    <row r="99" spans="1:67" s="6" customFormat="1" x14ac:dyDescent="0.25">
      <c r="A99" s="28">
        <v>35192281</v>
      </c>
      <c r="B99" s="44" t="s">
        <v>690</v>
      </c>
      <c r="C99" s="1">
        <v>9</v>
      </c>
      <c r="D99" s="1" t="s">
        <v>271</v>
      </c>
      <c r="E99" s="32">
        <v>2021039</v>
      </c>
      <c r="F99" s="1">
        <v>5.94</v>
      </c>
      <c r="G99" s="21">
        <f t="shared" si="17"/>
        <v>5.94</v>
      </c>
      <c r="H99" s="7">
        <v>2021</v>
      </c>
      <c r="I99" s="21"/>
      <c r="J99" s="21"/>
      <c r="K99" s="21">
        <f t="shared" si="18"/>
        <v>0</v>
      </c>
      <c r="L99" s="8">
        <v>3077.69</v>
      </c>
      <c r="M99" s="1" t="s">
        <v>272</v>
      </c>
      <c r="N99" s="9">
        <v>43141101</v>
      </c>
      <c r="O99" s="6" t="s">
        <v>692</v>
      </c>
      <c r="P99" s="1" t="s">
        <v>23</v>
      </c>
      <c r="Q99" s="22">
        <f>IFERROR(VLOOKUP(P99,[47]conductor_pz_summary_hftd_23_re!$B$2:$Q$3636,8,FALSE),0)</f>
        <v>110</v>
      </c>
      <c r="R99" s="22">
        <f>IFERROR(VLOOKUP(P99,[48]conductor_pz_summary_hftd_23_re!$B$2:$H$3636,7,0),0)/1609</f>
        <v>10.699357953170976</v>
      </c>
      <c r="S99" s="1">
        <f>IFERROR(VLOOKUP(P99,[47]conductor_pz_summary_hftd_23_re!$B$2:$Q$3636,14,FALSE),0)</f>
        <v>468</v>
      </c>
      <c r="T99" s="1">
        <f t="shared" ref="T99:T130" si="21">IFERROR(U99*Q99,0)</f>
        <v>17.632724796949901</v>
      </c>
      <c r="U99" s="1">
        <f>IFERROR(VLOOKUP(P99,[47]conductor_pz_summary_hftd_23_re!$B$2:$Q$3636,13,FALSE),0)</f>
        <v>0.16029749815409</v>
      </c>
      <c r="V99" s="2">
        <f>IFERROR(VLOOKUP(P99,[49]conductor_pz_summary_hftd_23_re!$B$2:$N$3636,13,FALSE),0)</f>
        <v>729</v>
      </c>
      <c r="W99">
        <f t="shared" ref="W99:W130" si="22">(AJ99*0.67+AK99*0.99+AL99+AM99*0.99)/(SUM(AJ99:AM99))*T99*(F99/R99)</f>
        <v>7.9457273518338472</v>
      </c>
      <c r="X99" s="1">
        <v>375</v>
      </c>
      <c r="Y99" s="1" t="s">
        <v>491</v>
      </c>
      <c r="Z99" s="1" t="s">
        <v>693</v>
      </c>
      <c r="AA99" s="6" t="s">
        <v>694</v>
      </c>
      <c r="AB99" s="6" t="s">
        <v>517</v>
      </c>
      <c r="AC99" s="6" t="s">
        <v>393</v>
      </c>
      <c r="AD99" s="6" t="s">
        <v>292</v>
      </c>
      <c r="AE99" s="1">
        <v>5792097</v>
      </c>
      <c r="AF99" s="1" t="s">
        <v>739</v>
      </c>
      <c r="AG99" s="1">
        <v>119556250</v>
      </c>
      <c r="AH99" s="47" t="s">
        <v>740</v>
      </c>
      <c r="AI99" s="1" t="s">
        <v>741</v>
      </c>
      <c r="AJ99" s="1">
        <v>17476.8</v>
      </c>
      <c r="AK99" s="1">
        <v>13886</v>
      </c>
      <c r="AL99" s="1">
        <v>0</v>
      </c>
      <c r="AM99" s="1">
        <v>0</v>
      </c>
      <c r="AN99" s="29" t="s">
        <v>742</v>
      </c>
      <c r="AO99" s="42" t="s">
        <v>743</v>
      </c>
      <c r="AP99" s="1">
        <f>AQ99*5280</f>
        <v>31363.200000000001</v>
      </c>
      <c r="AQ99" s="23">
        <v>5.94</v>
      </c>
      <c r="AR99" s="25">
        <v>8593932</v>
      </c>
      <c r="AS99" s="48" t="s">
        <v>280</v>
      </c>
      <c r="AU99" s="6">
        <f>2.63*5280</f>
        <v>13886.4</v>
      </c>
      <c r="AV99" s="6">
        <f>3.31*5280</f>
        <v>17476.8</v>
      </c>
      <c r="AW99" s="1">
        <f t="shared" si="19"/>
        <v>31363.199999999997</v>
      </c>
      <c r="AX99" s="23">
        <f t="shared" si="20"/>
        <v>5.9399999999999995</v>
      </c>
      <c r="AZ99" s="1"/>
      <c r="BA99" s="1"/>
      <c r="BB99" s="1"/>
      <c r="BC99" s="1"/>
      <c r="BD99" s="1"/>
      <c r="BE99" s="1"/>
      <c r="BF99" s="23"/>
      <c r="BG99" s="26"/>
      <c r="BH99" s="25"/>
      <c r="BI99" s="27"/>
    </row>
    <row r="100" spans="1:67" s="6" customFormat="1" x14ac:dyDescent="0.25">
      <c r="A100" s="38">
        <v>35174479</v>
      </c>
      <c r="B100" s="44" t="s">
        <v>690</v>
      </c>
      <c r="C100" s="1">
        <v>9</v>
      </c>
      <c r="D100" s="1" t="s">
        <v>271</v>
      </c>
      <c r="E100" s="32">
        <v>2021040</v>
      </c>
      <c r="F100" s="1">
        <v>9.25</v>
      </c>
      <c r="G100" s="21">
        <f t="shared" si="17"/>
        <v>9.25</v>
      </c>
      <c r="H100" s="7">
        <v>2021</v>
      </c>
      <c r="I100" s="21"/>
      <c r="J100" s="21"/>
      <c r="K100" s="21">
        <f t="shared" si="18"/>
        <v>0</v>
      </c>
      <c r="L100" s="8">
        <v>12588.16</v>
      </c>
      <c r="M100" s="1" t="s">
        <v>272</v>
      </c>
      <c r="N100" s="9">
        <v>43141101</v>
      </c>
      <c r="O100" s="6" t="s">
        <v>692</v>
      </c>
      <c r="P100" s="1" t="s">
        <v>24</v>
      </c>
      <c r="Q100" s="22">
        <f>IFERROR(VLOOKUP(P100,[47]conductor_pz_summary_hftd_23_re!$B$2:$Q$3636,8,FALSE),0)</f>
        <v>298</v>
      </c>
      <c r="R100" s="22">
        <f>IFERROR(VLOOKUP(P100,[48]conductor_pz_summary_hftd_23_re!$B$2:$H$3636,7,0),0)/1609</f>
        <v>27.408190713785519</v>
      </c>
      <c r="S100" s="1">
        <f>IFERROR(VLOOKUP(P100,[47]conductor_pz_summary_hftd_23_re!$B$2:$Q$3636,14,FALSE),0)</f>
        <v>474</v>
      </c>
      <c r="T100" s="1">
        <f t="shared" si="21"/>
        <v>47.487768087276564</v>
      </c>
      <c r="U100" s="1">
        <f>IFERROR(VLOOKUP(P100,[47]conductor_pz_summary_hftd_23_re!$B$2:$Q$3636,13,FALSE),0)</f>
        <v>0.15935492646737101</v>
      </c>
      <c r="V100" s="2">
        <f>IFERROR(VLOOKUP(P100,[49]conductor_pz_summary_hftd_23_re!$B$2:$N$3636,13,FALSE),0)</f>
        <v>1108</v>
      </c>
      <c r="W100">
        <f t="shared" si="22"/>
        <v>12.057390994063891</v>
      </c>
      <c r="X100" s="1">
        <v>30</v>
      </c>
      <c r="Y100" s="1" t="s">
        <v>491</v>
      </c>
      <c r="Z100" s="1" t="s">
        <v>693</v>
      </c>
      <c r="AA100" s="6" t="s">
        <v>694</v>
      </c>
      <c r="AB100" s="6" t="s">
        <v>517</v>
      </c>
      <c r="AC100" s="6" t="s">
        <v>393</v>
      </c>
      <c r="AD100" s="6" t="s">
        <v>292</v>
      </c>
      <c r="AE100" s="1">
        <v>5790119</v>
      </c>
      <c r="AF100" s="1" t="s">
        <v>744</v>
      </c>
      <c r="AG100" s="1">
        <v>118913025</v>
      </c>
      <c r="AH100" s="41" t="s">
        <v>745</v>
      </c>
      <c r="AI100" s="1" t="s">
        <v>746</v>
      </c>
      <c r="AJ100" s="1">
        <v>36273.599999999999</v>
      </c>
      <c r="AK100" s="1">
        <v>12566</v>
      </c>
      <c r="AL100" s="1">
        <v>0</v>
      </c>
      <c r="AM100" s="1">
        <v>0</v>
      </c>
      <c r="AN100" s="29" t="s">
        <v>747</v>
      </c>
      <c r="AO100" s="42" t="s">
        <v>748</v>
      </c>
      <c r="AP100" s="1">
        <v>48840</v>
      </c>
      <c r="AQ100" s="23">
        <v>9.25</v>
      </c>
      <c r="AR100" s="25">
        <v>13481516</v>
      </c>
      <c r="AS100" s="50">
        <v>44098</v>
      </c>
      <c r="AT100" s="6">
        <v>0</v>
      </c>
      <c r="AU100" s="6">
        <f>2.38*5280</f>
        <v>12566.4</v>
      </c>
      <c r="AV100" s="6">
        <f>6.87*5280</f>
        <v>36273.599999999999</v>
      </c>
      <c r="AW100" s="1">
        <f t="shared" si="19"/>
        <v>48840</v>
      </c>
      <c r="AX100" s="23">
        <f t="shared" si="20"/>
        <v>9.25</v>
      </c>
      <c r="AY100" s="34">
        <v>20851272.727272727</v>
      </c>
      <c r="AZ100" s="1"/>
      <c r="BA100" s="1"/>
      <c r="BB100" s="1"/>
      <c r="BC100" s="1"/>
      <c r="BD100" s="1"/>
      <c r="BE100" s="1"/>
      <c r="BF100" s="23"/>
      <c r="BG100" s="26"/>
      <c r="BH100" s="25"/>
      <c r="BI100" s="27"/>
    </row>
    <row r="101" spans="1:67" s="6" customFormat="1" x14ac:dyDescent="0.25">
      <c r="A101" s="28">
        <v>35192292</v>
      </c>
      <c r="B101" s="44" t="s">
        <v>690</v>
      </c>
      <c r="C101" s="1">
        <v>9</v>
      </c>
      <c r="D101" s="1" t="s">
        <v>271</v>
      </c>
      <c r="E101" s="32">
        <v>2021041</v>
      </c>
      <c r="F101" s="1">
        <v>3.75</v>
      </c>
      <c r="G101" s="21">
        <f t="shared" si="17"/>
        <v>3.75</v>
      </c>
      <c r="H101" s="7">
        <v>2021</v>
      </c>
      <c r="I101" s="21"/>
      <c r="J101" s="21"/>
      <c r="K101" s="21">
        <f t="shared" si="18"/>
        <v>0</v>
      </c>
      <c r="L101" s="8">
        <v>2449.4699999999998</v>
      </c>
      <c r="M101" s="1" t="s">
        <v>272</v>
      </c>
      <c r="N101" s="9">
        <v>42561107</v>
      </c>
      <c r="O101" s="6" t="s">
        <v>749</v>
      </c>
      <c r="P101" s="1" t="s">
        <v>25</v>
      </c>
      <c r="Q101" s="22">
        <f>IFERROR(VLOOKUP(P101,[47]conductor_pz_summary_hftd_23_re!$B$2:$Q$3636,8,FALSE),0)</f>
        <v>169</v>
      </c>
      <c r="R101" s="22">
        <f>IFERROR(VLOOKUP(P101,[48]conductor_pz_summary_hftd_23_re!$B$2:$H$3636,7,0),0)/1609</f>
        <v>17.438579305421875</v>
      </c>
      <c r="S101" s="1">
        <f>IFERROR(VLOOKUP(P101,[47]conductor_pz_summary_hftd_23_re!$B$2:$Q$3636,14,FALSE),0)</f>
        <v>637</v>
      </c>
      <c r="T101" s="1">
        <f t="shared" si="21"/>
        <v>20.566094932518602</v>
      </c>
      <c r="U101" s="1">
        <f>IFERROR(VLOOKUP(P101,[47]conductor_pz_summary_hftd_23_re!$B$2:$Q$3636,13,FALSE),0)</f>
        <v>0.12169286942318699</v>
      </c>
      <c r="V101" s="2">
        <f>IFERROR(VLOOKUP(P101,[49]conductor_pz_summary_hftd_23_re!$B$2:$N$3636,13,FALSE),0)</f>
        <v>641</v>
      </c>
      <c r="W101">
        <f t="shared" si="22"/>
        <v>3.3259838569344429</v>
      </c>
      <c r="X101" s="1">
        <v>225</v>
      </c>
      <c r="Y101" s="1" t="s">
        <v>491</v>
      </c>
      <c r="Z101" s="1" t="s">
        <v>693</v>
      </c>
      <c r="AA101" s="6" t="s">
        <v>297</v>
      </c>
      <c r="AB101" s="6" t="s">
        <v>298</v>
      </c>
      <c r="AC101" s="6" t="s">
        <v>298</v>
      </c>
      <c r="AD101" s="6" t="s">
        <v>292</v>
      </c>
      <c r="AE101" s="1">
        <v>5792094</v>
      </c>
      <c r="AF101" s="1" t="s">
        <v>750</v>
      </c>
      <c r="AG101" s="1">
        <v>119556108</v>
      </c>
      <c r="AH101" s="47" t="s">
        <v>751</v>
      </c>
      <c r="AI101" s="1" t="s">
        <v>752</v>
      </c>
      <c r="AJ101" s="1">
        <v>15593</v>
      </c>
      <c r="AK101" s="1">
        <v>5377</v>
      </c>
      <c r="AL101" s="1">
        <v>0</v>
      </c>
      <c r="AM101" s="1">
        <v>0</v>
      </c>
      <c r="AN101" s="29" t="s">
        <v>753</v>
      </c>
      <c r="AO101" s="42" t="s">
        <v>754</v>
      </c>
      <c r="AP101" s="1">
        <f>AQ101*5280</f>
        <v>19800</v>
      </c>
      <c r="AQ101" s="23">
        <v>3.75</v>
      </c>
      <c r="AR101" s="25">
        <v>4686150</v>
      </c>
      <c r="AS101" s="48" t="s">
        <v>280</v>
      </c>
      <c r="AU101" s="6">
        <v>5377</v>
      </c>
      <c r="AV101" s="6">
        <v>15593</v>
      </c>
      <c r="AW101" s="1">
        <f t="shared" si="19"/>
        <v>20970</v>
      </c>
      <c r="AX101" s="23">
        <f t="shared" si="20"/>
        <v>3.9715909090909092</v>
      </c>
      <c r="AZ101" s="1"/>
      <c r="BA101" s="1"/>
      <c r="BB101" s="1"/>
      <c r="BC101" s="1"/>
      <c r="BD101" s="1"/>
      <c r="BE101" s="1"/>
      <c r="BF101" s="23"/>
      <c r="BG101" s="26"/>
      <c r="BH101" s="25"/>
      <c r="BI101" s="27"/>
    </row>
    <row r="102" spans="1:67" s="6" customFormat="1" x14ac:dyDescent="0.25">
      <c r="A102" s="38">
        <v>35174501</v>
      </c>
      <c r="B102" s="44" t="s">
        <v>690</v>
      </c>
      <c r="C102" s="1">
        <v>9</v>
      </c>
      <c r="D102" s="1" t="s">
        <v>271</v>
      </c>
      <c r="E102" s="32">
        <v>2021042</v>
      </c>
      <c r="F102" s="1">
        <v>9.65</v>
      </c>
      <c r="G102" s="21">
        <f t="shared" si="17"/>
        <v>9.65</v>
      </c>
      <c r="H102" s="7">
        <v>2021</v>
      </c>
      <c r="I102" s="21"/>
      <c r="J102" s="21"/>
      <c r="K102" s="21">
        <f t="shared" si="18"/>
        <v>0</v>
      </c>
      <c r="L102" s="8">
        <v>10730.63</v>
      </c>
      <c r="M102" s="1" t="s">
        <v>272</v>
      </c>
      <c r="N102" s="9">
        <v>43141101</v>
      </c>
      <c r="O102" s="6" t="s">
        <v>692</v>
      </c>
      <c r="P102" s="1" t="s">
        <v>24</v>
      </c>
      <c r="Q102" s="22">
        <f>IFERROR(VLOOKUP(P102,[47]conductor_pz_summary_hftd_23_re!$B$2:$Q$3636,8,FALSE),0)</f>
        <v>298</v>
      </c>
      <c r="R102" s="22">
        <f>IFERROR(VLOOKUP(P102,[48]conductor_pz_summary_hftd_23_re!$B$2:$H$3636,7,0),0)/1609</f>
        <v>27.408190713785519</v>
      </c>
      <c r="S102" s="1">
        <f>IFERROR(VLOOKUP(P102,[47]conductor_pz_summary_hftd_23_re!$B$2:$Q$3636,14,FALSE),0)</f>
        <v>474</v>
      </c>
      <c r="T102" s="1">
        <f t="shared" si="21"/>
        <v>47.487768087276564</v>
      </c>
      <c r="U102" s="1">
        <f>IFERROR(VLOOKUP(P102,[47]conductor_pz_summary_hftd_23_re!$B$2:$Q$3636,13,FALSE),0)</f>
        <v>0.15935492646737101</v>
      </c>
      <c r="V102" s="2">
        <f>IFERROR(VLOOKUP(P102,[49]conductor_pz_summary_hftd_23_re!$B$2:$N$3636,13,FALSE),0)</f>
        <v>1108</v>
      </c>
      <c r="W102">
        <f t="shared" si="22"/>
        <v>14.392501738262574</v>
      </c>
      <c r="X102" s="1">
        <v>30</v>
      </c>
      <c r="Y102" s="1" t="s">
        <v>491</v>
      </c>
      <c r="Z102" s="1" t="s">
        <v>693</v>
      </c>
      <c r="AA102" s="6" t="s">
        <v>694</v>
      </c>
      <c r="AB102" s="6" t="s">
        <v>517</v>
      </c>
      <c r="AC102" s="6" t="s">
        <v>393</v>
      </c>
      <c r="AD102" s="6" t="s">
        <v>292</v>
      </c>
      <c r="AE102" s="1">
        <v>5790112</v>
      </c>
      <c r="AF102" s="1" t="s">
        <v>755</v>
      </c>
      <c r="AG102" s="1">
        <v>118913026</v>
      </c>
      <c r="AH102" s="41" t="s">
        <v>756</v>
      </c>
      <c r="AI102" s="1" t="s">
        <v>757</v>
      </c>
      <c r="AJ102" s="1">
        <v>27609.1</v>
      </c>
      <c r="AK102" s="1">
        <v>23348</v>
      </c>
      <c r="AL102" s="1">
        <v>16177.9</v>
      </c>
      <c r="AM102" s="1">
        <v>0</v>
      </c>
      <c r="AN102" s="29" t="s">
        <v>758</v>
      </c>
      <c r="AO102" s="42" t="s">
        <v>759</v>
      </c>
      <c r="AP102" s="1">
        <v>50952</v>
      </c>
      <c r="AQ102" s="23">
        <v>9.65</v>
      </c>
      <c r="AR102" s="25">
        <v>16768361</v>
      </c>
      <c r="AS102" s="50">
        <v>44098</v>
      </c>
      <c r="AT102" s="6">
        <f>3.064*5280</f>
        <v>16177.92</v>
      </c>
      <c r="AU102" s="6">
        <f>4.422*5280</f>
        <v>23348.16</v>
      </c>
      <c r="AV102" s="6">
        <f>5.229*5280</f>
        <v>27609.119999999999</v>
      </c>
      <c r="AW102" s="1">
        <f t="shared" si="19"/>
        <v>67135.199999999997</v>
      </c>
      <c r="AX102" s="23">
        <f t="shared" si="20"/>
        <v>12.715</v>
      </c>
      <c r="AY102" s="34">
        <v>18931272.727272727</v>
      </c>
      <c r="AZ102" s="1"/>
      <c r="BA102" s="1"/>
      <c r="BB102" s="1"/>
      <c r="BC102" s="1"/>
      <c r="BD102" s="1"/>
      <c r="BE102" s="1"/>
      <c r="BF102" s="23"/>
      <c r="BG102" s="26"/>
      <c r="BH102" s="25"/>
      <c r="BI102" s="27"/>
    </row>
    <row r="103" spans="1:67" s="6" customFormat="1" x14ac:dyDescent="0.25">
      <c r="A103" s="28">
        <v>35191318</v>
      </c>
      <c r="B103" s="44" t="s">
        <v>690</v>
      </c>
      <c r="C103" s="1">
        <v>10</v>
      </c>
      <c r="D103" s="1" t="s">
        <v>271</v>
      </c>
      <c r="E103" s="32">
        <v>2021043</v>
      </c>
      <c r="F103" s="1">
        <v>1.78</v>
      </c>
      <c r="G103" s="21">
        <f t="shared" si="17"/>
        <v>1.78</v>
      </c>
      <c r="H103" s="7">
        <v>2021</v>
      </c>
      <c r="I103" s="21"/>
      <c r="J103" s="21"/>
      <c r="K103" s="21">
        <f t="shared" si="18"/>
        <v>0</v>
      </c>
      <c r="L103" s="8">
        <v>4167.82</v>
      </c>
      <c r="M103" s="1" t="s">
        <v>272</v>
      </c>
      <c r="N103" s="9">
        <v>43432102</v>
      </c>
      <c r="O103" s="6" t="s">
        <v>321</v>
      </c>
      <c r="P103" s="1" t="s">
        <v>26</v>
      </c>
      <c r="Q103" s="22">
        <f>IFERROR(VLOOKUP(P103,[47]conductor_pz_summary_hftd_23_re!$B$2:$Q$3636,8,FALSE),0)</f>
        <v>125</v>
      </c>
      <c r="R103" s="22">
        <f>IFERROR(VLOOKUP(P103,[48]conductor_pz_summary_hftd_23_re!$B$2:$H$3636,7,0),0)/1609</f>
        <v>15.221711484448974</v>
      </c>
      <c r="S103" s="1">
        <f>IFERROR(VLOOKUP(P103,[47]conductor_pz_summary_hftd_23_re!$B$2:$Q$3636,14,FALSE),0)</f>
        <v>663</v>
      </c>
      <c r="T103" s="1">
        <f t="shared" si="21"/>
        <v>14.624900446767001</v>
      </c>
      <c r="U103" s="1">
        <f>IFERROR(VLOOKUP(P103,[47]conductor_pz_summary_hftd_23_re!$B$2:$Q$3636,13,FALSE),0)</f>
        <v>0.116999203574136</v>
      </c>
      <c r="V103" s="2">
        <f>IFERROR(VLOOKUP(P103,[49]conductor_pz_summary_hftd_23_re!$B$2:$N$3636,13,FALSE),0)</f>
        <v>627</v>
      </c>
      <c r="W103">
        <f t="shared" si="22"/>
        <v>1.1458406822802629</v>
      </c>
      <c r="X103" s="1">
        <v>250</v>
      </c>
      <c r="Y103" s="1" t="s">
        <v>491</v>
      </c>
      <c r="Z103" s="1" t="s">
        <v>693</v>
      </c>
      <c r="AA103" s="6" t="s">
        <v>323</v>
      </c>
      <c r="AB103" s="6" t="s">
        <v>284</v>
      </c>
      <c r="AC103" s="6" t="s">
        <v>285</v>
      </c>
      <c r="AD103" s="6" t="s">
        <v>99</v>
      </c>
      <c r="AE103" s="1">
        <v>5541303</v>
      </c>
      <c r="AF103" s="1" t="s">
        <v>760</v>
      </c>
      <c r="AG103" s="1">
        <v>119518390</v>
      </c>
      <c r="AH103" s="47" t="s">
        <v>761</v>
      </c>
      <c r="AI103" s="1" t="s">
        <v>762</v>
      </c>
      <c r="AJ103" s="1">
        <v>9398.4</v>
      </c>
      <c r="AK103" s="1">
        <v>0</v>
      </c>
      <c r="AL103" s="1">
        <v>0</v>
      </c>
      <c r="AM103" s="1">
        <v>0</v>
      </c>
      <c r="AN103" s="51" t="s">
        <v>763</v>
      </c>
      <c r="AO103" s="42" t="s">
        <v>764</v>
      </c>
      <c r="AP103" s="1">
        <f t="shared" ref="AP103:AP119" si="23">AQ103*5280</f>
        <v>9398.4</v>
      </c>
      <c r="AQ103" s="23">
        <v>1.78</v>
      </c>
      <c r="AR103" s="25">
        <v>1685400</v>
      </c>
      <c r="AS103" s="48" t="s">
        <v>280</v>
      </c>
      <c r="AW103" s="1">
        <f t="shared" si="19"/>
        <v>0</v>
      </c>
      <c r="AX103" s="23">
        <f t="shared" si="20"/>
        <v>0</v>
      </c>
      <c r="AY103" s="34"/>
      <c r="AZ103" s="1"/>
      <c r="BA103" s="1"/>
      <c r="BB103" s="1"/>
      <c r="BC103" s="1"/>
      <c r="BD103" s="1"/>
      <c r="BE103" s="1"/>
      <c r="BF103" s="23"/>
      <c r="BG103" s="26"/>
      <c r="BH103" s="25"/>
      <c r="BI103" s="27"/>
    </row>
    <row r="104" spans="1:67" s="6" customFormat="1" x14ac:dyDescent="0.25">
      <c r="A104" s="28">
        <v>35174478</v>
      </c>
      <c r="B104" s="44" t="s">
        <v>690</v>
      </c>
      <c r="C104" s="1">
        <v>9</v>
      </c>
      <c r="D104" s="1" t="s">
        <v>271</v>
      </c>
      <c r="E104" s="32">
        <v>2021044</v>
      </c>
      <c r="F104" s="21">
        <v>4.07</v>
      </c>
      <c r="G104" s="21">
        <f t="shared" si="17"/>
        <v>4.07</v>
      </c>
      <c r="H104" s="7">
        <v>2021</v>
      </c>
      <c r="I104" s="21"/>
      <c r="J104" s="21"/>
      <c r="K104" s="21">
        <f t="shared" si="18"/>
        <v>0</v>
      </c>
      <c r="L104" s="8">
        <v>0</v>
      </c>
      <c r="M104" s="1" t="s">
        <v>272</v>
      </c>
      <c r="N104" s="9">
        <v>43141101</v>
      </c>
      <c r="O104" s="6" t="s">
        <v>692</v>
      </c>
      <c r="P104" s="1" t="s">
        <v>24</v>
      </c>
      <c r="Q104" s="22">
        <f>IFERROR(VLOOKUP(P104,[47]conductor_pz_summary_hftd_23_re!$B$2:$Q$3636,8,FALSE),0)</f>
        <v>298</v>
      </c>
      <c r="R104" s="22">
        <f>IFERROR(VLOOKUP(P104,[48]conductor_pz_summary_hftd_23_re!$B$2:$H$3636,7,0),0)/1609</f>
        <v>27.408190713785519</v>
      </c>
      <c r="S104" s="1">
        <f>IFERROR(VLOOKUP(P104,[47]conductor_pz_summary_hftd_23_re!$B$2:$Q$3636,14,FALSE),0)</f>
        <v>474</v>
      </c>
      <c r="T104" s="1">
        <f t="shared" si="21"/>
        <v>47.487768087276564</v>
      </c>
      <c r="U104" s="1">
        <f>IFERROR(VLOOKUP(P104,[47]conductor_pz_summary_hftd_23_re!$B$2:$Q$3636,13,FALSE),0)</f>
        <v>0.15935492646737101</v>
      </c>
      <c r="V104" s="2">
        <f>IFERROR(VLOOKUP(P104,[49]conductor_pz_summary_hftd_23_re!$B$2:$N$3636,13,FALSE),0)</f>
        <v>1108</v>
      </c>
      <c r="W104">
        <f t="shared" si="22"/>
        <v>5.4342846643732114</v>
      </c>
      <c r="X104" s="1">
        <v>30</v>
      </c>
      <c r="Y104" s="1" t="s">
        <v>491</v>
      </c>
      <c r="Z104" s="1" t="s">
        <v>693</v>
      </c>
      <c r="AA104" s="6" t="s">
        <v>694</v>
      </c>
      <c r="AB104" s="6" t="s">
        <v>517</v>
      </c>
      <c r="AC104" s="6" t="s">
        <v>393</v>
      </c>
      <c r="AD104" s="6" t="s">
        <v>292</v>
      </c>
      <c r="AE104" s="1">
        <v>5790111</v>
      </c>
      <c r="AF104" s="1" t="s">
        <v>765</v>
      </c>
      <c r="AG104" s="1">
        <v>118913024</v>
      </c>
      <c r="AH104" s="28">
        <v>35174478</v>
      </c>
      <c r="AI104" s="1" t="s">
        <v>766</v>
      </c>
      <c r="AJ104" s="1">
        <v>17534.900000000001</v>
      </c>
      <c r="AK104" s="1">
        <v>3933.6</v>
      </c>
      <c r="AL104" s="1">
        <v>3931</v>
      </c>
      <c r="AM104" s="1">
        <v>0</v>
      </c>
      <c r="AN104" s="29" t="s">
        <v>767</v>
      </c>
      <c r="AO104" s="42" t="s">
        <v>768</v>
      </c>
      <c r="AP104" s="1">
        <f t="shared" si="23"/>
        <v>21489.600000000002</v>
      </c>
      <c r="AQ104" s="23">
        <v>4.07</v>
      </c>
      <c r="AR104" s="25">
        <v>6162189</v>
      </c>
      <c r="AS104" s="50">
        <v>44098</v>
      </c>
      <c r="AT104" s="6">
        <v>3931</v>
      </c>
      <c r="AU104" s="6">
        <f>0.745*5280</f>
        <v>3933.6</v>
      </c>
      <c r="AV104" s="6">
        <f>3.321*5280</f>
        <v>17534.88</v>
      </c>
      <c r="AW104" s="1">
        <f t="shared" si="19"/>
        <v>25399.480000000003</v>
      </c>
      <c r="AX104" s="23">
        <f t="shared" si="20"/>
        <v>4.8105075757575761</v>
      </c>
      <c r="AY104" s="34">
        <v>12326545.454545455</v>
      </c>
      <c r="AZ104" s="1"/>
      <c r="BA104" s="1"/>
      <c r="BB104" s="1"/>
      <c r="BC104" s="1"/>
      <c r="BD104" s="1"/>
      <c r="BE104" s="1"/>
      <c r="BF104" s="23"/>
      <c r="BG104" s="26"/>
      <c r="BH104" s="25"/>
      <c r="BI104" s="27"/>
    </row>
    <row r="105" spans="1:67" s="6" customFormat="1" x14ac:dyDescent="0.25">
      <c r="A105" s="28">
        <v>35191383</v>
      </c>
      <c r="B105" s="44" t="s">
        <v>690</v>
      </c>
      <c r="C105" s="1">
        <v>10</v>
      </c>
      <c r="D105" s="1" t="s">
        <v>271</v>
      </c>
      <c r="E105" s="32">
        <v>2021045</v>
      </c>
      <c r="F105" s="1">
        <v>1.22</v>
      </c>
      <c r="G105" s="21">
        <f t="shared" si="17"/>
        <v>1.22</v>
      </c>
      <c r="H105" s="7">
        <v>2021</v>
      </c>
      <c r="I105" s="21"/>
      <c r="J105" s="21"/>
      <c r="K105" s="21">
        <f t="shared" si="18"/>
        <v>0</v>
      </c>
      <c r="L105" s="8">
        <v>1636.1</v>
      </c>
      <c r="M105" s="1" t="s">
        <v>272</v>
      </c>
      <c r="N105" s="52">
        <v>43432102</v>
      </c>
      <c r="O105" s="6" t="s">
        <v>321</v>
      </c>
      <c r="P105" s="1" t="s">
        <v>26</v>
      </c>
      <c r="Q105" s="22">
        <f>IFERROR(VLOOKUP(P105,[47]conductor_pz_summary_hftd_23_re!$B$2:$Q$3636,8,FALSE),0)</f>
        <v>125</v>
      </c>
      <c r="R105" s="22">
        <f>IFERROR(VLOOKUP(P105,[48]conductor_pz_summary_hftd_23_re!$B$2:$H$3636,7,0),0)/1609</f>
        <v>15.221711484448974</v>
      </c>
      <c r="S105" s="1">
        <f>IFERROR(VLOOKUP(P105,[47]conductor_pz_summary_hftd_23_re!$B$2:$Q$3636,14,FALSE),0)</f>
        <v>663</v>
      </c>
      <c r="T105" s="1">
        <f t="shared" si="21"/>
        <v>14.624900446767001</v>
      </c>
      <c r="U105" s="1">
        <f>IFERROR(VLOOKUP(P105,[47]conductor_pz_summary_hftd_23_re!$B$2:$Q$3636,13,FALSE),0)</f>
        <v>0.116999203574136</v>
      </c>
      <c r="V105" s="2">
        <f>IFERROR(VLOOKUP(P105,[49]conductor_pz_summary_hftd_23_re!$B$2:$N$3636,13,FALSE),0)</f>
        <v>627</v>
      </c>
      <c r="W105">
        <f t="shared" si="22"/>
        <v>0.78535147886624757</v>
      </c>
      <c r="X105" s="1">
        <v>250</v>
      </c>
      <c r="Y105" s="1" t="s">
        <v>491</v>
      </c>
      <c r="Z105" s="1" t="s">
        <v>693</v>
      </c>
      <c r="AA105" s="6" t="s">
        <v>323</v>
      </c>
      <c r="AB105" s="6" t="s">
        <v>284</v>
      </c>
      <c r="AC105" s="6" t="s">
        <v>285</v>
      </c>
      <c r="AD105" s="6" t="s">
        <v>99</v>
      </c>
      <c r="AE105" s="1">
        <v>5541309</v>
      </c>
      <c r="AF105" s="1" t="s">
        <v>769</v>
      </c>
      <c r="AG105" s="1">
        <v>119518528</v>
      </c>
      <c r="AH105" s="47" t="s">
        <v>770</v>
      </c>
      <c r="AI105" s="1" t="s">
        <v>771</v>
      </c>
      <c r="AJ105" s="1">
        <v>6438</v>
      </c>
      <c r="AK105" s="1">
        <v>0</v>
      </c>
      <c r="AL105" s="1">
        <v>0</v>
      </c>
      <c r="AM105" s="1">
        <v>0</v>
      </c>
      <c r="AO105" s="42" t="s">
        <v>772</v>
      </c>
      <c r="AP105" s="1">
        <f t="shared" si="23"/>
        <v>6441.5999999999995</v>
      </c>
      <c r="AQ105" s="23">
        <v>1.22</v>
      </c>
      <c r="AR105" s="25">
        <v>1143750</v>
      </c>
      <c r="AS105" s="48" t="s">
        <v>280</v>
      </c>
      <c r="AW105" s="1">
        <f t="shared" si="19"/>
        <v>0</v>
      </c>
      <c r="AX105" s="23">
        <f t="shared" si="20"/>
        <v>0</v>
      </c>
      <c r="AZ105" s="1"/>
      <c r="BA105" s="1"/>
      <c r="BB105" s="1"/>
      <c r="BC105" s="1"/>
      <c r="BD105" s="1"/>
      <c r="BE105" s="1"/>
      <c r="BF105" s="23"/>
      <c r="BG105" s="26"/>
      <c r="BH105" s="25"/>
      <c r="BI105" s="27"/>
    </row>
    <row r="106" spans="1:67" s="6" customFormat="1" x14ac:dyDescent="0.25">
      <c r="A106" s="28">
        <v>35192290</v>
      </c>
      <c r="B106" s="31" t="s">
        <v>693</v>
      </c>
      <c r="C106" s="1">
        <v>7</v>
      </c>
      <c r="D106" s="1" t="s">
        <v>271</v>
      </c>
      <c r="E106" s="32">
        <v>2021046</v>
      </c>
      <c r="F106" s="1">
        <v>5</v>
      </c>
      <c r="G106" s="21">
        <f t="shared" si="17"/>
        <v>5</v>
      </c>
      <c r="H106" s="7">
        <v>2021</v>
      </c>
      <c r="I106" s="21"/>
      <c r="J106" s="21"/>
      <c r="K106" s="21">
        <f t="shared" si="18"/>
        <v>0</v>
      </c>
      <c r="L106" s="8">
        <v>1956.63</v>
      </c>
      <c r="M106" s="1" t="s">
        <v>272</v>
      </c>
      <c r="N106" s="9">
        <v>152261107</v>
      </c>
      <c r="O106" s="6" t="s">
        <v>773</v>
      </c>
      <c r="P106" s="1" t="s">
        <v>27</v>
      </c>
      <c r="Q106" s="22">
        <f>IFERROR(VLOOKUP(P106,[47]conductor_pz_summary_hftd_23_re!$B$2:$Q$3636,8,FALSE),0)</f>
        <v>541</v>
      </c>
      <c r="R106" s="22">
        <f>IFERROR(VLOOKUP(P106,[48]conductor_pz_summary_hftd_23_re!$B$2:$H$3636,7,0),0)/1609</f>
        <v>44.191450064789123</v>
      </c>
      <c r="S106" s="1">
        <f>IFERROR(VLOOKUP(P106,[47]conductor_pz_summary_hftd_23_re!$B$2:$Q$3636,14,FALSE),0)</f>
        <v>811</v>
      </c>
      <c r="T106" s="1">
        <f t="shared" si="21"/>
        <v>49.924029963004408</v>
      </c>
      <c r="U106" s="1">
        <f>IFERROR(VLOOKUP(P106,[47]conductor_pz_summary_hftd_23_re!$B$2:$Q$3636,13,FALSE),0)</f>
        <v>9.2281016567475796E-2</v>
      </c>
      <c r="V106" s="2">
        <f>IFERROR(VLOOKUP(P106,[49]conductor_pz_summary_hftd_23_re!$B$2:$N$3636,13,FALSE),0)</f>
        <v>726</v>
      </c>
      <c r="W106">
        <f t="shared" si="22"/>
        <v>3.7845669271061708</v>
      </c>
      <c r="X106" s="1">
        <v>244</v>
      </c>
      <c r="Y106" s="1" t="s">
        <v>491</v>
      </c>
      <c r="Z106" s="1" t="s">
        <v>693</v>
      </c>
      <c r="AA106" s="6" t="s">
        <v>774</v>
      </c>
      <c r="AB106" s="6" t="s">
        <v>775</v>
      </c>
      <c r="AC106" s="6" t="s">
        <v>96</v>
      </c>
      <c r="AD106" s="6" t="s">
        <v>292</v>
      </c>
      <c r="AE106" s="1">
        <v>5792092</v>
      </c>
      <c r="AF106" s="1" t="s">
        <v>776</v>
      </c>
      <c r="AG106" s="1">
        <v>119556075</v>
      </c>
      <c r="AH106" s="47" t="s">
        <v>777</v>
      </c>
      <c r="AI106" s="1" t="s">
        <v>778</v>
      </c>
      <c r="AJ106" s="1">
        <v>26402</v>
      </c>
      <c r="AK106" s="1">
        <v>0</v>
      </c>
      <c r="AL106" s="1">
        <v>0</v>
      </c>
      <c r="AM106" s="1">
        <v>0</v>
      </c>
      <c r="AO106" s="42" t="s">
        <v>779</v>
      </c>
      <c r="AP106" s="1">
        <f t="shared" si="23"/>
        <v>26400</v>
      </c>
      <c r="AQ106" s="23">
        <v>5</v>
      </c>
      <c r="AR106" s="25">
        <v>5575214</v>
      </c>
      <c r="AS106" s="48" t="s">
        <v>280</v>
      </c>
      <c r="AW106" s="1">
        <f t="shared" si="19"/>
        <v>0</v>
      </c>
      <c r="AX106" s="23">
        <f t="shared" si="20"/>
        <v>0</v>
      </c>
      <c r="AZ106" s="2"/>
      <c r="BA106" s="2"/>
      <c r="BB106" s="1"/>
      <c r="BC106" s="1"/>
      <c r="BD106" s="1"/>
      <c r="BE106" s="1"/>
      <c r="BF106" s="23"/>
      <c r="BG106" s="26"/>
      <c r="BH106" s="25"/>
      <c r="BI106" s="27"/>
    </row>
    <row r="107" spans="1:67" s="6" customFormat="1" x14ac:dyDescent="0.25">
      <c r="A107" s="28">
        <v>35192291</v>
      </c>
      <c r="B107" s="31" t="s">
        <v>693</v>
      </c>
      <c r="C107" s="1">
        <v>7</v>
      </c>
      <c r="D107" s="1" t="s">
        <v>271</v>
      </c>
      <c r="E107" s="32">
        <v>2021047</v>
      </c>
      <c r="F107" s="1">
        <v>3.1</v>
      </c>
      <c r="G107" s="21">
        <f t="shared" si="17"/>
        <v>3.1</v>
      </c>
      <c r="H107" s="7">
        <v>2021</v>
      </c>
      <c r="I107" s="21"/>
      <c r="J107" s="21"/>
      <c r="K107" s="21">
        <f t="shared" si="18"/>
        <v>0</v>
      </c>
      <c r="L107" s="8">
        <v>1742.96</v>
      </c>
      <c r="M107" s="1" t="s">
        <v>272</v>
      </c>
      <c r="N107" s="9">
        <v>152261107</v>
      </c>
      <c r="O107" s="6" t="s">
        <v>773</v>
      </c>
      <c r="P107" s="1" t="s">
        <v>27</v>
      </c>
      <c r="Q107" s="22">
        <f>IFERROR(VLOOKUP(P107,[47]conductor_pz_summary_hftd_23_re!$B$2:$Q$3636,8,FALSE),0)</f>
        <v>541</v>
      </c>
      <c r="R107" s="22">
        <f>IFERROR(VLOOKUP(P107,[48]conductor_pz_summary_hftd_23_re!$B$2:$H$3636,7,0),0)/1609</f>
        <v>44.191450064789123</v>
      </c>
      <c r="S107" s="1">
        <f>IFERROR(VLOOKUP(P107,[47]conductor_pz_summary_hftd_23_re!$B$2:$Q$3636,14,FALSE),0)</f>
        <v>811</v>
      </c>
      <c r="T107" s="1">
        <f t="shared" si="21"/>
        <v>49.924029963004408</v>
      </c>
      <c r="U107" s="1">
        <f>IFERROR(VLOOKUP(P107,[47]conductor_pz_summary_hftd_23_re!$B$2:$Q$3636,13,FALSE),0)</f>
        <v>9.2281016567475796E-2</v>
      </c>
      <c r="V107" s="2">
        <f>IFERROR(VLOOKUP(P107,[49]conductor_pz_summary_hftd_23_re!$B$2:$N$3636,13,FALSE),0)</f>
        <v>726</v>
      </c>
      <c r="W107">
        <f t="shared" si="22"/>
        <v>2.346431494805826</v>
      </c>
      <c r="X107" s="1">
        <v>244</v>
      </c>
      <c r="Y107" s="1" t="s">
        <v>491</v>
      </c>
      <c r="Z107" s="1" t="s">
        <v>693</v>
      </c>
      <c r="AA107" s="6" t="s">
        <v>774</v>
      </c>
      <c r="AB107" s="6" t="s">
        <v>775</v>
      </c>
      <c r="AC107" s="6" t="s">
        <v>96</v>
      </c>
      <c r="AD107" s="6" t="s">
        <v>292</v>
      </c>
      <c r="AE107" s="1">
        <v>5792093</v>
      </c>
      <c r="AF107" s="1" t="s">
        <v>780</v>
      </c>
      <c r="AG107" s="1">
        <v>119556091</v>
      </c>
      <c r="AH107" s="47" t="s">
        <v>781</v>
      </c>
      <c r="AI107" s="1" t="s">
        <v>782</v>
      </c>
      <c r="AJ107" s="1">
        <v>15109</v>
      </c>
      <c r="AK107" s="1">
        <v>0</v>
      </c>
      <c r="AL107" s="1">
        <v>0</v>
      </c>
      <c r="AM107" s="1">
        <v>0</v>
      </c>
      <c r="AO107" s="42" t="s">
        <v>783</v>
      </c>
      <c r="AP107" s="1">
        <f t="shared" si="23"/>
        <v>15100.8</v>
      </c>
      <c r="AQ107" s="23">
        <v>2.86</v>
      </c>
      <c r="AR107" s="25">
        <v>3208863</v>
      </c>
      <c r="AS107" s="48" t="s">
        <v>280</v>
      </c>
      <c r="AW107" s="1">
        <f t="shared" si="19"/>
        <v>0</v>
      </c>
      <c r="AX107" s="23">
        <f t="shared" si="20"/>
        <v>0</v>
      </c>
      <c r="AZ107" s="2"/>
      <c r="BA107" s="2"/>
      <c r="BB107" s="1"/>
      <c r="BC107" s="1"/>
      <c r="BD107" s="1"/>
      <c r="BE107" s="1"/>
      <c r="BF107" s="23"/>
      <c r="BG107" s="26"/>
      <c r="BH107" s="25"/>
      <c r="BI107" s="27"/>
    </row>
    <row r="108" spans="1:67" s="6" customFormat="1" x14ac:dyDescent="0.25">
      <c r="A108" s="28">
        <v>35191937</v>
      </c>
      <c r="B108" s="31" t="s">
        <v>693</v>
      </c>
      <c r="C108" s="1">
        <v>7</v>
      </c>
      <c r="D108" s="1" t="s">
        <v>271</v>
      </c>
      <c r="E108" s="32">
        <v>2021048</v>
      </c>
      <c r="F108" s="1">
        <v>3.34</v>
      </c>
      <c r="G108" s="21">
        <f t="shared" si="17"/>
        <v>3.34</v>
      </c>
      <c r="H108" s="7">
        <v>2021</v>
      </c>
      <c r="I108" s="21"/>
      <c r="J108" s="21"/>
      <c r="K108" s="21">
        <f t="shared" si="18"/>
        <v>0</v>
      </c>
      <c r="L108" s="8">
        <v>3713.28</v>
      </c>
      <c r="M108" s="1" t="s">
        <v>272</v>
      </c>
      <c r="N108" s="9">
        <v>43292102</v>
      </c>
      <c r="O108" s="6" t="s">
        <v>784</v>
      </c>
      <c r="P108" s="1" t="s">
        <v>28</v>
      </c>
      <c r="Q108" s="22">
        <f>IFERROR(VLOOKUP(P108,[47]conductor_pz_summary_hftd_23_re!$B$2:$Q$3636,8,FALSE),0)</f>
        <v>180</v>
      </c>
      <c r="R108" s="22">
        <f>IFERROR(VLOOKUP(P108,[48]conductor_pz_summary_hftd_23_re!$B$2:$H$3636,7,0),0)/1609</f>
        <v>19.340684586360659</v>
      </c>
      <c r="S108" s="1">
        <f>IFERROR(VLOOKUP(P108,[47]conductor_pz_summary_hftd_23_re!$B$2:$Q$3636,14,FALSE),0)</f>
        <v>951</v>
      </c>
      <c r="T108" s="1">
        <f t="shared" si="21"/>
        <v>13.210050623204321</v>
      </c>
      <c r="U108" s="1">
        <f>IFERROR(VLOOKUP(P108,[47]conductor_pz_summary_hftd_23_re!$B$2:$Q$3636,13,FALSE),0)</f>
        <v>7.3389170128912898E-2</v>
      </c>
      <c r="V108" s="2">
        <f>IFERROR(VLOOKUP(P108,[49]conductor_pz_summary_hftd_23_re!$B$2:$N$3636,13,FALSE),0)</f>
        <v>1012</v>
      </c>
      <c r="W108">
        <f t="shared" si="22"/>
        <v>1.7166115532490969</v>
      </c>
      <c r="X108" s="1">
        <v>40</v>
      </c>
      <c r="Y108" s="1" t="s">
        <v>491</v>
      </c>
      <c r="Z108" s="1" t="s">
        <v>693</v>
      </c>
      <c r="AA108" s="6" t="s">
        <v>317</v>
      </c>
      <c r="AB108" s="6" t="s">
        <v>284</v>
      </c>
      <c r="AC108" s="6" t="s">
        <v>285</v>
      </c>
      <c r="AD108" s="6" t="s">
        <v>99</v>
      </c>
      <c r="AE108" s="1">
        <v>5792064</v>
      </c>
      <c r="AF108" s="1" t="s">
        <v>785</v>
      </c>
      <c r="AG108" s="1">
        <v>119553837</v>
      </c>
      <c r="AH108" s="47" t="s">
        <v>786</v>
      </c>
      <c r="AI108" s="49" t="s">
        <v>787</v>
      </c>
      <c r="AJ108" s="1">
        <v>13092</v>
      </c>
      <c r="AK108" s="49">
        <v>4546</v>
      </c>
      <c r="AL108" s="49">
        <v>0</v>
      </c>
      <c r="AM108" s="49">
        <v>0</v>
      </c>
      <c r="AN108" s="29" t="s">
        <v>788</v>
      </c>
      <c r="AO108" s="42" t="s">
        <v>789</v>
      </c>
      <c r="AP108" s="1">
        <f t="shared" si="23"/>
        <v>17635.2</v>
      </c>
      <c r="AQ108" s="23">
        <v>3.34</v>
      </c>
      <c r="AR108" s="25">
        <v>3777700</v>
      </c>
      <c r="AS108" s="48" t="s">
        <v>280</v>
      </c>
      <c r="AU108" s="6">
        <f>0.86*5280</f>
        <v>4540.8</v>
      </c>
      <c r="AV108" s="6">
        <f>2.48*5280</f>
        <v>13094.4</v>
      </c>
      <c r="AW108" s="1">
        <f t="shared" si="19"/>
        <v>17635.2</v>
      </c>
      <c r="AX108" s="23">
        <f t="shared" si="20"/>
        <v>3.3400000000000003</v>
      </c>
      <c r="AY108" s="34"/>
      <c r="AZ108" s="1"/>
      <c r="BA108" s="1"/>
      <c r="BB108" s="1"/>
      <c r="BC108" s="1"/>
      <c r="BD108" s="1"/>
      <c r="BE108" s="1"/>
      <c r="BF108" s="23"/>
      <c r="BG108" s="26"/>
      <c r="BH108" s="25"/>
      <c r="BI108" s="27"/>
    </row>
    <row r="109" spans="1:67" s="6" customFormat="1" x14ac:dyDescent="0.25">
      <c r="A109">
        <v>35219093</v>
      </c>
      <c r="B109" s="31" t="s">
        <v>790</v>
      </c>
      <c r="C109" s="2">
        <v>6</v>
      </c>
      <c r="D109" s="2" t="s">
        <v>271</v>
      </c>
      <c r="E109" s="32">
        <v>2021049</v>
      </c>
      <c r="F109" s="2">
        <v>3.67</v>
      </c>
      <c r="G109" s="21">
        <f t="shared" si="17"/>
        <v>3.67</v>
      </c>
      <c r="H109" s="2">
        <v>2021</v>
      </c>
      <c r="I109"/>
      <c r="J109"/>
      <c r="K109" s="21">
        <f t="shared" si="18"/>
        <v>0</v>
      </c>
      <c r="L109" s="8">
        <v>0</v>
      </c>
      <c r="M109" s="2" t="s">
        <v>272</v>
      </c>
      <c r="N109">
        <v>14652106</v>
      </c>
      <c r="O109" t="s">
        <v>791</v>
      </c>
      <c r="P109" s="2" t="s">
        <v>29</v>
      </c>
      <c r="Q109" s="22">
        <f>IFERROR(VLOOKUP(P109,[47]conductor_pz_summary_hftd_23_re!$B$2:$Q$3636,8,FALSE),0)</f>
        <v>30</v>
      </c>
      <c r="R109" s="22">
        <f>IFERROR(VLOOKUP(P109,[48]conductor_pz_summary_hftd_23_re!$B$2:$H$3636,7,0),0)/1609</f>
        <v>3.6652030733285454</v>
      </c>
      <c r="S109" s="1">
        <f>IFERROR(VLOOKUP(P109,[47]conductor_pz_summary_hftd_23_re!$B$2:$Q$3636,14,FALSE),0)</f>
        <v>18</v>
      </c>
      <c r="T109" s="1">
        <f t="shared" si="21"/>
        <v>19.599357494642337</v>
      </c>
      <c r="U109" s="1">
        <f>IFERROR(VLOOKUP(P109,[47]conductor_pz_summary_hftd_23_re!$B$2:$Q$3636,13,FALSE),0)</f>
        <v>0.65331191648807796</v>
      </c>
      <c r="V109" s="2">
        <f>IFERROR(VLOOKUP(P109,[49]conductor_pz_summary_hftd_23_re!$B$2:$N$3636,13,FALSE),0)</f>
        <v>59</v>
      </c>
      <c r="W109" t="e">
        <f t="shared" si="22"/>
        <v>#DIV/0!</v>
      </c>
      <c r="X109"/>
      <c r="Y109"/>
      <c r="Z109" s="2" t="s">
        <v>651</v>
      </c>
      <c r="AA109" s="6" t="s">
        <v>726</v>
      </c>
      <c r="AB109" t="s">
        <v>727</v>
      </c>
      <c r="AC109" t="s">
        <v>728</v>
      </c>
      <c r="AD109" t="s">
        <v>99</v>
      </c>
      <c r="AE109" s="2">
        <v>5794540</v>
      </c>
      <c r="AF109" s="2" t="s">
        <v>792</v>
      </c>
      <c r="AG109" s="2">
        <v>120141622</v>
      </c>
      <c r="AH109" s="2">
        <v>35219093</v>
      </c>
      <c r="AI109" s="2" t="s">
        <v>793</v>
      </c>
      <c r="AJ109"/>
      <c r="AK109"/>
      <c r="AL109"/>
      <c r="AM109"/>
      <c r="AN109"/>
      <c r="AO109" s="29" t="s">
        <v>794</v>
      </c>
      <c r="AP109" s="1">
        <f t="shared" si="23"/>
        <v>25396.799999999999</v>
      </c>
      <c r="AQ109" s="23">
        <v>4.8099999999999996</v>
      </c>
      <c r="AR109" s="24">
        <v>8092656</v>
      </c>
      <c r="AS109"/>
      <c r="AT109"/>
      <c r="AU109"/>
      <c r="AV109"/>
      <c r="AW109" s="1">
        <f>AU109+AV109</f>
        <v>0</v>
      </c>
      <c r="AX109" s="23">
        <f t="shared" si="20"/>
        <v>0</v>
      </c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</row>
    <row r="110" spans="1:67" s="6" customFormat="1" x14ac:dyDescent="0.25">
      <c r="A110">
        <v>35217273</v>
      </c>
      <c r="B110" s="31" t="s">
        <v>790</v>
      </c>
      <c r="C110" s="2">
        <v>7</v>
      </c>
      <c r="D110" s="2" t="s">
        <v>271</v>
      </c>
      <c r="E110" s="32">
        <v>2021050</v>
      </c>
      <c r="F110" s="2">
        <v>1.1100000000000001</v>
      </c>
      <c r="G110" s="21">
        <f t="shared" si="17"/>
        <v>1.1100000000000001</v>
      </c>
      <c r="H110" s="2">
        <v>2021</v>
      </c>
      <c r="I110"/>
      <c r="J110"/>
      <c r="K110" s="21">
        <f t="shared" si="18"/>
        <v>0</v>
      </c>
      <c r="L110" s="8">
        <v>213.67</v>
      </c>
      <c r="M110" s="2" t="s">
        <v>272</v>
      </c>
      <c r="N110">
        <v>42871101</v>
      </c>
      <c r="O110" t="s">
        <v>795</v>
      </c>
      <c r="P110" s="2" t="s">
        <v>30</v>
      </c>
      <c r="Q110" s="22">
        <f>IFERROR(VLOOKUP(P110,[47]conductor_pz_summary_hftd_23_re!$B$2:$Q$3636,8,FALSE),0)</f>
        <v>3</v>
      </c>
      <c r="R110" s="22">
        <f>IFERROR(VLOOKUP(P110,[48]conductor_pz_summary_hftd_23_re!$B$2:$H$3636,7,0),0)/1609</f>
        <v>1.1132767118567868</v>
      </c>
      <c r="S110" s="1">
        <f>IFERROR(VLOOKUP(P110,[47]conductor_pz_summary_hftd_23_re!$B$2:$Q$3636,14,FALSE),0)</f>
        <v>6</v>
      </c>
      <c r="T110" s="1">
        <f t="shared" si="21"/>
        <v>3.7675564448636099</v>
      </c>
      <c r="U110" s="1">
        <f>IFERROR(VLOOKUP(P110,[47]conductor_pz_summary_hftd_23_re!$B$2:$Q$3636,13,FALSE),0)</f>
        <v>1.25585214828787</v>
      </c>
      <c r="V110" s="2">
        <f>IFERROR(VLOOKUP(P110,[49]conductor_pz_summary_hftd_23_re!$B$2:$N$3636,13,FALSE),0)</f>
        <v>90</v>
      </c>
      <c r="W110">
        <f t="shared" si="22"/>
        <v>3.7113897721454756</v>
      </c>
      <c r="X110"/>
      <c r="Y110" s="2" t="s">
        <v>500</v>
      </c>
      <c r="Z110" s="2" t="s">
        <v>651</v>
      </c>
      <c r="AA110" s="6" t="s">
        <v>796</v>
      </c>
      <c r="AB110" t="s">
        <v>517</v>
      </c>
      <c r="AC110" t="s">
        <v>95</v>
      </c>
      <c r="AD110" t="s">
        <v>292</v>
      </c>
      <c r="AE110" s="2">
        <v>5794203</v>
      </c>
      <c r="AF110" s="2" t="s">
        <v>797</v>
      </c>
      <c r="AG110" s="2">
        <v>120048019</v>
      </c>
      <c r="AH110" s="2">
        <v>35217273</v>
      </c>
      <c r="AI110" s="2" t="s">
        <v>798</v>
      </c>
      <c r="AJ110" s="2">
        <v>211.2</v>
      </c>
      <c r="AK110" s="2">
        <v>0</v>
      </c>
      <c r="AL110" s="2">
        <v>5596.8</v>
      </c>
      <c r="AM110" s="2">
        <v>0</v>
      </c>
      <c r="AN110" s="29" t="s">
        <v>799</v>
      </c>
      <c r="AO110" s="42" t="s">
        <v>800</v>
      </c>
      <c r="AP110" s="2">
        <f t="shared" si="23"/>
        <v>211.20000000000002</v>
      </c>
      <c r="AQ110" s="2">
        <v>0.04</v>
      </c>
      <c r="AR110" s="24">
        <v>970000</v>
      </c>
      <c r="AS110"/>
      <c r="AT110">
        <f>1.06*5280</f>
        <v>5596.8</v>
      </c>
      <c r="AU110"/>
      <c r="AV110">
        <f>0.04*5280</f>
        <v>211.20000000000002</v>
      </c>
      <c r="AW110" s="1">
        <f t="shared" ref="AW110:AW116" si="24">SUM(AT110:AV110)</f>
        <v>5808</v>
      </c>
      <c r="AX110" s="23">
        <f t="shared" si="20"/>
        <v>1.1000000000000001</v>
      </c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</row>
    <row r="111" spans="1:67" s="6" customFormat="1" x14ac:dyDescent="0.25">
      <c r="A111">
        <v>35217272</v>
      </c>
      <c r="B111" s="31" t="s">
        <v>790</v>
      </c>
      <c r="C111" s="2">
        <v>7</v>
      </c>
      <c r="D111" s="2" t="s">
        <v>271</v>
      </c>
      <c r="E111" s="32">
        <v>2021051</v>
      </c>
      <c r="F111" s="2">
        <v>8.1300000000000008</v>
      </c>
      <c r="G111" s="21">
        <f t="shared" si="17"/>
        <v>8.1300000000000008</v>
      </c>
      <c r="H111" s="2">
        <v>2021</v>
      </c>
      <c r="I111"/>
      <c r="J111"/>
      <c r="K111" s="21">
        <f t="shared" si="18"/>
        <v>0</v>
      </c>
      <c r="L111" s="8">
        <v>0</v>
      </c>
      <c r="M111" s="2" t="s">
        <v>272</v>
      </c>
      <c r="N111">
        <v>103451101</v>
      </c>
      <c r="O111" t="s">
        <v>801</v>
      </c>
      <c r="P111" s="2" t="s">
        <v>31</v>
      </c>
      <c r="Q111" s="22">
        <f>IFERROR(VLOOKUP(P111,[47]conductor_pz_summary_hftd_23_re!$B$2:$Q$3636,8,FALSE),0)</f>
        <v>39</v>
      </c>
      <c r="R111" s="22">
        <f>IFERROR(VLOOKUP(P111,[48]conductor_pz_summary_hftd_23_re!$B$2:$H$3636,7,0),0)/1609</f>
        <v>7.4478152973437544</v>
      </c>
      <c r="S111" s="1">
        <f>IFERROR(VLOOKUP(P111,[47]conductor_pz_summary_hftd_23_re!$B$2:$Q$3636,14,FALSE),0)</f>
        <v>7</v>
      </c>
      <c r="T111" s="1">
        <f t="shared" si="21"/>
        <v>48.843389095197061</v>
      </c>
      <c r="U111" s="1">
        <f>IFERROR(VLOOKUP(P111,[47]conductor_pz_summary_hftd_23_re!$B$2:$Q$3636,13,FALSE),0)</f>
        <v>1.2523945921845401</v>
      </c>
      <c r="V111" s="2">
        <f>IFERROR(VLOOKUP(P111,[49]conductor_pz_summary_hftd_23_re!$B$2:$N$3636,13,FALSE),0)</f>
        <v>233</v>
      </c>
      <c r="W111">
        <f t="shared" si="22"/>
        <v>49.300419603606194</v>
      </c>
      <c r="X111"/>
      <c r="Y111" s="2" t="s">
        <v>491</v>
      </c>
      <c r="Z111" s="2" t="s">
        <v>651</v>
      </c>
      <c r="AA111" s="6" t="s">
        <v>326</v>
      </c>
      <c r="AB111" t="s">
        <v>310</v>
      </c>
      <c r="AC111" t="s">
        <v>98</v>
      </c>
      <c r="AD111" t="s">
        <v>292</v>
      </c>
      <c r="AE111" s="2">
        <v>5794204</v>
      </c>
      <c r="AF111" s="2" t="s">
        <v>802</v>
      </c>
      <c r="AG111" s="2">
        <v>120048018</v>
      </c>
      <c r="AH111" s="2">
        <v>35217272</v>
      </c>
      <c r="AI111" s="2" t="s">
        <v>803</v>
      </c>
      <c r="AJ111" s="2">
        <v>8764.7999999999993</v>
      </c>
      <c r="AK111" s="2">
        <v>34162</v>
      </c>
      <c r="AL111" s="2"/>
      <c r="AM111"/>
      <c r="AN111" s="29" t="s">
        <v>804</v>
      </c>
      <c r="AO111" s="42" t="s">
        <v>805</v>
      </c>
      <c r="AP111" s="2">
        <f t="shared" si="23"/>
        <v>42926.400000000001</v>
      </c>
      <c r="AQ111" s="2">
        <v>8.1300000000000008</v>
      </c>
      <c r="AR111" s="24">
        <v>22711843</v>
      </c>
      <c r="AS111"/>
      <c r="AT111"/>
      <c r="AU111">
        <f>6.47*5280</f>
        <v>34161.599999999999</v>
      </c>
      <c r="AV111">
        <f>1.66*5280</f>
        <v>8764.7999999999993</v>
      </c>
      <c r="AW111" s="1">
        <f t="shared" si="24"/>
        <v>42926.399999999994</v>
      </c>
      <c r="AX111" s="23">
        <f t="shared" si="20"/>
        <v>8.129999999999999</v>
      </c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</row>
    <row r="112" spans="1:67" s="6" customFormat="1" x14ac:dyDescent="0.25">
      <c r="A112">
        <v>35217269</v>
      </c>
      <c r="B112" s="31" t="s">
        <v>790</v>
      </c>
      <c r="C112" s="2">
        <v>6</v>
      </c>
      <c r="D112" s="2" t="s">
        <v>271</v>
      </c>
      <c r="E112" s="32">
        <v>2021052</v>
      </c>
      <c r="F112" s="2">
        <v>4.9800000000000004</v>
      </c>
      <c r="G112" s="21">
        <f t="shared" si="17"/>
        <v>4.9800000000000004</v>
      </c>
      <c r="H112" s="2">
        <v>2021</v>
      </c>
      <c r="I112"/>
      <c r="J112"/>
      <c r="K112" s="21">
        <f t="shared" si="18"/>
        <v>0</v>
      </c>
      <c r="L112" s="8">
        <v>2136.42</v>
      </c>
      <c r="M112" s="2" t="s">
        <v>272</v>
      </c>
      <c r="N112">
        <v>43141102</v>
      </c>
      <c r="O112" t="s">
        <v>806</v>
      </c>
      <c r="P112" s="2" t="s">
        <v>32</v>
      </c>
      <c r="Q112" s="22">
        <f>IFERROR(VLOOKUP(P112,[47]conductor_pz_summary_hftd_23_re!$B$2:$Q$3636,8,FALSE),0)</f>
        <v>53</v>
      </c>
      <c r="R112" s="22">
        <f>IFERROR(VLOOKUP(P112,[48]conductor_pz_summary_hftd_23_re!$B$2:$H$3636,7,0),0)/1609</f>
        <v>4.7057750984646365</v>
      </c>
      <c r="S112" s="1">
        <f>IFERROR(VLOOKUP(P112,[47]conductor_pz_summary_hftd_23_re!$B$2:$Q$3636,14,FALSE),0)</f>
        <v>8</v>
      </c>
      <c r="T112" s="1">
        <f t="shared" si="21"/>
        <v>48.564977773158759</v>
      </c>
      <c r="U112" s="1">
        <f>IFERROR(VLOOKUP(P112,[47]conductor_pz_summary_hftd_23_re!$B$2:$Q$3636,13,FALSE),0)</f>
        <v>0.91632033534261803</v>
      </c>
      <c r="V112" s="2">
        <f>IFERROR(VLOOKUP(P112,[49]conductor_pz_summary_hftd_23_re!$B$2:$N$3636,13,FALSE),0)</f>
        <v>121</v>
      </c>
      <c r="W112">
        <f t="shared" si="22"/>
        <v>40.21405367473546</v>
      </c>
      <c r="X112"/>
      <c r="Y112" s="2" t="s">
        <v>500</v>
      </c>
      <c r="Z112" s="2" t="s">
        <v>651</v>
      </c>
      <c r="AA112" s="6" t="s">
        <v>694</v>
      </c>
      <c r="AB112" t="s">
        <v>517</v>
      </c>
      <c r="AC112" t="s">
        <v>393</v>
      </c>
      <c r="AD112" t="s">
        <v>292</v>
      </c>
      <c r="AE112" s="2">
        <v>5794207</v>
      </c>
      <c r="AF112" s="2" t="s">
        <v>807</v>
      </c>
      <c r="AG112" s="2">
        <v>120048011</v>
      </c>
      <c r="AH112" s="2">
        <v>35217269</v>
      </c>
      <c r="AI112" s="2" t="s">
        <v>808</v>
      </c>
      <c r="AJ112" s="2">
        <v>17054.400000000001</v>
      </c>
      <c r="AK112" s="2">
        <v>9240</v>
      </c>
      <c r="AL112" s="2"/>
      <c r="AM112"/>
      <c r="AN112" s="29" t="s">
        <v>809</v>
      </c>
      <c r="AO112" s="29" t="s">
        <v>810</v>
      </c>
      <c r="AP112" s="2">
        <f t="shared" si="23"/>
        <v>26294.400000000001</v>
      </c>
      <c r="AQ112" s="2">
        <v>4.9800000000000004</v>
      </c>
      <c r="AR112" s="24">
        <v>6542572</v>
      </c>
      <c r="AS112"/>
      <c r="AT112"/>
      <c r="AU112">
        <f>1.75*5280</f>
        <v>9240</v>
      </c>
      <c r="AV112">
        <f>3.23*5280</f>
        <v>17054.400000000001</v>
      </c>
      <c r="AW112" s="1">
        <f t="shared" si="24"/>
        <v>26294.400000000001</v>
      </c>
      <c r="AX112" s="23">
        <f t="shared" si="20"/>
        <v>4.9800000000000004</v>
      </c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</row>
    <row r="113" spans="1:67" s="6" customFormat="1" x14ac:dyDescent="0.25">
      <c r="A113">
        <v>35217270</v>
      </c>
      <c r="B113" s="31" t="s">
        <v>790</v>
      </c>
      <c r="C113" s="2">
        <v>7</v>
      </c>
      <c r="D113" s="2" t="s">
        <v>271</v>
      </c>
      <c r="E113" s="32">
        <v>2021053</v>
      </c>
      <c r="F113" s="2">
        <v>2.09</v>
      </c>
      <c r="G113" s="21">
        <f t="shared" si="17"/>
        <v>2.09</v>
      </c>
      <c r="H113" s="2">
        <v>2021</v>
      </c>
      <c r="I113"/>
      <c r="J113"/>
      <c r="K113" s="21">
        <f t="shared" si="18"/>
        <v>0</v>
      </c>
      <c r="L113" s="8">
        <v>1419.27</v>
      </c>
      <c r="M113" s="2" t="s">
        <v>272</v>
      </c>
      <c r="N113">
        <v>43311101</v>
      </c>
      <c r="O113" t="s">
        <v>515</v>
      </c>
      <c r="P113" s="2" t="s">
        <v>33</v>
      </c>
      <c r="Q113" s="22">
        <f>IFERROR(VLOOKUP(P113,[47]conductor_pz_summary_hftd_23_re!$B$2:$Q$3636,8,FALSE),0)</f>
        <v>59</v>
      </c>
      <c r="R113" s="22">
        <f>IFERROR(VLOOKUP(P113,[48]conductor_pz_summary_hftd_23_re!$B$2:$H$3636,7,0),0)/1609</f>
        <v>6.2704015389340588</v>
      </c>
      <c r="S113" s="1">
        <f>IFERROR(VLOOKUP(P113,[47]conductor_pz_summary_hftd_23_re!$B$2:$Q$3636,14,FALSE),0)</f>
        <v>9</v>
      </c>
      <c r="T113" s="1">
        <f t="shared" si="21"/>
        <v>51.700819597256988</v>
      </c>
      <c r="U113" s="1">
        <f>IFERROR(VLOOKUP(P113,[47]conductor_pz_summary_hftd_23_re!$B$2:$Q$3636,13,FALSE),0)</f>
        <v>0.87628507791960997</v>
      </c>
      <c r="V113" s="2">
        <f>IFERROR(VLOOKUP(P113,[49]conductor_pz_summary_hftd_23_re!$B$2:$N$3636,13,FALSE),0)</f>
        <v>220</v>
      </c>
      <c r="W113">
        <f t="shared" si="22"/>
        <v>11.545776970185242</v>
      </c>
      <c r="X113"/>
      <c r="Y113" s="2" t="s">
        <v>491</v>
      </c>
      <c r="Z113" s="2" t="s">
        <v>651</v>
      </c>
      <c r="AA113" s="6" t="s">
        <v>516</v>
      </c>
      <c r="AB113" t="s">
        <v>517</v>
      </c>
      <c r="AC113" t="s">
        <v>393</v>
      </c>
      <c r="AD113" t="s">
        <v>292</v>
      </c>
      <c r="AE113" s="2">
        <v>5794206</v>
      </c>
      <c r="AF113" s="2" t="s">
        <v>811</v>
      </c>
      <c r="AG113" s="2">
        <v>120048013</v>
      </c>
      <c r="AH113" s="2">
        <v>35217270</v>
      </c>
      <c r="AI113" s="2" t="s">
        <v>812</v>
      </c>
      <c r="AJ113" s="2">
        <v>11035.2</v>
      </c>
      <c r="AK113" s="2"/>
      <c r="AL113" s="2"/>
      <c r="AM113"/>
      <c r="AN113" s="29" t="s">
        <v>813</v>
      </c>
      <c r="AO113" s="42" t="s">
        <v>814</v>
      </c>
      <c r="AP113" s="2">
        <f t="shared" si="23"/>
        <v>11035.199999999999</v>
      </c>
      <c r="AQ113" s="2">
        <v>2.09</v>
      </c>
      <c r="AR113" s="24">
        <v>2458800</v>
      </c>
      <c r="AS113"/>
      <c r="AT113"/>
      <c r="AU113"/>
      <c r="AV113">
        <f>2.09*5280</f>
        <v>11035.199999999999</v>
      </c>
      <c r="AW113" s="1">
        <f t="shared" si="24"/>
        <v>11035.199999999999</v>
      </c>
      <c r="AX113" s="23">
        <f t="shared" si="20"/>
        <v>2.09</v>
      </c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</row>
    <row r="114" spans="1:67" s="6" customFormat="1" x14ac:dyDescent="0.25">
      <c r="A114">
        <v>35217267</v>
      </c>
      <c r="B114" s="31" t="s">
        <v>790</v>
      </c>
      <c r="C114" s="2">
        <v>6</v>
      </c>
      <c r="D114" s="2" t="s">
        <v>271</v>
      </c>
      <c r="E114" s="32">
        <v>2021054</v>
      </c>
      <c r="F114" s="2">
        <v>0.71</v>
      </c>
      <c r="G114" s="21">
        <f t="shared" si="17"/>
        <v>0.71</v>
      </c>
      <c r="H114" s="2">
        <v>2021</v>
      </c>
      <c r="I114"/>
      <c r="J114"/>
      <c r="K114" s="21">
        <f t="shared" si="18"/>
        <v>0</v>
      </c>
      <c r="L114" s="8">
        <v>3293.6</v>
      </c>
      <c r="M114" s="2" t="s">
        <v>272</v>
      </c>
      <c r="N114">
        <v>254452102</v>
      </c>
      <c r="O114" t="s">
        <v>815</v>
      </c>
      <c r="P114" s="2" t="s">
        <v>34</v>
      </c>
      <c r="Q114" s="22">
        <f>IFERROR(VLOOKUP(P114,[47]conductor_pz_summary_hftd_23_re!$B$2:$Q$3636,8,FALSE),0)</f>
        <v>14</v>
      </c>
      <c r="R114" s="22">
        <f>IFERROR(VLOOKUP(P114,[48]conductor_pz_summary_hftd_23_re!$B$2:$H$3636,7,0),0)/1609</f>
        <v>0.71280745282256674</v>
      </c>
      <c r="S114" s="1">
        <f>IFERROR(VLOOKUP(P114,[47]conductor_pz_summary_hftd_23_re!$B$2:$Q$3636,14,FALSE),0)</f>
        <v>10</v>
      </c>
      <c r="T114" s="1">
        <f t="shared" si="21"/>
        <v>10.814776558984439</v>
      </c>
      <c r="U114" s="1">
        <f>IFERROR(VLOOKUP(P114,[47]conductor_pz_summary_hftd_23_re!$B$2:$Q$3636,13,FALSE),0)</f>
        <v>0.77248403992745995</v>
      </c>
      <c r="V114" s="2">
        <f>IFERROR(VLOOKUP(P114,[49]conductor_pz_summary_hftd_23_re!$B$2:$N$3636,13,FALSE),0)</f>
        <v>26</v>
      </c>
      <c r="W114">
        <f t="shared" si="22"/>
        <v>7.2173616994847807</v>
      </c>
      <c r="X114"/>
      <c r="Y114" s="2" t="s">
        <v>816</v>
      </c>
      <c r="Z114" s="2" t="s">
        <v>651</v>
      </c>
      <c r="AA114" s="6" t="s">
        <v>817</v>
      </c>
      <c r="AB114" t="s">
        <v>818</v>
      </c>
      <c r="AC114" t="s">
        <v>350</v>
      </c>
      <c r="AD114" t="s">
        <v>94</v>
      </c>
      <c r="AE114" s="2">
        <v>5794209</v>
      </c>
      <c r="AF114" s="2" t="s">
        <v>819</v>
      </c>
      <c r="AG114" s="2">
        <v>120047657</v>
      </c>
      <c r="AH114" s="2">
        <v>35217267</v>
      </c>
      <c r="AI114" s="2" t="s">
        <v>820</v>
      </c>
      <c r="AJ114" s="2">
        <v>3748.8</v>
      </c>
      <c r="AK114"/>
      <c r="AL114"/>
      <c r="AM114"/>
      <c r="AN114"/>
      <c r="AO114" s="29" t="s">
        <v>821</v>
      </c>
      <c r="AP114" s="2">
        <f t="shared" si="23"/>
        <v>3748.7999999999997</v>
      </c>
      <c r="AQ114" s="2">
        <v>0.71</v>
      </c>
      <c r="AR114" s="24">
        <v>804541</v>
      </c>
      <c r="AS114"/>
      <c r="AT114"/>
      <c r="AU114"/>
      <c r="AV114">
        <v>3748.8</v>
      </c>
      <c r="AW114" s="1">
        <f t="shared" si="24"/>
        <v>3748.8</v>
      </c>
      <c r="AX114" s="23">
        <f t="shared" si="20"/>
        <v>0.71000000000000008</v>
      </c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</row>
    <row r="115" spans="1:67" s="6" customFormat="1" x14ac:dyDescent="0.25">
      <c r="A115">
        <v>35217268</v>
      </c>
      <c r="B115" s="31" t="s">
        <v>790</v>
      </c>
      <c r="C115" s="2">
        <v>7</v>
      </c>
      <c r="D115" s="2" t="s">
        <v>271</v>
      </c>
      <c r="E115" s="32">
        <v>2021055</v>
      </c>
      <c r="F115" s="2">
        <v>4.0599999999999996</v>
      </c>
      <c r="G115" s="21">
        <f t="shared" si="17"/>
        <v>4.0599999999999996</v>
      </c>
      <c r="H115" s="2">
        <v>2021</v>
      </c>
      <c r="I115"/>
      <c r="J115"/>
      <c r="K115" s="21">
        <f t="shared" si="18"/>
        <v>0</v>
      </c>
      <c r="L115" s="8">
        <v>0</v>
      </c>
      <c r="M115" s="2" t="s">
        <v>272</v>
      </c>
      <c r="N115">
        <v>102211101</v>
      </c>
      <c r="O115" t="s">
        <v>822</v>
      </c>
      <c r="P115" s="2" t="s">
        <v>35</v>
      </c>
      <c r="Q115" s="22">
        <f>IFERROR(VLOOKUP(P115,[47]conductor_pz_summary_hftd_23_re!$B$2:$Q$3636,8,FALSE),0)</f>
        <v>13</v>
      </c>
      <c r="R115" s="22">
        <f>IFERROR(VLOOKUP(P115,[48]conductor_pz_summary_hftd_23_re!$B$2:$H$3636,7,0),0)/1609</f>
        <v>4.8007878256915042</v>
      </c>
      <c r="S115" s="1">
        <f>IFERROR(VLOOKUP(P115,[47]conductor_pz_summary_hftd_23_re!$B$2:$Q$3636,14,FALSE),0)</f>
        <v>11</v>
      </c>
      <c r="T115" s="1">
        <f t="shared" si="21"/>
        <v>9.5538678011782601</v>
      </c>
      <c r="U115" s="1">
        <f>IFERROR(VLOOKUP(P115,[47]conductor_pz_summary_hftd_23_re!$B$2:$Q$3636,13,FALSE),0)</f>
        <v>0.73491290778294305</v>
      </c>
      <c r="V115" s="2">
        <f>IFERROR(VLOOKUP(P115,[49]conductor_pz_summary_hftd_23_re!$B$2:$N$3636,13,FALSE),0)</f>
        <v>200</v>
      </c>
      <c r="W115">
        <f t="shared" si="22"/>
        <v>6.5787485979107725</v>
      </c>
      <c r="X115"/>
      <c r="Y115" s="2" t="s">
        <v>816</v>
      </c>
      <c r="Z115" s="2" t="s">
        <v>651</v>
      </c>
      <c r="AA115" s="6" t="s">
        <v>823</v>
      </c>
      <c r="AB115" t="s">
        <v>824</v>
      </c>
      <c r="AC115" t="s">
        <v>98</v>
      </c>
      <c r="AD115" t="s">
        <v>292</v>
      </c>
      <c r="AE115" s="2">
        <v>5794208</v>
      </c>
      <c r="AF115" s="2" t="s">
        <v>825</v>
      </c>
      <c r="AG115" s="2">
        <v>120047659</v>
      </c>
      <c r="AH115" s="2">
        <v>35217268</v>
      </c>
      <c r="AI115" s="2" t="s">
        <v>826</v>
      </c>
      <c r="AJ115" s="2">
        <v>11774.4</v>
      </c>
      <c r="AK115" s="2">
        <v>9662.4</v>
      </c>
      <c r="AL115" s="2"/>
      <c r="AM115"/>
      <c r="AN115" s="29" t="s">
        <v>827</v>
      </c>
      <c r="AO115" s="42" t="s">
        <v>828</v>
      </c>
      <c r="AP115" s="2">
        <f t="shared" si="23"/>
        <v>21436.799999999999</v>
      </c>
      <c r="AQ115" s="2">
        <v>4.0599999999999996</v>
      </c>
      <c r="AR115" s="24">
        <v>6144137</v>
      </c>
      <c r="AS115"/>
      <c r="AT115"/>
      <c r="AU115">
        <f>1.83*5280</f>
        <v>9662.4</v>
      </c>
      <c r="AV115">
        <f>2.23*5280</f>
        <v>11774.4</v>
      </c>
      <c r="AW115" s="1">
        <f t="shared" si="24"/>
        <v>21436.799999999999</v>
      </c>
      <c r="AX115" s="23">
        <f t="shared" si="20"/>
        <v>4.0599999999999996</v>
      </c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</row>
    <row r="116" spans="1:67" s="6" customFormat="1" x14ac:dyDescent="0.25">
      <c r="A116">
        <v>35217271</v>
      </c>
      <c r="B116" s="31" t="s">
        <v>790</v>
      </c>
      <c r="C116" s="2">
        <v>6</v>
      </c>
      <c r="D116" s="2" t="s">
        <v>271</v>
      </c>
      <c r="E116" s="32">
        <v>2021056</v>
      </c>
      <c r="F116" s="2">
        <v>7.23</v>
      </c>
      <c r="G116" s="21">
        <f t="shared" si="17"/>
        <v>7.23</v>
      </c>
      <c r="H116" s="2">
        <v>2021</v>
      </c>
      <c r="I116"/>
      <c r="J116"/>
      <c r="K116" s="21">
        <f t="shared" si="18"/>
        <v>0</v>
      </c>
      <c r="L116">
        <v>8653.69</v>
      </c>
      <c r="M116" s="2" t="s">
        <v>272</v>
      </c>
      <c r="N116">
        <v>43141103</v>
      </c>
      <c r="O116" t="s">
        <v>829</v>
      </c>
      <c r="P116" s="2" t="s">
        <v>36</v>
      </c>
      <c r="Q116" s="22">
        <f>IFERROR(VLOOKUP(P116,[47]conductor_pz_summary_hftd_23_re!$B$2:$Q$3636,8,FALSE),0)</f>
        <v>212</v>
      </c>
      <c r="R116" s="22">
        <f>IFERROR(VLOOKUP(P116,[48]conductor_pz_summary_hftd_23_re!$B$2:$H$3636,7,0),0)/1609</f>
        <v>27.732817672521005</v>
      </c>
      <c r="S116" s="1">
        <f>IFERROR(VLOOKUP(P116,[47]conductor_pz_summary_hftd_23_re!$B$2:$Q$3636,14,FALSE),0)</f>
        <v>14</v>
      </c>
      <c r="T116" s="1">
        <f t="shared" si="21"/>
        <v>151.82914987294214</v>
      </c>
      <c r="U116" s="1">
        <f>IFERROR(VLOOKUP(P116,[47]conductor_pz_summary_hftd_23_re!$B$2:$Q$3636,13,FALSE),0)</f>
        <v>0.71617523524972704</v>
      </c>
      <c r="V116" s="2">
        <f>IFERROR(VLOOKUP(P116,[49]conductor_pz_summary_hftd_23_re!$B$2:$N$3636,13,FALSE),0)</f>
        <v>102</v>
      </c>
      <c r="W116" t="e">
        <f t="shared" si="22"/>
        <v>#DIV/0!</v>
      </c>
      <c r="X116"/>
      <c r="Y116"/>
      <c r="Z116" s="2" t="s">
        <v>651</v>
      </c>
      <c r="AA116" s="6" t="s">
        <v>694</v>
      </c>
      <c r="AB116" t="s">
        <v>517</v>
      </c>
      <c r="AC116" t="s">
        <v>393</v>
      </c>
      <c r="AD116" t="s">
        <v>292</v>
      </c>
      <c r="AE116" s="2">
        <v>5794205</v>
      </c>
      <c r="AF116" s="2" t="s">
        <v>830</v>
      </c>
      <c r="AG116" s="2">
        <v>120048017</v>
      </c>
      <c r="AH116" s="2">
        <v>35217271</v>
      </c>
      <c r="AI116" s="2" t="s">
        <v>831</v>
      </c>
      <c r="AJ116" s="2"/>
      <c r="AK116" s="2"/>
      <c r="AL116" s="2"/>
      <c r="AM116"/>
      <c r="AN116"/>
      <c r="AO116" s="29" t="s">
        <v>832</v>
      </c>
      <c r="AP116" s="2">
        <f t="shared" si="23"/>
        <v>38016</v>
      </c>
      <c r="AQ116" s="2">
        <v>7.2</v>
      </c>
      <c r="AR116" s="24">
        <v>11000000</v>
      </c>
      <c r="AS116"/>
      <c r="AT116"/>
      <c r="AU116"/>
      <c r="AV116"/>
      <c r="AW116" s="1">
        <f t="shared" si="24"/>
        <v>0</v>
      </c>
      <c r="AX116" s="23">
        <f t="shared" si="20"/>
        <v>0</v>
      </c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</row>
    <row r="117" spans="1:67" s="6" customFormat="1" x14ac:dyDescent="0.25">
      <c r="A117">
        <v>35220895</v>
      </c>
      <c r="B117" s="31" t="s">
        <v>790</v>
      </c>
      <c r="C117" s="2">
        <v>6</v>
      </c>
      <c r="D117" s="2" t="s">
        <v>271</v>
      </c>
      <c r="E117" s="32">
        <v>2021057</v>
      </c>
      <c r="F117" s="2">
        <v>9.2200000000000006</v>
      </c>
      <c r="G117" s="21">
        <f t="shared" si="17"/>
        <v>9.2200000000000006</v>
      </c>
      <c r="H117" s="2">
        <v>2021</v>
      </c>
      <c r="I117"/>
      <c r="J117"/>
      <c r="K117" s="21">
        <f t="shared" si="18"/>
        <v>0</v>
      </c>
      <c r="L117"/>
      <c r="M117" s="2" t="s">
        <v>272</v>
      </c>
      <c r="N117">
        <v>43141103</v>
      </c>
      <c r="O117" t="s">
        <v>829</v>
      </c>
      <c r="P117" s="2" t="s">
        <v>36</v>
      </c>
      <c r="Q117" s="22">
        <f>IFERROR(VLOOKUP(P117,[47]conductor_pz_summary_hftd_23_re!$B$2:$Q$3636,8,FALSE),0)</f>
        <v>212</v>
      </c>
      <c r="R117" s="22">
        <f>IFERROR(VLOOKUP(P117,[48]conductor_pz_summary_hftd_23_re!$B$2:$H$3636,7,0),0)/1609</f>
        <v>27.732817672521005</v>
      </c>
      <c r="S117" s="1">
        <v>14</v>
      </c>
      <c r="T117" s="1">
        <f t="shared" si="21"/>
        <v>151.82914987294214</v>
      </c>
      <c r="U117" s="1">
        <f>IFERROR(VLOOKUP(P117,[47]conductor_pz_summary_hftd_23_re!$B$2:$Q$3636,13,FALSE),0)</f>
        <v>0.71617523524972704</v>
      </c>
      <c r="V117" s="2">
        <f>IFERROR(VLOOKUP(P117,[49]conductor_pz_summary_hftd_23_re!$B$2:$N$3636,13,FALSE),0)</f>
        <v>102</v>
      </c>
      <c r="W117" t="e">
        <f t="shared" si="22"/>
        <v>#DIV/0!</v>
      </c>
      <c r="X117"/>
      <c r="Y117"/>
      <c r="Z117" s="2" t="s">
        <v>651</v>
      </c>
      <c r="AA117" s="6" t="s">
        <v>694</v>
      </c>
      <c r="AB117" t="s">
        <v>517</v>
      </c>
      <c r="AC117" t="s">
        <v>393</v>
      </c>
      <c r="AD117" t="s">
        <v>292</v>
      </c>
      <c r="AE117" s="2">
        <v>5794205</v>
      </c>
      <c r="AF117" s="2" t="s">
        <v>833</v>
      </c>
      <c r="AG117" s="2">
        <v>120221891</v>
      </c>
      <c r="AH117" s="2">
        <v>35220895</v>
      </c>
      <c r="AI117" s="2" t="s">
        <v>834</v>
      </c>
      <c r="AJ117" s="2"/>
      <c r="AK117" s="2"/>
      <c r="AL117" s="2"/>
      <c r="AM117"/>
      <c r="AN117"/>
      <c r="AO117" s="29" t="s">
        <v>835</v>
      </c>
      <c r="AP117" s="2">
        <f t="shared" si="23"/>
        <v>48681.600000000006</v>
      </c>
      <c r="AQ117" s="2">
        <v>9.2200000000000006</v>
      </c>
      <c r="AR117" s="24">
        <v>7050000</v>
      </c>
      <c r="AS117"/>
      <c r="AT117"/>
      <c r="AU117"/>
      <c r="AV117"/>
      <c r="AW117" s="1"/>
      <c r="AX117" s="23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</row>
    <row r="118" spans="1:67" s="6" customFormat="1" x14ac:dyDescent="0.25">
      <c r="A118">
        <v>35220896</v>
      </c>
      <c r="B118" s="31" t="s">
        <v>790</v>
      </c>
      <c r="C118" s="2">
        <v>6</v>
      </c>
      <c r="D118" s="2" t="s">
        <v>271</v>
      </c>
      <c r="E118" s="32">
        <v>2021058</v>
      </c>
      <c r="F118" s="2">
        <v>3.64</v>
      </c>
      <c r="G118" s="21">
        <f t="shared" si="17"/>
        <v>3.64</v>
      </c>
      <c r="H118" s="2">
        <v>2021</v>
      </c>
      <c r="I118"/>
      <c r="J118"/>
      <c r="K118" s="21">
        <f t="shared" si="18"/>
        <v>0</v>
      </c>
      <c r="L118"/>
      <c r="M118" s="2" t="s">
        <v>272</v>
      </c>
      <c r="N118">
        <v>43141103</v>
      </c>
      <c r="O118" t="s">
        <v>829</v>
      </c>
      <c r="P118" s="2" t="s">
        <v>36</v>
      </c>
      <c r="Q118" s="22">
        <f>IFERROR(VLOOKUP(P118,[47]conductor_pz_summary_hftd_23_re!$B$2:$Q$3636,8,FALSE),0)</f>
        <v>212</v>
      </c>
      <c r="R118" s="22">
        <f>IFERROR(VLOOKUP(P118,[48]conductor_pz_summary_hftd_23_re!$B$2:$H$3636,7,0),0)/1609</f>
        <v>27.732817672521005</v>
      </c>
      <c r="S118" s="1">
        <v>14</v>
      </c>
      <c r="T118" s="1">
        <f t="shared" si="21"/>
        <v>151.82914987294214</v>
      </c>
      <c r="U118" s="1">
        <f>IFERROR(VLOOKUP(P118,[47]conductor_pz_summary_hftd_23_re!$B$2:$Q$3636,13,FALSE),0)</f>
        <v>0.71617523524972704</v>
      </c>
      <c r="V118" s="2">
        <f>IFERROR(VLOOKUP(P118,[49]conductor_pz_summary_hftd_23_re!$B$2:$N$3636,13,FALSE),0)</f>
        <v>102</v>
      </c>
      <c r="W118" t="e">
        <f t="shared" si="22"/>
        <v>#DIV/0!</v>
      </c>
      <c r="X118"/>
      <c r="Y118"/>
      <c r="Z118" s="2" t="s">
        <v>651</v>
      </c>
      <c r="AA118" s="6" t="s">
        <v>694</v>
      </c>
      <c r="AB118" t="s">
        <v>517</v>
      </c>
      <c r="AC118" t="s">
        <v>393</v>
      </c>
      <c r="AD118" t="s">
        <v>292</v>
      </c>
      <c r="AE118" s="2">
        <v>5794205</v>
      </c>
      <c r="AF118" s="2" t="s">
        <v>836</v>
      </c>
      <c r="AG118" s="2">
        <v>120222356</v>
      </c>
      <c r="AH118" s="2">
        <v>35220896</v>
      </c>
      <c r="AI118" s="2" t="s">
        <v>837</v>
      </c>
      <c r="AJ118" s="2"/>
      <c r="AK118" s="2"/>
      <c r="AL118" s="2"/>
      <c r="AM118"/>
      <c r="AN118"/>
      <c r="AO118" s="29" t="s">
        <v>838</v>
      </c>
      <c r="AP118" s="2">
        <f t="shared" si="23"/>
        <v>19219.2</v>
      </c>
      <c r="AQ118" s="2">
        <v>3.64</v>
      </c>
      <c r="AR118" s="24">
        <v>3976000</v>
      </c>
      <c r="AS118"/>
      <c r="AT118"/>
      <c r="AU118"/>
      <c r="AV118"/>
      <c r="AW118" s="1"/>
      <c r="AX118" s="23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</row>
    <row r="119" spans="1:67" s="6" customFormat="1" ht="15.75" x14ac:dyDescent="0.3">
      <c r="A119">
        <v>35222045</v>
      </c>
      <c r="B119" s="31" t="s">
        <v>790</v>
      </c>
      <c r="C119" s="2">
        <v>6</v>
      </c>
      <c r="D119" s="2" t="s">
        <v>271</v>
      </c>
      <c r="E119" s="32">
        <v>2021059</v>
      </c>
      <c r="F119" s="2">
        <v>0.75</v>
      </c>
      <c r="G119" s="21">
        <f t="shared" si="17"/>
        <v>0.75</v>
      </c>
      <c r="H119" s="2">
        <v>2021</v>
      </c>
      <c r="I119"/>
      <c r="J119"/>
      <c r="K119" s="21">
        <f t="shared" si="18"/>
        <v>0</v>
      </c>
      <c r="L119"/>
      <c r="M119" s="2" t="s">
        <v>272</v>
      </c>
      <c r="N119">
        <v>43141103</v>
      </c>
      <c r="O119" t="s">
        <v>829</v>
      </c>
      <c r="P119" s="2" t="s">
        <v>36</v>
      </c>
      <c r="Q119" s="22">
        <f>IFERROR(VLOOKUP(P119,[47]conductor_pz_summary_hftd_23_re!$B$2:$Q$3636,8,FALSE),0)</f>
        <v>212</v>
      </c>
      <c r="R119" s="22">
        <f>IFERROR(VLOOKUP(P119,[48]conductor_pz_summary_hftd_23_re!$B$2:$H$3636,7,0),0)/1609</f>
        <v>27.732817672521005</v>
      </c>
      <c r="S119" s="1">
        <v>14</v>
      </c>
      <c r="T119" s="1">
        <f t="shared" si="21"/>
        <v>151.82914987294214</v>
      </c>
      <c r="U119" s="1">
        <f>IFERROR(VLOOKUP(P119,[47]conductor_pz_summary_hftd_23_re!$B$2:$Q$3636,13,FALSE),0)</f>
        <v>0.71617523524972704</v>
      </c>
      <c r="V119" s="2">
        <f>IFERROR(VLOOKUP(P119,[49]conductor_pz_summary_hftd_23_re!$B$2:$N$3636,13,FALSE),0)</f>
        <v>102</v>
      </c>
      <c r="W119" t="e">
        <f t="shared" si="22"/>
        <v>#DIV/0!</v>
      </c>
      <c r="X119"/>
      <c r="Y119"/>
      <c r="Z119" s="2" t="s">
        <v>651</v>
      </c>
      <c r="AA119" s="6" t="s">
        <v>694</v>
      </c>
      <c r="AB119" t="s">
        <v>284</v>
      </c>
      <c r="AC119" t="s">
        <v>393</v>
      </c>
      <c r="AD119" t="s">
        <v>292</v>
      </c>
      <c r="AE119" s="53">
        <v>5794898</v>
      </c>
      <c r="AF119" s="2" t="s">
        <v>839</v>
      </c>
      <c r="AG119" s="1">
        <v>120233319</v>
      </c>
      <c r="AH119" s="2">
        <v>35222045</v>
      </c>
      <c r="AI119" s="2" t="s">
        <v>840</v>
      </c>
      <c r="AJ119" s="2"/>
      <c r="AK119" s="2"/>
      <c r="AL119" s="2"/>
      <c r="AM119"/>
      <c r="AN119"/>
      <c r="AO119" s="29" t="s">
        <v>841</v>
      </c>
      <c r="AP119" s="2">
        <f t="shared" si="23"/>
        <v>3907.2</v>
      </c>
      <c r="AQ119" s="2">
        <v>0.74</v>
      </c>
      <c r="AR119" s="24">
        <v>808000</v>
      </c>
      <c r="AS119"/>
      <c r="AT119"/>
      <c r="AU119"/>
      <c r="AV119"/>
      <c r="AW119" s="1"/>
      <c r="AX119" s="23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</row>
    <row r="120" spans="1:67" s="6" customFormat="1" x14ac:dyDescent="0.25">
      <c r="A120" s="41">
        <v>35062376</v>
      </c>
      <c r="B120" s="44" t="s">
        <v>842</v>
      </c>
      <c r="C120" s="1">
        <v>7</v>
      </c>
      <c r="D120" s="1" t="s">
        <v>271</v>
      </c>
      <c r="E120" s="32">
        <v>2021060</v>
      </c>
      <c r="F120" s="1">
        <v>11</v>
      </c>
      <c r="G120" s="21">
        <f t="shared" si="17"/>
        <v>11</v>
      </c>
      <c r="H120" s="7">
        <v>2021</v>
      </c>
      <c r="I120" s="21"/>
      <c r="J120" s="21"/>
      <c r="K120" s="21">
        <f t="shared" si="18"/>
        <v>0</v>
      </c>
      <c r="L120" s="8">
        <v>1425.11</v>
      </c>
      <c r="M120" s="1" t="s">
        <v>272</v>
      </c>
      <c r="N120" s="9">
        <v>153652109</v>
      </c>
      <c r="O120" s="6" t="s">
        <v>843</v>
      </c>
      <c r="P120" s="1" t="s">
        <v>37</v>
      </c>
      <c r="Q120" s="22">
        <f>IFERROR(VLOOKUP(P120,[47]conductor_pz_summary_hftd_23_re!$B$2:$Q$3636,8,FALSE),0)</f>
        <v>122</v>
      </c>
      <c r="R120" s="22">
        <f>IFERROR(VLOOKUP(P120,[48]conductor_pz_summary_hftd_23_re!$B$2:$H$3636,7,0),0)/1609</f>
        <v>10.84699143715407</v>
      </c>
      <c r="S120" s="1">
        <f>IFERROR(VLOOKUP(P120,[47]conductor_pz_summary_hftd_23_re!$B$2:$Q$3636,14,FALSE),0)</f>
        <v>159</v>
      </c>
      <c r="T120" s="1">
        <f t="shared" si="21"/>
        <v>33.983608945588664</v>
      </c>
      <c r="U120" s="1">
        <f>IFERROR(VLOOKUP(P120,[47]conductor_pz_summary_hftd_23_re!$B$2:$Q$3636,13,FALSE),0)</f>
        <v>0.27855417168515301</v>
      </c>
      <c r="V120" s="2">
        <f>IFERROR(VLOOKUP(P120,[49]conductor_pz_summary_hftd_23_re!$B$2:$N$3636,13,FALSE),0)</f>
        <v>443</v>
      </c>
      <c r="W120">
        <f t="shared" si="22"/>
        <v>23.090199653988254</v>
      </c>
      <c r="X120" s="1">
        <v>554</v>
      </c>
      <c r="Y120" s="1" t="s">
        <v>491</v>
      </c>
      <c r="Z120" s="1" t="s">
        <v>492</v>
      </c>
      <c r="AA120" s="6" t="s">
        <v>844</v>
      </c>
      <c r="AB120" s="6" t="s">
        <v>775</v>
      </c>
      <c r="AC120" s="6" t="s">
        <v>96</v>
      </c>
      <c r="AD120" s="6" t="s">
        <v>292</v>
      </c>
      <c r="AE120" s="1">
        <v>5783069</v>
      </c>
      <c r="AF120" s="1" t="s">
        <v>845</v>
      </c>
      <c r="AG120" s="1">
        <v>115323922</v>
      </c>
      <c r="AH120" s="41">
        <v>35062376</v>
      </c>
      <c r="AI120" s="1" t="s">
        <v>846</v>
      </c>
      <c r="AJ120" s="1">
        <v>58080</v>
      </c>
      <c r="AK120" s="1">
        <v>0</v>
      </c>
      <c r="AL120" s="1">
        <v>0</v>
      </c>
      <c r="AM120" s="1">
        <v>0</v>
      </c>
      <c r="AO120" s="42" t="s">
        <v>847</v>
      </c>
      <c r="AP120" s="1">
        <v>58080</v>
      </c>
      <c r="AQ120" s="23">
        <v>11</v>
      </c>
      <c r="AR120" s="25">
        <v>11965840</v>
      </c>
      <c r="AW120" s="1">
        <f t="shared" ref="AW120:AW135" si="25">SUM(AT120:AV120)</f>
        <v>0</v>
      </c>
      <c r="AX120" s="23">
        <f t="shared" ref="AX120:AX126" si="26">AW120/5280</f>
        <v>0</v>
      </c>
      <c r="AZ120" s="1"/>
      <c r="BA120" s="1"/>
      <c r="BB120" s="1"/>
      <c r="BC120" s="1"/>
      <c r="BD120" s="1"/>
      <c r="BE120" s="1"/>
      <c r="BF120" s="23"/>
      <c r="BG120" s="26"/>
      <c r="BH120" s="25"/>
      <c r="BI120" s="27"/>
    </row>
    <row r="121" spans="1:67" s="6" customFormat="1" x14ac:dyDescent="0.25">
      <c r="A121" s="41">
        <v>35062374</v>
      </c>
      <c r="B121" s="44" t="s">
        <v>842</v>
      </c>
      <c r="C121" s="1">
        <v>7</v>
      </c>
      <c r="D121" s="1" t="s">
        <v>271</v>
      </c>
      <c r="E121" s="32">
        <v>2021061</v>
      </c>
      <c r="F121" s="1">
        <v>8.5300000000000011</v>
      </c>
      <c r="G121" s="21">
        <f t="shared" si="17"/>
        <v>8.5300000000000011</v>
      </c>
      <c r="H121" s="7">
        <v>2021</v>
      </c>
      <c r="I121" s="21"/>
      <c r="J121" s="21"/>
      <c r="K121" s="21">
        <f t="shared" si="18"/>
        <v>0</v>
      </c>
      <c r="L121" s="8">
        <v>25808.23</v>
      </c>
      <c r="M121" s="1" t="s">
        <v>272</v>
      </c>
      <c r="N121" s="9">
        <v>153652109</v>
      </c>
      <c r="O121" s="6" t="s">
        <v>843</v>
      </c>
      <c r="P121" s="1" t="s">
        <v>38</v>
      </c>
      <c r="Q121" s="22">
        <f>IFERROR(VLOOKUP(P121,[47]conductor_pz_summary_hftd_23_re!$B$2:$Q$3636,8,FALSE),0)</f>
        <v>190</v>
      </c>
      <c r="R121" s="22">
        <f>IFERROR(VLOOKUP(P121,[48]conductor_pz_summary_hftd_23_re!$B$2:$H$3636,7,0),0)/1609</f>
        <v>17.868682290698821</v>
      </c>
      <c r="S121" s="1">
        <f>IFERROR(VLOOKUP(P121,[47]conductor_pz_summary_hftd_23_re!$B$2:$Q$3636,14,FALSE),0)</f>
        <v>227</v>
      </c>
      <c r="T121" s="1">
        <f t="shared" si="21"/>
        <v>46.134248492928144</v>
      </c>
      <c r="U121" s="1">
        <f>IFERROR(VLOOKUP(P121,[47]conductor_pz_summary_hftd_23_re!$B$2:$Q$3636,13,FALSE),0)</f>
        <v>0.24281183417330601</v>
      </c>
      <c r="V121" s="2">
        <f>IFERROR(VLOOKUP(P121,[49]conductor_pz_summary_hftd_23_re!$B$2:$N$3636,13,FALSE),0)</f>
        <v>487</v>
      </c>
      <c r="W121">
        <f t="shared" si="22"/>
        <v>14.755528095050272</v>
      </c>
      <c r="X121" s="1">
        <v>554</v>
      </c>
      <c r="Y121" s="1" t="s">
        <v>491</v>
      </c>
      <c r="Z121" s="1" t="s">
        <v>492</v>
      </c>
      <c r="AA121" s="6" t="s">
        <v>844</v>
      </c>
      <c r="AB121" s="6" t="s">
        <v>775</v>
      </c>
      <c r="AC121" s="6" t="s">
        <v>96</v>
      </c>
      <c r="AD121" s="6" t="s">
        <v>292</v>
      </c>
      <c r="AE121" s="1">
        <v>5783067</v>
      </c>
      <c r="AF121" s="1" t="s">
        <v>848</v>
      </c>
      <c r="AG121" s="1">
        <v>115323920</v>
      </c>
      <c r="AH121" s="41">
        <v>35062374</v>
      </c>
      <c r="AI121" s="1" t="s">
        <v>849</v>
      </c>
      <c r="AJ121" s="1">
        <v>45038.400000000001</v>
      </c>
      <c r="AK121" s="1">
        <v>0</v>
      </c>
      <c r="AL121" s="1">
        <v>0</v>
      </c>
      <c r="AM121" s="1">
        <v>0</v>
      </c>
      <c r="AO121" s="42" t="s">
        <v>850</v>
      </c>
      <c r="AP121" s="1">
        <v>45038.400000000001</v>
      </c>
      <c r="AQ121" s="23">
        <v>8.5299999999999994</v>
      </c>
      <c r="AR121" s="25">
        <v>9171850</v>
      </c>
      <c r="AW121" s="1">
        <f t="shared" si="25"/>
        <v>0</v>
      </c>
      <c r="AX121" s="23">
        <f t="shared" si="26"/>
        <v>0</v>
      </c>
      <c r="AZ121" s="1"/>
      <c r="BA121" s="1"/>
      <c r="BB121" s="1"/>
      <c r="BC121" s="1"/>
      <c r="BD121" s="1"/>
      <c r="BE121" s="1"/>
      <c r="BF121" s="23"/>
      <c r="BG121" s="26"/>
      <c r="BH121" s="25"/>
      <c r="BI121" s="27"/>
    </row>
    <row r="122" spans="1:67" s="6" customFormat="1" x14ac:dyDescent="0.25">
      <c r="A122" s="41">
        <v>35062375</v>
      </c>
      <c r="B122" s="44" t="s">
        <v>842</v>
      </c>
      <c r="C122" s="1">
        <v>7</v>
      </c>
      <c r="D122" s="1" t="s">
        <v>271</v>
      </c>
      <c r="E122" s="32">
        <v>2021062</v>
      </c>
      <c r="F122" s="1">
        <v>12.03</v>
      </c>
      <c r="G122" s="21">
        <f t="shared" si="17"/>
        <v>12.03</v>
      </c>
      <c r="H122" s="7">
        <v>2021</v>
      </c>
      <c r="I122" s="21"/>
      <c r="J122" s="21"/>
      <c r="K122" s="21">
        <f t="shared" si="18"/>
        <v>0</v>
      </c>
      <c r="L122" s="8">
        <v>3790.03</v>
      </c>
      <c r="M122" s="1" t="s">
        <v>272</v>
      </c>
      <c r="N122" s="9">
        <v>153652109</v>
      </c>
      <c r="O122" s="6" t="s">
        <v>843</v>
      </c>
      <c r="P122" s="1" t="s">
        <v>38</v>
      </c>
      <c r="Q122" s="22">
        <f>IFERROR(VLOOKUP(P122,[47]conductor_pz_summary_hftd_23_re!$B$2:$Q$3636,8,FALSE),0)</f>
        <v>190</v>
      </c>
      <c r="R122" s="22">
        <f>IFERROR(VLOOKUP(P122,[48]conductor_pz_summary_hftd_23_re!$B$2:$H$3636,7,0),0)/1609</f>
        <v>17.868682290698821</v>
      </c>
      <c r="S122" s="1">
        <f>IFERROR(VLOOKUP(P122,[47]conductor_pz_summary_hftd_23_re!$B$2:$Q$3636,14,FALSE),0)</f>
        <v>227</v>
      </c>
      <c r="T122" s="1">
        <f t="shared" si="21"/>
        <v>46.134248492928144</v>
      </c>
      <c r="U122" s="1">
        <f>IFERROR(VLOOKUP(P122,[47]conductor_pz_summary_hftd_23_re!$B$2:$Q$3636,13,FALSE),0)</f>
        <v>0.24281183417330601</v>
      </c>
      <c r="V122" s="2">
        <f>IFERROR(VLOOKUP(P122,[49]conductor_pz_summary_hftd_23_re!$B$2:$N$3636,13,FALSE),0)</f>
        <v>487</v>
      </c>
      <c r="W122">
        <f t="shared" si="22"/>
        <v>20.80996517977195</v>
      </c>
      <c r="X122" s="1">
        <v>554</v>
      </c>
      <c r="Y122" s="1" t="s">
        <v>491</v>
      </c>
      <c r="Z122" s="1" t="s">
        <v>492</v>
      </c>
      <c r="AA122" s="6" t="s">
        <v>844</v>
      </c>
      <c r="AB122" s="6" t="s">
        <v>775</v>
      </c>
      <c r="AC122" s="6" t="s">
        <v>96</v>
      </c>
      <c r="AD122" s="6" t="s">
        <v>292</v>
      </c>
      <c r="AE122" s="1">
        <v>5783068</v>
      </c>
      <c r="AF122" s="1" t="s">
        <v>851</v>
      </c>
      <c r="AG122" s="1">
        <v>115323921</v>
      </c>
      <c r="AH122" s="41">
        <v>35062375</v>
      </c>
      <c r="AI122" s="1" t="s">
        <v>852</v>
      </c>
      <c r="AJ122" s="1">
        <v>63518.400000000001</v>
      </c>
      <c r="AK122" s="1">
        <v>0</v>
      </c>
      <c r="AL122" s="1">
        <v>0</v>
      </c>
      <c r="AM122" s="1">
        <v>0</v>
      </c>
      <c r="AO122" s="42" t="s">
        <v>853</v>
      </c>
      <c r="AP122" s="1">
        <v>63518.400000000001</v>
      </c>
      <c r="AQ122" s="23">
        <v>12.03</v>
      </c>
      <c r="AR122" s="25">
        <v>13033162</v>
      </c>
      <c r="AW122" s="1">
        <f t="shared" si="25"/>
        <v>0</v>
      </c>
      <c r="AX122" s="23">
        <f t="shared" si="26"/>
        <v>0</v>
      </c>
      <c r="AZ122" s="1"/>
      <c r="BA122" s="1"/>
      <c r="BB122" s="1"/>
      <c r="BC122" s="1"/>
      <c r="BD122" s="1"/>
      <c r="BE122" s="1"/>
      <c r="BF122" s="23"/>
      <c r="BG122" s="26"/>
      <c r="BH122" s="25"/>
      <c r="BI122" s="27"/>
    </row>
    <row r="123" spans="1:67" s="6" customFormat="1" x14ac:dyDescent="0.25">
      <c r="A123" s="38">
        <v>35224320</v>
      </c>
      <c r="B123" s="44" t="s">
        <v>842</v>
      </c>
      <c r="C123" s="1">
        <v>6</v>
      </c>
      <c r="D123" s="1" t="s">
        <v>271</v>
      </c>
      <c r="E123" s="32">
        <v>2021063</v>
      </c>
      <c r="F123" s="21">
        <v>1.9034090909090908</v>
      </c>
      <c r="G123" s="21">
        <f t="shared" si="17"/>
        <v>1.9034090909090908</v>
      </c>
      <c r="H123" s="7">
        <v>2021</v>
      </c>
      <c r="I123" s="21"/>
      <c r="J123" s="21"/>
      <c r="K123" s="21">
        <f t="shared" si="18"/>
        <v>0</v>
      </c>
      <c r="L123" s="8">
        <v>2877.76</v>
      </c>
      <c r="M123" s="1" t="s">
        <v>272</v>
      </c>
      <c r="N123" s="9">
        <v>42301101</v>
      </c>
      <c r="O123" s="6" t="s">
        <v>854</v>
      </c>
      <c r="P123" s="1" t="s">
        <v>39</v>
      </c>
      <c r="Q123" s="22">
        <f>IFERROR(VLOOKUP(P123,[47]conductor_pz_summary_hftd_23_re!$B$2:$Q$3636,8,FALSE),0)</f>
        <v>98</v>
      </c>
      <c r="R123" s="22">
        <f>IFERROR(VLOOKUP(P123,[48]conductor_pz_summary_hftd_23_re!$B$2:$H$3636,7,0),0)/1609</f>
        <v>4.1725552614418646</v>
      </c>
      <c r="S123" s="1">
        <f>IFERROR(VLOOKUP(P123,[47]conductor_pz_summary_hftd_23_re!$B$2:$Q$3636,14,FALSE),0)</f>
        <v>338</v>
      </c>
      <c r="T123" s="1">
        <f t="shared" si="21"/>
        <v>19.292329346025554</v>
      </c>
      <c r="U123" s="1">
        <f>IFERROR(VLOOKUP(P123,[47]conductor_pz_summary_hftd_23_re!$B$2:$Q$3636,13,FALSE),0)</f>
        <v>0.196860503530873</v>
      </c>
      <c r="V123" s="2">
        <f>IFERROR(VLOOKUP(P123,[49]conductor_pz_summary_hftd_23_re!$B$2:$N$3636,13,FALSE),0)</f>
        <v>448</v>
      </c>
      <c r="W123">
        <f t="shared" si="22"/>
        <v>5.8964349541204433</v>
      </c>
      <c r="X123" s="1">
        <v>2350</v>
      </c>
      <c r="Y123" s="1" t="s">
        <v>500</v>
      </c>
      <c r="Z123" s="1" t="s">
        <v>501</v>
      </c>
      <c r="AA123" s="6" t="s">
        <v>317</v>
      </c>
      <c r="AB123" s="6" t="s">
        <v>284</v>
      </c>
      <c r="AC123" s="6" t="s">
        <v>285</v>
      </c>
      <c r="AD123" s="6" t="s">
        <v>99</v>
      </c>
      <c r="AE123" s="1">
        <v>5530168</v>
      </c>
      <c r="AF123" s="1"/>
      <c r="AG123" s="1">
        <v>113676059</v>
      </c>
      <c r="AH123" s="41">
        <v>31354988</v>
      </c>
      <c r="AI123" s="1" t="s">
        <v>855</v>
      </c>
      <c r="AJ123" s="1">
        <v>10050</v>
      </c>
      <c r="AK123" s="1">
        <v>0</v>
      </c>
      <c r="AL123" s="1">
        <v>0</v>
      </c>
      <c r="AM123" s="1">
        <v>0</v>
      </c>
      <c r="AO123" s="29" t="s">
        <v>856</v>
      </c>
      <c r="AP123" s="1">
        <f>AQ123*5280</f>
        <v>7391.9999999999991</v>
      </c>
      <c r="AQ123" s="23">
        <v>1.4</v>
      </c>
      <c r="AR123" s="25">
        <v>2360320</v>
      </c>
      <c r="AW123" s="1">
        <f t="shared" si="25"/>
        <v>0</v>
      </c>
      <c r="AX123" s="23">
        <f t="shared" si="26"/>
        <v>0</v>
      </c>
      <c r="AZ123" s="1"/>
      <c r="BA123" s="1"/>
      <c r="BB123" s="1"/>
      <c r="BC123" s="1"/>
      <c r="BD123" s="1"/>
      <c r="BE123" s="1"/>
      <c r="BF123" s="23"/>
      <c r="BG123" s="26"/>
      <c r="BH123" s="25"/>
      <c r="BI123" s="27"/>
    </row>
    <row r="124" spans="1:67" s="6" customFormat="1" x14ac:dyDescent="0.25">
      <c r="A124" s="41">
        <v>35054184</v>
      </c>
      <c r="B124" s="44" t="s">
        <v>842</v>
      </c>
      <c r="C124" s="1">
        <v>7</v>
      </c>
      <c r="D124" s="1" t="s">
        <v>271</v>
      </c>
      <c r="E124" s="32">
        <v>2021064</v>
      </c>
      <c r="F124" s="1">
        <v>4.9000000000000004</v>
      </c>
      <c r="G124" s="21">
        <f t="shared" si="17"/>
        <v>4.9000000000000004</v>
      </c>
      <c r="H124" s="7">
        <v>2021</v>
      </c>
      <c r="I124" s="21"/>
      <c r="J124" s="21"/>
      <c r="K124" s="21">
        <f t="shared" si="18"/>
        <v>0</v>
      </c>
      <c r="L124" s="8">
        <v>3334.77</v>
      </c>
      <c r="M124" s="1" t="s">
        <v>272</v>
      </c>
      <c r="N124" s="9">
        <v>152471101</v>
      </c>
      <c r="O124" s="6" t="s">
        <v>857</v>
      </c>
      <c r="P124" s="1" t="s">
        <v>40</v>
      </c>
      <c r="Q124" s="22">
        <f>IFERROR(VLOOKUP(P124,[47]conductor_pz_summary_hftd_23_re!$B$2:$Q$3636,8,FALSE),0)</f>
        <v>76</v>
      </c>
      <c r="R124" s="22">
        <f>IFERROR(VLOOKUP(P124,[48]conductor_pz_summary_hftd_23_re!$B$2:$H$3636,7,0),0)/1609</f>
        <v>9.1336080573515233</v>
      </c>
      <c r="S124" s="1">
        <f>IFERROR(VLOOKUP(P124,[47]conductor_pz_summary_hftd_23_re!$B$2:$Q$3636,14,FALSE),0)</f>
        <v>606</v>
      </c>
      <c r="T124" s="1">
        <f t="shared" si="21"/>
        <v>9.8207301508378553</v>
      </c>
      <c r="U124" s="1">
        <f>IFERROR(VLOOKUP(P124,[47]conductor_pz_summary_hftd_23_re!$B$2:$Q$3636,13,FALSE),0)</f>
        <v>0.129220133563656</v>
      </c>
      <c r="V124" s="2">
        <f>IFERROR(VLOOKUP(P124,[49]conductor_pz_summary_hftd_23_re!$B$2:$N$3636,13,FALSE),0)</f>
        <v>1358</v>
      </c>
      <c r="W124">
        <f t="shared" si="22"/>
        <v>3.5299803629355382</v>
      </c>
      <c r="X124" s="1">
        <v>198</v>
      </c>
      <c r="Y124" s="1" t="s">
        <v>491</v>
      </c>
      <c r="Z124" s="1" t="s">
        <v>492</v>
      </c>
      <c r="AA124" s="6" t="s">
        <v>524</v>
      </c>
      <c r="AB124" s="6" t="s">
        <v>525</v>
      </c>
      <c r="AC124" s="6" t="s">
        <v>96</v>
      </c>
      <c r="AD124" s="6" t="s">
        <v>292</v>
      </c>
      <c r="AE124" s="1">
        <v>5530173</v>
      </c>
      <c r="AF124" s="1"/>
      <c r="AG124" s="1">
        <v>114941996</v>
      </c>
      <c r="AH124" s="41">
        <v>35054184</v>
      </c>
      <c r="AI124" s="1" t="s">
        <v>858</v>
      </c>
      <c r="AJ124" s="1">
        <v>25872</v>
      </c>
      <c r="AK124" s="1">
        <v>0</v>
      </c>
      <c r="AL124" s="1">
        <v>0</v>
      </c>
      <c r="AM124" s="1">
        <v>0</v>
      </c>
      <c r="AN124" s="29" t="s">
        <v>859</v>
      </c>
      <c r="AO124" s="42" t="s">
        <v>860</v>
      </c>
      <c r="AP124" s="1">
        <v>25872.000000000004</v>
      </c>
      <c r="AQ124" s="23">
        <v>4.9000000000000004</v>
      </c>
      <c r="AR124" s="25">
        <v>5227500</v>
      </c>
      <c r="AW124" s="1">
        <f t="shared" si="25"/>
        <v>0</v>
      </c>
      <c r="AX124" s="23">
        <f t="shared" si="26"/>
        <v>0</v>
      </c>
      <c r="AZ124" s="2"/>
      <c r="BA124" s="2"/>
      <c r="BB124" s="1"/>
      <c r="BC124" s="1"/>
      <c r="BD124" s="1"/>
      <c r="BE124" s="1"/>
      <c r="BF124" s="23"/>
      <c r="BG124" s="26"/>
      <c r="BH124" s="25"/>
      <c r="BI124" s="27"/>
    </row>
    <row r="125" spans="1:67" s="6" customFormat="1" x14ac:dyDescent="0.25">
      <c r="A125" s="36">
        <v>35026643</v>
      </c>
      <c r="B125" s="44" t="s">
        <v>842</v>
      </c>
      <c r="C125" s="1">
        <v>7</v>
      </c>
      <c r="D125" s="1" t="s">
        <v>271</v>
      </c>
      <c r="E125" s="32">
        <v>2021065</v>
      </c>
      <c r="F125" s="1">
        <v>1.4019999999999999</v>
      </c>
      <c r="G125" s="21">
        <f t="shared" si="17"/>
        <v>1.4019999999999999</v>
      </c>
      <c r="H125" s="7">
        <v>2021</v>
      </c>
      <c r="I125" s="21"/>
      <c r="J125" s="21"/>
      <c r="K125" s="21">
        <f t="shared" si="18"/>
        <v>0</v>
      </c>
      <c r="L125" s="8">
        <v>46082.68</v>
      </c>
      <c r="M125" s="1" t="s">
        <v>272</v>
      </c>
      <c r="N125" s="9">
        <v>152261105</v>
      </c>
      <c r="O125" s="6" t="s">
        <v>861</v>
      </c>
      <c r="P125" s="1" t="s">
        <v>41</v>
      </c>
      <c r="Q125" s="22">
        <f>IFERROR(VLOOKUP(P125,[47]conductor_pz_summary_hftd_23_re!$B$2:$Q$3636,8,FALSE),0)</f>
        <v>417</v>
      </c>
      <c r="R125" s="22">
        <f>IFERROR(VLOOKUP(P125,[48]conductor_pz_summary_hftd_23_re!$B$2:$H$3636,7,0),0)/1609</f>
        <v>37.481591001677998</v>
      </c>
      <c r="S125" s="1">
        <f>IFERROR(VLOOKUP(P125,[47]conductor_pz_summary_hftd_23_re!$B$2:$Q$3636,14,FALSE),0)</f>
        <v>666</v>
      </c>
      <c r="T125" s="1">
        <f t="shared" si="21"/>
        <v>48.457615439609938</v>
      </c>
      <c r="U125" s="1">
        <f>IFERROR(VLOOKUP(P125,[47]conductor_pz_summary_hftd_23_re!$B$2:$Q$3636,13,FALSE),0)</f>
        <v>0.11620531280481999</v>
      </c>
      <c r="V125" s="2">
        <f>IFERROR(VLOOKUP(P125,[49]conductor_pz_summary_hftd_23_re!$B$2:$N$3636,13,FALSE),0)</f>
        <v>755</v>
      </c>
      <c r="W125">
        <f t="shared" si="22"/>
        <v>1.2144142036288004</v>
      </c>
      <c r="X125" s="1">
        <v>957</v>
      </c>
      <c r="Y125" s="1" t="s">
        <v>500</v>
      </c>
      <c r="Z125" s="1" t="s">
        <v>501</v>
      </c>
      <c r="AA125" s="6" t="s">
        <v>862</v>
      </c>
      <c r="AB125" s="6" t="s">
        <v>775</v>
      </c>
      <c r="AC125" s="6" t="s">
        <v>96</v>
      </c>
      <c r="AD125" s="6" t="s">
        <v>292</v>
      </c>
      <c r="AE125" s="1">
        <v>5530173</v>
      </c>
      <c r="AF125" s="1"/>
      <c r="AG125" s="1">
        <v>114258488</v>
      </c>
      <c r="AH125" s="36">
        <v>35026643</v>
      </c>
      <c r="AI125" s="1" t="s">
        <v>863</v>
      </c>
      <c r="AJ125" s="1">
        <v>7400</v>
      </c>
      <c r="AK125" s="1">
        <v>0</v>
      </c>
      <c r="AL125" s="1">
        <v>0</v>
      </c>
      <c r="AM125" s="1">
        <v>0</v>
      </c>
      <c r="AO125" s="35" t="s">
        <v>864</v>
      </c>
      <c r="AP125" s="1">
        <v>7400</v>
      </c>
      <c r="AQ125" s="23">
        <v>1.4015151515151516</v>
      </c>
      <c r="AR125" s="25">
        <v>740000</v>
      </c>
      <c r="AW125" s="1">
        <f t="shared" si="25"/>
        <v>0</v>
      </c>
      <c r="AX125" s="23">
        <f t="shared" si="26"/>
        <v>0</v>
      </c>
      <c r="AZ125" s="2"/>
      <c r="BA125" s="2"/>
      <c r="BB125" s="1"/>
      <c r="BC125" s="1"/>
      <c r="BD125" s="1"/>
      <c r="BE125" s="1"/>
      <c r="BF125" s="23"/>
      <c r="BG125" s="26"/>
      <c r="BH125" s="25"/>
      <c r="BI125" s="27"/>
    </row>
    <row r="126" spans="1:67" s="6" customFormat="1" x14ac:dyDescent="0.25">
      <c r="A126" s="36">
        <v>35075103</v>
      </c>
      <c r="B126" s="44" t="s">
        <v>842</v>
      </c>
      <c r="C126" s="1">
        <v>7</v>
      </c>
      <c r="D126" s="1" t="s">
        <v>271</v>
      </c>
      <c r="E126" s="32">
        <v>2021067</v>
      </c>
      <c r="F126" s="1">
        <v>0.59</v>
      </c>
      <c r="G126" s="21">
        <f t="shared" si="17"/>
        <v>0.59</v>
      </c>
      <c r="H126" s="7">
        <v>2021</v>
      </c>
      <c r="I126" s="21"/>
      <c r="J126" s="21"/>
      <c r="K126" s="21">
        <f t="shared" si="18"/>
        <v>0</v>
      </c>
      <c r="L126" s="8">
        <v>3720.44</v>
      </c>
      <c r="M126" s="1" t="s">
        <v>272</v>
      </c>
      <c r="N126" s="9">
        <v>163451701</v>
      </c>
      <c r="O126" s="6" t="s">
        <v>865</v>
      </c>
      <c r="P126" s="1" t="s">
        <v>42</v>
      </c>
      <c r="Q126" s="22">
        <f>IFERROR(VLOOKUP(P126,[47]conductor_pz_summary_hftd_23_re!$B$2:$Q$3636,8,FALSE),0)</f>
        <v>152</v>
      </c>
      <c r="R126" s="22">
        <f>IFERROR(VLOOKUP(P126,[48]conductor_pz_summary_hftd_23_re!$B$2:$H$3636,7,0),0)/1609</f>
        <v>15.260541400482287</v>
      </c>
      <c r="S126" s="1">
        <f>IFERROR(VLOOKUP(P126,[47]conductor_pz_summary_hftd_23_re!$B$2:$Q$3636,14,FALSE),0)</f>
        <v>721</v>
      </c>
      <c r="T126" s="1">
        <f t="shared" si="21"/>
        <v>16.354568203486327</v>
      </c>
      <c r="U126" s="1">
        <f>IFERROR(VLOOKUP(P126,[47]conductor_pz_summary_hftd_23_re!$B$2:$Q$3636,13,FALSE),0)</f>
        <v>0.10759584344398899</v>
      </c>
      <c r="V126" s="2">
        <f>IFERROR(VLOOKUP(P126,[49]conductor_pz_summary_hftd_23_re!$B$2:$N$3636,13,FALSE),0)</f>
        <v>564</v>
      </c>
      <c r="W126">
        <f t="shared" si="22"/>
        <v>0.42363902047628726</v>
      </c>
      <c r="X126" s="1">
        <v>1409</v>
      </c>
      <c r="Y126" s="1" t="s">
        <v>491</v>
      </c>
      <c r="Z126" s="1" t="s">
        <v>501</v>
      </c>
      <c r="AA126" s="6" t="s">
        <v>866</v>
      </c>
      <c r="AB126" s="6" t="s">
        <v>662</v>
      </c>
      <c r="AC126" s="6" t="s">
        <v>567</v>
      </c>
      <c r="AD126" s="6" t="s">
        <v>94</v>
      </c>
      <c r="AE126" s="1">
        <v>5530176</v>
      </c>
      <c r="AF126" s="1"/>
      <c r="AG126" s="1">
        <v>116475141</v>
      </c>
      <c r="AH126" s="30">
        <v>35075103</v>
      </c>
      <c r="AI126" s="1" t="s">
        <v>867</v>
      </c>
      <c r="AJ126" s="1">
        <v>3115</v>
      </c>
      <c r="AK126" s="1">
        <v>0</v>
      </c>
      <c r="AL126" s="1">
        <v>0</v>
      </c>
      <c r="AM126" s="1">
        <v>0</v>
      </c>
      <c r="AO126" s="42" t="s">
        <v>868</v>
      </c>
      <c r="AP126" s="1">
        <v>3115</v>
      </c>
      <c r="AQ126" s="23">
        <v>0.58996212121212122</v>
      </c>
      <c r="AR126" s="25">
        <v>623000</v>
      </c>
      <c r="AW126" s="1">
        <f t="shared" si="25"/>
        <v>0</v>
      </c>
      <c r="AX126" s="23">
        <f t="shared" si="26"/>
        <v>0</v>
      </c>
      <c r="AZ126" s="1"/>
      <c r="BA126" s="1"/>
      <c r="BB126" s="1"/>
      <c r="BC126" s="1"/>
      <c r="BD126" s="1"/>
      <c r="BE126" s="1"/>
      <c r="BF126" s="23"/>
      <c r="BG126" s="26"/>
      <c r="BH126" s="25"/>
      <c r="BI126" s="27"/>
    </row>
    <row r="127" spans="1:67" s="6" customFormat="1" x14ac:dyDescent="0.25">
      <c r="A127" s="36">
        <v>77799999</v>
      </c>
      <c r="B127" s="31" t="s">
        <v>869</v>
      </c>
      <c r="C127" s="1">
        <v>0</v>
      </c>
      <c r="D127" s="1" t="s">
        <v>271</v>
      </c>
      <c r="E127" s="32">
        <v>2021068</v>
      </c>
      <c r="F127" s="1">
        <v>31.8</v>
      </c>
      <c r="G127" s="21">
        <f t="shared" si="17"/>
        <v>31.8</v>
      </c>
      <c r="H127" s="7">
        <v>2021</v>
      </c>
      <c r="I127" s="21"/>
      <c r="J127" s="21"/>
      <c r="K127" s="21">
        <f t="shared" si="18"/>
        <v>0</v>
      </c>
      <c r="L127" s="8">
        <v>0</v>
      </c>
      <c r="M127" s="1" t="s">
        <v>272</v>
      </c>
      <c r="N127" s="9" t="s">
        <v>870</v>
      </c>
      <c r="O127" s="3" t="s">
        <v>43</v>
      </c>
      <c r="P127" s="1" t="s">
        <v>43</v>
      </c>
      <c r="Q127" s="22">
        <f>IFERROR(VLOOKUP(P127,[47]conductor_pz_summary_hftd_23_re!$B$2:$Q$3636,8,FALSE),0)</f>
        <v>0</v>
      </c>
      <c r="R127" s="22">
        <f>IFERROR(VLOOKUP(P127,[48]conductor_pz_summary_hftd_23_re!$B$2:$H$3636,7,0),0)/1609</f>
        <v>0</v>
      </c>
      <c r="S127" s="1">
        <f>IFERROR(VLOOKUP(P127,[47]conductor_pz_summary_hftd_23_re!$B$2:$Q$3636,14,FALSE),0)</f>
        <v>0</v>
      </c>
      <c r="T127" s="1">
        <f t="shared" si="21"/>
        <v>0</v>
      </c>
      <c r="U127" s="1">
        <f>IFERROR(VLOOKUP(P127,[47]conductor_pz_summary_hftd_23_re!$B$2:$Q$3636,13,FALSE),0)</f>
        <v>0</v>
      </c>
      <c r="V127" s="2">
        <f>IFERROR(VLOOKUP(P127,[49]conductor_pz_summary_hftd_23_re!$B$2:$N$3636,13,FALSE),0)</f>
        <v>0</v>
      </c>
      <c r="W127" t="e">
        <f t="shared" si="22"/>
        <v>#DIV/0!</v>
      </c>
      <c r="X127" s="1"/>
      <c r="Y127" s="1"/>
      <c r="Z127" s="1"/>
      <c r="AA127" s="6" t="s">
        <v>870</v>
      </c>
      <c r="AB127" s="6" t="s">
        <v>870</v>
      </c>
      <c r="AC127" s="6" t="s">
        <v>870</v>
      </c>
      <c r="AD127" s="6" t="s">
        <v>870</v>
      </c>
      <c r="AE127" s="1"/>
      <c r="AF127" s="1"/>
      <c r="AG127" s="1"/>
      <c r="AH127" s="30"/>
      <c r="AI127" s="1" t="s">
        <v>43</v>
      </c>
      <c r="AJ127" s="1"/>
      <c r="AK127" s="1"/>
      <c r="AL127" s="1"/>
      <c r="AM127" s="1"/>
      <c r="AO127" s="29"/>
      <c r="AP127" s="1"/>
      <c r="AQ127" s="23"/>
      <c r="AR127" s="25"/>
      <c r="AW127" s="1">
        <f t="shared" si="25"/>
        <v>0</v>
      </c>
      <c r="AX127" s="23"/>
      <c r="AZ127" s="1"/>
      <c r="BA127" s="1"/>
      <c r="BB127" s="1"/>
      <c r="BC127" s="1"/>
      <c r="BD127" s="1"/>
      <c r="BE127" s="1"/>
      <c r="BF127" s="23"/>
      <c r="BG127" s="26"/>
      <c r="BH127" s="25"/>
      <c r="BI127" s="27"/>
    </row>
    <row r="128" spans="1:67" s="6" customFormat="1" x14ac:dyDescent="0.25">
      <c r="A128" s="1">
        <v>77779999</v>
      </c>
      <c r="B128" s="54" t="s">
        <v>871</v>
      </c>
      <c r="C128" s="1">
        <v>1</v>
      </c>
      <c r="D128" s="1" t="s">
        <v>271</v>
      </c>
      <c r="E128" s="32">
        <v>2021069</v>
      </c>
      <c r="F128" s="1">
        <v>7.9</v>
      </c>
      <c r="G128" s="21">
        <f t="shared" si="17"/>
        <v>7.9</v>
      </c>
      <c r="H128" s="1">
        <v>2021</v>
      </c>
      <c r="K128" s="21">
        <f t="shared" si="18"/>
        <v>0</v>
      </c>
      <c r="L128" s="8">
        <v>0</v>
      </c>
      <c r="M128" s="1" t="s">
        <v>272</v>
      </c>
      <c r="N128" s="9">
        <v>102781101</v>
      </c>
      <c r="O128" s="6" t="s">
        <v>872</v>
      </c>
      <c r="P128" s="1" t="s">
        <v>44</v>
      </c>
      <c r="Q128" s="22">
        <f>IFERROR(VLOOKUP(P128,[47]conductor_pz_summary_hftd_23_re!$B$2:$Q$3636,8,FALSE),0)</f>
        <v>67</v>
      </c>
      <c r="R128" s="22">
        <f>IFERROR(VLOOKUP(P128,[48]conductor_pz_summary_hftd_23_re!$B$2:$H$3636,7,0),0)/1609</f>
        <v>13.240185299600622</v>
      </c>
      <c r="S128" s="1">
        <f>IFERROR(VLOOKUP(P128,[47]conductor_pz_summary_hftd_23_re!$B$2:$Q$3636,14,FALSE),0)</f>
        <v>340</v>
      </c>
      <c r="T128" s="1">
        <f t="shared" si="21"/>
        <v>13.138836686313075</v>
      </c>
      <c r="U128" s="1">
        <f>IFERROR(VLOOKUP(P128,[47]conductor_pz_summary_hftd_23_re!$B$2:$Q$3636,13,FALSE),0)</f>
        <v>0.19610204009422499</v>
      </c>
      <c r="V128" s="2">
        <f>IFERROR(VLOOKUP(P128,[49]conductor_pz_summary_hftd_23_re!$B$2:$N$3636,13,FALSE),0)</f>
        <v>40</v>
      </c>
      <c r="W128">
        <f t="shared" si="22"/>
        <v>7.7611332015688781</v>
      </c>
      <c r="Y128" s="1"/>
      <c r="Z128" s="1" t="s">
        <v>275</v>
      </c>
      <c r="AE128" s="1"/>
      <c r="AI128" s="1" t="s">
        <v>873</v>
      </c>
      <c r="AJ128" s="1">
        <v>0</v>
      </c>
      <c r="AK128" s="1">
        <v>0</v>
      </c>
      <c r="AL128" s="1">
        <v>0</v>
      </c>
      <c r="AM128" s="1">
        <v>41712</v>
      </c>
      <c r="AP128" s="1"/>
      <c r="AW128" s="1">
        <f t="shared" si="25"/>
        <v>0</v>
      </c>
      <c r="AX128" s="23">
        <f>AW128/5280</f>
        <v>0</v>
      </c>
    </row>
    <row r="129" spans="1:67" s="6" customFormat="1" x14ac:dyDescent="0.25">
      <c r="A129">
        <v>35217274</v>
      </c>
      <c r="B129" s="54" t="s">
        <v>874</v>
      </c>
      <c r="C129" s="2">
        <v>5</v>
      </c>
      <c r="D129" s="2" t="s">
        <v>271</v>
      </c>
      <c r="E129" s="32">
        <v>2021070</v>
      </c>
      <c r="F129" s="2">
        <v>2.52</v>
      </c>
      <c r="G129" s="21">
        <f t="shared" si="17"/>
        <v>2.52</v>
      </c>
      <c r="H129" s="7">
        <v>2021</v>
      </c>
      <c r="I129"/>
      <c r="J129"/>
      <c r="K129" s="21">
        <f t="shared" si="18"/>
        <v>0</v>
      </c>
      <c r="L129" s="8">
        <v>0</v>
      </c>
      <c r="M129" s="1" t="s">
        <v>272</v>
      </c>
      <c r="N129" s="9">
        <v>24101103</v>
      </c>
      <c r="O129" s="6" t="s">
        <v>875</v>
      </c>
      <c r="P129" s="1" t="s">
        <v>45</v>
      </c>
      <c r="Q129" s="22">
        <f>IFERROR(VLOOKUP(P129,[47]conductor_pz_summary_hftd_23_re!$B$2:$Q$3636,8,FALSE),0)</f>
        <v>150</v>
      </c>
      <c r="R129" s="22">
        <f>IFERROR(VLOOKUP(P129,[48]conductor_pz_summary_hftd_23_re!$B$2:$H$3636,7,0),0)/1609</f>
        <v>15.567907158765507</v>
      </c>
      <c r="S129" s="1">
        <f>IFERROR(VLOOKUP(P129,[47]conductor_pz_summary_hftd_23_re!$B$2:$Q$3636,14,FALSE),0)</f>
        <v>2055</v>
      </c>
      <c r="T129" s="1">
        <f t="shared" si="21"/>
        <v>1.176723195926058</v>
      </c>
      <c r="U129" s="1">
        <f>IFERROR(VLOOKUP(P129,[47]conductor_pz_summary_hftd_23_re!$B$2:$Q$3636,13,FALSE),0)</f>
        <v>7.8448213061737201E-3</v>
      </c>
      <c r="V129" s="2">
        <f>IFERROR(VLOOKUP(P129,[49]conductor_pz_summary_hftd_23_re!$B$2:$N$3636,13,FALSE),0)</f>
        <v>1975</v>
      </c>
      <c r="W129">
        <f t="shared" si="22"/>
        <v>0.1885731331294194</v>
      </c>
      <c r="X129"/>
      <c r="Y129"/>
      <c r="Z129" s="2" t="s">
        <v>275</v>
      </c>
      <c r="AA129" s="6" t="s">
        <v>876</v>
      </c>
      <c r="AB129" s="6" t="s">
        <v>877</v>
      </c>
      <c r="AC129" s="6" t="s">
        <v>878</v>
      </c>
      <c r="AD129" s="6" t="s">
        <v>129</v>
      </c>
      <c r="AE129" s="2">
        <v>5794202</v>
      </c>
      <c r="AF129" s="2" t="s">
        <v>879</v>
      </c>
      <c r="AG129" s="2">
        <v>120048101</v>
      </c>
      <c r="AH129" s="2">
        <v>35217274</v>
      </c>
      <c r="AI129" s="2" t="s">
        <v>880</v>
      </c>
      <c r="AJ129" s="2">
        <v>0</v>
      </c>
      <c r="AK129" s="2">
        <v>133050.6</v>
      </c>
      <c r="AL129"/>
      <c r="AM129"/>
      <c r="AN129"/>
      <c r="AO129" s="29" t="s">
        <v>881</v>
      </c>
      <c r="AP129">
        <f>AQ129*5280</f>
        <v>13305.6</v>
      </c>
      <c r="AQ129" s="2">
        <v>2.52</v>
      </c>
      <c r="AR129" s="24">
        <v>4621000</v>
      </c>
      <c r="AS129"/>
      <c r="AT129"/>
      <c r="AU129">
        <v>13305.6</v>
      </c>
      <c r="AV129">
        <v>0</v>
      </c>
      <c r="AW129" s="1">
        <f t="shared" si="25"/>
        <v>13305.6</v>
      </c>
      <c r="AX129" s="23">
        <f>AW129/5280</f>
        <v>2.52</v>
      </c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</row>
    <row r="130" spans="1:67" s="6" customFormat="1" x14ac:dyDescent="0.25">
      <c r="A130">
        <v>35217275</v>
      </c>
      <c r="B130" s="54" t="s">
        <v>874</v>
      </c>
      <c r="C130" s="2">
        <v>5</v>
      </c>
      <c r="D130" s="2" t="s">
        <v>271</v>
      </c>
      <c r="E130" s="32">
        <v>2021071</v>
      </c>
      <c r="F130" s="2">
        <v>2.75</v>
      </c>
      <c r="G130" s="21">
        <f t="shared" si="17"/>
        <v>2.75</v>
      </c>
      <c r="H130" s="7">
        <v>2021</v>
      </c>
      <c r="I130"/>
      <c r="J130"/>
      <c r="K130" s="21">
        <f t="shared" si="18"/>
        <v>0</v>
      </c>
      <c r="L130" s="8">
        <v>0</v>
      </c>
      <c r="M130" s="1" t="s">
        <v>272</v>
      </c>
      <c r="N130" s="9">
        <v>24101103</v>
      </c>
      <c r="O130" s="6" t="s">
        <v>875</v>
      </c>
      <c r="P130" s="1" t="s">
        <v>45</v>
      </c>
      <c r="Q130" s="22">
        <f>IFERROR(VLOOKUP(P130,[47]conductor_pz_summary_hftd_23_re!$B$2:$Q$3636,8,FALSE),0)</f>
        <v>150</v>
      </c>
      <c r="R130" s="22">
        <f>IFERROR(VLOOKUP(P130,[48]conductor_pz_summary_hftd_23_re!$B$2:$H$3636,7,0),0)/1609</f>
        <v>15.567907158765507</v>
      </c>
      <c r="S130" s="1">
        <f>IFERROR(VLOOKUP(P130,[47]conductor_pz_summary_hftd_23_re!$B$2:$Q$3636,14,FALSE),0)</f>
        <v>2055</v>
      </c>
      <c r="T130" s="1">
        <f t="shared" si="21"/>
        <v>1.176723195926058</v>
      </c>
      <c r="U130" s="1">
        <f>IFERROR(VLOOKUP(P130,[47]conductor_pz_summary_hftd_23_re!$B$2:$Q$3636,13,FALSE),0)</f>
        <v>7.8448213061737201E-3</v>
      </c>
      <c r="V130" s="2">
        <f>IFERROR(VLOOKUP(P130,[49]conductor_pz_summary_hftd_23_re!$B$2:$N$3636,13,FALSE),0)</f>
        <v>1975</v>
      </c>
      <c r="W130" t="e">
        <f t="shared" si="22"/>
        <v>#DIV/0!</v>
      </c>
      <c r="X130"/>
      <c r="Y130"/>
      <c r="Z130" s="2" t="s">
        <v>275</v>
      </c>
      <c r="AA130" s="6" t="s">
        <v>876</v>
      </c>
      <c r="AB130" s="6" t="s">
        <v>399</v>
      </c>
      <c r="AC130" s="6" t="s">
        <v>878</v>
      </c>
      <c r="AD130" s="6" t="s">
        <v>129</v>
      </c>
      <c r="AE130" s="2">
        <v>5794201</v>
      </c>
      <c r="AF130" s="2" t="s">
        <v>882</v>
      </c>
      <c r="AG130" s="2">
        <v>120048103</v>
      </c>
      <c r="AH130" s="2">
        <v>35217275</v>
      </c>
      <c r="AI130" s="2" t="s">
        <v>883</v>
      </c>
      <c r="AJ130"/>
      <c r="AK130"/>
      <c r="AL130"/>
      <c r="AM130"/>
      <c r="AN130"/>
      <c r="AO130"/>
      <c r="AP130"/>
      <c r="AQ130"/>
      <c r="AR130" s="24"/>
      <c r="AS130"/>
      <c r="AT130"/>
      <c r="AU130"/>
      <c r="AV130"/>
      <c r="AW130" s="1">
        <f t="shared" si="25"/>
        <v>0</v>
      </c>
      <c r="AX130" s="23">
        <f>AW130/5280</f>
        <v>0</v>
      </c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</row>
    <row r="131" spans="1:67" s="6" customFormat="1" x14ac:dyDescent="0.25">
      <c r="A131">
        <v>77779999</v>
      </c>
      <c r="B131" s="54" t="s">
        <v>871</v>
      </c>
      <c r="C131" s="2">
        <v>1</v>
      </c>
      <c r="D131" s="2" t="s">
        <v>271</v>
      </c>
      <c r="E131" s="32">
        <v>2021072</v>
      </c>
      <c r="F131" s="2">
        <v>4.03</v>
      </c>
      <c r="G131" s="21">
        <f t="shared" si="17"/>
        <v>4.03</v>
      </c>
      <c r="H131" s="7">
        <v>2021</v>
      </c>
      <c r="I131"/>
      <c r="J131"/>
      <c r="K131" s="21">
        <f t="shared" si="18"/>
        <v>0</v>
      </c>
      <c r="L131" s="8">
        <v>0</v>
      </c>
      <c r="M131" s="1" t="s">
        <v>272</v>
      </c>
      <c r="N131" s="9">
        <v>42751113</v>
      </c>
      <c r="O131" s="6" t="s">
        <v>363</v>
      </c>
      <c r="P131" s="1" t="s">
        <v>46</v>
      </c>
      <c r="Q131" s="22">
        <f>IFERROR(VLOOKUP(P131,[47]conductor_pz_summary_hftd_23_re!$B$2:$Q$3636,8,FALSE),0)</f>
        <v>139</v>
      </c>
      <c r="R131" s="22">
        <f>IFERROR(VLOOKUP(P131,[48]conductor_pz_summary_hftd_23_re!$B$2:$H$3636,7,0),0)/1609</f>
        <v>22.674903809589495</v>
      </c>
      <c r="S131" s="1">
        <f>IFERROR(VLOOKUP(P131,[47]conductor_pz_summary_hftd_23_re!$B$2:$Q$3636,14,FALSE),0)</f>
        <v>945</v>
      </c>
      <c r="T131" s="1">
        <f t="shared" ref="T131:T162" si="27">IFERROR(U131*Q131,0)</f>
        <v>10.27590572253238</v>
      </c>
      <c r="U131" s="1">
        <f>IFERROR(VLOOKUP(P131,[47]conductor_pz_summary_hftd_23_re!$B$2:$Q$3636,13,FALSE),0)</f>
        <v>7.3927379298794102E-2</v>
      </c>
      <c r="V131" s="2">
        <f>IFERROR(VLOOKUP(P131,[49]conductor_pz_summary_hftd_23_re!$B$2:$N$3636,13,FALSE),0)</f>
        <v>1284</v>
      </c>
      <c r="W131">
        <f t="shared" ref="W131:W162" si="28">(AJ131*0.67+AK131*0.99+AL131+AM131*0.99)/(SUM(AJ131:AM131))*T131*(F131/R131)</f>
        <v>1.8080685768487792</v>
      </c>
      <c r="X131"/>
      <c r="Y131"/>
      <c r="Z131" s="2" t="s">
        <v>275</v>
      </c>
      <c r="AE131" s="2"/>
      <c r="AF131" s="2"/>
      <c r="AG131" s="2"/>
      <c r="AH131" s="2"/>
      <c r="AI131" s="2" t="s">
        <v>366</v>
      </c>
      <c r="AJ131" s="2">
        <v>0</v>
      </c>
      <c r="AK131" s="2">
        <v>0</v>
      </c>
      <c r="AL131" s="2">
        <v>0</v>
      </c>
      <c r="AM131" s="2">
        <f>4.03*5280</f>
        <v>21278.400000000001</v>
      </c>
      <c r="AN131"/>
      <c r="AO131"/>
      <c r="AP131"/>
      <c r="AQ131"/>
      <c r="AR131" s="24"/>
      <c r="AS131"/>
      <c r="AT131"/>
      <c r="AU131"/>
      <c r="AV131"/>
      <c r="AW131" s="1">
        <f t="shared" si="25"/>
        <v>0</v>
      </c>
      <c r="AX131" s="23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</row>
    <row r="132" spans="1:67" s="6" customFormat="1" x14ac:dyDescent="0.25">
      <c r="A132">
        <v>35199565</v>
      </c>
      <c r="B132" s="54" t="s">
        <v>884</v>
      </c>
      <c r="C132" s="2">
        <v>18</v>
      </c>
      <c r="D132" s="2" t="s">
        <v>271</v>
      </c>
      <c r="E132" s="32">
        <v>2021073</v>
      </c>
      <c r="F132" s="2">
        <v>2.56</v>
      </c>
      <c r="G132" s="21">
        <f t="shared" si="17"/>
        <v>2.56</v>
      </c>
      <c r="H132" s="7">
        <v>2021</v>
      </c>
      <c r="I132"/>
      <c r="J132"/>
      <c r="K132" s="21">
        <f t="shared" si="18"/>
        <v>0</v>
      </c>
      <c r="L132" s="8">
        <v>7339371.7199999997</v>
      </c>
      <c r="M132" s="1" t="s">
        <v>691</v>
      </c>
      <c r="N132" s="9">
        <v>103751102</v>
      </c>
      <c r="O132" s="6" t="s">
        <v>353</v>
      </c>
      <c r="P132" s="1" t="s">
        <v>47</v>
      </c>
      <c r="Q132" s="22">
        <f>IFERROR(VLOOKUP(P132,[47]conductor_pz_summary_hftd_23_re!$B$2:$Q$3636,8,FALSE),0)</f>
        <v>177</v>
      </c>
      <c r="R132" s="22">
        <f>IFERROR(VLOOKUP(P132,[48]conductor_pz_summary_hftd_23_re!$B$2:$H$3636,7,0),0)/1609</f>
        <v>21.29644667592169</v>
      </c>
      <c r="S132" s="1">
        <f>IFERROR(VLOOKUP(P132,[47]conductor_pz_summary_hftd_23_re!$B$2:$Q$3636,14,FALSE),0)</f>
        <v>1288</v>
      </c>
      <c r="T132" s="1">
        <f t="shared" si="27"/>
        <v>7.2500155067644982</v>
      </c>
      <c r="U132" s="1">
        <f>IFERROR(VLOOKUP(P132,[47]conductor_pz_summary_hftd_23_re!$B$2:$Q$3636,13,FALSE),0)</f>
        <v>4.0960539586240102E-2</v>
      </c>
      <c r="V132" s="2">
        <f>IFERROR(VLOOKUP(P132,[49]conductor_pz_summary_hftd_23_re!$B$2:$N$3636,13,FALSE),0)</f>
        <v>1326</v>
      </c>
      <c r="W132">
        <f t="shared" si="28"/>
        <v>0.58391086487033794</v>
      </c>
      <c r="X132"/>
      <c r="Y132"/>
      <c r="Z132" s="2" t="s">
        <v>275</v>
      </c>
      <c r="AA132" s="6" t="s">
        <v>290</v>
      </c>
      <c r="AB132" s="6" t="s">
        <v>291</v>
      </c>
      <c r="AC132" s="6" t="s">
        <v>98</v>
      </c>
      <c r="AD132" s="6" t="s">
        <v>292</v>
      </c>
      <c r="AE132" s="2">
        <v>5541890</v>
      </c>
      <c r="AF132" s="2"/>
      <c r="AG132" s="2">
        <v>119750044</v>
      </c>
      <c r="AH132" s="2">
        <v>35199565</v>
      </c>
      <c r="AI132" s="2" t="s">
        <v>885</v>
      </c>
      <c r="AJ132" s="2">
        <f>2.56*5280</f>
        <v>13516.800000000001</v>
      </c>
      <c r="AK132" s="2">
        <v>0</v>
      </c>
      <c r="AL132" s="2">
        <v>0</v>
      </c>
      <c r="AM132" s="2">
        <v>0</v>
      </c>
      <c r="AN132"/>
      <c r="AO132"/>
      <c r="AP132"/>
      <c r="AQ132"/>
      <c r="AR132" s="24"/>
      <c r="AS132"/>
      <c r="AT132"/>
      <c r="AU132"/>
      <c r="AV132"/>
      <c r="AW132" s="1">
        <f t="shared" si="25"/>
        <v>0</v>
      </c>
      <c r="AX132" s="23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</row>
    <row r="133" spans="1:67" s="6" customFormat="1" x14ac:dyDescent="0.25">
      <c r="A133">
        <v>35200051</v>
      </c>
      <c r="B133" s="54" t="s">
        <v>874</v>
      </c>
      <c r="C133" s="2">
        <v>18</v>
      </c>
      <c r="D133" s="2" t="s">
        <v>271</v>
      </c>
      <c r="E133" s="32">
        <v>2021074</v>
      </c>
      <c r="F133" s="2">
        <v>4.8</v>
      </c>
      <c r="G133" s="21">
        <f t="shared" si="17"/>
        <v>4.8</v>
      </c>
      <c r="H133" s="7">
        <v>2021</v>
      </c>
      <c r="I133"/>
      <c r="J133"/>
      <c r="K133" s="21">
        <f t="shared" si="18"/>
        <v>0</v>
      </c>
      <c r="L133" s="8">
        <v>3333378.58</v>
      </c>
      <c r="M133" s="1" t="s">
        <v>691</v>
      </c>
      <c r="N133" s="9">
        <v>103751102</v>
      </c>
      <c r="O133" s="6" t="s">
        <v>353</v>
      </c>
      <c r="P133" s="1" t="s">
        <v>47</v>
      </c>
      <c r="Q133" s="22">
        <f>IFERROR(VLOOKUP(P133,[47]conductor_pz_summary_hftd_23_re!$B$2:$Q$3636,8,FALSE),0)</f>
        <v>177</v>
      </c>
      <c r="R133" s="22">
        <f>IFERROR(VLOOKUP(P133,[48]conductor_pz_summary_hftd_23_re!$B$2:$H$3636,7,0),0)/1609</f>
        <v>21.29644667592169</v>
      </c>
      <c r="S133" s="1">
        <f>IFERROR(VLOOKUP(P133,[47]conductor_pz_summary_hftd_23_re!$B$2:$Q$3636,14,FALSE),0)</f>
        <v>1288</v>
      </c>
      <c r="T133" s="1">
        <f t="shared" si="27"/>
        <v>7.2500155067644982</v>
      </c>
      <c r="U133" s="1">
        <f>IFERROR(VLOOKUP(P133,[47]conductor_pz_summary_hftd_23_re!$B$2:$Q$3636,13,FALSE),0)</f>
        <v>4.0960539586240102E-2</v>
      </c>
      <c r="V133" s="2">
        <f>IFERROR(VLOOKUP(P133,[49]conductor_pz_summary_hftd_23_re!$B$2:$N$3636,13,FALSE),0)</f>
        <v>1326</v>
      </c>
      <c r="W133">
        <f t="shared" si="28"/>
        <v>1.6177381237545745</v>
      </c>
      <c r="X133"/>
      <c r="Y133"/>
      <c r="Z133" s="2" t="s">
        <v>275</v>
      </c>
      <c r="AA133" s="6" t="s">
        <v>290</v>
      </c>
      <c r="AB133" s="6" t="s">
        <v>291</v>
      </c>
      <c r="AC133" s="6" t="s">
        <v>98</v>
      </c>
      <c r="AD133" s="6" t="s">
        <v>292</v>
      </c>
      <c r="AE133" s="2">
        <v>5541890</v>
      </c>
      <c r="AF133" s="2"/>
      <c r="AG133" s="2">
        <v>119765913</v>
      </c>
      <c r="AH133" s="2">
        <v>35200051</v>
      </c>
      <c r="AI133" s="2" t="s">
        <v>885</v>
      </c>
      <c r="AJ133" s="2">
        <v>0</v>
      </c>
      <c r="AK133" s="2">
        <f>4.8*5280</f>
        <v>25344</v>
      </c>
      <c r="AL133" s="2">
        <v>0</v>
      </c>
      <c r="AM133" s="2">
        <v>0</v>
      </c>
      <c r="AN133"/>
      <c r="AO133"/>
      <c r="AP133"/>
      <c r="AQ133"/>
      <c r="AR133" s="24"/>
      <c r="AS133"/>
      <c r="AT133"/>
      <c r="AU133"/>
      <c r="AV133"/>
      <c r="AW133" s="1">
        <f t="shared" si="25"/>
        <v>0</v>
      </c>
      <c r="AX133" s="2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</row>
    <row r="134" spans="1:67" s="6" customFormat="1" x14ac:dyDescent="0.25">
      <c r="A134">
        <v>35199565</v>
      </c>
      <c r="B134" s="54" t="s">
        <v>884</v>
      </c>
      <c r="C134" s="2">
        <v>18</v>
      </c>
      <c r="D134" s="2" t="s">
        <v>271</v>
      </c>
      <c r="E134" s="32">
        <v>2021075</v>
      </c>
      <c r="F134" s="2">
        <v>6.72</v>
      </c>
      <c r="G134" s="21">
        <f t="shared" si="17"/>
        <v>6.72</v>
      </c>
      <c r="H134" s="7">
        <v>2021</v>
      </c>
      <c r="I134"/>
      <c r="J134"/>
      <c r="K134" s="21">
        <f t="shared" si="18"/>
        <v>0</v>
      </c>
      <c r="L134" s="8">
        <v>7339371.7199999997</v>
      </c>
      <c r="M134" s="1" t="s">
        <v>691</v>
      </c>
      <c r="N134" s="9">
        <v>102911103</v>
      </c>
      <c r="O134" s="6" t="s">
        <v>367</v>
      </c>
      <c r="P134" s="1" t="s">
        <v>48</v>
      </c>
      <c r="Q134" s="22">
        <f>IFERROR(VLOOKUP(P134,[47]conductor_pz_summary_hftd_23_re!$B$2:$Q$3636,8,FALSE),0)</f>
        <v>249</v>
      </c>
      <c r="R134" s="22">
        <f>IFERROR(VLOOKUP(P134,[48]conductor_pz_summary_hftd_23_re!$B$2:$H$3636,7,0),0)/1609</f>
        <v>27.217261193432378</v>
      </c>
      <c r="S134" s="1">
        <f>IFERROR(VLOOKUP(P134,[47]conductor_pz_summary_hftd_23_re!$B$2:$Q$3636,14,FALSE),0)</f>
        <v>1176</v>
      </c>
      <c r="T134" s="1">
        <f t="shared" si="27"/>
        <v>12.465553341185188</v>
      </c>
      <c r="U134" s="1">
        <f>IFERROR(VLOOKUP(P134,[47]conductor_pz_summary_hftd_23_re!$B$2:$Q$3636,13,FALSE),0)</f>
        <v>5.0062463217611201E-2</v>
      </c>
      <c r="V134" s="2">
        <f>IFERROR(VLOOKUP(P134,[49]conductor_pz_summary_hftd_23_re!$B$2:$N$3636,13,FALSE),0)</f>
        <v>1498</v>
      </c>
      <c r="W134">
        <f t="shared" si="28"/>
        <v>2.062107093159518</v>
      </c>
      <c r="X134"/>
      <c r="Y134"/>
      <c r="Z134" s="2" t="s">
        <v>275</v>
      </c>
      <c r="AA134" s="6" t="s">
        <v>290</v>
      </c>
      <c r="AB134" s="6" t="s">
        <v>291</v>
      </c>
      <c r="AC134" s="6" t="s">
        <v>98</v>
      </c>
      <c r="AD134" s="6" t="s">
        <v>292</v>
      </c>
      <c r="AE134" s="2">
        <v>5541890</v>
      </c>
      <c r="AF134" s="2"/>
      <c r="AG134" s="2">
        <v>119750044</v>
      </c>
      <c r="AH134" s="2">
        <v>35199565</v>
      </c>
      <c r="AI134" s="2" t="s">
        <v>885</v>
      </c>
      <c r="AJ134" s="2">
        <f>6.72*5280</f>
        <v>35481.599999999999</v>
      </c>
      <c r="AK134" s="2">
        <v>0</v>
      </c>
      <c r="AL134" s="2">
        <v>0</v>
      </c>
      <c r="AM134" s="2">
        <v>0</v>
      </c>
      <c r="AN134"/>
      <c r="AO134"/>
      <c r="AP134"/>
      <c r="AQ134"/>
      <c r="AR134" s="24"/>
      <c r="AS134"/>
      <c r="AT134"/>
      <c r="AU134"/>
      <c r="AV134"/>
      <c r="AW134" s="1">
        <f t="shared" si="25"/>
        <v>0</v>
      </c>
      <c r="AX134" s="23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</row>
    <row r="135" spans="1:67" s="6" customFormat="1" x14ac:dyDescent="0.25">
      <c r="A135">
        <v>35200051</v>
      </c>
      <c r="B135" s="54" t="s">
        <v>874</v>
      </c>
      <c r="C135" s="2">
        <v>18</v>
      </c>
      <c r="D135" s="2" t="s">
        <v>271</v>
      </c>
      <c r="E135" s="32">
        <v>2021076</v>
      </c>
      <c r="F135" s="2">
        <v>7.25</v>
      </c>
      <c r="G135" s="21">
        <f t="shared" si="17"/>
        <v>7.25</v>
      </c>
      <c r="H135" s="7">
        <v>2021</v>
      </c>
      <c r="I135"/>
      <c r="J135"/>
      <c r="K135" s="21">
        <f t="shared" si="18"/>
        <v>0</v>
      </c>
      <c r="L135" s="8">
        <v>3333378.58</v>
      </c>
      <c r="M135" s="1" t="s">
        <v>691</v>
      </c>
      <c r="N135" s="9">
        <v>102911103</v>
      </c>
      <c r="O135" s="6" t="s">
        <v>367</v>
      </c>
      <c r="P135" s="1" t="s">
        <v>48</v>
      </c>
      <c r="Q135" s="22">
        <f>IFERROR(VLOOKUP(P135,[47]conductor_pz_summary_hftd_23_re!$B$2:$Q$3636,8,FALSE),0)</f>
        <v>249</v>
      </c>
      <c r="R135" s="22">
        <f>IFERROR(VLOOKUP(P135,[48]conductor_pz_summary_hftd_23_re!$B$2:$H$3636,7,0),0)/1609</f>
        <v>27.217261193432378</v>
      </c>
      <c r="S135" s="1">
        <f>IFERROR(VLOOKUP(P135,[47]conductor_pz_summary_hftd_23_re!$B$2:$Q$3636,14,FALSE),0)</f>
        <v>1176</v>
      </c>
      <c r="T135" s="1">
        <f t="shared" si="27"/>
        <v>12.465553341185188</v>
      </c>
      <c r="U135" s="1">
        <f>IFERROR(VLOOKUP(P135,[47]conductor_pz_summary_hftd_23_re!$B$2:$Q$3636,13,FALSE),0)</f>
        <v>5.0062463217611201E-2</v>
      </c>
      <c r="V135" s="2">
        <f>IFERROR(VLOOKUP(P135,[49]conductor_pz_summary_hftd_23_re!$B$2:$N$3636,13,FALSE),0)</f>
        <v>1498</v>
      </c>
      <c r="W135">
        <f t="shared" si="28"/>
        <v>3.2873075828785616</v>
      </c>
      <c r="X135"/>
      <c r="Y135"/>
      <c r="Z135" s="2" t="s">
        <v>275</v>
      </c>
      <c r="AA135" s="6" t="s">
        <v>290</v>
      </c>
      <c r="AB135" s="6" t="s">
        <v>291</v>
      </c>
      <c r="AC135" s="6" t="s">
        <v>98</v>
      </c>
      <c r="AD135" s="6" t="s">
        <v>292</v>
      </c>
      <c r="AE135" s="2">
        <v>5541890</v>
      </c>
      <c r="AF135" s="2"/>
      <c r="AG135" s="2">
        <v>119765913</v>
      </c>
      <c r="AH135" s="2">
        <v>35200051</v>
      </c>
      <c r="AI135" s="2" t="s">
        <v>885</v>
      </c>
      <c r="AJ135" s="2">
        <v>0</v>
      </c>
      <c r="AK135" s="2">
        <f>7.25*5280</f>
        <v>38280</v>
      </c>
      <c r="AL135" s="2">
        <v>0</v>
      </c>
      <c r="AM135" s="2">
        <v>0</v>
      </c>
      <c r="AN135"/>
      <c r="AO135"/>
      <c r="AP135"/>
      <c r="AQ135"/>
      <c r="AR135" s="24"/>
      <c r="AS135"/>
      <c r="AT135"/>
      <c r="AU135"/>
      <c r="AV135"/>
      <c r="AW135" s="1">
        <f t="shared" si="25"/>
        <v>0</v>
      </c>
      <c r="AX135" s="23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</row>
    <row r="136" spans="1:67" s="6" customFormat="1" x14ac:dyDescent="0.25">
      <c r="A136">
        <v>35223343</v>
      </c>
      <c r="B136" s="54" t="s">
        <v>874</v>
      </c>
      <c r="C136" s="2">
        <v>2</v>
      </c>
      <c r="D136" s="2" t="s">
        <v>271</v>
      </c>
      <c r="E136" s="32"/>
      <c r="F136" s="2"/>
      <c r="G136" s="21"/>
      <c r="H136" s="7"/>
      <c r="I136"/>
      <c r="J136"/>
      <c r="K136" s="21"/>
      <c r="L136" s="8"/>
      <c r="M136" s="1" t="s">
        <v>272</v>
      </c>
      <c r="N136" s="9">
        <v>103751102</v>
      </c>
      <c r="O136" s="6" t="s">
        <v>353</v>
      </c>
      <c r="P136" s="1" t="s">
        <v>47</v>
      </c>
      <c r="Q136" s="22">
        <f>IFERROR(VLOOKUP(P136,[47]conductor_pz_summary_hftd_23_re!$B$2:$Q$3636,8,FALSE),0)</f>
        <v>177</v>
      </c>
      <c r="R136" s="22">
        <f>IFERROR(VLOOKUP(P136,[48]conductor_pz_summary_hftd_23_re!$B$2:$H$3636,7,0),0)/1609</f>
        <v>21.29644667592169</v>
      </c>
      <c r="S136" s="1">
        <f>IFERROR(VLOOKUP(P136,[47]conductor_pz_summary_hftd_23_re!$B$2:$Q$3636,14,FALSE),0)</f>
        <v>1288</v>
      </c>
      <c r="T136" s="1">
        <f t="shared" si="27"/>
        <v>7.2500155067644982</v>
      </c>
      <c r="U136" s="1">
        <f>IFERROR(VLOOKUP(P136,[47]conductor_pz_summary_hftd_23_re!$B$2:$Q$3636,13,FALSE),0)</f>
        <v>4.0960539586240102E-2</v>
      </c>
      <c r="V136" s="2">
        <f>IFERROR(VLOOKUP(P136,[49]conductor_pz_summary_hftd_23_re!$B$2:$N$3636,13,FALSE),0)</f>
        <v>1326</v>
      </c>
      <c r="W136" t="e">
        <f t="shared" si="28"/>
        <v>#DIV/0!</v>
      </c>
      <c r="X136"/>
      <c r="Y136"/>
      <c r="Z136" s="2" t="s">
        <v>275</v>
      </c>
      <c r="AA136" s="6" t="s">
        <v>379</v>
      </c>
      <c r="AB136" s="6" t="s">
        <v>291</v>
      </c>
      <c r="AC136" s="6" t="s">
        <v>98</v>
      </c>
      <c r="AD136" s="6" t="s">
        <v>292</v>
      </c>
      <c r="AE136" s="2">
        <v>5793918</v>
      </c>
      <c r="AF136" s="2" t="s">
        <v>886</v>
      </c>
      <c r="AG136" s="2">
        <v>120255838</v>
      </c>
      <c r="AH136" s="2">
        <v>35223343</v>
      </c>
      <c r="AI136" s="2" t="s">
        <v>887</v>
      </c>
      <c r="AJ136" s="2"/>
      <c r="AK136" s="2"/>
      <c r="AL136" s="2"/>
      <c r="AM136" s="2"/>
      <c r="AN136"/>
      <c r="AO136"/>
      <c r="AP136"/>
      <c r="AQ136"/>
      <c r="AR136" s="24"/>
      <c r="AS136"/>
      <c r="AT136"/>
      <c r="AU136"/>
      <c r="AV136"/>
      <c r="AW136" s="1"/>
      <c r="AX136" s="23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</row>
    <row r="137" spans="1:67" s="6" customFormat="1" x14ac:dyDescent="0.25">
      <c r="A137">
        <v>35223344</v>
      </c>
      <c r="B137" s="54" t="s">
        <v>874</v>
      </c>
      <c r="C137" s="2">
        <v>2</v>
      </c>
      <c r="D137" s="2" t="s">
        <v>271</v>
      </c>
      <c r="E137" s="32"/>
      <c r="F137" s="2"/>
      <c r="G137" s="21"/>
      <c r="H137" s="7"/>
      <c r="I137"/>
      <c r="J137"/>
      <c r="K137" s="21"/>
      <c r="L137" s="8"/>
      <c r="M137" s="1" t="s">
        <v>272</v>
      </c>
      <c r="N137" s="9">
        <v>102911103</v>
      </c>
      <c r="O137" s="6" t="s">
        <v>367</v>
      </c>
      <c r="P137" s="1" t="s">
        <v>49</v>
      </c>
      <c r="Q137" s="22">
        <f>IFERROR(VLOOKUP(P137,[47]conductor_pz_summary_hftd_23_re!$B$2:$Q$3636,8,FALSE),0)</f>
        <v>259</v>
      </c>
      <c r="R137" s="22">
        <f>IFERROR(VLOOKUP(P137,[48]conductor_pz_summary_hftd_23_re!$B$2:$H$3636,7,0),0)/1609</f>
        <v>22.416802532658608</v>
      </c>
      <c r="S137" s="1">
        <f>IFERROR(VLOOKUP(P137,[47]conductor_pz_summary_hftd_23_re!$B$2:$Q$3636,14,FALSE),0)</f>
        <v>1849</v>
      </c>
      <c r="T137" s="1">
        <f t="shared" si="27"/>
        <v>3.3188150936835816</v>
      </c>
      <c r="U137" s="1">
        <f>IFERROR(VLOOKUP(P137,[47]conductor_pz_summary_hftd_23_re!$B$2:$Q$3636,13,FALSE),0)</f>
        <v>1.28139578906702E-2</v>
      </c>
      <c r="V137" s="2">
        <f>IFERROR(VLOOKUP(P137,[49]conductor_pz_summary_hftd_23_re!$B$2:$N$3636,13,FALSE),0)</f>
        <v>1756</v>
      </c>
      <c r="W137" t="e">
        <f t="shared" si="28"/>
        <v>#DIV/0!</v>
      </c>
      <c r="X137"/>
      <c r="Y137"/>
      <c r="Z137" s="2" t="s">
        <v>275</v>
      </c>
      <c r="AA137" s="6" t="s">
        <v>379</v>
      </c>
      <c r="AB137" s="6" t="s">
        <v>291</v>
      </c>
      <c r="AC137" s="6" t="s">
        <v>98</v>
      </c>
      <c r="AD137" s="6" t="s">
        <v>292</v>
      </c>
      <c r="AE137" s="2">
        <v>5793918</v>
      </c>
      <c r="AF137" s="2" t="s">
        <v>888</v>
      </c>
      <c r="AG137" s="2">
        <v>120255980</v>
      </c>
      <c r="AH137" s="2">
        <v>35223344</v>
      </c>
      <c r="AI137" s="2" t="s">
        <v>889</v>
      </c>
      <c r="AJ137" s="2"/>
      <c r="AK137" s="2"/>
      <c r="AL137" s="2"/>
      <c r="AM137" s="2"/>
      <c r="AN137"/>
      <c r="AO137"/>
      <c r="AP137"/>
      <c r="AQ137"/>
      <c r="AR137" s="24"/>
      <c r="AS137"/>
      <c r="AT137"/>
      <c r="AU137"/>
      <c r="AV137"/>
      <c r="AW137" s="1"/>
      <c r="AX137" s="23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</row>
    <row r="138" spans="1:67" s="6" customFormat="1" x14ac:dyDescent="0.25">
      <c r="A138">
        <v>35223345</v>
      </c>
      <c r="B138" s="54" t="s">
        <v>874</v>
      </c>
      <c r="C138" s="2">
        <v>2</v>
      </c>
      <c r="D138" s="2" t="s">
        <v>271</v>
      </c>
      <c r="E138" s="32"/>
      <c r="F138" s="2"/>
      <c r="G138" s="21"/>
      <c r="H138" s="7"/>
      <c r="I138"/>
      <c r="J138"/>
      <c r="K138" s="21"/>
      <c r="L138" s="8"/>
      <c r="M138" s="1" t="s">
        <v>272</v>
      </c>
      <c r="N138" s="9">
        <v>102911103</v>
      </c>
      <c r="O138" s="6" t="s">
        <v>367</v>
      </c>
      <c r="P138" s="1" t="s">
        <v>50</v>
      </c>
      <c r="Q138" s="22">
        <f>IFERROR(VLOOKUP(P138,[47]conductor_pz_summary_hftd_23_re!$B$2:$Q$3636,8,FALSE),0)</f>
        <v>217</v>
      </c>
      <c r="R138" s="22">
        <f>IFERROR(VLOOKUP(P138,[48]conductor_pz_summary_hftd_23_re!$B$2:$H$3636,7,0),0)/1609</f>
        <v>23.781496395420383</v>
      </c>
      <c r="S138" s="1">
        <f>IFERROR(VLOOKUP(P138,[47]conductor_pz_summary_hftd_23_re!$B$2:$Q$3636,14,FALSE),0)</f>
        <v>1299</v>
      </c>
      <c r="T138" s="1">
        <f t="shared" si="27"/>
        <v>8.7412442609618246</v>
      </c>
      <c r="U138" s="1">
        <f>IFERROR(VLOOKUP(P138,[47]conductor_pz_summary_hftd_23_re!$B$2:$Q$3636,13,FALSE),0)</f>
        <v>4.0282231617335601E-2</v>
      </c>
      <c r="V138" s="2">
        <f>IFERROR(VLOOKUP(P138,[49]conductor_pz_summary_hftd_23_re!$B$2:$N$3636,13,FALSE),0)</f>
        <v>1128</v>
      </c>
      <c r="W138" t="e">
        <f t="shared" si="28"/>
        <v>#DIV/0!</v>
      </c>
      <c r="X138"/>
      <c r="Y138"/>
      <c r="Z138" s="2" t="s">
        <v>275</v>
      </c>
      <c r="AA138" s="6" t="s">
        <v>379</v>
      </c>
      <c r="AB138" s="6" t="s">
        <v>291</v>
      </c>
      <c r="AC138" s="6" t="s">
        <v>98</v>
      </c>
      <c r="AD138" s="6" t="s">
        <v>292</v>
      </c>
      <c r="AE138" s="2">
        <v>5793918</v>
      </c>
      <c r="AF138" s="2" t="s">
        <v>890</v>
      </c>
      <c r="AG138" s="2">
        <v>120255982</v>
      </c>
      <c r="AH138" s="2">
        <v>35223345</v>
      </c>
      <c r="AI138" s="2" t="s">
        <v>891</v>
      </c>
      <c r="AJ138" s="2"/>
      <c r="AK138" s="2"/>
      <c r="AL138" s="2"/>
      <c r="AM138" s="2"/>
      <c r="AN138"/>
      <c r="AO138"/>
      <c r="AP138"/>
      <c r="AQ138"/>
      <c r="AR138" s="24"/>
      <c r="AS138"/>
      <c r="AT138"/>
      <c r="AU138"/>
      <c r="AV138"/>
      <c r="AW138" s="1"/>
      <c r="AX138" s="23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</row>
    <row r="139" spans="1:67" s="6" customFormat="1" x14ac:dyDescent="0.25">
      <c r="A139">
        <v>35220936</v>
      </c>
      <c r="B139" s="54" t="s">
        <v>884</v>
      </c>
      <c r="C139" s="2">
        <v>2</v>
      </c>
      <c r="D139" s="2" t="s">
        <v>271</v>
      </c>
      <c r="E139" s="32">
        <v>2021077</v>
      </c>
      <c r="F139" s="2">
        <v>0.95</v>
      </c>
      <c r="G139" s="21">
        <v>0.95</v>
      </c>
      <c r="H139" s="7">
        <v>2021</v>
      </c>
      <c r="I139"/>
      <c r="J139"/>
      <c r="K139" s="21">
        <v>0</v>
      </c>
      <c r="L139" s="8">
        <v>0</v>
      </c>
      <c r="M139" s="1" t="s">
        <v>272</v>
      </c>
      <c r="N139" s="9">
        <v>24101103</v>
      </c>
      <c r="O139" s="6" t="s">
        <v>875</v>
      </c>
      <c r="P139" s="1" t="s">
        <v>51</v>
      </c>
      <c r="Q139" s="22">
        <f>IFERROR(VLOOKUP(P139,[47]conductor_pz_summary_hftd_23_re!$B$2:$Q$3636,8,FALSE),0)</f>
        <v>79</v>
      </c>
      <c r="R139" s="22">
        <f>IFERROR(VLOOKUP(P139,[48]conductor_pz_summary_hftd_23_re!$B$2:$H$3636,7,0),0)/1609</f>
        <v>6.6682886137888744</v>
      </c>
      <c r="S139" s="1">
        <f>IFERROR(VLOOKUP(P139,[47]conductor_pz_summary_hftd_23_re!$B$2:$Q$3636,14,FALSE),0)</f>
        <v>2186</v>
      </c>
      <c r="T139" s="1">
        <f t="shared" si="27"/>
        <v>0.42722001654211705</v>
      </c>
      <c r="U139" s="1">
        <f>IFERROR(VLOOKUP(P139,[47]conductor_pz_summary_hftd_23_re!$B$2:$Q$3636,13,FALSE),0)</f>
        <v>5.4078483106597096E-3</v>
      </c>
      <c r="V139" s="2">
        <f>IFERROR(VLOOKUP(P139,[49]conductor_pz_summary_hftd_23_re!$B$2:$N$3636,13,FALSE),0)</f>
        <v>2095</v>
      </c>
      <c r="W139" t="e">
        <f t="shared" si="28"/>
        <v>#DIV/0!</v>
      </c>
      <c r="X139"/>
      <c r="Y139"/>
      <c r="Z139" s="2" t="s">
        <v>275</v>
      </c>
      <c r="AA139" s="6" t="s">
        <v>876</v>
      </c>
      <c r="AB139" s="6" t="s">
        <v>399</v>
      </c>
      <c r="AC139" s="6" t="s">
        <v>878</v>
      </c>
      <c r="AD139" s="6" t="s">
        <v>129</v>
      </c>
      <c r="AE139" s="2">
        <v>5794202</v>
      </c>
      <c r="AF139" s="2" t="s">
        <v>892</v>
      </c>
      <c r="AG139" s="2">
        <v>120224375</v>
      </c>
      <c r="AH139" s="2">
        <v>35220936</v>
      </c>
      <c r="AI139" s="2" t="s">
        <v>893</v>
      </c>
      <c r="AJ139"/>
      <c r="AK139"/>
      <c r="AL139"/>
      <c r="AM139"/>
      <c r="AN139"/>
      <c r="AO139"/>
      <c r="AP139"/>
      <c r="AQ139"/>
      <c r="AR139" s="24"/>
      <c r="AS139"/>
      <c r="AT139"/>
      <c r="AU139"/>
      <c r="AV139"/>
      <c r="AW139" s="1"/>
      <c r="AX139" s="23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</row>
    <row r="140" spans="1:67" s="6" customFormat="1" x14ac:dyDescent="0.25">
      <c r="A140">
        <v>35222234</v>
      </c>
      <c r="B140" s="54" t="s">
        <v>894</v>
      </c>
      <c r="C140" s="2">
        <v>6</v>
      </c>
      <c r="D140" s="2" t="s">
        <v>271</v>
      </c>
      <c r="E140" s="32">
        <v>2021078</v>
      </c>
      <c r="F140" s="2">
        <v>2.62</v>
      </c>
      <c r="G140" s="21">
        <f t="shared" ref="G140:G172" si="29">F140-K140</f>
        <v>2.62</v>
      </c>
      <c r="H140" s="7">
        <v>2021</v>
      </c>
      <c r="I140"/>
      <c r="J140"/>
      <c r="K140" s="21">
        <f t="shared" ref="K140:K172" si="30">SUM(I140:J140)</f>
        <v>0</v>
      </c>
      <c r="L140" s="8">
        <v>0</v>
      </c>
      <c r="M140" s="1" t="s">
        <v>272</v>
      </c>
      <c r="N140" s="9">
        <v>254421101</v>
      </c>
      <c r="O140" t="s">
        <v>895</v>
      </c>
      <c r="P140" s="2" t="s">
        <v>52</v>
      </c>
      <c r="Q140" s="22">
        <f>IFERROR(VLOOKUP(P140,[47]conductor_pz_summary_hftd_23_re!$B$2:$Q$3636,8,FALSE),0)</f>
        <v>435</v>
      </c>
      <c r="R140" s="22">
        <f>IFERROR(VLOOKUP(P140,[48]conductor_pz_summary_hftd_23_re!$B$2:$H$3636,7,0),0)/1609</f>
        <v>44.088589532269609</v>
      </c>
      <c r="S140" s="1">
        <f>IFERROR(VLOOKUP(P140,[47]conductor_pz_summary_hftd_23_re!$B$2:$Q$3636,14,FALSE),0)</f>
        <v>421</v>
      </c>
      <c r="T140" s="1">
        <f t="shared" si="27"/>
        <v>75.850565774570683</v>
      </c>
      <c r="U140" s="1">
        <f>IFERROR(VLOOKUP(P140,[47]conductor_pz_summary_hftd_23_re!$B$2:$Q$3636,13,FALSE),0)</f>
        <v>0.174369116723151</v>
      </c>
      <c r="V140" s="2">
        <f>IFERROR(VLOOKUP(P140,[49]conductor_pz_summary_hftd_23_re!$B$2:$N$3636,13,FALSE),0)</f>
        <v>167</v>
      </c>
      <c r="W140" t="e">
        <f t="shared" si="28"/>
        <v>#DIV/0!</v>
      </c>
      <c r="X140"/>
      <c r="Y140"/>
      <c r="Z140" s="2" t="s">
        <v>896</v>
      </c>
      <c r="AA140" s="6" t="s">
        <v>897</v>
      </c>
      <c r="AB140" s="6" t="s">
        <v>818</v>
      </c>
      <c r="AC140" s="6" t="s">
        <v>350</v>
      </c>
      <c r="AD140" s="6" t="s">
        <v>94</v>
      </c>
      <c r="AE140" s="2">
        <v>5543982</v>
      </c>
      <c r="AF140" s="2" t="s">
        <v>898</v>
      </c>
      <c r="AG140" s="2">
        <v>120237130</v>
      </c>
      <c r="AH140" s="2">
        <v>35222234</v>
      </c>
      <c r="AI140" s="2" t="s">
        <v>899</v>
      </c>
      <c r="AJ140"/>
      <c r="AK140"/>
      <c r="AL140"/>
      <c r="AM140"/>
      <c r="AN140"/>
      <c r="AO140" s="29" t="s">
        <v>900</v>
      </c>
      <c r="AP140" s="2">
        <f>AQ140*5280</f>
        <v>13833.6</v>
      </c>
      <c r="AQ140" s="2">
        <v>2.62</v>
      </c>
      <c r="AR140" s="24">
        <v>4816500</v>
      </c>
      <c r="AS140"/>
      <c r="AT140"/>
      <c r="AU140"/>
      <c r="AV140"/>
      <c r="AW140" s="1">
        <f t="shared" ref="AW140:AW156" si="31">SUM(AT140:AV140)</f>
        <v>0</v>
      </c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</row>
    <row r="141" spans="1:67" s="6" customFormat="1" x14ac:dyDescent="0.25">
      <c r="A141">
        <v>35222236</v>
      </c>
      <c r="B141" s="54" t="s">
        <v>894</v>
      </c>
      <c r="C141" s="2">
        <v>6</v>
      </c>
      <c r="D141" s="2" t="s">
        <v>271</v>
      </c>
      <c r="E141" s="32">
        <v>2021079</v>
      </c>
      <c r="F141" s="2">
        <v>0.99</v>
      </c>
      <c r="G141" s="21">
        <f t="shared" si="29"/>
        <v>0.99</v>
      </c>
      <c r="H141" s="7">
        <v>2021</v>
      </c>
      <c r="I141"/>
      <c r="J141"/>
      <c r="K141" s="21">
        <f t="shared" si="30"/>
        <v>0</v>
      </c>
      <c r="L141" s="8">
        <v>0</v>
      </c>
      <c r="M141" s="1" t="s">
        <v>272</v>
      </c>
      <c r="N141" s="9">
        <v>254452101</v>
      </c>
      <c r="O141" t="s">
        <v>901</v>
      </c>
      <c r="P141" s="2" t="s">
        <v>53</v>
      </c>
      <c r="Q141" s="22">
        <f>IFERROR(VLOOKUP(P141,[47]conductor_pz_summary_hftd_23_re!$B$2:$Q$3636,8,FALSE),0)</f>
        <v>146</v>
      </c>
      <c r="R141" s="22">
        <f>IFERROR(VLOOKUP(P141,[48]conductor_pz_summary_hftd_23_re!$B$2:$H$3636,7,0),0)/1609</f>
        <v>17.463498213538905</v>
      </c>
      <c r="S141" s="1">
        <f>IFERROR(VLOOKUP(P141,[47]conductor_pz_summary_hftd_23_re!$B$2:$Q$3636,14,FALSE),0)</f>
        <v>428</v>
      </c>
      <c r="T141" s="1">
        <f t="shared" si="27"/>
        <v>25.236967640747515</v>
      </c>
      <c r="U141" s="1">
        <f>IFERROR(VLOOKUP(P141,[47]conductor_pz_summary_hftd_23_re!$B$2:$Q$3636,13,FALSE),0)</f>
        <v>0.172855942744846</v>
      </c>
      <c r="V141" s="2">
        <f>IFERROR(VLOOKUP(P141,[49]conductor_pz_summary_hftd_23_re!$B$2:$N$3636,13,FALSE),0)</f>
        <v>468</v>
      </c>
      <c r="W141" t="e">
        <f t="shared" si="28"/>
        <v>#DIV/0!</v>
      </c>
      <c r="X141"/>
      <c r="Y141"/>
      <c r="Z141" s="2" t="s">
        <v>896</v>
      </c>
      <c r="AA141" s="6" t="s">
        <v>817</v>
      </c>
      <c r="AB141" s="6" t="s">
        <v>818</v>
      </c>
      <c r="AC141" s="6" t="s">
        <v>350</v>
      </c>
      <c r="AD141" s="6" t="s">
        <v>94</v>
      </c>
      <c r="AE141" s="2">
        <v>5543983</v>
      </c>
      <c r="AF141" s="2" t="s">
        <v>902</v>
      </c>
      <c r="AG141" s="2">
        <v>120237131</v>
      </c>
      <c r="AH141" s="2">
        <v>35222236</v>
      </c>
      <c r="AI141" s="2" t="s">
        <v>903</v>
      </c>
      <c r="AJ141"/>
      <c r="AK141"/>
      <c r="AL141"/>
      <c r="AM141"/>
      <c r="AN141"/>
      <c r="AO141" s="29" t="s">
        <v>904</v>
      </c>
      <c r="AP141" s="2">
        <f>AQ141*5280</f>
        <v>5227.2</v>
      </c>
      <c r="AQ141" s="2">
        <v>0.99</v>
      </c>
      <c r="AR141" s="24">
        <v>780759</v>
      </c>
      <c r="AS141"/>
      <c r="AT141"/>
      <c r="AU141"/>
      <c r="AV141"/>
      <c r="AW141" s="1">
        <f t="shared" si="31"/>
        <v>0</v>
      </c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</row>
    <row r="142" spans="1:67" s="6" customFormat="1" x14ac:dyDescent="0.25">
      <c r="A142">
        <v>35175853</v>
      </c>
      <c r="B142" s="54" t="s">
        <v>894</v>
      </c>
      <c r="C142" s="2">
        <v>10</v>
      </c>
      <c r="D142" s="2" t="s">
        <v>271</v>
      </c>
      <c r="E142" s="32">
        <v>2021080</v>
      </c>
      <c r="F142" s="2">
        <v>0.7</v>
      </c>
      <c r="G142" s="21">
        <f t="shared" si="29"/>
        <v>0.7</v>
      </c>
      <c r="H142" s="7">
        <v>2021</v>
      </c>
      <c r="I142"/>
      <c r="J142"/>
      <c r="K142" s="21">
        <f t="shared" si="30"/>
        <v>0</v>
      </c>
      <c r="L142" s="8">
        <v>0</v>
      </c>
      <c r="M142" s="1" t="s">
        <v>272</v>
      </c>
      <c r="N142" s="9">
        <v>153082106</v>
      </c>
      <c r="O142" t="s">
        <v>905</v>
      </c>
      <c r="P142" s="2" t="s">
        <v>54</v>
      </c>
      <c r="Q142" s="22">
        <f>IFERROR(VLOOKUP(P142,[47]conductor_pz_summary_hftd_23_re!$B$2:$Q$3636,8,FALSE),0)</f>
        <v>462</v>
      </c>
      <c r="R142" s="22">
        <f>IFERROR(VLOOKUP(P142,[48]conductor_pz_summary_hftd_23_re!$B$2:$H$3636,7,0),0)/1609</f>
        <v>49.498871370804096</v>
      </c>
      <c r="S142" s="1">
        <f>IFERROR(VLOOKUP(P142,[47]conductor_pz_summary_hftd_23_re!$B$2:$Q$3636,14,FALSE),0)</f>
        <v>2131</v>
      </c>
      <c r="T142" s="1">
        <f t="shared" si="27"/>
        <v>2.9784752846565303</v>
      </c>
      <c r="U142" s="1">
        <f>IFERROR(VLOOKUP(P142,[47]conductor_pz_summary_hftd_23_re!$B$2:$Q$3636,13,FALSE),0)</f>
        <v>6.4469162005552604E-3</v>
      </c>
      <c r="V142" s="2">
        <f>IFERROR(VLOOKUP(P142,[49]conductor_pz_summary_hftd_23_re!$B$2:$N$3636,13,FALSE),0)</f>
        <v>2171</v>
      </c>
      <c r="W142" t="e">
        <f t="shared" si="28"/>
        <v>#DIV/0!</v>
      </c>
      <c r="X142"/>
      <c r="Y142"/>
      <c r="Z142" s="2" t="s">
        <v>896</v>
      </c>
      <c r="AA142" s="6" t="s">
        <v>906</v>
      </c>
      <c r="AB142" s="6" t="s">
        <v>775</v>
      </c>
      <c r="AC142" s="6" t="s">
        <v>96</v>
      </c>
      <c r="AD142" s="6" t="s">
        <v>292</v>
      </c>
      <c r="AE142" s="2">
        <v>5790554</v>
      </c>
      <c r="AF142" s="2" t="s">
        <v>907</v>
      </c>
      <c r="AG142" s="2">
        <v>118981960</v>
      </c>
      <c r="AH142" s="2">
        <v>35175853</v>
      </c>
      <c r="AI142" s="2" t="s">
        <v>908</v>
      </c>
      <c r="AJ142"/>
      <c r="AK142"/>
      <c r="AL142"/>
      <c r="AM142"/>
      <c r="AN142"/>
      <c r="AO142"/>
      <c r="AP142" s="2"/>
      <c r="AQ142"/>
      <c r="AR142" s="24"/>
      <c r="AS142"/>
      <c r="AT142"/>
      <c r="AU142"/>
      <c r="AV142"/>
      <c r="AW142" s="1">
        <f t="shared" si="31"/>
        <v>0</v>
      </c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</row>
    <row r="143" spans="1:67" s="6" customFormat="1" x14ac:dyDescent="0.25">
      <c r="A143">
        <v>35222235</v>
      </c>
      <c r="B143" s="54" t="s">
        <v>894</v>
      </c>
      <c r="C143" s="2">
        <v>6</v>
      </c>
      <c r="D143" s="2" t="s">
        <v>271</v>
      </c>
      <c r="E143" s="32">
        <v>2021081</v>
      </c>
      <c r="F143" s="2">
        <v>2.6</v>
      </c>
      <c r="G143" s="21">
        <f t="shared" si="29"/>
        <v>2.6</v>
      </c>
      <c r="H143" s="7">
        <v>2021</v>
      </c>
      <c r="I143"/>
      <c r="J143"/>
      <c r="K143" s="21">
        <f t="shared" si="30"/>
        <v>0</v>
      </c>
      <c r="L143" s="8">
        <v>0</v>
      </c>
      <c r="M143" s="1" t="s">
        <v>272</v>
      </c>
      <c r="N143" s="9">
        <v>254061102</v>
      </c>
      <c r="O143" t="s">
        <v>909</v>
      </c>
      <c r="P143" s="2" t="s">
        <v>55</v>
      </c>
      <c r="Q143" s="22">
        <f>IFERROR(VLOOKUP(P143,[47]conductor_pz_summary_hftd_23_re!$B$2:$Q$3636,8,FALSE),0)</f>
        <v>5</v>
      </c>
      <c r="R143" s="22">
        <f>IFERROR(VLOOKUP(P143,[48]conductor_pz_summary_hftd_23_re!$B$2:$H$3636,7,0),0)/1609</f>
        <v>2.6028618167108015</v>
      </c>
      <c r="S143" s="1">
        <f>IFERROR(VLOOKUP(P143,[47]conductor_pz_summary_hftd_23_re!$B$2:$Q$3636,14,FALSE),0)</f>
        <v>2738</v>
      </c>
      <c r="T143" s="1">
        <f t="shared" si="27"/>
        <v>2.4545144651744351E-3</v>
      </c>
      <c r="U143" s="1">
        <f>IFERROR(VLOOKUP(P143,[47]conductor_pz_summary_hftd_23_re!$B$2:$Q$3636,13,FALSE),0)</f>
        <v>4.9090289303488702E-4</v>
      </c>
      <c r="V143" s="2">
        <f>IFERROR(VLOOKUP(P143,[49]conductor_pz_summary_hftd_23_re!$B$2:$N$3636,13,FALSE),0)</f>
        <v>2461</v>
      </c>
      <c r="W143" t="e">
        <f t="shared" si="28"/>
        <v>#DIV/0!</v>
      </c>
      <c r="X143"/>
      <c r="Y143"/>
      <c r="Z143" s="2" t="s">
        <v>896</v>
      </c>
      <c r="AA143" s="6" t="s">
        <v>910</v>
      </c>
      <c r="AB143" s="6" t="s">
        <v>911</v>
      </c>
      <c r="AC143" s="6" t="s">
        <v>277</v>
      </c>
      <c r="AD143" s="6" t="s">
        <v>94</v>
      </c>
      <c r="AE143" s="2">
        <v>5794900</v>
      </c>
      <c r="AF143" s="2" t="s">
        <v>912</v>
      </c>
      <c r="AG143" s="2">
        <v>120236988</v>
      </c>
      <c r="AH143" s="2">
        <v>35222235</v>
      </c>
      <c r="AI143" s="2" t="s">
        <v>913</v>
      </c>
      <c r="AJ143"/>
      <c r="AK143"/>
      <c r="AL143"/>
      <c r="AM143"/>
      <c r="AN143"/>
      <c r="AO143" s="29" t="s">
        <v>914</v>
      </c>
      <c r="AP143" s="2">
        <f>AQ143*5280</f>
        <v>13728</v>
      </c>
      <c r="AQ143" s="2">
        <v>2.6</v>
      </c>
      <c r="AR143" s="24">
        <v>613214</v>
      </c>
      <c r="AS143"/>
      <c r="AT143"/>
      <c r="AU143"/>
      <c r="AV143"/>
      <c r="AW143" s="1">
        <f t="shared" si="31"/>
        <v>0</v>
      </c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</row>
    <row r="144" spans="1:67" s="6" customFormat="1" x14ac:dyDescent="0.25">
      <c r="A144" s="36">
        <v>35219543</v>
      </c>
      <c r="B144" s="31" t="s">
        <v>915</v>
      </c>
      <c r="C144" s="1">
        <v>2</v>
      </c>
      <c r="D144" s="1" t="s">
        <v>271</v>
      </c>
      <c r="E144" s="32">
        <v>2021082</v>
      </c>
      <c r="F144" s="1">
        <f>1100/5280</f>
        <v>0.20833333333333334</v>
      </c>
      <c r="G144" s="21">
        <f t="shared" si="29"/>
        <v>0.20833333333333334</v>
      </c>
      <c r="H144" s="7">
        <v>2021</v>
      </c>
      <c r="I144" s="21"/>
      <c r="J144" s="21"/>
      <c r="K144" s="21">
        <f t="shared" si="30"/>
        <v>0</v>
      </c>
      <c r="L144" s="8">
        <v>0</v>
      </c>
      <c r="M144" s="1" t="s">
        <v>272</v>
      </c>
      <c r="N144" s="9">
        <v>153081112</v>
      </c>
      <c r="O144" s="6" t="s">
        <v>916</v>
      </c>
      <c r="P144" s="1" t="s">
        <v>56</v>
      </c>
      <c r="Q144" s="22">
        <f>IFERROR(VLOOKUP(P144,[47]conductor_pz_summary_hftd_23_re!$B$2:$Q$3636,8,FALSE),0)</f>
        <v>117</v>
      </c>
      <c r="R144" s="22">
        <f>IFERROR(VLOOKUP(P144,[48]conductor_pz_summary_hftd_23_re!$B$2:$H$3636,7,0),0)/1609</f>
        <v>8.512969057158422</v>
      </c>
      <c r="S144" s="1">
        <f>IFERROR(VLOOKUP(P144,[47]conductor_pz_summary_hftd_23_re!$B$2:$Q$3636,14,FALSE),0)</f>
        <v>2123</v>
      </c>
      <c r="T144" s="1">
        <f t="shared" si="27"/>
        <v>0.76223238625060019</v>
      </c>
      <c r="U144" s="1">
        <f>IFERROR(VLOOKUP(P144,[47]conductor_pz_summary_hftd_23_re!$B$2:$Q$3636,13,FALSE),0)</f>
        <v>6.5148067200905997E-3</v>
      </c>
      <c r="V144" s="2">
        <f>IFERROR(VLOOKUP(P144,[49]conductor_pz_summary_hftd_23_re!$B$2:$N$3636,13,FALSE),0)</f>
        <v>2310</v>
      </c>
      <c r="W144" t="e">
        <f t="shared" si="28"/>
        <v>#DIV/0!</v>
      </c>
      <c r="X144" s="1"/>
      <c r="Y144" s="1"/>
      <c r="Z144" s="1" t="s">
        <v>660</v>
      </c>
      <c r="AA144" s="6" t="s">
        <v>774</v>
      </c>
      <c r="AB144" s="6" t="s">
        <v>775</v>
      </c>
      <c r="AC144" s="6" t="s">
        <v>96</v>
      </c>
      <c r="AD144" s="6" t="s">
        <v>292</v>
      </c>
      <c r="AE144" s="55">
        <v>5543321</v>
      </c>
      <c r="AF144" s="55" t="s">
        <v>917</v>
      </c>
      <c r="AG144" s="56">
        <v>120135657</v>
      </c>
      <c r="AH144" s="2">
        <v>35219543</v>
      </c>
      <c r="AI144" s="1" t="s">
        <v>918</v>
      </c>
      <c r="AJ144" s="1"/>
      <c r="AK144" s="1"/>
      <c r="AL144" s="1"/>
      <c r="AM144" s="1"/>
      <c r="AO144"/>
      <c r="AP144" s="1"/>
      <c r="AQ144" s="23"/>
      <c r="AR144" s="25"/>
      <c r="AS144" s="1"/>
      <c r="AW144" s="1">
        <f t="shared" si="31"/>
        <v>0</v>
      </c>
      <c r="AX144" s="23"/>
      <c r="AY144" s="34"/>
      <c r="AZ144"/>
      <c r="BA144"/>
      <c r="BB144" s="1"/>
      <c r="BC144" s="1"/>
      <c r="BD144" s="1"/>
      <c r="BE144" s="1"/>
      <c r="BF144" s="23"/>
      <c r="BG144" s="26"/>
      <c r="BH144" s="25"/>
      <c r="BI144" s="27"/>
    </row>
    <row r="145" spans="1:67" s="6" customFormat="1" x14ac:dyDescent="0.25">
      <c r="A145" s="38">
        <v>35223036</v>
      </c>
      <c r="B145" s="31" t="s">
        <v>915</v>
      </c>
      <c r="C145" s="1">
        <v>2</v>
      </c>
      <c r="D145" s="1" t="s">
        <v>271</v>
      </c>
      <c r="E145" s="32">
        <v>2021083</v>
      </c>
      <c r="F145" s="21">
        <f>1000/5280</f>
        <v>0.18939393939393939</v>
      </c>
      <c r="G145" s="21">
        <f t="shared" si="29"/>
        <v>0.18939393939393939</v>
      </c>
      <c r="H145" s="7">
        <v>2021</v>
      </c>
      <c r="I145" s="21"/>
      <c r="J145" s="21"/>
      <c r="K145" s="21">
        <f t="shared" si="30"/>
        <v>0</v>
      </c>
      <c r="L145" s="8">
        <v>0</v>
      </c>
      <c r="M145" s="1" t="s">
        <v>272</v>
      </c>
      <c r="N145" s="9">
        <v>152481110</v>
      </c>
      <c r="O145" s="6" t="s">
        <v>919</v>
      </c>
      <c r="P145" s="1" t="s">
        <v>57</v>
      </c>
      <c r="Q145" s="22">
        <f>IFERROR(VLOOKUP(P145,[47]conductor_pz_summary_hftd_23_re!$B$2:$Q$3636,8,FALSE),0)</f>
        <v>26</v>
      </c>
      <c r="R145" s="22">
        <f>IFERROR(VLOOKUP(P145,[48]conductor_pz_summary_hftd_23_re!$B$2:$H$3636,7,0),0)/1609</f>
        <v>3.4177472988151649E-3</v>
      </c>
      <c r="S145" s="1">
        <f>IFERROR(VLOOKUP(P145,[47]conductor_pz_summary_hftd_23_re!$B$2:$Q$3636,14,FALSE),0)</f>
        <v>2134</v>
      </c>
      <c r="T145" s="1">
        <f t="shared" si="27"/>
        <v>0.1668530363138972</v>
      </c>
      <c r="U145" s="1">
        <f>IFERROR(VLOOKUP(P145,[47]conductor_pz_summary_hftd_23_re!$B$2:$Q$3636,13,FALSE),0)</f>
        <v>6.4174244736114302E-3</v>
      </c>
      <c r="V145" s="2">
        <f>IFERROR(VLOOKUP(P145,[49]conductor_pz_summary_hftd_23_re!$B$2:$N$3636,13,FALSE),0)</f>
        <v>2454</v>
      </c>
      <c r="W145">
        <f t="shared" si="28"/>
        <v>9.1536739184027205</v>
      </c>
      <c r="X145" s="1"/>
      <c r="Y145" s="1"/>
      <c r="Z145" s="1" t="s">
        <v>660</v>
      </c>
      <c r="AB145" s="6" t="s">
        <v>525</v>
      </c>
      <c r="AC145" s="6" t="s">
        <v>96</v>
      </c>
      <c r="AD145" s="6" t="s">
        <v>292</v>
      </c>
      <c r="AE145" s="1">
        <v>5794983</v>
      </c>
      <c r="AF145" s="1" t="s">
        <v>920</v>
      </c>
      <c r="AG145" s="1">
        <v>120242599</v>
      </c>
      <c r="AH145" s="38">
        <v>35223036</v>
      </c>
      <c r="AI145" s="1" t="s">
        <v>921</v>
      </c>
      <c r="AJ145" s="1"/>
      <c r="AK145" s="1">
        <v>1000</v>
      </c>
      <c r="AL145" s="1"/>
      <c r="AM145" s="1"/>
      <c r="AO145"/>
      <c r="AP145" s="1"/>
      <c r="AQ145" s="23"/>
      <c r="AR145" s="25"/>
      <c r="AS145" s="1"/>
      <c r="AW145" s="1">
        <f t="shared" si="31"/>
        <v>0</v>
      </c>
      <c r="AX145" s="23"/>
      <c r="AY145" s="34"/>
      <c r="AZ145"/>
      <c r="BA145"/>
      <c r="BB145" s="1"/>
      <c r="BC145" s="1"/>
      <c r="BD145" s="1"/>
      <c r="BE145" s="1"/>
      <c r="BF145" s="23"/>
      <c r="BG145" s="26"/>
      <c r="BH145" s="25"/>
      <c r="BI145" s="27"/>
    </row>
    <row r="146" spans="1:67" s="6" customFormat="1" x14ac:dyDescent="0.25">
      <c r="A146" s="38">
        <v>35223030</v>
      </c>
      <c r="B146" s="31" t="s">
        <v>915</v>
      </c>
      <c r="C146" s="1">
        <v>2</v>
      </c>
      <c r="D146" s="1" t="s">
        <v>271</v>
      </c>
      <c r="E146" s="32">
        <v>2021084</v>
      </c>
      <c r="F146" s="21"/>
      <c r="G146" s="21">
        <f t="shared" si="29"/>
        <v>0</v>
      </c>
      <c r="H146" s="7">
        <v>2021</v>
      </c>
      <c r="I146" s="21"/>
      <c r="J146" s="21"/>
      <c r="K146" s="21">
        <f t="shared" si="30"/>
        <v>0</v>
      </c>
      <c r="L146" s="8">
        <v>0</v>
      </c>
      <c r="M146" s="1" t="s">
        <v>272</v>
      </c>
      <c r="N146" s="9">
        <v>103191101</v>
      </c>
      <c r="O146" s="6" t="s">
        <v>922</v>
      </c>
      <c r="P146" s="1" t="s">
        <v>58</v>
      </c>
      <c r="Q146" s="22">
        <f>IFERROR(VLOOKUP(P146,[47]conductor_pz_summary_hftd_23_re!$B$2:$Q$3636,8,FALSE),0)</f>
        <v>171</v>
      </c>
      <c r="R146" s="22">
        <f>IFERROR(VLOOKUP(P146,[48]conductor_pz_summary_hftd_23_re!$B$2:$H$3636,7,0),0)/1609</f>
        <v>18.756098402348542</v>
      </c>
      <c r="S146" s="1">
        <f>IFERROR(VLOOKUP(P146,[47]conductor_pz_summary_hftd_23_re!$B$2:$Q$3636,14,FALSE),0)</f>
        <v>355</v>
      </c>
      <c r="T146" s="1">
        <f t="shared" si="27"/>
        <v>33.136580264241637</v>
      </c>
      <c r="U146" s="1">
        <f>IFERROR(VLOOKUP(P146,[47]conductor_pz_summary_hftd_23_re!$B$2:$Q$3636,13,FALSE),0)</f>
        <v>0.193781171135916</v>
      </c>
      <c r="V146" s="2">
        <f>IFERROR(VLOOKUP(P146,[49]conductor_pz_summary_hftd_23_re!$B$2:$N$3636,13,FALSE),0)</f>
        <v>565</v>
      </c>
      <c r="W146" t="e">
        <f t="shared" si="28"/>
        <v>#DIV/0!</v>
      </c>
      <c r="X146" s="1"/>
      <c r="Y146" s="1"/>
      <c r="Z146" s="1" t="s">
        <v>660</v>
      </c>
      <c r="AB146" s="6" t="s">
        <v>291</v>
      </c>
      <c r="AC146" s="6" t="s">
        <v>96</v>
      </c>
      <c r="AD146" s="6" t="s">
        <v>292</v>
      </c>
      <c r="AE146" s="1">
        <v>5794981</v>
      </c>
      <c r="AF146" s="1" t="s">
        <v>923</v>
      </c>
      <c r="AG146" s="1">
        <v>120242544</v>
      </c>
      <c r="AH146" s="38">
        <v>35223030</v>
      </c>
      <c r="AI146" s="1" t="s">
        <v>924</v>
      </c>
      <c r="AJ146" s="1"/>
      <c r="AK146" s="1"/>
      <c r="AL146" s="1"/>
      <c r="AM146" s="1"/>
      <c r="AO146"/>
      <c r="AP146" s="1"/>
      <c r="AQ146" s="23"/>
      <c r="AR146" s="25"/>
      <c r="AS146" s="1"/>
      <c r="AW146" s="1">
        <f t="shared" si="31"/>
        <v>0</v>
      </c>
      <c r="AX146" s="23"/>
      <c r="AY146" s="34"/>
      <c r="AZ146"/>
      <c r="BA146"/>
      <c r="BB146" s="1"/>
      <c r="BC146" s="1"/>
      <c r="BD146" s="1"/>
      <c r="BE146" s="1"/>
      <c r="BF146" s="23"/>
      <c r="BG146" s="26"/>
      <c r="BH146" s="25"/>
      <c r="BI146" s="27"/>
    </row>
    <row r="147" spans="1:67" s="6" customFormat="1" x14ac:dyDescent="0.25">
      <c r="A147" s="38">
        <v>77799999</v>
      </c>
      <c r="B147" s="31" t="s">
        <v>915</v>
      </c>
      <c r="C147" s="1">
        <v>1</v>
      </c>
      <c r="D147" s="1" t="s">
        <v>271</v>
      </c>
      <c r="E147" s="32">
        <v>2021085</v>
      </c>
      <c r="F147" s="21"/>
      <c r="G147" s="21">
        <f t="shared" si="29"/>
        <v>0</v>
      </c>
      <c r="H147" s="7">
        <v>2021</v>
      </c>
      <c r="I147" s="21"/>
      <c r="J147" s="21"/>
      <c r="K147" s="21">
        <f t="shared" si="30"/>
        <v>0</v>
      </c>
      <c r="L147" s="8">
        <v>0</v>
      </c>
      <c r="M147" s="1" t="s">
        <v>272</v>
      </c>
      <c r="N147" s="9">
        <v>42711102</v>
      </c>
      <c r="O147" s="6" t="s">
        <v>407</v>
      </c>
      <c r="P147" s="1" t="s">
        <v>59</v>
      </c>
      <c r="Q147" s="22">
        <f>IFERROR(VLOOKUP(P147,[47]conductor_pz_summary_hftd_23_re!$B$2:$Q$3636,8,FALSE),0)</f>
        <v>20</v>
      </c>
      <c r="R147" s="22">
        <f>IFERROR(VLOOKUP(P147,[48]conductor_pz_summary_hftd_23_re!$B$2:$H$3636,7,0),0)/1609</f>
        <v>0.42401803587081976</v>
      </c>
      <c r="S147" s="1">
        <f>IFERROR(VLOOKUP(P147,[47]conductor_pz_summary_hftd_23_re!$B$2:$Q$3636,14,FALSE),0)</f>
        <v>3098</v>
      </c>
      <c r="T147" s="1">
        <f t="shared" si="27"/>
        <v>1.74139894046229E-4</v>
      </c>
      <c r="U147" s="1">
        <f>IFERROR(VLOOKUP(P147,[47]conductor_pz_summary_hftd_23_re!$B$2:$Q$3636,13,FALSE),0)</f>
        <v>8.7069947023114492E-6</v>
      </c>
      <c r="V147" s="2">
        <f>IFERROR(VLOOKUP(P147,[49]conductor_pz_summary_hftd_23_re!$B$2:$N$3636,13,FALSE),0)</f>
        <v>3379</v>
      </c>
      <c r="W147" t="e">
        <f t="shared" si="28"/>
        <v>#DIV/0!</v>
      </c>
      <c r="X147" s="1"/>
      <c r="Y147" s="1"/>
      <c r="Z147" s="1" t="s">
        <v>660</v>
      </c>
      <c r="AE147" s="1">
        <v>5794986</v>
      </c>
      <c r="AF147" s="1"/>
      <c r="AG147" s="1"/>
      <c r="AH147" s="38"/>
      <c r="AI147" s="1" t="s">
        <v>925</v>
      </c>
      <c r="AJ147" s="1"/>
      <c r="AK147" s="1"/>
      <c r="AL147" s="1"/>
      <c r="AM147" s="1"/>
      <c r="AO147"/>
      <c r="AP147" s="1"/>
      <c r="AQ147" s="23"/>
      <c r="AR147" s="25"/>
      <c r="AS147" s="1"/>
      <c r="AW147" s="1">
        <f t="shared" si="31"/>
        <v>0</v>
      </c>
      <c r="AX147" s="23"/>
      <c r="AY147" s="34"/>
      <c r="AZ147"/>
      <c r="BA147"/>
      <c r="BB147" s="1"/>
      <c r="BC147" s="1"/>
      <c r="BD147" s="1"/>
      <c r="BE147" s="1"/>
      <c r="BF147" s="23"/>
      <c r="BG147" s="26"/>
      <c r="BH147" s="25"/>
      <c r="BI147" s="27"/>
    </row>
    <row r="148" spans="1:67" x14ac:dyDescent="0.25">
      <c r="A148" s="38">
        <v>35223038</v>
      </c>
      <c r="B148" s="31" t="s">
        <v>915</v>
      </c>
      <c r="C148" s="1">
        <v>2</v>
      </c>
      <c r="D148" s="1" t="s">
        <v>271</v>
      </c>
      <c r="E148" s="32">
        <v>2021086</v>
      </c>
      <c r="F148" s="21"/>
      <c r="G148" s="21">
        <f t="shared" si="29"/>
        <v>0</v>
      </c>
      <c r="H148" s="7">
        <v>2021</v>
      </c>
      <c r="I148" s="21"/>
      <c r="J148" s="21"/>
      <c r="K148" s="21">
        <f t="shared" si="30"/>
        <v>0</v>
      </c>
      <c r="L148" s="8">
        <v>0</v>
      </c>
      <c r="M148" s="1" t="s">
        <v>272</v>
      </c>
      <c r="N148" s="9">
        <v>163541101</v>
      </c>
      <c r="O148" s="6" t="s">
        <v>926</v>
      </c>
      <c r="P148" s="1" t="s">
        <v>60</v>
      </c>
      <c r="Q148" s="22">
        <f>IFERROR(VLOOKUP(P148,[47]conductor_pz_summary_hftd_23_re!$B$2:$Q$3636,8,FALSE),0)</f>
        <v>2</v>
      </c>
      <c r="R148" s="22">
        <f>IFERROR(VLOOKUP(P148,[48]conductor_pz_summary_hftd_23_re!$B$2:$H$3636,7,0),0)/1609</f>
        <v>8.4663906789275323E-2</v>
      </c>
      <c r="S148" s="1">
        <f>IFERROR(VLOOKUP(P148,[47]conductor_pz_summary_hftd_23_re!$B$2:$Q$3636,14,FALSE),0)</f>
        <v>95</v>
      </c>
      <c r="T148" s="1">
        <f t="shared" si="27"/>
        <v>0.70276555454816403</v>
      </c>
      <c r="U148" s="1">
        <f>IFERROR(VLOOKUP(P148,[47]conductor_pz_summary_hftd_23_re!$B$2:$Q$3636,13,FALSE),0)</f>
        <v>0.35138277727408201</v>
      </c>
      <c r="V148" s="2">
        <f>IFERROR(VLOOKUP(P148,[49]conductor_pz_summary_hftd_23_re!$B$2:$N$3636,13,FALSE),0)</f>
        <v>461</v>
      </c>
      <c r="W148" t="e">
        <f t="shared" si="28"/>
        <v>#DIV/0!</v>
      </c>
      <c r="X148" s="1"/>
      <c r="Y148" s="1"/>
      <c r="Z148" s="1" t="s">
        <v>660</v>
      </c>
      <c r="AA148" s="6"/>
      <c r="AB148" s="6" t="s">
        <v>566</v>
      </c>
      <c r="AC148" s="6" t="s">
        <v>567</v>
      </c>
      <c r="AD148" s="6"/>
      <c r="AE148" s="1">
        <v>5794988</v>
      </c>
      <c r="AF148" s="1" t="s">
        <v>927</v>
      </c>
      <c r="AG148" s="1">
        <v>120242693</v>
      </c>
      <c r="AH148" s="38">
        <v>35223038</v>
      </c>
      <c r="AI148" s="1" t="s">
        <v>928</v>
      </c>
      <c r="AJ148" s="1"/>
      <c r="AK148" s="1"/>
      <c r="AL148" s="1"/>
      <c r="AM148" s="1"/>
      <c r="AN148" s="6"/>
      <c r="AP148" s="1"/>
      <c r="AQ148" s="23"/>
      <c r="AR148" s="25"/>
      <c r="AS148" s="1"/>
      <c r="AT148" s="6"/>
      <c r="AU148" s="6"/>
      <c r="AV148" s="6"/>
      <c r="AW148" s="1">
        <f t="shared" si="31"/>
        <v>0</v>
      </c>
      <c r="AX148" s="23"/>
      <c r="AY148" s="34"/>
      <c r="BB148" s="1"/>
      <c r="BC148" s="1"/>
      <c r="BD148" s="1"/>
      <c r="BE148" s="1"/>
      <c r="BF148" s="23"/>
      <c r="BG148" s="26"/>
      <c r="BH148" s="25"/>
      <c r="BI148" s="27"/>
      <c r="BJ148" s="6"/>
      <c r="BK148" s="6"/>
      <c r="BL148" s="6"/>
      <c r="BM148" s="6"/>
      <c r="BN148" s="6"/>
      <c r="BO148" s="6"/>
    </row>
    <row r="149" spans="1:67" x14ac:dyDescent="0.25">
      <c r="A149" s="38">
        <v>77799999</v>
      </c>
      <c r="B149" s="31" t="s">
        <v>915</v>
      </c>
      <c r="C149" s="1">
        <v>1</v>
      </c>
      <c r="D149" s="1" t="s">
        <v>271</v>
      </c>
      <c r="E149" s="32">
        <v>2021087</v>
      </c>
      <c r="F149" s="21"/>
      <c r="G149" s="21">
        <f t="shared" si="29"/>
        <v>0</v>
      </c>
      <c r="H149" s="7">
        <v>2021</v>
      </c>
      <c r="I149" s="21"/>
      <c r="J149" s="21"/>
      <c r="K149" s="21">
        <f t="shared" si="30"/>
        <v>0</v>
      </c>
      <c r="L149" s="8">
        <v>0</v>
      </c>
      <c r="M149" s="1" t="s">
        <v>272</v>
      </c>
      <c r="N149" s="9">
        <v>42711102</v>
      </c>
      <c r="O149" s="6" t="s">
        <v>407</v>
      </c>
      <c r="P149" s="1" t="s">
        <v>61</v>
      </c>
      <c r="Q149" s="22">
        <f>IFERROR(VLOOKUP(P149,[47]conductor_pz_summary_hftd_23_re!$B$2:$Q$3636,8,FALSE),0)</f>
        <v>178</v>
      </c>
      <c r="R149" s="22">
        <f>IFERROR(VLOOKUP(P149,[48]conductor_pz_summary_hftd_23_re!$B$2:$H$3636,7,0),0)/1609</f>
        <v>11.216001152655066</v>
      </c>
      <c r="S149" s="1">
        <f>IFERROR(VLOOKUP(P149,[47]conductor_pz_summary_hftd_23_re!$B$2:$Q$3636,14,FALSE),0)</f>
        <v>1477</v>
      </c>
      <c r="T149" s="1">
        <f t="shared" si="27"/>
        <v>5.2283565049877918</v>
      </c>
      <c r="U149" s="1">
        <f>IFERROR(VLOOKUP(P149,[47]conductor_pz_summary_hftd_23_re!$B$2:$Q$3636,13,FALSE),0)</f>
        <v>2.9372789353864E-2</v>
      </c>
      <c r="V149" s="2">
        <f>IFERROR(VLOOKUP(P149,[49]conductor_pz_summary_hftd_23_re!$B$2:$N$3636,13,FALSE),0)</f>
        <v>1599</v>
      </c>
      <c r="W149" t="e">
        <f t="shared" si="28"/>
        <v>#DIV/0!</v>
      </c>
      <c r="X149" s="1"/>
      <c r="Y149" s="1"/>
      <c r="Z149" s="1" t="s">
        <v>660</v>
      </c>
      <c r="AA149" s="6"/>
      <c r="AB149" s="6"/>
      <c r="AC149" s="6"/>
      <c r="AD149" s="6"/>
      <c r="AE149" s="1">
        <v>5794986</v>
      </c>
      <c r="AF149" s="1"/>
      <c r="AG149" s="1"/>
      <c r="AH149" s="38"/>
      <c r="AI149" s="1" t="s">
        <v>929</v>
      </c>
      <c r="AJ149" s="1"/>
      <c r="AK149" s="1"/>
      <c r="AL149" s="1"/>
      <c r="AM149" s="1"/>
      <c r="AN149" s="6"/>
      <c r="AP149" s="1"/>
      <c r="AQ149" s="23"/>
      <c r="AR149" s="25"/>
      <c r="AS149" s="1"/>
      <c r="AT149" s="6"/>
      <c r="AU149" s="6"/>
      <c r="AV149" s="6"/>
      <c r="AW149" s="1">
        <f t="shared" si="31"/>
        <v>0</v>
      </c>
      <c r="AX149" s="23"/>
      <c r="AY149" s="34"/>
      <c r="BB149" s="1"/>
      <c r="BC149" s="1"/>
      <c r="BD149" s="1"/>
      <c r="BE149" s="1"/>
      <c r="BF149" s="23"/>
      <c r="BG149" s="26"/>
      <c r="BH149" s="25"/>
      <c r="BI149" s="27"/>
      <c r="BJ149" s="6"/>
      <c r="BK149" s="6"/>
      <c r="BL149" s="6"/>
      <c r="BM149" s="6"/>
      <c r="BN149" s="6"/>
      <c r="BO149" s="6"/>
    </row>
    <row r="150" spans="1:67" x14ac:dyDescent="0.25">
      <c r="A150" s="38">
        <v>35223060</v>
      </c>
      <c r="B150" s="31" t="s">
        <v>915</v>
      </c>
      <c r="C150" s="1">
        <v>2</v>
      </c>
      <c r="D150" s="1" t="s">
        <v>271</v>
      </c>
      <c r="E150" s="32">
        <v>2021088</v>
      </c>
      <c r="F150" s="21"/>
      <c r="G150" s="21">
        <f t="shared" si="29"/>
        <v>0</v>
      </c>
      <c r="H150" s="7">
        <v>2021</v>
      </c>
      <c r="I150" s="21"/>
      <c r="J150" s="21"/>
      <c r="K150" s="21">
        <f t="shared" si="30"/>
        <v>0</v>
      </c>
      <c r="L150" s="8">
        <v>0</v>
      </c>
      <c r="M150" s="1" t="s">
        <v>272</v>
      </c>
      <c r="N150" s="9">
        <v>152101101</v>
      </c>
      <c r="O150" s="6" t="s">
        <v>930</v>
      </c>
      <c r="P150" s="1" t="s">
        <v>62</v>
      </c>
      <c r="Q150" s="22">
        <f>IFERROR(VLOOKUP(P150,[47]conductor_pz_summary_hftd_23_re!$B$2:$Q$3636,8,FALSE),0)</f>
        <v>49</v>
      </c>
      <c r="R150" s="22">
        <f>IFERROR(VLOOKUP(P150,[48]conductor_pz_summary_hftd_23_re!$B$2:$H$3636,7,0),0)/1609</f>
        <v>4.1490947932397697</v>
      </c>
      <c r="S150" s="1">
        <f>IFERROR(VLOOKUP(P150,[47]conductor_pz_summary_hftd_23_re!$B$2:$Q$3636,14,FALSE),0)</f>
        <v>2010</v>
      </c>
      <c r="T150" s="1">
        <f t="shared" si="27"/>
        <v>0.43385097537113704</v>
      </c>
      <c r="U150" s="1">
        <f>IFERROR(VLOOKUP(P150,[47]conductor_pz_summary_hftd_23_re!$B$2:$Q$3636,13,FALSE),0)</f>
        <v>8.8541015381864707E-3</v>
      </c>
      <c r="V150" s="2">
        <f>IFERROR(VLOOKUP(P150,[49]conductor_pz_summary_hftd_23_re!$B$2:$N$3636,13,FALSE),0)</f>
        <v>2312</v>
      </c>
      <c r="W150" t="e">
        <f t="shared" si="28"/>
        <v>#DIV/0!</v>
      </c>
      <c r="X150" s="1"/>
      <c r="Y150" s="1"/>
      <c r="Z150" s="1" t="s">
        <v>660</v>
      </c>
      <c r="AA150" s="6"/>
      <c r="AB150" s="6" t="s">
        <v>96</v>
      </c>
      <c r="AC150" s="6" t="s">
        <v>96</v>
      </c>
      <c r="AD150" s="6" t="s">
        <v>292</v>
      </c>
      <c r="AE150" s="1">
        <v>5794984</v>
      </c>
      <c r="AF150" s="1" t="s">
        <v>931</v>
      </c>
      <c r="AG150" s="1">
        <v>120242671</v>
      </c>
      <c r="AH150" s="38">
        <v>35223060</v>
      </c>
      <c r="AI150" s="1" t="s">
        <v>932</v>
      </c>
      <c r="AJ150" s="1"/>
      <c r="AK150" s="1"/>
      <c r="AL150" s="1"/>
      <c r="AM150" s="1"/>
      <c r="AN150" s="6"/>
      <c r="AP150" s="1"/>
      <c r="AQ150" s="23"/>
      <c r="AR150" s="25"/>
      <c r="AS150" s="1"/>
      <c r="AT150" s="6"/>
      <c r="AU150" s="6"/>
      <c r="AV150" s="6"/>
      <c r="AW150" s="1">
        <f t="shared" si="31"/>
        <v>0</v>
      </c>
      <c r="AX150" s="23"/>
      <c r="AY150" s="34"/>
      <c r="BB150" s="1"/>
      <c r="BC150" s="1"/>
      <c r="BD150" s="1"/>
      <c r="BE150" s="1"/>
      <c r="BF150" s="23"/>
      <c r="BG150" s="26"/>
      <c r="BH150" s="25"/>
      <c r="BI150" s="27"/>
      <c r="BJ150" s="6"/>
      <c r="BK150" s="6"/>
      <c r="BL150" s="6"/>
      <c r="BM150" s="6"/>
      <c r="BN150" s="6"/>
      <c r="BO150" s="6"/>
    </row>
    <row r="151" spans="1:67" x14ac:dyDescent="0.25">
      <c r="A151" s="38">
        <v>35223063</v>
      </c>
      <c r="B151" s="31" t="s">
        <v>915</v>
      </c>
      <c r="C151" s="1">
        <v>2</v>
      </c>
      <c r="D151" s="1" t="s">
        <v>271</v>
      </c>
      <c r="E151" s="32">
        <v>2021089</v>
      </c>
      <c r="F151" s="21">
        <v>2</v>
      </c>
      <c r="G151" s="21">
        <f t="shared" si="29"/>
        <v>2</v>
      </c>
      <c r="H151" s="7">
        <v>2021</v>
      </c>
      <c r="I151" s="21"/>
      <c r="J151" s="21"/>
      <c r="K151" s="21">
        <f t="shared" si="30"/>
        <v>0</v>
      </c>
      <c r="L151" s="8">
        <v>0</v>
      </c>
      <c r="M151" s="1" t="s">
        <v>272</v>
      </c>
      <c r="N151" s="9">
        <v>43071101</v>
      </c>
      <c r="O151" s="6" t="s">
        <v>425</v>
      </c>
      <c r="P151" s="1" t="s">
        <v>63</v>
      </c>
      <c r="Q151" s="22">
        <f>IFERROR(VLOOKUP(P151,[47]conductor_pz_summary_hftd_23_re!$B$2:$Q$3636,8,FALSE),0)</f>
        <v>191</v>
      </c>
      <c r="R151" s="22">
        <f>IFERROR(VLOOKUP(P151,[48]conductor_pz_summary_hftd_23_re!$B$2:$H$3636,7,0),0)/1609</f>
        <v>3.1203148217925047</v>
      </c>
      <c r="S151" s="1">
        <f>IFERROR(VLOOKUP(P151,[47]conductor_pz_summary_hftd_23_re!$B$2:$Q$3636,14,FALSE),0)</f>
        <v>2048</v>
      </c>
      <c r="T151" s="1">
        <f t="shared" si="27"/>
        <v>1.5266650751433082</v>
      </c>
      <c r="U151" s="1">
        <f>IFERROR(VLOOKUP(P151,[47]conductor_pz_summary_hftd_23_re!$B$2:$Q$3636,13,FALSE),0)</f>
        <v>7.9930108646246497E-3</v>
      </c>
      <c r="V151" s="2">
        <f>IFERROR(VLOOKUP(P151,[49]conductor_pz_summary_hftd_23_re!$B$2:$N$3636,13,FALSE),0)</f>
        <v>2185</v>
      </c>
      <c r="W151">
        <f t="shared" si="28"/>
        <v>0.96874739294648027</v>
      </c>
      <c r="X151" s="1"/>
      <c r="Y151" s="1"/>
      <c r="Z151" s="1" t="s">
        <v>660</v>
      </c>
      <c r="AA151" s="6"/>
      <c r="AB151" s="6" t="s">
        <v>298</v>
      </c>
      <c r="AC151" s="6" t="s">
        <v>298</v>
      </c>
      <c r="AD151" s="6"/>
      <c r="AE151" s="1">
        <v>5794985</v>
      </c>
      <c r="AF151" s="1" t="s">
        <v>933</v>
      </c>
      <c r="AG151" s="1">
        <v>120242673</v>
      </c>
      <c r="AH151" s="38">
        <v>35223063</v>
      </c>
      <c r="AI151" s="1" t="s">
        <v>934</v>
      </c>
      <c r="AJ151" s="1"/>
      <c r="AK151" s="1">
        <f>2*5280</f>
        <v>10560</v>
      </c>
      <c r="AL151" s="1"/>
      <c r="AM151" s="1"/>
      <c r="AN151" s="6"/>
      <c r="AP151" s="1"/>
      <c r="AQ151" s="23"/>
      <c r="AR151" s="25"/>
      <c r="AS151" s="1"/>
      <c r="AT151" s="6"/>
      <c r="AU151" s="6"/>
      <c r="AV151" s="6"/>
      <c r="AW151" s="1">
        <f t="shared" si="31"/>
        <v>0</v>
      </c>
      <c r="AX151" s="23"/>
      <c r="AY151" s="34"/>
      <c r="BB151" s="1"/>
      <c r="BC151" s="1"/>
      <c r="BD151" s="1"/>
      <c r="BE151" s="1"/>
      <c r="BF151" s="23"/>
      <c r="BG151" s="26"/>
      <c r="BH151" s="25"/>
      <c r="BI151" s="27"/>
      <c r="BJ151" s="6"/>
      <c r="BK151" s="6"/>
      <c r="BL151" s="6"/>
      <c r="BM151" s="6"/>
      <c r="BN151" s="6"/>
      <c r="BO151" s="6"/>
    </row>
    <row r="152" spans="1:67" x14ac:dyDescent="0.25">
      <c r="A152" s="38">
        <v>77799999</v>
      </c>
      <c r="B152" s="31" t="s">
        <v>915</v>
      </c>
      <c r="C152" s="1">
        <v>2</v>
      </c>
      <c r="D152" s="1" t="s">
        <v>271</v>
      </c>
      <c r="E152" s="32">
        <v>2021090</v>
      </c>
      <c r="F152" s="21"/>
      <c r="G152" s="21">
        <f t="shared" si="29"/>
        <v>0</v>
      </c>
      <c r="H152" s="7">
        <v>2021</v>
      </c>
      <c r="I152" s="21"/>
      <c r="J152" s="21"/>
      <c r="K152" s="21">
        <f t="shared" si="30"/>
        <v>0</v>
      </c>
      <c r="L152" s="8">
        <v>0</v>
      </c>
      <c r="M152" s="1" t="s">
        <v>272</v>
      </c>
      <c r="N152" s="9">
        <v>152282102</v>
      </c>
      <c r="O152" s="6" t="s">
        <v>935</v>
      </c>
      <c r="P152" s="1" t="s">
        <v>64</v>
      </c>
      <c r="Q152" s="22">
        <f>IFERROR(VLOOKUP(P152,[47]conductor_pz_summary_hftd_23_re!$B$2:$Q$3636,8,FALSE),0)</f>
        <v>262</v>
      </c>
      <c r="R152" s="22">
        <f>IFERROR(VLOOKUP(P152,[48]conductor_pz_summary_hftd_23_re!$B$2:$H$3636,7,0),0)/1609</f>
        <v>24.994124755822622</v>
      </c>
      <c r="S152" s="1">
        <f>IFERROR(VLOOKUP(P152,[47]conductor_pz_summary_hftd_23_re!$B$2:$Q$3636,14,FALSE),0)</f>
        <v>68</v>
      </c>
      <c r="T152" s="1">
        <f t="shared" si="27"/>
        <v>101.30316290156117</v>
      </c>
      <c r="U152" s="1">
        <f>IFERROR(VLOOKUP(P152,[47]conductor_pz_summary_hftd_23_re!$B$2:$Q$3636,13,FALSE),0)</f>
        <v>0.38665329351740901</v>
      </c>
      <c r="V152" s="2">
        <f>IFERROR(VLOOKUP(P152,[49]conductor_pz_summary_hftd_23_re!$B$2:$N$3636,13,FALSE),0)</f>
        <v>328</v>
      </c>
      <c r="W152" t="e">
        <f t="shared" si="28"/>
        <v>#DIV/0!</v>
      </c>
      <c r="X152" s="1"/>
      <c r="Y152" s="1"/>
      <c r="Z152" s="1" t="s">
        <v>660</v>
      </c>
      <c r="AA152" s="6"/>
      <c r="AB152" s="6" t="s">
        <v>775</v>
      </c>
      <c r="AC152" s="6" t="s">
        <v>96</v>
      </c>
      <c r="AD152" s="6" t="s">
        <v>292</v>
      </c>
      <c r="AE152" s="1">
        <v>5794982</v>
      </c>
      <c r="AF152" s="1" t="s">
        <v>936</v>
      </c>
      <c r="AG152" s="1">
        <v>120242546</v>
      </c>
      <c r="AH152" s="38">
        <v>35223032</v>
      </c>
      <c r="AI152" s="1" t="s">
        <v>937</v>
      </c>
      <c r="AJ152" s="1"/>
      <c r="AK152" s="1"/>
      <c r="AL152" s="1"/>
      <c r="AM152" s="1"/>
      <c r="AN152" s="6"/>
      <c r="AP152" s="1"/>
      <c r="AQ152" s="23"/>
      <c r="AR152" s="25"/>
      <c r="AS152" s="1"/>
      <c r="AT152" s="6"/>
      <c r="AU152" s="6"/>
      <c r="AV152" s="6"/>
      <c r="AW152" s="1">
        <f t="shared" si="31"/>
        <v>0</v>
      </c>
      <c r="AX152" s="23"/>
      <c r="AY152" s="34"/>
      <c r="BB152" s="1"/>
      <c r="BC152" s="1"/>
      <c r="BD152" s="1"/>
      <c r="BE152" s="1"/>
      <c r="BF152" s="23"/>
      <c r="BG152" s="26"/>
      <c r="BH152" s="25"/>
      <c r="BI152" s="27"/>
      <c r="BJ152" s="6"/>
      <c r="BK152" s="6"/>
      <c r="BL152" s="6"/>
      <c r="BM152" s="6"/>
      <c r="BN152" s="6"/>
      <c r="BO152" s="6"/>
    </row>
    <row r="153" spans="1:67" x14ac:dyDescent="0.25">
      <c r="A153" s="38">
        <v>35223037</v>
      </c>
      <c r="B153" s="31" t="s">
        <v>915</v>
      </c>
      <c r="C153" s="1">
        <v>2</v>
      </c>
      <c r="D153" s="1" t="s">
        <v>271</v>
      </c>
      <c r="E153" s="32">
        <v>2021091</v>
      </c>
      <c r="F153" s="21"/>
      <c r="G153" s="21">
        <f t="shared" si="29"/>
        <v>0</v>
      </c>
      <c r="H153" s="7">
        <v>2021</v>
      </c>
      <c r="I153" s="21"/>
      <c r="J153" s="21"/>
      <c r="K153" s="21">
        <f t="shared" si="30"/>
        <v>0</v>
      </c>
      <c r="L153" s="8">
        <v>0</v>
      </c>
      <c r="M153" s="1" t="s">
        <v>272</v>
      </c>
      <c r="N153" s="9">
        <v>254421101</v>
      </c>
      <c r="O153" s="6" t="s">
        <v>895</v>
      </c>
      <c r="P153" s="1" t="s">
        <v>65</v>
      </c>
      <c r="Q153" s="22">
        <f>IFERROR(VLOOKUP(P153,[47]conductor_pz_summary_hftd_23_re!$B$2:$Q$3636,8,FALSE),0)</f>
        <v>47</v>
      </c>
      <c r="R153" s="22">
        <f>IFERROR(VLOOKUP(P153,[48]conductor_pz_summary_hftd_23_re!$B$2:$H$3636,7,0),0)/1609</f>
        <v>2.3149015280017342</v>
      </c>
      <c r="S153" s="1">
        <f>IFERROR(VLOOKUP(P153,[47]conductor_pz_summary_hftd_23_re!$B$2:$Q$3636,14,FALSE),0)</f>
        <v>847</v>
      </c>
      <c r="T153" s="1">
        <f t="shared" si="27"/>
        <v>4.0693851733525683</v>
      </c>
      <c r="U153" s="1">
        <f>IFERROR(VLOOKUP(P153,[47]conductor_pz_summary_hftd_23_re!$B$2:$Q$3636,13,FALSE),0)</f>
        <v>8.6582663262820603E-2</v>
      </c>
      <c r="V153" s="2">
        <f>IFERROR(VLOOKUP(P153,[49]conductor_pz_summary_hftd_23_re!$B$2:$N$3636,13,FALSE),0)</f>
        <v>802</v>
      </c>
      <c r="W153" t="e">
        <f t="shared" si="28"/>
        <v>#DIV/0!</v>
      </c>
      <c r="X153" s="1"/>
      <c r="Y153" s="1"/>
      <c r="Z153" s="1" t="s">
        <v>660</v>
      </c>
      <c r="AA153" s="6"/>
      <c r="AB153" s="6" t="s">
        <v>349</v>
      </c>
      <c r="AC153" s="6" t="s">
        <v>350</v>
      </c>
      <c r="AD153" s="6" t="s">
        <v>94</v>
      </c>
      <c r="AE153" s="1">
        <v>5794989</v>
      </c>
      <c r="AF153" s="1" t="s">
        <v>938</v>
      </c>
      <c r="AG153" s="1">
        <v>120242694</v>
      </c>
      <c r="AH153" s="38">
        <v>35223037</v>
      </c>
      <c r="AI153" s="1" t="s">
        <v>939</v>
      </c>
      <c r="AJ153" s="1"/>
      <c r="AK153" s="1"/>
      <c r="AL153" s="1"/>
      <c r="AM153" s="1"/>
      <c r="AN153" s="6"/>
      <c r="AP153" s="1"/>
      <c r="AQ153" s="23"/>
      <c r="AR153" s="25"/>
      <c r="AS153" s="1"/>
      <c r="AT153" s="6"/>
      <c r="AU153" s="6"/>
      <c r="AV153" s="6"/>
      <c r="AW153" s="1">
        <f t="shared" si="31"/>
        <v>0</v>
      </c>
      <c r="AX153" s="23"/>
      <c r="AY153" s="34"/>
      <c r="BB153" s="1"/>
      <c r="BC153" s="1"/>
      <c r="BD153" s="1"/>
      <c r="BE153" s="1"/>
      <c r="BF153" s="23"/>
      <c r="BG153" s="26"/>
      <c r="BH153" s="25"/>
      <c r="BI153" s="27"/>
      <c r="BJ153" s="6"/>
      <c r="BK153" s="6"/>
      <c r="BL153" s="6"/>
      <c r="BM153" s="6"/>
      <c r="BN153" s="6"/>
      <c r="BO153" s="6"/>
    </row>
    <row r="154" spans="1:67" x14ac:dyDescent="0.25">
      <c r="A154" s="38">
        <v>35223039</v>
      </c>
      <c r="B154" s="31" t="s">
        <v>915</v>
      </c>
      <c r="C154" s="1">
        <v>2</v>
      </c>
      <c r="D154" s="1" t="s">
        <v>271</v>
      </c>
      <c r="E154" s="32">
        <v>2021092</v>
      </c>
      <c r="F154" s="21">
        <f>1600/5280</f>
        <v>0.30303030303030304</v>
      </c>
      <c r="G154" s="21">
        <f t="shared" si="29"/>
        <v>0.30303030303030304</v>
      </c>
      <c r="H154" s="7">
        <v>2021</v>
      </c>
      <c r="I154" s="21"/>
      <c r="J154" s="21"/>
      <c r="K154" s="21">
        <f t="shared" si="30"/>
        <v>0</v>
      </c>
      <c r="L154" s="8">
        <v>0</v>
      </c>
      <c r="M154" s="1" t="s">
        <v>272</v>
      </c>
      <c r="N154" s="9">
        <v>102911109</v>
      </c>
      <c r="O154" s="6" t="s">
        <v>940</v>
      </c>
      <c r="P154" s="1" t="s">
        <v>66</v>
      </c>
      <c r="Q154" s="22">
        <f>IFERROR(VLOOKUP(P154,[47]conductor_pz_summary_hftd_23_re!$B$2:$Q$3636,8,FALSE),0)</f>
        <v>49</v>
      </c>
      <c r="R154" s="22">
        <f>IFERROR(VLOOKUP(P154,[48]conductor_pz_summary_hftd_23_re!$B$2:$H$3636,7,0),0)/1609</f>
        <v>2.6641116426263767</v>
      </c>
      <c r="S154" s="1">
        <f>IFERROR(VLOOKUP(P154,[47]conductor_pz_summary_hftd_23_re!$B$2:$Q$3636,14,FALSE),0)</f>
        <v>218</v>
      </c>
      <c r="T154" s="1">
        <f t="shared" si="27"/>
        <v>12.17398052562832</v>
      </c>
      <c r="U154" s="1">
        <f>IFERROR(VLOOKUP(P154,[47]conductor_pz_summary_hftd_23_re!$B$2:$Q$3636,13,FALSE),0)</f>
        <v>0.24844858215568</v>
      </c>
      <c r="V154" s="2">
        <f>IFERROR(VLOOKUP(P154,[49]conductor_pz_summary_hftd_23_re!$B$2:$N$3636,13,FALSE),0)</f>
        <v>672</v>
      </c>
      <c r="W154">
        <f t="shared" si="28"/>
        <v>1.3708863019299118</v>
      </c>
      <c r="X154" s="1"/>
      <c r="Y154" s="1"/>
      <c r="Z154" s="1" t="s">
        <v>660</v>
      </c>
      <c r="AA154" s="6"/>
      <c r="AB154" s="6" t="s">
        <v>291</v>
      </c>
      <c r="AC154" s="6" t="s">
        <v>98</v>
      </c>
      <c r="AD154" s="6" t="s">
        <v>292</v>
      </c>
      <c r="AE154" s="1">
        <v>5794987</v>
      </c>
      <c r="AF154" s="1" t="s">
        <v>941</v>
      </c>
      <c r="AG154" s="1">
        <v>120242691</v>
      </c>
      <c r="AH154" s="38">
        <v>35223039</v>
      </c>
      <c r="AI154" s="1" t="s">
        <v>942</v>
      </c>
      <c r="AJ154" s="1"/>
      <c r="AK154" s="1">
        <v>1600</v>
      </c>
      <c r="AL154" s="1"/>
      <c r="AM154" s="1"/>
      <c r="AN154" s="6"/>
      <c r="AP154" s="1"/>
      <c r="AQ154" s="23"/>
      <c r="AR154" s="25"/>
      <c r="AS154" s="1"/>
      <c r="AT154" s="6"/>
      <c r="AU154" s="6"/>
      <c r="AV154" s="6"/>
      <c r="AW154" s="1">
        <f t="shared" si="31"/>
        <v>0</v>
      </c>
      <c r="AX154" s="23"/>
      <c r="AY154" s="34"/>
      <c r="BB154" s="1"/>
      <c r="BC154" s="1"/>
      <c r="BD154" s="1"/>
      <c r="BE154" s="1"/>
      <c r="BF154" s="23"/>
      <c r="BG154" s="26"/>
      <c r="BH154" s="25"/>
      <c r="BI154" s="27"/>
      <c r="BJ154" s="6"/>
      <c r="BK154" s="6"/>
      <c r="BL154" s="6"/>
      <c r="BM154" s="6"/>
      <c r="BN154" s="6"/>
      <c r="BO154" s="6"/>
    </row>
    <row r="155" spans="1:67" x14ac:dyDescent="0.25">
      <c r="A155" s="38">
        <v>77799999</v>
      </c>
      <c r="B155" s="31" t="s">
        <v>915</v>
      </c>
      <c r="C155" s="1">
        <v>0</v>
      </c>
      <c r="D155" s="1" t="s">
        <v>271</v>
      </c>
      <c r="E155" s="32">
        <v>2021093</v>
      </c>
      <c r="F155" s="21">
        <f>3000/5280</f>
        <v>0.56818181818181823</v>
      </c>
      <c r="G155" s="21">
        <f t="shared" si="29"/>
        <v>0.56818181818181823</v>
      </c>
      <c r="H155" s="7">
        <v>2021</v>
      </c>
      <c r="I155" s="21"/>
      <c r="J155" s="21"/>
      <c r="K155" s="21">
        <f t="shared" si="30"/>
        <v>0</v>
      </c>
      <c r="L155" s="8">
        <v>0</v>
      </c>
      <c r="M155" s="1" t="s">
        <v>272</v>
      </c>
      <c r="N155" s="9">
        <v>153082106</v>
      </c>
      <c r="O155" s="6" t="s">
        <v>905</v>
      </c>
      <c r="P155" s="1" t="s">
        <v>67</v>
      </c>
      <c r="Q155" s="22">
        <f>IFERROR(VLOOKUP(P155,[47]conductor_pz_summary_hftd_23_re!$B$2:$Q$3636,8,FALSE),0)</f>
        <v>745</v>
      </c>
      <c r="R155" s="22">
        <f>IFERROR(VLOOKUP(P155,[48]conductor_pz_summary_hftd_23_re!$B$2:$H$3636,7,0),0)/1609</f>
        <v>67.365649554006211</v>
      </c>
      <c r="S155" s="1">
        <f>IFERROR(VLOOKUP(P155,[47]conductor_pz_summary_hftd_23_re!$B$2:$Q$3636,14,FALSE),0)</f>
        <v>1363</v>
      </c>
      <c r="T155" s="1">
        <f t="shared" si="27"/>
        <v>26.468931840590933</v>
      </c>
      <c r="U155" s="1">
        <f>IFERROR(VLOOKUP(P155,[47]conductor_pz_summary_hftd_23_re!$B$2:$Q$3636,13,FALSE),0)</f>
        <v>3.5528767571262998E-2</v>
      </c>
      <c r="V155" s="2">
        <f>IFERROR(VLOOKUP(P155,[49]conductor_pz_summary_hftd_23_re!$B$2:$N$3636,13,FALSE),0)</f>
        <v>1360</v>
      </c>
      <c r="W155">
        <f t="shared" si="28"/>
        <v>0.22101433384675157</v>
      </c>
      <c r="X155" s="1"/>
      <c r="Y155" s="1"/>
      <c r="Z155" s="1" t="s">
        <v>660</v>
      </c>
      <c r="AA155" s="6"/>
      <c r="AB155" s="6"/>
      <c r="AC155" s="6"/>
      <c r="AD155" s="6"/>
      <c r="AE155" s="1"/>
      <c r="AF155" s="1"/>
      <c r="AG155" s="1"/>
      <c r="AH155" s="38"/>
      <c r="AI155" s="1" t="s">
        <v>943</v>
      </c>
      <c r="AJ155" s="1"/>
      <c r="AK155" s="1">
        <v>3000</v>
      </c>
      <c r="AL155" s="1"/>
      <c r="AM155" s="1"/>
      <c r="AN155" s="6"/>
      <c r="AP155" s="1"/>
      <c r="AQ155" s="23"/>
      <c r="AR155" s="25"/>
      <c r="AS155" s="1"/>
      <c r="AT155" s="6"/>
      <c r="AU155" s="6"/>
      <c r="AV155" s="6"/>
      <c r="AW155" s="1">
        <f t="shared" si="31"/>
        <v>0</v>
      </c>
      <c r="AX155" s="23"/>
      <c r="AY155" s="34"/>
      <c r="BB155" s="1"/>
      <c r="BC155" s="1"/>
      <c r="BD155" s="1"/>
      <c r="BE155" s="1"/>
      <c r="BF155" s="23"/>
      <c r="BG155" s="26"/>
      <c r="BH155" s="25"/>
      <c r="BI155" s="27"/>
      <c r="BJ155" s="6"/>
      <c r="BK155" s="6"/>
      <c r="BL155" s="6"/>
      <c r="BM155" s="6"/>
      <c r="BN155" s="6"/>
      <c r="BO155" s="6"/>
    </row>
    <row r="156" spans="1:67" x14ac:dyDescent="0.25">
      <c r="A156" s="36">
        <v>35219542</v>
      </c>
      <c r="B156" s="31" t="s">
        <v>915</v>
      </c>
      <c r="C156" s="1">
        <v>2</v>
      </c>
      <c r="D156" s="1" t="s">
        <v>271</v>
      </c>
      <c r="E156" s="32">
        <v>2021094</v>
      </c>
      <c r="F156" s="1">
        <f>800/5280</f>
        <v>0.15151515151515152</v>
      </c>
      <c r="G156" s="21">
        <f t="shared" si="29"/>
        <v>0.15151515151515152</v>
      </c>
      <c r="H156" s="7">
        <v>2021</v>
      </c>
      <c r="I156" s="21"/>
      <c r="J156" s="21"/>
      <c r="K156" s="21">
        <f t="shared" si="30"/>
        <v>0</v>
      </c>
      <c r="L156" s="8">
        <v>0</v>
      </c>
      <c r="M156" s="1" t="s">
        <v>272</v>
      </c>
      <c r="N156" s="9">
        <v>153081112</v>
      </c>
      <c r="O156" s="6" t="s">
        <v>916</v>
      </c>
      <c r="P156" s="1" t="s">
        <v>56</v>
      </c>
      <c r="Q156" s="22">
        <f>IFERROR(VLOOKUP(P156,[47]conductor_pz_summary_hftd_23_re!$B$2:$Q$3636,8,FALSE),0)</f>
        <v>117</v>
      </c>
      <c r="R156" s="22">
        <f>IFERROR(VLOOKUP(P156,[48]conductor_pz_summary_hftd_23_re!$B$2:$H$3636,7,0),0)/1609</f>
        <v>8.512969057158422</v>
      </c>
      <c r="S156" s="1">
        <f>IFERROR(VLOOKUP(P156,[47]conductor_pz_summary_hftd_23_re!$B$2:$Q$3636,14,FALSE),0)</f>
        <v>2123</v>
      </c>
      <c r="T156" s="1">
        <f t="shared" si="27"/>
        <v>0.76223238625060019</v>
      </c>
      <c r="U156" s="1">
        <f>IFERROR(VLOOKUP(P156,[47]conductor_pz_summary_hftd_23_re!$B$2:$Q$3636,13,FALSE),0)</f>
        <v>6.5148067200905997E-3</v>
      </c>
      <c r="V156" s="2">
        <f>IFERROR(VLOOKUP(P156,[49]conductor_pz_summary_hftd_23_re!$B$2:$N$3636,13,FALSE),0)</f>
        <v>2310</v>
      </c>
      <c r="W156" t="e">
        <f t="shared" si="28"/>
        <v>#DIV/0!</v>
      </c>
      <c r="X156" s="1"/>
      <c r="Y156" s="1"/>
      <c r="Z156" s="1" t="s">
        <v>660</v>
      </c>
      <c r="AA156" s="6" t="s">
        <v>774</v>
      </c>
      <c r="AB156" s="6" t="s">
        <v>775</v>
      </c>
      <c r="AC156" s="6" t="s">
        <v>96</v>
      </c>
      <c r="AD156" s="6" t="s">
        <v>292</v>
      </c>
      <c r="AE156" s="55">
        <v>5543321</v>
      </c>
      <c r="AF156" s="55" t="s">
        <v>944</v>
      </c>
      <c r="AG156" s="56">
        <v>120135655</v>
      </c>
      <c r="AH156" s="2">
        <v>35219542</v>
      </c>
      <c r="AI156" s="1" t="s">
        <v>945</v>
      </c>
      <c r="AJ156" s="1"/>
      <c r="AK156" s="1"/>
      <c r="AL156" s="1"/>
      <c r="AM156" s="1"/>
      <c r="AN156" s="6"/>
      <c r="AP156" s="1"/>
      <c r="AQ156" s="23"/>
      <c r="AR156" s="25"/>
      <c r="AS156" s="1"/>
      <c r="AT156" s="6"/>
      <c r="AU156" s="6"/>
      <c r="AV156" s="6"/>
      <c r="AW156" s="1">
        <f t="shared" si="31"/>
        <v>0</v>
      </c>
      <c r="AX156" s="23"/>
      <c r="AY156" s="34"/>
      <c r="BB156" s="1"/>
      <c r="BC156" s="1"/>
      <c r="BD156" s="1"/>
      <c r="BE156" s="1"/>
      <c r="BF156" s="23"/>
      <c r="BG156" s="26"/>
      <c r="BH156" s="25"/>
      <c r="BI156" s="27"/>
      <c r="BJ156" s="6"/>
      <c r="BK156" s="6"/>
      <c r="BL156" s="6"/>
      <c r="BM156" s="6"/>
      <c r="BN156" s="6"/>
      <c r="BO156" s="6"/>
    </row>
    <row r="157" spans="1:67" x14ac:dyDescent="0.25">
      <c r="A157" s="2">
        <v>35219096</v>
      </c>
      <c r="B157" s="31" t="s">
        <v>946</v>
      </c>
      <c r="C157" s="2">
        <v>6</v>
      </c>
      <c r="D157" s="2" t="s">
        <v>271</v>
      </c>
      <c r="E157">
        <v>2021202</v>
      </c>
      <c r="F157" s="2">
        <v>5.75</v>
      </c>
      <c r="G157" s="21">
        <f t="shared" si="29"/>
        <v>5.75</v>
      </c>
      <c r="H157" s="2">
        <v>2021</v>
      </c>
      <c r="K157" s="21">
        <f t="shared" si="30"/>
        <v>0</v>
      </c>
      <c r="L157" s="8">
        <v>0</v>
      </c>
      <c r="M157" s="2" t="s">
        <v>272</v>
      </c>
      <c r="N157">
        <v>14452104</v>
      </c>
      <c r="O157" t="s">
        <v>947</v>
      </c>
      <c r="P157" s="2" t="s">
        <v>68</v>
      </c>
      <c r="Q157" s="22">
        <f>IFERROR(VLOOKUP(P157,[47]conductor_pz_summary_hftd_23_re!$B$2:$Q$3636,8,FALSE),0)</f>
        <v>30</v>
      </c>
      <c r="R157" s="22">
        <f>IFERROR(VLOOKUP(P157,[48]conductor_pz_summary_hftd_23_re!$B$2:$H$3636,7,0),0)/1609</f>
        <v>5.7542231349130013</v>
      </c>
      <c r="S157" s="1">
        <f>IFERROR(VLOOKUP(P157,[47]conductor_pz_summary_hftd_23_re!$B$2:$Q$3636,14,FALSE),0)</f>
        <v>21</v>
      </c>
      <c r="T157" s="1">
        <f t="shared" si="27"/>
        <v>18.436070899163731</v>
      </c>
      <c r="U157" s="1">
        <f>IFERROR(VLOOKUP(P157,[47]conductor_pz_summary_hftd_23_re!$B$2:$Q$3636,13,FALSE),0)</f>
        <v>0.61453569663879104</v>
      </c>
      <c r="V157" s="2">
        <f>IFERROR(VLOOKUP(P157,[49]conductor_pz_summary_hftd_23_re!$B$2:$N$3636,13,FALSE),0)</f>
        <v>21</v>
      </c>
      <c r="W157" t="e">
        <f t="shared" si="28"/>
        <v>#DIV/0!</v>
      </c>
      <c r="Z157" s="2" t="s">
        <v>651</v>
      </c>
      <c r="AA157" s="6" t="s">
        <v>948</v>
      </c>
      <c r="AB157" t="s">
        <v>727</v>
      </c>
      <c r="AC157" t="s">
        <v>728</v>
      </c>
      <c r="AD157" t="s">
        <v>99</v>
      </c>
      <c r="AE157" s="2">
        <v>5794544</v>
      </c>
      <c r="AF157" s="2" t="s">
        <v>949</v>
      </c>
      <c r="AG157" s="2">
        <v>120141671</v>
      </c>
      <c r="AH157" s="2">
        <v>35219096</v>
      </c>
      <c r="AI157" s="2" t="s">
        <v>950</v>
      </c>
      <c r="AN157" s="57">
        <v>44204</v>
      </c>
      <c r="AO157" s="29" t="s">
        <v>951</v>
      </c>
      <c r="AP157" s="2">
        <f>AQ157*5280</f>
        <v>9240</v>
      </c>
      <c r="AQ157" s="2">
        <v>1.75</v>
      </c>
      <c r="AR157" s="24">
        <v>4945020</v>
      </c>
      <c r="AW157" s="1">
        <f t="shared" ref="AW157:AW169" si="32">AU157+AV157</f>
        <v>0</v>
      </c>
      <c r="AX157" s="23">
        <f t="shared" ref="AX157:AX171" si="33">AW157/5280</f>
        <v>0</v>
      </c>
    </row>
    <row r="158" spans="1:67" x14ac:dyDescent="0.25">
      <c r="A158" s="2">
        <v>35219098</v>
      </c>
      <c r="B158" s="58" t="s">
        <v>946</v>
      </c>
      <c r="C158" s="2">
        <v>6</v>
      </c>
      <c r="D158" s="2" t="s">
        <v>271</v>
      </c>
      <c r="E158">
        <v>2021204</v>
      </c>
      <c r="F158" s="2">
        <v>1.33</v>
      </c>
      <c r="G158" s="21">
        <f t="shared" si="29"/>
        <v>1.33</v>
      </c>
      <c r="H158" s="2">
        <v>2021</v>
      </c>
      <c r="K158" s="21">
        <f t="shared" si="30"/>
        <v>0</v>
      </c>
      <c r="L158" s="8">
        <v>0</v>
      </c>
      <c r="M158" s="2" t="s">
        <v>272</v>
      </c>
      <c r="N158">
        <v>43141101</v>
      </c>
      <c r="O158" t="s">
        <v>692</v>
      </c>
      <c r="P158" s="2" t="s">
        <v>69</v>
      </c>
      <c r="Q158" s="22">
        <f>IFERROR(VLOOKUP(P158,[47]conductor_pz_summary_hftd_23_re!$B$2:$Q$3636,8,FALSE),0)</f>
        <v>12</v>
      </c>
      <c r="R158" s="22">
        <f>IFERROR(VLOOKUP(P158,[48]conductor_pz_summary_hftd_23_re!$B$2:$H$3636,7,0),0)/1609</f>
        <v>1.0658524089295898</v>
      </c>
      <c r="S158" s="1">
        <f>IFERROR(VLOOKUP(P158,[47]conductor_pz_summary_hftd_23_re!$B$2:$Q$3636,14,FALSE),0)</f>
        <v>23</v>
      </c>
      <c r="T158" s="1">
        <f t="shared" si="27"/>
        <v>6.9710318565939478</v>
      </c>
      <c r="U158" s="1">
        <f>IFERROR(VLOOKUP(P158,[47]conductor_pz_summary_hftd_23_re!$B$2:$Q$3636,13,FALSE),0)</f>
        <v>0.58091932138282898</v>
      </c>
      <c r="V158" s="2">
        <f>IFERROR(VLOOKUP(P158,[49]conductor_pz_summary_hftd_23_re!$B$2:$N$3636,13,FALSE),0)</f>
        <v>79</v>
      </c>
      <c r="W158" t="e">
        <f t="shared" si="28"/>
        <v>#DIV/0!</v>
      </c>
      <c r="Z158" s="2" t="s">
        <v>651</v>
      </c>
      <c r="AA158" s="6" t="s">
        <v>694</v>
      </c>
      <c r="AB158" t="s">
        <v>517</v>
      </c>
      <c r="AC158" t="s">
        <v>393</v>
      </c>
      <c r="AD158" t="s">
        <v>292</v>
      </c>
      <c r="AE158" s="2">
        <v>5794547</v>
      </c>
      <c r="AF158" s="2" t="s">
        <v>952</v>
      </c>
      <c r="AG158" s="2">
        <v>120141805</v>
      </c>
      <c r="AH158" s="2">
        <v>35219098</v>
      </c>
      <c r="AI158" s="2" t="s">
        <v>953</v>
      </c>
      <c r="AN158" s="57">
        <v>44196</v>
      </c>
      <c r="AO158" s="29" t="s">
        <v>954</v>
      </c>
      <c r="AP158" s="2">
        <f>AQ158*5280</f>
        <v>7022.4000000000005</v>
      </c>
      <c r="AQ158" s="2">
        <v>1.33</v>
      </c>
      <c r="AR158" s="24">
        <v>1830000</v>
      </c>
      <c r="AW158" s="1">
        <f t="shared" si="32"/>
        <v>0</v>
      </c>
      <c r="AX158" s="23">
        <f t="shared" si="33"/>
        <v>0</v>
      </c>
    </row>
    <row r="159" spans="1:67" x14ac:dyDescent="0.25">
      <c r="A159" s="2">
        <v>35219099</v>
      </c>
      <c r="B159" s="31" t="s">
        <v>946</v>
      </c>
      <c r="C159" s="2">
        <v>6</v>
      </c>
      <c r="D159" s="2" t="s">
        <v>271</v>
      </c>
      <c r="E159">
        <v>2021205</v>
      </c>
      <c r="F159" s="2">
        <v>17.3</v>
      </c>
      <c r="G159" s="21">
        <f t="shared" si="29"/>
        <v>17.3</v>
      </c>
      <c r="H159" s="2">
        <v>2021</v>
      </c>
      <c r="K159" s="21">
        <f t="shared" si="30"/>
        <v>0</v>
      </c>
      <c r="L159" s="8">
        <v>0</v>
      </c>
      <c r="M159" s="2" t="s">
        <v>272</v>
      </c>
      <c r="N159">
        <v>43361102</v>
      </c>
      <c r="O159" t="s">
        <v>955</v>
      </c>
      <c r="P159" s="2" t="s">
        <v>70</v>
      </c>
      <c r="Q159" s="22">
        <f>IFERROR(VLOOKUP(P159,[47]conductor_pz_summary_hftd_23_re!$B$2:$Q$3636,8,FALSE),0)</f>
        <v>51</v>
      </c>
      <c r="R159" s="22">
        <f>IFERROR(VLOOKUP(P159,[48]conductor_pz_summary_hftd_23_re!$B$2:$H$3636,7,0),0)/1609</f>
        <v>14.222439399760409</v>
      </c>
      <c r="S159" s="1">
        <f>IFERROR(VLOOKUP(P159,[47]conductor_pz_summary_hftd_23_re!$B$2:$Q$3636,14,FALSE),0)</f>
        <v>27</v>
      </c>
      <c r="T159" s="1">
        <f t="shared" si="27"/>
        <v>27.983766868840789</v>
      </c>
      <c r="U159" s="1">
        <f>IFERROR(VLOOKUP(P159,[47]conductor_pz_summary_hftd_23_re!$B$2:$Q$3636,13,FALSE),0)</f>
        <v>0.54870131115374099</v>
      </c>
      <c r="V159" s="2">
        <f>IFERROR(VLOOKUP(P159,[49]conductor_pz_summary_hftd_23_re!$B$2:$N$3636,13,FALSE),0)</f>
        <v>33</v>
      </c>
      <c r="W159" t="e">
        <f t="shared" si="28"/>
        <v>#DIV/0!</v>
      </c>
      <c r="Z159" s="2" t="s">
        <v>651</v>
      </c>
      <c r="AA159" s="6" t="s">
        <v>956</v>
      </c>
      <c r="AB159" t="s">
        <v>517</v>
      </c>
      <c r="AC159" t="s">
        <v>393</v>
      </c>
      <c r="AD159" t="s">
        <v>292</v>
      </c>
      <c r="AE159" s="2">
        <v>5794549</v>
      </c>
      <c r="AF159" s="2" t="s">
        <v>957</v>
      </c>
      <c r="AG159" s="2">
        <v>120141849</v>
      </c>
      <c r="AH159" s="2">
        <v>35219099</v>
      </c>
      <c r="AI159" s="2" t="s">
        <v>958</v>
      </c>
      <c r="AO159" s="29" t="s">
        <v>959</v>
      </c>
      <c r="AP159" s="2">
        <f>AQ159*5280</f>
        <v>91344</v>
      </c>
      <c r="AQ159" s="2">
        <v>17.3</v>
      </c>
      <c r="AR159" s="24">
        <v>25150000</v>
      </c>
      <c r="AW159" s="1">
        <f t="shared" si="32"/>
        <v>0</v>
      </c>
      <c r="AX159" s="23">
        <f t="shared" si="33"/>
        <v>0</v>
      </c>
    </row>
    <row r="160" spans="1:67" x14ac:dyDescent="0.25">
      <c r="A160" s="2">
        <v>35219272</v>
      </c>
      <c r="B160" s="58" t="s">
        <v>946</v>
      </c>
      <c r="C160" s="2">
        <v>6</v>
      </c>
      <c r="D160" s="2" t="s">
        <v>271</v>
      </c>
      <c r="E160">
        <v>2021212</v>
      </c>
      <c r="F160" s="2">
        <v>0.92</v>
      </c>
      <c r="G160" s="21">
        <f t="shared" si="29"/>
        <v>0.92</v>
      </c>
      <c r="H160" s="2">
        <v>2021</v>
      </c>
      <c r="K160" s="21">
        <f t="shared" si="30"/>
        <v>0</v>
      </c>
      <c r="L160" s="8">
        <v>0</v>
      </c>
      <c r="M160" s="2" t="s">
        <v>272</v>
      </c>
      <c r="N160">
        <v>43141101</v>
      </c>
      <c r="O160" t="s">
        <v>692</v>
      </c>
      <c r="P160" s="2" t="s">
        <v>71</v>
      </c>
      <c r="Q160" s="22">
        <f>IFERROR(VLOOKUP(P160,[47]conductor_pz_summary_hftd_23_re!$B$2:$Q$3636,8,FALSE),0)</f>
        <v>14</v>
      </c>
      <c r="R160" s="22">
        <f>IFERROR(VLOOKUP(P160,[48]conductor_pz_summary_hftd_23_re!$B$2:$H$3636,7,0),0)/1609</f>
        <v>0.85339726114313852</v>
      </c>
      <c r="S160" s="1">
        <f>IFERROR(VLOOKUP(P160,[47]conductor_pz_summary_hftd_23_re!$B$2:$Q$3636,14,FALSE),0)</f>
        <v>38</v>
      </c>
      <c r="T160" s="1">
        <f t="shared" si="27"/>
        <v>6.5476193415170023</v>
      </c>
      <c r="U160" s="1">
        <f>IFERROR(VLOOKUP(P160,[47]conductor_pz_summary_hftd_23_re!$B$2:$Q$3636,13,FALSE),0)</f>
        <v>0.46768709582264301</v>
      </c>
      <c r="V160" s="2">
        <f>IFERROR(VLOOKUP(P160,[49]conductor_pz_summary_hftd_23_re!$B$2:$N$3636,13,FALSE),0)</f>
        <v>46</v>
      </c>
      <c r="W160" t="e">
        <f t="shared" si="28"/>
        <v>#DIV/0!</v>
      </c>
      <c r="Z160" s="2" t="s">
        <v>651</v>
      </c>
      <c r="AA160" t="s">
        <v>694</v>
      </c>
      <c r="AB160" t="s">
        <v>517</v>
      </c>
      <c r="AC160" t="s">
        <v>393</v>
      </c>
      <c r="AD160" t="s">
        <v>292</v>
      </c>
      <c r="AE160" s="2">
        <v>5794547</v>
      </c>
      <c r="AF160" s="2" t="s">
        <v>960</v>
      </c>
      <c r="AG160" s="2">
        <v>120142171</v>
      </c>
      <c r="AH160" s="2">
        <v>35219272</v>
      </c>
      <c r="AI160" s="2" t="s">
        <v>961</v>
      </c>
      <c r="AN160" s="57">
        <v>44196</v>
      </c>
      <c r="AO160" s="29" t="s">
        <v>962</v>
      </c>
      <c r="AP160" s="2">
        <f>AQ160*5280</f>
        <v>4857.6000000000004</v>
      </c>
      <c r="AQ160" s="2">
        <v>0.92</v>
      </c>
      <c r="AR160" s="24">
        <v>1280000</v>
      </c>
      <c r="AW160" s="1">
        <f t="shared" si="32"/>
        <v>0</v>
      </c>
      <c r="AX160" s="23">
        <f t="shared" si="33"/>
        <v>0</v>
      </c>
    </row>
    <row r="161" spans="1:50" x14ac:dyDescent="0.25">
      <c r="A161" s="2">
        <v>35219280</v>
      </c>
      <c r="B161" s="58" t="s">
        <v>946</v>
      </c>
      <c r="C161" s="2">
        <v>6</v>
      </c>
      <c r="D161" s="2" t="s">
        <v>271</v>
      </c>
      <c r="E161">
        <v>2021216</v>
      </c>
      <c r="F161" s="2">
        <v>1.86</v>
      </c>
      <c r="G161" s="21">
        <f t="shared" si="29"/>
        <v>1.86</v>
      </c>
      <c r="H161" s="2">
        <v>2021</v>
      </c>
      <c r="K161" s="21">
        <f t="shared" si="30"/>
        <v>0</v>
      </c>
      <c r="L161" s="8">
        <v>0</v>
      </c>
      <c r="M161" s="2" t="s">
        <v>272</v>
      </c>
      <c r="N161">
        <v>42281105</v>
      </c>
      <c r="O161" t="s">
        <v>963</v>
      </c>
      <c r="P161" s="2" t="s">
        <v>72</v>
      </c>
      <c r="Q161" s="22">
        <f>IFERROR(VLOOKUP(P161,[47]conductor_pz_summary_hftd_23_re!$B$2:$Q$3636,8,FALSE),0)</f>
        <v>101</v>
      </c>
      <c r="R161" s="22">
        <f>IFERROR(VLOOKUP(P161,[48]conductor_pz_summary_hftd_23_re!$B$2:$H$3636,7,0),0)/1609</f>
        <v>1.6450859394185147</v>
      </c>
      <c r="S161" s="1">
        <f>IFERROR(VLOOKUP(P161,[47]conductor_pz_summary_hftd_23_re!$B$2:$Q$3636,14,FALSE),0)</f>
        <v>43</v>
      </c>
      <c r="T161" s="1">
        <f t="shared" si="27"/>
        <v>44.704557679382383</v>
      </c>
      <c r="U161" s="1">
        <f>IFERROR(VLOOKUP(P161,[47]conductor_pz_summary_hftd_23_re!$B$2:$Q$3636,13,FALSE),0)</f>
        <v>0.44261938296418202</v>
      </c>
      <c r="V161" s="2">
        <f>IFERROR(VLOOKUP(P161,[49]conductor_pz_summary_hftd_23_re!$B$2:$N$3636,13,FALSE),0)</f>
        <v>427</v>
      </c>
      <c r="W161" t="e">
        <f t="shared" si="28"/>
        <v>#DIV/0!</v>
      </c>
      <c r="Z161" s="2" t="s">
        <v>651</v>
      </c>
      <c r="AA161" t="s">
        <v>964</v>
      </c>
      <c r="AB161" t="s">
        <v>965</v>
      </c>
      <c r="AC161" t="s">
        <v>393</v>
      </c>
      <c r="AD161" t="s">
        <v>292</v>
      </c>
      <c r="AE161" s="2">
        <v>5794548</v>
      </c>
      <c r="AF161" s="2" t="s">
        <v>966</v>
      </c>
      <c r="AG161" s="2">
        <v>120142216</v>
      </c>
      <c r="AH161" s="2">
        <v>35219280</v>
      </c>
      <c r="AI161" s="2" t="s">
        <v>967</v>
      </c>
      <c r="AN161" s="57">
        <v>44196</v>
      </c>
      <c r="AO161" s="29" t="s">
        <v>968</v>
      </c>
      <c r="AP161" s="2">
        <f>AQ161*5280</f>
        <v>9820.8000000000011</v>
      </c>
      <c r="AQ161" s="2">
        <v>1.86</v>
      </c>
      <c r="AR161" s="24">
        <v>2340000</v>
      </c>
      <c r="AW161" s="1">
        <f t="shared" si="32"/>
        <v>0</v>
      </c>
      <c r="AX161" s="23">
        <f t="shared" si="33"/>
        <v>0</v>
      </c>
    </row>
    <row r="162" spans="1:50" x14ac:dyDescent="0.25">
      <c r="A162" s="2">
        <v>35219092</v>
      </c>
      <c r="B162" s="31" t="s">
        <v>946</v>
      </c>
      <c r="C162" s="2">
        <v>2</v>
      </c>
      <c r="D162" s="2" t="s">
        <v>271</v>
      </c>
      <c r="E162">
        <v>2021200</v>
      </c>
      <c r="F162" s="2">
        <v>5.35</v>
      </c>
      <c r="G162" s="21">
        <f t="shared" si="29"/>
        <v>5.35</v>
      </c>
      <c r="H162" s="2">
        <v>2021</v>
      </c>
      <c r="K162" s="21">
        <f t="shared" si="30"/>
        <v>0</v>
      </c>
      <c r="L162" s="8">
        <v>299.89999999999998</v>
      </c>
      <c r="M162" s="2" t="s">
        <v>272</v>
      </c>
      <c r="N162">
        <v>253642104</v>
      </c>
      <c r="O162" t="s">
        <v>969</v>
      </c>
      <c r="P162" s="2" t="s">
        <v>73</v>
      </c>
      <c r="Q162" s="22">
        <f>IFERROR(VLOOKUP(P162,[47]conductor_pz_summary_hftd_23_re!$B$2:$Q$3636,8,FALSE),0)</f>
        <v>38</v>
      </c>
      <c r="R162" s="22">
        <f>IFERROR(VLOOKUP(P162,[48]conductor_pz_summary_hftd_23_re!$B$2:$H$3636,7,0),0)/1609</f>
        <v>5.3534418701324551</v>
      </c>
      <c r="S162" s="1">
        <f>IFERROR(VLOOKUP(P162,[47]conductor_pz_summary_hftd_23_re!$B$2:$Q$3636,14,FALSE),0)</f>
        <v>15</v>
      </c>
      <c r="T162" s="1">
        <f t="shared" si="27"/>
        <v>26.760697879293375</v>
      </c>
      <c r="U162" s="1">
        <f>IFERROR(VLOOKUP(P162,[47]conductor_pz_summary_hftd_23_re!$B$2:$Q$3636,13,FALSE),0)</f>
        <v>0.70422889156035196</v>
      </c>
      <c r="V162" s="2">
        <f>IFERROR(VLOOKUP(P162,[49]conductor_pz_summary_hftd_23_re!$B$2:$N$3636,13,FALSE),0)</f>
        <v>51</v>
      </c>
      <c r="W162" t="e">
        <f t="shared" si="28"/>
        <v>#DIV/0!</v>
      </c>
      <c r="Z162" s="2" t="s">
        <v>651</v>
      </c>
      <c r="AA162" s="6" t="s">
        <v>970</v>
      </c>
      <c r="AB162" t="s">
        <v>971</v>
      </c>
      <c r="AC162" t="s">
        <v>971</v>
      </c>
      <c r="AD162" t="s">
        <v>94</v>
      </c>
      <c r="AE162" s="2">
        <v>5794539</v>
      </c>
      <c r="AF162" s="2" t="s">
        <v>972</v>
      </c>
      <c r="AG162" s="2">
        <v>120141620</v>
      </c>
      <c r="AH162" s="2">
        <v>35219092</v>
      </c>
      <c r="AI162" s="2" t="s">
        <v>973</v>
      </c>
      <c r="AL162" s="2"/>
      <c r="AP162" s="2"/>
      <c r="AR162" s="24"/>
      <c r="AW162" s="1">
        <f t="shared" si="32"/>
        <v>0</v>
      </c>
      <c r="AX162" s="23">
        <f t="shared" si="33"/>
        <v>0</v>
      </c>
    </row>
    <row r="163" spans="1:50" x14ac:dyDescent="0.25">
      <c r="A163" s="2">
        <v>35219264</v>
      </c>
      <c r="B163" s="31" t="s">
        <v>946</v>
      </c>
      <c r="C163" s="2">
        <v>2</v>
      </c>
      <c r="D163" s="2" t="s">
        <v>271</v>
      </c>
      <c r="E163">
        <v>2021207</v>
      </c>
      <c r="F163" s="2">
        <v>2.33</v>
      </c>
      <c r="G163" s="21">
        <f t="shared" si="29"/>
        <v>2.33</v>
      </c>
      <c r="H163" s="2">
        <v>2021</v>
      </c>
      <c r="K163" s="21">
        <f t="shared" si="30"/>
        <v>0</v>
      </c>
      <c r="L163" s="8">
        <v>0</v>
      </c>
      <c r="M163" s="2" t="s">
        <v>272</v>
      </c>
      <c r="N163">
        <v>253642103</v>
      </c>
      <c r="O163" t="s">
        <v>974</v>
      </c>
      <c r="P163" s="2" t="s">
        <v>74</v>
      </c>
      <c r="Q163" s="22">
        <f>IFERROR(VLOOKUP(P163,[47]conductor_pz_summary_hftd_23_re!$B$2:$Q$3636,8,FALSE),0)</f>
        <v>10</v>
      </c>
      <c r="R163" s="22">
        <f>IFERROR(VLOOKUP(P163,[48]conductor_pz_summary_hftd_23_re!$B$2:$H$3636,7,0),0)/1609</f>
        <v>2.3287273015274268</v>
      </c>
      <c r="S163" s="1">
        <f>IFERROR(VLOOKUP(P163,[47]conductor_pz_summary_hftd_23_re!$B$2:$Q$3636,14,FALSE),0)</f>
        <v>30</v>
      </c>
      <c r="T163" s="1">
        <f t="shared" ref="T163:T194" si="34">IFERROR(U163*Q163,0)</f>
        <v>5.1619382712091895</v>
      </c>
      <c r="U163" s="1">
        <f>IFERROR(VLOOKUP(P163,[47]conductor_pz_summary_hftd_23_re!$B$2:$Q$3636,13,FALSE),0)</f>
        <v>0.51619382712091899</v>
      </c>
      <c r="V163" s="2">
        <f>IFERROR(VLOOKUP(P163,[49]conductor_pz_summary_hftd_23_re!$B$2:$N$3636,13,FALSE),0)</f>
        <v>2</v>
      </c>
      <c r="W163" t="e">
        <f t="shared" ref="W163:W194" si="35">(AJ163*0.67+AK163*0.99+AL163+AM163*0.99)/(SUM(AJ163:AM163))*T163*(F163/R163)</f>
        <v>#DIV/0!</v>
      </c>
      <c r="Z163" s="2" t="s">
        <v>651</v>
      </c>
      <c r="AA163" s="6" t="s">
        <v>970</v>
      </c>
      <c r="AB163" t="s">
        <v>971</v>
      </c>
      <c r="AC163" t="s">
        <v>971</v>
      </c>
      <c r="AD163" t="s">
        <v>94</v>
      </c>
      <c r="AE163" s="2">
        <v>5794550</v>
      </c>
      <c r="AF163" s="2" t="s">
        <v>975</v>
      </c>
      <c r="AG163" s="2">
        <v>120141886</v>
      </c>
      <c r="AH163" s="2">
        <v>35219264</v>
      </c>
      <c r="AI163" s="2" t="s">
        <v>976</v>
      </c>
      <c r="AP163" s="2"/>
      <c r="AR163" s="24"/>
      <c r="AW163" s="1">
        <f t="shared" si="32"/>
        <v>0</v>
      </c>
      <c r="AX163" s="23">
        <f t="shared" si="33"/>
        <v>0</v>
      </c>
    </row>
    <row r="164" spans="1:50" x14ac:dyDescent="0.25">
      <c r="A164" s="2">
        <v>35219282</v>
      </c>
      <c r="B164" s="58" t="s">
        <v>946</v>
      </c>
      <c r="C164" s="2">
        <v>6</v>
      </c>
      <c r="D164" s="2" t="s">
        <v>271</v>
      </c>
      <c r="E164">
        <v>2021218</v>
      </c>
      <c r="F164" s="2">
        <v>1</v>
      </c>
      <c r="G164" s="21">
        <f t="shared" si="29"/>
        <v>1</v>
      </c>
      <c r="H164" s="2">
        <v>2021</v>
      </c>
      <c r="K164" s="21">
        <f t="shared" si="30"/>
        <v>0</v>
      </c>
      <c r="L164" s="8">
        <v>0</v>
      </c>
      <c r="M164" s="2" t="s">
        <v>272</v>
      </c>
      <c r="N164">
        <v>14052101</v>
      </c>
      <c r="O164" t="s">
        <v>977</v>
      </c>
      <c r="P164" s="2" t="s">
        <v>75</v>
      </c>
      <c r="Q164" s="22">
        <f>IFERROR(VLOOKUP(P164,[47]conductor_pz_summary_hftd_23_re!$B$2:$Q$3636,8,FALSE),0)</f>
        <v>23</v>
      </c>
      <c r="R164" s="22">
        <f>IFERROR(VLOOKUP(P164,[48]conductor_pz_summary_hftd_23_re!$B$2:$H$3636,7,0),0)/1609</f>
        <v>1.7629499169490179</v>
      </c>
      <c r="S164" s="1">
        <f>IFERROR(VLOOKUP(P164,[47]conductor_pz_summary_hftd_23_re!$B$2:$Q$3636,14,FALSE),0)</f>
        <v>47</v>
      </c>
      <c r="T164" s="1">
        <f t="shared" si="34"/>
        <v>9.8575817238447403</v>
      </c>
      <c r="U164" s="1">
        <f>IFERROR(VLOOKUP(P164,[47]conductor_pz_summary_hftd_23_re!$B$2:$Q$3636,13,FALSE),0)</f>
        <v>0.42859050973238</v>
      </c>
      <c r="V164" s="2">
        <f>IFERROR(VLOOKUP(P164,[49]conductor_pz_summary_hftd_23_re!$B$2:$N$3636,13,FALSE),0)</f>
        <v>388</v>
      </c>
      <c r="W164" t="e">
        <f t="shared" si="35"/>
        <v>#DIV/0!</v>
      </c>
      <c r="Z164" s="2" t="s">
        <v>651</v>
      </c>
      <c r="AA164" t="s">
        <v>978</v>
      </c>
      <c r="AB164" t="s">
        <v>979</v>
      </c>
      <c r="AC164" t="s">
        <v>980</v>
      </c>
      <c r="AD164" t="s">
        <v>129</v>
      </c>
      <c r="AE164" s="2">
        <v>5543349</v>
      </c>
      <c r="AF164" s="2" t="s">
        <v>981</v>
      </c>
      <c r="AG164" s="2">
        <v>120142312</v>
      </c>
      <c r="AH164" s="2">
        <v>35219282</v>
      </c>
      <c r="AI164" s="2" t="s">
        <v>982</v>
      </c>
      <c r="AN164" s="57">
        <v>44196</v>
      </c>
      <c r="AO164" s="29" t="s">
        <v>983</v>
      </c>
      <c r="AP164" s="2">
        <f>AQ164*5280</f>
        <v>5280</v>
      </c>
      <c r="AQ164" s="2">
        <v>1</v>
      </c>
      <c r="AR164" s="24">
        <v>1699520</v>
      </c>
      <c r="AW164" s="1">
        <f t="shared" si="32"/>
        <v>0</v>
      </c>
      <c r="AX164" s="23">
        <f t="shared" si="33"/>
        <v>0</v>
      </c>
    </row>
    <row r="165" spans="1:50" x14ac:dyDescent="0.25">
      <c r="A165" s="2">
        <v>35219283</v>
      </c>
      <c r="B165" s="58" t="s">
        <v>946</v>
      </c>
      <c r="C165" s="2">
        <v>6</v>
      </c>
      <c r="D165" s="2" t="s">
        <v>271</v>
      </c>
      <c r="E165">
        <v>2021219</v>
      </c>
      <c r="F165" s="2">
        <v>0.82</v>
      </c>
      <c r="G165" s="21">
        <f t="shared" si="29"/>
        <v>0.82</v>
      </c>
      <c r="H165" s="2">
        <v>2021</v>
      </c>
      <c r="K165" s="21">
        <f t="shared" si="30"/>
        <v>0</v>
      </c>
      <c r="L165" s="8">
        <v>0</v>
      </c>
      <c r="M165" s="2" t="s">
        <v>272</v>
      </c>
      <c r="N165">
        <v>14052101</v>
      </c>
      <c r="O165" t="s">
        <v>977</v>
      </c>
      <c r="P165" s="2" t="s">
        <v>75</v>
      </c>
      <c r="Q165" s="22">
        <f>IFERROR(VLOOKUP(P165,[47]conductor_pz_summary_hftd_23_re!$B$2:$Q$3636,8,FALSE),0)</f>
        <v>23</v>
      </c>
      <c r="R165" s="22">
        <f>IFERROR(VLOOKUP(P165,[48]conductor_pz_summary_hftd_23_re!$B$2:$H$3636,7,0),0)/1609</f>
        <v>1.7629499169490179</v>
      </c>
      <c r="S165" s="1">
        <f>IFERROR(VLOOKUP(P165,[47]conductor_pz_summary_hftd_23_re!$B$2:$Q$3636,14,FALSE),0)</f>
        <v>47</v>
      </c>
      <c r="T165" s="1">
        <f t="shared" si="34"/>
        <v>9.8575817238447403</v>
      </c>
      <c r="U165" s="1">
        <f>IFERROR(VLOOKUP(P165,[47]conductor_pz_summary_hftd_23_re!$B$2:$Q$3636,13,FALSE),0)</f>
        <v>0.42859050973238</v>
      </c>
      <c r="V165" s="2">
        <f>IFERROR(VLOOKUP(P165,[49]conductor_pz_summary_hftd_23_re!$B$2:$N$3636,13,FALSE),0)</f>
        <v>388</v>
      </c>
      <c r="W165" t="e">
        <f t="shared" si="35"/>
        <v>#DIV/0!</v>
      </c>
      <c r="Z165" s="2" t="s">
        <v>651</v>
      </c>
      <c r="AA165" t="s">
        <v>984</v>
      </c>
      <c r="AB165" t="s">
        <v>727</v>
      </c>
      <c r="AC165" t="s">
        <v>980</v>
      </c>
      <c r="AD165" t="s">
        <v>129</v>
      </c>
      <c r="AE165" s="2">
        <v>5543351</v>
      </c>
      <c r="AF165" s="2" t="s">
        <v>985</v>
      </c>
      <c r="AG165" s="2">
        <v>120142316</v>
      </c>
      <c r="AH165" s="2">
        <v>35219283</v>
      </c>
      <c r="AI165" s="2" t="s">
        <v>982</v>
      </c>
      <c r="AN165" s="57">
        <v>44196</v>
      </c>
      <c r="AO165" s="29" t="s">
        <v>986</v>
      </c>
      <c r="AP165" s="2">
        <f>AQ165*5280</f>
        <v>4329.5999999999995</v>
      </c>
      <c r="AQ165" s="2">
        <v>0.82</v>
      </c>
      <c r="AR165" s="24">
        <v>1370560</v>
      </c>
      <c r="AW165" s="1">
        <f t="shared" si="32"/>
        <v>0</v>
      </c>
      <c r="AX165" s="23">
        <f t="shared" si="33"/>
        <v>0</v>
      </c>
    </row>
    <row r="166" spans="1:50" x14ac:dyDescent="0.25">
      <c r="A166" s="2">
        <v>35219260</v>
      </c>
      <c r="B166" s="31" t="s">
        <v>946</v>
      </c>
      <c r="C166" s="2">
        <v>6</v>
      </c>
      <c r="D166" s="2" t="s">
        <v>271</v>
      </c>
      <c r="E166">
        <v>2021206</v>
      </c>
      <c r="F166" s="2">
        <v>1.31</v>
      </c>
      <c r="G166" s="21">
        <f t="shared" si="29"/>
        <v>1.31</v>
      </c>
      <c r="H166" s="2">
        <v>2021</v>
      </c>
      <c r="K166" s="21">
        <f t="shared" si="30"/>
        <v>0</v>
      </c>
      <c r="L166" s="8">
        <v>0</v>
      </c>
      <c r="M166" s="2" t="s">
        <v>272</v>
      </c>
      <c r="N166">
        <v>102911109</v>
      </c>
      <c r="O166" t="s">
        <v>940</v>
      </c>
      <c r="P166" s="2" t="s">
        <v>76</v>
      </c>
      <c r="Q166" s="22">
        <f>IFERROR(VLOOKUP(P166,[47]conductor_pz_summary_hftd_23_re!$B$2:$Q$3636,8,FALSE),0)</f>
        <v>15</v>
      </c>
      <c r="R166" s="22">
        <f>IFERROR(VLOOKUP(P166,[48]conductor_pz_summary_hftd_23_re!$B$2:$H$3636,7,0),0)/1609</f>
        <v>1.3417394071275264</v>
      </c>
      <c r="S166" s="1">
        <f>IFERROR(VLOOKUP(P166,[47]conductor_pz_summary_hftd_23_re!$B$2:$Q$3636,14,FALSE),0)</f>
        <v>29</v>
      </c>
      <c r="T166" s="1">
        <f t="shared" si="34"/>
        <v>7.9480957197220192</v>
      </c>
      <c r="U166" s="1">
        <f>IFERROR(VLOOKUP(P166,[47]conductor_pz_summary_hftd_23_re!$B$2:$Q$3636,13,FALSE),0)</f>
        <v>0.52987304798146795</v>
      </c>
      <c r="V166" s="2">
        <f>IFERROR(VLOOKUP(P166,[49]conductor_pz_summary_hftd_23_re!$B$2:$N$3636,13,FALSE),0)</f>
        <v>260</v>
      </c>
      <c r="W166" t="e">
        <f t="shared" si="35"/>
        <v>#DIV/0!</v>
      </c>
      <c r="Z166" s="2" t="s">
        <v>651</v>
      </c>
      <c r="AA166" s="6" t="s">
        <v>290</v>
      </c>
      <c r="AB166" t="s">
        <v>291</v>
      </c>
      <c r="AC166" t="s">
        <v>98</v>
      </c>
      <c r="AD166" t="s">
        <v>292</v>
      </c>
      <c r="AE166" s="2">
        <v>5543352</v>
      </c>
      <c r="AF166" s="2" t="s">
        <v>987</v>
      </c>
      <c r="AG166" s="2">
        <v>120141880</v>
      </c>
      <c r="AH166" s="2">
        <v>35219260</v>
      </c>
      <c r="AI166" s="2" t="s">
        <v>988</v>
      </c>
      <c r="AN166" s="57">
        <v>44203</v>
      </c>
      <c r="AO166" s="29" t="s">
        <v>989</v>
      </c>
      <c r="AP166" s="2">
        <f>AQ166*5280</f>
        <v>6916.8</v>
      </c>
      <c r="AQ166" s="2">
        <v>1.31</v>
      </c>
      <c r="AR166" s="24">
        <v>2194368</v>
      </c>
      <c r="AW166" s="1">
        <f t="shared" si="32"/>
        <v>0</v>
      </c>
      <c r="AX166" s="23">
        <f t="shared" si="33"/>
        <v>0</v>
      </c>
    </row>
    <row r="167" spans="1:50" x14ac:dyDescent="0.25">
      <c r="A167" s="2">
        <v>35219265</v>
      </c>
      <c r="B167" s="58" t="s">
        <v>946</v>
      </c>
      <c r="C167" s="2">
        <v>6</v>
      </c>
      <c r="D167" s="2" t="s">
        <v>271</v>
      </c>
      <c r="E167">
        <v>2021208</v>
      </c>
      <c r="F167" s="2">
        <v>0.9</v>
      </c>
      <c r="G167" s="21">
        <f t="shared" si="29"/>
        <v>0.9</v>
      </c>
      <c r="H167" s="2">
        <v>2021</v>
      </c>
      <c r="K167" s="21">
        <f t="shared" si="30"/>
        <v>0</v>
      </c>
      <c r="L167" s="8">
        <v>0</v>
      </c>
      <c r="M167" s="2" t="s">
        <v>272</v>
      </c>
      <c r="N167">
        <v>102251101</v>
      </c>
      <c r="O167" t="s">
        <v>990</v>
      </c>
      <c r="P167" s="2" t="s">
        <v>77</v>
      </c>
      <c r="Q167" s="22">
        <f>IFERROR(VLOOKUP(P167,[47]conductor_pz_summary_hftd_23_re!$B$2:$Q$3636,8,FALSE),0)</f>
        <v>6</v>
      </c>
      <c r="R167" s="22">
        <f>IFERROR(VLOOKUP(P167,[48]conductor_pz_summary_hftd_23_re!$B$2:$H$3636,7,0),0)/1609</f>
        <v>0.89694034829589175</v>
      </c>
      <c r="S167" s="1">
        <f>IFERROR(VLOOKUP(P167,[47]conductor_pz_summary_hftd_23_re!$B$2:$Q$3636,14,FALSE),0)</f>
        <v>33</v>
      </c>
      <c r="T167" s="1">
        <f t="shared" si="34"/>
        <v>3.017442450068418</v>
      </c>
      <c r="U167" s="1">
        <f>IFERROR(VLOOKUP(P167,[47]conductor_pz_summary_hftd_23_re!$B$2:$Q$3636,13,FALSE),0)</f>
        <v>0.50290707501140297</v>
      </c>
      <c r="V167" s="2">
        <f>IFERROR(VLOOKUP(P167,[49]conductor_pz_summary_hftd_23_re!$B$2:$N$3636,13,FALSE),0)</f>
        <v>845</v>
      </c>
      <c r="W167" t="e">
        <f t="shared" si="35"/>
        <v>#DIV/0!</v>
      </c>
      <c r="Z167" s="2" t="s">
        <v>651</v>
      </c>
      <c r="AA167" s="6" t="s">
        <v>290</v>
      </c>
      <c r="AB167" t="s">
        <v>291</v>
      </c>
      <c r="AC167" t="s">
        <v>98</v>
      </c>
      <c r="AD167" t="s">
        <v>292</v>
      </c>
      <c r="AE167" s="2">
        <v>5543353</v>
      </c>
      <c r="AF167" s="2" t="s">
        <v>991</v>
      </c>
      <c r="AG167" s="2">
        <v>120141941</v>
      </c>
      <c r="AH167" s="2">
        <v>35219265</v>
      </c>
      <c r="AI167" s="2" t="s">
        <v>992</v>
      </c>
      <c r="AN167" s="57">
        <v>44196</v>
      </c>
      <c r="AO167" s="29" t="s">
        <v>993</v>
      </c>
      <c r="AP167" s="2">
        <f>AQ167*5280</f>
        <v>2323.1999999999998</v>
      </c>
      <c r="AQ167" s="2">
        <v>0.44</v>
      </c>
      <c r="AR167" s="24">
        <v>500000</v>
      </c>
      <c r="AW167" s="1">
        <f t="shared" si="32"/>
        <v>0</v>
      </c>
      <c r="AX167" s="23">
        <f t="shared" si="33"/>
        <v>0</v>
      </c>
    </row>
    <row r="168" spans="1:50" x14ac:dyDescent="0.25">
      <c r="A168" s="2">
        <v>35219273</v>
      </c>
      <c r="B168" s="58" t="s">
        <v>946</v>
      </c>
      <c r="C168" s="2">
        <v>6</v>
      </c>
      <c r="D168" s="2" t="s">
        <v>271</v>
      </c>
      <c r="E168">
        <v>2021213</v>
      </c>
      <c r="F168" s="2">
        <v>3.48</v>
      </c>
      <c r="G168" s="21">
        <f t="shared" si="29"/>
        <v>3.48</v>
      </c>
      <c r="H168" s="2">
        <v>2021</v>
      </c>
      <c r="K168" s="21">
        <f t="shared" si="30"/>
        <v>0</v>
      </c>
      <c r="L168" s="8">
        <v>0</v>
      </c>
      <c r="M168" s="2" t="s">
        <v>272</v>
      </c>
      <c r="N168">
        <v>102541101</v>
      </c>
      <c r="O168" t="s">
        <v>994</v>
      </c>
      <c r="P168" s="2" t="s">
        <v>78</v>
      </c>
      <c r="Q168" s="22">
        <f>IFERROR(VLOOKUP(P168,[47]conductor_pz_summary_hftd_23_re!$B$2:$Q$3636,8,FALSE),0)</f>
        <v>28</v>
      </c>
      <c r="R168" s="22">
        <f>IFERROR(VLOOKUP(P168,[48]conductor_pz_summary_hftd_23_re!$B$2:$H$3636,7,0),0)/1609</f>
        <v>3.4766045747279302</v>
      </c>
      <c r="S168" s="1">
        <f>IFERROR(VLOOKUP(P168,[47]conductor_pz_summary_hftd_23_re!$B$2:$Q$3636,14,FALSE),0)</f>
        <v>39</v>
      </c>
      <c r="T168" s="1">
        <f t="shared" si="34"/>
        <v>13.001261839054944</v>
      </c>
      <c r="U168" s="1">
        <f>IFERROR(VLOOKUP(P168,[47]conductor_pz_summary_hftd_23_re!$B$2:$Q$3636,13,FALSE),0)</f>
        <v>0.464330779966248</v>
      </c>
      <c r="V168" s="2">
        <f>IFERROR(VLOOKUP(P168,[49]conductor_pz_summary_hftd_23_re!$B$2:$N$3636,13,FALSE),0)</f>
        <v>6</v>
      </c>
      <c r="W168" t="e">
        <f t="shared" si="35"/>
        <v>#DIV/0!</v>
      </c>
      <c r="Z168" s="2" t="s">
        <v>651</v>
      </c>
      <c r="AA168" t="s">
        <v>995</v>
      </c>
      <c r="AB168" t="s">
        <v>996</v>
      </c>
      <c r="AC168" t="s">
        <v>98</v>
      </c>
      <c r="AD168" t="s">
        <v>292</v>
      </c>
      <c r="AE168" s="2">
        <v>5794543</v>
      </c>
      <c r="AF168" s="2" t="s">
        <v>997</v>
      </c>
      <c r="AG168" s="2">
        <v>120142173</v>
      </c>
      <c r="AH168" s="2">
        <v>35219273</v>
      </c>
      <c r="AI168" s="2" t="s">
        <v>998</v>
      </c>
      <c r="AN168" s="57">
        <v>44196</v>
      </c>
      <c r="AO168" s="29" t="s">
        <v>999</v>
      </c>
      <c r="AP168" s="2">
        <f>AQ168*5280</f>
        <v>18374.400000000001</v>
      </c>
      <c r="AQ168" s="2">
        <v>3.48</v>
      </c>
      <c r="AR168" s="24">
        <v>8182317</v>
      </c>
      <c r="AW168" s="1">
        <f t="shared" si="32"/>
        <v>0</v>
      </c>
      <c r="AX168" s="23">
        <f t="shared" si="33"/>
        <v>0</v>
      </c>
    </row>
    <row r="169" spans="1:50" x14ac:dyDescent="0.25">
      <c r="A169" s="2">
        <v>35219286</v>
      </c>
      <c r="B169" s="58" t="s">
        <v>946</v>
      </c>
      <c r="C169" s="2">
        <v>4</v>
      </c>
      <c r="D169" s="2" t="s">
        <v>271</v>
      </c>
      <c r="E169">
        <v>2021220</v>
      </c>
      <c r="F169" s="2">
        <v>18.600000000000001</v>
      </c>
      <c r="G169" s="21">
        <f t="shared" si="29"/>
        <v>18.600000000000001</v>
      </c>
      <c r="H169" s="2">
        <v>2021</v>
      </c>
      <c r="K169" s="21">
        <f t="shared" si="30"/>
        <v>0</v>
      </c>
      <c r="L169" s="8">
        <v>0</v>
      </c>
      <c r="M169" s="2" t="s">
        <v>272</v>
      </c>
      <c r="N169">
        <v>103351104</v>
      </c>
      <c r="O169" t="s">
        <v>1000</v>
      </c>
      <c r="P169" s="2" t="s">
        <v>79</v>
      </c>
      <c r="Q169" s="22">
        <f>IFERROR(VLOOKUP(P169,[47]conductor_pz_summary_hftd_23_re!$B$2:$Q$3636,8,FALSE),0)</f>
        <v>357</v>
      </c>
      <c r="R169" s="22">
        <f>IFERROR(VLOOKUP(P169,[48]conductor_pz_summary_hftd_23_re!$B$2:$H$3636,7,0),0)/1609</f>
        <v>18.604901027151772</v>
      </c>
      <c r="S169" s="1">
        <f>IFERROR(VLOOKUP(P169,[47]conductor_pz_summary_hftd_23_re!$B$2:$Q$3636,14,FALSE),0)</f>
        <v>48</v>
      </c>
      <c r="T169" s="1">
        <f t="shared" si="34"/>
        <v>151.81632260499768</v>
      </c>
      <c r="U169" s="1">
        <f>IFERROR(VLOOKUP(P169,[47]conductor_pz_summary_hftd_23_re!$B$2:$Q$3636,13,FALSE),0)</f>
        <v>0.42525580561623999</v>
      </c>
      <c r="V169" s="2">
        <f>IFERROR(VLOOKUP(P169,[49]conductor_pz_summary_hftd_23_re!$B$2:$N$3636,13,FALSE),0)</f>
        <v>94</v>
      </c>
      <c r="W169" t="e">
        <f t="shared" si="35"/>
        <v>#DIV/0!</v>
      </c>
      <c r="Z169" s="2" t="s">
        <v>651</v>
      </c>
      <c r="AA169" t="s">
        <v>1001</v>
      </c>
      <c r="AB169" t="s">
        <v>310</v>
      </c>
      <c r="AC169" t="s">
        <v>98</v>
      </c>
      <c r="AD169" t="s">
        <v>292</v>
      </c>
      <c r="AE169" s="2">
        <v>5794554</v>
      </c>
      <c r="AF169" s="2" t="s">
        <v>1002</v>
      </c>
      <c r="AG169" s="2">
        <v>120142352</v>
      </c>
      <c r="AH169" s="2">
        <v>35219286</v>
      </c>
      <c r="AI169" s="2" t="s">
        <v>1003</v>
      </c>
      <c r="AN169" s="57">
        <v>44204</v>
      </c>
      <c r="AR169" s="24"/>
      <c r="AW169" s="1">
        <f t="shared" si="32"/>
        <v>0</v>
      </c>
      <c r="AX169" s="23">
        <f t="shared" si="33"/>
        <v>0</v>
      </c>
    </row>
    <row r="170" spans="1:50" x14ac:dyDescent="0.25">
      <c r="A170" s="2">
        <v>35219287</v>
      </c>
      <c r="B170" s="31" t="s">
        <v>946</v>
      </c>
      <c r="C170" s="2">
        <v>2</v>
      </c>
      <c r="D170" s="2" t="s">
        <v>271</v>
      </c>
      <c r="E170" s="59">
        <v>2021221</v>
      </c>
      <c r="F170" s="2">
        <v>0.02</v>
      </c>
      <c r="G170" s="1">
        <f t="shared" si="29"/>
        <v>0.02</v>
      </c>
      <c r="H170" s="2">
        <v>2021</v>
      </c>
      <c r="K170" s="21">
        <f t="shared" si="30"/>
        <v>0</v>
      </c>
      <c r="L170" s="8">
        <v>0</v>
      </c>
      <c r="M170" s="2" t="s">
        <v>272</v>
      </c>
      <c r="N170">
        <v>103521103</v>
      </c>
      <c r="O170" t="s">
        <v>1004</v>
      </c>
      <c r="P170" s="2" t="s">
        <v>80</v>
      </c>
      <c r="Q170" s="22">
        <f>IFERROR(VLOOKUP(P170,[47]conductor_pz_summary_hftd_23_re!$B$2:$Q$3636,8,FALSE),0)</f>
        <v>1</v>
      </c>
      <c r="R170" s="22">
        <f>IFERROR(VLOOKUP(P170,[48]conductor_pz_summary_hftd_23_re!$B$2:$H$3636,7,0),0)/1609</f>
        <v>2.2596452793510937E-2</v>
      </c>
      <c r="S170" s="1">
        <f>IFERROR(VLOOKUP(P170,[47]conductor_pz_summary_hftd_23_re!$B$2:$Q$3636,14,FALSE),0)</f>
        <v>1</v>
      </c>
      <c r="T170" s="1">
        <f t="shared" si="34"/>
        <v>3.1638837520079499</v>
      </c>
      <c r="U170" s="1">
        <f>IFERROR(VLOOKUP(P170,[47]conductor_pz_summary_hftd_23_re!$B$2:$Q$3636,13,FALSE),0)</f>
        <v>3.1638837520079499</v>
      </c>
      <c r="V170" s="2">
        <f>IFERROR(VLOOKUP(P170,[49]conductor_pz_summary_hftd_23_re!$B$2:$N$3636,13,FALSE),0)</f>
        <v>5</v>
      </c>
      <c r="W170" t="e">
        <f t="shared" si="35"/>
        <v>#DIV/0!</v>
      </c>
      <c r="Z170" s="2" t="s">
        <v>651</v>
      </c>
      <c r="AA170" t="s">
        <v>326</v>
      </c>
      <c r="AB170" t="s">
        <v>310</v>
      </c>
      <c r="AC170" t="s">
        <v>98</v>
      </c>
      <c r="AD170" t="s">
        <v>292</v>
      </c>
      <c r="AE170" s="2">
        <v>5794555</v>
      </c>
      <c r="AF170" s="2" t="s">
        <v>1005</v>
      </c>
      <c r="AG170" s="2">
        <v>120142356</v>
      </c>
      <c r="AH170" s="2">
        <v>35219287</v>
      </c>
      <c r="AI170" s="2" t="s">
        <v>1006</v>
      </c>
      <c r="AR170" s="24"/>
      <c r="AW170" s="1">
        <f>SUM(AT170:AV170)</f>
        <v>0</v>
      </c>
      <c r="AX170" s="23">
        <f t="shared" si="33"/>
        <v>0</v>
      </c>
    </row>
    <row r="171" spans="1:50" x14ac:dyDescent="0.25">
      <c r="A171" s="2">
        <v>35219289</v>
      </c>
      <c r="B171" s="31" t="s">
        <v>946</v>
      </c>
      <c r="C171" s="2">
        <v>2</v>
      </c>
      <c r="D171" s="2" t="s">
        <v>271</v>
      </c>
      <c r="E171">
        <v>2021222</v>
      </c>
      <c r="F171" s="2">
        <v>57.14</v>
      </c>
      <c r="G171" s="1">
        <f t="shared" si="29"/>
        <v>57.14</v>
      </c>
      <c r="H171" s="2">
        <v>2021</v>
      </c>
      <c r="K171" s="21">
        <f t="shared" si="30"/>
        <v>0</v>
      </c>
      <c r="L171" s="8">
        <v>0</v>
      </c>
      <c r="M171" s="2" t="s">
        <v>272</v>
      </c>
      <c r="N171">
        <v>103521103</v>
      </c>
      <c r="O171" t="s">
        <v>1004</v>
      </c>
      <c r="P171" s="2" t="s">
        <v>81</v>
      </c>
      <c r="Q171" s="22">
        <f>IFERROR(VLOOKUP(P171,[47]conductor_pz_summary_hftd_23_re!$B$2:$Q$3636,8,FALSE),0)</f>
        <v>641</v>
      </c>
      <c r="R171" s="22">
        <f>IFERROR(VLOOKUP(P171,[48]conductor_pz_summary_hftd_23_re!$B$2:$H$3636,7,0),0)/1609</f>
        <v>57.142938485843821</v>
      </c>
      <c r="S171" s="1">
        <f>IFERROR(VLOOKUP(P171,[47]conductor_pz_summary_hftd_23_re!$B$2:$Q$3636,14,FALSE),0)</f>
        <v>49</v>
      </c>
      <c r="T171" s="1">
        <f t="shared" si="34"/>
        <v>270.40280484573793</v>
      </c>
      <c r="U171" s="1">
        <f>IFERROR(VLOOKUP(P171,[47]conductor_pz_summary_hftd_23_re!$B$2:$Q$3636,13,FALSE),0)</f>
        <v>0.42184524936932599</v>
      </c>
      <c r="V171" s="2">
        <f>IFERROR(VLOOKUP(P171,[49]conductor_pz_summary_hftd_23_re!$B$2:$N$3636,13,FALSE),0)</f>
        <v>153</v>
      </c>
      <c r="W171" t="e">
        <f t="shared" si="35"/>
        <v>#DIV/0!</v>
      </c>
      <c r="Z171" s="2" t="s">
        <v>651</v>
      </c>
      <c r="AA171" t="s">
        <v>326</v>
      </c>
      <c r="AB171" t="s">
        <v>310</v>
      </c>
      <c r="AC171" t="s">
        <v>98</v>
      </c>
      <c r="AD171" t="s">
        <v>292</v>
      </c>
      <c r="AE171" s="2">
        <v>5794555</v>
      </c>
      <c r="AF171" s="2" t="s">
        <v>1007</v>
      </c>
      <c r="AG171" s="2">
        <v>120142359</v>
      </c>
      <c r="AH171" s="2">
        <v>35219289</v>
      </c>
      <c r="AI171" s="2" t="s">
        <v>1008</v>
      </c>
      <c r="AR171" s="24"/>
      <c r="AW171" s="1">
        <f>AU171+AV171</f>
        <v>0</v>
      </c>
      <c r="AX171" s="23">
        <f t="shared" si="33"/>
        <v>0</v>
      </c>
    </row>
    <row r="172" spans="1:50" x14ac:dyDescent="0.25">
      <c r="A172" s="2">
        <v>35219589</v>
      </c>
      <c r="B172" s="31" t="s">
        <v>946</v>
      </c>
      <c r="C172" s="2">
        <v>6</v>
      </c>
      <c r="D172" s="2" t="s">
        <v>271</v>
      </c>
      <c r="E172">
        <v>2021226</v>
      </c>
      <c r="F172" s="2">
        <v>2.85</v>
      </c>
      <c r="G172" s="21">
        <f t="shared" si="29"/>
        <v>2.85</v>
      </c>
      <c r="H172" s="2">
        <v>2021</v>
      </c>
      <c r="K172" s="21">
        <f t="shared" si="30"/>
        <v>0</v>
      </c>
      <c r="L172" s="8">
        <v>0</v>
      </c>
      <c r="M172" s="2" t="s">
        <v>272</v>
      </c>
      <c r="N172">
        <v>103611101</v>
      </c>
      <c r="O172" t="s">
        <v>1009</v>
      </c>
      <c r="P172" s="2" t="s">
        <v>82</v>
      </c>
      <c r="Q172" s="22">
        <f>IFERROR(VLOOKUP(P172,[47]conductor_pz_summary_hftd_23_re!$B$2:$Q$3636,8,FALSE),0)</f>
        <v>31</v>
      </c>
      <c r="R172" s="22">
        <f>IFERROR(VLOOKUP(P172,[48]conductor_pz_summary_hftd_23_re!$B$2:$H$3636,7,0),0)/1609</f>
        <v>7.8322668071100061</v>
      </c>
      <c r="S172" s="1">
        <f>IFERROR(VLOOKUP(P172,[47]conductor_pz_summary_hftd_23_re!$B$2:$Q$3636,14,FALSE),0)</f>
        <v>52</v>
      </c>
      <c r="T172" s="1">
        <f t="shared" si="34"/>
        <v>12.983672756054411</v>
      </c>
      <c r="U172" s="1">
        <f>IFERROR(VLOOKUP(P172,[47]conductor_pz_summary_hftd_23_re!$B$2:$Q$3636,13,FALSE),0)</f>
        <v>0.41882815342111002</v>
      </c>
      <c r="V172" s="2">
        <f>IFERROR(VLOOKUP(P172,[49]conductor_pz_summary_hftd_23_re!$B$2:$N$3636,13,FALSE),0)</f>
        <v>68</v>
      </c>
      <c r="W172" t="e">
        <f t="shared" si="35"/>
        <v>#DIV/0!</v>
      </c>
      <c r="Z172" s="2" t="s">
        <v>651</v>
      </c>
      <c r="AA172" t="s">
        <v>1010</v>
      </c>
      <c r="AB172" t="s">
        <v>310</v>
      </c>
      <c r="AC172" t="s">
        <v>98</v>
      </c>
      <c r="AD172" t="s">
        <v>292</v>
      </c>
      <c r="AE172" s="2">
        <v>5794561</v>
      </c>
      <c r="AF172" s="2" t="s">
        <v>1011</v>
      </c>
      <c r="AG172" s="2">
        <v>120165231</v>
      </c>
      <c r="AH172" s="2">
        <v>35219589</v>
      </c>
      <c r="AI172" s="2" t="s">
        <v>1012</v>
      </c>
      <c r="AN172" s="57">
        <v>44204</v>
      </c>
      <c r="AO172" s="29" t="s">
        <v>1013</v>
      </c>
      <c r="AP172" s="2">
        <f>AQ172*5280</f>
        <v>15048</v>
      </c>
      <c r="AQ172" s="2">
        <v>2.85</v>
      </c>
      <c r="AR172" s="24">
        <v>2940110</v>
      </c>
      <c r="AW172" s="1"/>
    </row>
    <row r="173" spans="1:50" x14ac:dyDescent="0.25">
      <c r="A173" s="2">
        <v>35224321</v>
      </c>
      <c r="B173" s="31" t="s">
        <v>946</v>
      </c>
      <c r="C173" s="2">
        <v>6</v>
      </c>
      <c r="D173" s="2" t="s">
        <v>271</v>
      </c>
      <c r="F173" s="2">
        <v>5.05</v>
      </c>
      <c r="G173" s="21"/>
      <c r="H173" s="2">
        <v>2021</v>
      </c>
      <c r="K173" s="21"/>
      <c r="L173" s="8"/>
      <c r="M173" s="2" t="s">
        <v>272</v>
      </c>
      <c r="N173">
        <v>103611101</v>
      </c>
      <c r="O173" t="s">
        <v>1009</v>
      </c>
      <c r="P173" s="2" t="s">
        <v>82</v>
      </c>
      <c r="Q173" s="22">
        <f>IFERROR(VLOOKUP(P173,[47]conductor_pz_summary_hftd_23_re!$B$2:$Q$3636,8,FALSE),0)</f>
        <v>31</v>
      </c>
      <c r="R173" s="22">
        <f>IFERROR(VLOOKUP(P173,[48]conductor_pz_summary_hftd_23_re!$B$2:$H$3636,7,0),0)/1609</f>
        <v>7.8322668071100061</v>
      </c>
      <c r="S173" s="1">
        <f>IFERROR(VLOOKUP(P173,[47]conductor_pz_summary_hftd_23_re!$B$2:$Q$3636,14,FALSE),0)</f>
        <v>52</v>
      </c>
      <c r="T173" s="1">
        <f t="shared" si="34"/>
        <v>12.983672756054411</v>
      </c>
      <c r="U173" s="1">
        <f>IFERROR(VLOOKUP(P173,[47]conductor_pz_summary_hftd_23_re!$B$2:$Q$3636,13,FALSE),0)</f>
        <v>0.41882815342111002</v>
      </c>
      <c r="V173" s="2">
        <f>IFERROR(VLOOKUP(P173,[49]conductor_pz_summary_hftd_23_re!$B$2:$N$3636,13,FALSE),0)</f>
        <v>68</v>
      </c>
      <c r="W173" t="e">
        <f t="shared" si="35"/>
        <v>#DIV/0!</v>
      </c>
      <c r="Z173" s="2" t="s">
        <v>651</v>
      </c>
      <c r="AA173" t="s">
        <v>1010</v>
      </c>
      <c r="AB173" t="s">
        <v>996</v>
      </c>
      <c r="AC173" t="s">
        <v>98</v>
      </c>
      <c r="AD173" t="s">
        <v>292</v>
      </c>
      <c r="AE173" s="2">
        <v>5795128</v>
      </c>
      <c r="AF173" s="2" t="s">
        <v>1014</v>
      </c>
      <c r="AG173" s="2">
        <v>120401277</v>
      </c>
      <c r="AH173" s="2">
        <v>35224321</v>
      </c>
      <c r="AI173" s="2" t="s">
        <v>1015</v>
      </c>
      <c r="AN173" s="57"/>
      <c r="AO173" s="29" t="s">
        <v>1016</v>
      </c>
      <c r="AP173" s="2">
        <f>AQ173*5280</f>
        <v>26664</v>
      </c>
      <c r="AQ173" s="2">
        <v>5.05</v>
      </c>
      <c r="AR173" s="24">
        <v>7710294</v>
      </c>
      <c r="AW173" s="1"/>
    </row>
    <row r="174" spans="1:50" x14ac:dyDescent="0.25">
      <c r="A174" s="2">
        <v>35219291</v>
      </c>
      <c r="B174" s="58" t="s">
        <v>946</v>
      </c>
      <c r="C174" s="2">
        <v>3</v>
      </c>
      <c r="D174" s="2" t="s">
        <v>271</v>
      </c>
      <c r="E174">
        <v>2021201</v>
      </c>
      <c r="F174" s="2">
        <v>0.79</v>
      </c>
      <c r="G174" s="21">
        <f>F174-K174</f>
        <v>0.79</v>
      </c>
      <c r="H174" s="2">
        <v>2021</v>
      </c>
      <c r="K174" s="21">
        <f>SUM(I174:J174)</f>
        <v>0</v>
      </c>
      <c r="L174" s="8">
        <v>0</v>
      </c>
      <c r="M174" s="2" t="s">
        <v>272</v>
      </c>
      <c r="N174">
        <v>63591101</v>
      </c>
      <c r="O174" t="s">
        <v>1017</v>
      </c>
      <c r="P174" s="2" t="s">
        <v>83</v>
      </c>
      <c r="Q174" s="22">
        <f>IFERROR(VLOOKUP(P174,[47]conductor_pz_summary_hftd_23_re!$B$2:$Q$3636,8,FALSE),0)</f>
        <v>11</v>
      </c>
      <c r="R174" s="22">
        <f>IFERROR(VLOOKUP(P174,[48]conductor_pz_summary_hftd_23_re!$B$2:$H$3636,7,0),0)/1609</f>
        <v>0.78765605361673718</v>
      </c>
      <c r="S174" s="1">
        <f>IFERROR(VLOOKUP(P174,[47]conductor_pz_summary_hftd_23_re!$B$2:$Q$3636,14,FALSE),0)</f>
        <v>20</v>
      </c>
      <c r="T174" s="1">
        <f t="shared" si="34"/>
        <v>6.8231897329512066</v>
      </c>
      <c r="U174" s="1">
        <f>IFERROR(VLOOKUP(P174,[47]conductor_pz_summary_hftd_23_re!$B$2:$Q$3636,13,FALSE),0)</f>
        <v>0.62028997572283695</v>
      </c>
      <c r="V174" s="2">
        <f>IFERROR(VLOOKUP(P174,[49]conductor_pz_summary_hftd_23_re!$B$2:$N$3636,13,FALSE),0)</f>
        <v>24</v>
      </c>
      <c r="W174" t="e">
        <f t="shared" si="35"/>
        <v>#DIV/0!</v>
      </c>
      <c r="Z174" s="2" t="s">
        <v>651</v>
      </c>
      <c r="AA174" s="6" t="s">
        <v>303</v>
      </c>
      <c r="AB174" t="s">
        <v>304</v>
      </c>
      <c r="AC174" t="s">
        <v>305</v>
      </c>
      <c r="AD174" t="s">
        <v>292</v>
      </c>
      <c r="AE174" s="2">
        <v>5543350</v>
      </c>
      <c r="AF174" s="2" t="s">
        <v>1018</v>
      </c>
      <c r="AG174" s="2">
        <v>120141627</v>
      </c>
      <c r="AH174" s="2">
        <v>35219291</v>
      </c>
      <c r="AI174" s="2" t="s">
        <v>1019</v>
      </c>
      <c r="AN174" s="57">
        <v>44203</v>
      </c>
      <c r="AR174" s="24"/>
      <c r="AW174" s="1">
        <f>AU174+AV174</f>
        <v>0</v>
      </c>
      <c r="AX174" s="23">
        <f>AW174/5280</f>
        <v>0</v>
      </c>
    </row>
    <row r="175" spans="1:50" x14ac:dyDescent="0.25">
      <c r="A175" s="2">
        <v>35219269</v>
      </c>
      <c r="B175" s="54" t="s">
        <v>946</v>
      </c>
      <c r="C175" s="2">
        <v>2</v>
      </c>
      <c r="D175" s="2" t="s">
        <v>271</v>
      </c>
      <c r="E175">
        <v>2021211</v>
      </c>
      <c r="F175" s="2">
        <v>23.17</v>
      </c>
      <c r="G175" s="21">
        <f>F175-K175</f>
        <v>23.17</v>
      </c>
      <c r="H175" s="2">
        <v>2021</v>
      </c>
      <c r="K175" s="21">
        <f>SUM(I175:J175)</f>
        <v>0</v>
      </c>
      <c r="L175" s="8">
        <v>0</v>
      </c>
      <c r="M175" s="2" t="s">
        <v>272</v>
      </c>
      <c r="N175">
        <v>63591105</v>
      </c>
      <c r="O175" t="s">
        <v>1020</v>
      </c>
      <c r="P175" s="2" t="s">
        <v>84</v>
      </c>
      <c r="Q175" s="22">
        <f>IFERROR(VLOOKUP(P175,[47]conductor_pz_summary_hftd_23_re!$B$2:$Q$3636,8,FALSE),0)</f>
        <v>464</v>
      </c>
      <c r="R175" s="22">
        <f>IFERROR(VLOOKUP(P175,[48]conductor_pz_summary_hftd_23_re!$B$2:$H$3636,7,0),0)/1609</f>
        <v>23.165292462931696</v>
      </c>
      <c r="S175" s="1">
        <f>IFERROR(VLOOKUP(P175,[47]conductor_pz_summary_hftd_23_re!$B$2:$Q$3636,14,FALSE),0)</f>
        <v>37</v>
      </c>
      <c r="T175" s="1">
        <f t="shared" si="34"/>
        <v>217.02195680530696</v>
      </c>
      <c r="U175" s="1">
        <f>IFERROR(VLOOKUP(P175,[47]conductor_pz_summary_hftd_23_re!$B$2:$Q$3636,13,FALSE),0)</f>
        <v>0.46771973449419602</v>
      </c>
      <c r="V175" s="2">
        <f>IFERROR(VLOOKUP(P175,[49]conductor_pz_summary_hftd_23_re!$B$2:$N$3636,13,FALSE),0)</f>
        <v>100</v>
      </c>
      <c r="W175" t="e">
        <f t="shared" si="35"/>
        <v>#DIV/0!</v>
      </c>
      <c r="Z175" s="2" t="s">
        <v>651</v>
      </c>
      <c r="AA175" t="s">
        <v>303</v>
      </c>
      <c r="AB175" t="s">
        <v>304</v>
      </c>
      <c r="AC175" t="s">
        <v>305</v>
      </c>
      <c r="AD175" t="s">
        <v>292</v>
      </c>
      <c r="AE175" s="2">
        <v>5794542</v>
      </c>
      <c r="AF175" s="2" t="s">
        <v>1021</v>
      </c>
      <c r="AG175" s="2">
        <v>120142106</v>
      </c>
      <c r="AH175" s="2">
        <v>35219269</v>
      </c>
      <c r="AI175" s="2" t="s">
        <v>1022</v>
      </c>
      <c r="AN175" s="57">
        <v>44203</v>
      </c>
      <c r="AR175" s="24"/>
      <c r="AW175" s="1">
        <f>AU175+AV175</f>
        <v>0</v>
      </c>
      <c r="AX175" s="23">
        <f>AW175/5280</f>
        <v>0</v>
      </c>
    </row>
    <row r="176" spans="1:50" x14ac:dyDescent="0.25">
      <c r="A176" s="2">
        <v>35219275</v>
      </c>
      <c r="B176" s="58" t="s">
        <v>946</v>
      </c>
      <c r="C176" s="2">
        <v>6</v>
      </c>
      <c r="D176" s="2" t="s">
        <v>271</v>
      </c>
      <c r="E176">
        <v>2021214</v>
      </c>
      <c r="F176" s="2">
        <v>0.52</v>
      </c>
      <c r="G176" s="21">
        <f>F176-K176</f>
        <v>0.52</v>
      </c>
      <c r="H176" s="2">
        <v>2021</v>
      </c>
      <c r="K176" s="21">
        <f>SUM(I176:J176)</f>
        <v>0</v>
      </c>
      <c r="L176" s="8">
        <v>0</v>
      </c>
      <c r="M176" s="2" t="s">
        <v>272</v>
      </c>
      <c r="N176">
        <v>63681102</v>
      </c>
      <c r="O176" t="s">
        <v>1023</v>
      </c>
      <c r="P176" s="2" t="s">
        <v>85</v>
      </c>
      <c r="Q176" s="22">
        <f>IFERROR(VLOOKUP(P176,[47]conductor_pz_summary_hftd_23_re!$B$2:$Q$3636,8,FALSE),0)</f>
        <v>38</v>
      </c>
      <c r="R176" s="22">
        <f>IFERROR(VLOOKUP(P176,[48]conductor_pz_summary_hftd_23_re!$B$2:$H$3636,7,0),0)/1609</f>
        <v>0.63713158826654448</v>
      </c>
      <c r="S176" s="1">
        <f>IFERROR(VLOOKUP(P176,[47]conductor_pz_summary_hftd_23_re!$B$2:$Q$3636,14,FALSE),0)</f>
        <v>41</v>
      </c>
      <c r="T176" s="1">
        <f t="shared" si="34"/>
        <v>17.311484727723496</v>
      </c>
      <c r="U176" s="1">
        <f>IFERROR(VLOOKUP(P176,[47]conductor_pz_summary_hftd_23_re!$B$2:$Q$3636,13,FALSE),0)</f>
        <v>0.45556538757167098</v>
      </c>
      <c r="V176" s="2">
        <f>IFERROR(VLOOKUP(P176,[49]conductor_pz_summary_hftd_23_re!$B$2:$N$3636,13,FALSE),0)</f>
        <v>96</v>
      </c>
      <c r="W176" t="e">
        <f t="shared" si="35"/>
        <v>#DIV/0!</v>
      </c>
      <c r="Z176" s="2" t="s">
        <v>651</v>
      </c>
      <c r="AA176" t="s">
        <v>1024</v>
      </c>
      <c r="AB176" t="s">
        <v>304</v>
      </c>
      <c r="AC176" t="s">
        <v>305</v>
      </c>
      <c r="AD176" t="s">
        <v>292</v>
      </c>
      <c r="AE176" s="2">
        <v>5543347</v>
      </c>
      <c r="AF176" s="2" t="s">
        <v>1025</v>
      </c>
      <c r="AG176" s="2">
        <v>120142210</v>
      </c>
      <c r="AH176" s="2">
        <v>35219275</v>
      </c>
      <c r="AI176" s="2" t="s">
        <v>1026</v>
      </c>
      <c r="AN176" s="57">
        <v>44561</v>
      </c>
      <c r="AO176" s="29" t="s">
        <v>1027</v>
      </c>
      <c r="AP176" s="2">
        <f>AQ176*5280</f>
        <v>2745.6</v>
      </c>
      <c r="AQ176" s="2">
        <v>0.52</v>
      </c>
      <c r="AR176" s="24">
        <v>566066</v>
      </c>
      <c r="AW176" s="1">
        <f>AU176+AV176</f>
        <v>0</v>
      </c>
      <c r="AX176" s="23">
        <f>AW176/5280</f>
        <v>0</v>
      </c>
    </row>
    <row r="177" spans="1:67" x14ac:dyDescent="0.25">
      <c r="A177" s="2">
        <v>35219276</v>
      </c>
      <c r="B177" s="31" t="s">
        <v>946</v>
      </c>
      <c r="C177" s="2">
        <v>2</v>
      </c>
      <c r="D177" s="2" t="s">
        <v>271</v>
      </c>
      <c r="E177">
        <v>2021215</v>
      </c>
      <c r="F177" s="2">
        <v>14.66</v>
      </c>
      <c r="G177" s="21">
        <f>F177-K177</f>
        <v>14.66</v>
      </c>
      <c r="H177" s="2">
        <v>2021</v>
      </c>
      <c r="K177" s="21">
        <f>SUM(I177:J177)</f>
        <v>0</v>
      </c>
      <c r="L177" s="8">
        <v>0</v>
      </c>
      <c r="M177" s="2" t="s">
        <v>272</v>
      </c>
      <c r="N177">
        <v>63601104</v>
      </c>
      <c r="O177" t="s">
        <v>1028</v>
      </c>
      <c r="P177" s="2" t="s">
        <v>86</v>
      </c>
      <c r="Q177" s="22">
        <f>IFERROR(VLOOKUP(P177,[47]conductor_pz_summary_hftd_23_re!$B$2:$Q$3636,8,FALSE),0)</f>
        <v>140</v>
      </c>
      <c r="R177" s="22">
        <f>IFERROR(VLOOKUP(P177,[48]conductor_pz_summary_hftd_23_re!$B$2:$H$3636,7,0),0)/1609</f>
        <v>14.660160930794284</v>
      </c>
      <c r="S177" s="1">
        <f>IFERROR(VLOOKUP(P177,[47]conductor_pz_summary_hftd_23_re!$B$2:$Q$3636,14,FALSE),0)</f>
        <v>42</v>
      </c>
      <c r="T177" s="1">
        <f t="shared" si="34"/>
        <v>62.498549265155361</v>
      </c>
      <c r="U177" s="1">
        <f>IFERROR(VLOOKUP(P177,[47]conductor_pz_summary_hftd_23_re!$B$2:$Q$3636,13,FALSE),0)</f>
        <v>0.446418209036824</v>
      </c>
      <c r="V177" s="2">
        <f>IFERROR(VLOOKUP(P177,[49]conductor_pz_summary_hftd_23_re!$B$2:$N$3636,13,FALSE),0)</f>
        <v>86</v>
      </c>
      <c r="W177" t="e">
        <f t="shared" si="35"/>
        <v>#DIV/0!</v>
      </c>
      <c r="Z177" s="2" t="s">
        <v>651</v>
      </c>
      <c r="AA177" t="s">
        <v>303</v>
      </c>
      <c r="AB177" t="s">
        <v>304</v>
      </c>
      <c r="AC177" t="s">
        <v>305</v>
      </c>
      <c r="AD177" t="s">
        <v>292</v>
      </c>
      <c r="AE177" s="2">
        <v>5794545</v>
      </c>
      <c r="AF177" s="2" t="s">
        <v>1029</v>
      </c>
      <c r="AG177" s="2">
        <v>120142212</v>
      </c>
      <c r="AH177" s="2">
        <v>35219276</v>
      </c>
      <c r="AI177" s="2" t="s">
        <v>1030</v>
      </c>
      <c r="AN177" s="57">
        <v>44204</v>
      </c>
      <c r="AP177" s="2"/>
      <c r="AR177" s="24"/>
      <c r="AW177" s="1">
        <f>AU177+AV177</f>
        <v>0</v>
      </c>
      <c r="AX177" s="23">
        <f>AW177/5280</f>
        <v>0</v>
      </c>
    </row>
    <row r="178" spans="1:67" x14ac:dyDescent="0.25">
      <c r="A178" s="2"/>
      <c r="B178" s="31" t="s">
        <v>946</v>
      </c>
      <c r="C178" s="2">
        <v>1</v>
      </c>
      <c r="D178" s="2" t="s">
        <v>271</v>
      </c>
      <c r="F178" s="2"/>
      <c r="G178" s="21"/>
      <c r="H178" s="2">
        <v>2021</v>
      </c>
      <c r="K178" s="21"/>
      <c r="L178" s="8"/>
      <c r="M178" s="2" t="s">
        <v>272</v>
      </c>
      <c r="N178">
        <v>63601104</v>
      </c>
      <c r="O178" t="s">
        <v>1028</v>
      </c>
      <c r="P178" s="2" t="s">
        <v>86</v>
      </c>
      <c r="Q178" s="22">
        <f>IFERROR(VLOOKUP(P178,[47]conductor_pz_summary_hftd_23_re!$B$2:$Q$3636,8,FALSE),0)</f>
        <v>140</v>
      </c>
      <c r="R178" s="22">
        <f>IFERROR(VLOOKUP(P178,[48]conductor_pz_summary_hftd_23_re!$B$2:$H$3636,7,0),0)/1609</f>
        <v>14.660160930794284</v>
      </c>
      <c r="S178" s="1">
        <f>IFERROR(VLOOKUP(P178,[47]conductor_pz_summary_hftd_23_re!$B$2:$Q$3636,14,FALSE),0)</f>
        <v>42</v>
      </c>
      <c r="T178" s="1">
        <f t="shared" si="34"/>
        <v>62.498549265155361</v>
      </c>
      <c r="U178" s="1">
        <f>IFERROR(VLOOKUP(P178,[47]conductor_pz_summary_hftd_23_re!$B$2:$Q$3636,13,FALSE),0)</f>
        <v>0.446418209036824</v>
      </c>
      <c r="V178" s="2">
        <f>IFERROR(VLOOKUP(P178,[49]conductor_pz_summary_hftd_23_re!$B$2:$N$3636,13,FALSE),0)</f>
        <v>86</v>
      </c>
      <c r="W178" t="e">
        <f t="shared" si="35"/>
        <v>#DIV/0!</v>
      </c>
      <c r="Z178" s="2" t="s">
        <v>651</v>
      </c>
      <c r="AA178" t="s">
        <v>303</v>
      </c>
      <c r="AB178" t="s">
        <v>304</v>
      </c>
      <c r="AC178" t="s">
        <v>305</v>
      </c>
      <c r="AD178" t="s">
        <v>292</v>
      </c>
      <c r="AE178" s="2">
        <v>5794545</v>
      </c>
      <c r="AF178" s="2" t="s">
        <v>1031</v>
      </c>
      <c r="AG178" s="2">
        <v>120406213</v>
      </c>
      <c r="AH178" s="2"/>
      <c r="AI178" s="2" t="s">
        <v>1032</v>
      </c>
      <c r="AN178" s="57"/>
      <c r="AP178" s="2"/>
      <c r="AR178" s="24"/>
      <c r="AW178" s="1"/>
      <c r="AX178" s="23"/>
    </row>
    <row r="179" spans="1:67" x14ac:dyDescent="0.25">
      <c r="A179" s="2">
        <v>35219590</v>
      </c>
      <c r="B179" s="58" t="s">
        <v>946</v>
      </c>
      <c r="C179" s="2">
        <v>3</v>
      </c>
      <c r="D179" s="2" t="s">
        <v>271</v>
      </c>
      <c r="E179">
        <v>2021227</v>
      </c>
      <c r="F179" s="2">
        <v>0.75</v>
      </c>
      <c r="G179" s="21">
        <f t="shared" ref="G179:G200" si="36">F179-K179</f>
        <v>0.75</v>
      </c>
      <c r="H179" s="2">
        <v>2021</v>
      </c>
      <c r="K179" s="21">
        <f t="shared" ref="K179:K187" si="37">SUM(I179:J179)</f>
        <v>0</v>
      </c>
      <c r="L179" s="8">
        <v>0</v>
      </c>
      <c r="M179" s="2" t="s">
        <v>272</v>
      </c>
      <c r="N179">
        <v>63591105</v>
      </c>
      <c r="O179" t="s">
        <v>1020</v>
      </c>
      <c r="P179" s="2" t="s">
        <v>87</v>
      </c>
      <c r="Q179" s="22">
        <f>IFERROR(VLOOKUP(P179,[47]conductor_pz_summary_hftd_23_re!$B$2:$Q$3636,8,FALSE),0)</f>
        <v>21</v>
      </c>
      <c r="R179" s="22">
        <f>IFERROR(VLOOKUP(P179,[48]conductor_pz_summary_hftd_23_re!$B$2:$H$3636,7,0),0)/1609</f>
        <v>0.75146626684492235</v>
      </c>
      <c r="S179" s="1">
        <f>IFERROR(VLOOKUP(P179,[47]conductor_pz_summary_hftd_23_re!$B$2:$Q$3636,14,FALSE),0)</f>
        <v>53</v>
      </c>
      <c r="T179" s="1">
        <f t="shared" si="34"/>
        <v>8.6971020580462834</v>
      </c>
      <c r="U179" s="1">
        <f>IFERROR(VLOOKUP(P179,[47]conductor_pz_summary_hftd_23_re!$B$2:$Q$3636,13,FALSE),0)</f>
        <v>0.41414771704982301</v>
      </c>
      <c r="V179" s="2">
        <f>IFERROR(VLOOKUP(P179,[49]conductor_pz_summary_hftd_23_re!$B$2:$N$3636,13,FALSE),0)</f>
        <v>91</v>
      </c>
      <c r="W179" t="e">
        <f t="shared" si="35"/>
        <v>#DIV/0!</v>
      </c>
      <c r="Z179" s="2" t="s">
        <v>651</v>
      </c>
      <c r="AA179" t="s">
        <v>303</v>
      </c>
      <c r="AB179" t="s">
        <v>304</v>
      </c>
      <c r="AC179" t="s">
        <v>305</v>
      </c>
      <c r="AD179" t="s">
        <v>292</v>
      </c>
      <c r="AE179" s="2">
        <v>5794542</v>
      </c>
      <c r="AF179" s="2" t="s">
        <v>1033</v>
      </c>
      <c r="AG179" s="2">
        <v>120165232</v>
      </c>
      <c r="AH179" s="2">
        <v>35219590</v>
      </c>
      <c r="AI179" s="2" t="s">
        <v>1034</v>
      </c>
      <c r="AN179" s="57">
        <v>44203</v>
      </c>
      <c r="AP179" s="2"/>
      <c r="AR179" s="24"/>
      <c r="AW179" s="1"/>
    </row>
    <row r="180" spans="1:67" x14ac:dyDescent="0.25">
      <c r="A180" s="2">
        <v>35219281</v>
      </c>
      <c r="B180" s="58" t="s">
        <v>946</v>
      </c>
      <c r="C180" s="2">
        <v>6</v>
      </c>
      <c r="D180" s="2" t="s">
        <v>271</v>
      </c>
      <c r="E180">
        <v>2021217</v>
      </c>
      <c r="F180" s="2">
        <v>5.71</v>
      </c>
      <c r="G180" s="21">
        <f t="shared" si="36"/>
        <v>5.71</v>
      </c>
      <c r="H180" s="2">
        <v>2021</v>
      </c>
      <c r="K180" s="21">
        <f t="shared" si="37"/>
        <v>0</v>
      </c>
      <c r="L180" s="8">
        <v>0</v>
      </c>
      <c r="M180" s="2" t="s">
        <v>272</v>
      </c>
      <c r="N180">
        <v>152282101</v>
      </c>
      <c r="O180" t="s">
        <v>935</v>
      </c>
      <c r="P180" s="2" t="s">
        <v>88</v>
      </c>
      <c r="Q180" s="22">
        <f>IFERROR(VLOOKUP(P180,[47]conductor_pz_summary_hftd_23_re!$B$2:$Q$3636,8,FALSE),0)</f>
        <v>58</v>
      </c>
      <c r="R180" s="22">
        <f>IFERROR(VLOOKUP(P180,[48]conductor_pz_summary_hftd_23_re!$B$2:$H$3636,7,0),0)/1609</f>
        <v>5.7103623206985512</v>
      </c>
      <c r="S180" s="1">
        <f>IFERROR(VLOOKUP(P180,[47]conductor_pz_summary_hftd_23_re!$B$2:$Q$3636,14,FALSE),0)</f>
        <v>45</v>
      </c>
      <c r="T180" s="1">
        <f t="shared" si="34"/>
        <v>25.247337522026598</v>
      </c>
      <c r="U180" s="1">
        <f>IFERROR(VLOOKUP(P180,[47]conductor_pz_summary_hftd_23_re!$B$2:$Q$3636,13,FALSE),0)</f>
        <v>0.43529892279356203</v>
      </c>
      <c r="V180" s="2">
        <f>IFERROR(VLOOKUP(P180,[49]conductor_pz_summary_hftd_23_re!$B$2:$N$3636,13,FALSE),0)</f>
        <v>135</v>
      </c>
      <c r="W180" t="e">
        <f t="shared" si="35"/>
        <v>#DIV/0!</v>
      </c>
      <c r="Z180" s="2" t="s">
        <v>651</v>
      </c>
      <c r="AA180" t="s">
        <v>1035</v>
      </c>
      <c r="AB180" t="s">
        <v>775</v>
      </c>
      <c r="AC180" t="s">
        <v>96</v>
      </c>
      <c r="AD180" t="s">
        <v>292</v>
      </c>
      <c r="AE180" s="2">
        <v>5794551</v>
      </c>
      <c r="AF180" s="2" t="s">
        <v>1036</v>
      </c>
      <c r="AG180" s="2">
        <v>120142240</v>
      </c>
      <c r="AH180" s="2">
        <v>35219281</v>
      </c>
      <c r="AI180" s="2" t="s">
        <v>1037</v>
      </c>
      <c r="AN180" s="57">
        <v>44196</v>
      </c>
      <c r="AO180" s="29" t="s">
        <v>1038</v>
      </c>
      <c r="AP180" s="2">
        <f>AQ180*5280</f>
        <v>30940.800000000003</v>
      </c>
      <c r="AQ180" s="2">
        <v>5.86</v>
      </c>
      <c r="AR180" s="24">
        <v>8236794</v>
      </c>
      <c r="AW180" s="1">
        <f>AU180+AV180</f>
        <v>0</v>
      </c>
      <c r="AX180" s="23">
        <f>AW180/5280</f>
        <v>0</v>
      </c>
    </row>
    <row r="181" spans="1:67" x14ac:dyDescent="0.25">
      <c r="A181" s="2">
        <v>35219591</v>
      </c>
      <c r="B181" s="31" t="s">
        <v>946</v>
      </c>
      <c r="C181" s="2">
        <v>2</v>
      </c>
      <c r="D181" s="2" t="s">
        <v>271</v>
      </c>
      <c r="E181">
        <v>2021228</v>
      </c>
      <c r="F181" s="2">
        <v>2.88</v>
      </c>
      <c r="G181" s="21">
        <f t="shared" si="36"/>
        <v>2.88</v>
      </c>
      <c r="H181" s="2">
        <v>2021</v>
      </c>
      <c r="K181" s="21">
        <f t="shared" si="37"/>
        <v>0</v>
      </c>
      <c r="L181" s="8">
        <v>0</v>
      </c>
      <c r="M181" s="2" t="s">
        <v>272</v>
      </c>
      <c r="N181">
        <v>163541101</v>
      </c>
      <c r="O181" t="s">
        <v>1039</v>
      </c>
      <c r="P181" s="2" t="s">
        <v>89</v>
      </c>
      <c r="Q181" s="22">
        <f>IFERROR(VLOOKUP(P181,[47]conductor_pz_summary_hftd_23_re!$B$2:$Q$3636,8,FALSE),0)</f>
        <v>29</v>
      </c>
      <c r="R181" s="22">
        <f>IFERROR(VLOOKUP(P181,[48]conductor_pz_summary_hftd_23_re!$B$2:$H$3636,7,0),0)/1609</f>
        <v>2.8841288480634493</v>
      </c>
      <c r="S181" s="1">
        <f>IFERROR(VLOOKUP(P181,[47]conductor_pz_summary_hftd_23_re!$B$2:$Q$3636,14,FALSE),0)</f>
        <v>54</v>
      </c>
      <c r="T181" s="1">
        <f t="shared" si="34"/>
        <v>11.806583015215489</v>
      </c>
      <c r="U181" s="1">
        <f>IFERROR(VLOOKUP(P181,[47]conductor_pz_summary_hftd_23_re!$B$2:$Q$3636,13,FALSE),0)</f>
        <v>0.40712355224880997</v>
      </c>
      <c r="V181" s="2">
        <f>IFERROR(VLOOKUP(P181,[49]conductor_pz_summary_hftd_23_re!$B$2:$N$3636,13,FALSE),0)</f>
        <v>306</v>
      </c>
      <c r="W181" t="e">
        <f t="shared" si="35"/>
        <v>#DIV/0!</v>
      </c>
      <c r="Z181" s="2" t="s">
        <v>651</v>
      </c>
      <c r="AA181" t="s">
        <v>1040</v>
      </c>
      <c r="AB181" t="s">
        <v>566</v>
      </c>
      <c r="AC181" t="s">
        <v>567</v>
      </c>
      <c r="AD181" t="s">
        <v>94</v>
      </c>
      <c r="AE181" s="2">
        <v>5794611</v>
      </c>
      <c r="AF181" s="2" t="s">
        <v>1041</v>
      </c>
      <c r="AG181" s="2">
        <v>120173637</v>
      </c>
      <c r="AH181" s="2">
        <v>35219591</v>
      </c>
      <c r="AI181" s="2" t="s">
        <v>1042</v>
      </c>
      <c r="AN181" s="57">
        <v>44203</v>
      </c>
      <c r="AP181" s="2"/>
      <c r="AR181" s="24"/>
      <c r="AW181" s="1"/>
    </row>
    <row r="182" spans="1:67" x14ac:dyDescent="0.25">
      <c r="A182" s="55">
        <v>35219097</v>
      </c>
      <c r="B182" s="31" t="s">
        <v>946</v>
      </c>
      <c r="C182" s="2">
        <v>2</v>
      </c>
      <c r="D182" s="2" t="s">
        <v>271</v>
      </c>
      <c r="E182">
        <v>2021203</v>
      </c>
      <c r="F182" s="2">
        <v>8.58</v>
      </c>
      <c r="G182" s="21">
        <f t="shared" si="36"/>
        <v>8.58</v>
      </c>
      <c r="H182" s="2">
        <v>2021</v>
      </c>
      <c r="K182" s="21">
        <f t="shared" si="37"/>
        <v>0</v>
      </c>
      <c r="L182" s="8">
        <v>0</v>
      </c>
      <c r="M182" s="2" t="s">
        <v>272</v>
      </c>
      <c r="N182">
        <v>254432104</v>
      </c>
      <c r="O182" t="s">
        <v>1043</v>
      </c>
      <c r="P182" s="2" t="s">
        <v>90</v>
      </c>
      <c r="Q182" s="22">
        <f>IFERROR(VLOOKUP(P182,[47]conductor_pz_summary_hftd_23_re!$B$2:$Q$3636,8,FALSE),0)</f>
        <v>27</v>
      </c>
      <c r="R182" s="22">
        <f>IFERROR(VLOOKUP(P182,[48]conductor_pz_summary_hftd_23_re!$B$2:$H$3636,7,0),0)/1609</f>
        <v>2.4276836459869919</v>
      </c>
      <c r="S182" s="1">
        <f>IFERROR(VLOOKUP(P182,[47]conductor_pz_summary_hftd_23_re!$B$2:$Q$3636,14,FALSE),0)</f>
        <v>22</v>
      </c>
      <c r="T182" s="1">
        <f t="shared" si="34"/>
        <v>16.084829794130496</v>
      </c>
      <c r="U182" s="1">
        <f>IFERROR(VLOOKUP(P182,[47]conductor_pz_summary_hftd_23_re!$B$2:$Q$3636,13,FALSE),0)</f>
        <v>0.59573443681964799</v>
      </c>
      <c r="V182" s="2">
        <f>IFERROR(VLOOKUP(P182,[49]conductor_pz_summary_hftd_23_re!$B$2:$N$3636,13,FALSE),0)</f>
        <v>95</v>
      </c>
      <c r="W182" t="e">
        <f t="shared" si="35"/>
        <v>#DIV/0!</v>
      </c>
      <c r="Z182" s="2" t="s">
        <v>651</v>
      </c>
      <c r="AA182" s="6" t="s">
        <v>1044</v>
      </c>
      <c r="AB182" t="s">
        <v>349</v>
      </c>
      <c r="AC182" t="s">
        <v>350</v>
      </c>
      <c r="AD182" t="s">
        <v>94</v>
      </c>
      <c r="AE182" s="2">
        <v>5794546</v>
      </c>
      <c r="AF182" s="2" t="s">
        <v>1045</v>
      </c>
      <c r="AG182" s="2">
        <v>120141762</v>
      </c>
      <c r="AH182" s="55">
        <v>35219097</v>
      </c>
      <c r="AI182" s="2" t="s">
        <v>1046</v>
      </c>
      <c r="AN182" s="57">
        <v>44203</v>
      </c>
      <c r="AP182" s="2"/>
      <c r="AR182" s="24"/>
      <c r="AW182" s="1">
        <f>AU182+AV182</f>
        <v>0</v>
      </c>
      <c r="AX182" s="23">
        <f>AW182/5280</f>
        <v>0</v>
      </c>
    </row>
    <row r="183" spans="1:67" x14ac:dyDescent="0.25">
      <c r="A183" s="2">
        <v>35219266</v>
      </c>
      <c r="B183" s="58" t="s">
        <v>946</v>
      </c>
      <c r="C183" s="2">
        <v>3</v>
      </c>
      <c r="D183" s="2" t="s">
        <v>271</v>
      </c>
      <c r="E183">
        <v>2021209</v>
      </c>
      <c r="F183" s="2">
        <v>5.25</v>
      </c>
      <c r="G183" s="21">
        <f t="shared" si="36"/>
        <v>5.25</v>
      </c>
      <c r="H183" s="2">
        <v>2021</v>
      </c>
      <c r="K183" s="21">
        <f t="shared" si="37"/>
        <v>0</v>
      </c>
      <c r="L183" s="8">
        <v>0</v>
      </c>
      <c r="M183" s="2" t="s">
        <v>272</v>
      </c>
      <c r="N183">
        <v>254452102</v>
      </c>
      <c r="O183" t="s">
        <v>815</v>
      </c>
      <c r="P183" s="2" t="s">
        <v>91</v>
      </c>
      <c r="Q183" s="22">
        <f>IFERROR(VLOOKUP(P183,[47]conductor_pz_summary_hftd_23_re!$B$2:$Q$3636,8,FALSE),0)</f>
        <v>31</v>
      </c>
      <c r="R183" s="22">
        <f>IFERROR(VLOOKUP(P183,[48]conductor_pz_summary_hftd_23_re!$B$2:$H$3636,7,0),0)/1609</f>
        <v>5.253888981142623</v>
      </c>
      <c r="S183" s="1">
        <f>IFERROR(VLOOKUP(P183,[47]conductor_pz_summary_hftd_23_re!$B$2:$Q$3636,14,FALSE),0)</f>
        <v>35</v>
      </c>
      <c r="T183" s="1">
        <f t="shared" si="34"/>
        <v>14.621190514867758</v>
      </c>
      <c r="U183" s="1">
        <f>IFERROR(VLOOKUP(P183,[47]conductor_pz_summary_hftd_23_re!$B$2:$Q$3636,13,FALSE),0)</f>
        <v>0.47165130693121798</v>
      </c>
      <c r="V183" s="2">
        <f>IFERROR(VLOOKUP(P183,[49]conductor_pz_summary_hftd_23_re!$B$2:$N$3636,13,FALSE),0)</f>
        <v>205</v>
      </c>
      <c r="W183" t="e">
        <f t="shared" si="35"/>
        <v>#DIV/0!</v>
      </c>
      <c r="Z183" s="2" t="s">
        <v>651</v>
      </c>
      <c r="AA183" t="s">
        <v>817</v>
      </c>
      <c r="AB183" t="s">
        <v>818</v>
      </c>
      <c r="AC183" t="s">
        <v>350</v>
      </c>
      <c r="AD183" t="s">
        <v>94</v>
      </c>
      <c r="AE183" s="2">
        <v>5794552</v>
      </c>
      <c r="AF183" s="2" t="s">
        <v>1047</v>
      </c>
      <c r="AG183" s="2">
        <v>120141949</v>
      </c>
      <c r="AH183" s="2">
        <v>35219266</v>
      </c>
      <c r="AI183" s="2" t="s">
        <v>1048</v>
      </c>
      <c r="AN183" s="57">
        <v>44203</v>
      </c>
      <c r="AP183" s="2"/>
      <c r="AR183" s="24"/>
      <c r="AW183" s="1">
        <f>AU183+AV183</f>
        <v>0</v>
      </c>
      <c r="AX183" s="23">
        <f>AW183/5280</f>
        <v>0</v>
      </c>
    </row>
    <row r="184" spans="1:67" x14ac:dyDescent="0.25">
      <c r="A184" s="2">
        <v>35219268</v>
      </c>
      <c r="B184" s="31" t="s">
        <v>946</v>
      </c>
      <c r="C184" s="2">
        <v>6</v>
      </c>
      <c r="D184" s="2" t="s">
        <v>271</v>
      </c>
      <c r="E184">
        <v>2021210</v>
      </c>
      <c r="F184" s="2">
        <v>4.5999999999999996</v>
      </c>
      <c r="G184" s="21">
        <f t="shared" si="36"/>
        <v>4.5999999999999996</v>
      </c>
      <c r="H184" s="2">
        <v>2021</v>
      </c>
      <c r="K184" s="21">
        <f t="shared" si="37"/>
        <v>0</v>
      </c>
      <c r="L184" s="8">
        <v>0</v>
      </c>
      <c r="M184" s="2" t="s">
        <v>272</v>
      </c>
      <c r="N184">
        <v>254452101</v>
      </c>
      <c r="O184" t="s">
        <v>901</v>
      </c>
      <c r="P184" s="2" t="s">
        <v>92</v>
      </c>
      <c r="Q184" s="22">
        <f>IFERROR(VLOOKUP(P184,[47]conductor_pz_summary_hftd_23_re!$B$2:$Q$3636,8,FALSE),0)</f>
        <v>40</v>
      </c>
      <c r="R184" s="22">
        <f>IFERROR(VLOOKUP(P184,[48]conductor_pz_summary_hftd_23_re!$B$2:$H$3636,7,0),0)/1609</f>
        <v>4.602897171829671</v>
      </c>
      <c r="S184" s="1">
        <f>IFERROR(VLOOKUP(P184,[47]conductor_pz_summary_hftd_23_re!$B$2:$Q$3636,14,FALSE),0)</f>
        <v>36</v>
      </c>
      <c r="T184" s="1">
        <f t="shared" si="34"/>
        <v>18.84867942931816</v>
      </c>
      <c r="U184" s="1">
        <f>IFERROR(VLOOKUP(P184,[47]conductor_pz_summary_hftd_23_re!$B$2:$Q$3636,13,FALSE),0)</f>
        <v>0.47121698573295401</v>
      </c>
      <c r="V184" s="2">
        <f>IFERROR(VLOOKUP(P184,[49]conductor_pz_summary_hftd_23_re!$B$2:$N$3636,13,FALSE),0)</f>
        <v>66</v>
      </c>
      <c r="W184" t="e">
        <f t="shared" si="35"/>
        <v>#DIV/0!</v>
      </c>
      <c r="Z184" s="2" t="s">
        <v>651</v>
      </c>
      <c r="AA184" t="s">
        <v>817</v>
      </c>
      <c r="AB184" t="s">
        <v>818</v>
      </c>
      <c r="AC184" t="s">
        <v>350</v>
      </c>
      <c r="AD184" t="s">
        <v>94</v>
      </c>
      <c r="AE184" s="2">
        <v>5794541</v>
      </c>
      <c r="AF184" s="2" t="s">
        <v>1049</v>
      </c>
      <c r="AG184" s="2">
        <v>120142035</v>
      </c>
      <c r="AH184" s="2">
        <v>35219268</v>
      </c>
      <c r="AI184" s="2" t="s">
        <v>1050</v>
      </c>
      <c r="AN184" s="57">
        <v>44203</v>
      </c>
      <c r="AO184" s="29" t="s">
        <v>1051</v>
      </c>
      <c r="AP184" s="2">
        <f>AQ184*5280</f>
        <v>24287.999999999996</v>
      </c>
      <c r="AQ184" s="2">
        <v>4.5999999999999996</v>
      </c>
      <c r="AR184" s="24">
        <v>7389000</v>
      </c>
      <c r="AW184" s="1">
        <f>AU184+AV184</f>
        <v>0</v>
      </c>
      <c r="AX184" s="23">
        <f>AW184/5280</f>
        <v>0</v>
      </c>
    </row>
    <row r="185" spans="1:67" x14ac:dyDescent="0.25">
      <c r="A185" s="2">
        <v>35219267</v>
      </c>
      <c r="B185" s="58" t="s">
        <v>946</v>
      </c>
      <c r="C185" s="2">
        <v>3</v>
      </c>
      <c r="D185" s="2" t="s">
        <v>271</v>
      </c>
      <c r="E185">
        <v>2021223</v>
      </c>
      <c r="F185" s="2">
        <v>4.2699999999999996</v>
      </c>
      <c r="G185" s="21">
        <f t="shared" si="36"/>
        <v>4.2699999999999996</v>
      </c>
      <c r="H185" s="2">
        <v>2021</v>
      </c>
      <c r="K185" s="21">
        <f t="shared" si="37"/>
        <v>0</v>
      </c>
      <c r="L185" s="8">
        <v>0</v>
      </c>
      <c r="M185" s="2" t="s">
        <v>272</v>
      </c>
      <c r="N185">
        <v>254452102</v>
      </c>
      <c r="O185" t="s">
        <v>815</v>
      </c>
      <c r="P185" s="2" t="s">
        <v>93</v>
      </c>
      <c r="Q185" s="22">
        <f>IFERROR(VLOOKUP(P185,[47]conductor_pz_summary_hftd_23_re!$B$2:$Q$3636,8,FALSE),0)</f>
        <v>38</v>
      </c>
      <c r="R185" s="22">
        <f>IFERROR(VLOOKUP(P185,[48]conductor_pz_summary_hftd_23_re!$B$2:$H$3636,7,0),0)/1609</f>
        <v>4.2727186258042078</v>
      </c>
      <c r="S185" s="1">
        <f>IFERROR(VLOOKUP(P185,[47]conductor_pz_summary_hftd_23_re!$B$2:$Q$3636,14,FALSE),0)</f>
        <v>50</v>
      </c>
      <c r="T185" s="1">
        <f t="shared" si="34"/>
        <v>15.978970017877412</v>
      </c>
      <c r="U185" s="1">
        <f>IFERROR(VLOOKUP(P185,[47]conductor_pz_summary_hftd_23_re!$B$2:$Q$3636,13,FALSE),0)</f>
        <v>0.42049921099677401</v>
      </c>
      <c r="V185" s="2">
        <f>IFERROR(VLOOKUP(P185,[49]conductor_pz_summary_hftd_23_re!$B$2:$N$3636,13,FALSE),0)</f>
        <v>157</v>
      </c>
      <c r="W185" t="e">
        <f t="shared" si="35"/>
        <v>#DIV/0!</v>
      </c>
      <c r="Z185" s="2" t="s">
        <v>651</v>
      </c>
      <c r="AA185" t="s">
        <v>817</v>
      </c>
      <c r="AB185" t="s">
        <v>818</v>
      </c>
      <c r="AC185" t="s">
        <v>350</v>
      </c>
      <c r="AD185" t="s">
        <v>94</v>
      </c>
      <c r="AE185" s="2">
        <v>5794552</v>
      </c>
      <c r="AF185" s="2" t="s">
        <v>1052</v>
      </c>
      <c r="AG185" s="2">
        <v>120142033</v>
      </c>
      <c r="AH185" s="2">
        <v>35219267</v>
      </c>
      <c r="AI185" s="2" t="s">
        <v>1053</v>
      </c>
      <c r="AN185" s="57">
        <v>44203</v>
      </c>
      <c r="AR185" s="24"/>
      <c r="AW185" s="1">
        <f>AU185+AV185</f>
        <v>0</v>
      </c>
      <c r="AX185" s="23">
        <f>AW185/5280</f>
        <v>0</v>
      </c>
    </row>
    <row r="186" spans="1:67" x14ac:dyDescent="0.25">
      <c r="A186" s="2">
        <v>35219587</v>
      </c>
      <c r="B186" s="58" t="s">
        <v>946</v>
      </c>
      <c r="C186" s="2">
        <v>3</v>
      </c>
      <c r="D186" s="2" t="s">
        <v>271</v>
      </c>
      <c r="E186">
        <v>2021224</v>
      </c>
      <c r="F186" s="2">
        <v>2.1549999999999998</v>
      </c>
      <c r="G186" s="21">
        <f t="shared" si="36"/>
        <v>2.1549999999999998</v>
      </c>
      <c r="H186" s="2">
        <v>2021</v>
      </c>
      <c r="K186" s="21">
        <f t="shared" si="37"/>
        <v>0</v>
      </c>
      <c r="L186" s="8">
        <v>0</v>
      </c>
      <c r="M186" s="2" t="s">
        <v>272</v>
      </c>
      <c r="N186">
        <v>254452102</v>
      </c>
      <c r="O186" t="s">
        <v>815</v>
      </c>
      <c r="P186" s="2" t="s">
        <v>93</v>
      </c>
      <c r="Q186" s="22">
        <f>IFERROR(VLOOKUP(P186,[47]conductor_pz_summary_hftd_23_re!$B$2:$Q$3636,8,FALSE),0)</f>
        <v>38</v>
      </c>
      <c r="R186" s="22">
        <f>IFERROR(VLOOKUP(P186,[48]conductor_pz_summary_hftd_23_re!$B$2:$H$3636,7,0),0)/1609</f>
        <v>4.2727186258042078</v>
      </c>
      <c r="S186" s="1">
        <f>IFERROR(VLOOKUP(P186,[47]conductor_pz_summary_hftd_23_re!$B$2:$Q$3636,14,FALSE),0)</f>
        <v>50</v>
      </c>
      <c r="T186" s="1">
        <f t="shared" si="34"/>
        <v>15.978970017877412</v>
      </c>
      <c r="U186" s="1">
        <f>IFERROR(VLOOKUP(P186,[47]conductor_pz_summary_hftd_23_re!$B$2:$Q$3636,13,FALSE),0)</f>
        <v>0.42049921099677401</v>
      </c>
      <c r="V186" s="2">
        <f>IFERROR(VLOOKUP(P186,[49]conductor_pz_summary_hftd_23_re!$B$2:$N$3636,13,FALSE),0)</f>
        <v>157</v>
      </c>
      <c r="W186" t="e">
        <f t="shared" si="35"/>
        <v>#DIV/0!</v>
      </c>
      <c r="Z186" s="2" t="s">
        <v>651</v>
      </c>
      <c r="AA186" t="s">
        <v>817</v>
      </c>
      <c r="AB186" t="s">
        <v>818</v>
      </c>
      <c r="AC186" t="s">
        <v>350</v>
      </c>
      <c r="AD186" t="s">
        <v>94</v>
      </c>
      <c r="AE186" s="2">
        <v>5794552</v>
      </c>
      <c r="AF186" s="2" t="s">
        <v>1054</v>
      </c>
      <c r="AG186" s="2">
        <v>120165147</v>
      </c>
      <c r="AH186" s="2">
        <v>35219587</v>
      </c>
      <c r="AI186" s="2" t="s">
        <v>1055</v>
      </c>
      <c r="AN186" s="57">
        <v>44203</v>
      </c>
      <c r="AR186" s="24"/>
      <c r="AW186" s="1"/>
      <c r="AX186" s="23"/>
    </row>
    <row r="187" spans="1:67" x14ac:dyDescent="0.25">
      <c r="A187" s="2">
        <v>35219588</v>
      </c>
      <c r="B187" s="58" t="s">
        <v>946</v>
      </c>
      <c r="C187" s="2">
        <v>3</v>
      </c>
      <c r="D187" s="2" t="s">
        <v>271</v>
      </c>
      <c r="E187">
        <v>2021225</v>
      </c>
      <c r="F187" s="2">
        <v>2.1549999999999998</v>
      </c>
      <c r="G187" s="21">
        <f t="shared" si="36"/>
        <v>2.1549999999999998</v>
      </c>
      <c r="H187" s="2">
        <v>2021</v>
      </c>
      <c r="K187" s="21">
        <f t="shared" si="37"/>
        <v>0</v>
      </c>
      <c r="L187" s="8">
        <v>0</v>
      </c>
      <c r="M187" s="2" t="s">
        <v>272</v>
      </c>
      <c r="N187">
        <v>254452102</v>
      </c>
      <c r="O187" t="s">
        <v>815</v>
      </c>
      <c r="P187" s="2" t="s">
        <v>93</v>
      </c>
      <c r="Q187" s="22">
        <f>IFERROR(VLOOKUP(P187,[47]conductor_pz_summary_hftd_23_re!$B$2:$Q$3636,8,FALSE),0)</f>
        <v>38</v>
      </c>
      <c r="R187" s="22">
        <f>IFERROR(VLOOKUP(P187,[48]conductor_pz_summary_hftd_23_re!$B$2:$H$3636,7,0),0)/1609</f>
        <v>4.2727186258042078</v>
      </c>
      <c r="S187" s="1">
        <f>IFERROR(VLOOKUP(P187,[47]conductor_pz_summary_hftd_23_re!$B$2:$Q$3636,14,FALSE),0)</f>
        <v>50</v>
      </c>
      <c r="T187" s="1">
        <f t="shared" si="34"/>
        <v>15.978970017877412</v>
      </c>
      <c r="U187" s="1">
        <f>IFERROR(VLOOKUP(P187,[47]conductor_pz_summary_hftd_23_re!$B$2:$Q$3636,13,FALSE),0)</f>
        <v>0.42049921099677401</v>
      </c>
      <c r="V187" s="2">
        <f>IFERROR(VLOOKUP(P187,[49]conductor_pz_summary_hftd_23_re!$B$2:$N$3636,13,FALSE),0)</f>
        <v>157</v>
      </c>
      <c r="W187" t="e">
        <f t="shared" si="35"/>
        <v>#DIV/0!</v>
      </c>
      <c r="Z187" s="2" t="s">
        <v>651</v>
      </c>
      <c r="AA187" t="s">
        <v>817</v>
      </c>
      <c r="AB187" t="s">
        <v>818</v>
      </c>
      <c r="AC187" t="s">
        <v>350</v>
      </c>
      <c r="AD187" t="s">
        <v>94</v>
      </c>
      <c r="AE187" s="2">
        <v>5794552</v>
      </c>
      <c r="AF187" s="2" t="s">
        <v>1056</v>
      </c>
      <c r="AG187" s="2">
        <v>120165148</v>
      </c>
      <c r="AH187" s="2">
        <v>35219588</v>
      </c>
      <c r="AI187" s="2" t="s">
        <v>1057</v>
      </c>
      <c r="AN187" s="57">
        <v>44203</v>
      </c>
      <c r="AR187" s="24"/>
      <c r="AW187" s="1"/>
    </row>
    <row r="188" spans="1:67" hidden="1" x14ac:dyDescent="0.25">
      <c r="A188" s="30">
        <v>31361965</v>
      </c>
      <c r="B188" s="38" t="s">
        <v>1058</v>
      </c>
      <c r="C188" s="1"/>
      <c r="D188" s="1" t="s">
        <v>1059</v>
      </c>
      <c r="E188" s="6">
        <v>2021777</v>
      </c>
      <c r="F188" s="1">
        <v>0.45</v>
      </c>
      <c r="G188" s="21">
        <f t="shared" si="36"/>
        <v>0.45</v>
      </c>
      <c r="H188" s="7">
        <v>2021</v>
      </c>
      <c r="I188" s="21"/>
      <c r="J188" s="21"/>
      <c r="K188" s="1"/>
      <c r="L188" s="8">
        <v>130197.7</v>
      </c>
      <c r="M188" s="1" t="s">
        <v>490</v>
      </c>
      <c r="N188" s="9">
        <v>43071101</v>
      </c>
      <c r="O188" s="6" t="s">
        <v>425</v>
      </c>
      <c r="P188" s="1" t="s">
        <v>1060</v>
      </c>
      <c r="Q188" s="22">
        <f>IFERROR(VLOOKUP(P188,[47]conductor_pz_summary_hftd_23_re!$B$2:$Q$3636,8,FALSE),0)</f>
        <v>68</v>
      </c>
      <c r="R188" s="22">
        <f>IFERROR(VLOOKUP(P188,[48]conductor_pz_summary_hftd_23_re!$B$2:$H$3636,7,0),0)/1609</f>
        <v>6.5106530793033555</v>
      </c>
      <c r="S188" s="1">
        <f>IFERROR(VLOOKUP(P188,[47]conductor_pz_summary_hftd_23_re!$B$2:$Q$3636,14,FALSE),0)</f>
        <v>1794</v>
      </c>
      <c r="T188" s="1">
        <f t="shared" si="34"/>
        <v>0.99704213549559795</v>
      </c>
      <c r="U188" s="1">
        <f>IFERROR(VLOOKUP(P188,[47]conductor_pz_summary_hftd_23_re!$B$2:$Q$3636,13,FALSE),0)</f>
        <v>1.4662384345523499E-2</v>
      </c>
      <c r="V188" s="2">
        <f>IFERROR(VLOOKUP(P188,[49]conductor_pz_summary_hftd_23_re!$B$2:$N$3636,13,FALSE),0)</f>
        <v>1845</v>
      </c>
      <c r="W188">
        <f t="shared" si="35"/>
        <v>6.8223919467510122E-2</v>
      </c>
      <c r="X188" s="1">
        <v>1151</v>
      </c>
      <c r="Y188" s="1" t="s">
        <v>491</v>
      </c>
      <c r="Z188" s="1" t="s">
        <v>501</v>
      </c>
      <c r="AA188" s="6" t="s">
        <v>427</v>
      </c>
      <c r="AB188" s="6" t="s">
        <v>298</v>
      </c>
      <c r="AC188" s="6" t="s">
        <v>298</v>
      </c>
      <c r="AD188" s="6" t="s">
        <v>292</v>
      </c>
      <c r="AE188" s="1">
        <v>5530175</v>
      </c>
      <c r="AF188" s="1"/>
      <c r="AG188" s="1">
        <v>113751296</v>
      </c>
      <c r="AH188" s="30">
        <v>31361965</v>
      </c>
      <c r="AI188" s="1" t="s">
        <v>1061</v>
      </c>
      <c r="AJ188" s="1"/>
      <c r="AK188" s="1">
        <v>2367</v>
      </c>
      <c r="AL188" s="1">
        <v>0</v>
      </c>
      <c r="AM188" s="1">
        <v>0</v>
      </c>
      <c r="AN188" s="1">
        <v>0</v>
      </c>
      <c r="AO188" s="39" t="s">
        <v>1062</v>
      </c>
      <c r="AP188" s="1">
        <v>2300</v>
      </c>
      <c r="AQ188" s="23">
        <f>AP188/5280</f>
        <v>0.43560606060606061</v>
      </c>
      <c r="AR188" s="25">
        <v>345000</v>
      </c>
      <c r="AS188" s="1" t="s">
        <v>497</v>
      </c>
      <c r="AT188" s="6"/>
      <c r="AU188" s="6"/>
      <c r="AV188" s="6"/>
      <c r="AW188" s="1">
        <f>SUM(AT188:AV188)</f>
        <v>0</v>
      </c>
      <c r="AX188" s="1">
        <f>SUM(AU188:AW188)</f>
        <v>0</v>
      </c>
      <c r="AY188" s="23">
        <f>AX188/5280</f>
        <v>0</v>
      </c>
      <c r="AZ188" s="39" t="s">
        <v>1063</v>
      </c>
      <c r="BA188" s="39" t="s">
        <v>1064</v>
      </c>
      <c r="BB188" s="1">
        <v>0</v>
      </c>
      <c r="BC188" s="1">
        <v>0</v>
      </c>
      <c r="BD188" s="1">
        <v>2367</v>
      </c>
      <c r="BE188" s="1">
        <v>2367</v>
      </c>
      <c r="BF188" s="23">
        <f>BE188/5280</f>
        <v>0.44829545454545455</v>
      </c>
      <c r="BG188" s="26">
        <v>797947</v>
      </c>
      <c r="BH188" s="25">
        <v>1245293</v>
      </c>
      <c r="BI188" s="27">
        <f>BG188/BE188</f>
        <v>337.11322348964933</v>
      </c>
      <c r="BJ188" s="6"/>
      <c r="BK188" s="6"/>
      <c r="BL188" s="6"/>
      <c r="BM188" s="6"/>
      <c r="BN188" s="6"/>
      <c r="BO188" s="6"/>
    </row>
    <row r="189" spans="1:67" hidden="1" x14ac:dyDescent="0.25">
      <c r="A189" s="30">
        <v>35098621</v>
      </c>
      <c r="B189" s="38" t="s">
        <v>1065</v>
      </c>
      <c r="C189" s="1"/>
      <c r="D189" s="1" t="s">
        <v>1066</v>
      </c>
      <c r="E189" s="32"/>
      <c r="F189" s="1">
        <v>1.07</v>
      </c>
      <c r="G189" s="21">
        <f t="shared" si="36"/>
        <v>0</v>
      </c>
      <c r="H189" s="7">
        <v>2020</v>
      </c>
      <c r="I189" s="21">
        <v>1.07</v>
      </c>
      <c r="J189" s="21"/>
      <c r="K189" s="21">
        <f>SUM(I189:J189)</f>
        <v>1.07</v>
      </c>
      <c r="L189" s="8">
        <v>1372204.3</v>
      </c>
      <c r="M189" s="1" t="s">
        <v>1067</v>
      </c>
      <c r="N189" s="9">
        <v>152471101</v>
      </c>
      <c r="O189" s="6" t="s">
        <v>857</v>
      </c>
      <c r="P189" s="1" t="s">
        <v>40</v>
      </c>
      <c r="Q189" s="22">
        <f>IFERROR(VLOOKUP(P189,[47]conductor_pz_summary_hftd_23_re!$B$2:$Q$3636,8,FALSE),0)</f>
        <v>76</v>
      </c>
      <c r="R189" s="22">
        <f>IFERROR(VLOOKUP(P189,[48]conductor_pz_summary_hftd_23_re!$B$2:$H$3636,7,0),0)/1609</f>
        <v>9.1336080573515233</v>
      </c>
      <c r="S189" s="1">
        <f>IFERROR(VLOOKUP(P189,[47]conductor_pz_summary_hftd_23_re!$B$2:$Q$3636,14,FALSE),0)</f>
        <v>606</v>
      </c>
      <c r="T189" s="1">
        <f t="shared" si="34"/>
        <v>9.8207301508378553</v>
      </c>
      <c r="U189" s="1">
        <f>IFERROR(VLOOKUP(P189,[47]conductor_pz_summary_hftd_23_re!$B$2:$Q$3636,13,FALSE),0)</f>
        <v>0.129220133563656</v>
      </c>
      <c r="V189" s="2">
        <f>IFERROR(VLOOKUP(P189,[49]conductor_pz_summary_hftd_23_re!$B$2:$N$3636,13,FALSE),0)</f>
        <v>1358</v>
      </c>
      <c r="W189">
        <f t="shared" si="35"/>
        <v>1.0162498824973676</v>
      </c>
      <c r="X189" s="1">
        <v>198</v>
      </c>
      <c r="Y189" s="1" t="s">
        <v>491</v>
      </c>
      <c r="Z189" s="1" t="s">
        <v>492</v>
      </c>
      <c r="AA189" s="6" t="s">
        <v>1068</v>
      </c>
      <c r="AB189" s="6" t="s">
        <v>525</v>
      </c>
      <c r="AC189" s="6" t="s">
        <v>96</v>
      </c>
      <c r="AD189" s="6" t="s">
        <v>292</v>
      </c>
      <c r="AE189" s="1">
        <v>5785303</v>
      </c>
      <c r="AF189" s="1" t="s">
        <v>1069</v>
      </c>
      <c r="AG189" s="1">
        <v>117177530</v>
      </c>
      <c r="AH189" s="30">
        <v>35098621</v>
      </c>
      <c r="AI189" s="1" t="s">
        <v>1070</v>
      </c>
      <c r="AJ189" s="1">
        <v>1881</v>
      </c>
      <c r="AK189" s="1">
        <v>3761</v>
      </c>
      <c r="AL189" s="1">
        <v>0</v>
      </c>
      <c r="AM189" s="1">
        <v>0</v>
      </c>
      <c r="AN189" s="6"/>
      <c r="AO189" s="33" t="s">
        <v>1071</v>
      </c>
      <c r="AP189" s="1">
        <v>9820.8000000000011</v>
      </c>
      <c r="AQ189" s="23">
        <v>1.86</v>
      </c>
      <c r="AR189" s="25">
        <v>1975040</v>
      </c>
      <c r="AS189" s="33" t="s">
        <v>1072</v>
      </c>
      <c r="AT189" s="6">
        <v>0</v>
      </c>
      <c r="AU189" s="6">
        <v>0</v>
      </c>
      <c r="AV189" s="6">
        <v>5649.6</v>
      </c>
      <c r="AW189" s="1">
        <f>SUM(AT189:AV189)</f>
        <v>5649.6</v>
      </c>
      <c r="AX189" s="23">
        <f t="shared" ref="AX189:AX200" si="38">AW189/5280</f>
        <v>1.07</v>
      </c>
      <c r="AY189" s="34">
        <v>2054400.0000000002</v>
      </c>
      <c r="AZ189" s="39" t="s">
        <v>1073</v>
      </c>
      <c r="BA189" s="39" t="s">
        <v>1074</v>
      </c>
      <c r="BB189" s="1">
        <v>0</v>
      </c>
      <c r="BC189" s="1">
        <v>3761</v>
      </c>
      <c r="BD189" s="1">
        <v>1881</v>
      </c>
      <c r="BE189" s="1">
        <v>5642</v>
      </c>
      <c r="BF189" s="23">
        <v>1.0685606060606061</v>
      </c>
      <c r="BG189" s="26">
        <v>2185500</v>
      </c>
      <c r="BH189" s="25">
        <v>2927538</v>
      </c>
      <c r="BI189" s="27">
        <v>387.36263736263737</v>
      </c>
      <c r="BJ189" s="6"/>
      <c r="BK189" s="6"/>
      <c r="BL189" s="6"/>
      <c r="BM189" s="6"/>
      <c r="BN189" s="6"/>
      <c r="BO189" s="6"/>
    </row>
    <row r="190" spans="1:67" hidden="1" x14ac:dyDescent="0.25">
      <c r="A190" s="38">
        <v>35145001</v>
      </c>
      <c r="B190" s="60" t="s">
        <v>1075</v>
      </c>
      <c r="C190" s="1"/>
      <c r="D190" s="1" t="s">
        <v>1059</v>
      </c>
      <c r="E190" s="6"/>
      <c r="F190" s="21">
        <v>1.6</v>
      </c>
      <c r="G190" s="21">
        <f t="shared" si="36"/>
        <v>1.6</v>
      </c>
      <c r="H190" s="7">
        <v>2021</v>
      </c>
      <c r="I190" s="21"/>
      <c r="J190" s="21"/>
      <c r="K190" s="1"/>
      <c r="L190" s="8">
        <v>146558.54999999999</v>
      </c>
      <c r="M190" s="1" t="s">
        <v>658</v>
      </c>
      <c r="N190" s="9">
        <v>12022215</v>
      </c>
      <c r="O190" s="6" t="s">
        <v>1076</v>
      </c>
      <c r="P190" s="1" t="s">
        <v>1077</v>
      </c>
      <c r="Q190" s="22">
        <f>IFERROR(VLOOKUP(P190,[47]conductor_pz_summary_hftd_23_re!$B$2:$Q$3636,8,FALSE),0)</f>
        <v>106</v>
      </c>
      <c r="R190" s="22">
        <f>IFERROR(VLOOKUP(P190,[48]conductor_pz_summary_hftd_23_re!$B$2:$H$3636,7,0),0)/1609</f>
        <v>2.0890566730285953</v>
      </c>
      <c r="S190" s="1">
        <f>IFERROR(VLOOKUP(P190,[47]conductor_pz_summary_hftd_23_re!$B$2:$Q$3636,14,FALSE),0)</f>
        <v>1739</v>
      </c>
      <c r="T190" s="1">
        <f t="shared" si="34"/>
        <v>1.7951073585415118</v>
      </c>
      <c r="U190" s="1">
        <f>IFERROR(VLOOKUP(P190,[47]conductor_pz_summary_hftd_23_re!$B$2:$Q$3636,13,FALSE),0)</f>
        <v>1.6934975080580301E-2</v>
      </c>
      <c r="V190" s="2">
        <f>IFERROR(VLOOKUP(P190,[49]conductor_pz_summary_hftd_23_re!$B$2:$N$3636,13,FALSE),0)</f>
        <v>1716</v>
      </c>
      <c r="W190">
        <f t="shared" si="35"/>
        <v>1.3511929221161603</v>
      </c>
      <c r="X190" s="1">
        <v>1165</v>
      </c>
      <c r="Y190" s="1" t="s">
        <v>491</v>
      </c>
      <c r="Z190" s="1" t="s">
        <v>660</v>
      </c>
      <c r="AA190" s="6" t="s">
        <v>726</v>
      </c>
      <c r="AB190" s="6" t="s">
        <v>1078</v>
      </c>
      <c r="AC190" s="6" t="s">
        <v>728</v>
      </c>
      <c r="AD190" s="6" t="s">
        <v>99</v>
      </c>
      <c r="AE190" s="1">
        <v>5788778</v>
      </c>
      <c r="AF190" s="1" t="s">
        <v>1079</v>
      </c>
      <c r="AG190" s="1">
        <v>118259181</v>
      </c>
      <c r="AH190" s="38">
        <v>35145001</v>
      </c>
      <c r="AI190" s="1" t="s">
        <v>1080</v>
      </c>
      <c r="AJ190" s="1">
        <v>475.2</v>
      </c>
      <c r="AK190" s="1">
        <v>20592</v>
      </c>
      <c r="AL190" s="1">
        <v>0</v>
      </c>
      <c r="AM190" s="1">
        <v>0</v>
      </c>
      <c r="AN190" s="6"/>
      <c r="AO190" s="43" t="s">
        <v>1081</v>
      </c>
      <c r="AP190" s="1">
        <v>11616.000000000002</v>
      </c>
      <c r="AQ190" s="23">
        <v>2.2000000000000002</v>
      </c>
      <c r="AR190" s="25">
        <v>19530000</v>
      </c>
      <c r="AS190" s="1" t="s">
        <v>497</v>
      </c>
      <c r="AT190" s="6">
        <v>0</v>
      </c>
      <c r="AU190" s="6">
        <v>20592</v>
      </c>
      <c r="AV190" s="6">
        <v>475.2</v>
      </c>
      <c r="AW190" s="1">
        <f t="shared" ref="AW190:AW200" si="39">AU190+AV190</f>
        <v>21067.200000000001</v>
      </c>
      <c r="AX190" s="23">
        <f t="shared" si="38"/>
        <v>3.99</v>
      </c>
      <c r="AY190" s="34">
        <v>16758000</v>
      </c>
      <c r="AZ190" s="2"/>
      <c r="BA190" s="2"/>
      <c r="BB190" s="1"/>
      <c r="BC190" s="1"/>
      <c r="BD190" s="1"/>
      <c r="BE190" s="1"/>
      <c r="BF190" s="23"/>
      <c r="BG190" s="26"/>
      <c r="BH190" s="25"/>
      <c r="BI190" s="27"/>
      <c r="BJ190" s="6"/>
      <c r="BK190" s="6"/>
      <c r="BL190" s="6"/>
      <c r="BM190" s="6"/>
      <c r="BN190" s="6"/>
      <c r="BO190" s="6"/>
    </row>
    <row r="191" spans="1:67" hidden="1" x14ac:dyDescent="0.25">
      <c r="A191" s="38">
        <v>35144944</v>
      </c>
      <c r="B191" s="60" t="s">
        <v>1075</v>
      </c>
      <c r="C191" s="1"/>
      <c r="D191" s="1" t="s">
        <v>1059</v>
      </c>
      <c r="E191" s="6"/>
      <c r="F191" s="21">
        <v>0.26</v>
      </c>
      <c r="G191" s="21">
        <f t="shared" si="36"/>
        <v>0.26</v>
      </c>
      <c r="H191" s="7">
        <v>2021</v>
      </c>
      <c r="I191" s="21"/>
      <c r="J191" s="21"/>
      <c r="K191" s="1"/>
      <c r="L191" s="8">
        <v>118187.81</v>
      </c>
      <c r="M191" s="1" t="s">
        <v>658</v>
      </c>
      <c r="N191" s="9">
        <v>22721107</v>
      </c>
      <c r="O191" s="6" t="s">
        <v>1082</v>
      </c>
      <c r="P191" s="1" t="s">
        <v>1083</v>
      </c>
      <c r="Q191" s="22">
        <f>IFERROR(VLOOKUP(P191,[47]conductor_pz_summary_hftd_23_re!$B$2:$Q$3636,8,FALSE),0)</f>
        <v>45</v>
      </c>
      <c r="R191" s="22">
        <f>IFERROR(VLOOKUP(P191,[48]conductor_pz_summary_hftd_23_re!$B$2:$H$3636,7,0),0)/1609</f>
        <v>1.0037640759405717</v>
      </c>
      <c r="S191" s="1">
        <f>IFERROR(VLOOKUP(P191,[47]conductor_pz_summary_hftd_23_re!$B$2:$Q$3636,14,FALSE),0)</f>
        <v>2336</v>
      </c>
      <c r="T191" s="1">
        <f t="shared" si="34"/>
        <v>0.14044579007855446</v>
      </c>
      <c r="U191" s="1">
        <f>IFERROR(VLOOKUP(P191,[47]conductor_pz_summary_hftd_23_re!$B$2:$Q$3636,13,FALSE),0)</f>
        <v>3.1210175573012102E-3</v>
      </c>
      <c r="V191" s="2">
        <f>IFERROR(VLOOKUP(P191,[49]conductor_pz_summary_hftd_23_re!$B$2:$N$3636,13,FALSE),0)</f>
        <v>2144</v>
      </c>
      <c r="W191">
        <f t="shared" si="35"/>
        <v>3.6015182484335329E-2</v>
      </c>
      <c r="X191" s="1">
        <v>2845</v>
      </c>
      <c r="Y191" s="1" t="s">
        <v>491</v>
      </c>
      <c r="Z191" s="1" t="s">
        <v>660</v>
      </c>
      <c r="AA191" s="6" t="s">
        <v>1084</v>
      </c>
      <c r="AB191" s="6" t="s">
        <v>1085</v>
      </c>
      <c r="AC191" s="6" t="s">
        <v>878</v>
      </c>
      <c r="AD191" s="6" t="s">
        <v>129</v>
      </c>
      <c r="AE191" s="1">
        <v>5530170</v>
      </c>
      <c r="AF191" s="1"/>
      <c r="AG191" s="1">
        <v>118261958</v>
      </c>
      <c r="AH191" s="38">
        <v>35144944</v>
      </c>
      <c r="AI191" s="1" t="s">
        <v>1086</v>
      </c>
      <c r="AJ191" s="1">
        <v>0</v>
      </c>
      <c r="AK191" s="1">
        <v>739.2</v>
      </c>
      <c r="AL191" s="1">
        <v>0</v>
      </c>
      <c r="AM191" s="1">
        <v>0</v>
      </c>
      <c r="AN191" s="6"/>
      <c r="AO191" s="43" t="s">
        <v>1087</v>
      </c>
      <c r="AP191" s="1">
        <v>739.2</v>
      </c>
      <c r="AQ191" s="23">
        <v>0.14000000000000001</v>
      </c>
      <c r="AR191" s="25">
        <v>738936</v>
      </c>
      <c r="AS191" s="1" t="s">
        <v>497</v>
      </c>
      <c r="AT191" s="6">
        <v>0</v>
      </c>
      <c r="AU191" s="6">
        <v>739.2</v>
      </c>
      <c r="AV191" s="6">
        <v>0</v>
      </c>
      <c r="AW191" s="1">
        <f t="shared" si="39"/>
        <v>739.2</v>
      </c>
      <c r="AX191" s="23">
        <f t="shared" si="38"/>
        <v>0.14000000000000001</v>
      </c>
      <c r="AY191" s="34">
        <v>588000</v>
      </c>
      <c r="AZ191" s="39" t="s">
        <v>1088</v>
      </c>
      <c r="BA191" s="1"/>
      <c r="BB191" s="1"/>
      <c r="BC191" s="1"/>
      <c r="BD191" s="1"/>
      <c r="BE191" s="1"/>
      <c r="BF191" s="23"/>
      <c r="BG191" s="26"/>
      <c r="BH191" s="25"/>
      <c r="BI191" s="27"/>
      <c r="BJ191" s="6"/>
      <c r="BK191" s="6"/>
      <c r="BL191" s="6"/>
      <c r="BM191" s="6"/>
      <c r="BN191" s="6"/>
      <c r="BO191" s="6"/>
    </row>
    <row r="192" spans="1:67" hidden="1" x14ac:dyDescent="0.25">
      <c r="A192" s="38">
        <v>35145002</v>
      </c>
      <c r="B192" s="60" t="s">
        <v>1075</v>
      </c>
      <c r="C192" s="1"/>
      <c r="D192" s="1" t="s">
        <v>1059</v>
      </c>
      <c r="E192" s="6"/>
      <c r="F192" s="21">
        <v>0.68</v>
      </c>
      <c r="G192" s="21">
        <f t="shared" si="36"/>
        <v>0.68</v>
      </c>
      <c r="H192" s="7">
        <v>2021</v>
      </c>
      <c r="I192" s="21"/>
      <c r="J192" s="21"/>
      <c r="K192" s="1"/>
      <c r="L192" s="8">
        <v>115275.8</v>
      </c>
      <c r="M192" s="1" t="s">
        <v>1089</v>
      </c>
      <c r="N192" s="9">
        <v>42481101</v>
      </c>
      <c r="O192" s="6" t="s">
        <v>1090</v>
      </c>
      <c r="P192" s="1" t="s">
        <v>1091</v>
      </c>
      <c r="Q192" s="22">
        <f>IFERROR(VLOOKUP(P192,[47]conductor_pz_summary_hftd_23_re!$B$2:$Q$3636,8,FALSE),0)</f>
        <v>19</v>
      </c>
      <c r="R192" s="22">
        <f>IFERROR(VLOOKUP(P192,[48]conductor_pz_summary_hftd_23_re!$B$2:$H$3636,7,0),0)/1609</f>
        <v>1.6721950997086015</v>
      </c>
      <c r="S192" s="1">
        <f>IFERROR(VLOOKUP(P192,[47]conductor_pz_summary_hftd_23_re!$B$2:$Q$3636,14,FALSE),0)</f>
        <v>2448</v>
      </c>
      <c r="T192" s="1">
        <f t="shared" si="34"/>
        <v>4.2330898779185631E-2</v>
      </c>
      <c r="U192" s="1">
        <f>IFERROR(VLOOKUP(P192,[47]conductor_pz_summary_hftd_23_re!$B$2:$Q$3636,13,FALSE),0)</f>
        <v>2.2279420410097699E-3</v>
      </c>
      <c r="V192" s="2">
        <f>IFERROR(VLOOKUP(P192,[49]conductor_pz_summary_hftd_23_re!$B$2:$N$3636,13,FALSE),0)</f>
        <v>2447</v>
      </c>
      <c r="W192">
        <f t="shared" si="35"/>
        <v>1.7041768070671728E-2</v>
      </c>
      <c r="X192" s="1">
        <v>2421</v>
      </c>
      <c r="Y192" s="1" t="s">
        <v>491</v>
      </c>
      <c r="Z192" s="1" t="s">
        <v>660</v>
      </c>
      <c r="AA192" s="6" t="s">
        <v>1092</v>
      </c>
      <c r="AB192" s="6" t="s">
        <v>1093</v>
      </c>
      <c r="AC192" s="6" t="s">
        <v>1094</v>
      </c>
      <c r="AD192" s="6" t="s">
        <v>99</v>
      </c>
      <c r="AE192" s="1">
        <v>5788780</v>
      </c>
      <c r="AF192" s="1" t="s">
        <v>1095</v>
      </c>
      <c r="AG192" s="1">
        <v>118262844</v>
      </c>
      <c r="AH192" s="38">
        <v>35145002</v>
      </c>
      <c r="AI192" s="1" t="s">
        <v>1096</v>
      </c>
      <c r="AJ192" s="1">
        <v>0</v>
      </c>
      <c r="AK192" s="1">
        <v>3590.4</v>
      </c>
      <c r="AL192" s="1">
        <v>0</v>
      </c>
      <c r="AM192" s="1">
        <v>0</v>
      </c>
      <c r="AN192" s="6"/>
      <c r="AO192" s="33" t="s">
        <v>1097</v>
      </c>
      <c r="AP192" s="1">
        <v>3585.1200000000003</v>
      </c>
      <c r="AQ192" s="23">
        <v>0.67900000000000005</v>
      </c>
      <c r="AR192" s="25">
        <v>2194800</v>
      </c>
      <c r="AS192" s="1" t="s">
        <v>497</v>
      </c>
      <c r="AT192" s="6">
        <v>0</v>
      </c>
      <c r="AU192" s="6">
        <v>3590.4</v>
      </c>
      <c r="AV192" s="6">
        <v>0</v>
      </c>
      <c r="AW192" s="1">
        <f t="shared" si="39"/>
        <v>3590.4</v>
      </c>
      <c r="AX192" s="23">
        <f t="shared" si="38"/>
        <v>0.68</v>
      </c>
      <c r="AY192" s="34">
        <v>2856000</v>
      </c>
      <c r="AZ192" s="1"/>
      <c r="BA192" s="1"/>
      <c r="BB192" s="1"/>
      <c r="BC192" s="1"/>
      <c r="BD192" s="1"/>
      <c r="BE192" s="1"/>
      <c r="BF192" s="23"/>
      <c r="BG192" s="26"/>
      <c r="BH192" s="25"/>
      <c r="BI192" s="27"/>
      <c r="BJ192" s="6"/>
      <c r="BK192" s="6"/>
      <c r="BL192" s="6"/>
      <c r="BM192" s="6"/>
      <c r="BN192" s="6"/>
      <c r="BO192" s="6"/>
    </row>
    <row r="193" spans="1:67" hidden="1" x14ac:dyDescent="0.25">
      <c r="A193" s="38">
        <v>35145003</v>
      </c>
      <c r="B193" s="60" t="s">
        <v>1075</v>
      </c>
      <c r="C193" s="1"/>
      <c r="D193" s="1" t="s">
        <v>1059</v>
      </c>
      <c r="E193" s="6"/>
      <c r="F193" s="21">
        <v>0.28000000000000003</v>
      </c>
      <c r="G193" s="21">
        <f t="shared" si="36"/>
        <v>0.28000000000000003</v>
      </c>
      <c r="H193" s="7">
        <v>2021</v>
      </c>
      <c r="I193" s="21"/>
      <c r="J193" s="21"/>
      <c r="K193" s="1"/>
      <c r="L193" s="8">
        <v>92273.67</v>
      </c>
      <c r="M193" s="1" t="s">
        <v>658</v>
      </c>
      <c r="N193" s="9">
        <v>13801103</v>
      </c>
      <c r="O193" s="6" t="s">
        <v>1098</v>
      </c>
      <c r="P193" s="1" t="s">
        <v>1099</v>
      </c>
      <c r="Q193" s="22">
        <f>IFERROR(VLOOKUP(P193,[47]conductor_pz_summary_hftd_23_re!$B$2:$Q$3636,8,FALSE),0)</f>
        <v>82</v>
      </c>
      <c r="R193" s="22">
        <f>IFERROR(VLOOKUP(P193,[48]conductor_pz_summary_hftd_23_re!$B$2:$H$3636,7,0),0)/1609</f>
        <v>1.3308706298340647</v>
      </c>
      <c r="S193" s="1">
        <f>IFERROR(VLOOKUP(P193,[47]conductor_pz_summary_hftd_23_re!$B$2:$Q$3636,14,FALSE),0)</f>
        <v>2631</v>
      </c>
      <c r="T193" s="1">
        <f t="shared" si="34"/>
        <v>8.2475969260846924E-2</v>
      </c>
      <c r="U193" s="1">
        <f>IFERROR(VLOOKUP(P193,[47]conductor_pz_summary_hftd_23_re!$B$2:$Q$3636,13,FALSE),0)</f>
        <v>1.0058045031810601E-3</v>
      </c>
      <c r="V193" s="2">
        <f>IFERROR(VLOOKUP(P193,[49]conductor_pz_summary_hftd_23_re!$B$2:$N$3636,13,FALSE),0)</f>
        <v>2698</v>
      </c>
      <c r="W193">
        <f t="shared" si="35"/>
        <v>1.7178483142239968E-2</v>
      </c>
      <c r="X193" s="1">
        <v>2231</v>
      </c>
      <c r="Y193" s="1" t="s">
        <v>491</v>
      </c>
      <c r="Z193" s="1" t="s">
        <v>660</v>
      </c>
      <c r="AA193" s="6" t="s">
        <v>1100</v>
      </c>
      <c r="AB193" s="6" t="s">
        <v>1078</v>
      </c>
      <c r="AC193" s="6" t="s">
        <v>728</v>
      </c>
      <c r="AD193" s="6" t="s">
        <v>99</v>
      </c>
      <c r="AE193" s="1">
        <v>5788781</v>
      </c>
      <c r="AF193" s="1" t="s">
        <v>1101</v>
      </c>
      <c r="AG193" s="1">
        <v>118263229</v>
      </c>
      <c r="AH193" s="38">
        <v>35145003</v>
      </c>
      <c r="AI193" s="1" t="s">
        <v>1102</v>
      </c>
      <c r="AJ193" s="1">
        <v>0</v>
      </c>
      <c r="AK193" s="1">
        <v>1161.5999999999999</v>
      </c>
      <c r="AL193" s="1">
        <v>0</v>
      </c>
      <c r="AM193" s="1">
        <v>0</v>
      </c>
      <c r="AN193" s="6"/>
      <c r="AO193" s="43" t="s">
        <v>1103</v>
      </c>
      <c r="AP193" s="1">
        <v>1161.5999999999999</v>
      </c>
      <c r="AQ193" s="23">
        <v>0.22</v>
      </c>
      <c r="AR193" s="25">
        <v>2050000</v>
      </c>
      <c r="AS193" s="1" t="s">
        <v>497</v>
      </c>
      <c r="AT193" s="6">
        <v>0</v>
      </c>
      <c r="AU193" s="6">
        <v>1161.5999999999999</v>
      </c>
      <c r="AV193" s="6">
        <v>0</v>
      </c>
      <c r="AW193" s="1">
        <f t="shared" si="39"/>
        <v>1161.5999999999999</v>
      </c>
      <c r="AX193" s="23">
        <f t="shared" si="38"/>
        <v>0.21999999999999997</v>
      </c>
      <c r="AY193" s="34">
        <v>923999.99999999988</v>
      </c>
      <c r="AZ193" s="39" t="s">
        <v>1104</v>
      </c>
      <c r="BA193" s="1"/>
      <c r="BB193" s="1"/>
      <c r="BC193" s="1"/>
      <c r="BD193" s="1"/>
      <c r="BE193" s="1"/>
      <c r="BF193" s="23"/>
      <c r="BG193" s="26"/>
      <c r="BH193" s="25"/>
      <c r="BI193" s="27"/>
      <c r="BJ193" s="6"/>
      <c r="BK193" s="6"/>
      <c r="BL193" s="6"/>
      <c r="BM193" s="6"/>
      <c r="BN193" s="6"/>
      <c r="BO193" s="6"/>
    </row>
    <row r="194" spans="1:67" hidden="1" x14ac:dyDescent="0.25">
      <c r="A194" s="38">
        <v>35144941</v>
      </c>
      <c r="B194" s="60" t="s">
        <v>1075</v>
      </c>
      <c r="C194" s="1"/>
      <c r="D194" s="1" t="s">
        <v>1059</v>
      </c>
      <c r="E194" s="6"/>
      <c r="F194" s="21">
        <v>2.59</v>
      </c>
      <c r="G194" s="21">
        <f t="shared" si="36"/>
        <v>2.59</v>
      </c>
      <c r="H194" s="7">
        <v>2021</v>
      </c>
      <c r="I194" s="21"/>
      <c r="J194" s="21"/>
      <c r="K194" s="1"/>
      <c r="L194" s="8">
        <v>180088.06</v>
      </c>
      <c r="M194" s="1" t="s">
        <v>1105</v>
      </c>
      <c r="N194" s="9">
        <v>83252105</v>
      </c>
      <c r="O194" s="6" t="s">
        <v>1106</v>
      </c>
      <c r="P194" s="1" t="s">
        <v>1107</v>
      </c>
      <c r="Q194" s="22">
        <f>IFERROR(VLOOKUP(P194,[47]conductor_pz_summary_hftd_23_re!$B$2:$Q$3636,8,FALSE),0)</f>
        <v>86</v>
      </c>
      <c r="R194" s="22">
        <f>IFERROR(VLOOKUP(P194,[48]conductor_pz_summary_hftd_23_re!$B$2:$H$3636,7,0),0)/1609</f>
        <v>7.4461169791348043</v>
      </c>
      <c r="S194" s="1">
        <f>IFERROR(VLOOKUP(P194,[47]conductor_pz_summary_hftd_23_re!$B$2:$Q$3636,14,FALSE),0)</f>
        <v>2633</v>
      </c>
      <c r="T194" s="1">
        <f t="shared" si="34"/>
        <v>8.6208333797444789E-2</v>
      </c>
      <c r="U194" s="1">
        <f>IFERROR(VLOOKUP(P194,[47]conductor_pz_summary_hftd_23_re!$B$2:$Q$3636,13,FALSE),0)</f>
        <v>1.0024224860167999E-3</v>
      </c>
      <c r="V194" s="2">
        <f>IFERROR(VLOOKUP(P194,[49]conductor_pz_summary_hftd_23_re!$B$2:$N$3636,13,FALSE),0)</f>
        <v>2727</v>
      </c>
      <c r="W194">
        <f t="shared" si="35"/>
        <v>2.0645303997595062E-2</v>
      </c>
      <c r="X194" s="1">
        <v>1376</v>
      </c>
      <c r="Y194" s="1" t="s">
        <v>491</v>
      </c>
      <c r="Z194" s="1" t="s">
        <v>660</v>
      </c>
      <c r="AA194" s="6" t="s">
        <v>404</v>
      </c>
      <c r="AB194" s="6" t="s">
        <v>404</v>
      </c>
      <c r="AC194" s="6" t="s">
        <v>129</v>
      </c>
      <c r="AD194" s="6" t="s">
        <v>129</v>
      </c>
      <c r="AE194" s="1">
        <v>5788792</v>
      </c>
      <c r="AF194" s="1" t="s">
        <v>1108</v>
      </c>
      <c r="AG194" s="1">
        <v>118261469</v>
      </c>
      <c r="AH194" s="38">
        <v>35144941</v>
      </c>
      <c r="AI194" s="1" t="s">
        <v>1109</v>
      </c>
      <c r="AJ194" s="1">
        <v>17212.8</v>
      </c>
      <c r="AK194" s="1">
        <v>1056</v>
      </c>
      <c r="AL194" s="1">
        <v>0</v>
      </c>
      <c r="AM194" s="1">
        <v>0</v>
      </c>
      <c r="AN194" s="6"/>
      <c r="AO194" s="35" t="s">
        <v>1110</v>
      </c>
      <c r="AP194" s="1">
        <v>16737.599999999999</v>
      </c>
      <c r="AQ194" s="23">
        <v>3.17</v>
      </c>
      <c r="AR194" s="25">
        <v>4786588</v>
      </c>
      <c r="AS194" s="1" t="s">
        <v>497</v>
      </c>
      <c r="AT194" s="6">
        <v>0</v>
      </c>
      <c r="AU194" s="6">
        <v>1056</v>
      </c>
      <c r="AV194" s="6">
        <v>17212.8</v>
      </c>
      <c r="AW194" s="1">
        <f t="shared" si="39"/>
        <v>18268.8</v>
      </c>
      <c r="AX194" s="23">
        <f t="shared" si="38"/>
        <v>3.46</v>
      </c>
      <c r="AY194" s="34">
        <v>14532000</v>
      </c>
      <c r="AZ194" s="33" t="s">
        <v>1111</v>
      </c>
      <c r="BA194" s="1"/>
      <c r="BB194" s="1"/>
      <c r="BC194" s="1"/>
      <c r="BD194" s="1"/>
      <c r="BE194" s="1"/>
      <c r="BF194" s="23"/>
      <c r="BG194" s="26"/>
      <c r="BH194" s="25"/>
      <c r="BI194" s="27"/>
      <c r="BJ194" s="6"/>
      <c r="BK194" s="6"/>
      <c r="BL194" s="6"/>
      <c r="BM194" s="6"/>
      <c r="BN194" s="6"/>
      <c r="BO194" s="6"/>
    </row>
    <row r="195" spans="1:67" hidden="1" x14ac:dyDescent="0.25">
      <c r="A195" s="38">
        <v>35144943</v>
      </c>
      <c r="B195" s="60" t="s">
        <v>1075</v>
      </c>
      <c r="C195" s="1"/>
      <c r="D195" s="1" t="s">
        <v>1059</v>
      </c>
      <c r="E195" s="6"/>
      <c r="F195" s="21">
        <v>0.63</v>
      </c>
      <c r="G195" s="21">
        <f t="shared" si="36"/>
        <v>0.63</v>
      </c>
      <c r="H195" s="7">
        <v>2021</v>
      </c>
      <c r="I195" s="21"/>
      <c r="J195" s="21"/>
      <c r="K195" s="1"/>
      <c r="L195" s="8">
        <v>95498.4</v>
      </c>
      <c r="M195" s="1" t="s">
        <v>691</v>
      </c>
      <c r="N195" s="9">
        <v>83692105</v>
      </c>
      <c r="O195" s="6" t="s">
        <v>1112</v>
      </c>
      <c r="P195" s="1" t="s">
        <v>1113</v>
      </c>
      <c r="Q195" s="22">
        <f>IFERROR(VLOOKUP(P195,[47]conductor_pz_summary_hftd_23_re!$B$2:$Q$3636,8,FALSE),0)</f>
        <v>17</v>
      </c>
      <c r="R195" s="22">
        <f>IFERROR(VLOOKUP(P195,[48]conductor_pz_summary_hftd_23_re!$B$2:$H$3636,7,0),0)/1609</f>
        <v>0.73407339631656932</v>
      </c>
      <c r="S195" s="1">
        <f>IFERROR(VLOOKUP(P195,[47]conductor_pz_summary_hftd_23_re!$B$2:$Q$3636,14,FALSE),0)</f>
        <v>2781</v>
      </c>
      <c r="T195" s="1">
        <f t="shared" ref="T195:T226" si="40">IFERROR(U195*Q195,0)</f>
        <v>5.8961084218290549E-3</v>
      </c>
      <c r="U195" s="1">
        <f>IFERROR(VLOOKUP(P195,[47]conductor_pz_summary_hftd_23_re!$B$2:$Q$3636,13,FALSE),0)</f>
        <v>3.4682990716641501E-4</v>
      </c>
      <c r="V195" s="2">
        <f>IFERROR(VLOOKUP(P195,[49]conductor_pz_summary_hftd_23_re!$B$2:$N$3636,13,FALSE),0)</f>
        <v>2817</v>
      </c>
      <c r="W195">
        <f t="shared" ref="W195:W200" si="41">(AJ195*0.67+AK195*0.99+AL195+AM195*0.99)/(SUM(AJ195:AM195))*T195*(F195/R195)</f>
        <v>5.009584656176398E-3</v>
      </c>
      <c r="X195" s="1">
        <v>2564</v>
      </c>
      <c r="Y195" s="1" t="s">
        <v>491</v>
      </c>
      <c r="Z195" s="1" t="s">
        <v>660</v>
      </c>
      <c r="AA195" s="6" t="s">
        <v>1114</v>
      </c>
      <c r="AB195" s="6" t="s">
        <v>404</v>
      </c>
      <c r="AC195" s="6" t="s">
        <v>129</v>
      </c>
      <c r="AD195" s="6" t="s">
        <v>129</v>
      </c>
      <c r="AE195" s="1">
        <v>5788791</v>
      </c>
      <c r="AF195" s="1" t="s">
        <v>1115</v>
      </c>
      <c r="AG195" s="1">
        <v>118261587</v>
      </c>
      <c r="AH195" s="38">
        <v>35144943</v>
      </c>
      <c r="AI195" s="1" t="s">
        <v>1116</v>
      </c>
      <c r="AJ195" s="1">
        <v>0</v>
      </c>
      <c r="AK195" s="1">
        <v>2851.2</v>
      </c>
      <c r="AL195" s="1">
        <v>0</v>
      </c>
      <c r="AM195" s="1">
        <v>0</v>
      </c>
      <c r="AN195" s="6"/>
      <c r="AO195" s="35" t="s">
        <v>1117</v>
      </c>
      <c r="AP195" s="1">
        <v>3326.4</v>
      </c>
      <c r="AQ195" s="23">
        <v>0.63</v>
      </c>
      <c r="AR195" s="25">
        <v>1574100</v>
      </c>
      <c r="AS195" s="1" t="s">
        <v>497</v>
      </c>
      <c r="AT195" s="6">
        <v>0</v>
      </c>
      <c r="AU195" s="6">
        <v>2851.2000000000003</v>
      </c>
      <c r="AV195" s="6">
        <v>0</v>
      </c>
      <c r="AW195" s="1">
        <f t="shared" si="39"/>
        <v>2851.2000000000003</v>
      </c>
      <c r="AX195" s="23">
        <f t="shared" si="38"/>
        <v>0.54</v>
      </c>
      <c r="AY195" s="34">
        <v>2268000</v>
      </c>
      <c r="AZ195" s="1"/>
      <c r="BA195" s="1"/>
      <c r="BB195" s="1"/>
      <c r="BC195" s="1"/>
      <c r="BD195" s="1"/>
      <c r="BE195" s="1"/>
      <c r="BF195" s="23"/>
      <c r="BG195" s="26"/>
      <c r="BH195" s="25"/>
      <c r="BI195" s="27"/>
      <c r="BJ195" s="6"/>
      <c r="BK195" s="6"/>
      <c r="BL195" s="6"/>
      <c r="BM195" s="6"/>
      <c r="BN195" s="6"/>
      <c r="BO195" s="6"/>
    </row>
    <row r="196" spans="1:67" hidden="1" x14ac:dyDescent="0.25">
      <c r="A196" s="38">
        <v>35145004</v>
      </c>
      <c r="B196" s="60" t="s">
        <v>1075</v>
      </c>
      <c r="C196" s="1"/>
      <c r="D196" s="1" t="s">
        <v>1059</v>
      </c>
      <c r="E196" s="6"/>
      <c r="F196" s="21">
        <v>0.62</v>
      </c>
      <c r="G196" s="21">
        <f t="shared" si="36"/>
        <v>0.62</v>
      </c>
      <c r="H196" s="7">
        <v>2021</v>
      </c>
      <c r="I196" s="21"/>
      <c r="J196" s="21"/>
      <c r="K196" s="1"/>
      <c r="L196" s="8">
        <v>86709.38</v>
      </c>
      <c r="M196" s="1" t="s">
        <v>658</v>
      </c>
      <c r="N196" s="9">
        <v>14161106</v>
      </c>
      <c r="O196" s="6" t="s">
        <v>1118</v>
      </c>
      <c r="P196" s="1" t="s">
        <v>1119</v>
      </c>
      <c r="Q196" s="22">
        <f>IFERROR(VLOOKUP(P196,[47]conductor_pz_summary_hftd_23_re!$B$2:$Q$3636,8,FALSE),0)</f>
        <v>60</v>
      </c>
      <c r="R196" s="22">
        <f>IFERROR(VLOOKUP(P196,[48]conductor_pz_summary_hftd_23_re!$B$2:$H$3636,7,0),0)/1609</f>
        <v>1.8254453338489123</v>
      </c>
      <c r="S196" s="1">
        <f>IFERROR(VLOOKUP(P196,[47]conductor_pz_summary_hftd_23_re!$B$2:$Q$3636,14,FALSE),0)</f>
        <v>3259</v>
      </c>
      <c r="T196" s="1">
        <f t="shared" si="40"/>
        <v>3.0956651635938721E-4</v>
      </c>
      <c r="U196" s="1">
        <f>IFERROR(VLOOKUP(P196,[47]conductor_pz_summary_hftd_23_re!$B$2:$Q$3636,13,FALSE),0)</f>
        <v>5.1594419393231201E-6</v>
      </c>
      <c r="V196" s="2">
        <f>IFERROR(VLOOKUP(P196,[49]conductor_pz_summary_hftd_23_re!$B$2:$N$3636,13,FALSE),0)</f>
        <v>2856</v>
      </c>
      <c r="W196">
        <f t="shared" si="41"/>
        <v>1.0409072472236448E-4</v>
      </c>
      <c r="X196" s="1">
        <v>1372</v>
      </c>
      <c r="Y196" s="1" t="s">
        <v>491</v>
      </c>
      <c r="Z196" s="1" t="s">
        <v>660</v>
      </c>
      <c r="AA196" s="6" t="s">
        <v>1120</v>
      </c>
      <c r="AB196" s="6" t="s">
        <v>1078</v>
      </c>
      <c r="AC196" s="6" t="s">
        <v>728</v>
      </c>
      <c r="AD196" s="6" t="s">
        <v>99</v>
      </c>
      <c r="AE196" s="1">
        <v>5788782</v>
      </c>
      <c r="AF196" s="1" t="s">
        <v>1121</v>
      </c>
      <c r="AG196" s="1">
        <v>118263746</v>
      </c>
      <c r="AH196" s="38">
        <v>35145004</v>
      </c>
      <c r="AI196" s="1" t="s">
        <v>1122</v>
      </c>
      <c r="AJ196" s="1">
        <v>0</v>
      </c>
      <c r="AK196" s="1">
        <v>4171.2</v>
      </c>
      <c r="AL196" s="1">
        <v>0</v>
      </c>
      <c r="AM196" s="1">
        <v>0</v>
      </c>
      <c r="AN196" s="6"/>
      <c r="AO196" s="43" t="s">
        <v>1123</v>
      </c>
      <c r="AP196" s="1">
        <v>2112</v>
      </c>
      <c r="AQ196" s="23">
        <v>0.4</v>
      </c>
      <c r="AR196" s="25">
        <v>3720000</v>
      </c>
      <c r="AS196" s="1" t="s">
        <v>497</v>
      </c>
      <c r="AT196" s="6">
        <v>0</v>
      </c>
      <c r="AU196" s="6">
        <v>4171.2</v>
      </c>
      <c r="AV196" s="6">
        <v>0</v>
      </c>
      <c r="AW196" s="1">
        <f t="shared" si="39"/>
        <v>4171.2</v>
      </c>
      <c r="AX196" s="23">
        <f t="shared" si="38"/>
        <v>0.78999999999999992</v>
      </c>
      <c r="AY196" s="34">
        <v>3317999.9999999995</v>
      </c>
      <c r="AZ196" s="39" t="s">
        <v>1124</v>
      </c>
      <c r="BA196" s="1"/>
      <c r="BB196" s="1"/>
      <c r="BC196" s="1"/>
      <c r="BD196" s="1"/>
      <c r="BE196" s="1"/>
      <c r="BF196" s="23"/>
      <c r="BG196" s="26"/>
      <c r="BH196" s="25"/>
      <c r="BI196" s="27"/>
      <c r="BJ196" s="6"/>
      <c r="BK196" s="6"/>
      <c r="BL196" s="6"/>
      <c r="BM196" s="6"/>
      <c r="BN196" s="6"/>
      <c r="BO196" s="6"/>
    </row>
    <row r="197" spans="1:67" hidden="1" x14ac:dyDescent="0.25">
      <c r="A197" s="38">
        <v>35145006</v>
      </c>
      <c r="B197" s="60" t="s">
        <v>1075</v>
      </c>
      <c r="C197" s="1"/>
      <c r="D197" s="1" t="s">
        <v>1059</v>
      </c>
      <c r="E197" s="6"/>
      <c r="F197" s="21">
        <v>0.27</v>
      </c>
      <c r="G197" s="21">
        <f t="shared" si="36"/>
        <v>0.27</v>
      </c>
      <c r="H197" s="7">
        <v>2021</v>
      </c>
      <c r="I197" s="21"/>
      <c r="J197" s="21"/>
      <c r="K197" s="1"/>
      <c r="L197" s="8">
        <v>126808.89</v>
      </c>
      <c r="M197" s="1" t="s">
        <v>691</v>
      </c>
      <c r="N197" s="9">
        <v>43201101</v>
      </c>
      <c r="O197" s="6" t="s">
        <v>1125</v>
      </c>
      <c r="P197" s="1" t="s">
        <v>1126</v>
      </c>
      <c r="Q197" s="22">
        <f>IFERROR(VLOOKUP(P197,[47]conductor_pz_summary_hftd_23_re!$B$2:$Q$3636,8,FALSE),0)</f>
        <v>81</v>
      </c>
      <c r="R197" s="22">
        <f>IFERROR(VLOOKUP(P197,[48]conductor_pz_summary_hftd_23_re!$B$2:$H$3636,7,0),0)/1609</f>
        <v>1.0766241037077999</v>
      </c>
      <c r="S197" s="1">
        <f>IFERROR(VLOOKUP(P197,[47]conductor_pz_summary_hftd_23_re!$B$2:$Q$3636,14,FALSE),0)</f>
        <v>3483</v>
      </c>
      <c r="T197" s="1">
        <f t="shared" si="40"/>
        <v>1.8614694351852494E-4</v>
      </c>
      <c r="U197" s="1">
        <f>IFERROR(VLOOKUP(P197,[47]conductor_pz_summary_hftd_23_re!$B$2:$Q$3636,13,FALSE),0)</f>
        <v>2.29811041380895E-6</v>
      </c>
      <c r="V197" s="2">
        <f>IFERROR(VLOOKUP(P197,[49]conductor_pz_summary_hftd_23_re!$B$2:$N$3636,13,FALSE),0)</f>
        <v>3428</v>
      </c>
      <c r="W197">
        <f t="shared" si="41"/>
        <v>4.6215831348325444E-5</v>
      </c>
      <c r="X197" s="1">
        <v>2388</v>
      </c>
      <c r="Y197" s="1" t="s">
        <v>491</v>
      </c>
      <c r="Z197" s="1" t="s">
        <v>660</v>
      </c>
      <c r="AA197" s="6" t="s">
        <v>1092</v>
      </c>
      <c r="AB197" s="6" t="s">
        <v>1093</v>
      </c>
      <c r="AC197" s="6" t="s">
        <v>285</v>
      </c>
      <c r="AD197" s="6" t="s">
        <v>99</v>
      </c>
      <c r="AE197" s="1">
        <v>5788788</v>
      </c>
      <c r="AF197" s="1" t="s">
        <v>1127</v>
      </c>
      <c r="AG197" s="1">
        <v>118263874</v>
      </c>
      <c r="AH197" s="38">
        <v>35145006</v>
      </c>
      <c r="AI197" s="1" t="s">
        <v>1128</v>
      </c>
      <c r="AJ197" s="1">
        <v>0</v>
      </c>
      <c r="AK197" s="1">
        <v>1425.6</v>
      </c>
      <c r="AL197" s="1">
        <v>0</v>
      </c>
      <c r="AM197" s="1">
        <v>0</v>
      </c>
      <c r="AN197" s="6"/>
      <c r="AO197" s="37" t="s">
        <v>1129</v>
      </c>
      <c r="AP197" s="1">
        <v>1425.6000000000001</v>
      </c>
      <c r="AQ197" s="23">
        <v>0.27</v>
      </c>
      <c r="AR197" s="25">
        <v>2500000</v>
      </c>
      <c r="AS197" s="1" t="s">
        <v>497</v>
      </c>
      <c r="AT197" s="6">
        <v>0</v>
      </c>
      <c r="AU197" s="6">
        <v>1425.6000000000001</v>
      </c>
      <c r="AV197" s="6">
        <v>0</v>
      </c>
      <c r="AW197" s="1">
        <f t="shared" si="39"/>
        <v>1425.6000000000001</v>
      </c>
      <c r="AX197" s="23">
        <f t="shared" si="38"/>
        <v>0.27</v>
      </c>
      <c r="AY197" s="34">
        <v>1134000</v>
      </c>
      <c r="AZ197" s="35" t="s">
        <v>1130</v>
      </c>
      <c r="BA197" s="1"/>
      <c r="BB197" s="1"/>
      <c r="BC197" s="1"/>
      <c r="BD197" s="1"/>
      <c r="BE197" s="1"/>
      <c r="BF197" s="23"/>
      <c r="BG197" s="26"/>
      <c r="BH197" s="25"/>
      <c r="BI197" s="27"/>
      <c r="BJ197" s="6"/>
      <c r="BK197" s="6"/>
      <c r="BL197" s="6"/>
      <c r="BM197" s="6"/>
      <c r="BN197" s="6"/>
      <c r="BO197" s="6"/>
    </row>
    <row r="198" spans="1:67" hidden="1" x14ac:dyDescent="0.25">
      <c r="A198" s="38">
        <v>35145522</v>
      </c>
      <c r="B198" s="60" t="s">
        <v>1075</v>
      </c>
      <c r="C198" s="1"/>
      <c r="D198" s="1" t="s">
        <v>1059</v>
      </c>
      <c r="E198" s="6"/>
      <c r="F198" s="21">
        <v>3.95</v>
      </c>
      <c r="G198" s="21">
        <f t="shared" si="36"/>
        <v>3.95</v>
      </c>
      <c r="H198" s="7">
        <v>2021</v>
      </c>
      <c r="I198" s="21"/>
      <c r="J198" s="21"/>
      <c r="K198" s="1"/>
      <c r="L198" s="8">
        <v>142609.46</v>
      </c>
      <c r="M198" s="1" t="s">
        <v>658</v>
      </c>
      <c r="N198" s="9">
        <v>153612104</v>
      </c>
      <c r="O198" s="6" t="s">
        <v>1131</v>
      </c>
      <c r="P198" s="1" t="s">
        <v>1132</v>
      </c>
      <c r="Q198" s="22">
        <f>IFERROR(VLOOKUP(P198,[47]conductor_pz_summary_hftd_23_re!$B$2:$Q$3636,8,FALSE),0)</f>
        <v>107</v>
      </c>
      <c r="R198" s="22">
        <f>IFERROR(VLOOKUP(P198,[48]conductor_pz_summary_hftd_23_re!$B$2:$H$3636,7,0),0)/1609</f>
        <v>8.8028340656195159</v>
      </c>
      <c r="S198" s="1">
        <f>IFERROR(VLOOKUP(P198,[47]conductor_pz_summary_hftd_23_re!$B$2:$Q$3636,14,FALSE),0)</f>
        <v>134</v>
      </c>
      <c r="T198" s="1">
        <f t="shared" si="40"/>
        <v>32.51871125378176</v>
      </c>
      <c r="U198" s="1">
        <f>IFERROR(VLOOKUP(P198,[47]conductor_pz_summary_hftd_23_re!$B$2:$Q$3636,13,FALSE),0)</f>
        <v>0.30391318928768002</v>
      </c>
      <c r="V198" s="2">
        <f>IFERROR(VLOOKUP(P198,[49]conductor_pz_summary_hftd_23_re!$B$2:$N$3636,13,FALSE),0)</f>
        <v>385</v>
      </c>
      <c r="W198">
        <f t="shared" si="41"/>
        <v>14.445849985355158</v>
      </c>
      <c r="X198" s="1">
        <v>541</v>
      </c>
      <c r="Y198" s="1" t="s">
        <v>491</v>
      </c>
      <c r="Z198" s="1" t="s">
        <v>660</v>
      </c>
      <c r="AA198" s="6" t="s">
        <v>1133</v>
      </c>
      <c r="AB198" s="6" t="s">
        <v>775</v>
      </c>
      <c r="AC198" s="6" t="s">
        <v>96</v>
      </c>
      <c r="AD198" s="6" t="s">
        <v>292</v>
      </c>
      <c r="AE198" s="1">
        <v>5788783</v>
      </c>
      <c r="AF198" s="1" t="s">
        <v>1134</v>
      </c>
      <c r="AG198" s="1">
        <v>118265394</v>
      </c>
      <c r="AH198" s="38">
        <v>35145522</v>
      </c>
      <c r="AI198" s="1" t="s">
        <v>1135</v>
      </c>
      <c r="AJ198" s="1">
        <v>0</v>
      </c>
      <c r="AK198" s="1">
        <v>13464</v>
      </c>
      <c r="AL198" s="1">
        <v>0</v>
      </c>
      <c r="AM198" s="1">
        <v>0</v>
      </c>
      <c r="AN198" s="6"/>
      <c r="AO198" s="43" t="s">
        <v>1136</v>
      </c>
      <c r="AP198" s="1">
        <v>13463.999999999998</v>
      </c>
      <c r="AQ198" s="23">
        <v>2.5499999999999998</v>
      </c>
      <c r="AR198" s="25">
        <v>23720000</v>
      </c>
      <c r="AS198" s="1" t="s">
        <v>497</v>
      </c>
      <c r="AT198" s="6">
        <v>0</v>
      </c>
      <c r="AU198" s="6">
        <v>13463.999999999998</v>
      </c>
      <c r="AV198" s="6">
        <v>0</v>
      </c>
      <c r="AW198" s="1">
        <f t="shared" si="39"/>
        <v>13463.999999999998</v>
      </c>
      <c r="AX198" s="23">
        <f t="shared" si="38"/>
        <v>2.5499999999999998</v>
      </c>
      <c r="AY198" s="34">
        <v>10710000</v>
      </c>
      <c r="AZ198" s="39" t="s">
        <v>1137</v>
      </c>
      <c r="BA198" s="2"/>
      <c r="BB198" s="1"/>
      <c r="BC198" s="1"/>
      <c r="BD198" s="1"/>
      <c r="BE198" s="1"/>
      <c r="BF198" s="23"/>
      <c r="BG198" s="26"/>
      <c r="BH198" s="25"/>
      <c r="BI198" s="27"/>
      <c r="BJ198" s="6"/>
      <c r="BK198" s="6"/>
      <c r="BL198" s="6"/>
      <c r="BM198" s="6"/>
      <c r="BN198" s="6"/>
      <c r="BO198" s="6"/>
    </row>
    <row r="199" spans="1:67" hidden="1" x14ac:dyDescent="0.25">
      <c r="B199" s="38"/>
      <c r="C199" s="2"/>
      <c r="D199" s="2" t="s">
        <v>1138</v>
      </c>
      <c r="F199" s="2">
        <v>0.04</v>
      </c>
      <c r="G199" s="21">
        <f t="shared" si="36"/>
        <v>0.04</v>
      </c>
      <c r="H199" s="2">
        <v>2021</v>
      </c>
      <c r="L199" s="8">
        <v>0</v>
      </c>
      <c r="M199" s="2" t="s">
        <v>1138</v>
      </c>
      <c r="N199">
        <v>48011144</v>
      </c>
      <c r="O199" t="s">
        <v>1139</v>
      </c>
      <c r="P199" s="2" t="s">
        <v>1140</v>
      </c>
      <c r="Q199" s="22">
        <f>IFERROR(VLOOKUP(P199,[47]conductor_pz_summary_hftd_23_re!$B$2:$Q$3636,8,FALSE),0)</f>
        <v>0</v>
      </c>
      <c r="R199" s="22">
        <f>IFERROR(VLOOKUP(P199,[48]conductor_pz_summary_hftd_23_re!$B$2:$H$3636,7,0),0)/1609</f>
        <v>0</v>
      </c>
      <c r="S199" s="1">
        <f>IFERROR(VLOOKUP(P199,[47]conductor_pz_summary_hftd_23_re!$B$2:$Q$3636,14,FALSE),0)</f>
        <v>0</v>
      </c>
      <c r="T199" s="1">
        <f t="shared" si="40"/>
        <v>0</v>
      </c>
      <c r="U199" s="1">
        <f>IFERROR(VLOOKUP(P199,[47]conductor_pz_summary_hftd_23_re!$B$2:$Q$3636,13,FALSE),0)</f>
        <v>0</v>
      </c>
      <c r="V199" s="2">
        <f>IFERROR(VLOOKUP(P199,[49]conductor_pz_summary_hftd_23_re!$B$2:$N$3636,13,FALSE),0)</f>
        <v>0</v>
      </c>
      <c r="W199" t="e">
        <f t="shared" si="41"/>
        <v>#DIV/0!</v>
      </c>
      <c r="Z199" s="2" t="s">
        <v>651</v>
      </c>
      <c r="AE199" s="2">
        <v>5543354</v>
      </c>
      <c r="AF199" s="2" t="s">
        <v>1141</v>
      </c>
      <c r="AG199" s="2"/>
      <c r="AH199" s="2" t="s">
        <v>1138</v>
      </c>
      <c r="AI199" s="2" t="s">
        <v>1142</v>
      </c>
      <c r="AR199" s="24"/>
      <c r="AW199" s="1">
        <f t="shared" si="39"/>
        <v>0</v>
      </c>
      <c r="AX199" s="23">
        <f t="shared" si="38"/>
        <v>0</v>
      </c>
    </row>
    <row r="200" spans="1:67" hidden="1" x14ac:dyDescent="0.25">
      <c r="A200" s="30">
        <v>35072360</v>
      </c>
      <c r="B200" s="38" t="s">
        <v>1143</v>
      </c>
      <c r="C200" s="1"/>
      <c r="D200" s="1" t="s">
        <v>1059</v>
      </c>
      <c r="E200" s="6"/>
      <c r="F200" s="1">
        <v>1.05</v>
      </c>
      <c r="G200" s="21">
        <f t="shared" si="36"/>
        <v>1.05</v>
      </c>
      <c r="H200" s="7">
        <v>2021</v>
      </c>
      <c r="I200" s="21"/>
      <c r="J200" s="21"/>
      <c r="K200" s="1"/>
      <c r="L200" s="8">
        <v>718998.64</v>
      </c>
      <c r="M200" s="1" t="s">
        <v>490</v>
      </c>
      <c r="N200" s="9">
        <v>163692102</v>
      </c>
      <c r="O200" s="6" t="s">
        <v>1144</v>
      </c>
      <c r="P200" s="1" t="s">
        <v>1145</v>
      </c>
      <c r="Q200" s="22">
        <f>IFERROR(VLOOKUP(P200,[47]conductor_pz_summary_hftd_23_re!$B$2:$Q$3636,8,FALSE),0)</f>
        <v>256</v>
      </c>
      <c r="R200" s="22">
        <f>IFERROR(VLOOKUP(P200,[48]conductor_pz_summary_hftd_23_re!$B$2:$H$3636,7,0),0)/1609</f>
        <v>17.962540891696708</v>
      </c>
      <c r="S200" s="1">
        <f>IFERROR(VLOOKUP(P200,[47]conductor_pz_summary_hftd_23_re!$B$2:$Q$3636,14,FALSE),0)</f>
        <v>2659</v>
      </c>
      <c r="T200" s="1">
        <f t="shared" si="40"/>
        <v>0.22060872270922624</v>
      </c>
      <c r="U200" s="1">
        <f>IFERROR(VLOOKUP(P200,[47]conductor_pz_summary_hftd_23_re!$B$2:$Q$3636,13,FALSE),0)</f>
        <v>8.61752823082915E-4</v>
      </c>
      <c r="V200" s="2">
        <f>IFERROR(VLOOKUP(P200,[49]conductor_pz_summary_hftd_23_re!$B$2:$N$3636,13,FALSE),0)</f>
        <v>2600</v>
      </c>
      <c r="W200">
        <f t="shared" si="41"/>
        <v>8.6401048360414297E-3</v>
      </c>
      <c r="X200" s="1">
        <v>8</v>
      </c>
      <c r="Y200" s="1" t="s">
        <v>491</v>
      </c>
      <c r="Z200" s="1" t="s">
        <v>492</v>
      </c>
      <c r="AA200" s="6" t="s">
        <v>673</v>
      </c>
      <c r="AB200" s="6" t="s">
        <v>662</v>
      </c>
      <c r="AC200" s="6" t="s">
        <v>567</v>
      </c>
      <c r="AD200" s="6" t="s">
        <v>94</v>
      </c>
      <c r="AE200" s="1">
        <v>5783906</v>
      </c>
      <c r="AF200" s="1" t="s">
        <v>1146</v>
      </c>
      <c r="AG200" s="1">
        <v>114754229</v>
      </c>
      <c r="AH200" s="30">
        <v>35072360</v>
      </c>
      <c r="AI200" s="1" t="s">
        <v>1147</v>
      </c>
      <c r="AJ200" s="1">
        <v>5541</v>
      </c>
      <c r="AK200" s="1">
        <v>0</v>
      </c>
      <c r="AL200" s="1">
        <v>0</v>
      </c>
      <c r="AM200" s="1">
        <v>0</v>
      </c>
      <c r="AN200" s="6"/>
      <c r="AO200" s="33" t="s">
        <v>1148</v>
      </c>
      <c r="AP200" s="1">
        <v>7708.8</v>
      </c>
      <c r="AQ200" s="23">
        <v>1.46</v>
      </c>
      <c r="AR200" s="25">
        <v>1574171</v>
      </c>
      <c r="AS200" s="33" t="s">
        <v>1149</v>
      </c>
      <c r="AT200" s="6">
        <v>0</v>
      </c>
      <c r="AU200" s="6">
        <v>0</v>
      </c>
      <c r="AV200" s="6">
        <v>5305</v>
      </c>
      <c r="AW200" s="1">
        <f t="shared" si="39"/>
        <v>5305</v>
      </c>
      <c r="AX200" s="23">
        <f t="shared" si="38"/>
        <v>1.0047348484848484</v>
      </c>
      <c r="AY200" s="34">
        <v>1929090.9090909089</v>
      </c>
      <c r="AZ200" s="39" t="s">
        <v>1150</v>
      </c>
      <c r="BA200" s="39" t="s">
        <v>1151</v>
      </c>
      <c r="BB200" s="1">
        <v>0</v>
      </c>
      <c r="BC200" s="1">
        <v>0</v>
      </c>
      <c r="BD200" s="1">
        <v>5541</v>
      </c>
      <c r="BE200" s="1">
        <v>5541</v>
      </c>
      <c r="BF200" s="23">
        <v>1.0494318181818181</v>
      </c>
      <c r="BG200" s="26">
        <v>1932059</v>
      </c>
      <c r="BH200" s="25">
        <v>2583069</v>
      </c>
      <c r="BI200" s="27">
        <v>348.68417253203393</v>
      </c>
      <c r="BJ200" s="6"/>
      <c r="BK200" s="6"/>
      <c r="BL200" s="6"/>
      <c r="BM200" s="6"/>
      <c r="BN200" s="6"/>
      <c r="BO200" s="6"/>
    </row>
    <row r="201" spans="1:67" x14ac:dyDescent="0.25">
      <c r="F201" s="2"/>
      <c r="AR201" s="24"/>
    </row>
    <row r="202" spans="1:67" x14ac:dyDescent="0.25">
      <c r="F202" s="2"/>
      <c r="AR202" s="24"/>
    </row>
    <row r="203" spans="1:67" x14ac:dyDescent="0.25">
      <c r="F203" s="2"/>
      <c r="AR203" s="24"/>
    </row>
    <row r="204" spans="1:67" x14ac:dyDescent="0.25">
      <c r="F204" s="2"/>
      <c r="AR204" s="24"/>
    </row>
    <row r="205" spans="1:67" x14ac:dyDescent="0.25">
      <c r="F205" s="2"/>
      <c r="AR205" s="24"/>
    </row>
    <row r="206" spans="1:67" x14ac:dyDescent="0.25">
      <c r="F206" s="2"/>
      <c r="AR206" s="24"/>
    </row>
    <row r="207" spans="1:67" x14ac:dyDescent="0.25">
      <c r="F207" s="2"/>
      <c r="AR207" s="24"/>
    </row>
    <row r="208" spans="1:67" x14ac:dyDescent="0.25">
      <c r="F208" s="2"/>
      <c r="AR208" s="24"/>
    </row>
    <row r="209" spans="6:44" x14ac:dyDescent="0.25">
      <c r="F209" s="2"/>
      <c r="AR209" s="24"/>
    </row>
    <row r="210" spans="6:44" x14ac:dyDescent="0.25">
      <c r="F210" s="2"/>
      <c r="AR210" s="24"/>
    </row>
    <row r="211" spans="6:44" x14ac:dyDescent="0.25">
      <c r="F211" s="2"/>
      <c r="AR211" s="24"/>
    </row>
    <row r="212" spans="6:44" x14ac:dyDescent="0.25">
      <c r="F212" s="2"/>
      <c r="AR212" s="24"/>
    </row>
    <row r="213" spans="6:44" x14ac:dyDescent="0.25">
      <c r="F213" s="2"/>
      <c r="AR213" s="24"/>
    </row>
    <row r="214" spans="6:44" x14ac:dyDescent="0.25">
      <c r="F214" s="2"/>
      <c r="AR214" s="24"/>
    </row>
    <row r="215" spans="6:44" x14ac:dyDescent="0.25">
      <c r="F215" s="2"/>
      <c r="AR215" s="24"/>
    </row>
    <row r="216" spans="6:44" x14ac:dyDescent="0.25">
      <c r="F216" s="2"/>
      <c r="AR216" s="24"/>
    </row>
    <row r="217" spans="6:44" x14ac:dyDescent="0.25">
      <c r="F217" s="2"/>
      <c r="AR217" s="24"/>
    </row>
    <row r="218" spans="6:44" x14ac:dyDescent="0.25">
      <c r="F218" s="2"/>
      <c r="AR218" s="24"/>
    </row>
    <row r="219" spans="6:44" x14ac:dyDescent="0.25">
      <c r="F219" s="2"/>
      <c r="AR219" s="24"/>
    </row>
    <row r="220" spans="6:44" x14ac:dyDescent="0.25">
      <c r="F220" s="2"/>
      <c r="AR220" s="24"/>
    </row>
    <row r="221" spans="6:44" x14ac:dyDescent="0.25">
      <c r="F221" s="2"/>
      <c r="AR221" s="24"/>
    </row>
    <row r="222" spans="6:44" x14ac:dyDescent="0.25">
      <c r="F222" s="2"/>
      <c r="AR222" s="24"/>
    </row>
    <row r="223" spans="6:44" x14ac:dyDescent="0.25">
      <c r="F223" s="2"/>
      <c r="AR223" s="24"/>
    </row>
    <row r="224" spans="6:44" x14ac:dyDescent="0.25">
      <c r="F224" s="2"/>
      <c r="AR224" s="24"/>
    </row>
    <row r="225" spans="6:44" x14ac:dyDescent="0.25">
      <c r="F225" s="2"/>
      <c r="AR225" s="24"/>
    </row>
    <row r="226" spans="6:44" x14ac:dyDescent="0.25">
      <c r="F226" s="2"/>
      <c r="AR226" s="24"/>
    </row>
    <row r="227" spans="6:44" x14ac:dyDescent="0.25">
      <c r="F227" s="2"/>
      <c r="AR227" s="24"/>
    </row>
    <row r="228" spans="6:44" x14ac:dyDescent="0.25">
      <c r="F228" s="2"/>
      <c r="AR228" s="24"/>
    </row>
    <row r="229" spans="6:44" x14ac:dyDescent="0.25">
      <c r="F229" s="2"/>
      <c r="AR229" s="24"/>
    </row>
    <row r="230" spans="6:44" x14ac:dyDescent="0.25">
      <c r="F230" s="2"/>
      <c r="AR230" s="24"/>
    </row>
    <row r="231" spans="6:44" x14ac:dyDescent="0.25">
      <c r="F231" s="2"/>
      <c r="AR231" s="24"/>
    </row>
    <row r="232" spans="6:44" x14ac:dyDescent="0.25">
      <c r="F232" s="2"/>
      <c r="AR232" s="24"/>
    </row>
    <row r="233" spans="6:44" x14ac:dyDescent="0.25">
      <c r="F233" s="2"/>
      <c r="AR233" s="24"/>
    </row>
    <row r="234" spans="6:44" x14ac:dyDescent="0.25">
      <c r="F234" s="2"/>
      <c r="AR234" s="24"/>
    </row>
    <row r="235" spans="6:44" x14ac:dyDescent="0.25">
      <c r="F235" s="2"/>
      <c r="AR235" s="24"/>
    </row>
    <row r="236" spans="6:44" x14ac:dyDescent="0.25">
      <c r="F236" s="2"/>
      <c r="AR236" s="24"/>
    </row>
    <row r="237" spans="6:44" x14ac:dyDescent="0.25">
      <c r="F237" s="2"/>
      <c r="AR237" s="24"/>
    </row>
    <row r="238" spans="6:44" x14ac:dyDescent="0.25">
      <c r="F238" s="2"/>
      <c r="AR238" s="24"/>
    </row>
    <row r="239" spans="6:44" x14ac:dyDescent="0.25">
      <c r="F239" s="2"/>
      <c r="AR239" s="24"/>
    </row>
    <row r="240" spans="6:44" x14ac:dyDescent="0.25">
      <c r="F240" s="2"/>
      <c r="AR240" s="24"/>
    </row>
    <row r="241" spans="6:44" x14ac:dyDescent="0.25">
      <c r="F241" s="2"/>
      <c r="AR241" s="24"/>
    </row>
    <row r="242" spans="6:44" x14ac:dyDescent="0.25">
      <c r="F242" s="2"/>
      <c r="AR242" s="24"/>
    </row>
    <row r="243" spans="6:44" x14ac:dyDescent="0.25">
      <c r="F243" s="2"/>
      <c r="AR243" s="24"/>
    </row>
    <row r="244" spans="6:44" x14ac:dyDescent="0.25">
      <c r="F244" s="2"/>
      <c r="AR244" s="24"/>
    </row>
    <row r="245" spans="6:44" x14ac:dyDescent="0.25">
      <c r="F245" s="2"/>
      <c r="AR245" s="24"/>
    </row>
    <row r="246" spans="6:44" x14ac:dyDescent="0.25">
      <c r="F246" s="2"/>
      <c r="AR246" s="24"/>
    </row>
    <row r="247" spans="6:44" x14ac:dyDescent="0.25">
      <c r="F247" s="2"/>
      <c r="AR247" s="24"/>
    </row>
    <row r="248" spans="6:44" x14ac:dyDescent="0.25">
      <c r="F248" s="2"/>
      <c r="AR248" s="24"/>
    </row>
    <row r="249" spans="6:44" x14ac:dyDescent="0.25">
      <c r="F249" s="2"/>
      <c r="AR249" s="24"/>
    </row>
    <row r="250" spans="6:44" x14ac:dyDescent="0.25">
      <c r="F250" s="2"/>
      <c r="AR250" s="24"/>
    </row>
    <row r="251" spans="6:44" x14ac:dyDescent="0.25">
      <c r="F251" s="2"/>
      <c r="AR251" s="24"/>
    </row>
    <row r="252" spans="6:44" x14ac:dyDescent="0.25">
      <c r="F252" s="2"/>
      <c r="AR252" s="24"/>
    </row>
    <row r="253" spans="6:44" x14ac:dyDescent="0.25">
      <c r="F253" s="2"/>
      <c r="AR253" s="24"/>
    </row>
    <row r="254" spans="6:44" x14ac:dyDescent="0.25">
      <c r="F254" s="2"/>
      <c r="AR254" s="24"/>
    </row>
    <row r="255" spans="6:44" x14ac:dyDescent="0.25">
      <c r="F255" s="2"/>
      <c r="AR255" s="24"/>
    </row>
    <row r="256" spans="6:44" x14ac:dyDescent="0.25">
      <c r="F256" s="2"/>
      <c r="AR256" s="24"/>
    </row>
    <row r="257" spans="6:44" x14ac:dyDescent="0.25">
      <c r="F257" s="2"/>
      <c r="AR257" s="24"/>
    </row>
    <row r="258" spans="6:44" x14ac:dyDescent="0.25">
      <c r="F258" s="2"/>
      <c r="AR258" s="24"/>
    </row>
    <row r="259" spans="6:44" x14ac:dyDescent="0.25">
      <c r="F259" s="2"/>
      <c r="AR259" s="24"/>
    </row>
    <row r="260" spans="6:44" x14ac:dyDescent="0.25">
      <c r="F260" s="2"/>
      <c r="AR260" s="24"/>
    </row>
    <row r="261" spans="6:44" x14ac:dyDescent="0.25">
      <c r="F261" s="2"/>
      <c r="AR261" s="24"/>
    </row>
    <row r="262" spans="6:44" x14ac:dyDescent="0.25">
      <c r="F262" s="2"/>
      <c r="AR262" s="24"/>
    </row>
    <row r="263" spans="6:44" x14ac:dyDescent="0.25">
      <c r="F263" s="2"/>
      <c r="AR263" s="24"/>
    </row>
    <row r="264" spans="6:44" x14ac:dyDescent="0.25">
      <c r="F264" s="2"/>
      <c r="AR264" s="24"/>
    </row>
    <row r="265" spans="6:44" x14ac:dyDescent="0.25">
      <c r="F265" s="2"/>
      <c r="AR265" s="24"/>
    </row>
    <row r="266" spans="6:44" x14ac:dyDescent="0.25">
      <c r="F266" s="2"/>
      <c r="AR266" s="24"/>
    </row>
    <row r="267" spans="6:44" x14ac:dyDescent="0.25">
      <c r="F267" s="2"/>
      <c r="AR267" s="24"/>
    </row>
    <row r="268" spans="6:44" x14ac:dyDescent="0.25">
      <c r="F268" s="2"/>
      <c r="AR268" s="24"/>
    </row>
    <row r="269" spans="6:44" x14ac:dyDescent="0.25">
      <c r="F269" s="2"/>
      <c r="AR269" s="24"/>
    </row>
    <row r="270" spans="6:44" x14ac:dyDescent="0.25">
      <c r="F270" s="2"/>
      <c r="AR270" s="24"/>
    </row>
    <row r="271" spans="6:44" x14ac:dyDescent="0.25">
      <c r="F271" s="2"/>
      <c r="AR271" s="24"/>
    </row>
    <row r="272" spans="6:44" x14ac:dyDescent="0.25">
      <c r="F272" s="2"/>
      <c r="AR272" s="24"/>
    </row>
    <row r="273" spans="6:44" x14ac:dyDescent="0.25">
      <c r="F273" s="2"/>
      <c r="AR273" s="24"/>
    </row>
    <row r="274" spans="6:44" x14ac:dyDescent="0.25">
      <c r="F274" s="2"/>
      <c r="AR274" s="24"/>
    </row>
    <row r="275" spans="6:44" x14ac:dyDescent="0.25">
      <c r="F275" s="2"/>
      <c r="AR275" s="24"/>
    </row>
    <row r="276" spans="6:44" x14ac:dyDescent="0.25">
      <c r="F276" s="2"/>
      <c r="AR276" s="24"/>
    </row>
    <row r="277" spans="6:44" x14ac:dyDescent="0.25">
      <c r="F277" s="2"/>
      <c r="AR277" s="24"/>
    </row>
    <row r="278" spans="6:44" x14ac:dyDescent="0.25">
      <c r="F278" s="2"/>
      <c r="AR278" s="24"/>
    </row>
    <row r="279" spans="6:44" x14ac:dyDescent="0.25">
      <c r="F279" s="2"/>
      <c r="AR279" s="24"/>
    </row>
    <row r="280" spans="6:44" x14ac:dyDescent="0.25">
      <c r="F280" s="2"/>
      <c r="AR280" s="24"/>
    </row>
    <row r="281" spans="6:44" x14ac:dyDescent="0.25">
      <c r="F281" s="2"/>
      <c r="AR281" s="24"/>
    </row>
    <row r="282" spans="6:44" x14ac:dyDescent="0.25">
      <c r="F282" s="2"/>
      <c r="AR282" s="24"/>
    </row>
    <row r="283" spans="6:44" x14ac:dyDescent="0.25">
      <c r="F283" s="2"/>
      <c r="AR283" s="24"/>
    </row>
    <row r="284" spans="6:44" x14ac:dyDescent="0.25">
      <c r="F284" s="2"/>
      <c r="AR284" s="24"/>
    </row>
    <row r="285" spans="6:44" x14ac:dyDescent="0.25">
      <c r="F285" s="2"/>
      <c r="AR285" s="24"/>
    </row>
    <row r="286" spans="6:44" x14ac:dyDescent="0.25">
      <c r="F286" s="2"/>
      <c r="AR286" s="24"/>
    </row>
    <row r="287" spans="6:44" x14ac:dyDescent="0.25">
      <c r="F287" s="2"/>
      <c r="AR287" s="24"/>
    </row>
    <row r="288" spans="6:44" x14ac:dyDescent="0.25">
      <c r="F288" s="2"/>
      <c r="AR288" s="24"/>
    </row>
    <row r="289" spans="6:44" x14ac:dyDescent="0.25">
      <c r="F289" s="2"/>
      <c r="AR289" s="24"/>
    </row>
    <row r="290" spans="6:44" x14ac:dyDescent="0.25">
      <c r="F290" s="2"/>
      <c r="AR290" s="24"/>
    </row>
    <row r="291" spans="6:44" x14ac:dyDescent="0.25">
      <c r="F291" s="2"/>
      <c r="AR291" s="24"/>
    </row>
    <row r="292" spans="6:44" x14ac:dyDescent="0.25">
      <c r="F292" s="2"/>
      <c r="AR292" s="24"/>
    </row>
    <row r="293" spans="6:44" x14ac:dyDescent="0.25">
      <c r="F293" s="2"/>
      <c r="AR293" s="24"/>
    </row>
    <row r="294" spans="6:44" x14ac:dyDescent="0.25">
      <c r="F294" s="2"/>
      <c r="AR294" s="24"/>
    </row>
    <row r="295" spans="6:44" x14ac:dyDescent="0.25">
      <c r="F295" s="2"/>
      <c r="AR295" s="24"/>
    </row>
    <row r="296" spans="6:44" x14ac:dyDescent="0.25">
      <c r="F296" s="2"/>
      <c r="AR296" s="24"/>
    </row>
    <row r="297" spans="6:44" x14ac:dyDescent="0.25">
      <c r="F297" s="2"/>
      <c r="AR297" s="24"/>
    </row>
    <row r="298" spans="6:44" x14ac:dyDescent="0.25">
      <c r="F298" s="2"/>
      <c r="AR298" s="24"/>
    </row>
    <row r="299" spans="6:44" x14ac:dyDescent="0.25">
      <c r="F299" s="2"/>
      <c r="AR299" s="24"/>
    </row>
    <row r="300" spans="6:44" x14ac:dyDescent="0.25">
      <c r="F300" s="2"/>
      <c r="AR300" s="24"/>
    </row>
    <row r="301" spans="6:44" x14ac:dyDescent="0.25">
      <c r="F301" s="2"/>
      <c r="AR301" s="24"/>
    </row>
    <row r="302" spans="6:44" x14ac:dyDescent="0.25">
      <c r="F302" s="2"/>
      <c r="AR302" s="24"/>
    </row>
    <row r="303" spans="6:44" x14ac:dyDescent="0.25">
      <c r="F303" s="2"/>
      <c r="AR303" s="24"/>
    </row>
    <row r="304" spans="6:44" x14ac:dyDescent="0.25">
      <c r="F304" s="2"/>
      <c r="AR304" s="24"/>
    </row>
    <row r="305" spans="6:44" x14ac:dyDescent="0.25">
      <c r="F305" s="2"/>
      <c r="AR305" s="24"/>
    </row>
    <row r="306" spans="6:44" x14ac:dyDescent="0.25">
      <c r="F306" s="2"/>
      <c r="AR306" s="24"/>
    </row>
    <row r="307" spans="6:44" x14ac:dyDescent="0.25">
      <c r="F307" s="2"/>
      <c r="AR307" s="24"/>
    </row>
    <row r="308" spans="6:44" x14ac:dyDescent="0.25">
      <c r="F308" s="2"/>
      <c r="AR308" s="24"/>
    </row>
    <row r="309" spans="6:44" x14ac:dyDescent="0.25">
      <c r="F309" s="2"/>
      <c r="AR309" s="24"/>
    </row>
    <row r="310" spans="6:44" x14ac:dyDescent="0.25">
      <c r="F310" s="2"/>
    </row>
    <row r="311" spans="6:44" x14ac:dyDescent="0.25">
      <c r="F311" s="2"/>
    </row>
    <row r="312" spans="6:44" x14ac:dyDescent="0.25">
      <c r="F312" s="2"/>
    </row>
    <row r="313" spans="6:44" x14ac:dyDescent="0.25">
      <c r="F313" s="2"/>
    </row>
    <row r="314" spans="6:44" x14ac:dyDescent="0.25">
      <c r="F314" s="2"/>
    </row>
    <row r="315" spans="6:44" x14ac:dyDescent="0.25">
      <c r="F315" s="2"/>
    </row>
    <row r="316" spans="6:44" x14ac:dyDescent="0.25">
      <c r="F316" s="2"/>
    </row>
    <row r="317" spans="6:44" x14ac:dyDescent="0.25">
      <c r="F317" s="2"/>
    </row>
    <row r="318" spans="6:44" x14ac:dyDescent="0.25">
      <c r="F318" s="2"/>
    </row>
    <row r="319" spans="6:44" x14ac:dyDescent="0.25">
      <c r="F319" s="2"/>
    </row>
    <row r="320" spans="6:44" x14ac:dyDescent="0.25">
      <c r="F320" s="2"/>
    </row>
    <row r="321" spans="6:6" x14ac:dyDescent="0.25">
      <c r="F321" s="2"/>
    </row>
    <row r="322" spans="6:6" x14ac:dyDescent="0.25">
      <c r="F322" s="2"/>
    </row>
    <row r="323" spans="6:6" x14ac:dyDescent="0.25">
      <c r="F323" s="2"/>
    </row>
    <row r="324" spans="6:6" x14ac:dyDescent="0.25">
      <c r="F324" s="2"/>
    </row>
    <row r="325" spans="6:6" x14ac:dyDescent="0.25">
      <c r="F325" s="2"/>
    </row>
    <row r="326" spans="6:6" x14ac:dyDescent="0.25">
      <c r="F326" s="2"/>
    </row>
    <row r="327" spans="6:6" x14ac:dyDescent="0.25">
      <c r="F327" s="2"/>
    </row>
    <row r="328" spans="6:6" x14ac:dyDescent="0.25">
      <c r="F328" s="2"/>
    </row>
    <row r="329" spans="6:6" x14ac:dyDescent="0.25">
      <c r="F329" s="2"/>
    </row>
    <row r="330" spans="6:6" x14ac:dyDescent="0.25">
      <c r="F330" s="2"/>
    </row>
    <row r="331" spans="6:6" x14ac:dyDescent="0.25">
      <c r="F331" s="2"/>
    </row>
    <row r="332" spans="6:6" x14ac:dyDescent="0.25">
      <c r="F332" s="2"/>
    </row>
    <row r="333" spans="6:6" x14ac:dyDescent="0.25">
      <c r="F333" s="2"/>
    </row>
    <row r="334" spans="6:6" x14ac:dyDescent="0.25">
      <c r="F334" s="2"/>
    </row>
    <row r="335" spans="6:6" x14ac:dyDescent="0.25">
      <c r="F335" s="2"/>
    </row>
    <row r="336" spans="6:6" x14ac:dyDescent="0.25">
      <c r="F336" s="2"/>
    </row>
    <row r="337" spans="6:6" x14ac:dyDescent="0.25">
      <c r="F337" s="2"/>
    </row>
    <row r="338" spans="6:6" x14ac:dyDescent="0.25">
      <c r="F338" s="2"/>
    </row>
    <row r="339" spans="6:6" x14ac:dyDescent="0.25">
      <c r="F339" s="2"/>
    </row>
    <row r="340" spans="6:6" x14ac:dyDescent="0.25">
      <c r="F340" s="2"/>
    </row>
    <row r="341" spans="6:6" x14ac:dyDescent="0.25">
      <c r="F341" s="2"/>
    </row>
    <row r="342" spans="6:6" x14ac:dyDescent="0.25">
      <c r="F342" s="2"/>
    </row>
    <row r="343" spans="6:6" x14ac:dyDescent="0.25">
      <c r="F343" s="2"/>
    </row>
    <row r="344" spans="6:6" x14ac:dyDescent="0.25">
      <c r="F344" s="2"/>
    </row>
    <row r="345" spans="6:6" x14ac:dyDescent="0.25">
      <c r="F345" s="2"/>
    </row>
    <row r="346" spans="6:6" x14ac:dyDescent="0.25">
      <c r="F346" s="2"/>
    </row>
    <row r="347" spans="6:6" x14ac:dyDescent="0.25">
      <c r="F347" s="2"/>
    </row>
    <row r="348" spans="6:6" x14ac:dyDescent="0.25">
      <c r="F348" s="2"/>
    </row>
    <row r="349" spans="6:6" x14ac:dyDescent="0.25">
      <c r="F349" s="2"/>
    </row>
    <row r="350" spans="6:6" x14ac:dyDescent="0.25">
      <c r="F350" s="2"/>
    </row>
    <row r="351" spans="6:6" x14ac:dyDescent="0.25">
      <c r="F351" s="2"/>
    </row>
    <row r="352" spans="6:6" x14ac:dyDescent="0.25">
      <c r="F352" s="2"/>
    </row>
    <row r="353" spans="6:6" x14ac:dyDescent="0.25">
      <c r="F353" s="2"/>
    </row>
    <row r="354" spans="6:6" x14ac:dyDescent="0.25">
      <c r="F354" s="2"/>
    </row>
    <row r="355" spans="6:6" x14ac:dyDescent="0.25">
      <c r="F355" s="2"/>
    </row>
    <row r="356" spans="6:6" x14ac:dyDescent="0.25">
      <c r="F356" s="2"/>
    </row>
    <row r="357" spans="6:6" x14ac:dyDescent="0.25">
      <c r="F357" s="2"/>
    </row>
    <row r="358" spans="6:6" x14ac:dyDescent="0.25">
      <c r="F358" s="2"/>
    </row>
    <row r="359" spans="6:6" x14ac:dyDescent="0.25">
      <c r="F359" s="2"/>
    </row>
    <row r="360" spans="6:6" x14ac:dyDescent="0.25">
      <c r="F360" s="2"/>
    </row>
    <row r="361" spans="6:6" x14ac:dyDescent="0.25">
      <c r="F361" s="2"/>
    </row>
    <row r="362" spans="6:6" x14ac:dyDescent="0.25">
      <c r="F362" s="2"/>
    </row>
    <row r="363" spans="6:6" x14ac:dyDescent="0.25">
      <c r="F363" s="2"/>
    </row>
    <row r="364" spans="6:6" x14ac:dyDescent="0.25">
      <c r="F364" s="2"/>
    </row>
    <row r="365" spans="6:6" x14ac:dyDescent="0.25">
      <c r="F365" s="2"/>
    </row>
    <row r="366" spans="6:6" x14ac:dyDescent="0.25">
      <c r="F366" s="2"/>
    </row>
    <row r="367" spans="6:6" x14ac:dyDescent="0.25">
      <c r="F367" s="2"/>
    </row>
    <row r="368" spans="6:6" x14ac:dyDescent="0.25">
      <c r="F368" s="2"/>
    </row>
    <row r="369" spans="6:6" x14ac:dyDescent="0.25">
      <c r="F369" s="2"/>
    </row>
    <row r="370" spans="6:6" x14ac:dyDescent="0.25">
      <c r="F370" s="2"/>
    </row>
    <row r="371" spans="6:6" x14ac:dyDescent="0.25">
      <c r="F371" s="2"/>
    </row>
    <row r="372" spans="6:6" x14ac:dyDescent="0.25">
      <c r="F372" s="2"/>
    </row>
    <row r="373" spans="6:6" x14ac:dyDescent="0.25">
      <c r="F373" s="2"/>
    </row>
    <row r="374" spans="6:6" x14ac:dyDescent="0.25">
      <c r="F374" s="2"/>
    </row>
    <row r="375" spans="6:6" x14ac:dyDescent="0.25">
      <c r="F375" s="2"/>
    </row>
    <row r="376" spans="6:6" x14ac:dyDescent="0.25">
      <c r="F376" s="2"/>
    </row>
    <row r="377" spans="6:6" x14ac:dyDescent="0.25">
      <c r="F377" s="2"/>
    </row>
    <row r="378" spans="6:6" x14ac:dyDescent="0.25">
      <c r="F378" s="2"/>
    </row>
    <row r="379" spans="6:6" x14ac:dyDescent="0.25">
      <c r="F379" s="2"/>
    </row>
    <row r="380" spans="6:6" x14ac:dyDescent="0.25">
      <c r="F380" s="2"/>
    </row>
    <row r="381" spans="6:6" x14ac:dyDescent="0.25">
      <c r="F381" s="2"/>
    </row>
    <row r="382" spans="6:6" x14ac:dyDescent="0.25">
      <c r="F382" s="2"/>
    </row>
    <row r="383" spans="6:6" x14ac:dyDescent="0.25">
      <c r="F383" s="2"/>
    </row>
    <row r="384" spans="6:6" x14ac:dyDescent="0.25">
      <c r="F384" s="2"/>
    </row>
    <row r="385" spans="6:6" x14ac:dyDescent="0.25">
      <c r="F385" s="2"/>
    </row>
    <row r="386" spans="6:6" x14ac:dyDescent="0.25">
      <c r="F386" s="2"/>
    </row>
    <row r="387" spans="6:6" x14ac:dyDescent="0.25">
      <c r="F387" s="2"/>
    </row>
    <row r="388" spans="6:6" x14ac:dyDescent="0.25">
      <c r="F388" s="2"/>
    </row>
    <row r="389" spans="6:6" x14ac:dyDescent="0.25">
      <c r="F389" s="2"/>
    </row>
    <row r="390" spans="6:6" x14ac:dyDescent="0.25">
      <c r="F390" s="2"/>
    </row>
    <row r="391" spans="6:6" x14ac:dyDescent="0.25">
      <c r="F391" s="2"/>
    </row>
    <row r="392" spans="6:6" x14ac:dyDescent="0.25">
      <c r="F392" s="2"/>
    </row>
    <row r="393" spans="6:6" x14ac:dyDescent="0.25">
      <c r="F393" s="2"/>
    </row>
    <row r="394" spans="6:6" x14ac:dyDescent="0.25">
      <c r="F394" s="2"/>
    </row>
    <row r="395" spans="6:6" x14ac:dyDescent="0.25">
      <c r="F395" s="2"/>
    </row>
    <row r="396" spans="6:6" x14ac:dyDescent="0.25">
      <c r="F396" s="2"/>
    </row>
    <row r="397" spans="6:6" x14ac:dyDescent="0.25">
      <c r="F397" s="2"/>
    </row>
    <row r="398" spans="6:6" x14ac:dyDescent="0.25">
      <c r="F398" s="2"/>
    </row>
    <row r="399" spans="6:6" x14ac:dyDescent="0.25">
      <c r="F399" s="2"/>
    </row>
    <row r="400" spans="6:6" x14ac:dyDescent="0.25">
      <c r="F400" s="2"/>
    </row>
    <row r="401" spans="6:6" x14ac:dyDescent="0.25">
      <c r="F401" s="2"/>
    </row>
    <row r="402" spans="6:6" x14ac:dyDescent="0.25">
      <c r="F402" s="2"/>
    </row>
    <row r="403" spans="6:6" x14ac:dyDescent="0.25">
      <c r="F403" s="2"/>
    </row>
    <row r="404" spans="6:6" x14ac:dyDescent="0.25">
      <c r="F404" s="2"/>
    </row>
    <row r="405" spans="6:6" x14ac:dyDescent="0.25">
      <c r="F405" s="2"/>
    </row>
    <row r="406" spans="6:6" x14ac:dyDescent="0.25">
      <c r="F406" s="2"/>
    </row>
    <row r="407" spans="6:6" x14ac:dyDescent="0.25">
      <c r="F407" s="2"/>
    </row>
    <row r="408" spans="6:6" x14ac:dyDescent="0.25">
      <c r="F408" s="2"/>
    </row>
    <row r="409" spans="6:6" x14ac:dyDescent="0.25">
      <c r="F409" s="2"/>
    </row>
    <row r="410" spans="6:6" x14ac:dyDescent="0.25">
      <c r="F410" s="2"/>
    </row>
    <row r="411" spans="6:6" x14ac:dyDescent="0.25">
      <c r="F411" s="2"/>
    </row>
    <row r="412" spans="6:6" x14ac:dyDescent="0.25">
      <c r="F412" s="2"/>
    </row>
    <row r="413" spans="6:6" x14ac:dyDescent="0.25">
      <c r="F413" s="2"/>
    </row>
    <row r="414" spans="6:6" x14ac:dyDescent="0.25">
      <c r="F414" s="2"/>
    </row>
    <row r="415" spans="6:6" x14ac:dyDescent="0.25">
      <c r="F415" s="2"/>
    </row>
    <row r="416" spans="6:6" x14ac:dyDescent="0.25">
      <c r="F416" s="2"/>
    </row>
    <row r="417" spans="6:6" x14ac:dyDescent="0.25">
      <c r="F417" s="2"/>
    </row>
    <row r="418" spans="6:6" x14ac:dyDescent="0.25">
      <c r="F418" s="2"/>
    </row>
    <row r="419" spans="6:6" x14ac:dyDescent="0.25">
      <c r="F419" s="2"/>
    </row>
    <row r="420" spans="6:6" x14ac:dyDescent="0.25">
      <c r="F420" s="2"/>
    </row>
    <row r="421" spans="6:6" x14ac:dyDescent="0.25">
      <c r="F421" s="2"/>
    </row>
    <row r="422" spans="6:6" x14ac:dyDescent="0.25">
      <c r="F422" s="2"/>
    </row>
    <row r="423" spans="6:6" x14ac:dyDescent="0.25">
      <c r="F423" s="2"/>
    </row>
    <row r="424" spans="6:6" x14ac:dyDescent="0.25">
      <c r="F424" s="2"/>
    </row>
    <row r="425" spans="6:6" x14ac:dyDescent="0.25">
      <c r="F425" s="2"/>
    </row>
    <row r="426" spans="6:6" x14ac:dyDescent="0.25">
      <c r="F426" s="2"/>
    </row>
  </sheetData>
  <autoFilter ref="A2:BO200" xr:uid="{CD788A0E-179B-45C5-AE3C-228FB52621E4}">
    <filterColumn colId="1">
      <filters>
        <filter val="DSDD"/>
        <filter val="ECOP"/>
        <filter val="ECOP - Top 20%"/>
        <filter val="FRRB - OH - 2021"/>
        <filter val="FRRB - REMG - 2021"/>
        <filter val="FRRB - UG - 2021"/>
        <filter val="In-Construction"/>
        <filter val="Line Removal"/>
        <filter val="PSPS - Community Resiliency"/>
        <filter val="PSPS - Scoped"/>
        <filter val="Remote Grid Pilot"/>
        <filter val="Top 20% MAVF CPZ"/>
        <filter val="Top 250 Miles"/>
        <filter val="Top 50 Miles"/>
      </filters>
    </filterColumn>
  </autoFilter>
  <conditionalFormatting sqref="A3:A5">
    <cfRule type="duplicateValues" dxfId="80" priority="71"/>
  </conditionalFormatting>
  <conditionalFormatting sqref="AH3:AH5">
    <cfRule type="duplicateValues" dxfId="79" priority="70"/>
  </conditionalFormatting>
  <conditionalFormatting sqref="A3:A5">
    <cfRule type="duplicateValues" dxfId="78" priority="72"/>
  </conditionalFormatting>
  <conditionalFormatting sqref="A3:A5">
    <cfRule type="duplicateValues" dxfId="77" priority="73"/>
  </conditionalFormatting>
  <conditionalFormatting sqref="A3:A5">
    <cfRule type="duplicateValues" dxfId="76" priority="74"/>
  </conditionalFormatting>
  <conditionalFormatting sqref="AH3:AH5">
    <cfRule type="duplicateValues" dxfId="75" priority="75"/>
  </conditionalFormatting>
  <conditionalFormatting sqref="AH3:AH5">
    <cfRule type="duplicateValues" dxfId="74" priority="76"/>
  </conditionalFormatting>
  <conditionalFormatting sqref="A6:A25">
    <cfRule type="duplicateValues" dxfId="73" priority="64"/>
  </conditionalFormatting>
  <conditionalFormatting sqref="AH6:AH25">
    <cfRule type="duplicateValues" dxfId="72" priority="63"/>
  </conditionalFormatting>
  <conditionalFormatting sqref="A6:A25">
    <cfRule type="duplicateValues" dxfId="71" priority="65"/>
  </conditionalFormatting>
  <conditionalFormatting sqref="A6:A25">
    <cfRule type="duplicateValues" dxfId="70" priority="66"/>
  </conditionalFormatting>
  <conditionalFormatting sqref="A6:A25">
    <cfRule type="duplicateValues" dxfId="69" priority="67"/>
  </conditionalFormatting>
  <conditionalFormatting sqref="AH6:AH25">
    <cfRule type="duplicateValues" dxfId="68" priority="68"/>
  </conditionalFormatting>
  <conditionalFormatting sqref="AH6:AH25">
    <cfRule type="duplicateValues" dxfId="67" priority="69"/>
  </conditionalFormatting>
  <conditionalFormatting sqref="A26:A31 A34:A40">
    <cfRule type="duplicateValues" dxfId="66" priority="57"/>
  </conditionalFormatting>
  <conditionalFormatting sqref="AH34:AH40 AH26:AH31">
    <cfRule type="duplicateValues" dxfId="65" priority="56"/>
  </conditionalFormatting>
  <conditionalFormatting sqref="A26:A40">
    <cfRule type="duplicateValues" dxfId="64" priority="58"/>
  </conditionalFormatting>
  <conditionalFormatting sqref="A26:A40">
    <cfRule type="duplicateValues" dxfId="63" priority="59"/>
  </conditionalFormatting>
  <conditionalFormatting sqref="A31">
    <cfRule type="duplicateValues" dxfId="62" priority="60"/>
  </conditionalFormatting>
  <conditionalFormatting sqref="AH26:AH40">
    <cfRule type="duplicateValues" dxfId="61" priority="61"/>
  </conditionalFormatting>
  <conditionalFormatting sqref="AH26:AH40">
    <cfRule type="duplicateValues" dxfId="60" priority="62"/>
  </conditionalFormatting>
  <conditionalFormatting sqref="A32:A33">
    <cfRule type="duplicateValues" dxfId="59" priority="55"/>
  </conditionalFormatting>
  <conditionalFormatting sqref="AH32:AH33">
    <cfRule type="duplicateValues" dxfId="58" priority="54"/>
  </conditionalFormatting>
  <conditionalFormatting sqref="A41:A54">
    <cfRule type="duplicateValues" dxfId="57" priority="48"/>
  </conditionalFormatting>
  <conditionalFormatting sqref="AH41:AH54">
    <cfRule type="duplicateValues" dxfId="56" priority="47"/>
  </conditionalFormatting>
  <conditionalFormatting sqref="A41:A54">
    <cfRule type="duplicateValues" dxfId="55" priority="49"/>
  </conditionalFormatting>
  <conditionalFormatting sqref="A44">
    <cfRule type="duplicateValues" dxfId="54" priority="50"/>
  </conditionalFormatting>
  <conditionalFormatting sqref="A44">
    <cfRule type="duplicateValues" dxfId="53" priority="51"/>
  </conditionalFormatting>
  <conditionalFormatting sqref="AH41:AH54">
    <cfRule type="duplicateValues" dxfId="52" priority="52"/>
  </conditionalFormatting>
  <conditionalFormatting sqref="AH41:AH54">
    <cfRule type="duplicateValues" dxfId="51" priority="53"/>
  </conditionalFormatting>
  <conditionalFormatting sqref="A55:A69">
    <cfRule type="duplicateValues" dxfId="50" priority="41"/>
  </conditionalFormatting>
  <conditionalFormatting sqref="AH55:AH81">
    <cfRule type="duplicateValues" dxfId="49" priority="40"/>
  </conditionalFormatting>
  <conditionalFormatting sqref="A55:A69">
    <cfRule type="duplicateValues" dxfId="48" priority="42"/>
  </conditionalFormatting>
  <conditionalFormatting sqref="A55:A57">
    <cfRule type="duplicateValues" dxfId="47" priority="43"/>
  </conditionalFormatting>
  <conditionalFormatting sqref="A55:A57">
    <cfRule type="duplicateValues" dxfId="46" priority="44"/>
  </conditionalFormatting>
  <conditionalFormatting sqref="AH55:AH81">
    <cfRule type="duplicateValues" dxfId="45" priority="45"/>
  </conditionalFormatting>
  <conditionalFormatting sqref="AH55:AH81">
    <cfRule type="duplicateValues" dxfId="44" priority="46"/>
  </conditionalFormatting>
  <conditionalFormatting sqref="AH145:AH147 AH84:AH139">
    <cfRule type="duplicateValues" dxfId="43" priority="38"/>
  </conditionalFormatting>
  <conditionalFormatting sqref="AH145:AH147 AH84:AH139">
    <cfRule type="duplicateValues" dxfId="42" priority="39"/>
  </conditionalFormatting>
  <conditionalFormatting sqref="A82">
    <cfRule type="duplicateValues" dxfId="41" priority="34"/>
  </conditionalFormatting>
  <conditionalFormatting sqref="A82">
    <cfRule type="duplicateValues" dxfId="40" priority="35"/>
  </conditionalFormatting>
  <conditionalFormatting sqref="A82">
    <cfRule type="duplicateValues" dxfId="39" priority="36"/>
  </conditionalFormatting>
  <conditionalFormatting sqref="A82">
    <cfRule type="duplicateValues" dxfId="38" priority="37"/>
  </conditionalFormatting>
  <conditionalFormatting sqref="AH82">
    <cfRule type="duplicateValues" dxfId="37" priority="30"/>
  </conditionalFormatting>
  <conditionalFormatting sqref="AH82">
    <cfRule type="duplicateValues" dxfId="36" priority="31"/>
  </conditionalFormatting>
  <conditionalFormatting sqref="AH82">
    <cfRule type="duplicateValues" dxfId="35" priority="32"/>
  </conditionalFormatting>
  <conditionalFormatting sqref="AH82">
    <cfRule type="duplicateValues" dxfId="34" priority="33"/>
  </conditionalFormatting>
  <conditionalFormatting sqref="A83">
    <cfRule type="duplicateValues" dxfId="33" priority="77"/>
  </conditionalFormatting>
  <conditionalFormatting sqref="A194">
    <cfRule type="duplicateValues" dxfId="32" priority="26"/>
  </conditionalFormatting>
  <conditionalFormatting sqref="A194">
    <cfRule type="duplicateValues" dxfId="31" priority="27"/>
  </conditionalFormatting>
  <conditionalFormatting sqref="A194">
    <cfRule type="duplicateValues" dxfId="30" priority="28"/>
  </conditionalFormatting>
  <conditionalFormatting sqref="A194">
    <cfRule type="duplicateValues" dxfId="29" priority="29"/>
  </conditionalFormatting>
  <conditionalFormatting sqref="AH194">
    <cfRule type="duplicateValues" dxfId="28" priority="23"/>
  </conditionalFormatting>
  <conditionalFormatting sqref="AH194">
    <cfRule type="duplicateValues" dxfId="27" priority="24"/>
  </conditionalFormatting>
  <conditionalFormatting sqref="AH194">
    <cfRule type="duplicateValues" dxfId="26" priority="25"/>
  </conditionalFormatting>
  <conditionalFormatting sqref="A195">
    <cfRule type="duplicateValues" dxfId="25" priority="19"/>
  </conditionalFormatting>
  <conditionalFormatting sqref="A195">
    <cfRule type="duplicateValues" dxfId="24" priority="20"/>
  </conditionalFormatting>
  <conditionalFormatting sqref="A195">
    <cfRule type="duplicateValues" dxfId="23" priority="21"/>
  </conditionalFormatting>
  <conditionalFormatting sqref="A195">
    <cfRule type="duplicateValues" dxfId="22" priority="22"/>
  </conditionalFormatting>
  <conditionalFormatting sqref="AH195">
    <cfRule type="duplicateValues" dxfId="21" priority="16"/>
  </conditionalFormatting>
  <conditionalFormatting sqref="AH195">
    <cfRule type="duplicateValues" dxfId="20" priority="17"/>
  </conditionalFormatting>
  <conditionalFormatting sqref="AH195">
    <cfRule type="duplicateValues" dxfId="19" priority="18"/>
  </conditionalFormatting>
  <conditionalFormatting sqref="A196">
    <cfRule type="duplicateValues" dxfId="18" priority="12"/>
  </conditionalFormatting>
  <conditionalFormatting sqref="A196">
    <cfRule type="duplicateValues" dxfId="17" priority="13"/>
  </conditionalFormatting>
  <conditionalFormatting sqref="A196">
    <cfRule type="duplicateValues" dxfId="16" priority="14"/>
  </conditionalFormatting>
  <conditionalFormatting sqref="A196">
    <cfRule type="duplicateValues" dxfId="15" priority="15"/>
  </conditionalFormatting>
  <conditionalFormatting sqref="AH196">
    <cfRule type="duplicateValues" dxfId="14" priority="9"/>
  </conditionalFormatting>
  <conditionalFormatting sqref="AH196">
    <cfRule type="duplicateValues" dxfId="13" priority="10"/>
  </conditionalFormatting>
  <conditionalFormatting sqref="AH196">
    <cfRule type="duplicateValues" dxfId="12" priority="11"/>
  </conditionalFormatting>
  <conditionalFormatting sqref="AH140">
    <cfRule type="duplicateValues" dxfId="11" priority="7"/>
  </conditionalFormatting>
  <conditionalFormatting sqref="AH140">
    <cfRule type="duplicateValues" dxfId="10" priority="8"/>
  </conditionalFormatting>
  <conditionalFormatting sqref="AH141">
    <cfRule type="duplicateValues" dxfId="9" priority="5"/>
  </conditionalFormatting>
  <conditionalFormatting sqref="AH141">
    <cfRule type="duplicateValues" dxfId="8" priority="6"/>
  </conditionalFormatting>
  <conditionalFormatting sqref="AH142">
    <cfRule type="duplicateValues" dxfId="7" priority="3"/>
  </conditionalFormatting>
  <conditionalFormatting sqref="AH142">
    <cfRule type="duplicateValues" dxfId="6" priority="4"/>
  </conditionalFormatting>
  <conditionalFormatting sqref="AH143">
    <cfRule type="duplicateValues" dxfId="5" priority="1"/>
  </conditionalFormatting>
  <conditionalFormatting sqref="AH143">
    <cfRule type="duplicateValues" dxfId="4" priority="2"/>
  </conditionalFormatting>
  <conditionalFormatting sqref="A84:A122 A124:A147">
    <cfRule type="duplicateValues" dxfId="3" priority="78"/>
  </conditionalFormatting>
  <conditionalFormatting sqref="A84:A122 A124:A147">
    <cfRule type="duplicateValues" dxfId="2" priority="79"/>
  </conditionalFormatting>
  <hyperlinks>
    <hyperlink ref="AO87" r:id="rId1" xr:uid="{F474E146-6197-4981-A962-854CD88B8A69}"/>
    <hyperlink ref="AO120" r:id="rId2" display="http://www/edrs/pr/DisplayPR.asp?idEDR=1047624" xr:uid="{7AFF0257-C6A3-4587-99E4-07B821EE4E07}"/>
    <hyperlink ref="AO122" r:id="rId3" display="http://www/edrs/pr/DisplayPR.asp?idEDR=1047622" xr:uid="{F934843D-A247-4A00-AF2D-AD17D43E9CED}"/>
    <hyperlink ref="AO121" r:id="rId4" display="http://www/edrs/pr/DisplayPR.asp?idEDR=1047618" xr:uid="{18556D52-B130-41B9-9E7A-11C2AD11646F}"/>
    <hyperlink ref="AO88" r:id="rId5" xr:uid="{50280FB0-B5A3-4BB8-911A-4A8B5A848716}"/>
    <hyperlink ref="AO89" r:id="rId6" xr:uid="{7EF9F791-7CC2-4DB8-A7EF-9A995E5428B1}"/>
    <hyperlink ref="AO104" r:id="rId7" display="http://www/edrs/pr/DisplayPR.asp?idEDR=1192419" xr:uid="{9FF053C2-AA24-4CB9-91A2-EC132781DEF3}"/>
    <hyperlink ref="AN104" r:id="rId8" display="http://www/edrs/pr/DisplayPR.asp?idEDR=1192237" xr:uid="{BB4A73C1-B96B-4FD8-9BDC-B56150C1232A}"/>
    <hyperlink ref="AO100" r:id="rId9" display="http://www/edrs/pr/DisplayPR.asp?idEDR=1194274" xr:uid="{3F784C07-699D-4A42-BE15-FD6CB1B2CAF2}"/>
    <hyperlink ref="AO102" r:id="rId10" display="http://www/edrs/pr/DisplayPR.asp?idEDR=1194328" xr:uid="{337BFF61-A0D8-4BC8-85B2-CCC1303AD080}"/>
    <hyperlink ref="AN102" r:id="rId11" display="http://www/edrs/pr/DisplayPR.asp?idEDR=1194327" xr:uid="{F0C4B5C3-C7D2-48C4-9767-EFD63AB90B98}"/>
    <hyperlink ref="AO124" r:id="rId12" display="http://www/edrs/pr/DisplayPR.asp?idEDR=1031304" xr:uid="{666E43C5-B208-4E9D-B050-CA974AAD5952}"/>
    <hyperlink ref="AO125" r:id="rId13" display="http://www/edrs/pr/DisplayPR.asp?idEDR=996628" xr:uid="{22040E61-9789-47D8-900B-42176E29DD87}"/>
    <hyperlink ref="AO126" r:id="rId14" display="http://www/edrs/pr/DisplayPR.asp?idEDR=1078797" xr:uid="{12C3882B-C048-4048-981D-15C3DCF9D0CA}"/>
    <hyperlink ref="AO72" r:id="rId15" display="http://www/edrs/pr/DisplayPRRef.asp?idEDR=1033800&amp;refDoc=2019-35897" xr:uid="{55E0124A-C26D-4359-ADF8-4793227C82DF}"/>
    <hyperlink ref="AS72" r:id="rId16" display="http://www/edrs/pr/DisplayPR.asp?idEDR=1094069" xr:uid="{32139C1C-5E1F-4EBD-B054-86408DC12223}"/>
    <hyperlink ref="AZ72" r:id="rId17" display="http://www/edrs/pr/DisplayPR.asp?idEDR=1110824" xr:uid="{981632E7-AE1F-4592-AA69-EC0CEF98B408}"/>
    <hyperlink ref="BA72" r:id="rId18" display="http://www/edrs/pr/DisplayPR.asp?idEDR=1187441" xr:uid="{008F869C-C49E-49B9-9C55-74483968B087}"/>
    <hyperlink ref="AO80" r:id="rId19" display="http://www/edrs/pr/DisplayPR.asp?idEDR=1021522" xr:uid="{9ED41F59-8C44-4456-A4A7-AD11E1C25214}"/>
    <hyperlink ref="AS80" r:id="rId20" display="http://www/edrs/pr/DisplayPR.asp?idEDR=1094074" xr:uid="{96BA5EE7-25B1-41EB-AF92-E61DCD1F4DDD}"/>
    <hyperlink ref="AZ80" r:id="rId21" display="http://www/edrs/pr/DisplayPR.asp?idEDR=1112318" xr:uid="{48A1EA22-56C8-40AF-B819-E336D69508F5}"/>
    <hyperlink ref="BA80" r:id="rId22" display="http://www/edrs/pr/DisplayPR.asp?idEDR=1184485" xr:uid="{2C6FC812-7326-4BD8-AA18-963EDF872021}"/>
    <hyperlink ref="AO73" r:id="rId23" display="http://www/edrs/pr/DisplayPRRef.asp?idEDR=1041711&amp;refDoc=2019-35903" xr:uid="{520D84C8-E443-49DE-9F44-6970EB149DCD}"/>
    <hyperlink ref="AS73" r:id="rId24" display="http://www/edrs/pr/DisplayPR.asp?idEDR=1094075" xr:uid="{6934B743-263D-4331-8AFC-BCA9B287CB70}"/>
    <hyperlink ref="BA73" r:id="rId25" display="http://www/edrs/pr/DisplayPR.asp?idEDR=1188367" xr:uid="{F8FFB301-658F-4B36-A4FB-5394CB4E13E6}"/>
    <hyperlink ref="AZ73" r:id="rId26" display="http://www/edrs/pr/DisplayPR.asp?idEDR=1123751" xr:uid="{F1DD5F7D-EE40-48C6-BAFC-9C49D928419D}"/>
    <hyperlink ref="AO60" r:id="rId27" display="http://www.utility.pge.com/edrs/pr/DisplayPRRef.asp?idEDR=1043411&amp;refDoc=2019-32239" xr:uid="{1B838BBF-C8D2-480E-B654-577C9F12A604}"/>
    <hyperlink ref="AZ60" r:id="rId28" display="http://www/edrs/pr/DisplayPR.asp?idEDR=1144534" xr:uid="{2DD59E23-1BA7-42A8-A11C-02B43E447F28}"/>
    <hyperlink ref="BA60" r:id="rId29" display="http://www/edrs/pr/DisplayPR.asp?idEDR=1171334" xr:uid="{C0A9DAD1-5192-4054-99BA-DD7E44629A2E}"/>
    <hyperlink ref="AS60" r:id="rId30" display="http://www/edrs/pr/DisplayPR.asp?idEDR=1134517" xr:uid="{A224DC82-A287-4981-9988-7F0DBF0D4153}"/>
    <hyperlink ref="AZ62" r:id="rId31" display="http://www/edrs/pr/DisplayPR.asp?idEDR=1147261" xr:uid="{7C1F505F-2DBF-4699-B6AE-73FAB85CC63C}"/>
    <hyperlink ref="BA62" r:id="rId32" display="http://www/edrs/pr/DisplayPR.asp?idEDR=1187485" xr:uid="{6164F97E-7FB4-42D1-8B0C-3635A3DA7779}"/>
    <hyperlink ref="BK62" r:id="rId33" display="http://www/edrs/pr/DisplayPR.asp?idEDR=1145145" xr:uid="{7AB1FEB4-C6D5-4183-8DAB-E30A26F60AF8}"/>
    <hyperlink ref="AO62" r:id="rId34" display="http://www/edrs/pr/DisplayPR.asp?idEDR=1043422" xr:uid="{991F190D-A687-43DF-994B-E131AB102789}"/>
    <hyperlink ref="AS62" r:id="rId35" display="http://www/edrs/pr/DisplayPR.asp?idEDR=1134520" xr:uid="{C9E75B31-8F46-4609-BAB9-02939D326D76}"/>
    <hyperlink ref="AO200" r:id="rId36" display="http://www/edrs/pr/DisplayPRRef.asp?idEDR=1018937&amp;refDoc=2019-35904" xr:uid="{CB8BB5DE-8CB5-4A47-9A6B-18F1BA6A5807}"/>
    <hyperlink ref="AS200" r:id="rId37" display="http://www/edrs/pr/DisplayPR.asp?idEDR=1094076" xr:uid="{D7D0CC15-57EC-4F10-AFED-F5954398EC63}"/>
    <hyperlink ref="AZ200" r:id="rId38" display="http://www/edrs/pr/DisplayPR.asp?idEDR=1122550" xr:uid="{0A4AF5DF-92C0-480D-AFA8-06431AEFAB6A}"/>
    <hyperlink ref="BA200" r:id="rId39" display="http://www/edrs/pr/DisplayPR.asp?idEDR=1186278" xr:uid="{8D0BE92E-28BD-4750-814D-995992E16490}"/>
    <hyperlink ref="AO59" r:id="rId40" display="http://www/edrs/pr/DisplayPR.asp?idEDR=1008603" xr:uid="{CA7BD3E7-4A21-4F4F-83B8-7FC8BDB378F6}"/>
    <hyperlink ref="AZ59" r:id="rId41" display="http://www/edrs/pr/DisplayPR.asp?idEDR=1121120" xr:uid="{CF6A4C6F-A688-4144-BCE5-94C9F5F69075}"/>
    <hyperlink ref="BA59" r:id="rId42" display="http://www/edrs/pr/DisplayPR.asp?idEDR=1176943" xr:uid="{19164C1D-4ABF-4656-9195-884825B2E950}"/>
    <hyperlink ref="AO189" r:id="rId43" display="http://www/edrs/pr/DisplayPR.asp?idEDR=1015664" xr:uid="{BEDB1C28-65C3-46EE-90F0-5F6B539024D0}"/>
    <hyperlink ref="AS189" r:id="rId44" display="http://www/edrs/pr/DisplayPR.asp?idEDR=1086933" xr:uid="{C675C900-AD27-4F55-B276-EA8CB667104F}"/>
    <hyperlink ref="AZ189" r:id="rId45" display="http://www/edrs/pr/DisplayPR.asp?idEDR=1097546" xr:uid="{1688C14F-288A-4E4E-BCAA-7BA62A39DAEF}"/>
    <hyperlink ref="BA189" r:id="rId46" display="http://www/edrs/pr/DisplayPR.asp?idEDR=1166495" xr:uid="{2DEAC17C-4DC2-4F75-BDAA-9B4C078ADB47}"/>
    <hyperlink ref="AO66" r:id="rId47" display="http://www/edrs/pr/DisplayPRRef.asp?idEDR=1008116&amp;refDoc=2019-35977" xr:uid="{814D1F43-3BD0-46FC-A93F-89A4932CEF42}"/>
    <hyperlink ref="BA66" r:id="rId48" display="http://www/edrs/pr/DisplayPR.asp?idEDR=1180011" xr:uid="{CE930496-4502-43FC-8902-893F3FF6E35C}"/>
    <hyperlink ref="AZ66" r:id="rId49" display="http://www/edrs/pr/DisplayPR.asp?idEDR=1161218" xr:uid="{64F0952B-49C5-4357-9D33-D97431450F1D}"/>
    <hyperlink ref="AO67" r:id="rId50" display="http://www/edrs/pr/DisplayPRRef.asp?idEDR=1013028&amp;refDoc=2019-35972" xr:uid="{84560B3F-60DC-41AE-82B7-64F597C2F768}"/>
    <hyperlink ref="AS67" r:id="rId51" display="http://www/edrs/pr/DisplayPR.asp?idEDR=1094144" xr:uid="{F50CB663-C54A-4E83-9BE5-B4FD9D215780}"/>
    <hyperlink ref="AZ67" r:id="rId52" display="http://www/edrs/pr/DisplayPR.asp?idEDR=1131379" xr:uid="{ABD94F48-3E47-4202-A39E-F3F163A6DD51}"/>
    <hyperlink ref="BA67" r:id="rId53" display="http://www/edrs/pr/DisplayPR.asp?idEDR=1184309" xr:uid="{F5A926BA-67D3-4DA2-8D1E-ADDC62DE4B6D}"/>
    <hyperlink ref="AO77" r:id="rId54" display="http://www/edrs/pr/DisplayPRRef.asp?idEDR=1022911&amp;refDoc=2020-02712" xr:uid="{F3D025BA-A287-47C8-A12E-90953BB1CBDA}"/>
    <hyperlink ref="AZ77" r:id="rId55" display="http://www/edrs/pr/DisplayPR.asp?idEDR=1140525" xr:uid="{9E45832B-2D41-440A-B637-85F0C843F0CC}"/>
    <hyperlink ref="BA77" r:id="rId56" display="http://www/edrs/pr/DisplayPR.asp?idEDR=1174932" xr:uid="{C85EBFB8-5814-438B-963A-2FB8FCD298F3}"/>
    <hyperlink ref="AO69" r:id="rId57" display="http://www/edrs/pr/DisplayPRRef.asp?idEDR=1033800&amp;refDoc=2019-35897" xr:uid="{00D6A93E-8E43-4057-8755-3A2E4ED5199D}"/>
    <hyperlink ref="AS69" r:id="rId58" display="http://www/edrs/pr/DisplayPR.asp?idEDR=1094069" xr:uid="{E4A79169-3830-48DB-8444-E53C22F61D6E}"/>
    <hyperlink ref="BA69" r:id="rId59" display="http://www/edrs/pr/DisplayPR.asp?idEDR=1181065" xr:uid="{3CEA05C8-60F8-4AA9-B564-13FD10E003FE}"/>
    <hyperlink ref="AZ69" r:id="rId60" display="http://www/edrs/pr/DisplayPR.asp?idEDR=1137663" xr:uid="{0804F863-9369-4A06-93D8-B2288C0B47CE}"/>
    <hyperlink ref="AO71" r:id="rId61" display="http://www/edrs/pr/DisplayPRRef.asp?idEDR=1033800&amp;refDoc=2019-35897" xr:uid="{FD863FFC-D038-434E-8F4F-3AFD0B4A13F0}"/>
    <hyperlink ref="AS71" r:id="rId62" display="http://www/edrs/pr/DisplayPR.asp?idEDR=1094069" xr:uid="{5A594CF2-3B07-4924-A22B-E2BB1D8E139D}"/>
    <hyperlink ref="BA71" r:id="rId63" display="http://www/edrs/pr/DisplayPR.asp?idEDR=1167933" xr:uid="{63CFD8F0-403B-4C75-A756-AB28CEECFD34}"/>
    <hyperlink ref="AZ71" r:id="rId64" display="http://www/edrs/pr/DisplayPR.asp?idEDR=1196870" xr:uid="{0F5D72E9-57BD-421E-8DAC-4BC54E25E6D6}"/>
    <hyperlink ref="AO68" r:id="rId65" display="http://www/edrs/pr/DisplayPRRef.asp?idEDR=1041711&amp;refDoc=2019-35903" xr:uid="{FC3CE8C4-84DC-4324-A1F0-040CBF6FB713}"/>
    <hyperlink ref="AS68" r:id="rId66" display="http://www/edrs/pr/DisplayPR.asp?idEDR=1094075" xr:uid="{E25715B7-CB09-48D3-914D-92A988E51525}"/>
    <hyperlink ref="AZ68" r:id="rId67" display="http://www/edrs/pr/DisplayPR.asp?idEDR=1111470" xr:uid="{87CC8539-217D-4137-917E-0BF5E8F45B5A}"/>
    <hyperlink ref="BA68" r:id="rId68" xr:uid="{C41B83B0-13E2-4B66-864A-2BAA4514F81D}"/>
    <hyperlink ref="AO70" r:id="rId69" display="http://www/edrs/pr/DisplayPRRef.asp?idEDR=1041711&amp;refDoc=2019-35903" xr:uid="{5C2E390E-96FC-42FE-B6B6-85F5969FB92C}"/>
    <hyperlink ref="AS70" r:id="rId70" display="http://www/edrs/pr/DisplayPR.asp?idEDR=1094075" xr:uid="{3F82C2AD-D5BE-40BE-8149-FC09CCC4468B}"/>
    <hyperlink ref="AZ70" r:id="rId71" display="http://www/edrs/pr/DisplayPR.asp?idEDR=1126922" xr:uid="{0B6ED735-C3CC-471C-AFD7-73873392E1A7}"/>
    <hyperlink ref="BA70" r:id="rId72" display="http://www/edrs/pr/DisplayPR.asp?idEDR=1175217" xr:uid="{E91A811E-EB57-4CC7-BB73-774569920A3E}"/>
    <hyperlink ref="AO63" r:id="rId73" display="http://www.utility.pge.com/edrs/pr/DisplayPRRef.asp?idEDR=1043422&amp;refDoc=2019-32244" xr:uid="{B1773126-ACE7-4699-A839-2F4CC68606F5}"/>
    <hyperlink ref="BA63" r:id="rId74" display="http://www/edrs/pr/DisplayPR.asp?idEDR=1187038" xr:uid="{CC7A1BB3-D5A4-400E-91F3-0F40825D2731}"/>
    <hyperlink ref="AZ63" r:id="rId75" display="http://www/edrs/pr/DisplayPR.asp?idEDR=1164021" xr:uid="{D68A9AC8-C8FE-4F4A-AC34-ED789059733F}"/>
    <hyperlink ref="BK63" r:id="rId76" display="http://www/edrs/pr/DisplayPR.asp?idEDR=1179223" xr:uid="{15DAB644-843F-4A2A-9D51-BB8CD6B2BE57}"/>
    <hyperlink ref="AS63" r:id="rId77" display="http://www/edrs/pr/DisplayPR.asp?idEDR=1134520" xr:uid="{E7B83F3C-9A72-4F1F-9BFB-02C60DF4D858}"/>
    <hyperlink ref="AO64" r:id="rId78" display="http://www/edrs/pr/DisplayPRRef.asp?idEDR=1017777&amp;refDoc=2019-35887" xr:uid="{CAD68FC8-F4F5-48F7-9E76-97C325E44826}"/>
    <hyperlink ref="AS64" r:id="rId79" display="http://www/edrs/pr/DisplayPR.asp?idEDR=1094059" xr:uid="{FF8A64FD-72E7-4759-8CAB-375A0A0C763E}"/>
    <hyperlink ref="AZ64" r:id="rId80" display="http://www/edrs/pr/DisplayPR.asp?idEDR=1118390" xr:uid="{6DEFF492-4DED-4A3F-BD64-5F3E3EB32556}"/>
    <hyperlink ref="BA64" r:id="rId81" display="http://www/edrs/pr/DisplayPR.asp?idEDR=1166218" xr:uid="{A07B29B8-2ED1-42E9-A9C1-DA582D9B1159}"/>
    <hyperlink ref="AO65" r:id="rId82" display="http://www/edrs/pr/DisplayPRRef.asp?idEDR=1017777&amp;refDoc=2019-35887" xr:uid="{0B0883E5-4E41-4597-BC54-EC37F68597F7}"/>
    <hyperlink ref="AS65" r:id="rId83" display="http://www/edrs/pr/DisplayPR.asp?idEDR=1094059" xr:uid="{9A4781E0-9B74-4042-8603-B9E79295E3D6}"/>
    <hyperlink ref="AZ65" r:id="rId84" display="http://www/edrs/pr/DisplayPR.asp?idEDR=1141486" xr:uid="{4325EB74-1977-4A85-9AB1-869810C7346D}"/>
    <hyperlink ref="BA65" r:id="rId85" display="http://www/edrs/pr/DisplayPR.asp?idEDR=1189105" xr:uid="{449FBD08-2285-4AC5-A362-D0219FD12C92}"/>
    <hyperlink ref="AO74" r:id="rId86" display="http://www/edrs/pr/DisplayPR.asp?idEDR=1030037" xr:uid="{DD9829A3-5EAE-48AF-87D6-D787050C415A}"/>
    <hyperlink ref="AS74" r:id="rId87" display="http://www/edrs/pr/DisplayPR.asp?idEDR=1094065" xr:uid="{AFD18787-7B0A-4FC3-8823-F1D55236130F}"/>
    <hyperlink ref="AZ74" r:id="rId88" display="http://www/edrs/pr/DisplayPR.asp?idEDR=1122485" xr:uid="{A74DDC65-576A-4F61-82F8-67B67213888B}"/>
    <hyperlink ref="BA74" r:id="rId89" display="http://www/edrs/pr/DisplayPR.asp?idEDR=1158910" xr:uid="{D0FFB00B-3EBA-4D96-9A0E-306D4EE78AFE}"/>
    <hyperlink ref="AO75" r:id="rId90" display="http://www/edrs/pr/DisplayPR.asp?idEDR=1030037" xr:uid="{C525F754-3AAF-41DC-B0E7-E3C99EA6C291}"/>
    <hyperlink ref="AS75" r:id="rId91" display="http://www/edrs/pr/DisplayPR.asp?idEDR=1094065" xr:uid="{F155BB9E-958F-4E1F-9168-41E419A0DE50}"/>
    <hyperlink ref="AZ75" r:id="rId92" display="http://www/edrs/pr/DisplayPR.asp?idEDR=1115949" xr:uid="{43FC5D26-890E-4A40-BC12-4A7D36B8801D}"/>
    <hyperlink ref="BA75" r:id="rId93" display="http://www/edrs/pr/DisplayPR.asp?idEDR=1184874" xr:uid="{108BA7FE-9041-4E11-823E-EA3E91E270DF}"/>
    <hyperlink ref="AO78" r:id="rId94" display="http://www/edrs/pr/DisplayPRRef.asp?idEDR=1019313&amp;refDoc=2019-35889" xr:uid="{F3C473DA-015D-48E1-95FC-B9F9D946D677}"/>
    <hyperlink ref="AS78" r:id="rId95" display="http://www/edrs/pr/DisplayPR.asp?idEDR=1094061" xr:uid="{EC7E32F1-3E34-40B5-BA07-445C4404498A}"/>
    <hyperlink ref="AZ78" r:id="rId96" display="http://www/edrs/pr/DisplayPR.asp?idEDR=1152484" xr:uid="{90A37943-B43A-456B-9565-7FB7A43E12A8}"/>
    <hyperlink ref="BA78" r:id="rId97" display="http://www/edrs/pr/DisplayPR.asp?idEDR=1175358" xr:uid="{E0D266F4-13E8-4A44-8EB0-89FD04E1CB32}"/>
    <hyperlink ref="AO79" r:id="rId98" display="http://www/edrs/pr/DisplayPRRef.asp?idEDR=1019313&amp;refDoc=2019-35889" xr:uid="{F754C10A-0064-463D-B5D1-0A4460AD2E44}"/>
    <hyperlink ref="AS79" r:id="rId99" display="http://www/edrs/pr/DisplayPR.asp?idEDR=1094061" xr:uid="{19FD591F-9DC3-490E-9825-17BE7485DED1}"/>
    <hyperlink ref="AZ79" r:id="rId100" display="http://www/edrs/pr/DisplayPR.asp?idEDR=1115908" xr:uid="{B0A27103-B14A-4F73-8585-5059D3FD72DC}"/>
    <hyperlink ref="BA79" r:id="rId101" display="http://www/edrs/pr/DisplayPR.asp?idEDR=1168271" xr:uid="{29879752-4C89-42AC-B7B4-302DEE63B2B6}"/>
    <hyperlink ref="AO76" r:id="rId102" display="http://www/edrs/pr/DisplayPR.asp?idEDR=1014080" xr:uid="{A59E4B4B-CFDB-4A22-ABE9-80168BD3E120}"/>
    <hyperlink ref="AS76" r:id="rId103" display="http://www/edrs/pr/DisplayPR.asp?idEDR=1094072" xr:uid="{252AC760-9224-4261-97F4-D4137EA9863C}"/>
    <hyperlink ref="BA76" r:id="rId104" display="http://www.utility.pge.com/edrs/pr/DisplayPR.asp?idEDR=1159014" xr:uid="{F7439258-C3EF-484F-BD39-E708A6731CC2}"/>
    <hyperlink ref="AZ76" r:id="rId105" display="http://www/edrs/pr/DisplayPR.asp?idEDR=1186446" xr:uid="{30DA52AB-9EB9-4226-89EF-E77CEAEA7607}"/>
    <hyperlink ref="AO61" r:id="rId106" display="http://www.utility.pge.com/edrs/pr/DisplayPR.asp?idEDR=1043446" xr:uid="{BD02A23E-B140-4262-8089-DFD6BB3A7BDD}"/>
    <hyperlink ref="BA61" r:id="rId107" display="http://www/edrs/pr/DisplayPR.asp?idEDR=1183544" xr:uid="{4F50F183-57DD-48FC-B764-0E44E202A8A6}"/>
    <hyperlink ref="AZ61" r:id="rId108" display="http://www/edrs/pr/DisplayPR.asp?idEDR=1173147" xr:uid="{4102E06F-5ECE-4011-AA8C-41038FB862D6}"/>
    <hyperlink ref="AS61" r:id="rId109" display="http://www/edrs/pr/DisplayPR.asp?idEDR=1134525" xr:uid="{BFC4906A-943F-43B8-8B1A-6B228DC073C8}"/>
    <hyperlink ref="AO108" r:id="rId110" display="http://www/edrs/pr/DisplayPR.asp?idEDR=1201761" xr:uid="{07B251A5-4F9E-49F7-8249-48EFFE0D916B}"/>
    <hyperlink ref="AN108" r:id="rId111" display="http://www/edrs/pr/DisplayPR.asp?idEDR=1201754" xr:uid="{0CE7B293-7861-485F-8490-19504BBB74E0}"/>
    <hyperlink ref="AO58" r:id="rId112" display="http://www/edrs/pr/DisplayPR.asp?idEDR=990049" xr:uid="{84FFB64D-58C2-47A9-A8A2-5246D3F3BAE9}"/>
    <hyperlink ref="AS58" r:id="rId113" display="http://www.utility.pge.com/edrs/pr/DisplayPR.asp?idEDR=1011934" xr:uid="{F2E9A2DF-D1DE-4B2C-892A-5C8F67D118FA}"/>
    <hyperlink ref="AZ58" r:id="rId114" display="http://www/edrs/pr/DisplayPR.asp?idEDR=1136951" xr:uid="{76CCAAC7-35D6-4D34-AE1F-5939E7C1EFA7}"/>
    <hyperlink ref="BA58" r:id="rId115" display="http://www/edrs/pr/DisplayPR.asp?idEDR=1164583" xr:uid="{0421F66F-F48A-4364-851E-91B2FE37D269}"/>
    <hyperlink ref="AZ57" r:id="rId116" xr:uid="{E3A1EB48-7849-487A-9D1D-C90B57DF591A}"/>
    <hyperlink ref="BA57" r:id="rId117" xr:uid="{0CD184C1-1D4E-4B6B-980F-89503D363D83}"/>
    <hyperlink ref="AO198" r:id="rId118" display="http://www/edrs/pr/DisplayPR.asp?idEDR=1138843" xr:uid="{1BEE9C81-670D-48CC-B629-FD80B64A2EF5}"/>
    <hyperlink ref="AZ198" r:id="rId119" display="http://www/edrs/pr/DisplayPR.asp?idEDR=1179183" xr:uid="{19065796-7B16-4699-8158-396AF99B3E85}"/>
    <hyperlink ref="AO82" r:id="rId120" display="http://www/edrs/pr/DisplayPR.asp?idEDR=1138775" xr:uid="{6BA66899-455A-4E25-B346-49EE21672B26}"/>
    <hyperlink ref="AZ82" r:id="rId121" display="http://www/edrs/pr/DisplayPR.asp?idEDR=1183276" xr:uid="{6F853CCF-013F-4FAC-A110-B59E6635FB5C}"/>
    <hyperlink ref="AO190" r:id="rId122" display="http://www/edrs/pr/DisplayPR.asp?idEDR=1137321" xr:uid="{1ECB28EE-3975-4424-8B6A-A0E993B52507}"/>
    <hyperlink ref="AO86" r:id="rId123" display="http://www/edrs/pr/DisplayPR.asp?idEDR=1140553" xr:uid="{D70E855C-2B71-4E4E-89EB-F7B7F9612F5E}"/>
    <hyperlink ref="AZ86" r:id="rId124" display="http://www/edrs/pr/DisplayPR.asp?idEDR=1188875" xr:uid="{063EAF93-CA9D-447B-A3C2-6A8BB67A2CB9}"/>
    <hyperlink ref="AO191" r:id="rId125" display="http://www/edrs/pr/DisplayPR.asp?idEDR=1137049" xr:uid="{5D7D79E9-C19E-4CB0-93D3-F976AAA70FD6}"/>
    <hyperlink ref="AZ191" r:id="rId126" display="http://www/edrs/pr/DisplayPR.asp?idEDR=1159397" xr:uid="{EC5ADA02-C8A2-43D0-A559-C4CB3AD48861}"/>
    <hyperlink ref="AO192" r:id="rId127" display="http://www/edrs/pr/DisplayPR.asp?idEDR=1137124" xr:uid="{5994154C-3433-4CF4-A7F4-008D23DC0E45}"/>
    <hyperlink ref="AO193" r:id="rId128" display="http://www/edrs/pr/DisplayPR.asp?idEDR=1137132" xr:uid="{0B44C31F-07E4-4C36-AB91-859EEC408A74}"/>
    <hyperlink ref="AZ193" r:id="rId129" display="http://www/edrs/pr/DisplayPR.asp?idEDR=1174199" xr:uid="{85BD04D6-D32A-4E23-BE19-643663C24548}"/>
    <hyperlink ref="AO194" r:id="rId130" display="http://www/edrs/pr/DisplayPR.asp?idEDR=1147914" xr:uid="{34B55CBC-8CBC-4D58-877A-213206C3AAEF}"/>
    <hyperlink ref="AZ194" r:id="rId131" display="http://www/edrs/pr/DisplayPR.asp?idEDR=1186444" xr:uid="{1CF03E1F-2C94-4EB1-ABDB-A9A16B113877}"/>
    <hyperlink ref="AO195" r:id="rId132" display="http://www/edrs/pr/DisplayPR.asp?idEDR=1144134" xr:uid="{50FE44B5-79FD-4351-B67F-B246C6ED25EC}"/>
    <hyperlink ref="AO196" r:id="rId133" display="http://www/edrs/pr/DisplayPR.asp?idEDR=1137194" xr:uid="{D3DA7BDB-3A92-47FC-90C7-1B2B3EAFD58F}"/>
    <hyperlink ref="AZ196" r:id="rId134" display="http://www/edrs/pr/DisplayPR.asp?idEDR=1171859" xr:uid="{63C7496B-3876-4F71-ABD7-F3841F50CD47}"/>
    <hyperlink ref="AO85" r:id="rId135" display="http://www/edrs/pr/DisplayPR.asp?idEDR=1140554" xr:uid="{AE3CCEB5-2B74-4257-A3B9-04B9619D883C}"/>
    <hyperlink ref="AZ85" r:id="rId136" display="http://www/edrs/pr/DisplayPR.asp?idEDR=1191285" xr:uid="{7196ED0E-9058-4CEA-AF25-8DE6A480F360}"/>
    <hyperlink ref="BK85" r:id="rId137" display="http://www/edrs/pr/DisplayPR.asp?idEDR=1169286" xr:uid="{F2E14D4A-47C3-4D7C-8E7F-90BB1E5DD9E6}"/>
    <hyperlink ref="AO56" r:id="rId138" display="http://www/edrs/pr/DisplayPR.asp?idEDR=1013801" xr:uid="{7B547D66-5AF8-4286-9F14-A983A099BFB1}"/>
    <hyperlink ref="AZ56" r:id="rId139" display="http://www/edrs/pr/DisplayPR.asp?idEDR=1092916" xr:uid="{6A4E4F0A-79D4-4728-B582-6452C10CF2CA}"/>
    <hyperlink ref="BA56" r:id="rId140" display="http://www/edrs/pr/DisplayPR.asp?idEDR=1060520" xr:uid="{96863E2D-EA60-4227-8D86-9F17B4520354}"/>
    <hyperlink ref="AO197" r:id="rId141" display="http://www/edrs/pr/DisplayPR.asp?idEDR=1137214" xr:uid="{6E88F7B2-A634-40F7-8687-22E44A6DD8B9}"/>
    <hyperlink ref="AZ197" r:id="rId142" display="http://www/edrs/pr/DisplayPR.asp?idEDR=1191717" xr:uid="{278B15DC-ECEE-4B79-BD59-47819008CDDD}"/>
    <hyperlink ref="AS15" r:id="rId143" display="http://www/edrs/pr/DisplayPR.asp?idEDR=1097532" xr:uid="{EEF36879-F426-4E83-A282-242088C77329}"/>
    <hyperlink ref="AO90" r:id="rId144" display="http://www/edrs/pr/DisplayPR.asp?idEDR=1217520" xr:uid="{0613DA28-C306-4E3D-9B10-1FCA56550FC4}"/>
    <hyperlink ref="AO92" r:id="rId145" display="http://www/edrs/pr/DisplayPR.asp?idEDR=1217956" xr:uid="{ECC2C1B1-A29C-4610-AD14-43D6B2010B20}"/>
    <hyperlink ref="AO97" r:id="rId146" display="http://www/edrs/pr/DisplayPR.asp?idEDR=1218213" xr:uid="{DC1E93E8-D606-456A-B018-FDB976A2EAFA}"/>
    <hyperlink ref="AN97" r:id="rId147" display="http://www/edrs/pr/DisplayPR.asp?idEDR=1218212" xr:uid="{B2E43F62-D0AE-467A-B8D7-6E34A987D2D0}"/>
    <hyperlink ref="AO99" r:id="rId148" display="http://www/edrs/pr/DisplayPR.asp?idEDR=1218700" xr:uid="{541C5D76-D055-4C93-BB28-9BDCA4F0998B}"/>
    <hyperlink ref="AN99" r:id="rId149" display="http://www/edrs/pr/DisplayPR.asp?idEDR=1218679" xr:uid="{B43128E4-F9F5-43F2-A161-47B6C0AABF3A}"/>
    <hyperlink ref="AO98" r:id="rId150" display="http://www/edrs/pr/DisplayPR.asp?idEDR=1218925" xr:uid="{1966A0FC-31FB-44E7-A88F-B2C3B764705F}"/>
    <hyperlink ref="AN98" r:id="rId151" display="http://www/edrs/pr/DisplayPR.asp?idEDR=1218748" xr:uid="{E3B26A67-342C-462D-BFAC-CEE5422372A7}"/>
    <hyperlink ref="AN100" r:id="rId152" display="http://www/edrs/pr/DisplayPR.asp?idEDR=1193821" xr:uid="{701B78BA-F846-45F9-AC77-BF9C76E1F772}"/>
    <hyperlink ref="AN124" r:id="rId153" display="http://www/edrs/pr/DisplayPR.asp?idEDR=1028045" xr:uid="{8A813E15-8DA3-4864-9B83-F05446FCAEA6}"/>
    <hyperlink ref="AO101" r:id="rId154" display="http://www/edrs/pr/DisplayPR.asp?idEDR=1219400" xr:uid="{90163C2B-6523-4035-A033-640E0BE08F0E}"/>
    <hyperlink ref="AO105" r:id="rId155" display="http://www/edrs/pr/DisplayPR.asp?idEDR=1218787" xr:uid="{45725863-EDF5-4927-8F93-77A59EC7C81C}"/>
    <hyperlink ref="AO103" r:id="rId156" display="http://www/edrs/pr/DisplayPR.asp?idEDR=1217420" xr:uid="{8A478D50-F116-4016-AA2A-AB0EBFB43013}"/>
    <hyperlink ref="AN103" r:id="rId157" display="http://www/edrs/pr/DisplayPR.asp?idEDR=1217416" xr:uid="{9FE862C6-F6E2-466C-9F6F-EC623304E2C9}"/>
    <hyperlink ref="AO106" r:id="rId158" display="http://www/edrs/pr/DisplayPR.asp?idEDR=1206874" xr:uid="{20CB8A6D-1E75-43C1-BDA1-4E894F206EF8}"/>
    <hyperlink ref="AO107" r:id="rId159" display="http://www/edrs/pr/DisplayPR.asp?idEDR=1210217" xr:uid="{C7C28169-EC4F-4EA8-A415-965CE63228A2}"/>
    <hyperlink ref="AO115" r:id="rId160" display="http://www/edrs/pr/DisplayPR.asp?idEDR=1222407" xr:uid="{0F929AA0-9CB5-4591-B062-959F4BEC2382}"/>
    <hyperlink ref="AN115" r:id="rId161" display="http://www/edrs/pr/DisplayPR.asp?idEDR=1222400" xr:uid="{F8F4438E-5814-4796-AD0F-4F9B726C3640}"/>
    <hyperlink ref="AO112" r:id="rId162" display="http://www/edrs/pr/DisplayPR.asp?idEDR=1221762" xr:uid="{7302D873-BE25-4F72-95F0-CD8F553FC13B}"/>
    <hyperlink ref="AN112" r:id="rId163" display="http://www/edrs/pr/DisplayPR.asp?idEDR=1221830" xr:uid="{8C3D6CAC-2492-4B7B-B280-4400BECD07B6}"/>
    <hyperlink ref="AO113" r:id="rId164" display="http://www/edrs/pr/DisplayPR.asp?idEDR=1222268" xr:uid="{C4818FC4-2EF2-4629-85BB-ABCF1C0A5ADA}"/>
    <hyperlink ref="AN113" r:id="rId165" display="http://www/edrs/pr/DisplayPR.asp?idEDR=1222249" xr:uid="{BCCDD158-7AE2-4C26-8A3E-0771A11B6A4D}"/>
    <hyperlink ref="AO111" r:id="rId166" display="http://www/edrs/pr/DisplayPR.asp?idEDR=1223382" xr:uid="{42E794C9-2D75-4161-8C37-9FCA5001E023}"/>
    <hyperlink ref="AN111" r:id="rId167" display="http://www/edrs/pr/DisplayPR.asp?idEDR=1222184" xr:uid="{DC5841BB-7C30-4137-B57E-880D87D9F13B}"/>
    <hyperlink ref="AO110" r:id="rId168" display="http://www/edrs/pr/DisplayPR.asp?idEDR=1222632" xr:uid="{0109862F-1A4F-4136-8001-32EE4C7886DF}"/>
    <hyperlink ref="AN110" r:id="rId169" display="http://www/edrs/pr/DisplayPR.asp?idEDR=1222616" xr:uid="{505B1CE8-78FF-470F-A3C6-F58A1BC223B8}"/>
    <hyperlink ref="AO188" r:id="rId170" display="http://www/edrs/pr/DisplayPR.asp?idEDR=1027825" xr:uid="{FA0C1E4A-D007-4734-B47A-CED81653B90F}"/>
    <hyperlink ref="AZ188" r:id="rId171" display="http://www/edrs/pr/DisplayPR.asp?idEDR=1093543" xr:uid="{E7AF1080-6327-4857-8CB6-C3F21964AF7B}"/>
    <hyperlink ref="BA188" r:id="rId172" display="http://www/edrs/pr/DisplayPR.asp?idEDR=1092537" xr:uid="{A992235B-2509-4817-9589-E0C79D5F1F63}"/>
    <hyperlink ref="AO114" r:id="rId173" display="http://www/edrs/pr/DisplayPR.asp?idEDR=1224442" xr:uid="{1381DEEB-FE3D-4E6E-8914-7884D1C7F0FE}"/>
    <hyperlink ref="AO129" r:id="rId174" display="http://www/edrs/pr/DisplayPR.asp?idEDR=1225191" xr:uid="{9814A90A-6774-472B-A67D-D7BD2D73C3B2}"/>
    <hyperlink ref="AO81" r:id="rId175" display="http://www/edrs/pr/DisplayPR.asp?idEDR=1000610" xr:uid="{E1E61F5C-D9BF-4670-BB33-1B91FA93FDAF}"/>
    <hyperlink ref="AZ81" r:id="rId176" display="http://www/edrs/pr/DisplayPR.asp?idEDR=1187466" xr:uid="{7CA4F8D8-7599-41D3-B879-31DA2837B32E}"/>
    <hyperlink ref="BA81" r:id="rId177" display="http://www/edrs/pr/DisplayPR.asp?idEDR=1195550" xr:uid="{ECD50533-E5ED-4B03-A397-64D13CC1F52E}"/>
    <hyperlink ref="AO83" r:id="rId178" display="http://www/edrs/pr/DisplayPRRef.asp?idEDR=1017777&amp;refDoc=2019-35887" xr:uid="{3892E91C-1334-4F69-8C39-C41EA35F4913}"/>
    <hyperlink ref="AS83" r:id="rId179" display="http://www/edrs/pr/DisplayPR.asp?idEDR=1094059" xr:uid="{E9A022CC-12E0-4FCA-93B4-6E6E7E8E0FD2}"/>
    <hyperlink ref="AZ83" r:id="rId180" display="http://www/edrs/pr/DisplayPR.asp?idEDR=1121855" xr:uid="{2B0AE9EE-32A9-4CDC-96DB-C3AC932383EA}"/>
    <hyperlink ref="BA83" r:id="rId181" display="http://www/edrs/pr/DisplayPR.asp?idEDR=1167934" xr:uid="{DB16EB93-9A7E-4F30-813E-2A94301B259B}"/>
    <hyperlink ref="AO84" r:id="rId182" display="http://www/edrs/pr/DisplayPRRef.asp?idEDR=1010763&amp;refDoc=2019-35971" xr:uid="{0956BA6E-5F17-40B0-9B85-063C88B872BC}"/>
    <hyperlink ref="AS84" r:id="rId183" display="http://www/edrs/pr/DisplayPR.asp?idEDR=1094143" xr:uid="{F631D484-9187-410F-94C3-FB9DC661CECF}"/>
    <hyperlink ref="AZ84" r:id="rId184" display="http://www/edrs/pr/DisplayPR.asp?idEDR=1183592" xr:uid="{2373E981-8BF2-41DD-8B0B-E1E2B927681B}"/>
    <hyperlink ref="AO109" r:id="rId185" display="http://www/edrs/pr/DisplayPR.asp?idEDR=1228414" xr:uid="{04E159AF-1590-4A6C-99DA-BED5C65C043B}"/>
    <hyperlink ref="AO116" r:id="rId186" display="http://www/edrs/pr/DisplayPR.asp?idEDR=1228419" xr:uid="{1225B1D8-E9C8-41F5-A866-9233EE929A1B}"/>
    <hyperlink ref="AO117" r:id="rId187" display="http://www/edrs/pr/DisplayPR.asp?idEDR=1228423" xr:uid="{AC8B385C-BCC1-4E99-82A9-3FC9378E174D}"/>
    <hyperlink ref="AO118" r:id="rId188" display="http://www/edrs/pr/DisplayPR.asp?idEDR=1228425" xr:uid="{96059B48-602A-416F-92E3-D07FD5B88499}"/>
    <hyperlink ref="AO119" r:id="rId189" display="http://www/edrs/pr/DisplayPR.asp?idEDR=1228427" xr:uid="{818B8D07-1F05-4A93-BC82-4297FFFAFAF5}"/>
    <hyperlink ref="AO176" r:id="rId190" display="http://www/edrs/pr/DisplayPR.asp?idEDR=1228877" xr:uid="{BDD74051-1889-486B-BF1D-1595EFF6EA08}"/>
    <hyperlink ref="AO165" r:id="rId191" display="http://www/edrs/pr/DisplayPR.asp?idEDR=1228894" xr:uid="{49195648-6010-4CD8-8E8F-19C8FE28C140}"/>
    <hyperlink ref="AO164" r:id="rId192" display="http://www/edrs/pr/DisplayPR.asp?idEDR=1228904" xr:uid="{76B9CEEA-BFD2-446D-8F02-1D59B83E2C1C}"/>
    <hyperlink ref="AO123" r:id="rId193" display="http://www/edrs/pr/DisplayPR.asp?idEDR=1228916" xr:uid="{9AE27E53-01D2-4F27-9F9B-239AF044CBCF}"/>
    <hyperlink ref="AO161" r:id="rId194" display="http://www/edrs/pr/DisplayPR.asp?idEDR=1228956" xr:uid="{176B51F7-9053-4327-BB21-5C445B7E10EE}"/>
    <hyperlink ref="AO158" r:id="rId195" display="http://www/edrs/pr/DisplayPR.asp?idEDR=1228954" xr:uid="{356979B4-9B89-4F76-9B30-C0B9E1EA8E61}"/>
    <hyperlink ref="AO160" r:id="rId196" display="http://www/edrs/pr/DisplayPR.asp?idEDR=1228955" xr:uid="{1977D7CA-379C-4679-9284-8938B6BD4C26}"/>
    <hyperlink ref="AO141" r:id="rId197" display="http://www/edrs/pr/DisplayPR.asp?idEDR=1228858" xr:uid="{E5786987-E2BA-4ACF-BDB6-10C0FA9BFF43}"/>
    <hyperlink ref="AO93" r:id="rId198" display="http://www/edrs/pr/DisplayPR.asp?idEDR=1217956" xr:uid="{25B0F192-CDB7-41A4-BE87-C2299C3EF783}"/>
    <hyperlink ref="AO94" r:id="rId199" display="http://www/edrs/pr/DisplayPR.asp?idEDR=1217956" xr:uid="{DC060A72-A0B4-4A26-83EA-123426DEFDCA}"/>
    <hyperlink ref="AO95" r:id="rId200" display="http://www/edrs/pr/DisplayPR.asp?idEDR=1217956" xr:uid="{F84E3026-53D6-49BE-A24C-4366F33B8793}"/>
    <hyperlink ref="AO96" r:id="rId201" display="http://www/edrs/pr/DisplayPR.asp?idEDR=1217956" xr:uid="{4E91AECB-0A33-4F4A-8DB2-B1DC6493DC15}"/>
    <hyperlink ref="AO140" r:id="rId202" display="http://www.utility.pge.com/edrs/default.asp?id=1228578" xr:uid="{1D5F1A46-125A-4847-A83F-EAC9145DE2F0}"/>
    <hyperlink ref="AO143" r:id="rId203" display="http://www.utility.pge.com/edrs/pr/DisplayPR.asp?idEDR=1228952" xr:uid="{8FDADC2D-A3DA-460D-B639-F33F1AF9F239}"/>
    <hyperlink ref="AO159" r:id="rId204" display="http://www/edrs/pr/DisplayPR.asp?idEDR=1229743" xr:uid="{5C07BDB5-699E-4BD5-A889-61638AB38F75}"/>
    <hyperlink ref="AO180" r:id="rId205" display="http://www/edrs/pr/DisplayPR.asp?idEDR=1229833" xr:uid="{D709C1BA-27B8-46E0-9C9E-D746D936F703}"/>
    <hyperlink ref="AO167" r:id="rId206" display="http://www.utility.pge.com/edrs/pr/DisplayPR.asp?idEDR=1229869" xr:uid="{F431AC79-AAAD-48A0-AECE-DFBBF183AA70}"/>
    <hyperlink ref="AO168" r:id="rId207" display="http://www.utility.pge.com/edrs/pr/DisplayPR.asp?idEDR=1229861" xr:uid="{30B17550-6442-4447-8191-84EAC21A9B6C}"/>
    <hyperlink ref="AO157" r:id="rId208" display="http://www.utility.pge.com/edrs/default.asp?id=1230184" xr:uid="{EBEA7C76-47F9-4135-A481-48F2494AC93C}"/>
    <hyperlink ref="AO184" r:id="rId209" display="http://www/edrs/pr/DisplayPR.asp?idEDR=1229985" xr:uid="{9CD575B7-5819-43DA-A2AF-916738A9B678}"/>
    <hyperlink ref="AO172" r:id="rId210" display="http://www.utility.pge.com/edrs/default.asp?id=1230146" xr:uid="{763A6798-929A-40CB-81C8-627F9719961F}"/>
    <hyperlink ref="AO173" r:id="rId211" display="http://www.utility.pge.com/edrs/default.asp?id=1230151" xr:uid="{972B7E6B-6521-436D-8A31-B351DE474D48}"/>
    <hyperlink ref="AO166" r:id="rId212" display="http://www/edrs/pr/DisplayPR.asp?idEDR=1230193" xr:uid="{46400901-AFBB-4D77-A015-5D62454B86D3}"/>
  </hyperlinks>
  <pageMargins left="0.7" right="0.7" top="0.75" bottom="0.75" header="0.3" footer="0.3"/>
  <pageSetup orientation="portrait" r:id="rId213"/>
  <headerFooter>
    <oddFooter>&amp;C&amp;"arial,Bold"Internal</oddFooter>
    <evenFooter>&amp;C&amp;"arial,Bold"Internal</evenFooter>
    <firstFooter>&amp;C&amp;"arial,Bold"Internal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51F39-F04C-4A3D-A79B-033A3A78F126}">
  <dimension ref="A1:G95"/>
  <sheetViews>
    <sheetView tabSelected="1" workbookViewId="0">
      <selection activeCell="A2" sqref="A2"/>
    </sheetView>
  </sheetViews>
  <sheetFormatPr defaultRowHeight="15" x14ac:dyDescent="0.25"/>
  <cols>
    <col min="1" max="1" width="13.5703125" bestFit="1" customWidth="1"/>
    <col min="2" max="2" width="29.42578125" bestFit="1" customWidth="1"/>
    <col min="5" max="5" width="1.85546875" style="5" customWidth="1"/>
    <col min="6" max="6" width="22.85546875" bestFit="1" customWidth="1"/>
    <col min="7" max="7" width="39.140625" bestFit="1" customWidth="1"/>
  </cols>
  <sheetData>
    <row r="1" spans="1:7" x14ac:dyDescent="0.25">
      <c r="A1" s="61" t="s">
        <v>1152</v>
      </c>
      <c r="B1" s="61"/>
      <c r="F1" s="61" t="s">
        <v>208</v>
      </c>
      <c r="G1" s="61"/>
    </row>
    <row r="2" spans="1:7" x14ac:dyDescent="0.25">
      <c r="A2" t="s">
        <v>100</v>
      </c>
      <c r="B2" t="s">
        <v>101</v>
      </c>
      <c r="F2" t="s">
        <v>122</v>
      </c>
      <c r="G2" t="s">
        <v>123</v>
      </c>
    </row>
    <row r="3" spans="1:7" x14ac:dyDescent="0.25">
      <c r="A3" t="str">
        <f>VLOOKUP(B3,[50]GRID_DATA!$A:$B,2,FALSE)</f>
        <v>North Coast</v>
      </c>
      <c r="B3" s="3" t="s">
        <v>0</v>
      </c>
      <c r="F3" t="s">
        <v>99</v>
      </c>
      <c r="G3" t="s">
        <v>20</v>
      </c>
    </row>
    <row r="4" spans="1:7" x14ac:dyDescent="0.25">
      <c r="A4" t="str">
        <f>VLOOKUP(B4,[50]GRID_DATA!$A:$B,2,FALSE)</f>
        <v>Bay Area</v>
      </c>
      <c r="B4" s="3" t="s">
        <v>1</v>
      </c>
      <c r="F4" t="s">
        <v>99</v>
      </c>
      <c r="G4" t="s">
        <v>124</v>
      </c>
    </row>
    <row r="5" spans="1:7" x14ac:dyDescent="0.25">
      <c r="A5" t="str">
        <f>VLOOKUP(B5,[50]GRID_DATA!$A:$B,2,FALSE)</f>
        <v>Central Coast</v>
      </c>
      <c r="B5" s="3" t="s">
        <v>2</v>
      </c>
      <c r="F5" t="s">
        <v>99</v>
      </c>
      <c r="G5" t="s">
        <v>125</v>
      </c>
    </row>
    <row r="6" spans="1:7" x14ac:dyDescent="0.25">
      <c r="A6" t="str">
        <f>VLOOKUP(B6,[50]GRID_DATA!$A:$B,2,FALSE)</f>
        <v>North Coast</v>
      </c>
      <c r="B6" s="3" t="s">
        <v>3</v>
      </c>
      <c r="F6" t="s">
        <v>99</v>
      </c>
      <c r="G6" t="s">
        <v>126</v>
      </c>
    </row>
    <row r="7" spans="1:7" x14ac:dyDescent="0.25">
      <c r="A7" t="str">
        <f>VLOOKUP(B7,[50]GRID_DATA!$A:$B,2,FALSE)</f>
        <v>Sierra</v>
      </c>
      <c r="B7" s="3" t="s">
        <v>4</v>
      </c>
      <c r="F7" t="s">
        <v>99</v>
      </c>
      <c r="G7" t="s">
        <v>127</v>
      </c>
    </row>
    <row r="8" spans="1:7" x14ac:dyDescent="0.25">
      <c r="A8" t="str">
        <f>VLOOKUP(B8,[50]GRID_DATA!$A:$B,2,FALSE)</f>
        <v>Central Valley</v>
      </c>
      <c r="B8" s="3" t="s">
        <v>5</v>
      </c>
      <c r="F8" t="s">
        <v>99</v>
      </c>
      <c r="G8" t="s">
        <v>128</v>
      </c>
    </row>
    <row r="9" spans="1:7" x14ac:dyDescent="0.25">
      <c r="A9" t="str">
        <f>VLOOKUP(B9,[50]GRID_DATA!$A:$B,2,FALSE)</f>
        <v>Central Valley</v>
      </c>
      <c r="B9" s="3" t="s">
        <v>6</v>
      </c>
      <c r="F9" t="s">
        <v>129</v>
      </c>
      <c r="G9" t="s">
        <v>130</v>
      </c>
    </row>
    <row r="10" spans="1:7" x14ac:dyDescent="0.25">
      <c r="A10" t="s">
        <v>94</v>
      </c>
      <c r="B10" s="3" t="s">
        <v>102</v>
      </c>
      <c r="F10" t="s">
        <v>129</v>
      </c>
      <c r="G10" t="s">
        <v>131</v>
      </c>
    </row>
    <row r="11" spans="1:7" x14ac:dyDescent="0.25">
      <c r="A11" t="s">
        <v>94</v>
      </c>
      <c r="B11" s="3" t="s">
        <v>103</v>
      </c>
      <c r="F11" t="s">
        <v>129</v>
      </c>
      <c r="G11" t="s">
        <v>132</v>
      </c>
    </row>
    <row r="12" spans="1:7" x14ac:dyDescent="0.25">
      <c r="A12" t="s">
        <v>94</v>
      </c>
      <c r="B12" s="3" t="s">
        <v>9</v>
      </c>
      <c r="F12" t="s">
        <v>129</v>
      </c>
      <c r="G12" t="s">
        <v>133</v>
      </c>
    </row>
    <row r="13" spans="1:7" x14ac:dyDescent="0.25">
      <c r="A13" t="str">
        <f>VLOOKUP(B13,[50]GRID_DATA!$A:$B,2,FALSE)</f>
        <v>Central Coast</v>
      </c>
      <c r="B13" s="3" t="s">
        <v>10</v>
      </c>
      <c r="F13" t="s">
        <v>129</v>
      </c>
      <c r="G13" t="s">
        <v>134</v>
      </c>
    </row>
    <row r="14" spans="1:7" x14ac:dyDescent="0.25">
      <c r="A14" t="str">
        <f>VLOOKUP(B14,[50]GRID_DATA!$A:$B,2,FALSE)</f>
        <v>Central Valley</v>
      </c>
      <c r="B14" s="3" t="s">
        <v>11</v>
      </c>
      <c r="F14" t="s">
        <v>129</v>
      </c>
      <c r="G14" t="s">
        <v>135</v>
      </c>
    </row>
    <row r="15" spans="1:7" x14ac:dyDescent="0.25">
      <c r="A15" t="s">
        <v>94</v>
      </c>
      <c r="B15" s="3" t="s">
        <v>12</v>
      </c>
      <c r="F15" t="s">
        <v>129</v>
      </c>
      <c r="G15" t="s">
        <v>136</v>
      </c>
    </row>
    <row r="16" spans="1:7" x14ac:dyDescent="0.25">
      <c r="A16" t="str">
        <f>VLOOKUP(B16,[50]GRID_DATA!$A:$B,2,FALSE)</f>
        <v>Central Coast</v>
      </c>
      <c r="B16" s="3" t="s">
        <v>13</v>
      </c>
      <c r="F16" t="s">
        <v>129</v>
      </c>
      <c r="G16" t="s">
        <v>137</v>
      </c>
    </row>
    <row r="17" spans="1:7" x14ac:dyDescent="0.25">
      <c r="A17" t="s">
        <v>94</v>
      </c>
      <c r="B17" s="3" t="s">
        <v>104</v>
      </c>
      <c r="F17" t="s">
        <v>129</v>
      </c>
      <c r="G17" t="s">
        <v>138</v>
      </c>
    </row>
    <row r="18" spans="1:7" x14ac:dyDescent="0.25">
      <c r="A18" t="str">
        <f>VLOOKUP(B18,[50]GRID_DATA!$A:$B,2,FALSE)</f>
        <v>Central Valley</v>
      </c>
      <c r="B18" s="3" t="s">
        <v>15</v>
      </c>
      <c r="F18" t="s">
        <v>129</v>
      </c>
      <c r="G18" t="s">
        <v>139</v>
      </c>
    </row>
    <row r="19" spans="1:7" x14ac:dyDescent="0.25">
      <c r="A19" t="s">
        <v>95</v>
      </c>
      <c r="B19" s="3" t="s">
        <v>105</v>
      </c>
      <c r="F19" t="s">
        <v>94</v>
      </c>
      <c r="G19" t="s">
        <v>140</v>
      </c>
    </row>
    <row r="20" spans="1:7" x14ac:dyDescent="0.25">
      <c r="A20" t="s">
        <v>95</v>
      </c>
      <c r="B20" s="3" t="s">
        <v>106</v>
      </c>
      <c r="F20" t="s">
        <v>94</v>
      </c>
      <c r="G20" t="s">
        <v>141</v>
      </c>
    </row>
    <row r="21" spans="1:7" x14ac:dyDescent="0.25">
      <c r="A21" t="s">
        <v>95</v>
      </c>
      <c r="B21" s="3" t="s">
        <v>107</v>
      </c>
      <c r="F21" t="s">
        <v>94</v>
      </c>
      <c r="G21" t="s">
        <v>142</v>
      </c>
    </row>
    <row r="22" spans="1:7" x14ac:dyDescent="0.25">
      <c r="A22" t="str">
        <f>VLOOKUP(B22,[50]GRID_DATA!$A:$B,2,FALSE)</f>
        <v>North Coast</v>
      </c>
      <c r="B22" s="3" t="s">
        <v>19</v>
      </c>
      <c r="F22" t="s">
        <v>94</v>
      </c>
      <c r="G22" t="s">
        <v>143</v>
      </c>
    </row>
    <row r="23" spans="1:7" x14ac:dyDescent="0.25">
      <c r="A23" t="str">
        <f>VLOOKUP(B23,[50]GRID_DATA!$A:$B,2,FALSE)</f>
        <v>Bay Area</v>
      </c>
      <c r="B23" s="3" t="s">
        <v>20</v>
      </c>
      <c r="F23" t="s">
        <v>94</v>
      </c>
      <c r="G23" t="s">
        <v>52</v>
      </c>
    </row>
    <row r="24" spans="1:7" x14ac:dyDescent="0.25">
      <c r="A24" t="str">
        <f>VLOOKUP(B24,[50]GRID_DATA!$A:$B,2,FALSE)</f>
        <v>Bay Area</v>
      </c>
      <c r="B24" s="3" t="s">
        <v>21</v>
      </c>
      <c r="F24" t="s">
        <v>94</v>
      </c>
      <c r="G24" t="s">
        <v>144</v>
      </c>
    </row>
    <row r="25" spans="1:7" x14ac:dyDescent="0.25">
      <c r="A25" t="str">
        <f>VLOOKUP(B25,[50]GRID_DATA!$A:$B,2,FALSE)</f>
        <v>Bay Area</v>
      </c>
      <c r="B25" s="3" t="s">
        <v>22</v>
      </c>
      <c r="F25" t="s">
        <v>94</v>
      </c>
      <c r="G25" t="s">
        <v>145</v>
      </c>
    </row>
    <row r="26" spans="1:7" x14ac:dyDescent="0.25">
      <c r="A26" t="str">
        <f>VLOOKUP(B26,[50]GRID_DATA!$A:$B,2,FALSE)</f>
        <v>North Coast</v>
      </c>
      <c r="B26" s="3" t="s">
        <v>23</v>
      </c>
      <c r="F26" t="s">
        <v>94</v>
      </c>
      <c r="G26" t="s">
        <v>146</v>
      </c>
    </row>
    <row r="27" spans="1:7" x14ac:dyDescent="0.25">
      <c r="A27" t="str">
        <f>VLOOKUP(B27,[50]GRID_DATA!$A:$B,2,FALSE)</f>
        <v>North Coast</v>
      </c>
      <c r="B27" s="3" t="s">
        <v>24</v>
      </c>
      <c r="F27" t="s">
        <v>94</v>
      </c>
      <c r="G27" t="s">
        <v>147</v>
      </c>
    </row>
    <row r="28" spans="1:7" x14ac:dyDescent="0.25">
      <c r="A28" t="s">
        <v>95</v>
      </c>
      <c r="B28" s="3" t="s">
        <v>25</v>
      </c>
      <c r="F28" t="s">
        <v>94</v>
      </c>
      <c r="G28" t="s">
        <v>148</v>
      </c>
    </row>
    <row r="29" spans="1:7" x14ac:dyDescent="0.25">
      <c r="A29" t="str">
        <f>VLOOKUP(B29,[50]GRID_DATA!$A:$B,2,FALSE)</f>
        <v>Bay Area</v>
      </c>
      <c r="B29" s="3" t="s">
        <v>26</v>
      </c>
      <c r="F29" t="s">
        <v>95</v>
      </c>
      <c r="G29" t="s">
        <v>149</v>
      </c>
    </row>
    <row r="30" spans="1:7" x14ac:dyDescent="0.25">
      <c r="A30" t="s">
        <v>96</v>
      </c>
      <c r="B30" s="3" t="s">
        <v>27</v>
      </c>
      <c r="F30" t="s">
        <v>95</v>
      </c>
      <c r="G30" t="s">
        <v>46</v>
      </c>
    </row>
    <row r="31" spans="1:7" x14ac:dyDescent="0.25">
      <c r="A31" t="str">
        <f>VLOOKUP(B31,[50]GRID_DATA!$A:$B,2,FALSE)</f>
        <v>Bay Area</v>
      </c>
      <c r="B31" s="3" t="s">
        <v>28</v>
      </c>
      <c r="F31" t="s">
        <v>95</v>
      </c>
      <c r="G31" t="s">
        <v>150</v>
      </c>
    </row>
    <row r="32" spans="1:7" x14ac:dyDescent="0.25">
      <c r="A32" t="str">
        <f>VLOOKUP(B32,[50]GRID_DATA!$A:$B,2,FALSE)</f>
        <v>Bay Area</v>
      </c>
      <c r="B32" s="4" t="s">
        <v>29</v>
      </c>
      <c r="F32" t="s">
        <v>95</v>
      </c>
      <c r="G32" t="s">
        <v>151</v>
      </c>
    </row>
    <row r="33" spans="1:7" x14ac:dyDescent="0.25">
      <c r="A33" t="s">
        <v>95</v>
      </c>
      <c r="B33" s="4" t="s">
        <v>108</v>
      </c>
      <c r="F33" t="s">
        <v>95</v>
      </c>
      <c r="G33" t="s">
        <v>152</v>
      </c>
    </row>
    <row r="34" spans="1:7" x14ac:dyDescent="0.25">
      <c r="A34" t="str">
        <f>VLOOKUP(B34,[50]GRID_DATA!$A:$B,2,FALSE)</f>
        <v>North Valley</v>
      </c>
      <c r="B34" s="4" t="s">
        <v>31</v>
      </c>
      <c r="F34" t="s">
        <v>95</v>
      </c>
      <c r="G34" t="s">
        <v>153</v>
      </c>
    </row>
    <row r="35" spans="1:7" x14ac:dyDescent="0.25">
      <c r="A35" t="s">
        <v>95</v>
      </c>
      <c r="B35" s="4" t="s">
        <v>32</v>
      </c>
      <c r="F35" t="s">
        <v>95</v>
      </c>
      <c r="G35" t="s">
        <v>154</v>
      </c>
    </row>
    <row r="36" spans="1:7" x14ac:dyDescent="0.25">
      <c r="A36" t="s">
        <v>97</v>
      </c>
      <c r="B36" s="4" t="s">
        <v>33</v>
      </c>
      <c r="F36" t="s">
        <v>95</v>
      </c>
      <c r="G36" t="s">
        <v>155</v>
      </c>
    </row>
    <row r="37" spans="1:7" x14ac:dyDescent="0.25">
      <c r="A37" t="str">
        <f>VLOOKUP(B37,[50]GRID_DATA!$A:$B,2,FALSE)</f>
        <v>Central Valley</v>
      </c>
      <c r="B37" s="4" t="s">
        <v>34</v>
      </c>
      <c r="F37" t="s">
        <v>95</v>
      </c>
      <c r="G37" t="s">
        <v>156</v>
      </c>
    </row>
    <row r="38" spans="1:7" x14ac:dyDescent="0.25">
      <c r="A38" t="s">
        <v>98</v>
      </c>
      <c r="B38" s="4" t="s">
        <v>109</v>
      </c>
      <c r="F38" t="s">
        <v>95</v>
      </c>
      <c r="G38" t="s">
        <v>157</v>
      </c>
    </row>
    <row r="39" spans="1:7" x14ac:dyDescent="0.25">
      <c r="A39" t="str">
        <f>VLOOKUP(B39,[50]GRID_DATA!$A:$B,2,FALSE)</f>
        <v>North Coast</v>
      </c>
      <c r="B39" s="4" t="s">
        <v>36</v>
      </c>
      <c r="F39" t="s">
        <v>95</v>
      </c>
      <c r="G39" t="s">
        <v>158</v>
      </c>
    </row>
    <row r="40" spans="1:7" x14ac:dyDescent="0.25">
      <c r="A40" t="str">
        <f>VLOOKUP(B40,[50]GRID_DATA!$A:$B,2,FALSE)</f>
        <v>Sierra</v>
      </c>
      <c r="B40" s="3" t="s">
        <v>37</v>
      </c>
      <c r="F40" t="s">
        <v>95</v>
      </c>
      <c r="G40" t="s">
        <v>159</v>
      </c>
    </row>
    <row r="41" spans="1:7" x14ac:dyDescent="0.25">
      <c r="A41" t="str">
        <f>VLOOKUP(B41,[50]GRID_DATA!$A:$B,2,FALSE)</f>
        <v>Sierra</v>
      </c>
      <c r="B41" s="3" t="s">
        <v>38</v>
      </c>
      <c r="F41" t="s">
        <v>95</v>
      </c>
      <c r="G41" t="s">
        <v>160</v>
      </c>
    </row>
    <row r="42" spans="1:7" x14ac:dyDescent="0.25">
      <c r="A42" t="str">
        <f>VLOOKUP(B42,[50]GRID_DATA!$A:$B,2,FALSE)</f>
        <v>Bay Area</v>
      </c>
      <c r="B42" s="3" t="s">
        <v>39</v>
      </c>
      <c r="F42" t="s">
        <v>95</v>
      </c>
      <c r="G42" t="s">
        <v>161</v>
      </c>
    </row>
    <row r="43" spans="1:7" x14ac:dyDescent="0.25">
      <c r="A43" t="str">
        <f>VLOOKUP(B43,[50]GRID_DATA!$A:$B,2,FALSE)</f>
        <v>Sierra</v>
      </c>
      <c r="B43" s="3" t="s">
        <v>40</v>
      </c>
      <c r="F43" t="s">
        <v>95</v>
      </c>
      <c r="G43" t="s">
        <v>162</v>
      </c>
    </row>
    <row r="44" spans="1:7" x14ac:dyDescent="0.25">
      <c r="A44" t="str">
        <f>VLOOKUP(B44,[50]GRID_DATA!$A:$B,2,FALSE)</f>
        <v>Sierra</v>
      </c>
      <c r="B44" s="3" t="s">
        <v>41</v>
      </c>
      <c r="F44" t="s">
        <v>98</v>
      </c>
      <c r="G44" t="s">
        <v>47</v>
      </c>
    </row>
    <row r="45" spans="1:7" x14ac:dyDescent="0.25">
      <c r="A45" t="str">
        <f>VLOOKUP(B45,[50]GRID_DATA!$A:$B,2,FALSE)</f>
        <v>Central Valley</v>
      </c>
      <c r="B45" s="3" t="s">
        <v>42</v>
      </c>
      <c r="F45" t="s">
        <v>98</v>
      </c>
      <c r="G45" t="s">
        <v>163</v>
      </c>
    </row>
    <row r="46" spans="1:7" x14ac:dyDescent="0.25">
      <c r="A46" t="str">
        <f>VLOOKUP(B46,[50]GRID_DATA!$A:$B,2,FALSE)</f>
        <v>North Valley</v>
      </c>
      <c r="B46" s="3" t="s">
        <v>44</v>
      </c>
      <c r="F46" t="s">
        <v>98</v>
      </c>
      <c r="G46" t="s">
        <v>164</v>
      </c>
    </row>
    <row r="47" spans="1:7" x14ac:dyDescent="0.25">
      <c r="A47" t="str">
        <f>VLOOKUP(B47,[50]GRID_DATA!$A:$B,2,FALSE)</f>
        <v>Bay Area</v>
      </c>
      <c r="B47" s="3" t="s">
        <v>45</v>
      </c>
      <c r="F47" t="s">
        <v>98</v>
      </c>
      <c r="G47" t="s">
        <v>165</v>
      </c>
    </row>
    <row r="48" spans="1:7" x14ac:dyDescent="0.25">
      <c r="A48" t="str">
        <f>VLOOKUP(B48,[50]GRID_DATA!$A:$B,2,FALSE)</f>
        <v>North Coast</v>
      </c>
      <c r="B48" s="3" t="s">
        <v>46</v>
      </c>
      <c r="F48" t="s">
        <v>98</v>
      </c>
      <c r="G48" t="s">
        <v>166</v>
      </c>
    </row>
    <row r="49" spans="1:7" x14ac:dyDescent="0.25">
      <c r="A49" t="str">
        <f>VLOOKUP(B49,[50]GRID_DATA!$A:$B,2,FALSE)</f>
        <v>North Valley</v>
      </c>
      <c r="B49" s="3" t="s">
        <v>47</v>
      </c>
      <c r="F49" t="s">
        <v>98</v>
      </c>
      <c r="G49" t="s">
        <v>167</v>
      </c>
    </row>
    <row r="50" spans="1:7" x14ac:dyDescent="0.25">
      <c r="A50" t="str">
        <f>VLOOKUP(B50,[50]GRID_DATA!$A:$B,2,FALSE)</f>
        <v>North Valley</v>
      </c>
      <c r="B50" s="3" t="s">
        <v>48</v>
      </c>
      <c r="F50" t="s">
        <v>98</v>
      </c>
      <c r="G50" t="s">
        <v>168</v>
      </c>
    </row>
    <row r="51" spans="1:7" x14ac:dyDescent="0.25">
      <c r="A51" t="str">
        <f>VLOOKUP(B51,[50]GRID_DATA!$A:$B,2,FALSE)</f>
        <v>North Valley</v>
      </c>
      <c r="B51" s="3" t="s">
        <v>49</v>
      </c>
      <c r="F51" t="s">
        <v>98</v>
      </c>
      <c r="G51" t="s">
        <v>169</v>
      </c>
    </row>
    <row r="52" spans="1:7" x14ac:dyDescent="0.25">
      <c r="A52" t="str">
        <f>VLOOKUP(B52,[50]GRID_DATA!$A:$B,2,FALSE)</f>
        <v>North Valley</v>
      </c>
      <c r="B52" s="3" t="s">
        <v>50</v>
      </c>
      <c r="F52" t="s">
        <v>98</v>
      </c>
      <c r="G52" t="s">
        <v>170</v>
      </c>
    </row>
    <row r="53" spans="1:7" x14ac:dyDescent="0.25">
      <c r="A53" t="str">
        <f>VLOOKUP(B53,[50]GRID_DATA!$A:$B,2,FALSE)</f>
        <v>Bay Area</v>
      </c>
      <c r="B53" s="3" t="s">
        <v>51</v>
      </c>
      <c r="F53" t="s">
        <v>98</v>
      </c>
      <c r="G53" t="s">
        <v>79</v>
      </c>
    </row>
    <row r="54" spans="1:7" x14ac:dyDescent="0.25">
      <c r="A54" t="str">
        <f>VLOOKUP(B54,[50]GRID_DATA!$A:$B,2,FALSE)</f>
        <v>Central Valley</v>
      </c>
      <c r="B54" s="4" t="s">
        <v>52</v>
      </c>
      <c r="F54" t="s">
        <v>98</v>
      </c>
      <c r="G54" t="s">
        <v>171</v>
      </c>
    </row>
    <row r="55" spans="1:7" x14ac:dyDescent="0.25">
      <c r="A55" t="str">
        <f>VLOOKUP(B55,[50]GRID_DATA!$A:$B,2,FALSE)</f>
        <v>Central Valley</v>
      </c>
      <c r="B55" s="4" t="s">
        <v>53</v>
      </c>
      <c r="F55" t="s">
        <v>98</v>
      </c>
      <c r="G55" t="s">
        <v>172</v>
      </c>
    </row>
    <row r="56" spans="1:7" x14ac:dyDescent="0.25">
      <c r="A56" t="str">
        <f>VLOOKUP(B56,[50]GRID_DATA!$A:$B,2,FALSE)</f>
        <v>Sierra</v>
      </c>
      <c r="B56" s="4" t="s">
        <v>54</v>
      </c>
      <c r="F56" t="s">
        <v>98</v>
      </c>
      <c r="G56" t="s">
        <v>173</v>
      </c>
    </row>
    <row r="57" spans="1:7" x14ac:dyDescent="0.25">
      <c r="A57" t="str">
        <f>VLOOKUP(B57,[50]GRID_DATA!$A:$B,2,FALSE)</f>
        <v>Central Valley</v>
      </c>
      <c r="B57" s="4" t="s">
        <v>55</v>
      </c>
      <c r="F57" t="s">
        <v>98</v>
      </c>
      <c r="G57" t="s">
        <v>174</v>
      </c>
    </row>
    <row r="58" spans="1:7" x14ac:dyDescent="0.25">
      <c r="A58" t="s">
        <v>96</v>
      </c>
      <c r="B58" s="3" t="s">
        <v>110</v>
      </c>
      <c r="F58" t="s">
        <v>98</v>
      </c>
      <c r="G58" t="s">
        <v>175</v>
      </c>
    </row>
    <row r="59" spans="1:7" x14ac:dyDescent="0.25">
      <c r="A59" t="s">
        <v>96</v>
      </c>
      <c r="B59" s="3" t="s">
        <v>111</v>
      </c>
      <c r="F59" t="s">
        <v>98</v>
      </c>
      <c r="G59" t="s">
        <v>176</v>
      </c>
    </row>
    <row r="60" spans="1:7" x14ac:dyDescent="0.25">
      <c r="A60" t="s">
        <v>96</v>
      </c>
      <c r="B60" s="3" t="s">
        <v>112</v>
      </c>
      <c r="F60" t="s">
        <v>98</v>
      </c>
      <c r="G60" t="s">
        <v>177</v>
      </c>
    </row>
    <row r="61" spans="1:7" x14ac:dyDescent="0.25">
      <c r="A61" t="s">
        <v>99</v>
      </c>
      <c r="B61" s="3" t="s">
        <v>59</v>
      </c>
      <c r="F61" t="s">
        <v>98</v>
      </c>
      <c r="G61" t="s">
        <v>178</v>
      </c>
    </row>
    <row r="62" spans="1:7" x14ac:dyDescent="0.25">
      <c r="A62" t="s">
        <v>94</v>
      </c>
      <c r="B62" s="3" t="s">
        <v>116</v>
      </c>
      <c r="F62" t="s">
        <v>98</v>
      </c>
      <c r="G62" t="s">
        <v>179</v>
      </c>
    </row>
    <row r="63" spans="1:7" x14ac:dyDescent="0.25">
      <c r="A63" t="str">
        <f>VLOOKUP(B63,[50]GRID_DATA!$A:$B,2,FALSE)</f>
        <v>Bay Area</v>
      </c>
      <c r="B63" s="3" t="s">
        <v>61</v>
      </c>
      <c r="F63" t="s">
        <v>98</v>
      </c>
      <c r="G63" t="s">
        <v>180</v>
      </c>
    </row>
    <row r="64" spans="1:7" x14ac:dyDescent="0.25">
      <c r="A64" t="str">
        <f>VLOOKUP(B64,[50]GRID_DATA!$A:$B,2,FALSE)</f>
        <v>Sierra</v>
      </c>
      <c r="B64" s="3" t="s">
        <v>62</v>
      </c>
      <c r="F64" t="s">
        <v>98</v>
      </c>
      <c r="G64" t="s">
        <v>181</v>
      </c>
    </row>
    <row r="65" spans="1:7" x14ac:dyDescent="0.25">
      <c r="A65" t="s">
        <v>95</v>
      </c>
      <c r="B65" s="3" t="s">
        <v>115</v>
      </c>
      <c r="F65" t="s">
        <v>98</v>
      </c>
      <c r="G65" t="s">
        <v>182</v>
      </c>
    </row>
    <row r="66" spans="1:7" x14ac:dyDescent="0.25">
      <c r="A66" t="s">
        <v>96</v>
      </c>
      <c r="B66" s="3" t="s">
        <v>119</v>
      </c>
      <c r="F66" t="s">
        <v>98</v>
      </c>
      <c r="G66" t="s">
        <v>183</v>
      </c>
    </row>
    <row r="67" spans="1:7" x14ac:dyDescent="0.25">
      <c r="A67" t="s">
        <v>94</v>
      </c>
      <c r="B67" s="3" t="s">
        <v>114</v>
      </c>
      <c r="F67" t="s">
        <v>98</v>
      </c>
      <c r="G67" t="s">
        <v>184</v>
      </c>
    </row>
    <row r="68" spans="1:7" x14ac:dyDescent="0.25">
      <c r="A68" t="s">
        <v>98</v>
      </c>
      <c r="B68" s="3" t="s">
        <v>66</v>
      </c>
      <c r="F68" t="s">
        <v>98</v>
      </c>
      <c r="G68" t="s">
        <v>185</v>
      </c>
    </row>
    <row r="69" spans="1:7" x14ac:dyDescent="0.25">
      <c r="A69" t="str">
        <f>VLOOKUP(B69,[50]GRID_DATA!$A:$B,2,FALSE)</f>
        <v>Sierra</v>
      </c>
      <c r="B69" s="3" t="s">
        <v>67</v>
      </c>
      <c r="F69" t="s">
        <v>96</v>
      </c>
      <c r="G69" t="s">
        <v>186</v>
      </c>
    </row>
    <row r="70" spans="1:7" x14ac:dyDescent="0.25">
      <c r="A70" t="str">
        <f>VLOOKUP(B70,[50]GRID_DATA!$A:$B,2,FALSE)</f>
        <v>Bay Area</v>
      </c>
      <c r="B70" s="4" t="s">
        <v>68</v>
      </c>
      <c r="F70" t="s">
        <v>96</v>
      </c>
      <c r="G70" t="s">
        <v>187</v>
      </c>
    </row>
    <row r="71" spans="1:7" x14ac:dyDescent="0.25">
      <c r="A71" t="s">
        <v>95</v>
      </c>
      <c r="B71" s="4" t="s">
        <v>69</v>
      </c>
      <c r="F71" t="s">
        <v>96</v>
      </c>
      <c r="G71" t="s">
        <v>188</v>
      </c>
    </row>
    <row r="72" spans="1:7" x14ac:dyDescent="0.25">
      <c r="A72" t="str">
        <f>VLOOKUP(B72,[50]GRID_DATA!$A:$B,2,FALSE)</f>
        <v>North Coast</v>
      </c>
      <c r="B72" s="4" t="s">
        <v>70</v>
      </c>
      <c r="F72" t="s">
        <v>96</v>
      </c>
      <c r="G72" t="s">
        <v>189</v>
      </c>
    </row>
    <row r="73" spans="1:7" x14ac:dyDescent="0.25">
      <c r="A73" t="s">
        <v>95</v>
      </c>
      <c r="B73" s="4" t="s">
        <v>71</v>
      </c>
      <c r="F73" t="s">
        <v>96</v>
      </c>
      <c r="G73" t="s">
        <v>190</v>
      </c>
    </row>
    <row r="74" spans="1:7" x14ac:dyDescent="0.25">
      <c r="A74" t="str">
        <f>VLOOKUP(B74,[50]GRID_DATA!$A:$B,2,FALSE)</f>
        <v>North Coast</v>
      </c>
      <c r="B74" s="4" t="s">
        <v>72</v>
      </c>
      <c r="F74" t="s">
        <v>96</v>
      </c>
      <c r="G74" t="s">
        <v>191</v>
      </c>
    </row>
    <row r="75" spans="1:7" x14ac:dyDescent="0.25">
      <c r="A75" t="s">
        <v>94</v>
      </c>
      <c r="B75" s="4" t="s">
        <v>113</v>
      </c>
      <c r="F75" t="s">
        <v>96</v>
      </c>
      <c r="G75" t="s">
        <v>192</v>
      </c>
    </row>
    <row r="76" spans="1:7" x14ac:dyDescent="0.25">
      <c r="A76" t="s">
        <v>94</v>
      </c>
      <c r="B76" s="4" t="s">
        <v>117</v>
      </c>
      <c r="F76" t="s">
        <v>96</v>
      </c>
      <c r="G76" t="s">
        <v>193</v>
      </c>
    </row>
    <row r="77" spans="1:7" x14ac:dyDescent="0.25">
      <c r="A77" t="s">
        <v>99</v>
      </c>
      <c r="B77" s="4" t="s">
        <v>118</v>
      </c>
      <c r="F77" t="s">
        <v>96</v>
      </c>
      <c r="G77" t="s">
        <v>194</v>
      </c>
    </row>
    <row r="78" spans="1:7" x14ac:dyDescent="0.25">
      <c r="A78" t="str">
        <f>VLOOKUP(B78,[50]GRID_DATA!$A:$B,2,FALSE)</f>
        <v>North Valley</v>
      </c>
      <c r="B78" s="4" t="s">
        <v>76</v>
      </c>
      <c r="F78" t="s">
        <v>96</v>
      </c>
      <c r="G78" t="s">
        <v>195</v>
      </c>
    </row>
    <row r="79" spans="1:7" x14ac:dyDescent="0.25">
      <c r="A79" t="s">
        <v>98</v>
      </c>
      <c r="B79" s="4" t="s">
        <v>77</v>
      </c>
      <c r="F79" t="s">
        <v>96</v>
      </c>
      <c r="G79" t="s">
        <v>196</v>
      </c>
    </row>
    <row r="80" spans="1:7" x14ac:dyDescent="0.25">
      <c r="A80" t="str">
        <f>VLOOKUP(B80,[50]GRID_DATA!$A:$B,2,FALSE)</f>
        <v>North Valley</v>
      </c>
      <c r="B80" s="4" t="s">
        <v>78</v>
      </c>
      <c r="F80" t="s">
        <v>96</v>
      </c>
      <c r="G80" t="s">
        <v>197</v>
      </c>
    </row>
    <row r="81" spans="1:7" x14ac:dyDescent="0.25">
      <c r="A81" t="str">
        <f>VLOOKUP(B81,[50]GRID_DATA!$A:$B,2,FALSE)</f>
        <v>North Valley</v>
      </c>
      <c r="B81" s="4" t="s">
        <v>79</v>
      </c>
      <c r="F81" t="s">
        <v>96</v>
      </c>
      <c r="G81" t="s">
        <v>198</v>
      </c>
    </row>
    <row r="82" spans="1:7" x14ac:dyDescent="0.25">
      <c r="A82" t="s">
        <v>98</v>
      </c>
      <c r="B82" s="4" t="s">
        <v>80</v>
      </c>
      <c r="F82" t="s">
        <v>96</v>
      </c>
      <c r="G82" t="s">
        <v>199</v>
      </c>
    </row>
    <row r="83" spans="1:7" x14ac:dyDescent="0.25">
      <c r="A83" t="str">
        <f>VLOOKUP(B83,[50]GRID_DATA!$A:$B,2,FALSE)</f>
        <v>North Valley</v>
      </c>
      <c r="B83" s="4" t="s">
        <v>81</v>
      </c>
      <c r="F83" t="s">
        <v>96</v>
      </c>
      <c r="G83" t="s">
        <v>200</v>
      </c>
    </row>
    <row r="84" spans="1:7" x14ac:dyDescent="0.25">
      <c r="A84" t="str">
        <f>VLOOKUP(B84,[50]GRID_DATA!$A:$B,2,FALSE)</f>
        <v>North Valley</v>
      </c>
      <c r="B84" s="4" t="s">
        <v>82</v>
      </c>
      <c r="F84" t="s">
        <v>96</v>
      </c>
      <c r="G84" t="s">
        <v>119</v>
      </c>
    </row>
    <row r="85" spans="1:7" x14ac:dyDescent="0.25">
      <c r="A85" t="s">
        <v>96</v>
      </c>
      <c r="B85" s="4" t="s">
        <v>83</v>
      </c>
      <c r="F85" t="s">
        <v>96</v>
      </c>
      <c r="G85" t="s">
        <v>201</v>
      </c>
    </row>
    <row r="86" spans="1:7" x14ac:dyDescent="0.25">
      <c r="A86" t="str">
        <f>VLOOKUP(B86,[50]GRID_DATA!$A:$B,2,FALSE)</f>
        <v>Sierra</v>
      </c>
      <c r="B86" s="4" t="s">
        <v>84</v>
      </c>
      <c r="F86" t="s">
        <v>96</v>
      </c>
      <c r="G86" t="s">
        <v>202</v>
      </c>
    </row>
    <row r="87" spans="1:7" x14ac:dyDescent="0.25">
      <c r="A87" t="str">
        <f>VLOOKUP(B87,[50]GRID_DATA!$A:$B,2,FALSE)</f>
        <v>Sierra</v>
      </c>
      <c r="B87" s="4" t="s">
        <v>85</v>
      </c>
      <c r="F87" t="s">
        <v>96</v>
      </c>
      <c r="G87" t="s">
        <v>203</v>
      </c>
    </row>
    <row r="88" spans="1:7" x14ac:dyDescent="0.25">
      <c r="A88" t="str">
        <f>VLOOKUP(B88,[50]GRID_DATA!$A:$B,2,FALSE)</f>
        <v>Sierra</v>
      </c>
      <c r="B88" s="4" t="s">
        <v>86</v>
      </c>
      <c r="F88" t="s">
        <v>96</v>
      </c>
      <c r="G88" t="s">
        <v>204</v>
      </c>
    </row>
    <row r="89" spans="1:7" x14ac:dyDescent="0.25">
      <c r="A89" t="s">
        <v>96</v>
      </c>
      <c r="B89" s="4" t="s">
        <v>87</v>
      </c>
      <c r="F89" t="s">
        <v>96</v>
      </c>
      <c r="G89" t="s">
        <v>84</v>
      </c>
    </row>
    <row r="90" spans="1:7" x14ac:dyDescent="0.25">
      <c r="A90" t="str">
        <f>VLOOKUP(B90,[50]GRID_DATA!$A:$B,2,FALSE)</f>
        <v>Sierra</v>
      </c>
      <c r="B90" s="4" t="s">
        <v>88</v>
      </c>
      <c r="F90" t="s">
        <v>96</v>
      </c>
      <c r="G90" t="s">
        <v>205</v>
      </c>
    </row>
    <row r="91" spans="1:7" x14ac:dyDescent="0.25">
      <c r="A91" t="s">
        <v>94</v>
      </c>
      <c r="B91" s="4" t="s">
        <v>89</v>
      </c>
      <c r="F91" t="s">
        <v>96</v>
      </c>
      <c r="G91" t="s">
        <v>206</v>
      </c>
    </row>
    <row r="92" spans="1:7" x14ac:dyDescent="0.25">
      <c r="A92" t="s">
        <v>94</v>
      </c>
      <c r="B92" s="4" t="s">
        <v>120</v>
      </c>
      <c r="F92" t="s">
        <v>96</v>
      </c>
      <c r="G92" t="s">
        <v>207</v>
      </c>
    </row>
    <row r="93" spans="1:7" x14ac:dyDescent="0.25">
      <c r="A93" t="s">
        <v>94</v>
      </c>
      <c r="B93" s="4" t="s">
        <v>121</v>
      </c>
    </row>
    <row r="94" spans="1:7" x14ac:dyDescent="0.25">
      <c r="A94" t="str">
        <f>VLOOKUP(B94,[50]GRID_DATA!$A:$B,2,FALSE)</f>
        <v>Central Valley</v>
      </c>
      <c r="B94" s="4" t="s">
        <v>92</v>
      </c>
    </row>
    <row r="95" spans="1:7" x14ac:dyDescent="0.25">
      <c r="A95" t="str">
        <f>VLOOKUP(B95,[50]GRID_DATA!$A:$B,2,FALSE)</f>
        <v>Central Valley</v>
      </c>
      <c r="B95" s="4" t="s">
        <v>93</v>
      </c>
    </row>
  </sheetData>
  <autoFilter ref="F2:G92" xr:uid="{D6C3A4F3-AFE5-429A-A828-54007D4F03AF}"/>
  <mergeCells count="2">
    <mergeCell ref="A1:B1"/>
    <mergeCell ref="F1:G1"/>
  </mergeCells>
  <conditionalFormatting sqref="B3:B95">
    <cfRule type="duplicateValues" dxfId="1" priority="5"/>
  </conditionalFormatting>
  <conditionalFormatting sqref="G2:G1048576 B2:B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Project List</vt:lpstr>
      <vt:lpstr>SH vs. EVM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2021-01-08T20:20:41Z</dcterms:created>
  <dcterms:modified xsi:type="dcterms:W3CDTF">2021-01-08T21:04:12Z</dcterms:modified>
</cp:coreProperties>
</file>